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edrion-my.sharepoint.com/personal/t_moseley_kedrion_com/Documents/Documents/PaymentPlans/data/"/>
    </mc:Choice>
  </mc:AlternateContent>
  <xr:revisionPtr revIDLastSave="3880" documentId="13_ncr:1_{5BFB127E-D678-46C9-9936-039AD21BD558}" xr6:coauthVersionLast="47" xr6:coauthVersionMax="47" xr10:uidLastSave="{ACE2CA97-4420-4C42-A35D-00504ADB526D}"/>
  <bookViews>
    <workbookView xWindow="-28920" yWindow="7755" windowWidth="29040" windowHeight="17520" tabRatio="784" xr2:uid="{8F9DF391-3938-418F-85D4-7A9D27BFBDDD}"/>
  </bookViews>
  <sheets>
    <sheet name="Payment Changes" sheetId="4" r:id="rId1"/>
    <sheet name="Specialty" sheetId="15" r:id="rId2"/>
    <sheet name="Current NLData" sheetId="3" r:id="rId3"/>
    <sheet name="Default Collections" sheetId="7" r:id="rId4"/>
    <sheet name="Sheet2" sheetId="10" r:id="rId5"/>
    <sheet name="Lookups" sheetId="5" r:id="rId6"/>
    <sheet name="Notes" sheetId="6" r:id="rId7"/>
    <sheet name="Sheet1" sheetId="8" r:id="rId8"/>
    <sheet name="Sheet3" sheetId="16" r:id="rId9"/>
    <sheet name="this sheet" sheetId="17" r:id="rId10"/>
    <sheet name="Sheet5" sheetId="18" r:id="rId11"/>
    <sheet name="Sheet6" sheetId="19" r:id="rId12"/>
    <sheet name="Sheet7" sheetId="20" r:id="rId13"/>
  </sheets>
  <definedNames>
    <definedName name="_xlnm._FilterDatabase" localSheetId="0" hidden="1">'Payment Changes'!$A$1:$CB$1481</definedName>
    <definedName name="_xlnm._FilterDatabase" localSheetId="1" hidden="1">Specialty!$A$3:$L$1252</definedName>
    <definedName name="AntiDSpecialty">Specialty!$D:$K</definedName>
    <definedName name="CenterLU">Lookups!$A$1:$C$82</definedName>
    <definedName name="CindyLU">Lookups!$U$1:$V$18</definedName>
    <definedName name="CollectionLookups">Lookups!$L:$N</definedName>
    <definedName name="CurrentNLDataLU">'Current NLData'!$A:$M</definedName>
    <definedName name="ExternalData_1" localSheetId="2" hidden="1">'Current NLData'!$B$1:$K$4955</definedName>
    <definedName name="ExternalData_1" localSheetId="3" hidden="1">'Default Collections'!$A$1:$D$595</definedName>
    <definedName name="NLCollectionsLookup">'Current NLData'!$L:$L</definedName>
    <definedName name="NLPaymentExport">'Current NLData'!$A:$K</definedName>
    <definedName name="PaychangesLU">'Payment Changes'!$G:$G</definedName>
    <definedName name="ruleLookup2">Lookups!$A$1:$B$95</definedName>
    <definedName name="RULENAMELU">Lookups!$E:$I</definedName>
    <definedName name="SpecialtyBaseLU">'Payment Changes'!$G:$AQ</definedName>
    <definedName name="SpecialtyCheckLU">Specialty!$D:$D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9" i="15" l="1"/>
  <c r="K379" i="15" s="1"/>
  <c r="E379" i="15"/>
  <c r="F379" i="15" s="1"/>
  <c r="G379" i="15" s="1"/>
  <c r="J379" i="15" s="1"/>
  <c r="A379" i="15"/>
  <c r="E378" i="15"/>
  <c r="F378" i="15" s="1"/>
  <c r="G378" i="15" s="1"/>
  <c r="E636" i="15"/>
  <c r="F636" i="15" s="1"/>
  <c r="G636" i="15" s="1"/>
  <c r="E549" i="15"/>
  <c r="F549" i="15" s="1"/>
  <c r="G549" i="15" s="1"/>
  <c r="E447" i="15"/>
  <c r="F447" i="15" s="1"/>
  <c r="G447" i="15" s="1"/>
  <c r="E390" i="15"/>
  <c r="F390" i="15" s="1"/>
  <c r="G390" i="15" s="1"/>
  <c r="D378" i="15"/>
  <c r="K378" i="15" s="1"/>
  <c r="D636" i="15"/>
  <c r="K636" i="15" s="1"/>
  <c r="D549" i="15"/>
  <c r="K549" i="15" s="1"/>
  <c r="D447" i="15"/>
  <c r="K447" i="15" s="1"/>
  <c r="D390" i="15"/>
  <c r="K390" i="15" s="1"/>
  <c r="A447" i="15"/>
  <c r="A549" i="15"/>
  <c r="A636" i="15"/>
  <c r="A378" i="15"/>
  <c r="A390" i="15"/>
  <c r="E774" i="15"/>
  <c r="F774" i="15" s="1"/>
  <c r="G774" i="15" s="1"/>
  <c r="J774" i="15" s="1"/>
  <c r="D774" i="15"/>
  <c r="D65" i="15"/>
  <c r="E65" i="15"/>
  <c r="F65" i="15" s="1"/>
  <c r="G65" i="15" s="1"/>
  <c r="D1239" i="15"/>
  <c r="E1239" i="15"/>
  <c r="F1239" i="15" s="1"/>
  <c r="G1239" i="15" s="1"/>
  <c r="D1195" i="15"/>
  <c r="E1195" i="15"/>
  <c r="F1195" i="15" s="1"/>
  <c r="G1195" i="15" s="1"/>
  <c r="D228" i="15"/>
  <c r="E228" i="15"/>
  <c r="F228" i="15" s="1"/>
  <c r="G228" i="15" s="1"/>
  <c r="D1153" i="15"/>
  <c r="E1153" i="15"/>
  <c r="F1153" i="15" s="1"/>
  <c r="G1153" i="15" s="1"/>
  <c r="D1225" i="15"/>
  <c r="E1225" i="15"/>
  <c r="F1225" i="15" s="1"/>
  <c r="G1225" i="15" s="1"/>
  <c r="D182" i="15"/>
  <c r="E182" i="15"/>
  <c r="F182" i="15" s="1"/>
  <c r="G182" i="15" s="1"/>
  <c r="D827" i="15"/>
  <c r="E827" i="15"/>
  <c r="F827" i="15" s="1"/>
  <c r="G827" i="15" s="1"/>
  <c r="D1115" i="15"/>
  <c r="E1115" i="15"/>
  <c r="F1115" i="15" s="1"/>
  <c r="G1115" i="15" s="1"/>
  <c r="D152" i="15"/>
  <c r="E152" i="15"/>
  <c r="F152" i="15" s="1"/>
  <c r="G152" i="15" s="1"/>
  <c r="D133" i="15"/>
  <c r="E133" i="15"/>
  <c r="F133" i="15" s="1"/>
  <c r="G133" i="15" s="1"/>
  <c r="D257" i="15"/>
  <c r="E257" i="15"/>
  <c r="F257" i="15" s="1"/>
  <c r="G257" i="15" s="1"/>
  <c r="D306" i="15"/>
  <c r="E306" i="15"/>
  <c r="F306" i="15" s="1"/>
  <c r="G306" i="15" s="1"/>
  <c r="D348" i="15"/>
  <c r="E348" i="15"/>
  <c r="F348" i="15" s="1"/>
  <c r="G348" i="15" s="1"/>
  <c r="D380" i="15"/>
  <c r="E380" i="15"/>
  <c r="F380" i="15" s="1"/>
  <c r="G380" i="15" s="1"/>
  <c r="D400" i="15"/>
  <c r="E400" i="15"/>
  <c r="F400" i="15" s="1"/>
  <c r="G400" i="15" s="1"/>
  <c r="D431" i="15"/>
  <c r="E431" i="15"/>
  <c r="F431" i="15" s="1"/>
  <c r="G431" i="15" s="1"/>
  <c r="D448" i="15"/>
  <c r="E448" i="15"/>
  <c r="F448" i="15" s="1"/>
  <c r="G448" i="15" s="1"/>
  <c r="D468" i="15"/>
  <c r="E468" i="15"/>
  <c r="F468" i="15" s="1"/>
  <c r="G468" i="15" s="1"/>
  <c r="D550" i="15"/>
  <c r="E550" i="15"/>
  <c r="F550" i="15" s="1"/>
  <c r="G550" i="15" s="1"/>
  <c r="D657" i="15"/>
  <c r="E657" i="15"/>
  <c r="F657" i="15" s="1"/>
  <c r="G657" i="15" s="1"/>
  <c r="D735" i="15"/>
  <c r="E735" i="15"/>
  <c r="F735" i="15" s="1"/>
  <c r="G735" i="15" s="1"/>
  <c r="D748" i="15"/>
  <c r="E748" i="15"/>
  <c r="F748" i="15" s="1"/>
  <c r="G748" i="15" s="1"/>
  <c r="D763" i="15"/>
  <c r="E763" i="15"/>
  <c r="F763" i="15" s="1"/>
  <c r="G763" i="15" s="1"/>
  <c r="D945" i="15"/>
  <c r="E945" i="15"/>
  <c r="F945" i="15" s="1"/>
  <c r="G945" i="15" s="1"/>
  <c r="D970" i="15"/>
  <c r="E970" i="15"/>
  <c r="F970" i="15" s="1"/>
  <c r="G970" i="15" s="1"/>
  <c r="D1081" i="15"/>
  <c r="E1081" i="15"/>
  <c r="F1081" i="15" s="1"/>
  <c r="G1081" i="15" s="1"/>
  <c r="D1170" i="15"/>
  <c r="E1170" i="15"/>
  <c r="F1170" i="15" s="1"/>
  <c r="G1170" i="15" s="1"/>
  <c r="D292" i="15"/>
  <c r="E292" i="15"/>
  <c r="F292" i="15" s="1"/>
  <c r="G292" i="15" s="1"/>
  <c r="D905" i="15"/>
  <c r="E905" i="15"/>
  <c r="F905" i="15" s="1"/>
  <c r="G905" i="15" s="1"/>
  <c r="D168" i="15"/>
  <c r="E168" i="15"/>
  <c r="F168" i="15" s="1"/>
  <c r="G168" i="15" s="1"/>
  <c r="D1211" i="15"/>
  <c r="E1211" i="15"/>
  <c r="F1211" i="15" s="1"/>
  <c r="G1211" i="15" s="1"/>
  <c r="D248" i="15"/>
  <c r="E248" i="15"/>
  <c r="F248" i="15" s="1"/>
  <c r="G248" i="15" s="1"/>
  <c r="D219" i="15"/>
  <c r="E219" i="15"/>
  <c r="F219" i="15" s="1"/>
  <c r="G219" i="15" s="1"/>
  <c r="D584" i="15"/>
  <c r="E584" i="15"/>
  <c r="F584" i="15" s="1"/>
  <c r="G584" i="15" s="1"/>
  <c r="D23" i="15"/>
  <c r="E23" i="15"/>
  <c r="F23" i="15" s="1"/>
  <c r="G23" i="15" s="1"/>
  <c r="D391" i="15"/>
  <c r="E391" i="15"/>
  <c r="F391" i="15" s="1"/>
  <c r="G391" i="15" s="1"/>
  <c r="D36" i="15"/>
  <c r="E36" i="15"/>
  <c r="F36" i="15" s="1"/>
  <c r="G36" i="15" s="1"/>
  <c r="D88" i="15"/>
  <c r="E88" i="15"/>
  <c r="F88" i="15" s="1"/>
  <c r="G88" i="15" s="1"/>
  <c r="D1096" i="15"/>
  <c r="E1096" i="15"/>
  <c r="F1096" i="15" s="1"/>
  <c r="G1096" i="15" s="1"/>
  <c r="D1131" i="15"/>
  <c r="E1131" i="15"/>
  <c r="F1131" i="15" s="1"/>
  <c r="G1131" i="15" s="1"/>
  <c r="D1037" i="15"/>
  <c r="E1037" i="15"/>
  <c r="F1037" i="15" s="1"/>
  <c r="G1037" i="15" s="1"/>
  <c r="D580" i="15"/>
  <c r="E580" i="15"/>
  <c r="F580" i="15" s="1"/>
  <c r="G580" i="15" s="1"/>
  <c r="D894" i="15"/>
  <c r="E894" i="15"/>
  <c r="F894" i="15" s="1"/>
  <c r="G894" i="15" s="1"/>
  <c r="E66" i="15"/>
  <c r="F66" i="15" s="1"/>
  <c r="G66" i="15" s="1"/>
  <c r="D66" i="15"/>
  <c r="E37" i="15"/>
  <c r="F37" i="15" s="1"/>
  <c r="G37" i="15" s="1"/>
  <c r="D37" i="15"/>
  <c r="E1240" i="15"/>
  <c r="F1240" i="15" s="1"/>
  <c r="G1240" i="15" s="1"/>
  <c r="D1240" i="15"/>
  <c r="D702" i="15"/>
  <c r="E702" i="15"/>
  <c r="F702" i="15" s="1"/>
  <c r="G702" i="15" s="1"/>
  <c r="D106" i="15"/>
  <c r="E106" i="15"/>
  <c r="F106" i="15" s="1"/>
  <c r="G106" i="15" s="1"/>
  <c r="D523" i="15"/>
  <c r="E523" i="15"/>
  <c r="F523" i="15" s="1"/>
  <c r="G523" i="15" s="1"/>
  <c r="D606" i="15"/>
  <c r="E606" i="15"/>
  <c r="F606" i="15" s="1"/>
  <c r="G606" i="15" s="1"/>
  <c r="E800" i="15"/>
  <c r="F800" i="15" s="1"/>
  <c r="D800" i="15"/>
  <c r="E771" i="15"/>
  <c r="F771" i="15" s="1"/>
  <c r="D771" i="15"/>
  <c r="E802" i="15"/>
  <c r="F802" i="15" s="1"/>
  <c r="D802" i="15"/>
  <c r="E773" i="15"/>
  <c r="F773" i="15" s="1"/>
  <c r="D773" i="15"/>
  <c r="E708" i="15"/>
  <c r="F708" i="15" s="1"/>
  <c r="D708" i="15"/>
  <c r="E707" i="15"/>
  <c r="F707" i="15" s="1"/>
  <c r="D707" i="15"/>
  <c r="E608" i="15"/>
  <c r="F608" i="15" s="1"/>
  <c r="D608" i="15"/>
  <c r="E607" i="15"/>
  <c r="F607" i="15" s="1"/>
  <c r="D607" i="15"/>
  <c r="E585" i="15"/>
  <c r="F585" i="15" s="1"/>
  <c r="D585" i="15"/>
  <c r="E1083" i="15"/>
  <c r="F1083" i="15" s="1"/>
  <c r="D1083" i="15"/>
  <c r="E1082" i="15"/>
  <c r="F1082" i="15" s="1"/>
  <c r="D1082" i="15"/>
  <c r="E372" i="15"/>
  <c r="F372" i="15" s="1"/>
  <c r="D372" i="15"/>
  <c r="E382" i="15"/>
  <c r="F382" i="15" s="1"/>
  <c r="D382" i="15"/>
  <c r="E381" i="15"/>
  <c r="F381" i="15" s="1"/>
  <c r="D381" i="15"/>
  <c r="D701" i="15"/>
  <c r="E701" i="15"/>
  <c r="F701" i="15" s="1"/>
  <c r="D791" i="15"/>
  <c r="E791" i="15"/>
  <c r="F791" i="15" s="1"/>
  <c r="D919" i="15"/>
  <c r="E919" i="15"/>
  <c r="F919" i="15" s="1"/>
  <c r="D105" i="15"/>
  <c r="E105" i="15"/>
  <c r="F105" i="15" s="1"/>
  <c r="D522" i="15"/>
  <c r="E522" i="15"/>
  <c r="F522" i="15" s="1"/>
  <c r="D605" i="15"/>
  <c r="E605" i="15"/>
  <c r="F605" i="15" s="1"/>
  <c r="D370" i="15"/>
  <c r="E370" i="15"/>
  <c r="F370" i="15" s="1"/>
  <c r="D331" i="15"/>
  <c r="E331" i="15"/>
  <c r="F331" i="15" s="1"/>
  <c r="D1051" i="15"/>
  <c r="E1051" i="15"/>
  <c r="F1051" i="15" s="1"/>
  <c r="D680" i="15"/>
  <c r="E680" i="15"/>
  <c r="F680" i="15" s="1"/>
  <c r="D461" i="15"/>
  <c r="E461" i="15"/>
  <c r="F461" i="15" s="1"/>
  <c r="D637" i="15"/>
  <c r="E637" i="15"/>
  <c r="F637" i="15" s="1"/>
  <c r="D503" i="15"/>
  <c r="E503" i="15"/>
  <c r="F503" i="15" s="1"/>
  <c r="D50" i="15"/>
  <c r="E50" i="15"/>
  <c r="F50" i="15" s="1"/>
  <c r="D4" i="15"/>
  <c r="E4" i="15"/>
  <c r="F4" i="15" s="1"/>
  <c r="D1015" i="15"/>
  <c r="E1015" i="15"/>
  <c r="F1015" i="15" s="1"/>
  <c r="D996" i="15"/>
  <c r="E996" i="15"/>
  <c r="F996" i="15" s="1"/>
  <c r="D202" i="15"/>
  <c r="E202" i="15"/>
  <c r="F202" i="15" s="1"/>
  <c r="D719" i="15"/>
  <c r="E719" i="15"/>
  <c r="F719" i="15" s="1"/>
  <c r="D490" i="15"/>
  <c r="E490" i="15"/>
  <c r="F490" i="15" s="1"/>
  <c r="D866" i="15"/>
  <c r="E866" i="15"/>
  <c r="F866" i="15" s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A4122" i="3" s="1"/>
  <c r="F4123" i="3"/>
  <c r="A4123" i="3" s="1"/>
  <c r="F4124" i="3"/>
  <c r="A4124" i="3" s="1"/>
  <c r="F4125" i="3"/>
  <c r="A4125" i="3" s="1"/>
  <c r="F4126" i="3"/>
  <c r="A4126" i="3" s="1"/>
  <c r="F4127" i="3"/>
  <c r="A4127" i="3" s="1"/>
  <c r="F4128" i="3"/>
  <c r="A4128" i="3" s="1"/>
  <c r="F4129" i="3"/>
  <c r="A4129" i="3" s="1"/>
  <c r="F4130" i="3"/>
  <c r="A4130" i="3" s="1"/>
  <c r="F4131" i="3"/>
  <c r="A4131" i="3" s="1"/>
  <c r="F4132" i="3"/>
  <c r="A4132" i="3" s="1"/>
  <c r="F4133" i="3"/>
  <c r="A4133" i="3" s="1"/>
  <c r="F4134" i="3"/>
  <c r="A4134" i="3" s="1"/>
  <c r="F4135" i="3"/>
  <c r="A4135" i="3" s="1"/>
  <c r="F4136" i="3"/>
  <c r="A4136" i="3" s="1"/>
  <c r="F4137" i="3"/>
  <c r="A4137" i="3" s="1"/>
  <c r="F4138" i="3"/>
  <c r="A4138" i="3" s="1"/>
  <c r="F4139" i="3"/>
  <c r="A4139" i="3" s="1"/>
  <c r="F4140" i="3"/>
  <c r="A4140" i="3" s="1"/>
  <c r="F4141" i="3"/>
  <c r="A4141" i="3" s="1"/>
  <c r="F4142" i="3"/>
  <c r="A4142" i="3" s="1"/>
  <c r="F4143" i="3"/>
  <c r="A4143" i="3" s="1"/>
  <c r="F4144" i="3"/>
  <c r="A4144" i="3" s="1"/>
  <c r="F4145" i="3"/>
  <c r="A4145" i="3" s="1"/>
  <c r="F4146" i="3"/>
  <c r="A4146" i="3" s="1"/>
  <c r="F4147" i="3"/>
  <c r="A4147" i="3" s="1"/>
  <c r="F4148" i="3"/>
  <c r="A4148" i="3" s="1"/>
  <c r="F4149" i="3"/>
  <c r="A4149" i="3" s="1"/>
  <c r="F4150" i="3"/>
  <c r="A4150" i="3" s="1"/>
  <c r="F4151" i="3"/>
  <c r="A4151" i="3" s="1"/>
  <c r="F4152" i="3"/>
  <c r="A4152" i="3" s="1"/>
  <c r="F4153" i="3"/>
  <c r="A4153" i="3" s="1"/>
  <c r="F4154" i="3"/>
  <c r="A4154" i="3" s="1"/>
  <c r="F4155" i="3"/>
  <c r="A4155" i="3" s="1"/>
  <c r="F4156" i="3"/>
  <c r="A4156" i="3" s="1"/>
  <c r="F4157" i="3"/>
  <c r="A4157" i="3" s="1"/>
  <c r="F4158" i="3"/>
  <c r="A4158" i="3" s="1"/>
  <c r="F4159" i="3"/>
  <c r="A4159" i="3" s="1"/>
  <c r="F4160" i="3"/>
  <c r="A4160" i="3" s="1"/>
  <c r="F4161" i="3"/>
  <c r="A4161" i="3" s="1"/>
  <c r="F4162" i="3"/>
  <c r="A4162" i="3" s="1"/>
  <c r="F4163" i="3"/>
  <c r="A4163" i="3" s="1"/>
  <c r="F4164" i="3"/>
  <c r="A4164" i="3" s="1"/>
  <c r="F4165" i="3"/>
  <c r="A4165" i="3" s="1"/>
  <c r="F4166" i="3"/>
  <c r="A4166" i="3" s="1"/>
  <c r="F4167" i="3"/>
  <c r="A4167" i="3" s="1"/>
  <c r="F4168" i="3"/>
  <c r="A4168" i="3" s="1"/>
  <c r="F4169" i="3"/>
  <c r="A4169" i="3" s="1"/>
  <c r="F4170" i="3"/>
  <c r="A4170" i="3" s="1"/>
  <c r="F4171" i="3"/>
  <c r="A4171" i="3" s="1"/>
  <c r="F4172" i="3"/>
  <c r="A4172" i="3" s="1"/>
  <c r="F4173" i="3"/>
  <c r="A4173" i="3" s="1"/>
  <c r="F4174" i="3"/>
  <c r="A4174" i="3" s="1"/>
  <c r="F4175" i="3"/>
  <c r="A4175" i="3" s="1"/>
  <c r="F4176" i="3"/>
  <c r="A4176" i="3" s="1"/>
  <c r="F4177" i="3"/>
  <c r="A4177" i="3" s="1"/>
  <c r="F4178" i="3"/>
  <c r="A4178" i="3" s="1"/>
  <c r="F4179" i="3"/>
  <c r="A4179" i="3" s="1"/>
  <c r="F4180" i="3"/>
  <c r="A4180" i="3" s="1"/>
  <c r="F4181" i="3"/>
  <c r="A4181" i="3" s="1"/>
  <c r="F4182" i="3"/>
  <c r="A4182" i="3" s="1"/>
  <c r="F4183" i="3"/>
  <c r="A4183" i="3" s="1"/>
  <c r="F4184" i="3"/>
  <c r="A4184" i="3" s="1"/>
  <c r="F4185" i="3"/>
  <c r="A4185" i="3" s="1"/>
  <c r="F4186" i="3"/>
  <c r="A4186" i="3" s="1"/>
  <c r="F4187" i="3"/>
  <c r="A4187" i="3" s="1"/>
  <c r="F4188" i="3"/>
  <c r="A4188" i="3" s="1"/>
  <c r="F4189" i="3"/>
  <c r="A4189" i="3" s="1"/>
  <c r="F4190" i="3"/>
  <c r="A4190" i="3" s="1"/>
  <c r="F4191" i="3"/>
  <c r="A4191" i="3" s="1"/>
  <c r="F4192" i="3"/>
  <c r="A4192" i="3" s="1"/>
  <c r="F4193" i="3"/>
  <c r="A4193" i="3" s="1"/>
  <c r="F4194" i="3"/>
  <c r="A4194" i="3" s="1"/>
  <c r="F4195" i="3"/>
  <c r="A4195" i="3" s="1"/>
  <c r="F4196" i="3"/>
  <c r="A4196" i="3" s="1"/>
  <c r="F4197" i="3"/>
  <c r="A4197" i="3" s="1"/>
  <c r="F4198" i="3"/>
  <c r="A4198" i="3" s="1"/>
  <c r="F4199" i="3"/>
  <c r="A4199" i="3" s="1"/>
  <c r="F4200" i="3"/>
  <c r="A4200" i="3" s="1"/>
  <c r="F4201" i="3"/>
  <c r="A4201" i="3" s="1"/>
  <c r="F4202" i="3"/>
  <c r="A4202" i="3" s="1"/>
  <c r="F4203" i="3"/>
  <c r="A4203" i="3" s="1"/>
  <c r="F4204" i="3"/>
  <c r="A4204" i="3" s="1"/>
  <c r="F4205" i="3"/>
  <c r="A4205" i="3" s="1"/>
  <c r="F4206" i="3"/>
  <c r="A4206" i="3" s="1"/>
  <c r="F4207" i="3"/>
  <c r="A4207" i="3" s="1"/>
  <c r="F4208" i="3"/>
  <c r="A4208" i="3" s="1"/>
  <c r="F4209" i="3"/>
  <c r="A4209" i="3" s="1"/>
  <c r="F4210" i="3"/>
  <c r="A4210" i="3" s="1"/>
  <c r="F4211" i="3"/>
  <c r="A4211" i="3" s="1"/>
  <c r="F4212" i="3"/>
  <c r="A4212" i="3" s="1"/>
  <c r="F4213" i="3"/>
  <c r="A4213" i="3" s="1"/>
  <c r="F4214" i="3"/>
  <c r="A4214" i="3" s="1"/>
  <c r="F4215" i="3"/>
  <c r="A4215" i="3" s="1"/>
  <c r="F4216" i="3"/>
  <c r="A4216" i="3" s="1"/>
  <c r="F4217" i="3"/>
  <c r="A4217" i="3" s="1"/>
  <c r="F4218" i="3"/>
  <c r="A4218" i="3" s="1"/>
  <c r="F4219" i="3"/>
  <c r="A4219" i="3" s="1"/>
  <c r="F4220" i="3"/>
  <c r="A4220" i="3" s="1"/>
  <c r="F4221" i="3"/>
  <c r="A4221" i="3" s="1"/>
  <c r="F4222" i="3"/>
  <c r="A4222" i="3" s="1"/>
  <c r="F4223" i="3"/>
  <c r="A4223" i="3" s="1"/>
  <c r="F4224" i="3"/>
  <c r="A4224" i="3" s="1"/>
  <c r="F4225" i="3"/>
  <c r="A4225" i="3" s="1"/>
  <c r="F4226" i="3"/>
  <c r="A4226" i="3" s="1"/>
  <c r="F4227" i="3"/>
  <c r="A4227" i="3" s="1"/>
  <c r="F4228" i="3"/>
  <c r="A4228" i="3" s="1"/>
  <c r="F4229" i="3"/>
  <c r="A4229" i="3" s="1"/>
  <c r="F4230" i="3"/>
  <c r="A4230" i="3" s="1"/>
  <c r="F4231" i="3"/>
  <c r="A4231" i="3" s="1"/>
  <c r="F4232" i="3"/>
  <c r="A4232" i="3" s="1"/>
  <c r="F4233" i="3"/>
  <c r="A4233" i="3" s="1"/>
  <c r="F4234" i="3"/>
  <c r="A4234" i="3" s="1"/>
  <c r="F4235" i="3"/>
  <c r="A4235" i="3" s="1"/>
  <c r="F4236" i="3"/>
  <c r="A4236" i="3" s="1"/>
  <c r="F4237" i="3"/>
  <c r="A4237" i="3" s="1"/>
  <c r="F4238" i="3"/>
  <c r="A4238" i="3" s="1"/>
  <c r="F4239" i="3"/>
  <c r="A4239" i="3" s="1"/>
  <c r="F4240" i="3"/>
  <c r="A4240" i="3" s="1"/>
  <c r="F4241" i="3"/>
  <c r="A4241" i="3" s="1"/>
  <c r="F4242" i="3"/>
  <c r="A4242" i="3" s="1"/>
  <c r="F4243" i="3"/>
  <c r="A4243" i="3" s="1"/>
  <c r="F4244" i="3"/>
  <c r="A4244" i="3" s="1"/>
  <c r="F4245" i="3"/>
  <c r="A4245" i="3" s="1"/>
  <c r="F4246" i="3"/>
  <c r="A4246" i="3" s="1"/>
  <c r="F4247" i="3"/>
  <c r="A4247" i="3" s="1"/>
  <c r="F4248" i="3"/>
  <c r="A4248" i="3" s="1"/>
  <c r="F4249" i="3"/>
  <c r="A4249" i="3" s="1"/>
  <c r="F4250" i="3"/>
  <c r="A4250" i="3" s="1"/>
  <c r="F4251" i="3"/>
  <c r="A4251" i="3" s="1"/>
  <c r="F4252" i="3"/>
  <c r="A4252" i="3" s="1"/>
  <c r="F4253" i="3"/>
  <c r="A4253" i="3" s="1"/>
  <c r="F4254" i="3"/>
  <c r="A4254" i="3" s="1"/>
  <c r="F4255" i="3"/>
  <c r="A4255" i="3" s="1"/>
  <c r="F4256" i="3"/>
  <c r="A4256" i="3" s="1"/>
  <c r="F4257" i="3"/>
  <c r="A4257" i="3" s="1"/>
  <c r="F4258" i="3"/>
  <c r="A4258" i="3" s="1"/>
  <c r="F4259" i="3"/>
  <c r="A4259" i="3" s="1"/>
  <c r="F4260" i="3"/>
  <c r="A4260" i="3" s="1"/>
  <c r="F4261" i="3"/>
  <c r="A4261" i="3" s="1"/>
  <c r="F4262" i="3"/>
  <c r="A4262" i="3" s="1"/>
  <c r="F4263" i="3"/>
  <c r="A4263" i="3" s="1"/>
  <c r="F4264" i="3"/>
  <c r="A4264" i="3" s="1"/>
  <c r="F4265" i="3"/>
  <c r="A4265" i="3" s="1"/>
  <c r="F4266" i="3"/>
  <c r="A4266" i="3" s="1"/>
  <c r="F4267" i="3"/>
  <c r="A4267" i="3" s="1"/>
  <c r="F4268" i="3"/>
  <c r="A4268" i="3" s="1"/>
  <c r="F4269" i="3"/>
  <c r="A4269" i="3" s="1"/>
  <c r="F4270" i="3"/>
  <c r="A4270" i="3" s="1"/>
  <c r="F4271" i="3"/>
  <c r="A4271" i="3" s="1"/>
  <c r="F4272" i="3"/>
  <c r="A4272" i="3" s="1"/>
  <c r="F4273" i="3"/>
  <c r="A4273" i="3" s="1"/>
  <c r="F4274" i="3"/>
  <c r="A4274" i="3" s="1"/>
  <c r="F4275" i="3"/>
  <c r="A4275" i="3" s="1"/>
  <c r="F4276" i="3"/>
  <c r="A4276" i="3" s="1"/>
  <c r="F4277" i="3"/>
  <c r="A4277" i="3" s="1"/>
  <c r="F4278" i="3"/>
  <c r="A4278" i="3" s="1"/>
  <c r="F4279" i="3"/>
  <c r="A4279" i="3" s="1"/>
  <c r="F4280" i="3"/>
  <c r="A4280" i="3" s="1"/>
  <c r="F4281" i="3"/>
  <c r="A4281" i="3" s="1"/>
  <c r="F4282" i="3"/>
  <c r="A4282" i="3" s="1"/>
  <c r="F4283" i="3"/>
  <c r="A4283" i="3" s="1"/>
  <c r="F4284" i="3"/>
  <c r="A4284" i="3" s="1"/>
  <c r="F4285" i="3"/>
  <c r="A4285" i="3" s="1"/>
  <c r="F4286" i="3"/>
  <c r="A4286" i="3" s="1"/>
  <c r="F4287" i="3"/>
  <c r="A4287" i="3" s="1"/>
  <c r="F4288" i="3"/>
  <c r="A4288" i="3" s="1"/>
  <c r="F4289" i="3"/>
  <c r="A4289" i="3" s="1"/>
  <c r="F4290" i="3"/>
  <c r="A4290" i="3" s="1"/>
  <c r="F4291" i="3"/>
  <c r="A4291" i="3" s="1"/>
  <c r="F4292" i="3"/>
  <c r="A4292" i="3" s="1"/>
  <c r="F4293" i="3"/>
  <c r="A4293" i="3" s="1"/>
  <c r="F4294" i="3"/>
  <c r="A4294" i="3" s="1"/>
  <c r="F4295" i="3"/>
  <c r="A4295" i="3" s="1"/>
  <c r="F4296" i="3"/>
  <c r="A4296" i="3" s="1"/>
  <c r="F4297" i="3"/>
  <c r="A4297" i="3" s="1"/>
  <c r="F4298" i="3"/>
  <c r="A4298" i="3" s="1"/>
  <c r="F4299" i="3"/>
  <c r="A4299" i="3" s="1"/>
  <c r="F4300" i="3"/>
  <c r="A4300" i="3" s="1"/>
  <c r="F4301" i="3"/>
  <c r="A4301" i="3" s="1"/>
  <c r="F4302" i="3"/>
  <c r="A4302" i="3" s="1"/>
  <c r="F4303" i="3"/>
  <c r="A4303" i="3" s="1"/>
  <c r="F4304" i="3"/>
  <c r="A4304" i="3" s="1"/>
  <c r="F4305" i="3"/>
  <c r="A4305" i="3" s="1"/>
  <c r="F4306" i="3"/>
  <c r="A4306" i="3" s="1"/>
  <c r="F4307" i="3"/>
  <c r="A4307" i="3" s="1"/>
  <c r="F4308" i="3"/>
  <c r="A4308" i="3" s="1"/>
  <c r="F4309" i="3"/>
  <c r="A4309" i="3" s="1"/>
  <c r="F4310" i="3"/>
  <c r="A4310" i="3" s="1"/>
  <c r="F4311" i="3"/>
  <c r="A4311" i="3" s="1"/>
  <c r="F4312" i="3"/>
  <c r="A4312" i="3" s="1"/>
  <c r="F4313" i="3"/>
  <c r="A4313" i="3" s="1"/>
  <c r="F4314" i="3"/>
  <c r="A4314" i="3" s="1"/>
  <c r="F4315" i="3"/>
  <c r="A4315" i="3" s="1"/>
  <c r="F4316" i="3"/>
  <c r="A4316" i="3" s="1"/>
  <c r="F4317" i="3"/>
  <c r="A4317" i="3" s="1"/>
  <c r="F4318" i="3"/>
  <c r="A4318" i="3" s="1"/>
  <c r="F4319" i="3"/>
  <c r="A4319" i="3" s="1"/>
  <c r="F4320" i="3"/>
  <c r="A4320" i="3" s="1"/>
  <c r="F4321" i="3"/>
  <c r="A4321" i="3" s="1"/>
  <c r="F4322" i="3"/>
  <c r="A4322" i="3" s="1"/>
  <c r="F4323" i="3"/>
  <c r="A4323" i="3" s="1"/>
  <c r="F4324" i="3"/>
  <c r="A4324" i="3" s="1"/>
  <c r="F4325" i="3"/>
  <c r="A4325" i="3" s="1"/>
  <c r="F4326" i="3"/>
  <c r="A4326" i="3" s="1"/>
  <c r="F4327" i="3"/>
  <c r="A4327" i="3" s="1"/>
  <c r="F4328" i="3"/>
  <c r="A4328" i="3" s="1"/>
  <c r="F4329" i="3"/>
  <c r="A4329" i="3" s="1"/>
  <c r="F4330" i="3"/>
  <c r="A4330" i="3" s="1"/>
  <c r="F4331" i="3"/>
  <c r="A4331" i="3" s="1"/>
  <c r="F4332" i="3"/>
  <c r="A4332" i="3" s="1"/>
  <c r="F4333" i="3"/>
  <c r="A4333" i="3" s="1"/>
  <c r="F4334" i="3"/>
  <c r="A4334" i="3" s="1"/>
  <c r="F4335" i="3"/>
  <c r="A4335" i="3" s="1"/>
  <c r="F4336" i="3"/>
  <c r="A4336" i="3" s="1"/>
  <c r="F4337" i="3"/>
  <c r="A4337" i="3" s="1"/>
  <c r="F4338" i="3"/>
  <c r="A4338" i="3" s="1"/>
  <c r="F4339" i="3"/>
  <c r="F4340" i="3"/>
  <c r="A4340" i="3" s="1"/>
  <c r="F4341" i="3"/>
  <c r="A4341" i="3" s="1"/>
  <c r="F4342" i="3"/>
  <c r="A4342" i="3" s="1"/>
  <c r="F4343" i="3"/>
  <c r="A4343" i="3" s="1"/>
  <c r="F4344" i="3"/>
  <c r="A4344" i="3" s="1"/>
  <c r="F4345" i="3"/>
  <c r="A4345" i="3" s="1"/>
  <c r="F4346" i="3"/>
  <c r="A4346" i="3" s="1"/>
  <c r="F4347" i="3"/>
  <c r="A4347" i="3" s="1"/>
  <c r="F4348" i="3"/>
  <c r="A4348" i="3" s="1"/>
  <c r="F4349" i="3"/>
  <c r="A4349" i="3" s="1"/>
  <c r="F4350" i="3"/>
  <c r="A4350" i="3" s="1"/>
  <c r="F4351" i="3"/>
  <c r="A4351" i="3" s="1"/>
  <c r="F4352" i="3"/>
  <c r="A4352" i="3" s="1"/>
  <c r="F4353" i="3"/>
  <c r="A4353" i="3" s="1"/>
  <c r="F4354" i="3"/>
  <c r="A4354" i="3" s="1"/>
  <c r="F4355" i="3"/>
  <c r="A4355" i="3" s="1"/>
  <c r="F4356" i="3"/>
  <c r="A4356" i="3" s="1"/>
  <c r="F4357" i="3"/>
  <c r="A4357" i="3" s="1"/>
  <c r="F4358" i="3"/>
  <c r="A4358" i="3" s="1"/>
  <c r="F4359" i="3"/>
  <c r="A4359" i="3" s="1"/>
  <c r="F4360" i="3"/>
  <c r="A4360" i="3" s="1"/>
  <c r="F4361" i="3"/>
  <c r="A4361" i="3" s="1"/>
  <c r="F4362" i="3"/>
  <c r="A4362" i="3" s="1"/>
  <c r="F4363" i="3"/>
  <c r="A4363" i="3" s="1"/>
  <c r="F4364" i="3"/>
  <c r="A4364" i="3" s="1"/>
  <c r="F4365" i="3"/>
  <c r="A4365" i="3" s="1"/>
  <c r="F4366" i="3"/>
  <c r="A4366" i="3" s="1"/>
  <c r="F4367" i="3"/>
  <c r="A4367" i="3" s="1"/>
  <c r="F4368" i="3"/>
  <c r="A4368" i="3" s="1"/>
  <c r="F4369" i="3"/>
  <c r="A4369" i="3" s="1"/>
  <c r="F4370" i="3"/>
  <c r="A4370" i="3" s="1"/>
  <c r="F4371" i="3"/>
  <c r="A4371" i="3" s="1"/>
  <c r="F4372" i="3"/>
  <c r="A4372" i="3" s="1"/>
  <c r="F4373" i="3"/>
  <c r="A4373" i="3" s="1"/>
  <c r="F4374" i="3"/>
  <c r="A4374" i="3" s="1"/>
  <c r="F4375" i="3"/>
  <c r="A4375" i="3" s="1"/>
  <c r="F4376" i="3"/>
  <c r="A4376" i="3" s="1"/>
  <c r="F4377" i="3"/>
  <c r="A4377" i="3" s="1"/>
  <c r="F4378" i="3"/>
  <c r="A4378" i="3" s="1"/>
  <c r="F4379" i="3"/>
  <c r="A4379" i="3" s="1"/>
  <c r="F4380" i="3"/>
  <c r="A4380" i="3" s="1"/>
  <c r="F4381" i="3"/>
  <c r="A4381" i="3" s="1"/>
  <c r="F4382" i="3"/>
  <c r="A4382" i="3" s="1"/>
  <c r="F4383" i="3"/>
  <c r="A4383" i="3" s="1"/>
  <c r="F4384" i="3"/>
  <c r="A4384" i="3" s="1"/>
  <c r="F4385" i="3"/>
  <c r="A4385" i="3" s="1"/>
  <c r="F4386" i="3"/>
  <c r="A4386" i="3" s="1"/>
  <c r="F4387" i="3"/>
  <c r="A4387" i="3" s="1"/>
  <c r="F4388" i="3"/>
  <c r="A4388" i="3" s="1"/>
  <c r="F4389" i="3"/>
  <c r="A4389" i="3" s="1"/>
  <c r="F4390" i="3"/>
  <c r="A4390" i="3" s="1"/>
  <c r="F4391" i="3"/>
  <c r="A4391" i="3" s="1"/>
  <c r="F4392" i="3"/>
  <c r="A4392" i="3" s="1"/>
  <c r="F4393" i="3"/>
  <c r="A4393" i="3" s="1"/>
  <c r="F4394" i="3"/>
  <c r="A4394" i="3" s="1"/>
  <c r="F4395" i="3"/>
  <c r="A4395" i="3" s="1"/>
  <c r="F4396" i="3"/>
  <c r="A4396" i="3" s="1"/>
  <c r="F4397" i="3"/>
  <c r="A4397" i="3" s="1"/>
  <c r="F4398" i="3"/>
  <c r="A4398" i="3" s="1"/>
  <c r="F4399" i="3"/>
  <c r="A4399" i="3" s="1"/>
  <c r="F4400" i="3"/>
  <c r="A4400" i="3" s="1"/>
  <c r="F4401" i="3"/>
  <c r="A4401" i="3" s="1"/>
  <c r="F4402" i="3"/>
  <c r="A4402" i="3" s="1"/>
  <c r="F4403" i="3"/>
  <c r="A4403" i="3" s="1"/>
  <c r="F4404" i="3"/>
  <c r="A4404" i="3" s="1"/>
  <c r="F4405" i="3"/>
  <c r="A4405" i="3" s="1"/>
  <c r="F4406" i="3"/>
  <c r="A4406" i="3" s="1"/>
  <c r="F4407" i="3"/>
  <c r="A4407" i="3" s="1"/>
  <c r="F4408" i="3"/>
  <c r="A4408" i="3" s="1"/>
  <c r="F4409" i="3"/>
  <c r="A4409" i="3" s="1"/>
  <c r="F4410" i="3"/>
  <c r="A4410" i="3" s="1"/>
  <c r="F4411" i="3"/>
  <c r="A4411" i="3" s="1"/>
  <c r="F4412" i="3"/>
  <c r="A4412" i="3" s="1"/>
  <c r="F4413" i="3"/>
  <c r="A4413" i="3" s="1"/>
  <c r="F4414" i="3"/>
  <c r="A4414" i="3" s="1"/>
  <c r="F4415" i="3"/>
  <c r="A4415" i="3" s="1"/>
  <c r="F4416" i="3"/>
  <c r="A4416" i="3" s="1"/>
  <c r="F4417" i="3"/>
  <c r="A4417" i="3" s="1"/>
  <c r="F4418" i="3"/>
  <c r="A4418" i="3" s="1"/>
  <c r="F4419" i="3"/>
  <c r="A4419" i="3" s="1"/>
  <c r="F4420" i="3"/>
  <c r="A4420" i="3" s="1"/>
  <c r="F4421" i="3"/>
  <c r="A4421" i="3" s="1"/>
  <c r="F4422" i="3"/>
  <c r="A4422" i="3" s="1"/>
  <c r="F4423" i="3"/>
  <c r="A4423" i="3" s="1"/>
  <c r="F4424" i="3"/>
  <c r="A4424" i="3" s="1"/>
  <c r="F4425" i="3"/>
  <c r="A4425" i="3" s="1"/>
  <c r="F4426" i="3"/>
  <c r="A4426" i="3" s="1"/>
  <c r="F4427" i="3"/>
  <c r="A4427" i="3" s="1"/>
  <c r="F4428" i="3"/>
  <c r="A4428" i="3" s="1"/>
  <c r="F4429" i="3"/>
  <c r="A4429" i="3" s="1"/>
  <c r="F4430" i="3"/>
  <c r="A4430" i="3" s="1"/>
  <c r="F4431" i="3"/>
  <c r="A4431" i="3" s="1"/>
  <c r="F4432" i="3"/>
  <c r="A4432" i="3" s="1"/>
  <c r="F4433" i="3"/>
  <c r="A4433" i="3" s="1"/>
  <c r="F4434" i="3"/>
  <c r="A4434" i="3" s="1"/>
  <c r="F4435" i="3"/>
  <c r="A4435" i="3" s="1"/>
  <c r="F4436" i="3"/>
  <c r="A4436" i="3" s="1"/>
  <c r="F4437" i="3"/>
  <c r="A4437" i="3" s="1"/>
  <c r="F4438" i="3"/>
  <c r="A4438" i="3" s="1"/>
  <c r="F4439" i="3"/>
  <c r="A4439" i="3" s="1"/>
  <c r="F4440" i="3"/>
  <c r="A4440" i="3" s="1"/>
  <c r="F4441" i="3"/>
  <c r="A4441" i="3" s="1"/>
  <c r="F4442" i="3"/>
  <c r="A4442" i="3" s="1"/>
  <c r="F4443" i="3"/>
  <c r="A4443" i="3" s="1"/>
  <c r="F4444" i="3"/>
  <c r="A4444" i="3" s="1"/>
  <c r="F4445" i="3"/>
  <c r="A4445" i="3" s="1"/>
  <c r="F4446" i="3"/>
  <c r="A4446" i="3" s="1"/>
  <c r="F4447" i="3"/>
  <c r="A4447" i="3" s="1"/>
  <c r="F4448" i="3"/>
  <c r="A4448" i="3" s="1"/>
  <c r="F4449" i="3"/>
  <c r="A4449" i="3" s="1"/>
  <c r="F4450" i="3"/>
  <c r="A4450" i="3" s="1"/>
  <c r="F4451" i="3"/>
  <c r="A4451" i="3" s="1"/>
  <c r="F4452" i="3"/>
  <c r="A4452" i="3" s="1"/>
  <c r="F4453" i="3"/>
  <c r="A4453" i="3" s="1"/>
  <c r="F4454" i="3"/>
  <c r="A4454" i="3" s="1"/>
  <c r="F4455" i="3"/>
  <c r="A4455" i="3" s="1"/>
  <c r="F4456" i="3"/>
  <c r="A4456" i="3" s="1"/>
  <c r="F4457" i="3"/>
  <c r="A4457" i="3" s="1"/>
  <c r="F4458" i="3"/>
  <c r="A4458" i="3" s="1"/>
  <c r="F4459" i="3"/>
  <c r="A4459" i="3" s="1"/>
  <c r="F4460" i="3"/>
  <c r="A4460" i="3" s="1"/>
  <c r="F4461" i="3"/>
  <c r="A4461" i="3" s="1"/>
  <c r="F4462" i="3"/>
  <c r="A4462" i="3" s="1"/>
  <c r="F4463" i="3"/>
  <c r="A4463" i="3" s="1"/>
  <c r="F4464" i="3"/>
  <c r="A4464" i="3" s="1"/>
  <c r="F4465" i="3"/>
  <c r="A4465" i="3" s="1"/>
  <c r="F4466" i="3"/>
  <c r="A4466" i="3" s="1"/>
  <c r="F4467" i="3"/>
  <c r="A4467" i="3" s="1"/>
  <c r="F4468" i="3"/>
  <c r="A4468" i="3" s="1"/>
  <c r="F4469" i="3"/>
  <c r="A4469" i="3" s="1"/>
  <c r="F4470" i="3"/>
  <c r="A4470" i="3" s="1"/>
  <c r="F4471" i="3"/>
  <c r="A4471" i="3" s="1"/>
  <c r="F4472" i="3"/>
  <c r="A4472" i="3" s="1"/>
  <c r="F4473" i="3"/>
  <c r="A4473" i="3" s="1"/>
  <c r="F4474" i="3"/>
  <c r="A4474" i="3" s="1"/>
  <c r="F4475" i="3"/>
  <c r="A4475" i="3" s="1"/>
  <c r="F4476" i="3"/>
  <c r="A4476" i="3" s="1"/>
  <c r="F4477" i="3"/>
  <c r="A4477" i="3" s="1"/>
  <c r="F4478" i="3"/>
  <c r="A4478" i="3" s="1"/>
  <c r="F4479" i="3"/>
  <c r="A4479" i="3" s="1"/>
  <c r="F4480" i="3"/>
  <c r="A4480" i="3" s="1"/>
  <c r="F4481" i="3"/>
  <c r="A4481" i="3" s="1"/>
  <c r="F4482" i="3"/>
  <c r="A4482" i="3" s="1"/>
  <c r="F4483" i="3"/>
  <c r="A4483" i="3" s="1"/>
  <c r="F4484" i="3"/>
  <c r="A4484" i="3" s="1"/>
  <c r="F4485" i="3"/>
  <c r="A4485" i="3" s="1"/>
  <c r="F4486" i="3"/>
  <c r="A4486" i="3" s="1"/>
  <c r="F4487" i="3"/>
  <c r="A4487" i="3" s="1"/>
  <c r="F4488" i="3"/>
  <c r="A4488" i="3" s="1"/>
  <c r="F4489" i="3"/>
  <c r="A4489" i="3" s="1"/>
  <c r="F4490" i="3"/>
  <c r="A4490" i="3" s="1"/>
  <c r="F4491" i="3"/>
  <c r="A4491" i="3" s="1"/>
  <c r="F4492" i="3"/>
  <c r="A4492" i="3" s="1"/>
  <c r="F4493" i="3"/>
  <c r="A4493" i="3" s="1"/>
  <c r="F4494" i="3"/>
  <c r="A4494" i="3" s="1"/>
  <c r="F4495" i="3"/>
  <c r="A4495" i="3" s="1"/>
  <c r="F4496" i="3"/>
  <c r="A4496" i="3" s="1"/>
  <c r="F4497" i="3"/>
  <c r="A4497" i="3" s="1"/>
  <c r="F4498" i="3"/>
  <c r="A4498" i="3" s="1"/>
  <c r="F4499" i="3"/>
  <c r="A4499" i="3" s="1"/>
  <c r="F4500" i="3"/>
  <c r="A4500" i="3" s="1"/>
  <c r="F4501" i="3"/>
  <c r="A4501" i="3" s="1"/>
  <c r="F4502" i="3"/>
  <c r="A4502" i="3" s="1"/>
  <c r="F4503" i="3"/>
  <c r="A4503" i="3" s="1"/>
  <c r="F4504" i="3"/>
  <c r="A4504" i="3" s="1"/>
  <c r="F4505" i="3"/>
  <c r="A4505" i="3" s="1"/>
  <c r="F4506" i="3"/>
  <c r="A4506" i="3" s="1"/>
  <c r="F4507" i="3"/>
  <c r="A4507" i="3" s="1"/>
  <c r="F4508" i="3"/>
  <c r="A4508" i="3" s="1"/>
  <c r="F4509" i="3"/>
  <c r="A4509" i="3" s="1"/>
  <c r="F4510" i="3"/>
  <c r="A4510" i="3" s="1"/>
  <c r="F4511" i="3"/>
  <c r="A4511" i="3" s="1"/>
  <c r="F4512" i="3"/>
  <c r="A4512" i="3" s="1"/>
  <c r="F4513" i="3"/>
  <c r="A4513" i="3" s="1"/>
  <c r="F4514" i="3"/>
  <c r="A4514" i="3" s="1"/>
  <c r="F4515" i="3"/>
  <c r="A4515" i="3" s="1"/>
  <c r="F4516" i="3"/>
  <c r="A4516" i="3" s="1"/>
  <c r="F4517" i="3"/>
  <c r="A4517" i="3" s="1"/>
  <c r="F4518" i="3"/>
  <c r="A4518" i="3" s="1"/>
  <c r="F4519" i="3"/>
  <c r="A4519" i="3" s="1"/>
  <c r="F4520" i="3"/>
  <c r="A4520" i="3" s="1"/>
  <c r="F4521" i="3"/>
  <c r="A4521" i="3" s="1"/>
  <c r="F4522" i="3"/>
  <c r="A4522" i="3" s="1"/>
  <c r="F4523" i="3"/>
  <c r="A4523" i="3" s="1"/>
  <c r="F4524" i="3"/>
  <c r="A4524" i="3" s="1"/>
  <c r="F4525" i="3"/>
  <c r="A4525" i="3" s="1"/>
  <c r="F4526" i="3"/>
  <c r="A4526" i="3" s="1"/>
  <c r="F4527" i="3"/>
  <c r="A4527" i="3" s="1"/>
  <c r="F4528" i="3"/>
  <c r="A4528" i="3" s="1"/>
  <c r="F4529" i="3"/>
  <c r="A4529" i="3" s="1"/>
  <c r="F4530" i="3"/>
  <c r="A4530" i="3" s="1"/>
  <c r="F4531" i="3"/>
  <c r="A4531" i="3" s="1"/>
  <c r="F4532" i="3"/>
  <c r="A4532" i="3" s="1"/>
  <c r="F4533" i="3"/>
  <c r="A4533" i="3" s="1"/>
  <c r="F4534" i="3"/>
  <c r="A4534" i="3" s="1"/>
  <c r="F4535" i="3"/>
  <c r="A4535" i="3" s="1"/>
  <c r="F4536" i="3"/>
  <c r="A4536" i="3" s="1"/>
  <c r="F4537" i="3"/>
  <c r="A4537" i="3" s="1"/>
  <c r="F4538" i="3"/>
  <c r="A4538" i="3" s="1"/>
  <c r="F4539" i="3"/>
  <c r="A4539" i="3" s="1"/>
  <c r="F4540" i="3"/>
  <c r="A4540" i="3" s="1"/>
  <c r="F4541" i="3"/>
  <c r="A4541" i="3" s="1"/>
  <c r="F4542" i="3"/>
  <c r="A4542" i="3" s="1"/>
  <c r="F4543" i="3"/>
  <c r="A4543" i="3" s="1"/>
  <c r="F4544" i="3"/>
  <c r="A4544" i="3" s="1"/>
  <c r="F4545" i="3"/>
  <c r="A4545" i="3" s="1"/>
  <c r="F4546" i="3"/>
  <c r="A4546" i="3" s="1"/>
  <c r="F4547" i="3"/>
  <c r="F4548" i="3"/>
  <c r="A4548" i="3" s="1"/>
  <c r="F4549" i="3"/>
  <c r="A4549" i="3" s="1"/>
  <c r="F4550" i="3"/>
  <c r="A4550" i="3" s="1"/>
  <c r="F4551" i="3"/>
  <c r="A4551" i="3" s="1"/>
  <c r="F4552" i="3"/>
  <c r="A4552" i="3" s="1"/>
  <c r="F4553" i="3"/>
  <c r="A4553" i="3" s="1"/>
  <c r="F4554" i="3"/>
  <c r="A4554" i="3" s="1"/>
  <c r="F4555" i="3"/>
  <c r="A4555" i="3" s="1"/>
  <c r="F4556" i="3"/>
  <c r="A4556" i="3" s="1"/>
  <c r="F4557" i="3"/>
  <c r="A4557" i="3" s="1"/>
  <c r="F4558" i="3"/>
  <c r="A4558" i="3" s="1"/>
  <c r="F4559" i="3"/>
  <c r="A4559" i="3" s="1"/>
  <c r="F4560" i="3"/>
  <c r="A4560" i="3" s="1"/>
  <c r="F4561" i="3"/>
  <c r="A4561" i="3" s="1"/>
  <c r="F4562" i="3"/>
  <c r="A4562" i="3" s="1"/>
  <c r="F4563" i="3"/>
  <c r="A4563" i="3" s="1"/>
  <c r="F4564" i="3"/>
  <c r="A4564" i="3" s="1"/>
  <c r="F4565" i="3"/>
  <c r="A4565" i="3" s="1"/>
  <c r="F4566" i="3"/>
  <c r="A4566" i="3" s="1"/>
  <c r="F4567" i="3"/>
  <c r="A4567" i="3" s="1"/>
  <c r="F4568" i="3"/>
  <c r="A4568" i="3" s="1"/>
  <c r="F4569" i="3"/>
  <c r="A4569" i="3" s="1"/>
  <c r="F4570" i="3"/>
  <c r="A4570" i="3" s="1"/>
  <c r="F4571" i="3"/>
  <c r="A4571" i="3" s="1"/>
  <c r="F4572" i="3"/>
  <c r="A4572" i="3" s="1"/>
  <c r="F4573" i="3"/>
  <c r="A4573" i="3" s="1"/>
  <c r="F4574" i="3"/>
  <c r="A4574" i="3" s="1"/>
  <c r="F4575" i="3"/>
  <c r="A4575" i="3" s="1"/>
  <c r="F4576" i="3"/>
  <c r="A4576" i="3" s="1"/>
  <c r="F4577" i="3"/>
  <c r="A4577" i="3" s="1"/>
  <c r="F4578" i="3"/>
  <c r="A4578" i="3" s="1"/>
  <c r="F4579" i="3"/>
  <c r="A4579" i="3" s="1"/>
  <c r="F4580" i="3"/>
  <c r="A4580" i="3" s="1"/>
  <c r="F4581" i="3"/>
  <c r="A4581" i="3" s="1"/>
  <c r="F4582" i="3"/>
  <c r="A4582" i="3" s="1"/>
  <c r="F4583" i="3"/>
  <c r="A4583" i="3" s="1"/>
  <c r="F4584" i="3"/>
  <c r="A4584" i="3" s="1"/>
  <c r="F4585" i="3"/>
  <c r="A4585" i="3" s="1"/>
  <c r="F4586" i="3"/>
  <c r="A4586" i="3" s="1"/>
  <c r="F4587" i="3"/>
  <c r="A4587" i="3" s="1"/>
  <c r="F4588" i="3"/>
  <c r="A4588" i="3" s="1"/>
  <c r="F4589" i="3"/>
  <c r="A4589" i="3" s="1"/>
  <c r="F4590" i="3"/>
  <c r="A4590" i="3" s="1"/>
  <c r="F4591" i="3"/>
  <c r="A4591" i="3" s="1"/>
  <c r="F4592" i="3"/>
  <c r="A4592" i="3" s="1"/>
  <c r="F4593" i="3"/>
  <c r="A4593" i="3" s="1"/>
  <c r="F4594" i="3"/>
  <c r="A4594" i="3" s="1"/>
  <c r="F4595" i="3"/>
  <c r="A4595" i="3" s="1"/>
  <c r="F4596" i="3"/>
  <c r="A4596" i="3" s="1"/>
  <c r="F4597" i="3"/>
  <c r="A4597" i="3" s="1"/>
  <c r="F4598" i="3"/>
  <c r="A4598" i="3" s="1"/>
  <c r="F4599" i="3"/>
  <c r="A4599" i="3" s="1"/>
  <c r="F4600" i="3"/>
  <c r="A4600" i="3" s="1"/>
  <c r="F4601" i="3"/>
  <c r="A4601" i="3" s="1"/>
  <c r="F4602" i="3"/>
  <c r="A4602" i="3" s="1"/>
  <c r="F4603" i="3"/>
  <c r="A4603" i="3" s="1"/>
  <c r="F4604" i="3"/>
  <c r="A4604" i="3" s="1"/>
  <c r="F4605" i="3"/>
  <c r="A4605" i="3" s="1"/>
  <c r="F4606" i="3"/>
  <c r="A4606" i="3" s="1"/>
  <c r="F4607" i="3"/>
  <c r="A4607" i="3" s="1"/>
  <c r="F4608" i="3"/>
  <c r="A4608" i="3" s="1"/>
  <c r="F4609" i="3"/>
  <c r="A4609" i="3" s="1"/>
  <c r="F4610" i="3"/>
  <c r="A4610" i="3" s="1"/>
  <c r="F4611" i="3"/>
  <c r="A4611" i="3" s="1"/>
  <c r="F4612" i="3"/>
  <c r="A4612" i="3" s="1"/>
  <c r="F4613" i="3"/>
  <c r="A4613" i="3" s="1"/>
  <c r="F4614" i="3"/>
  <c r="A4614" i="3" s="1"/>
  <c r="F4615" i="3"/>
  <c r="A4615" i="3" s="1"/>
  <c r="F4616" i="3"/>
  <c r="A4616" i="3" s="1"/>
  <c r="F4617" i="3"/>
  <c r="A4617" i="3" s="1"/>
  <c r="F4618" i="3"/>
  <c r="A4618" i="3" s="1"/>
  <c r="F4619" i="3"/>
  <c r="A4619" i="3" s="1"/>
  <c r="F4620" i="3"/>
  <c r="A4620" i="3" s="1"/>
  <c r="F4621" i="3"/>
  <c r="A4621" i="3" s="1"/>
  <c r="F4622" i="3"/>
  <c r="A4622" i="3" s="1"/>
  <c r="F4623" i="3"/>
  <c r="A4623" i="3" s="1"/>
  <c r="F4624" i="3"/>
  <c r="A4624" i="3" s="1"/>
  <c r="F4625" i="3"/>
  <c r="A4625" i="3" s="1"/>
  <c r="F4626" i="3"/>
  <c r="A4626" i="3" s="1"/>
  <c r="F4627" i="3"/>
  <c r="A4627" i="3" s="1"/>
  <c r="F4628" i="3"/>
  <c r="A4628" i="3" s="1"/>
  <c r="F4629" i="3"/>
  <c r="A4629" i="3" s="1"/>
  <c r="F4630" i="3"/>
  <c r="A4630" i="3" s="1"/>
  <c r="F4631" i="3"/>
  <c r="A4631" i="3" s="1"/>
  <c r="F4632" i="3"/>
  <c r="A4632" i="3" s="1"/>
  <c r="F4633" i="3"/>
  <c r="A4633" i="3" s="1"/>
  <c r="F4634" i="3"/>
  <c r="A4634" i="3" s="1"/>
  <c r="F4635" i="3"/>
  <c r="A4635" i="3" s="1"/>
  <c r="F4636" i="3"/>
  <c r="A4636" i="3" s="1"/>
  <c r="F4637" i="3"/>
  <c r="A4637" i="3" s="1"/>
  <c r="F4638" i="3"/>
  <c r="A4638" i="3" s="1"/>
  <c r="F4639" i="3"/>
  <c r="A4639" i="3" s="1"/>
  <c r="F4640" i="3"/>
  <c r="A4640" i="3" s="1"/>
  <c r="F4641" i="3"/>
  <c r="A4641" i="3" s="1"/>
  <c r="F4642" i="3"/>
  <c r="A4642" i="3" s="1"/>
  <c r="F4643" i="3"/>
  <c r="A4643" i="3" s="1"/>
  <c r="F4644" i="3"/>
  <c r="A4644" i="3" s="1"/>
  <c r="F4645" i="3"/>
  <c r="A4645" i="3" s="1"/>
  <c r="F4646" i="3"/>
  <c r="A4646" i="3" s="1"/>
  <c r="F4647" i="3"/>
  <c r="A4647" i="3" s="1"/>
  <c r="F4648" i="3"/>
  <c r="A4648" i="3" s="1"/>
  <c r="F4649" i="3"/>
  <c r="A4649" i="3" s="1"/>
  <c r="F4650" i="3"/>
  <c r="A4650" i="3" s="1"/>
  <c r="F4651" i="3"/>
  <c r="A4651" i="3" s="1"/>
  <c r="F4652" i="3"/>
  <c r="A4652" i="3" s="1"/>
  <c r="F4653" i="3"/>
  <c r="A4653" i="3" s="1"/>
  <c r="F4654" i="3"/>
  <c r="A4654" i="3" s="1"/>
  <c r="F4655" i="3"/>
  <c r="A4655" i="3" s="1"/>
  <c r="F4656" i="3"/>
  <c r="A4656" i="3" s="1"/>
  <c r="F4657" i="3"/>
  <c r="A4657" i="3" s="1"/>
  <c r="F4658" i="3"/>
  <c r="A4658" i="3" s="1"/>
  <c r="F4659" i="3"/>
  <c r="A4659" i="3" s="1"/>
  <c r="F4660" i="3"/>
  <c r="A4660" i="3" s="1"/>
  <c r="F4661" i="3"/>
  <c r="A4661" i="3" s="1"/>
  <c r="F4662" i="3"/>
  <c r="A4662" i="3" s="1"/>
  <c r="F4663" i="3"/>
  <c r="A4663" i="3" s="1"/>
  <c r="F4664" i="3"/>
  <c r="A4664" i="3" s="1"/>
  <c r="F4665" i="3"/>
  <c r="A4665" i="3" s="1"/>
  <c r="F4666" i="3"/>
  <c r="A4666" i="3" s="1"/>
  <c r="F4667" i="3"/>
  <c r="A4667" i="3" s="1"/>
  <c r="F4668" i="3"/>
  <c r="A4668" i="3" s="1"/>
  <c r="F4669" i="3"/>
  <c r="A4669" i="3" s="1"/>
  <c r="F4670" i="3"/>
  <c r="A4670" i="3" s="1"/>
  <c r="F4671" i="3"/>
  <c r="A4671" i="3" s="1"/>
  <c r="F4672" i="3"/>
  <c r="A4672" i="3" s="1"/>
  <c r="F4673" i="3"/>
  <c r="A4673" i="3" s="1"/>
  <c r="F4674" i="3"/>
  <c r="A4674" i="3" s="1"/>
  <c r="F4675" i="3"/>
  <c r="A4675" i="3" s="1"/>
  <c r="F4676" i="3"/>
  <c r="A4676" i="3" s="1"/>
  <c r="F4677" i="3"/>
  <c r="A4677" i="3" s="1"/>
  <c r="F4678" i="3"/>
  <c r="A4678" i="3" s="1"/>
  <c r="F4679" i="3"/>
  <c r="A4679" i="3" s="1"/>
  <c r="F4680" i="3"/>
  <c r="A4680" i="3" s="1"/>
  <c r="F4681" i="3"/>
  <c r="A4681" i="3" s="1"/>
  <c r="F4682" i="3"/>
  <c r="A4682" i="3" s="1"/>
  <c r="F4683" i="3"/>
  <c r="A4683" i="3" s="1"/>
  <c r="F4684" i="3"/>
  <c r="A4684" i="3" s="1"/>
  <c r="F4685" i="3"/>
  <c r="A4685" i="3" s="1"/>
  <c r="F4686" i="3"/>
  <c r="A4686" i="3" s="1"/>
  <c r="F4687" i="3"/>
  <c r="A4687" i="3" s="1"/>
  <c r="F4688" i="3"/>
  <c r="A4688" i="3" s="1"/>
  <c r="F4689" i="3"/>
  <c r="A4689" i="3" s="1"/>
  <c r="F4690" i="3"/>
  <c r="A4690" i="3" s="1"/>
  <c r="F4691" i="3"/>
  <c r="A4691" i="3" s="1"/>
  <c r="F4692" i="3"/>
  <c r="A4692" i="3" s="1"/>
  <c r="F4693" i="3"/>
  <c r="A4693" i="3" s="1"/>
  <c r="F4694" i="3"/>
  <c r="A4694" i="3" s="1"/>
  <c r="F4695" i="3"/>
  <c r="A4695" i="3" s="1"/>
  <c r="F4696" i="3"/>
  <c r="A4696" i="3" s="1"/>
  <c r="F4697" i="3"/>
  <c r="A4697" i="3" s="1"/>
  <c r="F4698" i="3"/>
  <c r="A4698" i="3" s="1"/>
  <c r="F4699" i="3"/>
  <c r="A4699" i="3" s="1"/>
  <c r="F4700" i="3"/>
  <c r="A4700" i="3" s="1"/>
  <c r="F4701" i="3"/>
  <c r="A4701" i="3" s="1"/>
  <c r="F4702" i="3"/>
  <c r="A4702" i="3" s="1"/>
  <c r="F4703" i="3"/>
  <c r="A4703" i="3" s="1"/>
  <c r="F4704" i="3"/>
  <c r="A4704" i="3" s="1"/>
  <c r="F4705" i="3"/>
  <c r="A4705" i="3" s="1"/>
  <c r="F4706" i="3"/>
  <c r="A4706" i="3" s="1"/>
  <c r="F4707" i="3"/>
  <c r="A4707" i="3" s="1"/>
  <c r="F4708" i="3"/>
  <c r="A4708" i="3" s="1"/>
  <c r="F4709" i="3"/>
  <c r="A4709" i="3" s="1"/>
  <c r="F4710" i="3"/>
  <c r="A4710" i="3" s="1"/>
  <c r="F4711" i="3"/>
  <c r="A4711" i="3" s="1"/>
  <c r="F4712" i="3"/>
  <c r="A4712" i="3" s="1"/>
  <c r="F4713" i="3"/>
  <c r="A4713" i="3" s="1"/>
  <c r="F4714" i="3"/>
  <c r="A4714" i="3" s="1"/>
  <c r="F4715" i="3"/>
  <c r="A4715" i="3" s="1"/>
  <c r="F4716" i="3"/>
  <c r="A4716" i="3" s="1"/>
  <c r="F4717" i="3"/>
  <c r="A4717" i="3" s="1"/>
  <c r="F4718" i="3"/>
  <c r="A4718" i="3" s="1"/>
  <c r="F4719" i="3"/>
  <c r="A4719" i="3" s="1"/>
  <c r="F4720" i="3"/>
  <c r="A4720" i="3" s="1"/>
  <c r="F4721" i="3"/>
  <c r="A4721" i="3" s="1"/>
  <c r="F4722" i="3"/>
  <c r="A4722" i="3" s="1"/>
  <c r="F4723" i="3"/>
  <c r="A4723" i="3" s="1"/>
  <c r="F4724" i="3"/>
  <c r="A4724" i="3" s="1"/>
  <c r="F4725" i="3"/>
  <c r="F4726" i="3"/>
  <c r="F4727" i="3"/>
  <c r="F4728" i="3"/>
  <c r="F4729" i="3"/>
  <c r="F4730" i="3"/>
  <c r="F4731" i="3"/>
  <c r="F4732" i="3"/>
  <c r="A4732" i="3" s="1"/>
  <c r="F4733" i="3"/>
  <c r="A4733" i="3" s="1"/>
  <c r="F4734" i="3"/>
  <c r="A4734" i="3" s="1"/>
  <c r="F4735" i="3"/>
  <c r="A4735" i="3" s="1"/>
  <c r="F4736" i="3"/>
  <c r="A4736" i="3" s="1"/>
  <c r="F4737" i="3"/>
  <c r="F4738" i="3"/>
  <c r="F4739" i="3"/>
  <c r="F4740" i="3"/>
  <c r="F4741" i="3"/>
  <c r="F4742" i="3"/>
  <c r="A4742" i="3" s="1"/>
  <c r="F4743" i="3"/>
  <c r="A4743" i="3" s="1"/>
  <c r="F4744" i="3"/>
  <c r="A4744" i="3" s="1"/>
  <c r="F4745" i="3"/>
  <c r="A4745" i="3" s="1"/>
  <c r="F4746" i="3"/>
  <c r="A4746" i="3" s="1"/>
  <c r="F4747" i="3"/>
  <c r="A4747" i="3" s="1"/>
  <c r="F4748" i="3"/>
  <c r="A4748" i="3" s="1"/>
  <c r="F4749" i="3"/>
  <c r="A4749" i="3" s="1"/>
  <c r="F4750" i="3"/>
  <c r="A4750" i="3" s="1"/>
  <c r="F4751" i="3"/>
  <c r="A4751" i="3" s="1"/>
  <c r="F4752" i="3"/>
  <c r="A4752" i="3" s="1"/>
  <c r="F4753" i="3"/>
  <c r="A4753" i="3" s="1"/>
  <c r="F4754" i="3"/>
  <c r="A4754" i="3" s="1"/>
  <c r="F4755" i="3"/>
  <c r="A4755" i="3" s="1"/>
  <c r="F4756" i="3"/>
  <c r="A4756" i="3" s="1"/>
  <c r="F4757" i="3"/>
  <c r="A4757" i="3" s="1"/>
  <c r="F4758" i="3"/>
  <c r="A4758" i="3" s="1"/>
  <c r="F4759" i="3"/>
  <c r="A4759" i="3" s="1"/>
  <c r="F4760" i="3"/>
  <c r="A4760" i="3" s="1"/>
  <c r="F4761" i="3"/>
  <c r="A4761" i="3" s="1"/>
  <c r="F4762" i="3"/>
  <c r="A4762" i="3" s="1"/>
  <c r="F4763" i="3"/>
  <c r="A4763" i="3" s="1"/>
  <c r="F4764" i="3"/>
  <c r="A4764" i="3" s="1"/>
  <c r="F4765" i="3"/>
  <c r="A4765" i="3" s="1"/>
  <c r="F4766" i="3"/>
  <c r="A4766" i="3" s="1"/>
  <c r="F4767" i="3"/>
  <c r="A4767" i="3" s="1"/>
  <c r="F4768" i="3"/>
  <c r="A4768" i="3" s="1"/>
  <c r="F4769" i="3"/>
  <c r="A4769" i="3" s="1"/>
  <c r="F4770" i="3"/>
  <c r="A4770" i="3" s="1"/>
  <c r="F4771" i="3"/>
  <c r="A4771" i="3" s="1"/>
  <c r="F4772" i="3"/>
  <c r="A4772" i="3" s="1"/>
  <c r="F4773" i="3"/>
  <c r="A4773" i="3" s="1"/>
  <c r="F4774" i="3"/>
  <c r="A4774" i="3" s="1"/>
  <c r="F4775" i="3"/>
  <c r="A4775" i="3" s="1"/>
  <c r="F4776" i="3"/>
  <c r="A4776" i="3" s="1"/>
  <c r="F4777" i="3"/>
  <c r="A4777" i="3" s="1"/>
  <c r="F4778" i="3"/>
  <c r="A4778" i="3" s="1"/>
  <c r="F4779" i="3"/>
  <c r="A4779" i="3" s="1"/>
  <c r="F4780" i="3"/>
  <c r="A4780" i="3" s="1"/>
  <c r="F4781" i="3"/>
  <c r="A4781" i="3" s="1"/>
  <c r="F4782" i="3"/>
  <c r="A4782" i="3" s="1"/>
  <c r="F4783" i="3"/>
  <c r="A4783" i="3" s="1"/>
  <c r="F4784" i="3"/>
  <c r="A4784" i="3" s="1"/>
  <c r="F4785" i="3"/>
  <c r="A4785" i="3" s="1"/>
  <c r="F4786" i="3"/>
  <c r="A4786" i="3" s="1"/>
  <c r="F4787" i="3"/>
  <c r="A4787" i="3" s="1"/>
  <c r="F4788" i="3"/>
  <c r="A4788" i="3" s="1"/>
  <c r="F4789" i="3"/>
  <c r="A4789" i="3" s="1"/>
  <c r="F4790" i="3"/>
  <c r="A4790" i="3" s="1"/>
  <c r="F4791" i="3"/>
  <c r="A4791" i="3" s="1"/>
  <c r="F4792" i="3"/>
  <c r="A4792" i="3" s="1"/>
  <c r="F4793" i="3"/>
  <c r="A4793" i="3" s="1"/>
  <c r="F4794" i="3"/>
  <c r="A4794" i="3" s="1"/>
  <c r="F4795" i="3"/>
  <c r="A4795" i="3" s="1"/>
  <c r="F4796" i="3"/>
  <c r="A4796" i="3" s="1"/>
  <c r="F4797" i="3"/>
  <c r="A4797" i="3" s="1"/>
  <c r="F4798" i="3"/>
  <c r="A4798" i="3" s="1"/>
  <c r="F4799" i="3"/>
  <c r="A4799" i="3" s="1"/>
  <c r="F4800" i="3"/>
  <c r="A4800" i="3" s="1"/>
  <c r="F4801" i="3"/>
  <c r="A4801" i="3" s="1"/>
  <c r="F4802" i="3"/>
  <c r="A4802" i="3" s="1"/>
  <c r="F4803" i="3"/>
  <c r="A4803" i="3" s="1"/>
  <c r="F4804" i="3"/>
  <c r="A4804" i="3" s="1"/>
  <c r="F4805" i="3"/>
  <c r="A4805" i="3" s="1"/>
  <c r="F4806" i="3"/>
  <c r="A4806" i="3" s="1"/>
  <c r="F4807" i="3"/>
  <c r="A4807" i="3" s="1"/>
  <c r="F4808" i="3"/>
  <c r="A4808" i="3" s="1"/>
  <c r="F4809" i="3"/>
  <c r="A4809" i="3" s="1"/>
  <c r="F4810" i="3"/>
  <c r="A4810" i="3" s="1"/>
  <c r="F4811" i="3"/>
  <c r="A4811" i="3" s="1"/>
  <c r="F4812" i="3"/>
  <c r="A4812" i="3" s="1"/>
  <c r="F4813" i="3"/>
  <c r="A4813" i="3" s="1"/>
  <c r="F4814" i="3"/>
  <c r="A4814" i="3" s="1"/>
  <c r="F4815" i="3"/>
  <c r="A4815" i="3" s="1"/>
  <c r="F4816" i="3"/>
  <c r="A4816" i="3" s="1"/>
  <c r="F4817" i="3"/>
  <c r="A4817" i="3" s="1"/>
  <c r="F4818" i="3"/>
  <c r="A4818" i="3" s="1"/>
  <c r="F4819" i="3"/>
  <c r="A4819" i="3" s="1"/>
  <c r="F4820" i="3"/>
  <c r="A4820" i="3" s="1"/>
  <c r="F4821" i="3"/>
  <c r="A4821" i="3" s="1"/>
  <c r="F4822" i="3"/>
  <c r="A4822" i="3" s="1"/>
  <c r="F4823" i="3"/>
  <c r="A4823" i="3" s="1"/>
  <c r="F4824" i="3"/>
  <c r="A4824" i="3" s="1"/>
  <c r="F4825" i="3"/>
  <c r="A4825" i="3" s="1"/>
  <c r="F4826" i="3"/>
  <c r="A4826" i="3" s="1"/>
  <c r="F4827" i="3"/>
  <c r="A4827" i="3" s="1"/>
  <c r="F4828" i="3"/>
  <c r="A4828" i="3" s="1"/>
  <c r="F4829" i="3"/>
  <c r="A4829" i="3" s="1"/>
  <c r="F4830" i="3"/>
  <c r="A4830" i="3" s="1"/>
  <c r="F4831" i="3"/>
  <c r="A4831" i="3" s="1"/>
  <c r="F4832" i="3"/>
  <c r="A4832" i="3" s="1"/>
  <c r="F4833" i="3"/>
  <c r="A4833" i="3" s="1"/>
  <c r="F4834" i="3"/>
  <c r="A4834" i="3" s="1"/>
  <c r="F4835" i="3"/>
  <c r="A4835" i="3" s="1"/>
  <c r="F4836" i="3"/>
  <c r="A4836" i="3" s="1"/>
  <c r="F4837" i="3"/>
  <c r="A4837" i="3" s="1"/>
  <c r="F4838" i="3"/>
  <c r="A4838" i="3" s="1"/>
  <c r="F4839" i="3"/>
  <c r="A4839" i="3" s="1"/>
  <c r="F4840" i="3"/>
  <c r="A4840" i="3" s="1"/>
  <c r="F4841" i="3"/>
  <c r="A4841" i="3" s="1"/>
  <c r="F4842" i="3"/>
  <c r="A4842" i="3" s="1"/>
  <c r="F4843" i="3"/>
  <c r="A4843" i="3" s="1"/>
  <c r="F4844" i="3"/>
  <c r="A4844" i="3" s="1"/>
  <c r="F4845" i="3"/>
  <c r="A4845" i="3" s="1"/>
  <c r="F4846" i="3"/>
  <c r="A4846" i="3" s="1"/>
  <c r="F4847" i="3"/>
  <c r="A4847" i="3" s="1"/>
  <c r="F4848" i="3"/>
  <c r="A4848" i="3" s="1"/>
  <c r="F4849" i="3"/>
  <c r="A4849" i="3" s="1"/>
  <c r="F4850" i="3"/>
  <c r="A4850" i="3" s="1"/>
  <c r="F4851" i="3"/>
  <c r="A4851" i="3" s="1"/>
  <c r="F4852" i="3"/>
  <c r="A4852" i="3" s="1"/>
  <c r="F4853" i="3"/>
  <c r="A4853" i="3" s="1"/>
  <c r="F4854" i="3"/>
  <c r="A4854" i="3" s="1"/>
  <c r="F4855" i="3"/>
  <c r="A4855" i="3" s="1"/>
  <c r="F4856" i="3"/>
  <c r="A4856" i="3" s="1"/>
  <c r="F4857" i="3"/>
  <c r="A4857" i="3" s="1"/>
  <c r="F4858" i="3"/>
  <c r="A4858" i="3" s="1"/>
  <c r="F4859" i="3"/>
  <c r="A4859" i="3" s="1"/>
  <c r="F4860" i="3"/>
  <c r="A4860" i="3" s="1"/>
  <c r="F4861" i="3"/>
  <c r="A4861" i="3" s="1"/>
  <c r="F4862" i="3"/>
  <c r="A4862" i="3" s="1"/>
  <c r="F4863" i="3"/>
  <c r="A4863" i="3" s="1"/>
  <c r="F4864" i="3"/>
  <c r="A4864" i="3" s="1"/>
  <c r="F4865" i="3"/>
  <c r="A4865" i="3" s="1"/>
  <c r="F4866" i="3"/>
  <c r="A4866" i="3" s="1"/>
  <c r="F4867" i="3"/>
  <c r="A4867" i="3" s="1"/>
  <c r="F4868" i="3"/>
  <c r="A4868" i="3" s="1"/>
  <c r="F4869" i="3"/>
  <c r="A4869" i="3" s="1"/>
  <c r="F4870" i="3"/>
  <c r="A4870" i="3" s="1"/>
  <c r="F4871" i="3"/>
  <c r="A4871" i="3" s="1"/>
  <c r="F4872" i="3"/>
  <c r="A4872" i="3" s="1"/>
  <c r="F4873" i="3"/>
  <c r="A4873" i="3" s="1"/>
  <c r="F4874" i="3"/>
  <c r="A4874" i="3" s="1"/>
  <c r="F4875" i="3"/>
  <c r="A4875" i="3" s="1"/>
  <c r="F4876" i="3"/>
  <c r="A4876" i="3" s="1"/>
  <c r="F4877" i="3"/>
  <c r="A4877" i="3" s="1"/>
  <c r="F4878" i="3"/>
  <c r="A4878" i="3" s="1"/>
  <c r="F4879" i="3"/>
  <c r="A4879" i="3" s="1"/>
  <c r="F4880" i="3"/>
  <c r="A4880" i="3" s="1"/>
  <c r="F4881" i="3"/>
  <c r="A4881" i="3" s="1"/>
  <c r="F4882" i="3"/>
  <c r="A4882" i="3" s="1"/>
  <c r="F4883" i="3"/>
  <c r="A4883" i="3" s="1"/>
  <c r="F4884" i="3"/>
  <c r="A4884" i="3" s="1"/>
  <c r="F4885" i="3"/>
  <c r="A4885" i="3" s="1"/>
  <c r="F4886" i="3"/>
  <c r="A4886" i="3" s="1"/>
  <c r="F4887" i="3"/>
  <c r="A4887" i="3" s="1"/>
  <c r="F4888" i="3"/>
  <c r="A4888" i="3" s="1"/>
  <c r="F4889" i="3"/>
  <c r="A4889" i="3" s="1"/>
  <c r="F4890" i="3"/>
  <c r="A4890" i="3" s="1"/>
  <c r="F4891" i="3"/>
  <c r="A4891" i="3" s="1"/>
  <c r="F4892" i="3"/>
  <c r="A4892" i="3" s="1"/>
  <c r="F4893" i="3"/>
  <c r="A4893" i="3" s="1"/>
  <c r="F4894" i="3"/>
  <c r="A4894" i="3" s="1"/>
  <c r="F4895" i="3"/>
  <c r="A4895" i="3" s="1"/>
  <c r="F4896" i="3"/>
  <c r="A4896" i="3" s="1"/>
  <c r="F4897" i="3"/>
  <c r="A4897" i="3" s="1"/>
  <c r="F4898" i="3"/>
  <c r="A4898" i="3" s="1"/>
  <c r="F4899" i="3"/>
  <c r="A4899" i="3" s="1"/>
  <c r="F4900" i="3"/>
  <c r="A4900" i="3" s="1"/>
  <c r="F4901" i="3"/>
  <c r="A4901" i="3" s="1"/>
  <c r="F4902" i="3"/>
  <c r="A4902" i="3" s="1"/>
  <c r="F4903" i="3"/>
  <c r="A4903" i="3" s="1"/>
  <c r="F4904" i="3"/>
  <c r="A4904" i="3" s="1"/>
  <c r="F4905" i="3"/>
  <c r="A4905" i="3" s="1"/>
  <c r="F4906" i="3"/>
  <c r="A4906" i="3" s="1"/>
  <c r="F4907" i="3"/>
  <c r="A4907" i="3" s="1"/>
  <c r="F4908" i="3"/>
  <c r="A4908" i="3" s="1"/>
  <c r="F4909" i="3"/>
  <c r="A4909" i="3" s="1"/>
  <c r="F4910" i="3"/>
  <c r="A4910" i="3" s="1"/>
  <c r="F4911" i="3"/>
  <c r="A4911" i="3" s="1"/>
  <c r="F4912" i="3"/>
  <c r="A4912" i="3" s="1"/>
  <c r="F4913" i="3"/>
  <c r="A4913" i="3" s="1"/>
  <c r="F4914" i="3"/>
  <c r="A4914" i="3" s="1"/>
  <c r="F4915" i="3"/>
  <c r="A4915" i="3" s="1"/>
  <c r="F4916" i="3"/>
  <c r="A4916" i="3" s="1"/>
  <c r="F4917" i="3"/>
  <c r="A4917" i="3" s="1"/>
  <c r="F4918" i="3"/>
  <c r="A4918" i="3" s="1"/>
  <c r="F4919" i="3"/>
  <c r="A4919" i="3" s="1"/>
  <c r="F4920" i="3"/>
  <c r="A4920" i="3" s="1"/>
  <c r="F4921" i="3"/>
  <c r="A4921" i="3" s="1"/>
  <c r="F4922" i="3"/>
  <c r="A4922" i="3" s="1"/>
  <c r="F4923" i="3"/>
  <c r="A4923" i="3" s="1"/>
  <c r="F4924" i="3"/>
  <c r="A4924" i="3" s="1"/>
  <c r="F4925" i="3"/>
  <c r="A4925" i="3" s="1"/>
  <c r="F4926" i="3"/>
  <c r="A4926" i="3" s="1"/>
  <c r="F4927" i="3"/>
  <c r="A4927" i="3" s="1"/>
  <c r="F4928" i="3"/>
  <c r="A4928" i="3" s="1"/>
  <c r="F4929" i="3"/>
  <c r="A4929" i="3" s="1"/>
  <c r="F4930" i="3"/>
  <c r="A4930" i="3" s="1"/>
  <c r="F4931" i="3"/>
  <c r="A4931" i="3" s="1"/>
  <c r="F4932" i="3"/>
  <c r="A4932" i="3" s="1"/>
  <c r="F4933" i="3"/>
  <c r="A4933" i="3" s="1"/>
  <c r="F4934" i="3"/>
  <c r="A4934" i="3" s="1"/>
  <c r="F4935" i="3"/>
  <c r="A4935" i="3" s="1"/>
  <c r="F4936" i="3"/>
  <c r="A4936" i="3" s="1"/>
  <c r="F4937" i="3"/>
  <c r="A4937" i="3" s="1"/>
  <c r="F4938" i="3"/>
  <c r="A4938" i="3" s="1"/>
  <c r="F4939" i="3"/>
  <c r="A4939" i="3" s="1"/>
  <c r="F4940" i="3"/>
  <c r="A4940" i="3" s="1"/>
  <c r="F4941" i="3"/>
  <c r="A4941" i="3" s="1"/>
  <c r="F4942" i="3"/>
  <c r="A4942" i="3" s="1"/>
  <c r="F4943" i="3"/>
  <c r="A4943" i="3" s="1"/>
  <c r="F4944" i="3"/>
  <c r="A4944" i="3" s="1"/>
  <c r="F4945" i="3"/>
  <c r="A4945" i="3" s="1"/>
  <c r="F4946" i="3"/>
  <c r="A4946" i="3" s="1"/>
  <c r="F4947" i="3"/>
  <c r="A4947" i="3" s="1"/>
  <c r="F4948" i="3"/>
  <c r="A4948" i="3" s="1"/>
  <c r="F4949" i="3"/>
  <c r="A4949" i="3" s="1"/>
  <c r="F4950" i="3"/>
  <c r="A4950" i="3" s="1"/>
  <c r="F4951" i="3"/>
  <c r="A4951" i="3" s="1"/>
  <c r="F4952" i="3"/>
  <c r="A4952" i="3" s="1"/>
  <c r="F4953" i="3"/>
  <c r="A4953" i="3" s="1"/>
  <c r="F4954" i="3"/>
  <c r="A4954" i="3" s="1"/>
  <c r="F4955" i="3"/>
  <c r="A4955" i="3" s="1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2411" i="3"/>
  <c r="G2412" i="3"/>
  <c r="G2413" i="3"/>
  <c r="G2414" i="3"/>
  <c r="G2415" i="3"/>
  <c r="G2416" i="3"/>
  <c r="G2417" i="3"/>
  <c r="G2418" i="3"/>
  <c r="G2419" i="3"/>
  <c r="G2420" i="3"/>
  <c r="G2421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635" i="3"/>
  <c r="G2636" i="3"/>
  <c r="G2637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96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749" i="3"/>
  <c r="G2750" i="3"/>
  <c r="G2751" i="3"/>
  <c r="G2752" i="3"/>
  <c r="G2753" i="3"/>
  <c r="G2754" i="3"/>
  <c r="G2755" i="3"/>
  <c r="G2756" i="3"/>
  <c r="G2757" i="3"/>
  <c r="G2758" i="3"/>
  <c r="G275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2807" i="3"/>
  <c r="G2808" i="3"/>
  <c r="G2809" i="3"/>
  <c r="G2810" i="3"/>
  <c r="G2811" i="3"/>
  <c r="G2812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2872" i="3"/>
  <c r="G2873" i="3"/>
  <c r="G2874" i="3"/>
  <c r="G2875" i="3"/>
  <c r="G2876" i="3"/>
  <c r="G2877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3094" i="3"/>
  <c r="G3095" i="3"/>
  <c r="G3096" i="3"/>
  <c r="G3097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3246" i="3"/>
  <c r="G3247" i="3"/>
  <c r="G3248" i="3"/>
  <c r="G3249" i="3"/>
  <c r="G3250" i="3"/>
  <c r="G3251" i="3"/>
  <c r="G3252" i="3"/>
  <c r="G3253" i="3"/>
  <c r="G3254" i="3"/>
  <c r="G3255" i="3"/>
  <c r="G3256" i="3"/>
  <c r="G3257" i="3"/>
  <c r="G3258" i="3"/>
  <c r="G3259" i="3"/>
  <c r="G3260" i="3"/>
  <c r="G3261" i="3"/>
  <c r="G3262" i="3"/>
  <c r="G3263" i="3"/>
  <c r="G3264" i="3"/>
  <c r="G3265" i="3"/>
  <c r="G3266" i="3"/>
  <c r="G3267" i="3"/>
  <c r="G3268" i="3"/>
  <c r="G3269" i="3"/>
  <c r="G3270" i="3"/>
  <c r="G3271" i="3"/>
  <c r="G3272" i="3"/>
  <c r="G3273" i="3"/>
  <c r="G3274" i="3"/>
  <c r="G3275" i="3"/>
  <c r="G3276" i="3"/>
  <c r="G3277" i="3"/>
  <c r="G3278" i="3"/>
  <c r="G3279" i="3"/>
  <c r="G3280" i="3"/>
  <c r="G3281" i="3"/>
  <c r="G3282" i="3"/>
  <c r="G3283" i="3"/>
  <c r="G3284" i="3"/>
  <c r="G3285" i="3"/>
  <c r="G3286" i="3"/>
  <c r="G3287" i="3"/>
  <c r="G3288" i="3"/>
  <c r="G3289" i="3"/>
  <c r="G3290" i="3"/>
  <c r="G3291" i="3"/>
  <c r="G3292" i="3"/>
  <c r="G3293" i="3"/>
  <c r="G3294" i="3"/>
  <c r="G3295" i="3"/>
  <c r="G3296" i="3"/>
  <c r="G3297" i="3"/>
  <c r="G3298" i="3"/>
  <c r="G3299" i="3"/>
  <c r="G3300" i="3"/>
  <c r="G3301" i="3"/>
  <c r="G3302" i="3"/>
  <c r="G3303" i="3"/>
  <c r="G3304" i="3"/>
  <c r="G3305" i="3"/>
  <c r="G3306" i="3"/>
  <c r="G3307" i="3"/>
  <c r="G3308" i="3"/>
  <c r="G3309" i="3"/>
  <c r="G3310" i="3"/>
  <c r="G3311" i="3"/>
  <c r="G3312" i="3"/>
  <c r="G3313" i="3"/>
  <c r="G3314" i="3"/>
  <c r="G3315" i="3"/>
  <c r="G3316" i="3"/>
  <c r="G3317" i="3"/>
  <c r="G3318" i="3"/>
  <c r="G3319" i="3"/>
  <c r="G3320" i="3"/>
  <c r="G3321" i="3"/>
  <c r="G3322" i="3"/>
  <c r="G3323" i="3"/>
  <c r="G3324" i="3"/>
  <c r="G3325" i="3"/>
  <c r="G3326" i="3"/>
  <c r="G3327" i="3"/>
  <c r="G3328" i="3"/>
  <c r="G3329" i="3"/>
  <c r="G3330" i="3"/>
  <c r="G3331" i="3"/>
  <c r="G3332" i="3"/>
  <c r="G3333" i="3"/>
  <c r="G3334" i="3"/>
  <c r="G3335" i="3"/>
  <c r="G3336" i="3"/>
  <c r="G3337" i="3"/>
  <c r="G3338" i="3"/>
  <c r="G3339" i="3"/>
  <c r="G3340" i="3"/>
  <c r="G3341" i="3"/>
  <c r="G3342" i="3"/>
  <c r="G3343" i="3"/>
  <c r="G3344" i="3"/>
  <c r="G3345" i="3"/>
  <c r="G3346" i="3"/>
  <c r="G3347" i="3"/>
  <c r="G3348" i="3"/>
  <c r="G3349" i="3"/>
  <c r="G3350" i="3"/>
  <c r="G3351" i="3"/>
  <c r="G3352" i="3"/>
  <c r="G3353" i="3"/>
  <c r="G3354" i="3"/>
  <c r="G3355" i="3"/>
  <c r="G3356" i="3"/>
  <c r="G3357" i="3"/>
  <c r="G3358" i="3"/>
  <c r="G3359" i="3"/>
  <c r="G3360" i="3"/>
  <c r="G3361" i="3"/>
  <c r="G3362" i="3"/>
  <c r="G3363" i="3"/>
  <c r="G3364" i="3"/>
  <c r="G3365" i="3"/>
  <c r="G3366" i="3"/>
  <c r="G3367" i="3"/>
  <c r="G3368" i="3"/>
  <c r="G3369" i="3"/>
  <c r="G3370" i="3"/>
  <c r="G3371" i="3"/>
  <c r="G3372" i="3"/>
  <c r="G3373" i="3"/>
  <c r="G3374" i="3"/>
  <c r="G3375" i="3"/>
  <c r="G3376" i="3"/>
  <c r="G3377" i="3"/>
  <c r="G3378" i="3"/>
  <c r="G3379" i="3"/>
  <c r="G3380" i="3"/>
  <c r="G3381" i="3"/>
  <c r="G3382" i="3"/>
  <c r="G3383" i="3"/>
  <c r="G3384" i="3"/>
  <c r="G3385" i="3"/>
  <c r="G3386" i="3"/>
  <c r="G3387" i="3"/>
  <c r="G3388" i="3"/>
  <c r="G3389" i="3"/>
  <c r="G3390" i="3"/>
  <c r="G3391" i="3"/>
  <c r="G3392" i="3"/>
  <c r="G3393" i="3"/>
  <c r="G3394" i="3"/>
  <c r="G3395" i="3"/>
  <c r="G3396" i="3"/>
  <c r="G3397" i="3"/>
  <c r="G3398" i="3"/>
  <c r="G3399" i="3"/>
  <c r="G3400" i="3"/>
  <c r="G3401" i="3"/>
  <c r="G3402" i="3"/>
  <c r="G3403" i="3"/>
  <c r="G3404" i="3"/>
  <c r="G3405" i="3"/>
  <c r="G3406" i="3"/>
  <c r="G3407" i="3"/>
  <c r="G3408" i="3"/>
  <c r="G3409" i="3"/>
  <c r="G3410" i="3"/>
  <c r="G3411" i="3"/>
  <c r="G3412" i="3"/>
  <c r="G3413" i="3"/>
  <c r="G3414" i="3"/>
  <c r="G3415" i="3"/>
  <c r="G3416" i="3"/>
  <c r="G3417" i="3"/>
  <c r="G3418" i="3"/>
  <c r="G3419" i="3"/>
  <c r="G3420" i="3"/>
  <c r="G3421" i="3"/>
  <c r="G3422" i="3"/>
  <c r="G3423" i="3"/>
  <c r="G3424" i="3"/>
  <c r="G3425" i="3"/>
  <c r="G3426" i="3"/>
  <c r="G3427" i="3"/>
  <c r="G3428" i="3"/>
  <c r="G3429" i="3"/>
  <c r="G3430" i="3"/>
  <c r="G3431" i="3"/>
  <c r="G3432" i="3"/>
  <c r="G3433" i="3"/>
  <c r="G3434" i="3"/>
  <c r="G3435" i="3"/>
  <c r="G3436" i="3"/>
  <c r="G3437" i="3"/>
  <c r="G3438" i="3"/>
  <c r="G3439" i="3"/>
  <c r="G3440" i="3"/>
  <c r="G3441" i="3"/>
  <c r="G3442" i="3"/>
  <c r="G3443" i="3"/>
  <c r="G3444" i="3"/>
  <c r="G3445" i="3"/>
  <c r="G3446" i="3"/>
  <c r="G3447" i="3"/>
  <c r="G3448" i="3"/>
  <c r="G3449" i="3"/>
  <c r="G3450" i="3"/>
  <c r="G3451" i="3"/>
  <c r="G3452" i="3"/>
  <c r="G3453" i="3"/>
  <c r="G3454" i="3"/>
  <c r="G3455" i="3"/>
  <c r="G3456" i="3"/>
  <c r="G3457" i="3"/>
  <c r="G3458" i="3"/>
  <c r="G3459" i="3"/>
  <c r="G3460" i="3"/>
  <c r="G3461" i="3"/>
  <c r="G3462" i="3"/>
  <c r="G3463" i="3"/>
  <c r="G3464" i="3"/>
  <c r="G3465" i="3"/>
  <c r="G3466" i="3"/>
  <c r="G3467" i="3"/>
  <c r="G3468" i="3"/>
  <c r="G3469" i="3"/>
  <c r="G3470" i="3"/>
  <c r="G3471" i="3"/>
  <c r="G3472" i="3"/>
  <c r="G3473" i="3"/>
  <c r="G3474" i="3"/>
  <c r="G3475" i="3"/>
  <c r="G3476" i="3"/>
  <c r="G3477" i="3"/>
  <c r="G3478" i="3"/>
  <c r="G3479" i="3"/>
  <c r="G3480" i="3"/>
  <c r="G3481" i="3"/>
  <c r="G3482" i="3"/>
  <c r="G3483" i="3"/>
  <c r="G3484" i="3"/>
  <c r="G3485" i="3"/>
  <c r="G3486" i="3"/>
  <c r="G3487" i="3"/>
  <c r="G3488" i="3"/>
  <c r="G3489" i="3"/>
  <c r="G3490" i="3"/>
  <c r="G3491" i="3"/>
  <c r="G3492" i="3"/>
  <c r="G3493" i="3"/>
  <c r="G3494" i="3"/>
  <c r="G3495" i="3"/>
  <c r="G3496" i="3"/>
  <c r="G3497" i="3"/>
  <c r="G3498" i="3"/>
  <c r="G3499" i="3"/>
  <c r="G3500" i="3"/>
  <c r="G3501" i="3"/>
  <c r="G3502" i="3"/>
  <c r="G3503" i="3"/>
  <c r="G3504" i="3"/>
  <c r="G3505" i="3"/>
  <c r="G3506" i="3"/>
  <c r="G3507" i="3"/>
  <c r="G3508" i="3"/>
  <c r="G3509" i="3"/>
  <c r="G3510" i="3"/>
  <c r="G3511" i="3"/>
  <c r="G3512" i="3"/>
  <c r="G3513" i="3"/>
  <c r="G3514" i="3"/>
  <c r="G3515" i="3"/>
  <c r="G3516" i="3"/>
  <c r="G3517" i="3"/>
  <c r="G3518" i="3"/>
  <c r="G3519" i="3"/>
  <c r="G3520" i="3"/>
  <c r="G3521" i="3"/>
  <c r="G3522" i="3"/>
  <c r="G3523" i="3"/>
  <c r="G3524" i="3"/>
  <c r="G3525" i="3"/>
  <c r="G3526" i="3"/>
  <c r="G3527" i="3"/>
  <c r="G3528" i="3"/>
  <c r="G3529" i="3"/>
  <c r="G3530" i="3"/>
  <c r="G3531" i="3"/>
  <c r="G3532" i="3"/>
  <c r="G3533" i="3"/>
  <c r="G3534" i="3"/>
  <c r="G3535" i="3"/>
  <c r="G3536" i="3"/>
  <c r="G3537" i="3"/>
  <c r="G3538" i="3"/>
  <c r="G3539" i="3"/>
  <c r="G3540" i="3"/>
  <c r="G3541" i="3"/>
  <c r="G3542" i="3"/>
  <c r="G3543" i="3"/>
  <c r="G3544" i="3"/>
  <c r="G3545" i="3"/>
  <c r="G3546" i="3"/>
  <c r="G3547" i="3"/>
  <c r="G3548" i="3"/>
  <c r="G3549" i="3"/>
  <c r="G3550" i="3"/>
  <c r="G3551" i="3"/>
  <c r="G3552" i="3"/>
  <c r="G3553" i="3"/>
  <c r="G3554" i="3"/>
  <c r="G3555" i="3"/>
  <c r="G3556" i="3"/>
  <c r="G3557" i="3"/>
  <c r="G3558" i="3"/>
  <c r="G3559" i="3"/>
  <c r="G3560" i="3"/>
  <c r="G3561" i="3"/>
  <c r="G3562" i="3"/>
  <c r="G3563" i="3"/>
  <c r="G3564" i="3"/>
  <c r="G3565" i="3"/>
  <c r="G3566" i="3"/>
  <c r="G3567" i="3"/>
  <c r="G3568" i="3"/>
  <c r="G3569" i="3"/>
  <c r="G3570" i="3"/>
  <c r="G3571" i="3"/>
  <c r="G3572" i="3"/>
  <c r="G3573" i="3"/>
  <c r="G3574" i="3"/>
  <c r="G3575" i="3"/>
  <c r="G3576" i="3"/>
  <c r="G3577" i="3"/>
  <c r="G3578" i="3"/>
  <c r="G3579" i="3"/>
  <c r="G3580" i="3"/>
  <c r="G3581" i="3"/>
  <c r="G3582" i="3"/>
  <c r="G3583" i="3"/>
  <c r="G3584" i="3"/>
  <c r="G3585" i="3"/>
  <c r="G3586" i="3"/>
  <c r="G3587" i="3"/>
  <c r="G3588" i="3"/>
  <c r="G3589" i="3"/>
  <c r="G3590" i="3"/>
  <c r="G3591" i="3"/>
  <c r="G3592" i="3"/>
  <c r="G3593" i="3"/>
  <c r="G3594" i="3"/>
  <c r="G3595" i="3"/>
  <c r="G3596" i="3"/>
  <c r="G3597" i="3"/>
  <c r="G3598" i="3"/>
  <c r="G3599" i="3"/>
  <c r="G3600" i="3"/>
  <c r="G3601" i="3"/>
  <c r="G3602" i="3"/>
  <c r="G3603" i="3"/>
  <c r="G3604" i="3"/>
  <c r="G3605" i="3"/>
  <c r="G3606" i="3"/>
  <c r="G3607" i="3"/>
  <c r="G3608" i="3"/>
  <c r="G3609" i="3"/>
  <c r="G3610" i="3"/>
  <c r="G3611" i="3"/>
  <c r="G3612" i="3"/>
  <c r="G3613" i="3"/>
  <c r="G3614" i="3"/>
  <c r="G3615" i="3"/>
  <c r="G3616" i="3"/>
  <c r="G3617" i="3"/>
  <c r="G3618" i="3"/>
  <c r="G3619" i="3"/>
  <c r="G3620" i="3"/>
  <c r="G3621" i="3"/>
  <c r="G3622" i="3"/>
  <c r="G3623" i="3"/>
  <c r="G3624" i="3"/>
  <c r="G3625" i="3"/>
  <c r="G3626" i="3"/>
  <c r="G3627" i="3"/>
  <c r="G3628" i="3"/>
  <c r="G3629" i="3"/>
  <c r="G3630" i="3"/>
  <c r="G3631" i="3"/>
  <c r="G3632" i="3"/>
  <c r="G3633" i="3"/>
  <c r="G3634" i="3"/>
  <c r="G3635" i="3"/>
  <c r="G3636" i="3"/>
  <c r="G3637" i="3"/>
  <c r="G3638" i="3"/>
  <c r="G3639" i="3"/>
  <c r="G3640" i="3"/>
  <c r="G3641" i="3"/>
  <c r="G3642" i="3"/>
  <c r="G3643" i="3"/>
  <c r="G3644" i="3"/>
  <c r="G3645" i="3"/>
  <c r="G3646" i="3"/>
  <c r="G3647" i="3"/>
  <c r="G3648" i="3"/>
  <c r="G3649" i="3"/>
  <c r="G3650" i="3"/>
  <c r="G3651" i="3"/>
  <c r="G3652" i="3"/>
  <c r="G3653" i="3"/>
  <c r="G3654" i="3"/>
  <c r="G3655" i="3"/>
  <c r="G3656" i="3"/>
  <c r="G3657" i="3"/>
  <c r="G3658" i="3"/>
  <c r="G3659" i="3"/>
  <c r="G3660" i="3"/>
  <c r="G3661" i="3"/>
  <c r="G3662" i="3"/>
  <c r="G3663" i="3"/>
  <c r="G3664" i="3"/>
  <c r="G3665" i="3"/>
  <c r="G3666" i="3"/>
  <c r="G3667" i="3"/>
  <c r="G3668" i="3"/>
  <c r="G3669" i="3"/>
  <c r="G3670" i="3"/>
  <c r="G3671" i="3"/>
  <c r="G3672" i="3"/>
  <c r="G3673" i="3"/>
  <c r="G3674" i="3"/>
  <c r="G3675" i="3"/>
  <c r="G3676" i="3"/>
  <c r="G3677" i="3"/>
  <c r="G3678" i="3"/>
  <c r="G3679" i="3"/>
  <c r="G3680" i="3"/>
  <c r="G3681" i="3"/>
  <c r="G3682" i="3"/>
  <c r="G3683" i="3"/>
  <c r="G3684" i="3"/>
  <c r="G3685" i="3"/>
  <c r="G3686" i="3"/>
  <c r="G3687" i="3"/>
  <c r="G3688" i="3"/>
  <c r="G3689" i="3"/>
  <c r="G3690" i="3"/>
  <c r="G3691" i="3"/>
  <c r="G3692" i="3"/>
  <c r="G3693" i="3"/>
  <c r="G3694" i="3"/>
  <c r="G3695" i="3"/>
  <c r="G3696" i="3"/>
  <c r="G3697" i="3"/>
  <c r="G3698" i="3"/>
  <c r="G3699" i="3"/>
  <c r="G3700" i="3"/>
  <c r="G3701" i="3"/>
  <c r="G3702" i="3"/>
  <c r="G3703" i="3"/>
  <c r="G3704" i="3"/>
  <c r="G3705" i="3"/>
  <c r="G3706" i="3"/>
  <c r="G3707" i="3"/>
  <c r="G3708" i="3"/>
  <c r="G3709" i="3"/>
  <c r="G3710" i="3"/>
  <c r="G3711" i="3"/>
  <c r="G3712" i="3"/>
  <c r="G3713" i="3"/>
  <c r="G3714" i="3"/>
  <c r="G3715" i="3"/>
  <c r="G3716" i="3"/>
  <c r="G3717" i="3"/>
  <c r="G3718" i="3"/>
  <c r="G3719" i="3"/>
  <c r="G3720" i="3"/>
  <c r="G3721" i="3"/>
  <c r="G3722" i="3"/>
  <c r="G3723" i="3"/>
  <c r="G3724" i="3"/>
  <c r="G3725" i="3"/>
  <c r="G3726" i="3"/>
  <c r="G3727" i="3"/>
  <c r="G3728" i="3"/>
  <c r="G3729" i="3"/>
  <c r="G3730" i="3"/>
  <c r="G3731" i="3"/>
  <c r="G3732" i="3"/>
  <c r="G3733" i="3"/>
  <c r="G3734" i="3"/>
  <c r="G3735" i="3"/>
  <c r="G3736" i="3"/>
  <c r="G3737" i="3"/>
  <c r="G3738" i="3"/>
  <c r="G3739" i="3"/>
  <c r="G3740" i="3"/>
  <c r="G3741" i="3"/>
  <c r="G3742" i="3"/>
  <c r="G3743" i="3"/>
  <c r="G3744" i="3"/>
  <c r="G3745" i="3"/>
  <c r="G3746" i="3"/>
  <c r="G3747" i="3"/>
  <c r="G3748" i="3"/>
  <c r="G3749" i="3"/>
  <c r="G3750" i="3"/>
  <c r="G3751" i="3"/>
  <c r="G3752" i="3"/>
  <c r="G3753" i="3"/>
  <c r="G3754" i="3"/>
  <c r="G3755" i="3"/>
  <c r="G3756" i="3"/>
  <c r="G3757" i="3"/>
  <c r="G3758" i="3"/>
  <c r="G3759" i="3"/>
  <c r="G3760" i="3"/>
  <c r="G3761" i="3"/>
  <c r="G3762" i="3"/>
  <c r="G3763" i="3"/>
  <c r="G3764" i="3"/>
  <c r="G3765" i="3"/>
  <c r="G3766" i="3"/>
  <c r="G3767" i="3"/>
  <c r="G3768" i="3"/>
  <c r="G3769" i="3"/>
  <c r="G3770" i="3"/>
  <c r="G3771" i="3"/>
  <c r="G3772" i="3"/>
  <c r="G3773" i="3"/>
  <c r="G3774" i="3"/>
  <c r="G3775" i="3"/>
  <c r="G3776" i="3"/>
  <c r="G3777" i="3"/>
  <c r="G3778" i="3"/>
  <c r="G3779" i="3"/>
  <c r="G3780" i="3"/>
  <c r="G3781" i="3"/>
  <c r="G3782" i="3"/>
  <c r="G3783" i="3"/>
  <c r="G3784" i="3"/>
  <c r="G3785" i="3"/>
  <c r="G3786" i="3"/>
  <c r="G3787" i="3"/>
  <c r="G3788" i="3"/>
  <c r="G3789" i="3"/>
  <c r="G3790" i="3"/>
  <c r="G3791" i="3"/>
  <c r="G3792" i="3"/>
  <c r="G3793" i="3"/>
  <c r="G3794" i="3"/>
  <c r="G3795" i="3"/>
  <c r="G3796" i="3"/>
  <c r="G3797" i="3"/>
  <c r="G3798" i="3"/>
  <c r="G3799" i="3"/>
  <c r="G3800" i="3"/>
  <c r="G3801" i="3"/>
  <c r="G3802" i="3"/>
  <c r="G3803" i="3"/>
  <c r="G3804" i="3"/>
  <c r="G3805" i="3"/>
  <c r="G3806" i="3"/>
  <c r="G3807" i="3"/>
  <c r="G3808" i="3"/>
  <c r="G3809" i="3"/>
  <c r="G3810" i="3"/>
  <c r="G3811" i="3"/>
  <c r="G3812" i="3"/>
  <c r="G3813" i="3"/>
  <c r="G3814" i="3"/>
  <c r="G3815" i="3"/>
  <c r="G3816" i="3"/>
  <c r="G3817" i="3"/>
  <c r="G3818" i="3"/>
  <c r="G3819" i="3"/>
  <c r="G3820" i="3"/>
  <c r="G3821" i="3"/>
  <c r="G3822" i="3"/>
  <c r="G3823" i="3"/>
  <c r="G3824" i="3"/>
  <c r="G3825" i="3"/>
  <c r="G3826" i="3"/>
  <c r="G3827" i="3"/>
  <c r="G3828" i="3"/>
  <c r="G3829" i="3"/>
  <c r="G3830" i="3"/>
  <c r="G3831" i="3"/>
  <c r="G3832" i="3"/>
  <c r="G3833" i="3"/>
  <c r="G3834" i="3"/>
  <c r="G3835" i="3"/>
  <c r="G3836" i="3"/>
  <c r="G3837" i="3"/>
  <c r="G3838" i="3"/>
  <c r="G3839" i="3"/>
  <c r="G3840" i="3"/>
  <c r="G3841" i="3"/>
  <c r="G3842" i="3"/>
  <c r="G3843" i="3"/>
  <c r="G3844" i="3"/>
  <c r="G3845" i="3"/>
  <c r="G3846" i="3"/>
  <c r="G3847" i="3"/>
  <c r="G3848" i="3"/>
  <c r="G3849" i="3"/>
  <c r="G3850" i="3"/>
  <c r="G3851" i="3"/>
  <c r="G3852" i="3"/>
  <c r="G3853" i="3"/>
  <c r="G3854" i="3"/>
  <c r="G3855" i="3"/>
  <c r="G3856" i="3"/>
  <c r="G3857" i="3"/>
  <c r="G3858" i="3"/>
  <c r="G3859" i="3"/>
  <c r="G3860" i="3"/>
  <c r="G3861" i="3"/>
  <c r="G3862" i="3"/>
  <c r="G3863" i="3"/>
  <c r="G3864" i="3"/>
  <c r="G3865" i="3"/>
  <c r="G3866" i="3"/>
  <c r="G3867" i="3"/>
  <c r="G3868" i="3"/>
  <c r="G3869" i="3"/>
  <c r="G3870" i="3"/>
  <c r="G3871" i="3"/>
  <c r="G3872" i="3"/>
  <c r="G3873" i="3"/>
  <c r="G3874" i="3"/>
  <c r="G3875" i="3"/>
  <c r="G3876" i="3"/>
  <c r="G3877" i="3"/>
  <c r="G3878" i="3"/>
  <c r="G3879" i="3"/>
  <c r="G3880" i="3"/>
  <c r="G3881" i="3"/>
  <c r="G3882" i="3"/>
  <c r="G3883" i="3"/>
  <c r="G3884" i="3"/>
  <c r="G3885" i="3"/>
  <c r="G3886" i="3"/>
  <c r="G3887" i="3"/>
  <c r="G3888" i="3"/>
  <c r="G3889" i="3"/>
  <c r="G3890" i="3"/>
  <c r="G3891" i="3"/>
  <c r="G3892" i="3"/>
  <c r="G3893" i="3"/>
  <c r="G3894" i="3"/>
  <c r="G3895" i="3"/>
  <c r="G3896" i="3"/>
  <c r="G3897" i="3"/>
  <c r="G3898" i="3"/>
  <c r="G3899" i="3"/>
  <c r="G3900" i="3"/>
  <c r="G3901" i="3"/>
  <c r="G3902" i="3"/>
  <c r="G3903" i="3"/>
  <c r="G3904" i="3"/>
  <c r="G3905" i="3"/>
  <c r="G3906" i="3"/>
  <c r="G3907" i="3"/>
  <c r="G3908" i="3"/>
  <c r="G3909" i="3"/>
  <c r="G3910" i="3"/>
  <c r="G3911" i="3"/>
  <c r="G3912" i="3"/>
  <c r="G3913" i="3"/>
  <c r="G3914" i="3"/>
  <c r="G3915" i="3"/>
  <c r="G3916" i="3"/>
  <c r="G3917" i="3"/>
  <c r="G3918" i="3"/>
  <c r="G3919" i="3"/>
  <c r="G3920" i="3"/>
  <c r="G3921" i="3"/>
  <c r="G3922" i="3"/>
  <c r="G3923" i="3"/>
  <c r="G3924" i="3"/>
  <c r="G3925" i="3"/>
  <c r="G3926" i="3"/>
  <c r="G3927" i="3"/>
  <c r="G3928" i="3"/>
  <c r="G3929" i="3"/>
  <c r="G3930" i="3"/>
  <c r="G3931" i="3"/>
  <c r="G3932" i="3"/>
  <c r="G3933" i="3"/>
  <c r="G3934" i="3"/>
  <c r="G3935" i="3"/>
  <c r="G3936" i="3"/>
  <c r="G3937" i="3"/>
  <c r="G3938" i="3"/>
  <c r="G3939" i="3"/>
  <c r="G3940" i="3"/>
  <c r="G3941" i="3"/>
  <c r="G3942" i="3"/>
  <c r="G3943" i="3"/>
  <c r="G3944" i="3"/>
  <c r="G3945" i="3"/>
  <c r="G3946" i="3"/>
  <c r="G3947" i="3"/>
  <c r="G3948" i="3"/>
  <c r="G3949" i="3"/>
  <c r="G3950" i="3"/>
  <c r="G3951" i="3"/>
  <c r="G3952" i="3"/>
  <c r="G3953" i="3"/>
  <c r="G3954" i="3"/>
  <c r="G3955" i="3"/>
  <c r="G3956" i="3"/>
  <c r="G3957" i="3"/>
  <c r="G3958" i="3"/>
  <c r="G3959" i="3"/>
  <c r="G3960" i="3"/>
  <c r="G3961" i="3"/>
  <c r="G3962" i="3"/>
  <c r="G3963" i="3"/>
  <c r="G3964" i="3"/>
  <c r="G3965" i="3"/>
  <c r="G3966" i="3"/>
  <c r="G3967" i="3"/>
  <c r="G3968" i="3"/>
  <c r="G3969" i="3"/>
  <c r="G3970" i="3"/>
  <c r="G3971" i="3"/>
  <c r="G3972" i="3"/>
  <c r="G3973" i="3"/>
  <c r="G3974" i="3"/>
  <c r="G3975" i="3"/>
  <c r="G3976" i="3"/>
  <c r="G3977" i="3"/>
  <c r="G3978" i="3"/>
  <c r="G3979" i="3"/>
  <c r="G3980" i="3"/>
  <c r="G3981" i="3"/>
  <c r="G3982" i="3"/>
  <c r="G3983" i="3"/>
  <c r="G3984" i="3"/>
  <c r="G3985" i="3"/>
  <c r="G3986" i="3"/>
  <c r="G3987" i="3"/>
  <c r="G3988" i="3"/>
  <c r="G3989" i="3"/>
  <c r="G3990" i="3"/>
  <c r="G3991" i="3"/>
  <c r="G3992" i="3"/>
  <c r="G3993" i="3"/>
  <c r="G3994" i="3"/>
  <c r="G3995" i="3"/>
  <c r="G3996" i="3"/>
  <c r="G3997" i="3"/>
  <c r="G3998" i="3"/>
  <c r="G3999" i="3"/>
  <c r="G4000" i="3"/>
  <c r="G4001" i="3"/>
  <c r="G4002" i="3"/>
  <c r="G4003" i="3"/>
  <c r="G4004" i="3"/>
  <c r="G4005" i="3"/>
  <c r="G4006" i="3"/>
  <c r="G4007" i="3"/>
  <c r="G4008" i="3"/>
  <c r="G4009" i="3"/>
  <c r="G4010" i="3"/>
  <c r="G4011" i="3"/>
  <c r="G4012" i="3"/>
  <c r="G4013" i="3"/>
  <c r="G4014" i="3"/>
  <c r="G4015" i="3"/>
  <c r="G4016" i="3"/>
  <c r="G4017" i="3"/>
  <c r="G4018" i="3"/>
  <c r="G4019" i="3"/>
  <c r="G4020" i="3"/>
  <c r="G4021" i="3"/>
  <c r="G4022" i="3"/>
  <c r="G4023" i="3"/>
  <c r="G4024" i="3"/>
  <c r="G4025" i="3"/>
  <c r="G4026" i="3"/>
  <c r="G4027" i="3"/>
  <c r="G4028" i="3"/>
  <c r="G4029" i="3"/>
  <c r="G4030" i="3"/>
  <c r="G4031" i="3"/>
  <c r="G4032" i="3"/>
  <c r="G4033" i="3"/>
  <c r="G4034" i="3"/>
  <c r="G4035" i="3"/>
  <c r="G4036" i="3"/>
  <c r="G4037" i="3"/>
  <c r="G4038" i="3"/>
  <c r="G4039" i="3"/>
  <c r="G4040" i="3"/>
  <c r="G4041" i="3"/>
  <c r="G4042" i="3"/>
  <c r="G4043" i="3"/>
  <c r="G4044" i="3"/>
  <c r="G4045" i="3"/>
  <c r="G4046" i="3"/>
  <c r="G4047" i="3"/>
  <c r="G4048" i="3"/>
  <c r="G4049" i="3"/>
  <c r="G4050" i="3"/>
  <c r="G4051" i="3"/>
  <c r="G4052" i="3"/>
  <c r="G4053" i="3"/>
  <c r="G4054" i="3"/>
  <c r="G4055" i="3"/>
  <c r="G4056" i="3"/>
  <c r="G4057" i="3"/>
  <c r="G4058" i="3"/>
  <c r="G4059" i="3"/>
  <c r="G4060" i="3"/>
  <c r="G4061" i="3"/>
  <c r="G4062" i="3"/>
  <c r="G4063" i="3"/>
  <c r="G4064" i="3"/>
  <c r="G4065" i="3"/>
  <c r="G4066" i="3"/>
  <c r="G4067" i="3"/>
  <c r="G4068" i="3"/>
  <c r="G4069" i="3"/>
  <c r="G4070" i="3"/>
  <c r="G4071" i="3"/>
  <c r="G4072" i="3"/>
  <c r="G4073" i="3"/>
  <c r="G4074" i="3"/>
  <c r="G4075" i="3"/>
  <c r="G4076" i="3"/>
  <c r="G4077" i="3"/>
  <c r="G4078" i="3"/>
  <c r="G4079" i="3"/>
  <c r="G4080" i="3"/>
  <c r="G4081" i="3"/>
  <c r="G4082" i="3"/>
  <c r="G4083" i="3"/>
  <c r="G4084" i="3"/>
  <c r="G4085" i="3"/>
  <c r="G4086" i="3"/>
  <c r="G4087" i="3"/>
  <c r="G4088" i="3"/>
  <c r="G4089" i="3"/>
  <c r="G4090" i="3"/>
  <c r="G4091" i="3"/>
  <c r="G4092" i="3"/>
  <c r="G4093" i="3"/>
  <c r="G4094" i="3"/>
  <c r="G4095" i="3"/>
  <c r="G4096" i="3"/>
  <c r="G4097" i="3"/>
  <c r="G4098" i="3"/>
  <c r="G4099" i="3"/>
  <c r="G4100" i="3"/>
  <c r="G4101" i="3"/>
  <c r="G4102" i="3"/>
  <c r="G4103" i="3"/>
  <c r="G4104" i="3"/>
  <c r="G4105" i="3"/>
  <c r="G4106" i="3"/>
  <c r="G4107" i="3"/>
  <c r="G4108" i="3"/>
  <c r="G4109" i="3"/>
  <c r="G4110" i="3"/>
  <c r="G4111" i="3"/>
  <c r="G4112" i="3"/>
  <c r="G4113" i="3"/>
  <c r="G4114" i="3"/>
  <c r="G4115" i="3"/>
  <c r="G4116" i="3"/>
  <c r="G4117" i="3"/>
  <c r="G4118" i="3"/>
  <c r="G4119" i="3"/>
  <c r="G4120" i="3"/>
  <c r="G4121" i="3"/>
  <c r="G4122" i="3"/>
  <c r="G4123" i="3"/>
  <c r="G4124" i="3"/>
  <c r="G4125" i="3"/>
  <c r="G4126" i="3"/>
  <c r="G4127" i="3"/>
  <c r="G4128" i="3"/>
  <c r="G4129" i="3"/>
  <c r="G4130" i="3"/>
  <c r="G4131" i="3"/>
  <c r="G4132" i="3"/>
  <c r="G4133" i="3"/>
  <c r="G4134" i="3"/>
  <c r="G4135" i="3"/>
  <c r="G4136" i="3"/>
  <c r="G4137" i="3"/>
  <c r="G4138" i="3"/>
  <c r="G4139" i="3"/>
  <c r="G4140" i="3"/>
  <c r="G4141" i="3"/>
  <c r="G4142" i="3"/>
  <c r="G4143" i="3"/>
  <c r="G4144" i="3"/>
  <c r="G4145" i="3"/>
  <c r="G4146" i="3"/>
  <c r="G4147" i="3"/>
  <c r="G4148" i="3"/>
  <c r="G4149" i="3"/>
  <c r="G4150" i="3"/>
  <c r="G4151" i="3"/>
  <c r="G4152" i="3"/>
  <c r="G4153" i="3"/>
  <c r="G4154" i="3"/>
  <c r="G4155" i="3"/>
  <c r="G4156" i="3"/>
  <c r="G4157" i="3"/>
  <c r="G4158" i="3"/>
  <c r="G4159" i="3"/>
  <c r="G4160" i="3"/>
  <c r="G4161" i="3"/>
  <c r="G4162" i="3"/>
  <c r="G4163" i="3"/>
  <c r="G4164" i="3"/>
  <c r="G4165" i="3"/>
  <c r="G4166" i="3"/>
  <c r="G4167" i="3"/>
  <c r="G4168" i="3"/>
  <c r="G4169" i="3"/>
  <c r="G4170" i="3"/>
  <c r="G4171" i="3"/>
  <c r="G4172" i="3"/>
  <c r="G4173" i="3"/>
  <c r="G4174" i="3"/>
  <c r="G4175" i="3"/>
  <c r="G4176" i="3"/>
  <c r="G4177" i="3"/>
  <c r="G4178" i="3"/>
  <c r="G4179" i="3"/>
  <c r="G4180" i="3"/>
  <c r="G4181" i="3"/>
  <c r="G4182" i="3"/>
  <c r="G4183" i="3"/>
  <c r="G4184" i="3"/>
  <c r="G4185" i="3"/>
  <c r="G4186" i="3"/>
  <c r="G4187" i="3"/>
  <c r="G4188" i="3"/>
  <c r="G4189" i="3"/>
  <c r="G4190" i="3"/>
  <c r="G4191" i="3"/>
  <c r="G4192" i="3"/>
  <c r="G4193" i="3"/>
  <c r="G4194" i="3"/>
  <c r="G4195" i="3"/>
  <c r="G4196" i="3"/>
  <c r="G4197" i="3"/>
  <c r="G4198" i="3"/>
  <c r="G4199" i="3"/>
  <c r="G4200" i="3"/>
  <c r="G4201" i="3"/>
  <c r="G4202" i="3"/>
  <c r="G4203" i="3"/>
  <c r="G4204" i="3"/>
  <c r="G4205" i="3"/>
  <c r="G4206" i="3"/>
  <c r="G4207" i="3"/>
  <c r="G4208" i="3"/>
  <c r="G4209" i="3"/>
  <c r="G4210" i="3"/>
  <c r="G4211" i="3"/>
  <c r="G4212" i="3"/>
  <c r="G4213" i="3"/>
  <c r="G4214" i="3"/>
  <c r="G4215" i="3"/>
  <c r="G4216" i="3"/>
  <c r="G4217" i="3"/>
  <c r="G4218" i="3"/>
  <c r="G4219" i="3"/>
  <c r="G4220" i="3"/>
  <c r="G4221" i="3"/>
  <c r="G4222" i="3"/>
  <c r="G4223" i="3"/>
  <c r="G4224" i="3"/>
  <c r="G4225" i="3"/>
  <c r="G4226" i="3"/>
  <c r="G4227" i="3"/>
  <c r="G4228" i="3"/>
  <c r="G4229" i="3"/>
  <c r="G4230" i="3"/>
  <c r="G4231" i="3"/>
  <c r="G4232" i="3"/>
  <c r="G4233" i="3"/>
  <c r="G4234" i="3"/>
  <c r="G4235" i="3"/>
  <c r="G4236" i="3"/>
  <c r="G4237" i="3"/>
  <c r="G4238" i="3"/>
  <c r="G4239" i="3"/>
  <c r="G4240" i="3"/>
  <c r="G4241" i="3"/>
  <c r="G4242" i="3"/>
  <c r="G4243" i="3"/>
  <c r="G4244" i="3"/>
  <c r="G4245" i="3"/>
  <c r="G4246" i="3"/>
  <c r="G4247" i="3"/>
  <c r="G4248" i="3"/>
  <c r="G4249" i="3"/>
  <c r="G4250" i="3"/>
  <c r="G4251" i="3"/>
  <c r="G4252" i="3"/>
  <c r="G4253" i="3"/>
  <c r="G4254" i="3"/>
  <c r="G4255" i="3"/>
  <c r="G4256" i="3"/>
  <c r="G4257" i="3"/>
  <c r="G4258" i="3"/>
  <c r="G4259" i="3"/>
  <c r="G4260" i="3"/>
  <c r="G4261" i="3"/>
  <c r="G4262" i="3"/>
  <c r="G4263" i="3"/>
  <c r="G4264" i="3"/>
  <c r="G4265" i="3"/>
  <c r="G4266" i="3"/>
  <c r="G4267" i="3"/>
  <c r="G4268" i="3"/>
  <c r="G4269" i="3"/>
  <c r="G4270" i="3"/>
  <c r="G4271" i="3"/>
  <c r="G4272" i="3"/>
  <c r="G4273" i="3"/>
  <c r="G4274" i="3"/>
  <c r="G4275" i="3"/>
  <c r="G4276" i="3"/>
  <c r="G4277" i="3"/>
  <c r="G4278" i="3"/>
  <c r="G4279" i="3"/>
  <c r="G4280" i="3"/>
  <c r="G4281" i="3"/>
  <c r="G4282" i="3"/>
  <c r="G4283" i="3"/>
  <c r="G4284" i="3"/>
  <c r="G4285" i="3"/>
  <c r="G4286" i="3"/>
  <c r="G4287" i="3"/>
  <c r="G4288" i="3"/>
  <c r="G4289" i="3"/>
  <c r="G4290" i="3"/>
  <c r="G4291" i="3"/>
  <c r="G4292" i="3"/>
  <c r="G4293" i="3"/>
  <c r="G4294" i="3"/>
  <c r="G4295" i="3"/>
  <c r="G4296" i="3"/>
  <c r="G4297" i="3"/>
  <c r="G4298" i="3"/>
  <c r="G4299" i="3"/>
  <c r="G4300" i="3"/>
  <c r="G4301" i="3"/>
  <c r="G4302" i="3"/>
  <c r="G4303" i="3"/>
  <c r="G4304" i="3"/>
  <c r="G4305" i="3"/>
  <c r="G4306" i="3"/>
  <c r="G4307" i="3"/>
  <c r="G4308" i="3"/>
  <c r="G4309" i="3"/>
  <c r="G4310" i="3"/>
  <c r="G4311" i="3"/>
  <c r="G4312" i="3"/>
  <c r="G4313" i="3"/>
  <c r="G4314" i="3"/>
  <c r="G4315" i="3"/>
  <c r="G4316" i="3"/>
  <c r="G4317" i="3"/>
  <c r="G4318" i="3"/>
  <c r="G4319" i="3"/>
  <c r="G4320" i="3"/>
  <c r="G4321" i="3"/>
  <c r="G4322" i="3"/>
  <c r="G4323" i="3"/>
  <c r="G4324" i="3"/>
  <c r="G4325" i="3"/>
  <c r="G4326" i="3"/>
  <c r="G4327" i="3"/>
  <c r="G4328" i="3"/>
  <c r="G4329" i="3"/>
  <c r="G4330" i="3"/>
  <c r="G4331" i="3"/>
  <c r="G4332" i="3"/>
  <c r="G4333" i="3"/>
  <c r="G4334" i="3"/>
  <c r="G4335" i="3"/>
  <c r="G4336" i="3"/>
  <c r="G4337" i="3"/>
  <c r="G4338" i="3"/>
  <c r="G4339" i="3"/>
  <c r="G4340" i="3"/>
  <c r="G4341" i="3"/>
  <c r="G4342" i="3"/>
  <c r="G4343" i="3"/>
  <c r="G4344" i="3"/>
  <c r="G4345" i="3"/>
  <c r="G4346" i="3"/>
  <c r="G4347" i="3"/>
  <c r="G4348" i="3"/>
  <c r="G4349" i="3"/>
  <c r="G4350" i="3"/>
  <c r="G4351" i="3"/>
  <c r="G4352" i="3"/>
  <c r="G4353" i="3"/>
  <c r="G4354" i="3"/>
  <c r="G4355" i="3"/>
  <c r="G4356" i="3"/>
  <c r="G4357" i="3"/>
  <c r="G4358" i="3"/>
  <c r="G4359" i="3"/>
  <c r="G4360" i="3"/>
  <c r="G4361" i="3"/>
  <c r="G4362" i="3"/>
  <c r="G4363" i="3"/>
  <c r="G4364" i="3"/>
  <c r="G4365" i="3"/>
  <c r="G4366" i="3"/>
  <c r="G4367" i="3"/>
  <c r="G4368" i="3"/>
  <c r="G4369" i="3"/>
  <c r="G4370" i="3"/>
  <c r="G4371" i="3"/>
  <c r="G4372" i="3"/>
  <c r="G4373" i="3"/>
  <c r="G4374" i="3"/>
  <c r="G4375" i="3"/>
  <c r="G4376" i="3"/>
  <c r="G4377" i="3"/>
  <c r="G4378" i="3"/>
  <c r="G4379" i="3"/>
  <c r="G4380" i="3"/>
  <c r="G4381" i="3"/>
  <c r="G4382" i="3"/>
  <c r="G4383" i="3"/>
  <c r="G4384" i="3"/>
  <c r="G4385" i="3"/>
  <c r="G4386" i="3"/>
  <c r="G4387" i="3"/>
  <c r="G4388" i="3"/>
  <c r="G4389" i="3"/>
  <c r="G4390" i="3"/>
  <c r="G4391" i="3"/>
  <c r="G4392" i="3"/>
  <c r="G4393" i="3"/>
  <c r="G4394" i="3"/>
  <c r="G4395" i="3"/>
  <c r="G4396" i="3"/>
  <c r="G4397" i="3"/>
  <c r="G4398" i="3"/>
  <c r="G4399" i="3"/>
  <c r="G4400" i="3"/>
  <c r="G4401" i="3"/>
  <c r="G4402" i="3"/>
  <c r="G4403" i="3"/>
  <c r="G4404" i="3"/>
  <c r="G4405" i="3"/>
  <c r="G4406" i="3"/>
  <c r="G4407" i="3"/>
  <c r="G4408" i="3"/>
  <c r="G4409" i="3"/>
  <c r="G4410" i="3"/>
  <c r="G4411" i="3"/>
  <c r="G4412" i="3"/>
  <c r="G4413" i="3"/>
  <c r="G4414" i="3"/>
  <c r="G4415" i="3"/>
  <c r="G4416" i="3"/>
  <c r="G4417" i="3"/>
  <c r="G4418" i="3"/>
  <c r="G4419" i="3"/>
  <c r="G4420" i="3"/>
  <c r="G4421" i="3"/>
  <c r="G4422" i="3"/>
  <c r="G4423" i="3"/>
  <c r="G4424" i="3"/>
  <c r="G4425" i="3"/>
  <c r="G4426" i="3"/>
  <c r="G4427" i="3"/>
  <c r="G4428" i="3"/>
  <c r="G4429" i="3"/>
  <c r="G4430" i="3"/>
  <c r="G4431" i="3"/>
  <c r="G4432" i="3"/>
  <c r="G4433" i="3"/>
  <c r="G4434" i="3"/>
  <c r="G4435" i="3"/>
  <c r="G4436" i="3"/>
  <c r="G4437" i="3"/>
  <c r="G4438" i="3"/>
  <c r="G4439" i="3"/>
  <c r="G4440" i="3"/>
  <c r="G4441" i="3"/>
  <c r="G4442" i="3"/>
  <c r="G4443" i="3"/>
  <c r="G4444" i="3"/>
  <c r="G4445" i="3"/>
  <c r="G4446" i="3"/>
  <c r="G4447" i="3"/>
  <c r="G4448" i="3"/>
  <c r="G4449" i="3"/>
  <c r="G4450" i="3"/>
  <c r="G4451" i="3"/>
  <c r="G4452" i="3"/>
  <c r="G4453" i="3"/>
  <c r="G4454" i="3"/>
  <c r="G4455" i="3"/>
  <c r="G4456" i="3"/>
  <c r="G4457" i="3"/>
  <c r="G4458" i="3"/>
  <c r="G4459" i="3"/>
  <c r="G4460" i="3"/>
  <c r="G4461" i="3"/>
  <c r="G4462" i="3"/>
  <c r="G4463" i="3"/>
  <c r="G4464" i="3"/>
  <c r="G4465" i="3"/>
  <c r="G4466" i="3"/>
  <c r="G4467" i="3"/>
  <c r="G4468" i="3"/>
  <c r="G4469" i="3"/>
  <c r="G4470" i="3"/>
  <c r="G4471" i="3"/>
  <c r="G4472" i="3"/>
  <c r="G4473" i="3"/>
  <c r="G4474" i="3"/>
  <c r="G4475" i="3"/>
  <c r="G4476" i="3"/>
  <c r="G4477" i="3"/>
  <c r="G4478" i="3"/>
  <c r="G4479" i="3"/>
  <c r="G4480" i="3"/>
  <c r="G4481" i="3"/>
  <c r="G4482" i="3"/>
  <c r="G4483" i="3"/>
  <c r="G4484" i="3"/>
  <c r="G4485" i="3"/>
  <c r="G4486" i="3"/>
  <c r="G4487" i="3"/>
  <c r="G4488" i="3"/>
  <c r="G4489" i="3"/>
  <c r="G4490" i="3"/>
  <c r="G4491" i="3"/>
  <c r="G4492" i="3"/>
  <c r="G4493" i="3"/>
  <c r="G4494" i="3"/>
  <c r="G4495" i="3"/>
  <c r="G4496" i="3"/>
  <c r="G4497" i="3"/>
  <c r="G4498" i="3"/>
  <c r="G4499" i="3"/>
  <c r="G4500" i="3"/>
  <c r="G4501" i="3"/>
  <c r="G4502" i="3"/>
  <c r="G4503" i="3"/>
  <c r="G4504" i="3"/>
  <c r="G4505" i="3"/>
  <c r="G4506" i="3"/>
  <c r="G4507" i="3"/>
  <c r="G4508" i="3"/>
  <c r="G4509" i="3"/>
  <c r="G4510" i="3"/>
  <c r="G4511" i="3"/>
  <c r="G4512" i="3"/>
  <c r="G4513" i="3"/>
  <c r="G4514" i="3"/>
  <c r="G4515" i="3"/>
  <c r="G4516" i="3"/>
  <c r="G4517" i="3"/>
  <c r="G4518" i="3"/>
  <c r="G4519" i="3"/>
  <c r="G4520" i="3"/>
  <c r="G4521" i="3"/>
  <c r="G4522" i="3"/>
  <c r="G4523" i="3"/>
  <c r="G4524" i="3"/>
  <c r="G4525" i="3"/>
  <c r="G4526" i="3"/>
  <c r="G4527" i="3"/>
  <c r="G4528" i="3"/>
  <c r="G4529" i="3"/>
  <c r="G4530" i="3"/>
  <c r="G4531" i="3"/>
  <c r="G4532" i="3"/>
  <c r="G4533" i="3"/>
  <c r="G4534" i="3"/>
  <c r="G4535" i="3"/>
  <c r="G4536" i="3"/>
  <c r="G4537" i="3"/>
  <c r="G4538" i="3"/>
  <c r="G4539" i="3"/>
  <c r="G4540" i="3"/>
  <c r="G4541" i="3"/>
  <c r="G4542" i="3"/>
  <c r="G4543" i="3"/>
  <c r="G4544" i="3"/>
  <c r="G4545" i="3"/>
  <c r="G4546" i="3"/>
  <c r="G4547" i="3"/>
  <c r="G4548" i="3"/>
  <c r="G4549" i="3"/>
  <c r="G4550" i="3"/>
  <c r="G4551" i="3"/>
  <c r="G4552" i="3"/>
  <c r="G4553" i="3"/>
  <c r="G4554" i="3"/>
  <c r="G4555" i="3"/>
  <c r="G4556" i="3"/>
  <c r="G4557" i="3"/>
  <c r="G4558" i="3"/>
  <c r="G4559" i="3"/>
  <c r="G4560" i="3"/>
  <c r="G4561" i="3"/>
  <c r="G4562" i="3"/>
  <c r="G4563" i="3"/>
  <c r="G4564" i="3"/>
  <c r="G4565" i="3"/>
  <c r="G4566" i="3"/>
  <c r="G4567" i="3"/>
  <c r="G4568" i="3"/>
  <c r="G4569" i="3"/>
  <c r="G4570" i="3"/>
  <c r="G4571" i="3"/>
  <c r="G4572" i="3"/>
  <c r="G4573" i="3"/>
  <c r="G4574" i="3"/>
  <c r="G4575" i="3"/>
  <c r="G4576" i="3"/>
  <c r="G4577" i="3"/>
  <c r="G4578" i="3"/>
  <c r="G4579" i="3"/>
  <c r="G4580" i="3"/>
  <c r="G4581" i="3"/>
  <c r="G4582" i="3"/>
  <c r="G4583" i="3"/>
  <c r="G4584" i="3"/>
  <c r="G4585" i="3"/>
  <c r="G4586" i="3"/>
  <c r="G4587" i="3"/>
  <c r="G4588" i="3"/>
  <c r="G4589" i="3"/>
  <c r="G4590" i="3"/>
  <c r="G4591" i="3"/>
  <c r="G4592" i="3"/>
  <c r="G4593" i="3"/>
  <c r="G4594" i="3"/>
  <c r="G4595" i="3"/>
  <c r="G4596" i="3"/>
  <c r="G4597" i="3"/>
  <c r="G4598" i="3"/>
  <c r="G4599" i="3"/>
  <c r="G4600" i="3"/>
  <c r="G4601" i="3"/>
  <c r="G4602" i="3"/>
  <c r="G4603" i="3"/>
  <c r="G4604" i="3"/>
  <c r="G4605" i="3"/>
  <c r="G4606" i="3"/>
  <c r="G4607" i="3"/>
  <c r="G4608" i="3"/>
  <c r="G4609" i="3"/>
  <c r="G4610" i="3"/>
  <c r="G4611" i="3"/>
  <c r="G4612" i="3"/>
  <c r="G4613" i="3"/>
  <c r="G4614" i="3"/>
  <c r="G4615" i="3"/>
  <c r="G4616" i="3"/>
  <c r="G4617" i="3"/>
  <c r="G4618" i="3"/>
  <c r="G4619" i="3"/>
  <c r="G4620" i="3"/>
  <c r="G4621" i="3"/>
  <c r="G4622" i="3"/>
  <c r="G4623" i="3"/>
  <c r="G4624" i="3"/>
  <c r="G4625" i="3"/>
  <c r="G4626" i="3"/>
  <c r="G4627" i="3"/>
  <c r="G4628" i="3"/>
  <c r="G4629" i="3"/>
  <c r="G4630" i="3"/>
  <c r="G4631" i="3"/>
  <c r="G4632" i="3"/>
  <c r="G4633" i="3"/>
  <c r="G4634" i="3"/>
  <c r="G4635" i="3"/>
  <c r="G4636" i="3"/>
  <c r="G4637" i="3"/>
  <c r="G4638" i="3"/>
  <c r="G4639" i="3"/>
  <c r="G4640" i="3"/>
  <c r="G4641" i="3"/>
  <c r="G4642" i="3"/>
  <c r="G4643" i="3"/>
  <c r="G4644" i="3"/>
  <c r="G4645" i="3"/>
  <c r="G4646" i="3"/>
  <c r="G4647" i="3"/>
  <c r="G4648" i="3"/>
  <c r="G4649" i="3"/>
  <c r="G4650" i="3"/>
  <c r="G4651" i="3"/>
  <c r="G4652" i="3"/>
  <c r="G4653" i="3"/>
  <c r="G4654" i="3"/>
  <c r="G4655" i="3"/>
  <c r="G4656" i="3"/>
  <c r="G4657" i="3"/>
  <c r="G4658" i="3"/>
  <c r="G4659" i="3"/>
  <c r="G4660" i="3"/>
  <c r="G4661" i="3"/>
  <c r="G4662" i="3"/>
  <c r="G4663" i="3"/>
  <c r="G4664" i="3"/>
  <c r="G4665" i="3"/>
  <c r="G4666" i="3"/>
  <c r="G4667" i="3"/>
  <c r="G4668" i="3"/>
  <c r="G4669" i="3"/>
  <c r="G4670" i="3"/>
  <c r="G4671" i="3"/>
  <c r="G4672" i="3"/>
  <c r="G4673" i="3"/>
  <c r="G4674" i="3"/>
  <c r="G4675" i="3"/>
  <c r="G4676" i="3"/>
  <c r="G4677" i="3"/>
  <c r="G4678" i="3"/>
  <c r="G4679" i="3"/>
  <c r="G4680" i="3"/>
  <c r="G4681" i="3"/>
  <c r="G4682" i="3"/>
  <c r="G4683" i="3"/>
  <c r="G4684" i="3"/>
  <c r="G4685" i="3"/>
  <c r="G4686" i="3"/>
  <c r="G4687" i="3"/>
  <c r="G4688" i="3"/>
  <c r="G4689" i="3"/>
  <c r="G4690" i="3"/>
  <c r="G4691" i="3"/>
  <c r="G4692" i="3"/>
  <c r="G4693" i="3"/>
  <c r="G4694" i="3"/>
  <c r="G4695" i="3"/>
  <c r="G4696" i="3"/>
  <c r="G4697" i="3"/>
  <c r="G4698" i="3"/>
  <c r="G4699" i="3"/>
  <c r="G4700" i="3"/>
  <c r="G4701" i="3"/>
  <c r="G4702" i="3"/>
  <c r="G4703" i="3"/>
  <c r="G4704" i="3"/>
  <c r="G4705" i="3"/>
  <c r="G4706" i="3"/>
  <c r="G4707" i="3"/>
  <c r="G4708" i="3"/>
  <c r="G4709" i="3"/>
  <c r="G4710" i="3"/>
  <c r="G4711" i="3"/>
  <c r="G4712" i="3"/>
  <c r="G4713" i="3"/>
  <c r="G4714" i="3"/>
  <c r="G4715" i="3"/>
  <c r="G4716" i="3"/>
  <c r="G4717" i="3"/>
  <c r="G4718" i="3"/>
  <c r="G4719" i="3"/>
  <c r="G4720" i="3"/>
  <c r="G4721" i="3"/>
  <c r="G4722" i="3"/>
  <c r="G4723" i="3"/>
  <c r="G4724" i="3"/>
  <c r="G4725" i="3"/>
  <c r="G4726" i="3"/>
  <c r="G4727" i="3"/>
  <c r="G4728" i="3"/>
  <c r="G4729" i="3"/>
  <c r="G4730" i="3"/>
  <c r="G4731" i="3"/>
  <c r="G4732" i="3"/>
  <c r="G4733" i="3"/>
  <c r="G4734" i="3"/>
  <c r="G4735" i="3"/>
  <c r="G4736" i="3"/>
  <c r="G4737" i="3"/>
  <c r="G4738" i="3"/>
  <c r="G4739" i="3"/>
  <c r="G4740" i="3"/>
  <c r="G4741" i="3"/>
  <c r="G4742" i="3"/>
  <c r="G4743" i="3"/>
  <c r="G4744" i="3"/>
  <c r="G4745" i="3"/>
  <c r="G4746" i="3"/>
  <c r="G4747" i="3"/>
  <c r="G4748" i="3"/>
  <c r="G4749" i="3"/>
  <c r="G4750" i="3"/>
  <c r="G4751" i="3"/>
  <c r="G4752" i="3"/>
  <c r="G4753" i="3"/>
  <c r="G4754" i="3"/>
  <c r="G4755" i="3"/>
  <c r="G4756" i="3"/>
  <c r="G4757" i="3"/>
  <c r="G4758" i="3"/>
  <c r="G4759" i="3"/>
  <c r="G4760" i="3"/>
  <c r="G4761" i="3"/>
  <c r="G4762" i="3"/>
  <c r="G4763" i="3"/>
  <c r="G4764" i="3"/>
  <c r="G4765" i="3"/>
  <c r="G4766" i="3"/>
  <c r="G4767" i="3"/>
  <c r="G4768" i="3"/>
  <c r="G4769" i="3"/>
  <c r="G4770" i="3"/>
  <c r="G4771" i="3"/>
  <c r="G4772" i="3"/>
  <c r="G4773" i="3"/>
  <c r="G4774" i="3"/>
  <c r="G4775" i="3"/>
  <c r="G4776" i="3"/>
  <c r="G4777" i="3"/>
  <c r="G4778" i="3"/>
  <c r="G4779" i="3"/>
  <c r="G4780" i="3"/>
  <c r="G4781" i="3"/>
  <c r="G4782" i="3"/>
  <c r="G4783" i="3"/>
  <c r="G4784" i="3"/>
  <c r="G4785" i="3"/>
  <c r="G4786" i="3"/>
  <c r="G4787" i="3"/>
  <c r="G4788" i="3"/>
  <c r="G4789" i="3"/>
  <c r="G4790" i="3"/>
  <c r="G4791" i="3"/>
  <c r="G4792" i="3"/>
  <c r="G4793" i="3"/>
  <c r="G4794" i="3"/>
  <c r="G4795" i="3"/>
  <c r="G4796" i="3"/>
  <c r="G4797" i="3"/>
  <c r="G4798" i="3"/>
  <c r="G4799" i="3"/>
  <c r="G4800" i="3"/>
  <c r="G4801" i="3"/>
  <c r="G4802" i="3"/>
  <c r="G4803" i="3"/>
  <c r="G4804" i="3"/>
  <c r="G4805" i="3"/>
  <c r="G4806" i="3"/>
  <c r="G4807" i="3"/>
  <c r="G4808" i="3"/>
  <c r="G4809" i="3"/>
  <c r="G4810" i="3"/>
  <c r="G4811" i="3"/>
  <c r="G4812" i="3"/>
  <c r="G4813" i="3"/>
  <c r="G4814" i="3"/>
  <c r="G4815" i="3"/>
  <c r="G4816" i="3"/>
  <c r="G4817" i="3"/>
  <c r="G4818" i="3"/>
  <c r="G4819" i="3"/>
  <c r="G4820" i="3"/>
  <c r="G4821" i="3"/>
  <c r="G4822" i="3"/>
  <c r="G4823" i="3"/>
  <c r="G4824" i="3"/>
  <c r="G4825" i="3"/>
  <c r="G4826" i="3"/>
  <c r="G4827" i="3"/>
  <c r="G4828" i="3"/>
  <c r="G4829" i="3"/>
  <c r="G4830" i="3"/>
  <c r="G4831" i="3"/>
  <c r="G4832" i="3"/>
  <c r="G4833" i="3"/>
  <c r="G4834" i="3"/>
  <c r="G4835" i="3"/>
  <c r="G4836" i="3"/>
  <c r="G4837" i="3"/>
  <c r="G4838" i="3"/>
  <c r="G4839" i="3"/>
  <c r="G4840" i="3"/>
  <c r="G4841" i="3"/>
  <c r="G4842" i="3"/>
  <c r="G4843" i="3"/>
  <c r="G4844" i="3"/>
  <c r="G4845" i="3"/>
  <c r="G4846" i="3"/>
  <c r="G4847" i="3"/>
  <c r="G4848" i="3"/>
  <c r="G4849" i="3"/>
  <c r="G4850" i="3"/>
  <c r="G4851" i="3"/>
  <c r="G4852" i="3"/>
  <c r="G4853" i="3"/>
  <c r="G4854" i="3"/>
  <c r="G4855" i="3"/>
  <c r="G4856" i="3"/>
  <c r="G4857" i="3"/>
  <c r="G4858" i="3"/>
  <c r="G4859" i="3"/>
  <c r="G4860" i="3"/>
  <c r="G4861" i="3"/>
  <c r="G4862" i="3"/>
  <c r="G4863" i="3"/>
  <c r="G4864" i="3"/>
  <c r="G4865" i="3"/>
  <c r="G4866" i="3"/>
  <c r="G4867" i="3"/>
  <c r="G4868" i="3"/>
  <c r="G4869" i="3"/>
  <c r="G4870" i="3"/>
  <c r="G4871" i="3"/>
  <c r="G4872" i="3"/>
  <c r="G4873" i="3"/>
  <c r="G4874" i="3"/>
  <c r="G4875" i="3"/>
  <c r="G4876" i="3"/>
  <c r="G4877" i="3"/>
  <c r="G4878" i="3"/>
  <c r="G4879" i="3"/>
  <c r="G4880" i="3"/>
  <c r="G4881" i="3"/>
  <c r="G4882" i="3"/>
  <c r="G4883" i="3"/>
  <c r="G4884" i="3"/>
  <c r="G4885" i="3"/>
  <c r="G4886" i="3"/>
  <c r="G4887" i="3"/>
  <c r="G4888" i="3"/>
  <c r="G4889" i="3"/>
  <c r="G4890" i="3"/>
  <c r="G4891" i="3"/>
  <c r="G4892" i="3"/>
  <c r="G4893" i="3"/>
  <c r="G4894" i="3"/>
  <c r="G4895" i="3"/>
  <c r="G4896" i="3"/>
  <c r="G4897" i="3"/>
  <c r="G4898" i="3"/>
  <c r="G4899" i="3"/>
  <c r="G4900" i="3"/>
  <c r="G4901" i="3"/>
  <c r="G4902" i="3"/>
  <c r="G4903" i="3"/>
  <c r="G4904" i="3"/>
  <c r="G4905" i="3"/>
  <c r="G4906" i="3"/>
  <c r="G4907" i="3"/>
  <c r="G4908" i="3"/>
  <c r="G4909" i="3"/>
  <c r="G4910" i="3"/>
  <c r="G4911" i="3"/>
  <c r="G4912" i="3"/>
  <c r="G4913" i="3"/>
  <c r="G4914" i="3"/>
  <c r="G4915" i="3"/>
  <c r="G4916" i="3"/>
  <c r="G4917" i="3"/>
  <c r="G4918" i="3"/>
  <c r="G4919" i="3"/>
  <c r="G4920" i="3"/>
  <c r="G4921" i="3"/>
  <c r="G4922" i="3"/>
  <c r="G4923" i="3"/>
  <c r="G4924" i="3"/>
  <c r="G4925" i="3"/>
  <c r="G4926" i="3"/>
  <c r="G4927" i="3"/>
  <c r="G4928" i="3"/>
  <c r="G4929" i="3"/>
  <c r="G4930" i="3"/>
  <c r="G4931" i="3"/>
  <c r="G4932" i="3"/>
  <c r="G4933" i="3"/>
  <c r="G4934" i="3"/>
  <c r="G4935" i="3"/>
  <c r="G4936" i="3"/>
  <c r="G4937" i="3"/>
  <c r="G4938" i="3"/>
  <c r="G4939" i="3"/>
  <c r="G4940" i="3"/>
  <c r="G4941" i="3"/>
  <c r="G4942" i="3"/>
  <c r="G4943" i="3"/>
  <c r="G4944" i="3"/>
  <c r="G4945" i="3"/>
  <c r="G4946" i="3"/>
  <c r="G4947" i="3"/>
  <c r="G4948" i="3"/>
  <c r="G4949" i="3"/>
  <c r="G4950" i="3"/>
  <c r="G4951" i="3"/>
  <c r="G4952" i="3"/>
  <c r="G4953" i="3"/>
  <c r="G4954" i="3"/>
  <c r="G4955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749" i="3"/>
  <c r="L2750" i="3"/>
  <c r="L2751" i="3"/>
  <c r="L2752" i="3"/>
  <c r="L2753" i="3"/>
  <c r="L2754" i="3"/>
  <c r="L2755" i="3"/>
  <c r="L2756" i="3"/>
  <c r="L2757" i="3"/>
  <c r="L2758" i="3"/>
  <c r="L275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L2806" i="3"/>
  <c r="L2807" i="3"/>
  <c r="L2808" i="3"/>
  <c r="L2809" i="3"/>
  <c r="L2810" i="3"/>
  <c r="L2811" i="3"/>
  <c r="L2812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2872" i="3"/>
  <c r="L2873" i="3"/>
  <c r="L2874" i="3"/>
  <c r="L2875" i="3"/>
  <c r="L2876" i="3"/>
  <c r="L2877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L3002" i="3"/>
  <c r="L3003" i="3"/>
  <c r="L3004" i="3"/>
  <c r="L3005" i="3"/>
  <c r="L3006" i="3"/>
  <c r="L3007" i="3"/>
  <c r="L3008" i="3"/>
  <c r="L3009" i="3"/>
  <c r="L3010" i="3"/>
  <c r="L3011" i="3"/>
  <c r="L3012" i="3"/>
  <c r="L3013" i="3"/>
  <c r="L3014" i="3"/>
  <c r="L3015" i="3"/>
  <c r="L3016" i="3"/>
  <c r="L3017" i="3"/>
  <c r="L3018" i="3"/>
  <c r="L3019" i="3"/>
  <c r="L3020" i="3"/>
  <c r="L3021" i="3"/>
  <c r="L3022" i="3"/>
  <c r="L3023" i="3"/>
  <c r="L3024" i="3"/>
  <c r="L3025" i="3"/>
  <c r="L3026" i="3"/>
  <c r="L3027" i="3"/>
  <c r="L3028" i="3"/>
  <c r="L3029" i="3"/>
  <c r="L3030" i="3"/>
  <c r="L3031" i="3"/>
  <c r="L3032" i="3"/>
  <c r="L3033" i="3"/>
  <c r="L3034" i="3"/>
  <c r="L3035" i="3"/>
  <c r="L3036" i="3"/>
  <c r="L3037" i="3"/>
  <c r="L3038" i="3"/>
  <c r="L3039" i="3"/>
  <c r="L3040" i="3"/>
  <c r="L3041" i="3"/>
  <c r="L3042" i="3"/>
  <c r="L3043" i="3"/>
  <c r="L3044" i="3"/>
  <c r="L3045" i="3"/>
  <c r="L3046" i="3"/>
  <c r="L3047" i="3"/>
  <c r="L3048" i="3"/>
  <c r="L3049" i="3"/>
  <c r="L3050" i="3"/>
  <c r="L3051" i="3"/>
  <c r="L3052" i="3"/>
  <c r="L3053" i="3"/>
  <c r="L3054" i="3"/>
  <c r="L3055" i="3"/>
  <c r="L3056" i="3"/>
  <c r="L3057" i="3"/>
  <c r="L3058" i="3"/>
  <c r="L3059" i="3"/>
  <c r="L3060" i="3"/>
  <c r="L3061" i="3"/>
  <c r="L3062" i="3"/>
  <c r="L3063" i="3"/>
  <c r="L3064" i="3"/>
  <c r="L3065" i="3"/>
  <c r="L3066" i="3"/>
  <c r="L3067" i="3"/>
  <c r="L3068" i="3"/>
  <c r="L3069" i="3"/>
  <c r="L3070" i="3"/>
  <c r="L3071" i="3"/>
  <c r="L3072" i="3"/>
  <c r="L3073" i="3"/>
  <c r="L3074" i="3"/>
  <c r="L3075" i="3"/>
  <c r="L3076" i="3"/>
  <c r="L3077" i="3"/>
  <c r="L3078" i="3"/>
  <c r="L3079" i="3"/>
  <c r="L3080" i="3"/>
  <c r="L3081" i="3"/>
  <c r="L3082" i="3"/>
  <c r="L3083" i="3"/>
  <c r="L3084" i="3"/>
  <c r="L3085" i="3"/>
  <c r="L3086" i="3"/>
  <c r="L3087" i="3"/>
  <c r="L3088" i="3"/>
  <c r="L3089" i="3"/>
  <c r="L3090" i="3"/>
  <c r="L3091" i="3"/>
  <c r="L3092" i="3"/>
  <c r="L3093" i="3"/>
  <c r="L3094" i="3"/>
  <c r="L3095" i="3"/>
  <c r="L3096" i="3"/>
  <c r="L3097" i="3"/>
  <c r="L3098" i="3"/>
  <c r="L3099" i="3"/>
  <c r="L3100" i="3"/>
  <c r="L3101" i="3"/>
  <c r="L3102" i="3"/>
  <c r="L3103" i="3"/>
  <c r="L3104" i="3"/>
  <c r="L3105" i="3"/>
  <c r="L3106" i="3"/>
  <c r="L3107" i="3"/>
  <c r="L3108" i="3"/>
  <c r="L3109" i="3"/>
  <c r="L3110" i="3"/>
  <c r="L3111" i="3"/>
  <c r="L3112" i="3"/>
  <c r="L3113" i="3"/>
  <c r="L3114" i="3"/>
  <c r="L3115" i="3"/>
  <c r="L3116" i="3"/>
  <c r="L3117" i="3"/>
  <c r="L3118" i="3"/>
  <c r="L3119" i="3"/>
  <c r="L3120" i="3"/>
  <c r="L3121" i="3"/>
  <c r="L3122" i="3"/>
  <c r="L3123" i="3"/>
  <c r="L3124" i="3"/>
  <c r="L3125" i="3"/>
  <c r="L3126" i="3"/>
  <c r="L3127" i="3"/>
  <c r="L3128" i="3"/>
  <c r="L3129" i="3"/>
  <c r="L3130" i="3"/>
  <c r="L3131" i="3"/>
  <c r="L3132" i="3"/>
  <c r="L3133" i="3"/>
  <c r="L3134" i="3"/>
  <c r="L3135" i="3"/>
  <c r="L3136" i="3"/>
  <c r="L3137" i="3"/>
  <c r="L3138" i="3"/>
  <c r="L3139" i="3"/>
  <c r="L3140" i="3"/>
  <c r="L3141" i="3"/>
  <c r="L3142" i="3"/>
  <c r="L3143" i="3"/>
  <c r="L3144" i="3"/>
  <c r="L3145" i="3"/>
  <c r="L3146" i="3"/>
  <c r="L3147" i="3"/>
  <c r="L3148" i="3"/>
  <c r="L3149" i="3"/>
  <c r="L3150" i="3"/>
  <c r="L3151" i="3"/>
  <c r="L3152" i="3"/>
  <c r="L3153" i="3"/>
  <c r="L3154" i="3"/>
  <c r="L3155" i="3"/>
  <c r="L3156" i="3"/>
  <c r="L3157" i="3"/>
  <c r="L3158" i="3"/>
  <c r="L3159" i="3"/>
  <c r="L3160" i="3"/>
  <c r="L3161" i="3"/>
  <c r="L3162" i="3"/>
  <c r="L3163" i="3"/>
  <c r="L3164" i="3"/>
  <c r="L3165" i="3"/>
  <c r="L3166" i="3"/>
  <c r="L3167" i="3"/>
  <c r="L3168" i="3"/>
  <c r="L3169" i="3"/>
  <c r="L3170" i="3"/>
  <c r="L3171" i="3"/>
  <c r="L3172" i="3"/>
  <c r="L3173" i="3"/>
  <c r="L3174" i="3"/>
  <c r="L3175" i="3"/>
  <c r="L3176" i="3"/>
  <c r="L3177" i="3"/>
  <c r="L3178" i="3"/>
  <c r="L3179" i="3"/>
  <c r="L3180" i="3"/>
  <c r="L3181" i="3"/>
  <c r="L3182" i="3"/>
  <c r="L3183" i="3"/>
  <c r="L3184" i="3"/>
  <c r="L3185" i="3"/>
  <c r="L3186" i="3"/>
  <c r="L3187" i="3"/>
  <c r="L3188" i="3"/>
  <c r="L3189" i="3"/>
  <c r="L3190" i="3"/>
  <c r="L3191" i="3"/>
  <c r="L3192" i="3"/>
  <c r="L3193" i="3"/>
  <c r="L3194" i="3"/>
  <c r="L3195" i="3"/>
  <c r="L3196" i="3"/>
  <c r="L3197" i="3"/>
  <c r="L3198" i="3"/>
  <c r="L3199" i="3"/>
  <c r="L3200" i="3"/>
  <c r="L3201" i="3"/>
  <c r="L3202" i="3"/>
  <c r="L3203" i="3"/>
  <c r="L3204" i="3"/>
  <c r="L3205" i="3"/>
  <c r="L3206" i="3"/>
  <c r="L3207" i="3"/>
  <c r="L3208" i="3"/>
  <c r="L3209" i="3"/>
  <c r="L3210" i="3"/>
  <c r="L3211" i="3"/>
  <c r="L3212" i="3"/>
  <c r="L3213" i="3"/>
  <c r="L3214" i="3"/>
  <c r="L3215" i="3"/>
  <c r="L3216" i="3"/>
  <c r="L3217" i="3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L3230" i="3"/>
  <c r="L3231" i="3"/>
  <c r="L3232" i="3"/>
  <c r="L3233" i="3"/>
  <c r="L3234" i="3"/>
  <c r="L3235" i="3"/>
  <c r="L3236" i="3"/>
  <c r="L3237" i="3"/>
  <c r="L3238" i="3"/>
  <c r="L3239" i="3"/>
  <c r="L3240" i="3"/>
  <c r="L3241" i="3"/>
  <c r="L3242" i="3"/>
  <c r="L3243" i="3"/>
  <c r="L3244" i="3"/>
  <c r="L3245" i="3"/>
  <c r="L3246" i="3"/>
  <c r="L3247" i="3"/>
  <c r="L3248" i="3"/>
  <c r="L3249" i="3"/>
  <c r="L3250" i="3"/>
  <c r="L3251" i="3"/>
  <c r="L3252" i="3"/>
  <c r="L3253" i="3"/>
  <c r="L3254" i="3"/>
  <c r="L3255" i="3"/>
  <c r="L3256" i="3"/>
  <c r="L3257" i="3"/>
  <c r="L3258" i="3"/>
  <c r="L3259" i="3"/>
  <c r="L3260" i="3"/>
  <c r="L3261" i="3"/>
  <c r="L3262" i="3"/>
  <c r="L3263" i="3"/>
  <c r="L3264" i="3"/>
  <c r="L3265" i="3"/>
  <c r="L3266" i="3"/>
  <c r="L3267" i="3"/>
  <c r="L3268" i="3"/>
  <c r="L3269" i="3"/>
  <c r="L3270" i="3"/>
  <c r="L3271" i="3"/>
  <c r="L3272" i="3"/>
  <c r="L3273" i="3"/>
  <c r="L3274" i="3"/>
  <c r="L3275" i="3"/>
  <c r="L3276" i="3"/>
  <c r="L3277" i="3"/>
  <c r="L3278" i="3"/>
  <c r="L3279" i="3"/>
  <c r="L3280" i="3"/>
  <c r="L3281" i="3"/>
  <c r="L3282" i="3"/>
  <c r="L3283" i="3"/>
  <c r="L3284" i="3"/>
  <c r="L3285" i="3"/>
  <c r="L3286" i="3"/>
  <c r="L3287" i="3"/>
  <c r="L3288" i="3"/>
  <c r="L3289" i="3"/>
  <c r="L3290" i="3"/>
  <c r="L3291" i="3"/>
  <c r="L3292" i="3"/>
  <c r="L3293" i="3"/>
  <c r="L3294" i="3"/>
  <c r="L3295" i="3"/>
  <c r="L3296" i="3"/>
  <c r="L3297" i="3"/>
  <c r="L3298" i="3"/>
  <c r="L3299" i="3"/>
  <c r="L3300" i="3"/>
  <c r="L3301" i="3"/>
  <c r="L3302" i="3"/>
  <c r="L3303" i="3"/>
  <c r="L3304" i="3"/>
  <c r="L3305" i="3"/>
  <c r="L3306" i="3"/>
  <c r="L3307" i="3"/>
  <c r="L3308" i="3"/>
  <c r="L3309" i="3"/>
  <c r="L3310" i="3"/>
  <c r="L3311" i="3"/>
  <c r="L3312" i="3"/>
  <c r="L3313" i="3"/>
  <c r="L3314" i="3"/>
  <c r="L3315" i="3"/>
  <c r="L3316" i="3"/>
  <c r="L3317" i="3"/>
  <c r="L3318" i="3"/>
  <c r="L3319" i="3"/>
  <c r="L3320" i="3"/>
  <c r="L3321" i="3"/>
  <c r="L3322" i="3"/>
  <c r="L3323" i="3"/>
  <c r="L3324" i="3"/>
  <c r="L3325" i="3"/>
  <c r="L3326" i="3"/>
  <c r="L3327" i="3"/>
  <c r="L3328" i="3"/>
  <c r="L3329" i="3"/>
  <c r="L3330" i="3"/>
  <c r="L3331" i="3"/>
  <c r="L3332" i="3"/>
  <c r="L3333" i="3"/>
  <c r="L3334" i="3"/>
  <c r="L3335" i="3"/>
  <c r="L3336" i="3"/>
  <c r="L3337" i="3"/>
  <c r="L3338" i="3"/>
  <c r="L3339" i="3"/>
  <c r="L3340" i="3"/>
  <c r="L3341" i="3"/>
  <c r="L3342" i="3"/>
  <c r="L3343" i="3"/>
  <c r="L3344" i="3"/>
  <c r="L3345" i="3"/>
  <c r="L3346" i="3"/>
  <c r="L3347" i="3"/>
  <c r="L3348" i="3"/>
  <c r="L3349" i="3"/>
  <c r="L3350" i="3"/>
  <c r="L3351" i="3"/>
  <c r="L3352" i="3"/>
  <c r="L3353" i="3"/>
  <c r="L3354" i="3"/>
  <c r="L3355" i="3"/>
  <c r="L3356" i="3"/>
  <c r="L3357" i="3"/>
  <c r="L3358" i="3"/>
  <c r="L3359" i="3"/>
  <c r="L3360" i="3"/>
  <c r="L3361" i="3"/>
  <c r="L3362" i="3"/>
  <c r="L3363" i="3"/>
  <c r="L3364" i="3"/>
  <c r="L3365" i="3"/>
  <c r="L3366" i="3"/>
  <c r="L3367" i="3"/>
  <c r="L3368" i="3"/>
  <c r="L3369" i="3"/>
  <c r="L3370" i="3"/>
  <c r="L3371" i="3"/>
  <c r="L3372" i="3"/>
  <c r="L3373" i="3"/>
  <c r="L3374" i="3"/>
  <c r="L3375" i="3"/>
  <c r="L3376" i="3"/>
  <c r="L3377" i="3"/>
  <c r="L3378" i="3"/>
  <c r="L3379" i="3"/>
  <c r="L3380" i="3"/>
  <c r="L3381" i="3"/>
  <c r="L3382" i="3"/>
  <c r="L3383" i="3"/>
  <c r="L3384" i="3"/>
  <c r="L3385" i="3"/>
  <c r="L3386" i="3"/>
  <c r="L3387" i="3"/>
  <c r="L3388" i="3"/>
  <c r="L3389" i="3"/>
  <c r="L3390" i="3"/>
  <c r="L3391" i="3"/>
  <c r="L3392" i="3"/>
  <c r="L3393" i="3"/>
  <c r="L3394" i="3"/>
  <c r="L3395" i="3"/>
  <c r="L3396" i="3"/>
  <c r="L3397" i="3"/>
  <c r="L3398" i="3"/>
  <c r="L3399" i="3"/>
  <c r="L3400" i="3"/>
  <c r="L3401" i="3"/>
  <c r="L3402" i="3"/>
  <c r="L3403" i="3"/>
  <c r="L3404" i="3"/>
  <c r="L3405" i="3"/>
  <c r="L3406" i="3"/>
  <c r="L3407" i="3"/>
  <c r="L3408" i="3"/>
  <c r="L3409" i="3"/>
  <c r="L3410" i="3"/>
  <c r="L3411" i="3"/>
  <c r="L3412" i="3"/>
  <c r="L3413" i="3"/>
  <c r="L3414" i="3"/>
  <c r="L3415" i="3"/>
  <c r="L3416" i="3"/>
  <c r="L3417" i="3"/>
  <c r="L3418" i="3"/>
  <c r="L3419" i="3"/>
  <c r="L3420" i="3"/>
  <c r="L3421" i="3"/>
  <c r="L3422" i="3"/>
  <c r="L3423" i="3"/>
  <c r="L3424" i="3"/>
  <c r="L3425" i="3"/>
  <c r="L3426" i="3"/>
  <c r="L3427" i="3"/>
  <c r="L3428" i="3"/>
  <c r="L3429" i="3"/>
  <c r="L3430" i="3"/>
  <c r="L3431" i="3"/>
  <c r="L3432" i="3"/>
  <c r="L3433" i="3"/>
  <c r="L3434" i="3"/>
  <c r="L3435" i="3"/>
  <c r="L3436" i="3"/>
  <c r="L3437" i="3"/>
  <c r="L3438" i="3"/>
  <c r="L3439" i="3"/>
  <c r="L3440" i="3"/>
  <c r="L3441" i="3"/>
  <c r="L3442" i="3"/>
  <c r="L3443" i="3"/>
  <c r="L3444" i="3"/>
  <c r="L3445" i="3"/>
  <c r="L3446" i="3"/>
  <c r="L3447" i="3"/>
  <c r="L3448" i="3"/>
  <c r="L3449" i="3"/>
  <c r="L3450" i="3"/>
  <c r="L3451" i="3"/>
  <c r="L3452" i="3"/>
  <c r="L3453" i="3"/>
  <c r="L3454" i="3"/>
  <c r="L3455" i="3"/>
  <c r="L3456" i="3"/>
  <c r="L3457" i="3"/>
  <c r="L3458" i="3"/>
  <c r="L3459" i="3"/>
  <c r="L3460" i="3"/>
  <c r="L3461" i="3"/>
  <c r="L3462" i="3"/>
  <c r="L3463" i="3"/>
  <c r="L3464" i="3"/>
  <c r="L3465" i="3"/>
  <c r="L3466" i="3"/>
  <c r="L3467" i="3"/>
  <c r="L3468" i="3"/>
  <c r="L3469" i="3"/>
  <c r="L3470" i="3"/>
  <c r="L3471" i="3"/>
  <c r="L3472" i="3"/>
  <c r="L3473" i="3"/>
  <c r="L3474" i="3"/>
  <c r="L3475" i="3"/>
  <c r="L3476" i="3"/>
  <c r="L3477" i="3"/>
  <c r="L3478" i="3"/>
  <c r="L3479" i="3"/>
  <c r="L3480" i="3"/>
  <c r="L3481" i="3"/>
  <c r="L3482" i="3"/>
  <c r="L3483" i="3"/>
  <c r="L3484" i="3"/>
  <c r="L3485" i="3"/>
  <c r="L3486" i="3"/>
  <c r="L3487" i="3"/>
  <c r="L3488" i="3"/>
  <c r="L3489" i="3"/>
  <c r="L3490" i="3"/>
  <c r="L3491" i="3"/>
  <c r="L3492" i="3"/>
  <c r="L3493" i="3"/>
  <c r="L3494" i="3"/>
  <c r="L3495" i="3"/>
  <c r="L3496" i="3"/>
  <c r="L3497" i="3"/>
  <c r="L3498" i="3"/>
  <c r="L3499" i="3"/>
  <c r="L3500" i="3"/>
  <c r="L3501" i="3"/>
  <c r="L3502" i="3"/>
  <c r="L3503" i="3"/>
  <c r="L3504" i="3"/>
  <c r="L3505" i="3"/>
  <c r="L3506" i="3"/>
  <c r="L3507" i="3"/>
  <c r="L3508" i="3"/>
  <c r="L3509" i="3"/>
  <c r="L3510" i="3"/>
  <c r="L3511" i="3"/>
  <c r="L3512" i="3"/>
  <c r="L3513" i="3"/>
  <c r="L3514" i="3"/>
  <c r="L3515" i="3"/>
  <c r="L3516" i="3"/>
  <c r="L3517" i="3"/>
  <c r="L3518" i="3"/>
  <c r="L3519" i="3"/>
  <c r="L3520" i="3"/>
  <c r="L3521" i="3"/>
  <c r="L3522" i="3"/>
  <c r="L3523" i="3"/>
  <c r="L3524" i="3"/>
  <c r="L3525" i="3"/>
  <c r="L3526" i="3"/>
  <c r="L3527" i="3"/>
  <c r="L3528" i="3"/>
  <c r="L3529" i="3"/>
  <c r="L3530" i="3"/>
  <c r="L3531" i="3"/>
  <c r="L3532" i="3"/>
  <c r="L3533" i="3"/>
  <c r="L3534" i="3"/>
  <c r="L3535" i="3"/>
  <c r="L3536" i="3"/>
  <c r="L3537" i="3"/>
  <c r="L3538" i="3"/>
  <c r="L3539" i="3"/>
  <c r="L3540" i="3"/>
  <c r="L3541" i="3"/>
  <c r="L3542" i="3"/>
  <c r="L3543" i="3"/>
  <c r="L3544" i="3"/>
  <c r="L3545" i="3"/>
  <c r="L3546" i="3"/>
  <c r="L3547" i="3"/>
  <c r="L3548" i="3"/>
  <c r="L3549" i="3"/>
  <c r="L3550" i="3"/>
  <c r="L3551" i="3"/>
  <c r="L3552" i="3"/>
  <c r="L3553" i="3"/>
  <c r="L3554" i="3"/>
  <c r="L3555" i="3"/>
  <c r="L3556" i="3"/>
  <c r="L3557" i="3"/>
  <c r="L3558" i="3"/>
  <c r="L3559" i="3"/>
  <c r="L3560" i="3"/>
  <c r="L3561" i="3"/>
  <c r="L3562" i="3"/>
  <c r="L3563" i="3"/>
  <c r="L3564" i="3"/>
  <c r="L3565" i="3"/>
  <c r="L3566" i="3"/>
  <c r="L3567" i="3"/>
  <c r="L3568" i="3"/>
  <c r="L3569" i="3"/>
  <c r="L3570" i="3"/>
  <c r="L3571" i="3"/>
  <c r="L3572" i="3"/>
  <c r="L3573" i="3"/>
  <c r="L3574" i="3"/>
  <c r="L3575" i="3"/>
  <c r="L3576" i="3"/>
  <c r="L3577" i="3"/>
  <c r="L3578" i="3"/>
  <c r="L3579" i="3"/>
  <c r="L3580" i="3"/>
  <c r="L3581" i="3"/>
  <c r="L3582" i="3"/>
  <c r="L3583" i="3"/>
  <c r="L3584" i="3"/>
  <c r="L3585" i="3"/>
  <c r="L3586" i="3"/>
  <c r="L3587" i="3"/>
  <c r="L3588" i="3"/>
  <c r="L3589" i="3"/>
  <c r="L3590" i="3"/>
  <c r="L3591" i="3"/>
  <c r="L3592" i="3"/>
  <c r="L3593" i="3"/>
  <c r="L3594" i="3"/>
  <c r="L3595" i="3"/>
  <c r="L3596" i="3"/>
  <c r="L3597" i="3"/>
  <c r="L3598" i="3"/>
  <c r="L3599" i="3"/>
  <c r="L3600" i="3"/>
  <c r="L3601" i="3"/>
  <c r="L3602" i="3"/>
  <c r="L3603" i="3"/>
  <c r="L3604" i="3"/>
  <c r="L3605" i="3"/>
  <c r="L3606" i="3"/>
  <c r="L3607" i="3"/>
  <c r="L3608" i="3"/>
  <c r="L3609" i="3"/>
  <c r="L3610" i="3"/>
  <c r="L3611" i="3"/>
  <c r="L3612" i="3"/>
  <c r="L3613" i="3"/>
  <c r="L3614" i="3"/>
  <c r="L3615" i="3"/>
  <c r="L3616" i="3"/>
  <c r="L3617" i="3"/>
  <c r="L3618" i="3"/>
  <c r="L3619" i="3"/>
  <c r="L3620" i="3"/>
  <c r="L3621" i="3"/>
  <c r="L3622" i="3"/>
  <c r="L3623" i="3"/>
  <c r="L3624" i="3"/>
  <c r="L3625" i="3"/>
  <c r="L3626" i="3"/>
  <c r="L3627" i="3"/>
  <c r="L3628" i="3"/>
  <c r="L3629" i="3"/>
  <c r="L3630" i="3"/>
  <c r="L3631" i="3"/>
  <c r="L3632" i="3"/>
  <c r="L3633" i="3"/>
  <c r="L3634" i="3"/>
  <c r="L3635" i="3"/>
  <c r="L3636" i="3"/>
  <c r="L3637" i="3"/>
  <c r="L3638" i="3"/>
  <c r="L3639" i="3"/>
  <c r="L3640" i="3"/>
  <c r="L3641" i="3"/>
  <c r="L3642" i="3"/>
  <c r="L3643" i="3"/>
  <c r="L3644" i="3"/>
  <c r="L3645" i="3"/>
  <c r="L3646" i="3"/>
  <c r="L3647" i="3"/>
  <c r="L3648" i="3"/>
  <c r="L3649" i="3"/>
  <c r="L3650" i="3"/>
  <c r="L3651" i="3"/>
  <c r="L3652" i="3"/>
  <c r="L3653" i="3"/>
  <c r="L3654" i="3"/>
  <c r="L3655" i="3"/>
  <c r="L3656" i="3"/>
  <c r="L3657" i="3"/>
  <c r="L3658" i="3"/>
  <c r="L3659" i="3"/>
  <c r="L3660" i="3"/>
  <c r="L3661" i="3"/>
  <c r="L3662" i="3"/>
  <c r="L3663" i="3"/>
  <c r="L3664" i="3"/>
  <c r="L3665" i="3"/>
  <c r="L3666" i="3"/>
  <c r="L3667" i="3"/>
  <c r="L3668" i="3"/>
  <c r="L3669" i="3"/>
  <c r="L3670" i="3"/>
  <c r="L3671" i="3"/>
  <c r="L3672" i="3"/>
  <c r="L3673" i="3"/>
  <c r="L3674" i="3"/>
  <c r="L3675" i="3"/>
  <c r="L3676" i="3"/>
  <c r="L3677" i="3"/>
  <c r="L3678" i="3"/>
  <c r="L3679" i="3"/>
  <c r="L3680" i="3"/>
  <c r="L3681" i="3"/>
  <c r="L3682" i="3"/>
  <c r="L3683" i="3"/>
  <c r="L3684" i="3"/>
  <c r="L3685" i="3"/>
  <c r="L3686" i="3"/>
  <c r="L3687" i="3"/>
  <c r="L3688" i="3"/>
  <c r="L3689" i="3"/>
  <c r="L3690" i="3"/>
  <c r="L3691" i="3"/>
  <c r="L3692" i="3"/>
  <c r="L3693" i="3"/>
  <c r="L3694" i="3"/>
  <c r="L3695" i="3"/>
  <c r="L3696" i="3"/>
  <c r="L3697" i="3"/>
  <c r="L3698" i="3"/>
  <c r="L3699" i="3"/>
  <c r="L3700" i="3"/>
  <c r="L3701" i="3"/>
  <c r="L3702" i="3"/>
  <c r="L3703" i="3"/>
  <c r="L3704" i="3"/>
  <c r="L3705" i="3"/>
  <c r="L3706" i="3"/>
  <c r="L3707" i="3"/>
  <c r="L3708" i="3"/>
  <c r="L3709" i="3"/>
  <c r="L3710" i="3"/>
  <c r="L3711" i="3"/>
  <c r="L3712" i="3"/>
  <c r="L3713" i="3"/>
  <c r="L3714" i="3"/>
  <c r="L3715" i="3"/>
  <c r="L3716" i="3"/>
  <c r="L3717" i="3"/>
  <c r="L3718" i="3"/>
  <c r="L3719" i="3"/>
  <c r="L3720" i="3"/>
  <c r="L3721" i="3"/>
  <c r="L3722" i="3"/>
  <c r="L3723" i="3"/>
  <c r="L3724" i="3"/>
  <c r="L3725" i="3"/>
  <c r="L3726" i="3"/>
  <c r="L3727" i="3"/>
  <c r="L3728" i="3"/>
  <c r="L3729" i="3"/>
  <c r="L3730" i="3"/>
  <c r="L3731" i="3"/>
  <c r="L3732" i="3"/>
  <c r="L3733" i="3"/>
  <c r="L3734" i="3"/>
  <c r="L3735" i="3"/>
  <c r="L3736" i="3"/>
  <c r="L3737" i="3"/>
  <c r="L3738" i="3"/>
  <c r="L3739" i="3"/>
  <c r="L3740" i="3"/>
  <c r="L3741" i="3"/>
  <c r="L3742" i="3"/>
  <c r="L3743" i="3"/>
  <c r="L3744" i="3"/>
  <c r="L3745" i="3"/>
  <c r="L3746" i="3"/>
  <c r="L3747" i="3"/>
  <c r="L3748" i="3"/>
  <c r="L3749" i="3"/>
  <c r="L3750" i="3"/>
  <c r="L3751" i="3"/>
  <c r="L3752" i="3"/>
  <c r="L3753" i="3"/>
  <c r="L3754" i="3"/>
  <c r="L3755" i="3"/>
  <c r="L3756" i="3"/>
  <c r="L3757" i="3"/>
  <c r="L3758" i="3"/>
  <c r="L3759" i="3"/>
  <c r="L3760" i="3"/>
  <c r="L3761" i="3"/>
  <c r="L3762" i="3"/>
  <c r="L3763" i="3"/>
  <c r="L3764" i="3"/>
  <c r="L3765" i="3"/>
  <c r="L3766" i="3"/>
  <c r="L3767" i="3"/>
  <c r="L3768" i="3"/>
  <c r="L3769" i="3"/>
  <c r="L3770" i="3"/>
  <c r="L3771" i="3"/>
  <c r="L3772" i="3"/>
  <c r="L3773" i="3"/>
  <c r="L3774" i="3"/>
  <c r="L3775" i="3"/>
  <c r="L3776" i="3"/>
  <c r="L3777" i="3"/>
  <c r="L3778" i="3"/>
  <c r="L3779" i="3"/>
  <c r="L3780" i="3"/>
  <c r="L3781" i="3"/>
  <c r="L3782" i="3"/>
  <c r="L3783" i="3"/>
  <c r="L3784" i="3"/>
  <c r="L3785" i="3"/>
  <c r="L3786" i="3"/>
  <c r="L3787" i="3"/>
  <c r="L3788" i="3"/>
  <c r="L3789" i="3"/>
  <c r="L3790" i="3"/>
  <c r="L3791" i="3"/>
  <c r="L3792" i="3"/>
  <c r="L3793" i="3"/>
  <c r="L3794" i="3"/>
  <c r="L3795" i="3"/>
  <c r="L3796" i="3"/>
  <c r="L3797" i="3"/>
  <c r="L3798" i="3"/>
  <c r="L3799" i="3"/>
  <c r="L3800" i="3"/>
  <c r="L3801" i="3"/>
  <c r="L3802" i="3"/>
  <c r="L3803" i="3"/>
  <c r="L3804" i="3"/>
  <c r="L3805" i="3"/>
  <c r="L3806" i="3"/>
  <c r="L3807" i="3"/>
  <c r="L3808" i="3"/>
  <c r="L3809" i="3"/>
  <c r="L3810" i="3"/>
  <c r="L3811" i="3"/>
  <c r="L3812" i="3"/>
  <c r="L3813" i="3"/>
  <c r="L3814" i="3"/>
  <c r="L3815" i="3"/>
  <c r="L3816" i="3"/>
  <c r="L3817" i="3"/>
  <c r="L3818" i="3"/>
  <c r="L3819" i="3"/>
  <c r="L3820" i="3"/>
  <c r="L3821" i="3"/>
  <c r="L3822" i="3"/>
  <c r="L3823" i="3"/>
  <c r="L3824" i="3"/>
  <c r="L3825" i="3"/>
  <c r="L3826" i="3"/>
  <c r="L3827" i="3"/>
  <c r="L3828" i="3"/>
  <c r="L3829" i="3"/>
  <c r="L3830" i="3"/>
  <c r="L3831" i="3"/>
  <c r="L3832" i="3"/>
  <c r="L3833" i="3"/>
  <c r="L3834" i="3"/>
  <c r="L3835" i="3"/>
  <c r="L3836" i="3"/>
  <c r="L3837" i="3"/>
  <c r="L3838" i="3"/>
  <c r="L3839" i="3"/>
  <c r="L3840" i="3"/>
  <c r="L3841" i="3"/>
  <c r="L3842" i="3"/>
  <c r="L3843" i="3"/>
  <c r="L3844" i="3"/>
  <c r="L3845" i="3"/>
  <c r="L3846" i="3"/>
  <c r="L3847" i="3"/>
  <c r="L3848" i="3"/>
  <c r="L3849" i="3"/>
  <c r="L3850" i="3"/>
  <c r="L3851" i="3"/>
  <c r="L3852" i="3"/>
  <c r="L3853" i="3"/>
  <c r="L3854" i="3"/>
  <c r="L3855" i="3"/>
  <c r="L3856" i="3"/>
  <c r="L3857" i="3"/>
  <c r="L3858" i="3"/>
  <c r="L3859" i="3"/>
  <c r="L3860" i="3"/>
  <c r="L3861" i="3"/>
  <c r="L3862" i="3"/>
  <c r="L3863" i="3"/>
  <c r="L3864" i="3"/>
  <c r="L3865" i="3"/>
  <c r="L3866" i="3"/>
  <c r="L3867" i="3"/>
  <c r="L3868" i="3"/>
  <c r="L3869" i="3"/>
  <c r="L3870" i="3"/>
  <c r="L3871" i="3"/>
  <c r="L3872" i="3"/>
  <c r="L3873" i="3"/>
  <c r="L3874" i="3"/>
  <c r="L3875" i="3"/>
  <c r="L3876" i="3"/>
  <c r="L3877" i="3"/>
  <c r="L3878" i="3"/>
  <c r="L3879" i="3"/>
  <c r="L3880" i="3"/>
  <c r="L3881" i="3"/>
  <c r="L3882" i="3"/>
  <c r="L3883" i="3"/>
  <c r="L3884" i="3"/>
  <c r="L3885" i="3"/>
  <c r="L3886" i="3"/>
  <c r="L3887" i="3"/>
  <c r="L3888" i="3"/>
  <c r="L3889" i="3"/>
  <c r="L3890" i="3"/>
  <c r="L3891" i="3"/>
  <c r="L3892" i="3"/>
  <c r="L3893" i="3"/>
  <c r="L3894" i="3"/>
  <c r="L3895" i="3"/>
  <c r="L3896" i="3"/>
  <c r="L3897" i="3"/>
  <c r="L3898" i="3"/>
  <c r="L3899" i="3"/>
  <c r="L3900" i="3"/>
  <c r="L3901" i="3"/>
  <c r="L3902" i="3"/>
  <c r="L3903" i="3"/>
  <c r="L3904" i="3"/>
  <c r="L3905" i="3"/>
  <c r="L3906" i="3"/>
  <c r="L3907" i="3"/>
  <c r="L3908" i="3"/>
  <c r="L3909" i="3"/>
  <c r="L3910" i="3"/>
  <c r="L3911" i="3"/>
  <c r="L3912" i="3"/>
  <c r="L3913" i="3"/>
  <c r="L3914" i="3"/>
  <c r="L3915" i="3"/>
  <c r="L3916" i="3"/>
  <c r="L3917" i="3"/>
  <c r="L3918" i="3"/>
  <c r="L3919" i="3"/>
  <c r="L3920" i="3"/>
  <c r="L3921" i="3"/>
  <c r="L3922" i="3"/>
  <c r="L3923" i="3"/>
  <c r="L3924" i="3"/>
  <c r="L3925" i="3"/>
  <c r="L3926" i="3"/>
  <c r="L3927" i="3"/>
  <c r="L3928" i="3"/>
  <c r="L3929" i="3"/>
  <c r="L3930" i="3"/>
  <c r="L3931" i="3"/>
  <c r="L3932" i="3"/>
  <c r="L3933" i="3"/>
  <c r="L3934" i="3"/>
  <c r="L3935" i="3"/>
  <c r="L3936" i="3"/>
  <c r="L3937" i="3"/>
  <c r="L3938" i="3"/>
  <c r="L3939" i="3"/>
  <c r="L3940" i="3"/>
  <c r="L3941" i="3"/>
  <c r="L3942" i="3"/>
  <c r="L3943" i="3"/>
  <c r="L3944" i="3"/>
  <c r="L3945" i="3"/>
  <c r="L3946" i="3"/>
  <c r="L3947" i="3"/>
  <c r="L3948" i="3"/>
  <c r="L3949" i="3"/>
  <c r="L3950" i="3"/>
  <c r="L3951" i="3"/>
  <c r="L3952" i="3"/>
  <c r="L3953" i="3"/>
  <c r="L3954" i="3"/>
  <c r="L3955" i="3"/>
  <c r="L3956" i="3"/>
  <c r="L3957" i="3"/>
  <c r="L3958" i="3"/>
  <c r="L3959" i="3"/>
  <c r="L3960" i="3"/>
  <c r="L3961" i="3"/>
  <c r="L3962" i="3"/>
  <c r="L3963" i="3"/>
  <c r="L3964" i="3"/>
  <c r="L3965" i="3"/>
  <c r="L3966" i="3"/>
  <c r="L3967" i="3"/>
  <c r="L3968" i="3"/>
  <c r="L3969" i="3"/>
  <c r="L3970" i="3"/>
  <c r="L3971" i="3"/>
  <c r="L3972" i="3"/>
  <c r="L3973" i="3"/>
  <c r="L3974" i="3"/>
  <c r="L3975" i="3"/>
  <c r="L3976" i="3"/>
  <c r="L3977" i="3"/>
  <c r="L3978" i="3"/>
  <c r="L3979" i="3"/>
  <c r="L3980" i="3"/>
  <c r="L3981" i="3"/>
  <c r="L3982" i="3"/>
  <c r="L3983" i="3"/>
  <c r="L3984" i="3"/>
  <c r="L3985" i="3"/>
  <c r="L3986" i="3"/>
  <c r="L3987" i="3"/>
  <c r="L3988" i="3"/>
  <c r="L3989" i="3"/>
  <c r="L3990" i="3"/>
  <c r="L3991" i="3"/>
  <c r="L3992" i="3"/>
  <c r="L3993" i="3"/>
  <c r="L3994" i="3"/>
  <c r="L3995" i="3"/>
  <c r="L3996" i="3"/>
  <c r="L3997" i="3"/>
  <c r="L3998" i="3"/>
  <c r="L3999" i="3"/>
  <c r="L4000" i="3"/>
  <c r="L4001" i="3"/>
  <c r="L4002" i="3"/>
  <c r="L4003" i="3"/>
  <c r="L4004" i="3"/>
  <c r="L4005" i="3"/>
  <c r="L4006" i="3"/>
  <c r="L4007" i="3"/>
  <c r="L4008" i="3"/>
  <c r="L4009" i="3"/>
  <c r="L4010" i="3"/>
  <c r="L4011" i="3"/>
  <c r="L4012" i="3"/>
  <c r="L4013" i="3"/>
  <c r="L4014" i="3"/>
  <c r="L4015" i="3"/>
  <c r="L4016" i="3"/>
  <c r="L4017" i="3"/>
  <c r="L4018" i="3"/>
  <c r="L4019" i="3"/>
  <c r="L4020" i="3"/>
  <c r="L4021" i="3"/>
  <c r="L4022" i="3"/>
  <c r="L4023" i="3"/>
  <c r="L4024" i="3"/>
  <c r="L4025" i="3"/>
  <c r="L4026" i="3"/>
  <c r="L4027" i="3"/>
  <c r="L4028" i="3"/>
  <c r="L4029" i="3"/>
  <c r="L4030" i="3"/>
  <c r="L4031" i="3"/>
  <c r="L4032" i="3"/>
  <c r="L4033" i="3"/>
  <c r="L4034" i="3"/>
  <c r="L4035" i="3"/>
  <c r="L4036" i="3"/>
  <c r="L4037" i="3"/>
  <c r="L4038" i="3"/>
  <c r="L4039" i="3"/>
  <c r="L4040" i="3"/>
  <c r="L4041" i="3"/>
  <c r="L4042" i="3"/>
  <c r="L4043" i="3"/>
  <c r="L4044" i="3"/>
  <c r="L4045" i="3"/>
  <c r="L4046" i="3"/>
  <c r="L4047" i="3"/>
  <c r="L4048" i="3"/>
  <c r="L4049" i="3"/>
  <c r="L4050" i="3"/>
  <c r="L4051" i="3"/>
  <c r="L4052" i="3"/>
  <c r="L4053" i="3"/>
  <c r="L4054" i="3"/>
  <c r="L4055" i="3"/>
  <c r="L4056" i="3"/>
  <c r="L4057" i="3"/>
  <c r="L4058" i="3"/>
  <c r="L4059" i="3"/>
  <c r="L4060" i="3"/>
  <c r="L4061" i="3"/>
  <c r="L4062" i="3"/>
  <c r="L4063" i="3"/>
  <c r="L4064" i="3"/>
  <c r="L4065" i="3"/>
  <c r="L4066" i="3"/>
  <c r="L4067" i="3"/>
  <c r="L4068" i="3"/>
  <c r="L4069" i="3"/>
  <c r="L4070" i="3"/>
  <c r="L4071" i="3"/>
  <c r="L4072" i="3"/>
  <c r="L4073" i="3"/>
  <c r="L4074" i="3"/>
  <c r="L4075" i="3"/>
  <c r="L4076" i="3"/>
  <c r="L4077" i="3"/>
  <c r="L4078" i="3"/>
  <c r="L4079" i="3"/>
  <c r="L4080" i="3"/>
  <c r="L4081" i="3"/>
  <c r="L4082" i="3"/>
  <c r="L4083" i="3"/>
  <c r="L4084" i="3"/>
  <c r="L4085" i="3"/>
  <c r="L4086" i="3"/>
  <c r="L4087" i="3"/>
  <c r="L4088" i="3"/>
  <c r="L4089" i="3"/>
  <c r="L4090" i="3"/>
  <c r="L4091" i="3"/>
  <c r="L4092" i="3"/>
  <c r="L4093" i="3"/>
  <c r="L4094" i="3"/>
  <c r="L4095" i="3"/>
  <c r="L4096" i="3"/>
  <c r="L4097" i="3"/>
  <c r="L4098" i="3"/>
  <c r="L4099" i="3"/>
  <c r="L4100" i="3"/>
  <c r="L4101" i="3"/>
  <c r="L4102" i="3"/>
  <c r="L4103" i="3"/>
  <c r="L4104" i="3"/>
  <c r="L4105" i="3"/>
  <c r="L4106" i="3"/>
  <c r="L4107" i="3"/>
  <c r="L4108" i="3"/>
  <c r="L4109" i="3"/>
  <c r="L4110" i="3"/>
  <c r="L4111" i="3"/>
  <c r="L4112" i="3"/>
  <c r="L4113" i="3"/>
  <c r="L4114" i="3"/>
  <c r="L4115" i="3"/>
  <c r="L4116" i="3"/>
  <c r="L4117" i="3"/>
  <c r="L4118" i="3"/>
  <c r="L4119" i="3"/>
  <c r="L4120" i="3"/>
  <c r="L4121" i="3"/>
  <c r="L4122" i="3"/>
  <c r="L4123" i="3"/>
  <c r="L4124" i="3"/>
  <c r="L4125" i="3"/>
  <c r="L4126" i="3"/>
  <c r="L4127" i="3"/>
  <c r="L4128" i="3"/>
  <c r="L4129" i="3"/>
  <c r="L4130" i="3"/>
  <c r="L4131" i="3"/>
  <c r="L4132" i="3"/>
  <c r="L4133" i="3"/>
  <c r="L4134" i="3"/>
  <c r="L4135" i="3"/>
  <c r="L4136" i="3"/>
  <c r="L4137" i="3"/>
  <c r="L4138" i="3"/>
  <c r="L4139" i="3"/>
  <c r="L4140" i="3"/>
  <c r="L4141" i="3"/>
  <c r="L4142" i="3"/>
  <c r="L4143" i="3"/>
  <c r="L4144" i="3"/>
  <c r="L4145" i="3"/>
  <c r="L4146" i="3"/>
  <c r="L4147" i="3"/>
  <c r="L4148" i="3"/>
  <c r="L4149" i="3"/>
  <c r="L4150" i="3"/>
  <c r="L4151" i="3"/>
  <c r="L4152" i="3"/>
  <c r="L4153" i="3"/>
  <c r="L4154" i="3"/>
  <c r="L4155" i="3"/>
  <c r="L4156" i="3"/>
  <c r="L4157" i="3"/>
  <c r="L4158" i="3"/>
  <c r="L4159" i="3"/>
  <c r="L4160" i="3"/>
  <c r="L4161" i="3"/>
  <c r="L4162" i="3"/>
  <c r="L4163" i="3"/>
  <c r="L4164" i="3"/>
  <c r="L4165" i="3"/>
  <c r="L4166" i="3"/>
  <c r="L4167" i="3"/>
  <c r="L4168" i="3"/>
  <c r="L4169" i="3"/>
  <c r="L4170" i="3"/>
  <c r="L4171" i="3"/>
  <c r="L4172" i="3"/>
  <c r="L4173" i="3"/>
  <c r="L4174" i="3"/>
  <c r="L4175" i="3"/>
  <c r="L4176" i="3"/>
  <c r="L4177" i="3"/>
  <c r="L4178" i="3"/>
  <c r="L4179" i="3"/>
  <c r="L4180" i="3"/>
  <c r="L4181" i="3"/>
  <c r="L4182" i="3"/>
  <c r="L4183" i="3"/>
  <c r="L4184" i="3"/>
  <c r="L4185" i="3"/>
  <c r="L4186" i="3"/>
  <c r="L4187" i="3"/>
  <c r="L4188" i="3"/>
  <c r="L4189" i="3"/>
  <c r="L4190" i="3"/>
  <c r="L4191" i="3"/>
  <c r="L4192" i="3"/>
  <c r="L4193" i="3"/>
  <c r="L4194" i="3"/>
  <c r="L4195" i="3"/>
  <c r="L4196" i="3"/>
  <c r="L4197" i="3"/>
  <c r="L4198" i="3"/>
  <c r="L4199" i="3"/>
  <c r="L4200" i="3"/>
  <c r="L4201" i="3"/>
  <c r="L4202" i="3"/>
  <c r="L4203" i="3"/>
  <c r="L4204" i="3"/>
  <c r="L4205" i="3"/>
  <c r="L4206" i="3"/>
  <c r="L4207" i="3"/>
  <c r="L4208" i="3"/>
  <c r="L4209" i="3"/>
  <c r="L4210" i="3"/>
  <c r="L4211" i="3"/>
  <c r="L4212" i="3"/>
  <c r="L4213" i="3"/>
  <c r="L4214" i="3"/>
  <c r="L4215" i="3"/>
  <c r="L4216" i="3"/>
  <c r="L4217" i="3"/>
  <c r="L4218" i="3"/>
  <c r="L4219" i="3"/>
  <c r="L4220" i="3"/>
  <c r="L4221" i="3"/>
  <c r="L4222" i="3"/>
  <c r="L4223" i="3"/>
  <c r="L4224" i="3"/>
  <c r="L4225" i="3"/>
  <c r="L4226" i="3"/>
  <c r="L4227" i="3"/>
  <c r="L4228" i="3"/>
  <c r="L4229" i="3"/>
  <c r="L4230" i="3"/>
  <c r="L4231" i="3"/>
  <c r="L4232" i="3"/>
  <c r="L4233" i="3"/>
  <c r="L4234" i="3"/>
  <c r="L4235" i="3"/>
  <c r="L4236" i="3"/>
  <c r="L4237" i="3"/>
  <c r="L4238" i="3"/>
  <c r="L4239" i="3"/>
  <c r="L4240" i="3"/>
  <c r="L4241" i="3"/>
  <c r="L4242" i="3"/>
  <c r="L4243" i="3"/>
  <c r="L4244" i="3"/>
  <c r="L4245" i="3"/>
  <c r="L4246" i="3"/>
  <c r="L4247" i="3"/>
  <c r="L4248" i="3"/>
  <c r="L4249" i="3"/>
  <c r="L4250" i="3"/>
  <c r="L4251" i="3"/>
  <c r="L4252" i="3"/>
  <c r="L4253" i="3"/>
  <c r="L4254" i="3"/>
  <c r="L4255" i="3"/>
  <c r="L4256" i="3"/>
  <c r="L4257" i="3"/>
  <c r="L4258" i="3"/>
  <c r="L4259" i="3"/>
  <c r="L4260" i="3"/>
  <c r="L4261" i="3"/>
  <c r="L4262" i="3"/>
  <c r="L4263" i="3"/>
  <c r="L4264" i="3"/>
  <c r="L4265" i="3"/>
  <c r="L4266" i="3"/>
  <c r="L4267" i="3"/>
  <c r="L4268" i="3"/>
  <c r="L4269" i="3"/>
  <c r="L4270" i="3"/>
  <c r="L4271" i="3"/>
  <c r="L4272" i="3"/>
  <c r="L4273" i="3"/>
  <c r="L4274" i="3"/>
  <c r="L4275" i="3"/>
  <c r="L4276" i="3"/>
  <c r="L4277" i="3"/>
  <c r="L4278" i="3"/>
  <c r="L4279" i="3"/>
  <c r="L4280" i="3"/>
  <c r="L4281" i="3"/>
  <c r="L4282" i="3"/>
  <c r="L4283" i="3"/>
  <c r="L4284" i="3"/>
  <c r="L4285" i="3"/>
  <c r="L4286" i="3"/>
  <c r="L4287" i="3"/>
  <c r="L4288" i="3"/>
  <c r="L4289" i="3"/>
  <c r="L4290" i="3"/>
  <c r="L4291" i="3"/>
  <c r="L4292" i="3"/>
  <c r="L4293" i="3"/>
  <c r="L4294" i="3"/>
  <c r="L4295" i="3"/>
  <c r="L4296" i="3"/>
  <c r="L4297" i="3"/>
  <c r="L4298" i="3"/>
  <c r="L4299" i="3"/>
  <c r="L4300" i="3"/>
  <c r="L4301" i="3"/>
  <c r="L4302" i="3"/>
  <c r="L4303" i="3"/>
  <c r="L4304" i="3"/>
  <c r="L4305" i="3"/>
  <c r="L4306" i="3"/>
  <c r="L4307" i="3"/>
  <c r="L4308" i="3"/>
  <c r="L4309" i="3"/>
  <c r="L4310" i="3"/>
  <c r="L4311" i="3"/>
  <c r="L4312" i="3"/>
  <c r="L4313" i="3"/>
  <c r="L4314" i="3"/>
  <c r="L4315" i="3"/>
  <c r="L4316" i="3"/>
  <c r="L4317" i="3"/>
  <c r="L4318" i="3"/>
  <c r="L4319" i="3"/>
  <c r="L4320" i="3"/>
  <c r="L4321" i="3"/>
  <c r="L4322" i="3"/>
  <c r="L4323" i="3"/>
  <c r="L4324" i="3"/>
  <c r="L4325" i="3"/>
  <c r="L4326" i="3"/>
  <c r="L4327" i="3"/>
  <c r="L4328" i="3"/>
  <c r="L4329" i="3"/>
  <c r="L4330" i="3"/>
  <c r="L4331" i="3"/>
  <c r="L4332" i="3"/>
  <c r="L4333" i="3"/>
  <c r="L4334" i="3"/>
  <c r="L4335" i="3"/>
  <c r="L4336" i="3"/>
  <c r="L4337" i="3"/>
  <c r="L4338" i="3"/>
  <c r="L4339" i="3"/>
  <c r="L4340" i="3"/>
  <c r="L4341" i="3"/>
  <c r="L4342" i="3"/>
  <c r="L4343" i="3"/>
  <c r="L4344" i="3"/>
  <c r="L4345" i="3"/>
  <c r="L4346" i="3"/>
  <c r="L4347" i="3"/>
  <c r="L4348" i="3"/>
  <c r="L4349" i="3"/>
  <c r="L4350" i="3"/>
  <c r="L4351" i="3"/>
  <c r="L4352" i="3"/>
  <c r="L4353" i="3"/>
  <c r="L4354" i="3"/>
  <c r="L4355" i="3"/>
  <c r="L4356" i="3"/>
  <c r="L4357" i="3"/>
  <c r="L4358" i="3"/>
  <c r="L4359" i="3"/>
  <c r="L4360" i="3"/>
  <c r="L4361" i="3"/>
  <c r="L4362" i="3"/>
  <c r="L4363" i="3"/>
  <c r="L4364" i="3"/>
  <c r="L4365" i="3"/>
  <c r="L4366" i="3"/>
  <c r="L4367" i="3"/>
  <c r="L4368" i="3"/>
  <c r="L4369" i="3"/>
  <c r="L4370" i="3"/>
  <c r="L4371" i="3"/>
  <c r="L4372" i="3"/>
  <c r="L4373" i="3"/>
  <c r="L4374" i="3"/>
  <c r="L4375" i="3"/>
  <c r="L4376" i="3"/>
  <c r="L4377" i="3"/>
  <c r="L4378" i="3"/>
  <c r="L4379" i="3"/>
  <c r="L4380" i="3"/>
  <c r="L4381" i="3"/>
  <c r="L4382" i="3"/>
  <c r="L4383" i="3"/>
  <c r="L4384" i="3"/>
  <c r="L4385" i="3"/>
  <c r="L4386" i="3"/>
  <c r="L4387" i="3"/>
  <c r="L4388" i="3"/>
  <c r="L4389" i="3"/>
  <c r="L4390" i="3"/>
  <c r="L4391" i="3"/>
  <c r="L4392" i="3"/>
  <c r="L4393" i="3"/>
  <c r="L4394" i="3"/>
  <c r="L4395" i="3"/>
  <c r="L4396" i="3"/>
  <c r="L4397" i="3"/>
  <c r="L4398" i="3"/>
  <c r="L4399" i="3"/>
  <c r="L4400" i="3"/>
  <c r="L4401" i="3"/>
  <c r="L4402" i="3"/>
  <c r="L4403" i="3"/>
  <c r="L4404" i="3"/>
  <c r="L4405" i="3"/>
  <c r="L4406" i="3"/>
  <c r="L4407" i="3"/>
  <c r="L4408" i="3"/>
  <c r="L4409" i="3"/>
  <c r="L4410" i="3"/>
  <c r="L4411" i="3"/>
  <c r="L4412" i="3"/>
  <c r="L4413" i="3"/>
  <c r="L4414" i="3"/>
  <c r="L4415" i="3"/>
  <c r="L4416" i="3"/>
  <c r="L4417" i="3"/>
  <c r="L4418" i="3"/>
  <c r="L4419" i="3"/>
  <c r="L4420" i="3"/>
  <c r="L4421" i="3"/>
  <c r="L4422" i="3"/>
  <c r="L4423" i="3"/>
  <c r="L4424" i="3"/>
  <c r="L4425" i="3"/>
  <c r="L4426" i="3"/>
  <c r="L4427" i="3"/>
  <c r="L4428" i="3"/>
  <c r="L4429" i="3"/>
  <c r="L4430" i="3"/>
  <c r="L4431" i="3"/>
  <c r="L4432" i="3"/>
  <c r="L4433" i="3"/>
  <c r="L4434" i="3"/>
  <c r="L4435" i="3"/>
  <c r="L4436" i="3"/>
  <c r="L4437" i="3"/>
  <c r="L4438" i="3"/>
  <c r="L4439" i="3"/>
  <c r="L4440" i="3"/>
  <c r="L4441" i="3"/>
  <c r="L4442" i="3"/>
  <c r="L4443" i="3"/>
  <c r="L4444" i="3"/>
  <c r="L4445" i="3"/>
  <c r="L4446" i="3"/>
  <c r="L4447" i="3"/>
  <c r="L4448" i="3"/>
  <c r="L4449" i="3"/>
  <c r="L4450" i="3"/>
  <c r="L4451" i="3"/>
  <c r="L4452" i="3"/>
  <c r="L4453" i="3"/>
  <c r="L4454" i="3"/>
  <c r="L4455" i="3"/>
  <c r="L4456" i="3"/>
  <c r="L4457" i="3"/>
  <c r="L4458" i="3"/>
  <c r="L4459" i="3"/>
  <c r="L4460" i="3"/>
  <c r="L4461" i="3"/>
  <c r="L4462" i="3"/>
  <c r="L4463" i="3"/>
  <c r="L4464" i="3"/>
  <c r="L4465" i="3"/>
  <c r="L4466" i="3"/>
  <c r="L4467" i="3"/>
  <c r="L4468" i="3"/>
  <c r="L4469" i="3"/>
  <c r="L4470" i="3"/>
  <c r="L4471" i="3"/>
  <c r="L4472" i="3"/>
  <c r="L4473" i="3"/>
  <c r="L4474" i="3"/>
  <c r="L4475" i="3"/>
  <c r="L4476" i="3"/>
  <c r="L4477" i="3"/>
  <c r="L4478" i="3"/>
  <c r="L4479" i="3"/>
  <c r="L4480" i="3"/>
  <c r="L4481" i="3"/>
  <c r="L4482" i="3"/>
  <c r="L4483" i="3"/>
  <c r="L4484" i="3"/>
  <c r="L4485" i="3"/>
  <c r="L4486" i="3"/>
  <c r="L4487" i="3"/>
  <c r="L4488" i="3"/>
  <c r="L4489" i="3"/>
  <c r="L4490" i="3"/>
  <c r="L4491" i="3"/>
  <c r="L4492" i="3"/>
  <c r="L4493" i="3"/>
  <c r="L4494" i="3"/>
  <c r="L4495" i="3"/>
  <c r="L4496" i="3"/>
  <c r="L4497" i="3"/>
  <c r="L4498" i="3"/>
  <c r="L4499" i="3"/>
  <c r="L4500" i="3"/>
  <c r="L4501" i="3"/>
  <c r="L4502" i="3"/>
  <c r="L4503" i="3"/>
  <c r="L4504" i="3"/>
  <c r="L4505" i="3"/>
  <c r="L4506" i="3"/>
  <c r="L4507" i="3"/>
  <c r="L4508" i="3"/>
  <c r="L4509" i="3"/>
  <c r="L4510" i="3"/>
  <c r="L4511" i="3"/>
  <c r="L4512" i="3"/>
  <c r="L4513" i="3"/>
  <c r="L4514" i="3"/>
  <c r="L4515" i="3"/>
  <c r="L4516" i="3"/>
  <c r="L4517" i="3"/>
  <c r="L4518" i="3"/>
  <c r="L4519" i="3"/>
  <c r="L4520" i="3"/>
  <c r="L4521" i="3"/>
  <c r="L4522" i="3"/>
  <c r="L4523" i="3"/>
  <c r="L4524" i="3"/>
  <c r="L4525" i="3"/>
  <c r="L4526" i="3"/>
  <c r="L4527" i="3"/>
  <c r="L4528" i="3"/>
  <c r="L4529" i="3"/>
  <c r="L4530" i="3"/>
  <c r="L4531" i="3"/>
  <c r="L4532" i="3"/>
  <c r="L4533" i="3"/>
  <c r="L4534" i="3"/>
  <c r="L4535" i="3"/>
  <c r="L4536" i="3"/>
  <c r="L4537" i="3"/>
  <c r="L4538" i="3"/>
  <c r="L4539" i="3"/>
  <c r="L4540" i="3"/>
  <c r="L4541" i="3"/>
  <c r="L4542" i="3"/>
  <c r="L4543" i="3"/>
  <c r="L4544" i="3"/>
  <c r="L4545" i="3"/>
  <c r="L4546" i="3"/>
  <c r="L4547" i="3"/>
  <c r="L4548" i="3"/>
  <c r="L4549" i="3"/>
  <c r="L4550" i="3"/>
  <c r="L4551" i="3"/>
  <c r="L4552" i="3"/>
  <c r="L4553" i="3"/>
  <c r="L4554" i="3"/>
  <c r="L4555" i="3"/>
  <c r="L4556" i="3"/>
  <c r="L4557" i="3"/>
  <c r="L4558" i="3"/>
  <c r="L4559" i="3"/>
  <c r="L4560" i="3"/>
  <c r="L4561" i="3"/>
  <c r="L4562" i="3"/>
  <c r="L4563" i="3"/>
  <c r="L4564" i="3"/>
  <c r="L4565" i="3"/>
  <c r="L4566" i="3"/>
  <c r="L4567" i="3"/>
  <c r="L4568" i="3"/>
  <c r="L4569" i="3"/>
  <c r="L4570" i="3"/>
  <c r="L4571" i="3"/>
  <c r="L4572" i="3"/>
  <c r="L4573" i="3"/>
  <c r="L4574" i="3"/>
  <c r="L4575" i="3"/>
  <c r="L4576" i="3"/>
  <c r="L4577" i="3"/>
  <c r="L4578" i="3"/>
  <c r="L4579" i="3"/>
  <c r="L4580" i="3"/>
  <c r="L4581" i="3"/>
  <c r="L4582" i="3"/>
  <c r="L4583" i="3"/>
  <c r="L4584" i="3"/>
  <c r="L4585" i="3"/>
  <c r="L4586" i="3"/>
  <c r="L4587" i="3"/>
  <c r="L4588" i="3"/>
  <c r="L4589" i="3"/>
  <c r="L4590" i="3"/>
  <c r="L4591" i="3"/>
  <c r="L4592" i="3"/>
  <c r="L4593" i="3"/>
  <c r="L4594" i="3"/>
  <c r="L4595" i="3"/>
  <c r="L4596" i="3"/>
  <c r="L4597" i="3"/>
  <c r="L4598" i="3"/>
  <c r="L4599" i="3"/>
  <c r="L4600" i="3"/>
  <c r="L4601" i="3"/>
  <c r="L4602" i="3"/>
  <c r="L4603" i="3"/>
  <c r="L4604" i="3"/>
  <c r="L4605" i="3"/>
  <c r="L4606" i="3"/>
  <c r="L4607" i="3"/>
  <c r="L4608" i="3"/>
  <c r="L4609" i="3"/>
  <c r="L4610" i="3"/>
  <c r="L4611" i="3"/>
  <c r="L4612" i="3"/>
  <c r="L4613" i="3"/>
  <c r="L4614" i="3"/>
  <c r="L4615" i="3"/>
  <c r="L4616" i="3"/>
  <c r="L4617" i="3"/>
  <c r="L4618" i="3"/>
  <c r="L4619" i="3"/>
  <c r="L4620" i="3"/>
  <c r="L4621" i="3"/>
  <c r="L4622" i="3"/>
  <c r="L4623" i="3"/>
  <c r="L4624" i="3"/>
  <c r="L4625" i="3"/>
  <c r="L4626" i="3"/>
  <c r="L4627" i="3"/>
  <c r="L4628" i="3"/>
  <c r="L4629" i="3"/>
  <c r="L4630" i="3"/>
  <c r="L4631" i="3"/>
  <c r="L4632" i="3"/>
  <c r="L4633" i="3"/>
  <c r="L4634" i="3"/>
  <c r="L4635" i="3"/>
  <c r="L4636" i="3"/>
  <c r="L4637" i="3"/>
  <c r="L4638" i="3"/>
  <c r="L4639" i="3"/>
  <c r="L4640" i="3"/>
  <c r="L4641" i="3"/>
  <c r="L4642" i="3"/>
  <c r="L4643" i="3"/>
  <c r="L4644" i="3"/>
  <c r="L4645" i="3"/>
  <c r="L4646" i="3"/>
  <c r="L4647" i="3"/>
  <c r="L4648" i="3"/>
  <c r="L4649" i="3"/>
  <c r="L4650" i="3"/>
  <c r="L4651" i="3"/>
  <c r="L4652" i="3"/>
  <c r="L4653" i="3"/>
  <c r="L4654" i="3"/>
  <c r="L4655" i="3"/>
  <c r="L4656" i="3"/>
  <c r="L4657" i="3"/>
  <c r="L4658" i="3"/>
  <c r="L4659" i="3"/>
  <c r="L4660" i="3"/>
  <c r="L4661" i="3"/>
  <c r="L4662" i="3"/>
  <c r="L4663" i="3"/>
  <c r="L4664" i="3"/>
  <c r="L4665" i="3"/>
  <c r="L4666" i="3"/>
  <c r="L4667" i="3"/>
  <c r="L4668" i="3"/>
  <c r="L4669" i="3"/>
  <c r="L4670" i="3"/>
  <c r="L4671" i="3"/>
  <c r="L4672" i="3"/>
  <c r="L4673" i="3"/>
  <c r="L4674" i="3"/>
  <c r="L4675" i="3"/>
  <c r="L4676" i="3"/>
  <c r="L4677" i="3"/>
  <c r="L4678" i="3"/>
  <c r="L4679" i="3"/>
  <c r="L4680" i="3"/>
  <c r="L4681" i="3"/>
  <c r="L4682" i="3"/>
  <c r="L4683" i="3"/>
  <c r="L4684" i="3"/>
  <c r="L4685" i="3"/>
  <c r="L4686" i="3"/>
  <c r="L4687" i="3"/>
  <c r="L4688" i="3"/>
  <c r="L4689" i="3"/>
  <c r="L4690" i="3"/>
  <c r="L4691" i="3"/>
  <c r="L4692" i="3"/>
  <c r="L4693" i="3"/>
  <c r="L4694" i="3"/>
  <c r="L4695" i="3"/>
  <c r="L4696" i="3"/>
  <c r="L4697" i="3"/>
  <c r="L4698" i="3"/>
  <c r="L4699" i="3"/>
  <c r="L4700" i="3"/>
  <c r="L4701" i="3"/>
  <c r="L4702" i="3"/>
  <c r="L4703" i="3"/>
  <c r="L4704" i="3"/>
  <c r="L4705" i="3"/>
  <c r="L4706" i="3"/>
  <c r="L4707" i="3"/>
  <c r="L4708" i="3"/>
  <c r="L4709" i="3"/>
  <c r="L4710" i="3"/>
  <c r="L4711" i="3"/>
  <c r="L4712" i="3"/>
  <c r="L4713" i="3"/>
  <c r="L4714" i="3"/>
  <c r="L4715" i="3"/>
  <c r="L4716" i="3"/>
  <c r="L4717" i="3"/>
  <c r="L4718" i="3"/>
  <c r="L4719" i="3"/>
  <c r="L4720" i="3"/>
  <c r="L4721" i="3"/>
  <c r="L4722" i="3"/>
  <c r="L4723" i="3"/>
  <c r="L4724" i="3"/>
  <c r="L4725" i="3"/>
  <c r="L4726" i="3"/>
  <c r="L4727" i="3"/>
  <c r="L4728" i="3"/>
  <c r="L4729" i="3"/>
  <c r="L4730" i="3"/>
  <c r="L4731" i="3"/>
  <c r="L4732" i="3"/>
  <c r="L4733" i="3"/>
  <c r="L4734" i="3"/>
  <c r="L4735" i="3"/>
  <c r="L4736" i="3"/>
  <c r="L4737" i="3"/>
  <c r="L4738" i="3"/>
  <c r="L4739" i="3"/>
  <c r="L4740" i="3"/>
  <c r="L4741" i="3"/>
  <c r="L4742" i="3"/>
  <c r="L4743" i="3"/>
  <c r="L4744" i="3"/>
  <c r="L4745" i="3"/>
  <c r="L4746" i="3"/>
  <c r="L4747" i="3"/>
  <c r="L4748" i="3"/>
  <c r="L4749" i="3"/>
  <c r="L4750" i="3"/>
  <c r="L4751" i="3"/>
  <c r="L4752" i="3"/>
  <c r="L4753" i="3"/>
  <c r="L4754" i="3"/>
  <c r="L4755" i="3"/>
  <c r="L4756" i="3"/>
  <c r="L4757" i="3"/>
  <c r="L4758" i="3"/>
  <c r="L4759" i="3"/>
  <c r="L4760" i="3"/>
  <c r="L4761" i="3"/>
  <c r="L4762" i="3"/>
  <c r="L4763" i="3"/>
  <c r="L4764" i="3"/>
  <c r="L4765" i="3"/>
  <c r="L4766" i="3"/>
  <c r="L4767" i="3"/>
  <c r="L4768" i="3"/>
  <c r="L4769" i="3"/>
  <c r="L4770" i="3"/>
  <c r="L4771" i="3"/>
  <c r="L4772" i="3"/>
  <c r="L4773" i="3"/>
  <c r="L4774" i="3"/>
  <c r="L4775" i="3"/>
  <c r="L4776" i="3"/>
  <c r="L4777" i="3"/>
  <c r="L4778" i="3"/>
  <c r="L4779" i="3"/>
  <c r="L4780" i="3"/>
  <c r="L4781" i="3"/>
  <c r="L4782" i="3"/>
  <c r="L4783" i="3"/>
  <c r="L4784" i="3"/>
  <c r="L4785" i="3"/>
  <c r="L4786" i="3"/>
  <c r="L4787" i="3"/>
  <c r="L4788" i="3"/>
  <c r="L4789" i="3"/>
  <c r="L4790" i="3"/>
  <c r="L4791" i="3"/>
  <c r="L4792" i="3"/>
  <c r="L4793" i="3"/>
  <c r="L4794" i="3"/>
  <c r="L4795" i="3"/>
  <c r="L4796" i="3"/>
  <c r="L4797" i="3"/>
  <c r="L4798" i="3"/>
  <c r="L4799" i="3"/>
  <c r="L4800" i="3"/>
  <c r="L4801" i="3"/>
  <c r="L4802" i="3"/>
  <c r="L4803" i="3"/>
  <c r="L4804" i="3"/>
  <c r="L4805" i="3"/>
  <c r="L4806" i="3"/>
  <c r="L4807" i="3"/>
  <c r="L4808" i="3"/>
  <c r="L4809" i="3"/>
  <c r="L4810" i="3"/>
  <c r="L4811" i="3"/>
  <c r="L4812" i="3"/>
  <c r="L4813" i="3"/>
  <c r="L4814" i="3"/>
  <c r="L4815" i="3"/>
  <c r="L4816" i="3"/>
  <c r="L4817" i="3"/>
  <c r="L4818" i="3"/>
  <c r="L4819" i="3"/>
  <c r="L4820" i="3"/>
  <c r="L4821" i="3"/>
  <c r="L4822" i="3"/>
  <c r="L4823" i="3"/>
  <c r="L4824" i="3"/>
  <c r="L4825" i="3"/>
  <c r="L4826" i="3"/>
  <c r="L4827" i="3"/>
  <c r="L4828" i="3"/>
  <c r="L4829" i="3"/>
  <c r="L4830" i="3"/>
  <c r="L4831" i="3"/>
  <c r="L4832" i="3"/>
  <c r="L4833" i="3"/>
  <c r="L4834" i="3"/>
  <c r="L4835" i="3"/>
  <c r="L4836" i="3"/>
  <c r="L4837" i="3"/>
  <c r="L4838" i="3"/>
  <c r="L4839" i="3"/>
  <c r="L4840" i="3"/>
  <c r="L4841" i="3"/>
  <c r="L4842" i="3"/>
  <c r="L4843" i="3"/>
  <c r="L4844" i="3"/>
  <c r="L4845" i="3"/>
  <c r="L4846" i="3"/>
  <c r="L4847" i="3"/>
  <c r="L4848" i="3"/>
  <c r="L4849" i="3"/>
  <c r="L4850" i="3"/>
  <c r="L4851" i="3"/>
  <c r="L4852" i="3"/>
  <c r="L4853" i="3"/>
  <c r="L4854" i="3"/>
  <c r="L4855" i="3"/>
  <c r="L4856" i="3"/>
  <c r="L4857" i="3"/>
  <c r="L4858" i="3"/>
  <c r="L4859" i="3"/>
  <c r="L4860" i="3"/>
  <c r="L4861" i="3"/>
  <c r="L4862" i="3"/>
  <c r="L4863" i="3"/>
  <c r="L4864" i="3"/>
  <c r="L4865" i="3"/>
  <c r="L4866" i="3"/>
  <c r="L4867" i="3"/>
  <c r="L4868" i="3"/>
  <c r="L4869" i="3"/>
  <c r="L4870" i="3"/>
  <c r="L4871" i="3"/>
  <c r="L4872" i="3"/>
  <c r="L4873" i="3"/>
  <c r="L4874" i="3"/>
  <c r="L4875" i="3"/>
  <c r="L4876" i="3"/>
  <c r="L4877" i="3"/>
  <c r="L4878" i="3"/>
  <c r="L4879" i="3"/>
  <c r="L4880" i="3"/>
  <c r="L4881" i="3"/>
  <c r="L4882" i="3"/>
  <c r="L4883" i="3"/>
  <c r="L4884" i="3"/>
  <c r="L4885" i="3"/>
  <c r="L4886" i="3"/>
  <c r="L4887" i="3"/>
  <c r="L4888" i="3"/>
  <c r="L4889" i="3"/>
  <c r="L4890" i="3"/>
  <c r="L4891" i="3"/>
  <c r="L4892" i="3"/>
  <c r="L4893" i="3"/>
  <c r="L4894" i="3"/>
  <c r="L4895" i="3"/>
  <c r="L4896" i="3"/>
  <c r="L4897" i="3"/>
  <c r="L4898" i="3"/>
  <c r="L4899" i="3"/>
  <c r="L4900" i="3"/>
  <c r="L4901" i="3"/>
  <c r="L4902" i="3"/>
  <c r="L4903" i="3"/>
  <c r="L4904" i="3"/>
  <c r="L4905" i="3"/>
  <c r="L4906" i="3"/>
  <c r="L4907" i="3"/>
  <c r="L4908" i="3"/>
  <c r="L4909" i="3"/>
  <c r="L4910" i="3"/>
  <c r="L4911" i="3"/>
  <c r="L4912" i="3"/>
  <c r="L4913" i="3"/>
  <c r="L4914" i="3"/>
  <c r="L4915" i="3"/>
  <c r="L4916" i="3"/>
  <c r="L4917" i="3"/>
  <c r="L4918" i="3"/>
  <c r="L4919" i="3"/>
  <c r="L4920" i="3"/>
  <c r="L4921" i="3"/>
  <c r="L4922" i="3"/>
  <c r="L4923" i="3"/>
  <c r="L4924" i="3"/>
  <c r="L4925" i="3"/>
  <c r="L4926" i="3"/>
  <c r="L4927" i="3"/>
  <c r="L4928" i="3"/>
  <c r="L4929" i="3"/>
  <c r="L4930" i="3"/>
  <c r="L4931" i="3"/>
  <c r="L4932" i="3"/>
  <c r="L4933" i="3"/>
  <c r="L4934" i="3"/>
  <c r="L4935" i="3"/>
  <c r="L4936" i="3"/>
  <c r="L4937" i="3"/>
  <c r="L4938" i="3"/>
  <c r="L4939" i="3"/>
  <c r="L4940" i="3"/>
  <c r="L4941" i="3"/>
  <c r="L4942" i="3"/>
  <c r="L4943" i="3"/>
  <c r="L4944" i="3"/>
  <c r="L4945" i="3"/>
  <c r="L4946" i="3"/>
  <c r="L4947" i="3"/>
  <c r="L4948" i="3"/>
  <c r="L4949" i="3"/>
  <c r="L4950" i="3"/>
  <c r="L4951" i="3"/>
  <c r="L4952" i="3"/>
  <c r="L4953" i="3"/>
  <c r="L4954" i="3"/>
  <c r="L4955" i="3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AU21" i="4"/>
  <c r="AU22" i="4"/>
  <c r="AU23" i="4"/>
  <c r="AU24" i="4"/>
  <c r="AU25" i="4"/>
  <c r="AU41" i="4"/>
  <c r="AU42" i="4"/>
  <c r="AU43" i="4"/>
  <c r="AU44" i="4"/>
  <c r="AU45" i="4"/>
  <c r="AU61" i="4"/>
  <c r="AU62" i="4"/>
  <c r="AU63" i="4"/>
  <c r="AU64" i="4"/>
  <c r="AU65" i="4"/>
  <c r="AU81" i="4"/>
  <c r="AU82" i="4"/>
  <c r="AU83" i="4"/>
  <c r="AU84" i="4"/>
  <c r="AU85" i="4"/>
  <c r="AU101" i="4"/>
  <c r="AU102" i="4"/>
  <c r="AU103" i="4"/>
  <c r="AU104" i="4"/>
  <c r="AU105" i="4"/>
  <c r="AU121" i="4"/>
  <c r="AU122" i="4"/>
  <c r="AU123" i="4"/>
  <c r="AU124" i="4"/>
  <c r="AU125" i="4"/>
  <c r="AU141" i="4"/>
  <c r="AU142" i="4"/>
  <c r="AU143" i="4"/>
  <c r="AU144" i="4"/>
  <c r="AU145" i="4"/>
  <c r="AU161" i="4"/>
  <c r="AU162" i="4"/>
  <c r="AU163" i="4"/>
  <c r="AU164" i="4"/>
  <c r="AU165" i="4"/>
  <c r="AU181" i="4"/>
  <c r="AU182" i="4"/>
  <c r="AU183" i="4"/>
  <c r="AU184" i="4"/>
  <c r="AU185" i="4"/>
  <c r="AU201" i="4"/>
  <c r="AU202" i="4"/>
  <c r="AU203" i="4"/>
  <c r="AU204" i="4"/>
  <c r="AU205" i="4"/>
  <c r="AU221" i="4"/>
  <c r="AU222" i="4"/>
  <c r="AU223" i="4"/>
  <c r="AU224" i="4"/>
  <c r="AU225" i="4"/>
  <c r="AU241" i="4"/>
  <c r="AU242" i="4"/>
  <c r="AU243" i="4"/>
  <c r="AU244" i="4"/>
  <c r="AU245" i="4"/>
  <c r="AU261" i="4"/>
  <c r="AU262" i="4"/>
  <c r="AU263" i="4"/>
  <c r="AU264" i="4"/>
  <c r="AU265" i="4"/>
  <c r="AU281" i="4"/>
  <c r="AU282" i="4"/>
  <c r="AU283" i="4"/>
  <c r="AU284" i="4"/>
  <c r="AU285" i="4"/>
  <c r="AU301" i="4"/>
  <c r="AU302" i="4"/>
  <c r="AU303" i="4"/>
  <c r="AU304" i="4"/>
  <c r="AU305" i="4"/>
  <c r="AU321" i="4"/>
  <c r="AU322" i="4"/>
  <c r="AU323" i="4"/>
  <c r="AU324" i="4"/>
  <c r="AU325" i="4"/>
  <c r="AU341" i="4"/>
  <c r="AU342" i="4"/>
  <c r="AU343" i="4"/>
  <c r="AU344" i="4"/>
  <c r="AU345" i="4"/>
  <c r="AU361" i="4"/>
  <c r="AU362" i="4"/>
  <c r="AU363" i="4"/>
  <c r="AU364" i="4"/>
  <c r="AU365" i="4"/>
  <c r="AU381" i="4"/>
  <c r="AU382" i="4"/>
  <c r="AU383" i="4"/>
  <c r="AU384" i="4"/>
  <c r="AU385" i="4"/>
  <c r="AU401" i="4"/>
  <c r="AU402" i="4"/>
  <c r="AU403" i="4"/>
  <c r="AU404" i="4"/>
  <c r="AU405" i="4"/>
  <c r="AU421" i="4"/>
  <c r="AU422" i="4"/>
  <c r="AU423" i="4"/>
  <c r="AU424" i="4"/>
  <c r="AU425" i="4"/>
  <c r="AU441" i="4"/>
  <c r="AU442" i="4"/>
  <c r="AU443" i="4"/>
  <c r="AU444" i="4"/>
  <c r="AU445" i="4"/>
  <c r="AU461" i="4"/>
  <c r="AU462" i="4"/>
  <c r="AU463" i="4"/>
  <c r="AU464" i="4"/>
  <c r="AU465" i="4"/>
  <c r="AU481" i="4"/>
  <c r="AU482" i="4"/>
  <c r="AU483" i="4"/>
  <c r="AU484" i="4"/>
  <c r="AU485" i="4"/>
  <c r="AU501" i="4"/>
  <c r="AU502" i="4"/>
  <c r="AU503" i="4"/>
  <c r="AU504" i="4"/>
  <c r="AU505" i="4"/>
  <c r="AU521" i="4"/>
  <c r="AU522" i="4"/>
  <c r="AU523" i="4"/>
  <c r="AU524" i="4"/>
  <c r="AU525" i="4"/>
  <c r="AU541" i="4"/>
  <c r="AU542" i="4"/>
  <c r="AU543" i="4"/>
  <c r="AU544" i="4"/>
  <c r="AU545" i="4"/>
  <c r="AU561" i="4"/>
  <c r="AU562" i="4"/>
  <c r="AU563" i="4"/>
  <c r="AU564" i="4"/>
  <c r="AU565" i="4"/>
  <c r="AU581" i="4"/>
  <c r="AU582" i="4"/>
  <c r="AU583" i="4"/>
  <c r="AU584" i="4"/>
  <c r="AU585" i="4"/>
  <c r="AU601" i="4"/>
  <c r="AU602" i="4"/>
  <c r="AU603" i="4"/>
  <c r="AU604" i="4"/>
  <c r="AU605" i="4"/>
  <c r="AU621" i="4"/>
  <c r="AU622" i="4"/>
  <c r="AU623" i="4"/>
  <c r="AU624" i="4"/>
  <c r="AU625" i="4"/>
  <c r="AU641" i="4"/>
  <c r="AU642" i="4"/>
  <c r="AU643" i="4"/>
  <c r="AU644" i="4"/>
  <c r="AU645" i="4"/>
  <c r="AU661" i="4"/>
  <c r="AU662" i="4"/>
  <c r="AU663" i="4"/>
  <c r="AU664" i="4"/>
  <c r="AU665" i="4"/>
  <c r="AU681" i="4"/>
  <c r="AU682" i="4"/>
  <c r="AU683" i="4"/>
  <c r="AU684" i="4"/>
  <c r="AU685" i="4"/>
  <c r="AU701" i="4"/>
  <c r="AU702" i="4"/>
  <c r="AU703" i="4"/>
  <c r="AU704" i="4"/>
  <c r="AU705" i="4"/>
  <c r="AU721" i="4"/>
  <c r="AU722" i="4"/>
  <c r="AU723" i="4"/>
  <c r="AU724" i="4"/>
  <c r="AU725" i="4"/>
  <c r="AU741" i="4"/>
  <c r="AU742" i="4"/>
  <c r="AU743" i="4"/>
  <c r="AU744" i="4"/>
  <c r="AU745" i="4"/>
  <c r="AU761" i="4"/>
  <c r="AU762" i="4"/>
  <c r="AU763" i="4"/>
  <c r="AU764" i="4"/>
  <c r="AU765" i="4"/>
  <c r="AU781" i="4"/>
  <c r="AU782" i="4"/>
  <c r="AU783" i="4"/>
  <c r="AU784" i="4"/>
  <c r="AU785" i="4"/>
  <c r="AU801" i="4"/>
  <c r="AU802" i="4"/>
  <c r="AU803" i="4"/>
  <c r="AU804" i="4"/>
  <c r="AU805" i="4"/>
  <c r="AU821" i="4"/>
  <c r="AU822" i="4"/>
  <c r="AU823" i="4"/>
  <c r="AU824" i="4"/>
  <c r="AU825" i="4"/>
  <c r="AU841" i="4"/>
  <c r="AU842" i="4"/>
  <c r="AU843" i="4"/>
  <c r="AU844" i="4"/>
  <c r="AU845" i="4"/>
  <c r="AU861" i="4"/>
  <c r="AU862" i="4"/>
  <c r="AU863" i="4"/>
  <c r="AU864" i="4"/>
  <c r="AU865" i="4"/>
  <c r="AU881" i="4"/>
  <c r="AU882" i="4"/>
  <c r="AU883" i="4"/>
  <c r="AU884" i="4"/>
  <c r="AU885" i="4"/>
  <c r="AU901" i="4"/>
  <c r="AU902" i="4"/>
  <c r="AU903" i="4"/>
  <c r="AU904" i="4"/>
  <c r="AU905" i="4"/>
  <c r="AU921" i="4"/>
  <c r="AU922" i="4"/>
  <c r="AU923" i="4"/>
  <c r="AU924" i="4"/>
  <c r="AU925" i="4"/>
  <c r="AU941" i="4"/>
  <c r="AU942" i="4"/>
  <c r="AU943" i="4"/>
  <c r="AU944" i="4"/>
  <c r="AU945" i="4"/>
  <c r="AU961" i="4"/>
  <c r="AU962" i="4"/>
  <c r="AU963" i="4"/>
  <c r="AU964" i="4"/>
  <c r="AU965" i="4"/>
  <c r="AU981" i="4"/>
  <c r="AU982" i="4"/>
  <c r="AU983" i="4"/>
  <c r="AU984" i="4"/>
  <c r="AU985" i="4"/>
  <c r="AU1001" i="4"/>
  <c r="AU1002" i="4"/>
  <c r="AU1003" i="4"/>
  <c r="AU1004" i="4"/>
  <c r="AU1005" i="4"/>
  <c r="AU1021" i="4"/>
  <c r="AU1022" i="4"/>
  <c r="AU1023" i="4"/>
  <c r="AU1024" i="4"/>
  <c r="AU1025" i="4"/>
  <c r="AU1041" i="4"/>
  <c r="AU1042" i="4"/>
  <c r="AU1043" i="4"/>
  <c r="AU1044" i="4"/>
  <c r="AU1045" i="4"/>
  <c r="AU1061" i="4"/>
  <c r="AU1062" i="4"/>
  <c r="AU1063" i="4"/>
  <c r="AU1064" i="4"/>
  <c r="AU1065" i="4"/>
  <c r="AU1081" i="4"/>
  <c r="AU1082" i="4"/>
  <c r="AU1083" i="4"/>
  <c r="AU1084" i="4"/>
  <c r="AU1085" i="4"/>
  <c r="AU1101" i="4"/>
  <c r="AU1102" i="4"/>
  <c r="AU1103" i="4"/>
  <c r="AU1104" i="4"/>
  <c r="AU1105" i="4"/>
  <c r="AU1121" i="4"/>
  <c r="AU1122" i="4"/>
  <c r="AU1123" i="4"/>
  <c r="AU1124" i="4"/>
  <c r="AU1125" i="4"/>
  <c r="AU1141" i="4"/>
  <c r="AU1142" i="4"/>
  <c r="AU1143" i="4"/>
  <c r="AU1144" i="4"/>
  <c r="AU1145" i="4"/>
  <c r="AU1161" i="4"/>
  <c r="AU1162" i="4"/>
  <c r="AU1163" i="4"/>
  <c r="AU1164" i="4"/>
  <c r="AU1165" i="4"/>
  <c r="AU1181" i="4"/>
  <c r="AU1182" i="4"/>
  <c r="AU1183" i="4"/>
  <c r="AU1184" i="4"/>
  <c r="AU1185" i="4"/>
  <c r="AU1201" i="4"/>
  <c r="AU1202" i="4"/>
  <c r="AU1203" i="4"/>
  <c r="AU1204" i="4"/>
  <c r="AU1205" i="4"/>
  <c r="AU1221" i="4"/>
  <c r="AU1222" i="4"/>
  <c r="AU1223" i="4"/>
  <c r="AU1224" i="4"/>
  <c r="AU1225" i="4"/>
  <c r="AU1241" i="4"/>
  <c r="AU1242" i="4"/>
  <c r="AU1243" i="4"/>
  <c r="AU1244" i="4"/>
  <c r="AU1245" i="4"/>
  <c r="AU1261" i="4"/>
  <c r="AU1262" i="4"/>
  <c r="AU1263" i="4"/>
  <c r="AU1264" i="4"/>
  <c r="AU1265" i="4"/>
  <c r="AU1281" i="4"/>
  <c r="AU1282" i="4"/>
  <c r="AU1283" i="4"/>
  <c r="AU1284" i="4"/>
  <c r="AU1285" i="4"/>
  <c r="AU1301" i="4"/>
  <c r="AU1302" i="4"/>
  <c r="AU1303" i="4"/>
  <c r="AU1304" i="4"/>
  <c r="AU1305" i="4"/>
  <c r="AU1321" i="4"/>
  <c r="AU1322" i="4"/>
  <c r="AU1323" i="4"/>
  <c r="AU1324" i="4"/>
  <c r="AU1325" i="4"/>
  <c r="AU1341" i="4"/>
  <c r="AU1342" i="4"/>
  <c r="AU1343" i="4"/>
  <c r="AU1344" i="4"/>
  <c r="AU1345" i="4"/>
  <c r="AU1361" i="4"/>
  <c r="AU1362" i="4"/>
  <c r="AU1363" i="4"/>
  <c r="AU1364" i="4"/>
  <c r="AU1365" i="4"/>
  <c r="AU1381" i="4"/>
  <c r="AU1382" i="4"/>
  <c r="AU1383" i="4"/>
  <c r="AU1384" i="4"/>
  <c r="AU1385" i="4"/>
  <c r="AU1401" i="4"/>
  <c r="AU1402" i="4"/>
  <c r="AU1403" i="4"/>
  <c r="AU1404" i="4"/>
  <c r="AU1405" i="4"/>
  <c r="AU1421" i="4"/>
  <c r="AU1422" i="4"/>
  <c r="AU1423" i="4"/>
  <c r="AU1424" i="4"/>
  <c r="AU1425" i="4"/>
  <c r="AU1441" i="4"/>
  <c r="AU1442" i="4"/>
  <c r="AU1443" i="4"/>
  <c r="AU1444" i="4"/>
  <c r="AU1445" i="4"/>
  <c r="AU1461" i="4"/>
  <c r="AU1462" i="4"/>
  <c r="AU1463" i="4"/>
  <c r="AU1464" i="4"/>
  <c r="AU1465" i="4"/>
  <c r="AU1481" i="4"/>
  <c r="AS3" i="4"/>
  <c r="AS4" i="4"/>
  <c r="AS5" i="4"/>
  <c r="AS6" i="4"/>
  <c r="AS7" i="4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/>
  <c r="AS43" i="4"/>
  <c r="AS44" i="4"/>
  <c r="AS45" i="4"/>
  <c r="AS46" i="4"/>
  <c r="AS47" i="4"/>
  <c r="AS48" i="4"/>
  <c r="AS49" i="4"/>
  <c r="AS50" i="4"/>
  <c r="AS51" i="4"/>
  <c r="AS52" i="4"/>
  <c r="AS53" i="4"/>
  <c r="AS54" i="4"/>
  <c r="AS55" i="4"/>
  <c r="AS56" i="4"/>
  <c r="AS57" i="4"/>
  <c r="AS58" i="4"/>
  <c r="AS59" i="4"/>
  <c r="AS60" i="4"/>
  <c r="AS61" i="4"/>
  <c r="AS62" i="4"/>
  <c r="AS63" i="4"/>
  <c r="AS64" i="4"/>
  <c r="AS65" i="4"/>
  <c r="AS66" i="4"/>
  <c r="AS67" i="4"/>
  <c r="AS68" i="4"/>
  <c r="AS69" i="4"/>
  <c r="AS70" i="4"/>
  <c r="AS71" i="4"/>
  <c r="AS72" i="4"/>
  <c r="AS73" i="4"/>
  <c r="AS74" i="4"/>
  <c r="AS75" i="4"/>
  <c r="AS76" i="4"/>
  <c r="AS77" i="4"/>
  <c r="AS78" i="4"/>
  <c r="AS79" i="4"/>
  <c r="AS80" i="4"/>
  <c r="AS81" i="4"/>
  <c r="AS82" i="4"/>
  <c r="AS83" i="4"/>
  <c r="AS84" i="4"/>
  <c r="AS85" i="4"/>
  <c r="AS86" i="4"/>
  <c r="AS87" i="4"/>
  <c r="AS88" i="4"/>
  <c r="AS89" i="4"/>
  <c r="AS90" i="4"/>
  <c r="AS91" i="4"/>
  <c r="AS92" i="4"/>
  <c r="AS93" i="4"/>
  <c r="AS94" i="4"/>
  <c r="AS95" i="4"/>
  <c r="AS96" i="4"/>
  <c r="AS97" i="4"/>
  <c r="AS98" i="4"/>
  <c r="AS99" i="4"/>
  <c r="AS100" i="4"/>
  <c r="AS101" i="4"/>
  <c r="AS102" i="4"/>
  <c r="AS103" i="4"/>
  <c r="AS104" i="4"/>
  <c r="AS105" i="4"/>
  <c r="AS106" i="4"/>
  <c r="AS107" i="4"/>
  <c r="AS108" i="4"/>
  <c r="AS109" i="4"/>
  <c r="AS110" i="4"/>
  <c r="AS111" i="4"/>
  <c r="AS112" i="4"/>
  <c r="AS113" i="4"/>
  <c r="AS114" i="4"/>
  <c r="AS115" i="4"/>
  <c r="AS116" i="4"/>
  <c r="AS117" i="4"/>
  <c r="AS118" i="4"/>
  <c r="AS119" i="4"/>
  <c r="AS120" i="4"/>
  <c r="AS121" i="4"/>
  <c r="AS122" i="4"/>
  <c r="AS123" i="4"/>
  <c r="AS124" i="4"/>
  <c r="AS125" i="4"/>
  <c r="AS126" i="4"/>
  <c r="AS127" i="4"/>
  <c r="AS128" i="4"/>
  <c r="AS129" i="4"/>
  <c r="AS130" i="4"/>
  <c r="AS131" i="4"/>
  <c r="AS132" i="4"/>
  <c r="AS133" i="4"/>
  <c r="AS134" i="4"/>
  <c r="AS135" i="4"/>
  <c r="AS136" i="4"/>
  <c r="AS137" i="4"/>
  <c r="AS138" i="4"/>
  <c r="AS139" i="4"/>
  <c r="AS140" i="4"/>
  <c r="AS141" i="4"/>
  <c r="AS142" i="4"/>
  <c r="AS143" i="4"/>
  <c r="AS144" i="4"/>
  <c r="AS145" i="4"/>
  <c r="AS146" i="4"/>
  <c r="AS147" i="4"/>
  <c r="AS148" i="4"/>
  <c r="AS149" i="4"/>
  <c r="AS150" i="4"/>
  <c r="AS151" i="4"/>
  <c r="AS152" i="4"/>
  <c r="AS153" i="4"/>
  <c r="AS154" i="4"/>
  <c r="AS155" i="4"/>
  <c r="AS156" i="4"/>
  <c r="AS157" i="4"/>
  <c r="AS158" i="4"/>
  <c r="AS159" i="4"/>
  <c r="AS160" i="4"/>
  <c r="AS161" i="4"/>
  <c r="AS162" i="4"/>
  <c r="AS163" i="4"/>
  <c r="AS164" i="4"/>
  <c r="AS165" i="4"/>
  <c r="AS166" i="4"/>
  <c r="AS167" i="4"/>
  <c r="AS168" i="4"/>
  <c r="AS169" i="4"/>
  <c r="AS170" i="4"/>
  <c r="AS171" i="4"/>
  <c r="AS172" i="4"/>
  <c r="AS173" i="4"/>
  <c r="AS174" i="4"/>
  <c r="AS175" i="4"/>
  <c r="AS176" i="4"/>
  <c r="AS177" i="4"/>
  <c r="AS178" i="4"/>
  <c r="AS179" i="4"/>
  <c r="AS180" i="4"/>
  <c r="AS181" i="4"/>
  <c r="AS182" i="4"/>
  <c r="AS183" i="4"/>
  <c r="AS184" i="4"/>
  <c r="AS185" i="4"/>
  <c r="AS186" i="4"/>
  <c r="AS187" i="4"/>
  <c r="AS188" i="4"/>
  <c r="AS189" i="4"/>
  <c r="AS190" i="4"/>
  <c r="AS191" i="4"/>
  <c r="AS192" i="4"/>
  <c r="AS193" i="4"/>
  <c r="AS194" i="4"/>
  <c r="AS195" i="4"/>
  <c r="AS196" i="4"/>
  <c r="AS197" i="4"/>
  <c r="AS198" i="4"/>
  <c r="AS199" i="4"/>
  <c r="AS200" i="4"/>
  <c r="AS201" i="4"/>
  <c r="AS202" i="4"/>
  <c r="AS203" i="4"/>
  <c r="AS204" i="4"/>
  <c r="AS205" i="4"/>
  <c r="AS206" i="4"/>
  <c r="AS207" i="4"/>
  <c r="AS208" i="4"/>
  <c r="AS209" i="4"/>
  <c r="AS210" i="4"/>
  <c r="AS211" i="4"/>
  <c r="AS212" i="4"/>
  <c r="AS213" i="4"/>
  <c r="AS214" i="4"/>
  <c r="AS215" i="4"/>
  <c r="AS216" i="4"/>
  <c r="AS217" i="4"/>
  <c r="AS218" i="4"/>
  <c r="AS219" i="4"/>
  <c r="AS220" i="4"/>
  <c r="AS221" i="4"/>
  <c r="AS222" i="4"/>
  <c r="AS223" i="4"/>
  <c r="AS224" i="4"/>
  <c r="AS225" i="4"/>
  <c r="AS226" i="4"/>
  <c r="AS227" i="4"/>
  <c r="AS228" i="4"/>
  <c r="AS229" i="4"/>
  <c r="AS230" i="4"/>
  <c r="AS231" i="4"/>
  <c r="AS232" i="4"/>
  <c r="AS233" i="4"/>
  <c r="AS234" i="4"/>
  <c r="AS235" i="4"/>
  <c r="AS236" i="4"/>
  <c r="AS237" i="4"/>
  <c r="AS238" i="4"/>
  <c r="AS239" i="4"/>
  <c r="AS240" i="4"/>
  <c r="AS241" i="4"/>
  <c r="AS242" i="4"/>
  <c r="AS243" i="4"/>
  <c r="AS244" i="4"/>
  <c r="AS245" i="4"/>
  <c r="AS246" i="4"/>
  <c r="AS247" i="4"/>
  <c r="AS248" i="4"/>
  <c r="AS249" i="4"/>
  <c r="AS250" i="4"/>
  <c r="AS251" i="4"/>
  <c r="AS252" i="4"/>
  <c r="AS253" i="4"/>
  <c r="AS254" i="4"/>
  <c r="AS255" i="4"/>
  <c r="AS256" i="4"/>
  <c r="AS257" i="4"/>
  <c r="AS258" i="4"/>
  <c r="AS259" i="4"/>
  <c r="AS260" i="4"/>
  <c r="AS261" i="4"/>
  <c r="AS262" i="4"/>
  <c r="AS263" i="4"/>
  <c r="AS264" i="4"/>
  <c r="AS265" i="4"/>
  <c r="AS266" i="4"/>
  <c r="AS267" i="4"/>
  <c r="AS268" i="4"/>
  <c r="AS269" i="4"/>
  <c r="AS270" i="4"/>
  <c r="AS271" i="4"/>
  <c r="AS272" i="4"/>
  <c r="AS273" i="4"/>
  <c r="AS274" i="4"/>
  <c r="AS275" i="4"/>
  <c r="AS276" i="4"/>
  <c r="AS277" i="4"/>
  <c r="AS278" i="4"/>
  <c r="AS279" i="4"/>
  <c r="AS280" i="4"/>
  <c r="AS281" i="4"/>
  <c r="AS282" i="4"/>
  <c r="AS283" i="4"/>
  <c r="AS284" i="4"/>
  <c r="AS285" i="4"/>
  <c r="AS286" i="4"/>
  <c r="AS287" i="4"/>
  <c r="AS288" i="4"/>
  <c r="AS289" i="4"/>
  <c r="AS290" i="4"/>
  <c r="AS291" i="4"/>
  <c r="AS292" i="4"/>
  <c r="AS293" i="4"/>
  <c r="AS294" i="4"/>
  <c r="AS295" i="4"/>
  <c r="AS296" i="4"/>
  <c r="AS297" i="4"/>
  <c r="AS298" i="4"/>
  <c r="AS299" i="4"/>
  <c r="AS300" i="4"/>
  <c r="AS301" i="4"/>
  <c r="AS302" i="4"/>
  <c r="AS303" i="4"/>
  <c r="AS304" i="4"/>
  <c r="AS305" i="4"/>
  <c r="AS306" i="4"/>
  <c r="AS307" i="4"/>
  <c r="AS308" i="4"/>
  <c r="AS309" i="4"/>
  <c r="AS310" i="4"/>
  <c r="AS311" i="4"/>
  <c r="AS312" i="4"/>
  <c r="AS313" i="4"/>
  <c r="AS314" i="4"/>
  <c r="AS315" i="4"/>
  <c r="AS316" i="4"/>
  <c r="AS317" i="4"/>
  <c r="AS318" i="4"/>
  <c r="AS319" i="4"/>
  <c r="AS320" i="4"/>
  <c r="AS321" i="4"/>
  <c r="AS322" i="4"/>
  <c r="AS323" i="4"/>
  <c r="AS324" i="4"/>
  <c r="AS325" i="4"/>
  <c r="AS326" i="4"/>
  <c r="AS327" i="4"/>
  <c r="AS328" i="4"/>
  <c r="AS329" i="4"/>
  <c r="AS330" i="4"/>
  <c r="AS331" i="4"/>
  <c r="AS332" i="4"/>
  <c r="AS333" i="4"/>
  <c r="AS334" i="4"/>
  <c r="AS335" i="4"/>
  <c r="AS336" i="4"/>
  <c r="AS337" i="4"/>
  <c r="AS338" i="4"/>
  <c r="AS339" i="4"/>
  <c r="AS340" i="4"/>
  <c r="AS341" i="4"/>
  <c r="AS342" i="4"/>
  <c r="AS343" i="4"/>
  <c r="AS344" i="4"/>
  <c r="AS345" i="4"/>
  <c r="AS346" i="4"/>
  <c r="AS347" i="4"/>
  <c r="AS348" i="4"/>
  <c r="AS349" i="4"/>
  <c r="AS350" i="4"/>
  <c r="AS351" i="4"/>
  <c r="AS352" i="4"/>
  <c r="AS353" i="4"/>
  <c r="AS354" i="4"/>
  <c r="AS355" i="4"/>
  <c r="AS356" i="4"/>
  <c r="AS357" i="4"/>
  <c r="AS358" i="4"/>
  <c r="AS359" i="4"/>
  <c r="AS360" i="4"/>
  <c r="AS361" i="4"/>
  <c r="AS362" i="4"/>
  <c r="AS363" i="4"/>
  <c r="AS364" i="4"/>
  <c r="AS365" i="4"/>
  <c r="AS366" i="4"/>
  <c r="AS367" i="4"/>
  <c r="AS368" i="4"/>
  <c r="AS369" i="4"/>
  <c r="AS370" i="4"/>
  <c r="AS371" i="4"/>
  <c r="AS372" i="4"/>
  <c r="AS373" i="4"/>
  <c r="AS374" i="4"/>
  <c r="AS375" i="4"/>
  <c r="AS376" i="4"/>
  <c r="AS377" i="4"/>
  <c r="AS378" i="4"/>
  <c r="AS379" i="4"/>
  <c r="AS380" i="4"/>
  <c r="AS381" i="4"/>
  <c r="AS382" i="4"/>
  <c r="AS383" i="4"/>
  <c r="AS384" i="4"/>
  <c r="AS385" i="4"/>
  <c r="AS386" i="4"/>
  <c r="AS387" i="4"/>
  <c r="AS388" i="4"/>
  <c r="AS389" i="4"/>
  <c r="AS390" i="4"/>
  <c r="AS391" i="4"/>
  <c r="AS392" i="4"/>
  <c r="AS393" i="4"/>
  <c r="AS394" i="4"/>
  <c r="AS395" i="4"/>
  <c r="AS396" i="4"/>
  <c r="AS397" i="4"/>
  <c r="AS398" i="4"/>
  <c r="AS399" i="4"/>
  <c r="AS400" i="4"/>
  <c r="AS401" i="4"/>
  <c r="AS402" i="4"/>
  <c r="AS403" i="4"/>
  <c r="AS404" i="4"/>
  <c r="AS405" i="4"/>
  <c r="AS406" i="4"/>
  <c r="AS407" i="4"/>
  <c r="AS408" i="4"/>
  <c r="AS409" i="4"/>
  <c r="AS410" i="4"/>
  <c r="AS411" i="4"/>
  <c r="AS412" i="4"/>
  <c r="AS413" i="4"/>
  <c r="AS414" i="4"/>
  <c r="AS415" i="4"/>
  <c r="AS416" i="4"/>
  <c r="AS417" i="4"/>
  <c r="AS418" i="4"/>
  <c r="AS419" i="4"/>
  <c r="AS420" i="4"/>
  <c r="AS421" i="4"/>
  <c r="AS422" i="4"/>
  <c r="AS423" i="4"/>
  <c r="AS424" i="4"/>
  <c r="AS425" i="4"/>
  <c r="AS426" i="4"/>
  <c r="AS427" i="4"/>
  <c r="AS428" i="4"/>
  <c r="AS429" i="4"/>
  <c r="AS430" i="4"/>
  <c r="AS431" i="4"/>
  <c r="AS432" i="4"/>
  <c r="AS433" i="4"/>
  <c r="AS434" i="4"/>
  <c r="AS435" i="4"/>
  <c r="AS436" i="4"/>
  <c r="AS437" i="4"/>
  <c r="AS438" i="4"/>
  <c r="AS439" i="4"/>
  <c r="AS440" i="4"/>
  <c r="AS441" i="4"/>
  <c r="AS442" i="4"/>
  <c r="AS443" i="4"/>
  <c r="AS444" i="4"/>
  <c r="AS445" i="4"/>
  <c r="AS446" i="4"/>
  <c r="AS447" i="4"/>
  <c r="AS448" i="4"/>
  <c r="AS449" i="4"/>
  <c r="AS450" i="4"/>
  <c r="AS451" i="4"/>
  <c r="AS452" i="4"/>
  <c r="AS453" i="4"/>
  <c r="AS454" i="4"/>
  <c r="AS455" i="4"/>
  <c r="AS456" i="4"/>
  <c r="AS457" i="4"/>
  <c r="AS458" i="4"/>
  <c r="AS459" i="4"/>
  <c r="AS460" i="4"/>
  <c r="AS461" i="4"/>
  <c r="AS462" i="4"/>
  <c r="AS463" i="4"/>
  <c r="AS464" i="4"/>
  <c r="AS465" i="4"/>
  <c r="AS466" i="4"/>
  <c r="AS467" i="4"/>
  <c r="AS468" i="4"/>
  <c r="AS469" i="4"/>
  <c r="AS470" i="4"/>
  <c r="AS471" i="4"/>
  <c r="AS472" i="4"/>
  <c r="AS473" i="4"/>
  <c r="AS474" i="4"/>
  <c r="AS475" i="4"/>
  <c r="AS476" i="4"/>
  <c r="AS477" i="4"/>
  <c r="AS478" i="4"/>
  <c r="AS479" i="4"/>
  <c r="AS480" i="4"/>
  <c r="AS481" i="4"/>
  <c r="AS482" i="4"/>
  <c r="AS483" i="4"/>
  <c r="AS484" i="4"/>
  <c r="AS485" i="4"/>
  <c r="AS486" i="4"/>
  <c r="AS487" i="4"/>
  <c r="AS488" i="4"/>
  <c r="AS489" i="4"/>
  <c r="AS490" i="4"/>
  <c r="AS491" i="4"/>
  <c r="AS492" i="4"/>
  <c r="AS493" i="4"/>
  <c r="AS494" i="4"/>
  <c r="AS495" i="4"/>
  <c r="AS496" i="4"/>
  <c r="AS497" i="4"/>
  <c r="AS498" i="4"/>
  <c r="AS499" i="4"/>
  <c r="AS500" i="4"/>
  <c r="AS501" i="4"/>
  <c r="AS502" i="4"/>
  <c r="AS503" i="4"/>
  <c r="AS504" i="4"/>
  <c r="AS505" i="4"/>
  <c r="AS506" i="4"/>
  <c r="AS507" i="4"/>
  <c r="AS508" i="4"/>
  <c r="AS509" i="4"/>
  <c r="AS510" i="4"/>
  <c r="AS511" i="4"/>
  <c r="AS512" i="4"/>
  <c r="AS513" i="4"/>
  <c r="AS514" i="4"/>
  <c r="AS515" i="4"/>
  <c r="AS516" i="4"/>
  <c r="AS517" i="4"/>
  <c r="AS518" i="4"/>
  <c r="AS519" i="4"/>
  <c r="AS520" i="4"/>
  <c r="AS521" i="4"/>
  <c r="AS522" i="4"/>
  <c r="AS523" i="4"/>
  <c r="AS524" i="4"/>
  <c r="AS525" i="4"/>
  <c r="AS526" i="4"/>
  <c r="AS527" i="4"/>
  <c r="AS528" i="4"/>
  <c r="AS529" i="4"/>
  <c r="AS530" i="4"/>
  <c r="AS531" i="4"/>
  <c r="AS532" i="4"/>
  <c r="AS533" i="4"/>
  <c r="AS534" i="4"/>
  <c r="AS535" i="4"/>
  <c r="AS536" i="4"/>
  <c r="AS537" i="4"/>
  <c r="AS538" i="4"/>
  <c r="AS539" i="4"/>
  <c r="AS540" i="4"/>
  <c r="AS541" i="4"/>
  <c r="AS542" i="4"/>
  <c r="AS543" i="4"/>
  <c r="AS544" i="4"/>
  <c r="AS545" i="4"/>
  <c r="AS546" i="4"/>
  <c r="AS547" i="4"/>
  <c r="AS548" i="4"/>
  <c r="AS549" i="4"/>
  <c r="AS550" i="4"/>
  <c r="AS551" i="4"/>
  <c r="AS552" i="4"/>
  <c r="AS553" i="4"/>
  <c r="AS554" i="4"/>
  <c r="AS555" i="4"/>
  <c r="AS556" i="4"/>
  <c r="AS557" i="4"/>
  <c r="AS558" i="4"/>
  <c r="AS559" i="4"/>
  <c r="AS560" i="4"/>
  <c r="AS561" i="4"/>
  <c r="AS562" i="4"/>
  <c r="AS563" i="4"/>
  <c r="AS564" i="4"/>
  <c r="AS565" i="4"/>
  <c r="AS566" i="4"/>
  <c r="AS567" i="4"/>
  <c r="AS568" i="4"/>
  <c r="AS569" i="4"/>
  <c r="AS570" i="4"/>
  <c r="AS571" i="4"/>
  <c r="AS572" i="4"/>
  <c r="AS573" i="4"/>
  <c r="AS574" i="4"/>
  <c r="AS575" i="4"/>
  <c r="AS576" i="4"/>
  <c r="AS577" i="4"/>
  <c r="AS578" i="4"/>
  <c r="AS579" i="4"/>
  <c r="AS580" i="4"/>
  <c r="AS581" i="4"/>
  <c r="AS582" i="4"/>
  <c r="AS583" i="4"/>
  <c r="AS584" i="4"/>
  <c r="AS585" i="4"/>
  <c r="AS586" i="4"/>
  <c r="AS587" i="4"/>
  <c r="AS588" i="4"/>
  <c r="AS589" i="4"/>
  <c r="AS590" i="4"/>
  <c r="AS591" i="4"/>
  <c r="AS592" i="4"/>
  <c r="AS593" i="4"/>
  <c r="AS594" i="4"/>
  <c r="AS595" i="4"/>
  <c r="AS596" i="4"/>
  <c r="AS597" i="4"/>
  <c r="AS598" i="4"/>
  <c r="AS599" i="4"/>
  <c r="AS600" i="4"/>
  <c r="AS601" i="4"/>
  <c r="AS602" i="4"/>
  <c r="AS603" i="4"/>
  <c r="AS604" i="4"/>
  <c r="AS605" i="4"/>
  <c r="AS606" i="4"/>
  <c r="AS607" i="4"/>
  <c r="AS608" i="4"/>
  <c r="AS609" i="4"/>
  <c r="AS610" i="4"/>
  <c r="AS611" i="4"/>
  <c r="AS612" i="4"/>
  <c r="AS613" i="4"/>
  <c r="AS614" i="4"/>
  <c r="AS615" i="4"/>
  <c r="AS616" i="4"/>
  <c r="AS617" i="4"/>
  <c r="AS618" i="4"/>
  <c r="AS619" i="4"/>
  <c r="AS620" i="4"/>
  <c r="AS621" i="4"/>
  <c r="AS622" i="4"/>
  <c r="AS623" i="4"/>
  <c r="AS624" i="4"/>
  <c r="AS625" i="4"/>
  <c r="AS626" i="4"/>
  <c r="AS627" i="4"/>
  <c r="AS628" i="4"/>
  <c r="AS629" i="4"/>
  <c r="AS630" i="4"/>
  <c r="AS631" i="4"/>
  <c r="AS632" i="4"/>
  <c r="AS633" i="4"/>
  <c r="AS634" i="4"/>
  <c r="AS635" i="4"/>
  <c r="AS636" i="4"/>
  <c r="AS637" i="4"/>
  <c r="AS638" i="4"/>
  <c r="AS639" i="4"/>
  <c r="AS640" i="4"/>
  <c r="AS641" i="4"/>
  <c r="AS642" i="4"/>
  <c r="AS643" i="4"/>
  <c r="AS644" i="4"/>
  <c r="AS645" i="4"/>
  <c r="AS646" i="4"/>
  <c r="AS647" i="4"/>
  <c r="AS648" i="4"/>
  <c r="AS649" i="4"/>
  <c r="AS650" i="4"/>
  <c r="AS651" i="4"/>
  <c r="AS652" i="4"/>
  <c r="AS653" i="4"/>
  <c r="AS654" i="4"/>
  <c r="AS655" i="4"/>
  <c r="AS656" i="4"/>
  <c r="AS657" i="4"/>
  <c r="AS658" i="4"/>
  <c r="AS659" i="4"/>
  <c r="AS660" i="4"/>
  <c r="AS661" i="4"/>
  <c r="AS662" i="4"/>
  <c r="AS663" i="4"/>
  <c r="AS664" i="4"/>
  <c r="AS665" i="4"/>
  <c r="AS666" i="4"/>
  <c r="AS667" i="4"/>
  <c r="AS668" i="4"/>
  <c r="AS669" i="4"/>
  <c r="AS670" i="4"/>
  <c r="AS671" i="4"/>
  <c r="AS672" i="4"/>
  <c r="AS673" i="4"/>
  <c r="AS674" i="4"/>
  <c r="AS675" i="4"/>
  <c r="AS676" i="4"/>
  <c r="AS677" i="4"/>
  <c r="AS678" i="4"/>
  <c r="AS679" i="4"/>
  <c r="AS680" i="4"/>
  <c r="AS681" i="4"/>
  <c r="AS682" i="4"/>
  <c r="AS683" i="4"/>
  <c r="AS684" i="4"/>
  <c r="AS685" i="4"/>
  <c r="AS686" i="4"/>
  <c r="AS687" i="4"/>
  <c r="AS688" i="4"/>
  <c r="AS689" i="4"/>
  <c r="AS690" i="4"/>
  <c r="AS691" i="4"/>
  <c r="AS692" i="4"/>
  <c r="AS693" i="4"/>
  <c r="AS694" i="4"/>
  <c r="AS695" i="4"/>
  <c r="AS696" i="4"/>
  <c r="AS697" i="4"/>
  <c r="AS698" i="4"/>
  <c r="AS699" i="4"/>
  <c r="AS700" i="4"/>
  <c r="AS701" i="4"/>
  <c r="AS702" i="4"/>
  <c r="AS703" i="4"/>
  <c r="AS704" i="4"/>
  <c r="AS705" i="4"/>
  <c r="AS706" i="4"/>
  <c r="AS707" i="4"/>
  <c r="AS708" i="4"/>
  <c r="AS709" i="4"/>
  <c r="AS710" i="4"/>
  <c r="AS711" i="4"/>
  <c r="AS712" i="4"/>
  <c r="AS713" i="4"/>
  <c r="AS714" i="4"/>
  <c r="AS715" i="4"/>
  <c r="AS716" i="4"/>
  <c r="AS717" i="4"/>
  <c r="AS718" i="4"/>
  <c r="AS719" i="4"/>
  <c r="AS720" i="4"/>
  <c r="AS721" i="4"/>
  <c r="AS722" i="4"/>
  <c r="AS723" i="4"/>
  <c r="AS724" i="4"/>
  <c r="AS725" i="4"/>
  <c r="AS726" i="4"/>
  <c r="AS727" i="4"/>
  <c r="AS728" i="4"/>
  <c r="AS729" i="4"/>
  <c r="AS730" i="4"/>
  <c r="AS731" i="4"/>
  <c r="AS732" i="4"/>
  <c r="AS733" i="4"/>
  <c r="AS734" i="4"/>
  <c r="AS735" i="4"/>
  <c r="AS736" i="4"/>
  <c r="AS737" i="4"/>
  <c r="AS738" i="4"/>
  <c r="AS739" i="4"/>
  <c r="AS740" i="4"/>
  <c r="AS741" i="4"/>
  <c r="AS742" i="4"/>
  <c r="AS743" i="4"/>
  <c r="AS744" i="4"/>
  <c r="AS745" i="4"/>
  <c r="AS746" i="4"/>
  <c r="AS747" i="4"/>
  <c r="AS748" i="4"/>
  <c r="AS749" i="4"/>
  <c r="AS750" i="4"/>
  <c r="AS751" i="4"/>
  <c r="AS752" i="4"/>
  <c r="AS753" i="4"/>
  <c r="AS754" i="4"/>
  <c r="AS755" i="4"/>
  <c r="AS756" i="4"/>
  <c r="AS757" i="4"/>
  <c r="AS758" i="4"/>
  <c r="AS759" i="4"/>
  <c r="AS760" i="4"/>
  <c r="AS761" i="4"/>
  <c r="AS762" i="4"/>
  <c r="AS763" i="4"/>
  <c r="AS764" i="4"/>
  <c r="AS765" i="4"/>
  <c r="AS766" i="4"/>
  <c r="AS767" i="4"/>
  <c r="AS768" i="4"/>
  <c r="AS769" i="4"/>
  <c r="AS770" i="4"/>
  <c r="AS771" i="4"/>
  <c r="AS772" i="4"/>
  <c r="AS773" i="4"/>
  <c r="AS774" i="4"/>
  <c r="AS775" i="4"/>
  <c r="AS776" i="4"/>
  <c r="AS777" i="4"/>
  <c r="AS778" i="4"/>
  <c r="AS779" i="4"/>
  <c r="AS780" i="4"/>
  <c r="AS781" i="4"/>
  <c r="AS782" i="4"/>
  <c r="AS783" i="4"/>
  <c r="AS784" i="4"/>
  <c r="AS785" i="4"/>
  <c r="AS786" i="4"/>
  <c r="AS787" i="4"/>
  <c r="AS788" i="4"/>
  <c r="AS789" i="4"/>
  <c r="AS790" i="4"/>
  <c r="AS791" i="4"/>
  <c r="AS792" i="4"/>
  <c r="AS793" i="4"/>
  <c r="AS794" i="4"/>
  <c r="AS795" i="4"/>
  <c r="AS796" i="4"/>
  <c r="AS797" i="4"/>
  <c r="AS798" i="4"/>
  <c r="AS799" i="4"/>
  <c r="AS800" i="4"/>
  <c r="AS801" i="4"/>
  <c r="AS802" i="4"/>
  <c r="AS803" i="4"/>
  <c r="AS804" i="4"/>
  <c r="AS805" i="4"/>
  <c r="AS806" i="4"/>
  <c r="AS807" i="4"/>
  <c r="AS808" i="4"/>
  <c r="AS809" i="4"/>
  <c r="AS810" i="4"/>
  <c r="AS811" i="4"/>
  <c r="AS812" i="4"/>
  <c r="AS813" i="4"/>
  <c r="AS814" i="4"/>
  <c r="AS815" i="4"/>
  <c r="AS816" i="4"/>
  <c r="AS817" i="4"/>
  <c r="AS818" i="4"/>
  <c r="AS819" i="4"/>
  <c r="AS820" i="4"/>
  <c r="AS821" i="4"/>
  <c r="AS822" i="4"/>
  <c r="AS823" i="4"/>
  <c r="AS824" i="4"/>
  <c r="AS825" i="4"/>
  <c r="AS826" i="4"/>
  <c r="AS827" i="4"/>
  <c r="AS828" i="4"/>
  <c r="AS829" i="4"/>
  <c r="AS830" i="4"/>
  <c r="AS831" i="4"/>
  <c r="AS832" i="4"/>
  <c r="AS833" i="4"/>
  <c r="AS834" i="4"/>
  <c r="AS835" i="4"/>
  <c r="AS836" i="4"/>
  <c r="AS837" i="4"/>
  <c r="AS838" i="4"/>
  <c r="AS839" i="4"/>
  <c r="AS840" i="4"/>
  <c r="AS841" i="4"/>
  <c r="AS842" i="4"/>
  <c r="AS843" i="4"/>
  <c r="AS844" i="4"/>
  <c r="AS845" i="4"/>
  <c r="AS846" i="4"/>
  <c r="AS847" i="4"/>
  <c r="AS848" i="4"/>
  <c r="AS849" i="4"/>
  <c r="AS850" i="4"/>
  <c r="AS851" i="4"/>
  <c r="AS852" i="4"/>
  <c r="AS853" i="4"/>
  <c r="AS854" i="4"/>
  <c r="AS855" i="4"/>
  <c r="AS856" i="4"/>
  <c r="AS857" i="4"/>
  <c r="AS858" i="4"/>
  <c r="AS859" i="4"/>
  <c r="AS860" i="4"/>
  <c r="AS861" i="4"/>
  <c r="AS862" i="4"/>
  <c r="AS863" i="4"/>
  <c r="AS864" i="4"/>
  <c r="AS865" i="4"/>
  <c r="AS866" i="4"/>
  <c r="AS867" i="4"/>
  <c r="AS868" i="4"/>
  <c r="AS869" i="4"/>
  <c r="AS870" i="4"/>
  <c r="AS871" i="4"/>
  <c r="AS872" i="4"/>
  <c r="AS873" i="4"/>
  <c r="AS874" i="4"/>
  <c r="AS875" i="4"/>
  <c r="AS876" i="4"/>
  <c r="AS877" i="4"/>
  <c r="AS878" i="4"/>
  <c r="AS879" i="4"/>
  <c r="AS880" i="4"/>
  <c r="AS881" i="4"/>
  <c r="AS882" i="4"/>
  <c r="AS883" i="4"/>
  <c r="AS884" i="4"/>
  <c r="AS885" i="4"/>
  <c r="AS886" i="4"/>
  <c r="AS887" i="4"/>
  <c r="AS888" i="4"/>
  <c r="AS889" i="4"/>
  <c r="AS890" i="4"/>
  <c r="AS891" i="4"/>
  <c r="AS892" i="4"/>
  <c r="AS893" i="4"/>
  <c r="AS894" i="4"/>
  <c r="AS895" i="4"/>
  <c r="AS896" i="4"/>
  <c r="AS897" i="4"/>
  <c r="AS898" i="4"/>
  <c r="AS899" i="4"/>
  <c r="AS900" i="4"/>
  <c r="AS901" i="4"/>
  <c r="AS902" i="4"/>
  <c r="AS903" i="4"/>
  <c r="AS904" i="4"/>
  <c r="AS905" i="4"/>
  <c r="AS906" i="4"/>
  <c r="AS907" i="4"/>
  <c r="AS908" i="4"/>
  <c r="AS909" i="4"/>
  <c r="AS910" i="4"/>
  <c r="AS911" i="4"/>
  <c r="AS912" i="4"/>
  <c r="AS913" i="4"/>
  <c r="AS914" i="4"/>
  <c r="AS915" i="4"/>
  <c r="AS916" i="4"/>
  <c r="AS917" i="4"/>
  <c r="AS918" i="4"/>
  <c r="AS919" i="4"/>
  <c r="AS920" i="4"/>
  <c r="AS921" i="4"/>
  <c r="AS922" i="4"/>
  <c r="AS923" i="4"/>
  <c r="AS924" i="4"/>
  <c r="AS925" i="4"/>
  <c r="AS926" i="4"/>
  <c r="AS927" i="4"/>
  <c r="AS928" i="4"/>
  <c r="AS929" i="4"/>
  <c r="AS930" i="4"/>
  <c r="AS931" i="4"/>
  <c r="AS932" i="4"/>
  <c r="AS933" i="4"/>
  <c r="AS934" i="4"/>
  <c r="AS935" i="4"/>
  <c r="AS936" i="4"/>
  <c r="AS937" i="4"/>
  <c r="AS938" i="4"/>
  <c r="AS939" i="4"/>
  <c r="AS940" i="4"/>
  <c r="AS941" i="4"/>
  <c r="AS942" i="4"/>
  <c r="AS943" i="4"/>
  <c r="AS944" i="4"/>
  <c r="AS945" i="4"/>
  <c r="AS946" i="4"/>
  <c r="AS947" i="4"/>
  <c r="AS948" i="4"/>
  <c r="AS949" i="4"/>
  <c r="AS950" i="4"/>
  <c r="AS951" i="4"/>
  <c r="AS952" i="4"/>
  <c r="AS953" i="4"/>
  <c r="AS954" i="4"/>
  <c r="AS955" i="4"/>
  <c r="AS956" i="4"/>
  <c r="AS957" i="4"/>
  <c r="AS958" i="4"/>
  <c r="AS959" i="4"/>
  <c r="AS960" i="4"/>
  <c r="AS961" i="4"/>
  <c r="AS962" i="4"/>
  <c r="AS963" i="4"/>
  <c r="AS964" i="4"/>
  <c r="AS965" i="4"/>
  <c r="AS966" i="4"/>
  <c r="AS967" i="4"/>
  <c r="AS968" i="4"/>
  <c r="AS969" i="4"/>
  <c r="AS970" i="4"/>
  <c r="AS971" i="4"/>
  <c r="AS972" i="4"/>
  <c r="AS973" i="4"/>
  <c r="AS974" i="4"/>
  <c r="AS975" i="4"/>
  <c r="AS976" i="4"/>
  <c r="AS977" i="4"/>
  <c r="AS978" i="4"/>
  <c r="AS979" i="4"/>
  <c r="AS980" i="4"/>
  <c r="AS981" i="4"/>
  <c r="AS982" i="4"/>
  <c r="AS983" i="4"/>
  <c r="AS984" i="4"/>
  <c r="AS985" i="4"/>
  <c r="AS986" i="4"/>
  <c r="AS987" i="4"/>
  <c r="AS988" i="4"/>
  <c r="AS989" i="4"/>
  <c r="AS990" i="4"/>
  <c r="AS991" i="4"/>
  <c r="AS992" i="4"/>
  <c r="AS993" i="4"/>
  <c r="AS994" i="4"/>
  <c r="AS995" i="4"/>
  <c r="AS996" i="4"/>
  <c r="AS997" i="4"/>
  <c r="AS998" i="4"/>
  <c r="AS999" i="4"/>
  <c r="AS1000" i="4"/>
  <c r="AS1001" i="4"/>
  <c r="AS1002" i="4"/>
  <c r="AS1003" i="4"/>
  <c r="AS1004" i="4"/>
  <c r="AS1005" i="4"/>
  <c r="AS1006" i="4"/>
  <c r="AS1007" i="4"/>
  <c r="AS1008" i="4"/>
  <c r="AS1009" i="4"/>
  <c r="AS1010" i="4"/>
  <c r="AS1011" i="4"/>
  <c r="AS1012" i="4"/>
  <c r="AS1013" i="4"/>
  <c r="AS1014" i="4"/>
  <c r="AS1015" i="4"/>
  <c r="AS1016" i="4"/>
  <c r="AS1017" i="4"/>
  <c r="AS1018" i="4"/>
  <c r="AS1019" i="4"/>
  <c r="AS1020" i="4"/>
  <c r="AS1021" i="4"/>
  <c r="AS1022" i="4"/>
  <c r="AS1023" i="4"/>
  <c r="AS1024" i="4"/>
  <c r="AS1025" i="4"/>
  <c r="AS1026" i="4"/>
  <c r="AS1027" i="4"/>
  <c r="AS1028" i="4"/>
  <c r="AS1029" i="4"/>
  <c r="AS1030" i="4"/>
  <c r="AS1031" i="4"/>
  <c r="AS1032" i="4"/>
  <c r="AS1033" i="4"/>
  <c r="AS1034" i="4"/>
  <c r="AS1035" i="4"/>
  <c r="AS1036" i="4"/>
  <c r="AS1037" i="4"/>
  <c r="AS1038" i="4"/>
  <c r="AS1039" i="4"/>
  <c r="AS1040" i="4"/>
  <c r="AS1041" i="4"/>
  <c r="AS1042" i="4"/>
  <c r="AS1043" i="4"/>
  <c r="AS1044" i="4"/>
  <c r="AS1045" i="4"/>
  <c r="AS1046" i="4"/>
  <c r="AS1047" i="4"/>
  <c r="AS1048" i="4"/>
  <c r="AS1049" i="4"/>
  <c r="AS1050" i="4"/>
  <c r="AS1051" i="4"/>
  <c r="AS1052" i="4"/>
  <c r="AS1053" i="4"/>
  <c r="AS1054" i="4"/>
  <c r="AS1055" i="4"/>
  <c r="AS1056" i="4"/>
  <c r="AS1057" i="4"/>
  <c r="AS1058" i="4"/>
  <c r="AS1059" i="4"/>
  <c r="AS1060" i="4"/>
  <c r="AS1061" i="4"/>
  <c r="AS1062" i="4"/>
  <c r="AS1063" i="4"/>
  <c r="AS1064" i="4"/>
  <c r="AS1065" i="4"/>
  <c r="AS1066" i="4"/>
  <c r="AS1067" i="4"/>
  <c r="AS1068" i="4"/>
  <c r="AS1069" i="4"/>
  <c r="AS1070" i="4"/>
  <c r="AS1071" i="4"/>
  <c r="AS1072" i="4"/>
  <c r="AS1073" i="4"/>
  <c r="AS1074" i="4"/>
  <c r="AS1075" i="4"/>
  <c r="AS1076" i="4"/>
  <c r="AS1077" i="4"/>
  <c r="AS1078" i="4"/>
  <c r="AS1079" i="4"/>
  <c r="AS1080" i="4"/>
  <c r="AS1081" i="4"/>
  <c r="AS1082" i="4"/>
  <c r="AS1083" i="4"/>
  <c r="AS1084" i="4"/>
  <c r="AS1085" i="4"/>
  <c r="AS1086" i="4"/>
  <c r="AS1087" i="4"/>
  <c r="AS1088" i="4"/>
  <c r="AS1089" i="4"/>
  <c r="AS1090" i="4"/>
  <c r="AS1091" i="4"/>
  <c r="AS1092" i="4"/>
  <c r="AS1093" i="4"/>
  <c r="AS1094" i="4"/>
  <c r="AS1095" i="4"/>
  <c r="AS1096" i="4"/>
  <c r="AS1097" i="4"/>
  <c r="AS1098" i="4"/>
  <c r="AS1099" i="4"/>
  <c r="AS1100" i="4"/>
  <c r="AS1101" i="4"/>
  <c r="AS1102" i="4"/>
  <c r="AS1103" i="4"/>
  <c r="AS1104" i="4"/>
  <c r="AS1105" i="4"/>
  <c r="AS1106" i="4"/>
  <c r="AS1107" i="4"/>
  <c r="AS1108" i="4"/>
  <c r="AS1109" i="4"/>
  <c r="AS1110" i="4"/>
  <c r="AS1111" i="4"/>
  <c r="AS1112" i="4"/>
  <c r="AS1113" i="4"/>
  <c r="AS1114" i="4"/>
  <c r="AS1115" i="4"/>
  <c r="AS1116" i="4"/>
  <c r="AS1117" i="4"/>
  <c r="AS1118" i="4"/>
  <c r="AS1119" i="4"/>
  <c r="AS1120" i="4"/>
  <c r="AS1121" i="4"/>
  <c r="AS1122" i="4"/>
  <c r="AS1123" i="4"/>
  <c r="AS1124" i="4"/>
  <c r="AS1125" i="4"/>
  <c r="AS1126" i="4"/>
  <c r="AS1127" i="4"/>
  <c r="AS1128" i="4"/>
  <c r="AS1129" i="4"/>
  <c r="AS1130" i="4"/>
  <c r="AS1131" i="4"/>
  <c r="AS1132" i="4"/>
  <c r="AS1133" i="4"/>
  <c r="AS1134" i="4"/>
  <c r="AS1135" i="4"/>
  <c r="AS1136" i="4"/>
  <c r="AS1137" i="4"/>
  <c r="AS1138" i="4"/>
  <c r="AS1139" i="4"/>
  <c r="AS1140" i="4"/>
  <c r="AS1141" i="4"/>
  <c r="AS1142" i="4"/>
  <c r="AS1143" i="4"/>
  <c r="AS1144" i="4"/>
  <c r="AS1145" i="4"/>
  <c r="AS1146" i="4"/>
  <c r="AS1147" i="4"/>
  <c r="AS1148" i="4"/>
  <c r="AS1149" i="4"/>
  <c r="AS1150" i="4"/>
  <c r="AS1151" i="4"/>
  <c r="AS1152" i="4"/>
  <c r="AS1153" i="4"/>
  <c r="AS1154" i="4"/>
  <c r="AS1155" i="4"/>
  <c r="AS1156" i="4"/>
  <c r="AS1157" i="4"/>
  <c r="AS1158" i="4"/>
  <c r="AS1159" i="4"/>
  <c r="AS1160" i="4"/>
  <c r="AS1161" i="4"/>
  <c r="AS1162" i="4"/>
  <c r="AS1163" i="4"/>
  <c r="AS1164" i="4"/>
  <c r="AS1165" i="4"/>
  <c r="AS1166" i="4"/>
  <c r="AS1167" i="4"/>
  <c r="AS1168" i="4"/>
  <c r="AS1169" i="4"/>
  <c r="AS1170" i="4"/>
  <c r="AS1171" i="4"/>
  <c r="AS1172" i="4"/>
  <c r="AS1173" i="4"/>
  <c r="AS1174" i="4"/>
  <c r="AS1175" i="4"/>
  <c r="AS1176" i="4"/>
  <c r="AS1177" i="4"/>
  <c r="AS1178" i="4"/>
  <c r="AS1179" i="4"/>
  <c r="AS1180" i="4"/>
  <c r="AS1181" i="4"/>
  <c r="AS1182" i="4"/>
  <c r="AS1183" i="4"/>
  <c r="AS1184" i="4"/>
  <c r="AS1185" i="4"/>
  <c r="AS1186" i="4"/>
  <c r="AS1187" i="4"/>
  <c r="AS1188" i="4"/>
  <c r="AS1189" i="4"/>
  <c r="AS1190" i="4"/>
  <c r="AS1191" i="4"/>
  <c r="AS1192" i="4"/>
  <c r="AS1193" i="4"/>
  <c r="AS1194" i="4"/>
  <c r="AS1195" i="4"/>
  <c r="AS1196" i="4"/>
  <c r="AS1197" i="4"/>
  <c r="AS1198" i="4"/>
  <c r="AS1199" i="4"/>
  <c r="AS1200" i="4"/>
  <c r="AS1201" i="4"/>
  <c r="AS1202" i="4"/>
  <c r="AS1203" i="4"/>
  <c r="AS1204" i="4"/>
  <c r="AS1205" i="4"/>
  <c r="AS1206" i="4"/>
  <c r="AS1207" i="4"/>
  <c r="AS1208" i="4"/>
  <c r="AS1209" i="4"/>
  <c r="AS1210" i="4"/>
  <c r="AS1211" i="4"/>
  <c r="AS1212" i="4"/>
  <c r="AS1213" i="4"/>
  <c r="AS1214" i="4"/>
  <c r="AS1215" i="4"/>
  <c r="AS1216" i="4"/>
  <c r="AS1217" i="4"/>
  <c r="AS1218" i="4"/>
  <c r="AS1219" i="4"/>
  <c r="AS1220" i="4"/>
  <c r="AS1221" i="4"/>
  <c r="AS1222" i="4"/>
  <c r="AS1223" i="4"/>
  <c r="AS1224" i="4"/>
  <c r="AS1225" i="4"/>
  <c r="AS1226" i="4"/>
  <c r="AS1227" i="4"/>
  <c r="AS1228" i="4"/>
  <c r="AS1229" i="4"/>
  <c r="AS1230" i="4"/>
  <c r="AS1231" i="4"/>
  <c r="AS1232" i="4"/>
  <c r="AS1233" i="4"/>
  <c r="AS1234" i="4"/>
  <c r="AS1235" i="4"/>
  <c r="AS1236" i="4"/>
  <c r="AS1237" i="4"/>
  <c r="AS1238" i="4"/>
  <c r="AS1239" i="4"/>
  <c r="AS1240" i="4"/>
  <c r="AS1241" i="4"/>
  <c r="AS1242" i="4"/>
  <c r="AS1243" i="4"/>
  <c r="AS1244" i="4"/>
  <c r="AS1245" i="4"/>
  <c r="AS1246" i="4"/>
  <c r="AS1247" i="4"/>
  <c r="AS1248" i="4"/>
  <c r="AS1249" i="4"/>
  <c r="AS1250" i="4"/>
  <c r="AS1251" i="4"/>
  <c r="AS1252" i="4"/>
  <c r="AS1253" i="4"/>
  <c r="AS1254" i="4"/>
  <c r="AS1255" i="4"/>
  <c r="AS1256" i="4"/>
  <c r="AS1257" i="4"/>
  <c r="AS1258" i="4"/>
  <c r="AS1259" i="4"/>
  <c r="AS1260" i="4"/>
  <c r="AS1261" i="4"/>
  <c r="AS1262" i="4"/>
  <c r="AS1263" i="4"/>
  <c r="AS1264" i="4"/>
  <c r="AS1265" i="4"/>
  <c r="AS1266" i="4"/>
  <c r="AS1267" i="4"/>
  <c r="AS1268" i="4"/>
  <c r="AS1269" i="4"/>
  <c r="AS1270" i="4"/>
  <c r="AS1271" i="4"/>
  <c r="AS1272" i="4"/>
  <c r="AS1273" i="4"/>
  <c r="AS1274" i="4"/>
  <c r="AS1275" i="4"/>
  <c r="AS1276" i="4"/>
  <c r="AS1277" i="4"/>
  <c r="AS1278" i="4"/>
  <c r="AS1279" i="4"/>
  <c r="AS1280" i="4"/>
  <c r="AS1281" i="4"/>
  <c r="AS1282" i="4"/>
  <c r="AS1283" i="4"/>
  <c r="AS1284" i="4"/>
  <c r="AS1285" i="4"/>
  <c r="AS1286" i="4"/>
  <c r="AS1287" i="4"/>
  <c r="AS1288" i="4"/>
  <c r="AS1289" i="4"/>
  <c r="AS1290" i="4"/>
  <c r="AS1291" i="4"/>
  <c r="AS1292" i="4"/>
  <c r="AS1293" i="4"/>
  <c r="AS1294" i="4"/>
  <c r="AS1295" i="4"/>
  <c r="AS1296" i="4"/>
  <c r="AS1297" i="4"/>
  <c r="AS1298" i="4"/>
  <c r="AS1299" i="4"/>
  <c r="AS1300" i="4"/>
  <c r="AS1301" i="4"/>
  <c r="AS1302" i="4"/>
  <c r="AS1303" i="4"/>
  <c r="AS1304" i="4"/>
  <c r="AS1305" i="4"/>
  <c r="AS1306" i="4"/>
  <c r="AS1307" i="4"/>
  <c r="AS1308" i="4"/>
  <c r="AS1309" i="4"/>
  <c r="AS1310" i="4"/>
  <c r="AS1311" i="4"/>
  <c r="AS1312" i="4"/>
  <c r="AS1313" i="4"/>
  <c r="AS1314" i="4"/>
  <c r="AS1315" i="4"/>
  <c r="AS1316" i="4"/>
  <c r="AS1317" i="4"/>
  <c r="AS1318" i="4"/>
  <c r="AS1319" i="4"/>
  <c r="AS1320" i="4"/>
  <c r="AS1321" i="4"/>
  <c r="AS1322" i="4"/>
  <c r="AS1323" i="4"/>
  <c r="AS1324" i="4"/>
  <c r="AS1325" i="4"/>
  <c r="AS1326" i="4"/>
  <c r="AS1327" i="4"/>
  <c r="AS1328" i="4"/>
  <c r="AS1329" i="4"/>
  <c r="AS1330" i="4"/>
  <c r="AS1331" i="4"/>
  <c r="AS1332" i="4"/>
  <c r="AS1333" i="4"/>
  <c r="AS1334" i="4"/>
  <c r="AS1335" i="4"/>
  <c r="AS1336" i="4"/>
  <c r="AS1337" i="4"/>
  <c r="AS1338" i="4"/>
  <c r="AS1339" i="4"/>
  <c r="AS1340" i="4"/>
  <c r="AS1341" i="4"/>
  <c r="AS1342" i="4"/>
  <c r="AS1343" i="4"/>
  <c r="AS1344" i="4"/>
  <c r="AS1345" i="4"/>
  <c r="AS1346" i="4"/>
  <c r="AS1347" i="4"/>
  <c r="AS1348" i="4"/>
  <c r="AS1349" i="4"/>
  <c r="AS1350" i="4"/>
  <c r="AS1351" i="4"/>
  <c r="AS1352" i="4"/>
  <c r="AS1353" i="4"/>
  <c r="AS1354" i="4"/>
  <c r="AS1355" i="4"/>
  <c r="AS1356" i="4"/>
  <c r="AS1357" i="4"/>
  <c r="AS1358" i="4"/>
  <c r="AS1359" i="4"/>
  <c r="AS1360" i="4"/>
  <c r="AS1361" i="4"/>
  <c r="AS1362" i="4"/>
  <c r="AS1363" i="4"/>
  <c r="AS1364" i="4"/>
  <c r="AS1365" i="4"/>
  <c r="AS1366" i="4"/>
  <c r="AS1367" i="4"/>
  <c r="AS1368" i="4"/>
  <c r="AS1369" i="4"/>
  <c r="AS1370" i="4"/>
  <c r="AS1371" i="4"/>
  <c r="AS1372" i="4"/>
  <c r="AS1373" i="4"/>
  <c r="AS1374" i="4"/>
  <c r="AS1375" i="4"/>
  <c r="AS1376" i="4"/>
  <c r="AS1377" i="4"/>
  <c r="AS1378" i="4"/>
  <c r="AS1379" i="4"/>
  <c r="AS1380" i="4"/>
  <c r="AS1381" i="4"/>
  <c r="AS1382" i="4"/>
  <c r="AS1383" i="4"/>
  <c r="AS1384" i="4"/>
  <c r="AS1385" i="4"/>
  <c r="AS1386" i="4"/>
  <c r="AS1387" i="4"/>
  <c r="AS1388" i="4"/>
  <c r="AS1389" i="4"/>
  <c r="AS1390" i="4"/>
  <c r="AS1391" i="4"/>
  <c r="AS1392" i="4"/>
  <c r="AS1393" i="4"/>
  <c r="AS1394" i="4"/>
  <c r="AS1395" i="4"/>
  <c r="AS1396" i="4"/>
  <c r="AS1397" i="4"/>
  <c r="AS1398" i="4"/>
  <c r="AS1399" i="4"/>
  <c r="AS1400" i="4"/>
  <c r="AS1401" i="4"/>
  <c r="AS1402" i="4"/>
  <c r="AS1403" i="4"/>
  <c r="AS1404" i="4"/>
  <c r="AS1405" i="4"/>
  <c r="AS1406" i="4"/>
  <c r="AS1407" i="4"/>
  <c r="AS1408" i="4"/>
  <c r="AS1409" i="4"/>
  <c r="AS1410" i="4"/>
  <c r="AS1411" i="4"/>
  <c r="AS1412" i="4"/>
  <c r="AS1413" i="4"/>
  <c r="AS1414" i="4"/>
  <c r="AS1415" i="4"/>
  <c r="AS1416" i="4"/>
  <c r="AS1417" i="4"/>
  <c r="AS1418" i="4"/>
  <c r="AS1419" i="4"/>
  <c r="AS1420" i="4"/>
  <c r="AS1421" i="4"/>
  <c r="AS1422" i="4"/>
  <c r="AS1423" i="4"/>
  <c r="AS1424" i="4"/>
  <c r="AS1425" i="4"/>
  <c r="AS1426" i="4"/>
  <c r="AS1427" i="4"/>
  <c r="AS1428" i="4"/>
  <c r="AS1429" i="4"/>
  <c r="AS1430" i="4"/>
  <c r="AS1431" i="4"/>
  <c r="AS1432" i="4"/>
  <c r="AS1433" i="4"/>
  <c r="AS1434" i="4"/>
  <c r="AS1435" i="4"/>
  <c r="AS1436" i="4"/>
  <c r="AS1437" i="4"/>
  <c r="AS1438" i="4"/>
  <c r="AS1439" i="4"/>
  <c r="AS1440" i="4"/>
  <c r="AS1441" i="4"/>
  <c r="AS1442" i="4"/>
  <c r="AS1443" i="4"/>
  <c r="AS1444" i="4"/>
  <c r="AS1445" i="4"/>
  <c r="AS1446" i="4"/>
  <c r="AS1447" i="4"/>
  <c r="AS1448" i="4"/>
  <c r="AS1449" i="4"/>
  <c r="AS1450" i="4"/>
  <c r="AS1451" i="4"/>
  <c r="AS1452" i="4"/>
  <c r="AS1453" i="4"/>
  <c r="AS1454" i="4"/>
  <c r="AS1455" i="4"/>
  <c r="AS1456" i="4"/>
  <c r="AS1457" i="4"/>
  <c r="AS1458" i="4"/>
  <c r="AS1459" i="4"/>
  <c r="AS1460" i="4"/>
  <c r="AS1461" i="4"/>
  <c r="AS1462" i="4"/>
  <c r="AS1463" i="4"/>
  <c r="AS1464" i="4"/>
  <c r="AS1465" i="4"/>
  <c r="AS1466" i="4"/>
  <c r="AS1467" i="4"/>
  <c r="AS1468" i="4"/>
  <c r="AS1469" i="4"/>
  <c r="AS1470" i="4"/>
  <c r="AS1471" i="4"/>
  <c r="AS1472" i="4"/>
  <c r="AS1473" i="4"/>
  <c r="AS1474" i="4"/>
  <c r="AS1475" i="4"/>
  <c r="AS1476" i="4"/>
  <c r="AS1477" i="4"/>
  <c r="AS1478" i="4"/>
  <c r="AS1479" i="4"/>
  <c r="AS1480" i="4"/>
  <c r="AS1481" i="4"/>
  <c r="AS2" i="4"/>
  <c r="D117" i="15"/>
  <c r="E117" i="15"/>
  <c r="F117" i="15" s="1"/>
  <c r="D118" i="15"/>
  <c r="E118" i="15"/>
  <c r="F118" i="15" s="1"/>
  <c r="D119" i="15"/>
  <c r="E119" i="15"/>
  <c r="F119" i="15" s="1"/>
  <c r="D120" i="15"/>
  <c r="E120" i="15"/>
  <c r="F120" i="15" s="1"/>
  <c r="D121" i="15"/>
  <c r="E121" i="15"/>
  <c r="F121" i="15" s="1"/>
  <c r="D122" i="15"/>
  <c r="E122" i="15"/>
  <c r="F122" i="15" s="1"/>
  <c r="D123" i="15"/>
  <c r="E123" i="15"/>
  <c r="F123" i="15" s="1"/>
  <c r="D124" i="15"/>
  <c r="E124" i="15"/>
  <c r="F124" i="15" s="1"/>
  <c r="D112" i="15"/>
  <c r="E112" i="15"/>
  <c r="F112" i="15" s="1"/>
  <c r="D113" i="15"/>
  <c r="E113" i="15"/>
  <c r="F113" i="15" s="1"/>
  <c r="D114" i="15"/>
  <c r="E114" i="15"/>
  <c r="F114" i="15" s="1"/>
  <c r="D115" i="15"/>
  <c r="E115" i="15"/>
  <c r="F115" i="15" s="1"/>
  <c r="D116" i="15"/>
  <c r="E116" i="15"/>
  <c r="F116" i="15" s="1"/>
  <c r="D270" i="15"/>
  <c r="E270" i="15"/>
  <c r="F270" i="15" s="1"/>
  <c r="D271" i="15"/>
  <c r="E271" i="15"/>
  <c r="F271" i="15" s="1"/>
  <c r="D272" i="15"/>
  <c r="E272" i="15"/>
  <c r="F272" i="15" s="1"/>
  <c r="D273" i="15"/>
  <c r="E273" i="15"/>
  <c r="F273" i="15" s="1"/>
  <c r="D274" i="15"/>
  <c r="E274" i="15"/>
  <c r="F274" i="15" s="1"/>
  <c r="D275" i="15"/>
  <c r="E275" i="15"/>
  <c r="F275" i="15" s="1"/>
  <c r="D276" i="15"/>
  <c r="E276" i="15"/>
  <c r="F276" i="15" s="1"/>
  <c r="D277" i="15"/>
  <c r="E277" i="15"/>
  <c r="F277" i="15" s="1"/>
  <c r="D265" i="15"/>
  <c r="E265" i="15"/>
  <c r="F265" i="15" s="1"/>
  <c r="D266" i="15"/>
  <c r="E266" i="15"/>
  <c r="F266" i="15" s="1"/>
  <c r="D267" i="15"/>
  <c r="E267" i="15"/>
  <c r="F267" i="15" s="1"/>
  <c r="D268" i="15"/>
  <c r="E268" i="15"/>
  <c r="F268" i="15" s="1"/>
  <c r="D269" i="15"/>
  <c r="E269" i="15"/>
  <c r="F269" i="15" s="1"/>
  <c r="D314" i="15"/>
  <c r="E314" i="15"/>
  <c r="F314" i="15" s="1"/>
  <c r="D315" i="15"/>
  <c r="E315" i="15"/>
  <c r="F315" i="15" s="1"/>
  <c r="D316" i="15"/>
  <c r="E316" i="15"/>
  <c r="F316" i="15" s="1"/>
  <c r="D317" i="15"/>
  <c r="E317" i="15"/>
  <c r="F317" i="15" s="1"/>
  <c r="D318" i="15"/>
  <c r="E318" i="15"/>
  <c r="F318" i="15" s="1"/>
  <c r="D319" i="15"/>
  <c r="E319" i="15"/>
  <c r="F319" i="15" s="1"/>
  <c r="D320" i="15"/>
  <c r="E320" i="15"/>
  <c r="F320" i="15" s="1"/>
  <c r="D321" i="15"/>
  <c r="E321" i="15"/>
  <c r="F321" i="15" s="1"/>
  <c r="D309" i="15"/>
  <c r="E309" i="15"/>
  <c r="F309" i="15" s="1"/>
  <c r="D310" i="15"/>
  <c r="E310" i="15"/>
  <c r="F310" i="15" s="1"/>
  <c r="D311" i="15"/>
  <c r="E311" i="15"/>
  <c r="F311" i="15" s="1"/>
  <c r="D312" i="15"/>
  <c r="E312" i="15"/>
  <c r="F312" i="15" s="1"/>
  <c r="D313" i="15"/>
  <c r="E313" i="15"/>
  <c r="F313" i="15" s="1"/>
  <c r="D411" i="15"/>
  <c r="E411" i="15"/>
  <c r="F411" i="15" s="1"/>
  <c r="D412" i="15"/>
  <c r="E412" i="15"/>
  <c r="F412" i="15" s="1"/>
  <c r="D413" i="15"/>
  <c r="E413" i="15"/>
  <c r="F413" i="15" s="1"/>
  <c r="D414" i="15"/>
  <c r="E414" i="15"/>
  <c r="F414" i="15" s="1"/>
  <c r="D415" i="15"/>
  <c r="E415" i="15"/>
  <c r="F415" i="15" s="1"/>
  <c r="D416" i="15"/>
  <c r="E416" i="15"/>
  <c r="F416" i="15" s="1"/>
  <c r="D417" i="15"/>
  <c r="E417" i="15"/>
  <c r="F417" i="15" s="1"/>
  <c r="D418" i="15"/>
  <c r="E418" i="15"/>
  <c r="F418" i="15" s="1"/>
  <c r="D406" i="15"/>
  <c r="E406" i="15"/>
  <c r="F406" i="15" s="1"/>
  <c r="D407" i="15"/>
  <c r="E407" i="15"/>
  <c r="F407" i="15" s="1"/>
  <c r="D408" i="15"/>
  <c r="E408" i="15"/>
  <c r="F408" i="15" s="1"/>
  <c r="D409" i="15"/>
  <c r="E409" i="15"/>
  <c r="F409" i="15" s="1"/>
  <c r="D410" i="15"/>
  <c r="E410" i="15"/>
  <c r="F410" i="15" s="1"/>
  <c r="D530" i="15"/>
  <c r="E530" i="15"/>
  <c r="F530" i="15" s="1"/>
  <c r="D531" i="15"/>
  <c r="E531" i="15"/>
  <c r="F531" i="15" s="1"/>
  <c r="D532" i="15"/>
  <c r="E532" i="15"/>
  <c r="F532" i="15" s="1"/>
  <c r="D533" i="15"/>
  <c r="E533" i="15"/>
  <c r="F533" i="15" s="1"/>
  <c r="D534" i="15"/>
  <c r="E534" i="15"/>
  <c r="F534" i="15" s="1"/>
  <c r="D535" i="15"/>
  <c r="E535" i="15"/>
  <c r="F535" i="15" s="1"/>
  <c r="D536" i="15"/>
  <c r="E536" i="15"/>
  <c r="F536" i="15" s="1"/>
  <c r="D537" i="15"/>
  <c r="E537" i="15"/>
  <c r="F537" i="15" s="1"/>
  <c r="D525" i="15"/>
  <c r="E525" i="15"/>
  <c r="F525" i="15" s="1"/>
  <c r="D526" i="15"/>
  <c r="E526" i="15"/>
  <c r="F526" i="15" s="1"/>
  <c r="D527" i="15"/>
  <c r="E527" i="15"/>
  <c r="F527" i="15" s="1"/>
  <c r="D528" i="15"/>
  <c r="E528" i="15"/>
  <c r="F528" i="15" s="1"/>
  <c r="D529" i="15"/>
  <c r="E529" i="15"/>
  <c r="F529" i="15" s="1"/>
  <c r="D558" i="15"/>
  <c r="E558" i="15"/>
  <c r="F558" i="15" s="1"/>
  <c r="D559" i="15"/>
  <c r="E559" i="15"/>
  <c r="F559" i="15" s="1"/>
  <c r="D560" i="15"/>
  <c r="E560" i="15"/>
  <c r="F560" i="15" s="1"/>
  <c r="D561" i="15"/>
  <c r="E561" i="15"/>
  <c r="F561" i="15" s="1"/>
  <c r="D562" i="15"/>
  <c r="E562" i="15"/>
  <c r="F562" i="15" s="1"/>
  <c r="D563" i="15"/>
  <c r="E563" i="15"/>
  <c r="F563" i="15" s="1"/>
  <c r="D564" i="15"/>
  <c r="E564" i="15"/>
  <c r="F564" i="15" s="1"/>
  <c r="D565" i="15"/>
  <c r="E565" i="15"/>
  <c r="F565" i="15" s="1"/>
  <c r="D553" i="15"/>
  <c r="E553" i="15"/>
  <c r="F553" i="15" s="1"/>
  <c r="D554" i="15"/>
  <c r="E554" i="15"/>
  <c r="F554" i="15" s="1"/>
  <c r="D555" i="15"/>
  <c r="E555" i="15"/>
  <c r="F555" i="15" s="1"/>
  <c r="D556" i="15"/>
  <c r="E556" i="15"/>
  <c r="F556" i="15" s="1"/>
  <c r="D557" i="15"/>
  <c r="E557" i="15"/>
  <c r="F557" i="15" s="1"/>
  <c r="D615" i="15"/>
  <c r="E615" i="15"/>
  <c r="F615" i="15" s="1"/>
  <c r="D616" i="15"/>
  <c r="E616" i="15"/>
  <c r="F616" i="15" s="1"/>
  <c r="D617" i="15"/>
  <c r="E617" i="15"/>
  <c r="F617" i="15" s="1"/>
  <c r="D618" i="15"/>
  <c r="E618" i="15"/>
  <c r="F618" i="15" s="1"/>
  <c r="D619" i="15"/>
  <c r="E619" i="15"/>
  <c r="F619" i="15" s="1"/>
  <c r="D620" i="15"/>
  <c r="E620" i="15"/>
  <c r="F620" i="15" s="1"/>
  <c r="D621" i="15"/>
  <c r="E621" i="15"/>
  <c r="F621" i="15" s="1"/>
  <c r="D622" i="15"/>
  <c r="E622" i="15"/>
  <c r="F622" i="15" s="1"/>
  <c r="D610" i="15"/>
  <c r="E610" i="15"/>
  <c r="F610" i="15" s="1"/>
  <c r="D611" i="15"/>
  <c r="E611" i="15"/>
  <c r="F611" i="15" s="1"/>
  <c r="D612" i="15"/>
  <c r="E612" i="15"/>
  <c r="F612" i="15" s="1"/>
  <c r="D613" i="15"/>
  <c r="E613" i="15"/>
  <c r="F613" i="15" s="1"/>
  <c r="D614" i="15"/>
  <c r="E614" i="15"/>
  <c r="F614" i="15" s="1"/>
  <c r="D1072" i="15"/>
  <c r="E1072" i="15"/>
  <c r="F1072" i="15" s="1"/>
  <c r="D1073" i="15"/>
  <c r="E1073" i="15"/>
  <c r="F1073" i="15" s="1"/>
  <c r="D1074" i="15"/>
  <c r="E1074" i="15"/>
  <c r="F1074" i="15" s="1"/>
  <c r="D1075" i="15"/>
  <c r="E1075" i="15"/>
  <c r="F1075" i="15" s="1"/>
  <c r="D1076" i="15"/>
  <c r="E1076" i="15"/>
  <c r="F1076" i="15" s="1"/>
  <c r="D1077" i="15"/>
  <c r="E1077" i="15"/>
  <c r="F1077" i="15" s="1"/>
  <c r="D1078" i="15"/>
  <c r="E1078" i="15"/>
  <c r="F1078" i="15" s="1"/>
  <c r="D1079" i="15"/>
  <c r="E1079" i="15"/>
  <c r="F1079" i="15" s="1"/>
  <c r="D1067" i="15"/>
  <c r="E1067" i="15"/>
  <c r="F1067" i="15" s="1"/>
  <c r="D1068" i="15"/>
  <c r="E1068" i="15"/>
  <c r="F1068" i="15" s="1"/>
  <c r="D1069" i="15"/>
  <c r="E1069" i="15"/>
  <c r="F1069" i="15" s="1"/>
  <c r="D1070" i="15"/>
  <c r="E1070" i="15"/>
  <c r="F1070" i="15" s="1"/>
  <c r="D1071" i="15"/>
  <c r="E1071" i="15"/>
  <c r="F1071" i="15" s="1"/>
  <c r="D1178" i="15"/>
  <c r="E1178" i="15"/>
  <c r="F1178" i="15" s="1"/>
  <c r="D1179" i="15"/>
  <c r="E1179" i="15"/>
  <c r="F1179" i="15" s="1"/>
  <c r="D1180" i="15"/>
  <c r="E1180" i="15"/>
  <c r="F1180" i="15" s="1"/>
  <c r="D1181" i="15"/>
  <c r="E1181" i="15"/>
  <c r="F1181" i="15" s="1"/>
  <c r="D1182" i="15"/>
  <c r="E1182" i="15"/>
  <c r="F1182" i="15" s="1"/>
  <c r="D1183" i="15"/>
  <c r="E1183" i="15"/>
  <c r="F1183" i="15" s="1"/>
  <c r="D1184" i="15"/>
  <c r="E1184" i="15"/>
  <c r="F1184" i="15" s="1"/>
  <c r="D1185" i="15"/>
  <c r="E1185" i="15"/>
  <c r="F1185" i="15" s="1"/>
  <c r="D1173" i="15"/>
  <c r="E1173" i="15"/>
  <c r="F1173" i="15" s="1"/>
  <c r="D1174" i="15"/>
  <c r="E1174" i="15"/>
  <c r="F1174" i="15" s="1"/>
  <c r="D1175" i="15"/>
  <c r="E1175" i="15"/>
  <c r="F1175" i="15" s="1"/>
  <c r="D1176" i="15"/>
  <c r="E1176" i="15"/>
  <c r="F1176" i="15" s="1"/>
  <c r="D1177" i="15"/>
  <c r="E1177" i="15"/>
  <c r="F1177" i="15" s="1"/>
  <c r="D875" i="15"/>
  <c r="E875" i="15"/>
  <c r="F875" i="15" s="1"/>
  <c r="D876" i="15"/>
  <c r="E876" i="15"/>
  <c r="F876" i="15" s="1"/>
  <c r="D877" i="15"/>
  <c r="E877" i="15"/>
  <c r="F877" i="15" s="1"/>
  <c r="D878" i="15"/>
  <c r="E878" i="15"/>
  <c r="F878" i="15" s="1"/>
  <c r="D879" i="15"/>
  <c r="E879" i="15"/>
  <c r="F879" i="15" s="1"/>
  <c r="D880" i="15"/>
  <c r="E880" i="15"/>
  <c r="F880" i="15" s="1"/>
  <c r="D881" i="15"/>
  <c r="E881" i="15"/>
  <c r="F881" i="15" s="1"/>
  <c r="D882" i="15"/>
  <c r="E882" i="15"/>
  <c r="F882" i="15" s="1"/>
  <c r="D870" i="15"/>
  <c r="E870" i="15"/>
  <c r="F870" i="15" s="1"/>
  <c r="D871" i="15"/>
  <c r="E871" i="15"/>
  <c r="F871" i="15" s="1"/>
  <c r="D872" i="15"/>
  <c r="E872" i="15"/>
  <c r="F872" i="15" s="1"/>
  <c r="D873" i="15"/>
  <c r="E873" i="15"/>
  <c r="F873" i="15" s="1"/>
  <c r="D874" i="15"/>
  <c r="E874" i="15"/>
  <c r="F874" i="15" s="1"/>
  <c r="D87" i="15"/>
  <c r="E87" i="15"/>
  <c r="F87" i="15" s="1"/>
  <c r="D188" i="15"/>
  <c r="E188" i="15"/>
  <c r="F188" i="15" s="1"/>
  <c r="D189" i="15"/>
  <c r="E189" i="15"/>
  <c r="F189" i="15" s="1"/>
  <c r="D190" i="15"/>
  <c r="E190" i="15"/>
  <c r="F190" i="15" s="1"/>
  <c r="D191" i="15"/>
  <c r="E191" i="15"/>
  <c r="F191" i="15" s="1"/>
  <c r="D192" i="15"/>
  <c r="E192" i="15"/>
  <c r="F192" i="15" s="1"/>
  <c r="D477" i="15"/>
  <c r="E477" i="15"/>
  <c r="F477" i="15" s="1"/>
  <c r="D478" i="15"/>
  <c r="E478" i="15"/>
  <c r="F478" i="15" s="1"/>
  <c r="D479" i="15"/>
  <c r="E479" i="15"/>
  <c r="F479" i="15" s="1"/>
  <c r="D480" i="15"/>
  <c r="E480" i="15"/>
  <c r="F480" i="15" s="1"/>
  <c r="D481" i="15"/>
  <c r="E481" i="15"/>
  <c r="F481" i="15" s="1"/>
  <c r="D568" i="15"/>
  <c r="E568" i="15"/>
  <c r="F568" i="15" s="1"/>
  <c r="D569" i="15"/>
  <c r="E569" i="15"/>
  <c r="F569" i="15" s="1"/>
  <c r="D570" i="15"/>
  <c r="E570" i="15"/>
  <c r="F570" i="15" s="1"/>
  <c r="D571" i="15"/>
  <c r="E571" i="15"/>
  <c r="F571" i="15" s="1"/>
  <c r="D572" i="15"/>
  <c r="E572" i="15"/>
  <c r="F572" i="15" s="1"/>
  <c r="D850" i="15"/>
  <c r="E850" i="15"/>
  <c r="F850" i="15" s="1"/>
  <c r="D851" i="15"/>
  <c r="E851" i="15"/>
  <c r="F851" i="15" s="1"/>
  <c r="D852" i="15"/>
  <c r="E852" i="15"/>
  <c r="F852" i="15" s="1"/>
  <c r="D853" i="15"/>
  <c r="E853" i="15"/>
  <c r="F853" i="15" s="1"/>
  <c r="D854" i="15"/>
  <c r="E854" i="15"/>
  <c r="F854" i="15" s="1"/>
  <c r="D82" i="15"/>
  <c r="E82" i="15"/>
  <c r="F82" i="15" s="1"/>
  <c r="D83" i="15"/>
  <c r="E83" i="15"/>
  <c r="F83" i="15" s="1"/>
  <c r="D84" i="15"/>
  <c r="E84" i="15"/>
  <c r="F84" i="15" s="1"/>
  <c r="D85" i="15"/>
  <c r="E85" i="15"/>
  <c r="F85" i="15" s="1"/>
  <c r="D86" i="15"/>
  <c r="E86" i="15"/>
  <c r="F86" i="15" s="1"/>
  <c r="D251" i="15"/>
  <c r="E251" i="15"/>
  <c r="F251" i="15" s="1"/>
  <c r="D252" i="15"/>
  <c r="E252" i="15"/>
  <c r="F252" i="15" s="1"/>
  <c r="D253" i="15"/>
  <c r="E253" i="15"/>
  <c r="F253" i="15" s="1"/>
  <c r="D254" i="15"/>
  <c r="E254" i="15"/>
  <c r="F254" i="15" s="1"/>
  <c r="D255" i="15"/>
  <c r="E255" i="15"/>
  <c r="F255" i="15" s="1"/>
  <c r="D597" i="15"/>
  <c r="E597" i="15"/>
  <c r="F597" i="15" s="1"/>
  <c r="D598" i="15"/>
  <c r="E598" i="15"/>
  <c r="F598" i="15" s="1"/>
  <c r="D30" i="15"/>
  <c r="E30" i="15"/>
  <c r="F30" i="15" s="1"/>
  <c r="D31" i="15"/>
  <c r="E31" i="15"/>
  <c r="F31" i="15" s="1"/>
  <c r="D32" i="15"/>
  <c r="E32" i="15"/>
  <c r="F32" i="15" s="1"/>
  <c r="D33" i="15"/>
  <c r="E33" i="15"/>
  <c r="F33" i="15" s="1"/>
  <c r="D34" i="15"/>
  <c r="E34" i="15"/>
  <c r="F34" i="15" s="1"/>
  <c r="D394" i="15"/>
  <c r="E394" i="15"/>
  <c r="F394" i="15" s="1"/>
  <c r="D395" i="15"/>
  <c r="E395" i="15"/>
  <c r="F395" i="15" s="1"/>
  <c r="D396" i="15"/>
  <c r="E396" i="15"/>
  <c r="F396" i="15" s="1"/>
  <c r="D397" i="15"/>
  <c r="E397" i="15"/>
  <c r="F397" i="15" s="1"/>
  <c r="D398" i="15"/>
  <c r="E398" i="15"/>
  <c r="F398" i="15" s="1"/>
  <c r="D12" i="15"/>
  <c r="E12" i="15"/>
  <c r="F12" i="15" s="1"/>
  <c r="D13" i="15"/>
  <c r="E13" i="15"/>
  <c r="F13" i="15" s="1"/>
  <c r="D14" i="15"/>
  <c r="E14" i="15"/>
  <c r="F14" i="15" s="1"/>
  <c r="D15" i="15"/>
  <c r="E15" i="15"/>
  <c r="F15" i="15" s="1"/>
  <c r="D16" i="15"/>
  <c r="E16" i="15"/>
  <c r="F16" i="15" s="1"/>
  <c r="D97" i="15"/>
  <c r="E97" i="15"/>
  <c r="F97" i="15" s="1"/>
  <c r="D98" i="15"/>
  <c r="E98" i="15"/>
  <c r="F98" i="15" s="1"/>
  <c r="D99" i="15"/>
  <c r="E99" i="15"/>
  <c r="F99" i="15" s="1"/>
  <c r="D100" i="15"/>
  <c r="E100" i="15"/>
  <c r="F100" i="15" s="1"/>
  <c r="D101" i="15"/>
  <c r="E101" i="15"/>
  <c r="F101" i="15" s="1"/>
  <c r="D125" i="15"/>
  <c r="E125" i="15"/>
  <c r="F125" i="15" s="1"/>
  <c r="D278" i="15"/>
  <c r="E278" i="15"/>
  <c r="F278" i="15" s="1"/>
  <c r="D322" i="15"/>
  <c r="E322" i="15"/>
  <c r="F322" i="15" s="1"/>
  <c r="D419" i="15"/>
  <c r="E419" i="15"/>
  <c r="F419" i="15" s="1"/>
  <c r="D538" i="15"/>
  <c r="E538" i="15"/>
  <c r="F538" i="15" s="1"/>
  <c r="D566" i="15"/>
  <c r="E566" i="15"/>
  <c r="F566" i="15" s="1"/>
  <c r="D623" i="15"/>
  <c r="E623" i="15"/>
  <c r="F623" i="15" s="1"/>
  <c r="D1080" i="15"/>
  <c r="E1080" i="15"/>
  <c r="F1080" i="15" s="1"/>
  <c r="D1186" i="15"/>
  <c r="E1186" i="15"/>
  <c r="F1186" i="15" s="1"/>
  <c r="D883" i="15"/>
  <c r="E883" i="15"/>
  <c r="F883" i="15" s="1"/>
  <c r="D712" i="15"/>
  <c r="E712" i="15"/>
  <c r="F712" i="15" s="1"/>
  <c r="D76" i="15"/>
  <c r="E76" i="15"/>
  <c r="F76" i="15" s="1"/>
  <c r="D1248" i="15"/>
  <c r="E1248" i="15"/>
  <c r="F1248" i="15" s="1"/>
  <c r="D1150" i="15"/>
  <c r="E1150" i="15"/>
  <c r="F1150" i="15" s="1"/>
  <c r="D809" i="15"/>
  <c r="E809" i="15"/>
  <c r="F809" i="15" s="1"/>
  <c r="D835" i="15"/>
  <c r="E835" i="15"/>
  <c r="F835" i="15" s="1"/>
  <c r="D930" i="15"/>
  <c r="E930" i="15"/>
  <c r="F930" i="15" s="1"/>
  <c r="D128" i="15"/>
  <c r="E128" i="15"/>
  <c r="F128" i="15" s="1"/>
  <c r="D541" i="15"/>
  <c r="E541" i="15"/>
  <c r="F541" i="15" s="1"/>
  <c r="D626" i="15"/>
  <c r="E626" i="15"/>
  <c r="F626" i="15" s="1"/>
  <c r="D466" i="15"/>
  <c r="E466" i="15"/>
  <c r="F466" i="15" s="1"/>
  <c r="D512" i="15"/>
  <c r="E512" i="15"/>
  <c r="F512" i="15" s="1"/>
  <c r="D59" i="15"/>
  <c r="E59" i="15"/>
  <c r="F59" i="15" s="1"/>
  <c r="D43" i="15"/>
  <c r="E43" i="15"/>
  <c r="F43" i="15" s="1"/>
  <c r="D11" i="15"/>
  <c r="E11" i="15"/>
  <c r="F11" i="15" s="1"/>
  <c r="D1026" i="15"/>
  <c r="E1026" i="15"/>
  <c r="F1026" i="15" s="1"/>
  <c r="D212" i="15"/>
  <c r="E212" i="15"/>
  <c r="F212" i="15" s="1"/>
  <c r="D498" i="15"/>
  <c r="E498" i="15"/>
  <c r="F498" i="15" s="1"/>
  <c r="D886" i="15"/>
  <c r="E886" i="15"/>
  <c r="F886" i="15" s="1"/>
  <c r="D1008" i="15"/>
  <c r="E1008" i="15"/>
  <c r="F1008" i="15" s="1"/>
  <c r="D999" i="15"/>
  <c r="E999" i="15"/>
  <c r="F999" i="15" s="1"/>
  <c r="D1000" i="15"/>
  <c r="E1000" i="15"/>
  <c r="F1000" i="15" s="1"/>
  <c r="D1001" i="15"/>
  <c r="E1001" i="15"/>
  <c r="F1001" i="15" s="1"/>
  <c r="D1002" i="15"/>
  <c r="E1002" i="15"/>
  <c r="F1002" i="15" s="1"/>
  <c r="E1013" i="15"/>
  <c r="F1013" i="15" s="1"/>
  <c r="D1013" i="15"/>
  <c r="E1012" i="15"/>
  <c r="F1012" i="15" s="1"/>
  <c r="D1012" i="15"/>
  <c r="G1480" i="4"/>
  <c r="C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E1462" i="4"/>
  <c r="E1463" i="4" s="1"/>
  <c r="E1464" i="4" s="1"/>
  <c r="E1465" i="4" s="1"/>
  <c r="E1466" i="4" s="1"/>
  <c r="E1467" i="4" s="1"/>
  <c r="E1468" i="4" s="1"/>
  <c r="E1469" i="4" s="1"/>
  <c r="E1470" i="4" s="1"/>
  <c r="E1471" i="4" s="1"/>
  <c r="E1472" i="4" s="1"/>
  <c r="E1473" i="4" s="1"/>
  <c r="E1474" i="4" s="1"/>
  <c r="E1475" i="4" s="1"/>
  <c r="E1476" i="4" s="1"/>
  <c r="E1477" i="4" s="1"/>
  <c r="E1478" i="4" s="1"/>
  <c r="E1479" i="4" s="1"/>
  <c r="E1480" i="4" s="1"/>
  <c r="G1460" i="4"/>
  <c r="C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E1442" i="4"/>
  <c r="E1443" i="4" s="1"/>
  <c r="E1444" i="4" s="1"/>
  <c r="E1445" i="4" s="1"/>
  <c r="E1446" i="4" s="1"/>
  <c r="E1447" i="4" s="1"/>
  <c r="E1448" i="4" s="1"/>
  <c r="E1449" i="4" s="1"/>
  <c r="E1450" i="4" s="1"/>
  <c r="E1451" i="4" s="1"/>
  <c r="E1452" i="4" s="1"/>
  <c r="E1453" i="4" s="1"/>
  <c r="E1454" i="4" s="1"/>
  <c r="E1455" i="4" s="1"/>
  <c r="E1456" i="4" s="1"/>
  <c r="E1457" i="4" s="1"/>
  <c r="E1458" i="4" s="1"/>
  <c r="E1459" i="4" s="1"/>
  <c r="E1460" i="4" s="1"/>
  <c r="G1440" i="4"/>
  <c r="C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E1422" i="4"/>
  <c r="E1423" i="4" s="1"/>
  <c r="E1424" i="4" s="1"/>
  <c r="E1425" i="4" s="1"/>
  <c r="E1426" i="4" s="1"/>
  <c r="E1427" i="4" s="1"/>
  <c r="E1428" i="4" s="1"/>
  <c r="E1429" i="4" s="1"/>
  <c r="E1430" i="4" s="1"/>
  <c r="E1431" i="4" s="1"/>
  <c r="E1432" i="4" s="1"/>
  <c r="E1433" i="4" s="1"/>
  <c r="E1434" i="4" s="1"/>
  <c r="E1435" i="4" s="1"/>
  <c r="E1436" i="4" s="1"/>
  <c r="E1437" i="4" s="1"/>
  <c r="E1438" i="4" s="1"/>
  <c r="E1439" i="4" s="1"/>
  <c r="E1440" i="4" s="1"/>
  <c r="G1420" i="4"/>
  <c r="C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E1402" i="4"/>
  <c r="E1403" i="4" s="1"/>
  <c r="E1404" i="4" s="1"/>
  <c r="E1405" i="4" s="1"/>
  <c r="E1406" i="4" s="1"/>
  <c r="E1407" i="4" s="1"/>
  <c r="E1408" i="4" s="1"/>
  <c r="E1409" i="4" s="1"/>
  <c r="E1410" i="4" s="1"/>
  <c r="E1411" i="4" s="1"/>
  <c r="E1412" i="4" s="1"/>
  <c r="E1413" i="4" s="1"/>
  <c r="E1414" i="4" s="1"/>
  <c r="E1415" i="4" s="1"/>
  <c r="E1416" i="4" s="1"/>
  <c r="E1417" i="4" s="1"/>
  <c r="E1418" i="4" s="1"/>
  <c r="E1419" i="4" s="1"/>
  <c r="E1420" i="4" s="1"/>
  <c r="G1400" i="4"/>
  <c r="C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E1382" i="4"/>
  <c r="E1383" i="4" s="1"/>
  <c r="E1384" i="4" s="1"/>
  <c r="E1385" i="4" s="1"/>
  <c r="E1386" i="4" s="1"/>
  <c r="E1387" i="4" s="1"/>
  <c r="E1388" i="4" s="1"/>
  <c r="E1389" i="4" s="1"/>
  <c r="E1390" i="4" s="1"/>
  <c r="E1391" i="4" s="1"/>
  <c r="E1392" i="4" s="1"/>
  <c r="E1393" i="4" s="1"/>
  <c r="E1394" i="4" s="1"/>
  <c r="E1395" i="4" s="1"/>
  <c r="E1396" i="4" s="1"/>
  <c r="E1397" i="4" s="1"/>
  <c r="E1398" i="4" s="1"/>
  <c r="E1399" i="4" s="1"/>
  <c r="E1400" i="4" s="1"/>
  <c r="D111" i="15"/>
  <c r="G1380" i="4"/>
  <c r="C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E1362" i="4"/>
  <c r="E1363" i="4" s="1"/>
  <c r="E1364" i="4" s="1"/>
  <c r="E1365" i="4" s="1"/>
  <c r="E1366" i="4" s="1"/>
  <c r="E1367" i="4" s="1"/>
  <c r="E1368" i="4" s="1"/>
  <c r="E1369" i="4" s="1"/>
  <c r="E1370" i="4" s="1"/>
  <c r="E1371" i="4" s="1"/>
  <c r="E1372" i="4" s="1"/>
  <c r="E1373" i="4" s="1"/>
  <c r="E1374" i="4" s="1"/>
  <c r="E1375" i="4" s="1"/>
  <c r="E1376" i="4" s="1"/>
  <c r="E1377" i="4" s="1"/>
  <c r="E1378" i="4" s="1"/>
  <c r="E1379" i="4" s="1"/>
  <c r="E1380" i="4" s="1"/>
  <c r="E855" i="15"/>
  <c r="F855" i="15" s="1"/>
  <c r="D855" i="15"/>
  <c r="D375" i="15"/>
  <c r="E375" i="15"/>
  <c r="F375" i="15" s="1"/>
  <c r="D127" i="15"/>
  <c r="E127" i="15"/>
  <c r="F127" i="15" s="1"/>
  <c r="D434" i="15"/>
  <c r="E434" i="15"/>
  <c r="F434" i="15" s="1"/>
  <c r="D435" i="15"/>
  <c r="E435" i="15"/>
  <c r="F435" i="15" s="1"/>
  <c r="D436" i="15"/>
  <c r="E436" i="15"/>
  <c r="F436" i="15" s="1"/>
  <c r="D437" i="15"/>
  <c r="E437" i="15"/>
  <c r="F437" i="15" s="1"/>
  <c r="D438" i="15"/>
  <c r="E438" i="15"/>
  <c r="F438" i="15" s="1"/>
  <c r="D1145" i="15"/>
  <c r="E1145" i="15"/>
  <c r="F1145" i="15" s="1"/>
  <c r="D862" i="15"/>
  <c r="E862" i="15"/>
  <c r="F862" i="15" s="1"/>
  <c r="D1230" i="15"/>
  <c r="E1230" i="15"/>
  <c r="F1230" i="15" s="1"/>
  <c r="D1121" i="15"/>
  <c r="E1121" i="15"/>
  <c r="F1121" i="15" s="1"/>
  <c r="D262" i="15"/>
  <c r="E262" i="15"/>
  <c r="F262" i="15" s="1"/>
  <c r="D355" i="15"/>
  <c r="E355" i="15"/>
  <c r="F355" i="15" s="1"/>
  <c r="D662" i="15"/>
  <c r="E662" i="15"/>
  <c r="F662" i="15" s="1"/>
  <c r="D952" i="15"/>
  <c r="E952" i="15"/>
  <c r="F952" i="15" s="1"/>
  <c r="D977" i="15"/>
  <c r="E977" i="15"/>
  <c r="F977" i="15" s="1"/>
  <c r="D337" i="15"/>
  <c r="E337" i="15"/>
  <c r="F337" i="15" s="1"/>
  <c r="D1057" i="15"/>
  <c r="E1057" i="15"/>
  <c r="F1057" i="15" s="1"/>
  <c r="D297" i="15"/>
  <c r="E297" i="15"/>
  <c r="F297" i="15" s="1"/>
  <c r="D910" i="15"/>
  <c r="E910" i="15"/>
  <c r="F910" i="15" s="1"/>
  <c r="D686" i="15"/>
  <c r="E686" i="15"/>
  <c r="F686" i="15" s="1"/>
  <c r="D642" i="15"/>
  <c r="E642" i="15"/>
  <c r="F642" i="15" s="1"/>
  <c r="D173" i="15"/>
  <c r="E173" i="15"/>
  <c r="F173" i="15" s="1"/>
  <c r="D1216" i="15"/>
  <c r="E1216" i="15"/>
  <c r="F1216" i="15" s="1"/>
  <c r="D208" i="15"/>
  <c r="E208" i="15"/>
  <c r="F208" i="15" s="1"/>
  <c r="D725" i="15"/>
  <c r="E725" i="15"/>
  <c r="F725" i="15" s="1"/>
  <c r="D1136" i="15"/>
  <c r="E1136" i="15"/>
  <c r="F1136" i="15" s="1"/>
  <c r="D1042" i="15"/>
  <c r="E1042" i="15"/>
  <c r="F1042" i="15" s="1"/>
  <c r="D181" i="15"/>
  <c r="E181" i="15"/>
  <c r="F181" i="15" s="1"/>
  <c r="D174" i="15"/>
  <c r="E174" i="15"/>
  <c r="F174" i="15" s="1"/>
  <c r="D218" i="15"/>
  <c r="E218" i="15"/>
  <c r="F218" i="15" s="1"/>
  <c r="D209" i="15"/>
  <c r="E209" i="15"/>
  <c r="F209" i="15" s="1"/>
  <c r="D243" i="15"/>
  <c r="E243" i="15"/>
  <c r="F243" i="15" s="1"/>
  <c r="D233" i="15"/>
  <c r="E233" i="15"/>
  <c r="F233" i="15" s="1"/>
  <c r="D285" i="15"/>
  <c r="E285" i="15"/>
  <c r="F285" i="15" s="1"/>
  <c r="D263" i="15"/>
  <c r="E263" i="15"/>
  <c r="F263" i="15" s="1"/>
  <c r="D346" i="15"/>
  <c r="E346" i="15"/>
  <c r="F346" i="15" s="1"/>
  <c r="D338" i="15"/>
  <c r="E338" i="15"/>
  <c r="F338" i="15" s="1"/>
  <c r="D367" i="15"/>
  <c r="E367" i="15"/>
  <c r="F367" i="15" s="1"/>
  <c r="D356" i="15"/>
  <c r="E356" i="15"/>
  <c r="F356" i="15" s="1"/>
  <c r="D324" i="15"/>
  <c r="E324" i="15"/>
  <c r="F324" i="15" s="1"/>
  <c r="D307" i="15"/>
  <c r="E307" i="15"/>
  <c r="F307" i="15" s="1"/>
  <c r="D387" i="15"/>
  <c r="E387" i="15"/>
  <c r="F387" i="15" s="1"/>
  <c r="D383" i="15"/>
  <c r="E383" i="15"/>
  <c r="F383" i="15" s="1"/>
  <c r="D453" i="15"/>
  <c r="E453" i="15"/>
  <c r="F453" i="15" s="1"/>
  <c r="D449" i="15"/>
  <c r="E449" i="15"/>
  <c r="F449" i="15" s="1"/>
  <c r="D482" i="15"/>
  <c r="E482" i="15"/>
  <c r="F482" i="15" s="1"/>
  <c r="D471" i="15"/>
  <c r="E471" i="15"/>
  <c r="F471" i="15" s="1"/>
  <c r="D573" i="15"/>
  <c r="E573" i="15"/>
  <c r="F573" i="15" s="1"/>
  <c r="D551" i="15"/>
  <c r="E551" i="15"/>
  <c r="F551" i="15" s="1"/>
  <c r="D629" i="15"/>
  <c r="E629" i="15"/>
  <c r="F629" i="15" s="1"/>
  <c r="D609" i="15"/>
  <c r="E609" i="15"/>
  <c r="F609" i="15" s="1"/>
  <c r="D756" i="15"/>
  <c r="E756" i="15"/>
  <c r="F756" i="15" s="1"/>
  <c r="D751" i="15"/>
  <c r="E751" i="15"/>
  <c r="F751" i="15" s="1"/>
  <c r="D898" i="15"/>
  <c r="E898" i="15"/>
  <c r="F898" i="15" s="1"/>
  <c r="D895" i="15"/>
  <c r="E895" i="15"/>
  <c r="F895" i="15" s="1"/>
  <c r="D963" i="15"/>
  <c r="E963" i="15"/>
  <c r="F963" i="15" s="1"/>
  <c r="D953" i="15"/>
  <c r="E953" i="15"/>
  <c r="F953" i="15" s="1"/>
  <c r="D1066" i="15"/>
  <c r="E1066" i="15"/>
  <c r="F1066" i="15" s="1"/>
  <c r="D1058" i="15"/>
  <c r="E1058" i="15"/>
  <c r="F1058" i="15" s="1"/>
  <c r="D1089" i="15"/>
  <c r="E1089" i="15"/>
  <c r="F1089" i="15" s="1"/>
  <c r="D1084" i="15"/>
  <c r="E1084" i="15"/>
  <c r="F1084" i="15" s="1"/>
  <c r="E159" i="15"/>
  <c r="F159" i="15" s="1"/>
  <c r="E154" i="15"/>
  <c r="F154" i="15" s="1"/>
  <c r="D154" i="15"/>
  <c r="D159" i="15"/>
  <c r="D1154" i="15"/>
  <c r="E1154" i="15"/>
  <c r="F1154" i="15" s="1"/>
  <c r="D1155" i="15"/>
  <c r="E1155" i="15"/>
  <c r="F1155" i="15" s="1"/>
  <c r="D1157" i="15"/>
  <c r="E1157" i="15"/>
  <c r="F1157" i="15" s="1"/>
  <c r="D1158" i="15"/>
  <c r="E1158" i="15"/>
  <c r="F1158" i="15" s="1"/>
  <c r="D1160" i="15"/>
  <c r="E1160" i="15"/>
  <c r="F1160" i="15" s="1"/>
  <c r="D1161" i="15"/>
  <c r="E1161" i="15"/>
  <c r="F1161" i="15" s="1"/>
  <c r="D1164" i="15"/>
  <c r="E1164" i="15"/>
  <c r="F1164" i="15" s="1"/>
  <c r="D1165" i="15"/>
  <c r="E1165" i="15"/>
  <c r="F1165" i="15" s="1"/>
  <c r="D185" i="15"/>
  <c r="E185" i="15"/>
  <c r="F185" i="15" s="1"/>
  <c r="D198" i="15"/>
  <c r="E198" i="15"/>
  <c r="F198" i="15" s="1"/>
  <c r="D199" i="15"/>
  <c r="E199" i="15"/>
  <c r="F199" i="15" s="1"/>
  <c r="D200" i="15"/>
  <c r="E200" i="15"/>
  <c r="F200" i="15" s="1"/>
  <c r="D201" i="15"/>
  <c r="E201" i="15"/>
  <c r="F201" i="15" s="1"/>
  <c r="D196" i="15"/>
  <c r="E196" i="15"/>
  <c r="F196" i="15" s="1"/>
  <c r="D831" i="15"/>
  <c r="E831" i="15"/>
  <c r="F831" i="15" s="1"/>
  <c r="D832" i="15"/>
  <c r="E832" i="15"/>
  <c r="F832" i="15" s="1"/>
  <c r="D838" i="15"/>
  <c r="E838" i="15"/>
  <c r="F838" i="15" s="1"/>
  <c r="D164" i="15"/>
  <c r="E164" i="15"/>
  <c r="F164" i="15" s="1"/>
  <c r="D165" i="15"/>
  <c r="E165" i="15"/>
  <c r="F165" i="15" s="1"/>
  <c r="D166" i="15"/>
  <c r="E166" i="15"/>
  <c r="F166" i="15" s="1"/>
  <c r="D167" i="15"/>
  <c r="E167" i="15"/>
  <c r="F167" i="15" s="1"/>
  <c r="D163" i="15"/>
  <c r="E163" i="15"/>
  <c r="F163" i="15" s="1"/>
  <c r="D759" i="15"/>
  <c r="E759" i="15"/>
  <c r="F759" i="15" s="1"/>
  <c r="D760" i="15"/>
  <c r="E760" i="15"/>
  <c r="F760" i="15" s="1"/>
  <c r="D761" i="15"/>
  <c r="E761" i="15"/>
  <c r="F761" i="15" s="1"/>
  <c r="D762" i="15"/>
  <c r="E762" i="15"/>
  <c r="F762" i="15" s="1"/>
  <c r="D848" i="15"/>
  <c r="E848" i="15"/>
  <c r="F848" i="15" s="1"/>
  <c r="D849" i="15"/>
  <c r="E849" i="15"/>
  <c r="F849" i="15" s="1"/>
  <c r="D847" i="15"/>
  <c r="E847" i="15"/>
  <c r="F847" i="15" s="1"/>
  <c r="D863" i="15"/>
  <c r="E863" i="15"/>
  <c r="F863" i="15" s="1"/>
  <c r="D864" i="15"/>
  <c r="E864" i="15"/>
  <c r="F864" i="15" s="1"/>
  <c r="D865" i="15"/>
  <c r="E865" i="15"/>
  <c r="F865" i="15" s="1"/>
  <c r="D697" i="15"/>
  <c r="E697" i="15"/>
  <c r="F697" i="15" s="1"/>
  <c r="D698" i="15"/>
  <c r="E698" i="15"/>
  <c r="F698" i="15" s="1"/>
  <c r="D699" i="15"/>
  <c r="E699" i="15"/>
  <c r="F699" i="15" s="1"/>
  <c r="D700" i="15"/>
  <c r="E700" i="15"/>
  <c r="F700" i="15" s="1"/>
  <c r="D645" i="15"/>
  <c r="E645" i="15"/>
  <c r="F645" i="15" s="1"/>
  <c r="D646" i="15"/>
  <c r="E646" i="15"/>
  <c r="F646" i="15" s="1"/>
  <c r="D643" i="15"/>
  <c r="E643" i="15"/>
  <c r="F643" i="15" s="1"/>
  <c r="D655" i="15"/>
  <c r="E655" i="15"/>
  <c r="F655" i="15" s="1"/>
  <c r="D656" i="15"/>
  <c r="E656" i="15"/>
  <c r="F656" i="15" s="1"/>
  <c r="D653" i="15"/>
  <c r="E653" i="15"/>
  <c r="F653" i="15" s="1"/>
  <c r="D224" i="15"/>
  <c r="E224" i="15"/>
  <c r="F224" i="15" s="1"/>
  <c r="D225" i="15"/>
  <c r="E225" i="15"/>
  <c r="F225" i="15" s="1"/>
  <c r="D226" i="15"/>
  <c r="E226" i="15"/>
  <c r="F226" i="15" s="1"/>
  <c r="D227" i="15"/>
  <c r="E227" i="15"/>
  <c r="F227" i="15" s="1"/>
  <c r="D601" i="15"/>
  <c r="E601" i="15"/>
  <c r="F601" i="15" s="1"/>
  <c r="D602" i="15"/>
  <c r="E602" i="15"/>
  <c r="F602" i="15" s="1"/>
  <c r="D603" i="15"/>
  <c r="E603" i="15"/>
  <c r="F603" i="15" s="1"/>
  <c r="D604" i="15"/>
  <c r="E604" i="15"/>
  <c r="F604" i="15" s="1"/>
  <c r="D518" i="15"/>
  <c r="E518" i="15"/>
  <c r="F518" i="15" s="1"/>
  <c r="D519" i="15"/>
  <c r="E519" i="15"/>
  <c r="F519" i="15" s="1"/>
  <c r="D520" i="15"/>
  <c r="E520" i="15"/>
  <c r="F520" i="15" s="1"/>
  <c r="D521" i="15"/>
  <c r="E521" i="15"/>
  <c r="F521" i="15" s="1"/>
  <c r="D38" i="15"/>
  <c r="E38" i="15"/>
  <c r="F38" i="15" s="1"/>
  <c r="D42" i="15"/>
  <c r="E42" i="15"/>
  <c r="F42" i="15" s="1"/>
  <c r="D6" i="15"/>
  <c r="E6" i="15"/>
  <c r="F6" i="15" s="1"/>
  <c r="D19" i="15"/>
  <c r="E19" i="15"/>
  <c r="F19" i="15" s="1"/>
  <c r="D20" i="15"/>
  <c r="E20" i="15"/>
  <c r="F20" i="15" s="1"/>
  <c r="D21" i="15"/>
  <c r="E21" i="15"/>
  <c r="F21" i="15" s="1"/>
  <c r="D22" i="15"/>
  <c r="E22" i="15"/>
  <c r="F22" i="15" s="1"/>
  <c r="D10" i="15"/>
  <c r="E10" i="15"/>
  <c r="F10" i="15" s="1"/>
  <c r="D1017" i="15"/>
  <c r="E1017" i="15"/>
  <c r="F1017" i="15" s="1"/>
  <c r="D1025" i="15"/>
  <c r="E1025" i="15"/>
  <c r="F1025" i="15" s="1"/>
  <c r="D998" i="15"/>
  <c r="E998" i="15"/>
  <c r="F998" i="15" s="1"/>
  <c r="D1007" i="15"/>
  <c r="E1007" i="15"/>
  <c r="F1007" i="15" s="1"/>
  <c r="D1097" i="15"/>
  <c r="E1097" i="15"/>
  <c r="F1097" i="15" s="1"/>
  <c r="D1104" i="15"/>
  <c r="E1104" i="15"/>
  <c r="F1104" i="15" s="1"/>
  <c r="D494" i="15"/>
  <c r="E494" i="15"/>
  <c r="F494" i="15" s="1"/>
  <c r="D501" i="15"/>
  <c r="E501" i="15"/>
  <c r="F501" i="15" s="1"/>
  <c r="E1144" i="15"/>
  <c r="F1144" i="15" s="1"/>
  <c r="D1144" i="15"/>
  <c r="E1137" i="15"/>
  <c r="F1137" i="15" s="1"/>
  <c r="D1137" i="15"/>
  <c r="E1224" i="15"/>
  <c r="F1224" i="15" s="1"/>
  <c r="D1224" i="15"/>
  <c r="E1217" i="15"/>
  <c r="F1217" i="15" s="1"/>
  <c r="D1217" i="15"/>
  <c r="E654" i="15"/>
  <c r="F654" i="15" s="1"/>
  <c r="D654" i="15"/>
  <c r="E644" i="15"/>
  <c r="F644" i="15" s="1"/>
  <c r="D644" i="15"/>
  <c r="E695" i="15"/>
  <c r="F695" i="15" s="1"/>
  <c r="D695" i="15"/>
  <c r="E687" i="15"/>
  <c r="F687" i="15" s="1"/>
  <c r="D687" i="15"/>
  <c r="E918" i="15"/>
  <c r="F918" i="15" s="1"/>
  <c r="D918" i="15"/>
  <c r="E911" i="15"/>
  <c r="F911" i="15" s="1"/>
  <c r="D911" i="15"/>
  <c r="E305" i="15"/>
  <c r="F305" i="15" s="1"/>
  <c r="D305" i="15"/>
  <c r="E298" i="15"/>
  <c r="F298" i="15" s="1"/>
  <c r="D298" i="15"/>
  <c r="E740" i="15"/>
  <c r="F740" i="15" s="1"/>
  <c r="D740" i="15"/>
  <c r="E736" i="15"/>
  <c r="F736" i="15" s="1"/>
  <c r="D736" i="15"/>
  <c r="E672" i="15"/>
  <c r="F672" i="15" s="1"/>
  <c r="D672" i="15"/>
  <c r="E663" i="15"/>
  <c r="F663" i="15" s="1"/>
  <c r="D663" i="15"/>
  <c r="E131" i="15"/>
  <c r="F131" i="15" s="1"/>
  <c r="D131" i="15"/>
  <c r="E109" i="15"/>
  <c r="F109" i="15" s="1"/>
  <c r="D109" i="15"/>
  <c r="E1130" i="15"/>
  <c r="F1130" i="15" s="1"/>
  <c r="D1130" i="15"/>
  <c r="E1122" i="15"/>
  <c r="F1122" i="15" s="1"/>
  <c r="D1122" i="15"/>
  <c r="E837" i="15"/>
  <c r="F837" i="15" s="1"/>
  <c r="D837" i="15"/>
  <c r="E830" i="15"/>
  <c r="F830" i="15" s="1"/>
  <c r="D830" i="15"/>
  <c r="P7" i="17"/>
  <c r="L8" i="17"/>
  <c r="L11" i="17"/>
  <c r="L12" i="17"/>
  <c r="L14" i="17"/>
  <c r="L15" i="17"/>
  <c r="L16" i="17"/>
  <c r="L19" i="17"/>
  <c r="L20" i="17"/>
  <c r="L21" i="17"/>
  <c r="L25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3" i="17"/>
  <c r="L44" i="17"/>
  <c r="L45" i="17"/>
  <c r="L46" i="17"/>
  <c r="L2" i="17"/>
  <c r="L3" i="17"/>
  <c r="L4" i="17"/>
  <c r="L5" i="17"/>
  <c r="L6" i="17"/>
  <c r="L7" i="17"/>
  <c r="L1" i="17"/>
  <c r="D1226" i="15"/>
  <c r="E1226" i="15"/>
  <c r="F1226" i="15" s="1"/>
  <c r="D1227" i="15"/>
  <c r="E1227" i="15"/>
  <c r="F1227" i="15" s="1"/>
  <c r="D1228" i="15"/>
  <c r="E1228" i="15"/>
  <c r="F1228" i="15" s="1"/>
  <c r="D1229" i="15"/>
  <c r="E1229" i="15"/>
  <c r="F1229" i="15" s="1"/>
  <c r="D1233" i="15"/>
  <c r="E1233" i="15"/>
  <c r="F1233" i="15" s="1"/>
  <c r="D1234" i="15"/>
  <c r="E1234" i="15"/>
  <c r="F1234" i="15" s="1"/>
  <c r="D1235" i="15"/>
  <c r="E1235" i="15"/>
  <c r="F1235" i="15" s="1"/>
  <c r="D1236" i="15"/>
  <c r="E1236" i="15"/>
  <c r="F1236" i="15" s="1"/>
  <c r="D1237" i="15"/>
  <c r="E1237" i="15"/>
  <c r="F1237" i="15" s="1"/>
  <c r="D1117" i="15"/>
  <c r="E1117" i="15"/>
  <c r="F1117" i="15" s="1"/>
  <c r="D1118" i="15"/>
  <c r="E1118" i="15"/>
  <c r="F1118" i="15" s="1"/>
  <c r="D1119" i="15"/>
  <c r="E1119" i="15"/>
  <c r="F1119" i="15" s="1"/>
  <c r="D1120" i="15"/>
  <c r="E1120" i="15"/>
  <c r="F1120" i="15" s="1"/>
  <c r="D1125" i="15"/>
  <c r="E1125" i="15"/>
  <c r="F1125" i="15" s="1"/>
  <c r="D1126" i="15"/>
  <c r="E1126" i="15"/>
  <c r="F1126" i="15" s="1"/>
  <c r="D1127" i="15"/>
  <c r="E1127" i="15"/>
  <c r="F1127" i="15" s="1"/>
  <c r="D1128" i="15"/>
  <c r="E1128" i="15"/>
  <c r="F1128" i="15" s="1"/>
  <c r="D1129" i="15"/>
  <c r="E1129" i="15"/>
  <c r="F1129" i="15" s="1"/>
  <c r="D258" i="15"/>
  <c r="E258" i="15"/>
  <c r="F258" i="15" s="1"/>
  <c r="D259" i="15"/>
  <c r="E259" i="15"/>
  <c r="F259" i="15" s="1"/>
  <c r="D260" i="15"/>
  <c r="E260" i="15"/>
  <c r="F260" i="15" s="1"/>
  <c r="D261" i="15"/>
  <c r="E261" i="15"/>
  <c r="F261" i="15" s="1"/>
  <c r="D280" i="15"/>
  <c r="E280" i="15"/>
  <c r="F280" i="15" s="1"/>
  <c r="D281" i="15"/>
  <c r="E281" i="15"/>
  <c r="F281" i="15" s="1"/>
  <c r="D282" i="15"/>
  <c r="E282" i="15"/>
  <c r="F282" i="15" s="1"/>
  <c r="D283" i="15"/>
  <c r="E283" i="15"/>
  <c r="F283" i="15" s="1"/>
  <c r="D284" i="15"/>
  <c r="E284" i="15"/>
  <c r="F284" i="15" s="1"/>
  <c r="D351" i="15"/>
  <c r="E351" i="15"/>
  <c r="F351" i="15" s="1"/>
  <c r="D352" i="15"/>
  <c r="E352" i="15"/>
  <c r="F352" i="15" s="1"/>
  <c r="D353" i="15"/>
  <c r="E353" i="15"/>
  <c r="F353" i="15" s="1"/>
  <c r="D354" i="15"/>
  <c r="E354" i="15"/>
  <c r="F354" i="15" s="1"/>
  <c r="D362" i="15"/>
  <c r="E362" i="15"/>
  <c r="F362" i="15" s="1"/>
  <c r="D363" i="15"/>
  <c r="E363" i="15"/>
  <c r="F363" i="15" s="1"/>
  <c r="D364" i="15"/>
  <c r="E364" i="15"/>
  <c r="F364" i="15" s="1"/>
  <c r="D365" i="15"/>
  <c r="E365" i="15"/>
  <c r="F365" i="15" s="1"/>
  <c r="D366" i="15"/>
  <c r="E366" i="15"/>
  <c r="F366" i="15" s="1"/>
  <c r="D658" i="15"/>
  <c r="E658" i="15"/>
  <c r="F658" i="15" s="1"/>
  <c r="D659" i="15"/>
  <c r="E659" i="15"/>
  <c r="F659" i="15" s="1"/>
  <c r="D660" i="15"/>
  <c r="E660" i="15"/>
  <c r="F660" i="15" s="1"/>
  <c r="D661" i="15"/>
  <c r="E661" i="15"/>
  <c r="F661" i="15" s="1"/>
  <c r="D667" i="15"/>
  <c r="E667" i="15"/>
  <c r="F667" i="15" s="1"/>
  <c r="D668" i="15"/>
  <c r="E668" i="15"/>
  <c r="F668" i="15" s="1"/>
  <c r="D669" i="15"/>
  <c r="E669" i="15"/>
  <c r="F669" i="15" s="1"/>
  <c r="D670" i="15"/>
  <c r="E670" i="15"/>
  <c r="F670" i="15" s="1"/>
  <c r="D671" i="15"/>
  <c r="E671" i="15"/>
  <c r="F671" i="15" s="1"/>
  <c r="D948" i="15"/>
  <c r="E948" i="15"/>
  <c r="F948" i="15" s="1"/>
  <c r="D949" i="15"/>
  <c r="E949" i="15"/>
  <c r="F949" i="15" s="1"/>
  <c r="D950" i="15"/>
  <c r="E950" i="15"/>
  <c r="F950" i="15" s="1"/>
  <c r="D951" i="15"/>
  <c r="E951" i="15"/>
  <c r="F951" i="15" s="1"/>
  <c r="D958" i="15"/>
  <c r="E958" i="15"/>
  <c r="F958" i="15" s="1"/>
  <c r="D959" i="15"/>
  <c r="E959" i="15"/>
  <c r="F959" i="15" s="1"/>
  <c r="D960" i="15"/>
  <c r="E960" i="15"/>
  <c r="F960" i="15" s="1"/>
  <c r="D961" i="15"/>
  <c r="E961" i="15"/>
  <c r="F961" i="15" s="1"/>
  <c r="D962" i="15"/>
  <c r="E962" i="15"/>
  <c r="F962" i="15" s="1"/>
  <c r="D973" i="15"/>
  <c r="E973" i="15"/>
  <c r="F973" i="15" s="1"/>
  <c r="D974" i="15"/>
  <c r="E974" i="15"/>
  <c r="F974" i="15" s="1"/>
  <c r="D975" i="15"/>
  <c r="E975" i="15"/>
  <c r="F975" i="15" s="1"/>
  <c r="D976" i="15"/>
  <c r="E976" i="15"/>
  <c r="F976" i="15" s="1"/>
  <c r="D983" i="15"/>
  <c r="E983" i="15"/>
  <c r="F983" i="15" s="1"/>
  <c r="D984" i="15"/>
  <c r="E984" i="15"/>
  <c r="F984" i="15" s="1"/>
  <c r="D985" i="15"/>
  <c r="E985" i="15"/>
  <c r="F985" i="15" s="1"/>
  <c r="D986" i="15"/>
  <c r="E986" i="15"/>
  <c r="F986" i="15" s="1"/>
  <c r="D987" i="15"/>
  <c r="E987" i="15"/>
  <c r="F987" i="15" s="1"/>
  <c r="D333" i="15"/>
  <c r="E333" i="15"/>
  <c r="F333" i="15" s="1"/>
  <c r="D334" i="15"/>
  <c r="E334" i="15"/>
  <c r="F334" i="15" s="1"/>
  <c r="D335" i="15"/>
  <c r="E335" i="15"/>
  <c r="F335" i="15" s="1"/>
  <c r="D336" i="15"/>
  <c r="E336" i="15"/>
  <c r="F336" i="15" s="1"/>
  <c r="D341" i="15"/>
  <c r="E341" i="15"/>
  <c r="F341" i="15" s="1"/>
  <c r="D342" i="15"/>
  <c r="E342" i="15"/>
  <c r="F342" i="15" s="1"/>
  <c r="D343" i="15"/>
  <c r="E343" i="15"/>
  <c r="F343" i="15" s="1"/>
  <c r="D344" i="15"/>
  <c r="E344" i="15"/>
  <c r="F344" i="15" s="1"/>
  <c r="D345" i="15"/>
  <c r="E345" i="15"/>
  <c r="F345" i="15" s="1"/>
  <c r="D1053" i="15"/>
  <c r="E1053" i="15"/>
  <c r="F1053" i="15" s="1"/>
  <c r="D1054" i="15"/>
  <c r="E1054" i="15"/>
  <c r="F1054" i="15" s="1"/>
  <c r="D1055" i="15"/>
  <c r="E1055" i="15"/>
  <c r="F1055" i="15" s="1"/>
  <c r="D1056" i="15"/>
  <c r="E1056" i="15"/>
  <c r="F1056" i="15" s="1"/>
  <c r="D1061" i="15"/>
  <c r="E1061" i="15"/>
  <c r="F1061" i="15" s="1"/>
  <c r="D1062" i="15"/>
  <c r="E1062" i="15"/>
  <c r="F1062" i="15" s="1"/>
  <c r="D1063" i="15"/>
  <c r="E1063" i="15"/>
  <c r="F1063" i="15" s="1"/>
  <c r="D1064" i="15"/>
  <c r="E1064" i="15"/>
  <c r="F1064" i="15" s="1"/>
  <c r="D1065" i="15"/>
  <c r="E1065" i="15"/>
  <c r="F1065" i="15" s="1"/>
  <c r="D293" i="15"/>
  <c r="E293" i="15"/>
  <c r="F293" i="15" s="1"/>
  <c r="D294" i="15"/>
  <c r="E294" i="15"/>
  <c r="F294" i="15" s="1"/>
  <c r="D295" i="15"/>
  <c r="E295" i="15"/>
  <c r="F295" i="15" s="1"/>
  <c r="D296" i="15"/>
  <c r="E296" i="15"/>
  <c r="F296" i="15" s="1"/>
  <c r="D300" i="15"/>
  <c r="E300" i="15"/>
  <c r="F300" i="15" s="1"/>
  <c r="D301" i="15"/>
  <c r="E301" i="15"/>
  <c r="F301" i="15" s="1"/>
  <c r="D302" i="15"/>
  <c r="E302" i="15"/>
  <c r="F302" i="15" s="1"/>
  <c r="D303" i="15"/>
  <c r="E303" i="15"/>
  <c r="F303" i="15" s="1"/>
  <c r="D304" i="15"/>
  <c r="E304" i="15"/>
  <c r="F304" i="15" s="1"/>
  <c r="D906" i="15"/>
  <c r="E906" i="15"/>
  <c r="F906" i="15" s="1"/>
  <c r="D907" i="15"/>
  <c r="E907" i="15"/>
  <c r="F907" i="15" s="1"/>
  <c r="D908" i="15"/>
  <c r="E908" i="15"/>
  <c r="F908" i="15" s="1"/>
  <c r="D909" i="15"/>
  <c r="E909" i="15"/>
  <c r="F909" i="15" s="1"/>
  <c r="D913" i="15"/>
  <c r="E913" i="15"/>
  <c r="F913" i="15" s="1"/>
  <c r="D914" i="15"/>
  <c r="E914" i="15"/>
  <c r="F914" i="15" s="1"/>
  <c r="D915" i="15"/>
  <c r="E915" i="15"/>
  <c r="F915" i="15" s="1"/>
  <c r="D916" i="15"/>
  <c r="E916" i="15"/>
  <c r="F916" i="15" s="1"/>
  <c r="D917" i="15"/>
  <c r="E917" i="15"/>
  <c r="F917" i="15" s="1"/>
  <c r="D682" i="15"/>
  <c r="E682" i="15"/>
  <c r="F682" i="15" s="1"/>
  <c r="D683" i="15"/>
  <c r="E683" i="15"/>
  <c r="F683" i="15" s="1"/>
  <c r="D684" i="15"/>
  <c r="E684" i="15"/>
  <c r="F684" i="15" s="1"/>
  <c r="D685" i="15"/>
  <c r="E685" i="15"/>
  <c r="F685" i="15" s="1"/>
  <c r="D690" i="15"/>
  <c r="E690" i="15"/>
  <c r="F690" i="15" s="1"/>
  <c r="D691" i="15"/>
  <c r="E691" i="15"/>
  <c r="F691" i="15" s="1"/>
  <c r="D692" i="15"/>
  <c r="E692" i="15"/>
  <c r="F692" i="15" s="1"/>
  <c r="D693" i="15"/>
  <c r="E693" i="15"/>
  <c r="F693" i="15" s="1"/>
  <c r="D694" i="15"/>
  <c r="E694" i="15"/>
  <c r="F694" i="15" s="1"/>
  <c r="D638" i="15"/>
  <c r="E638" i="15"/>
  <c r="F638" i="15" s="1"/>
  <c r="D639" i="15"/>
  <c r="E639" i="15"/>
  <c r="F639" i="15" s="1"/>
  <c r="D640" i="15"/>
  <c r="E640" i="15"/>
  <c r="F640" i="15" s="1"/>
  <c r="D641" i="15"/>
  <c r="E641" i="15"/>
  <c r="F641" i="15" s="1"/>
  <c r="D648" i="15"/>
  <c r="E648" i="15"/>
  <c r="F648" i="15" s="1"/>
  <c r="D649" i="15"/>
  <c r="E649" i="15"/>
  <c r="F649" i="15" s="1"/>
  <c r="D650" i="15"/>
  <c r="E650" i="15"/>
  <c r="F650" i="15" s="1"/>
  <c r="D651" i="15"/>
  <c r="E651" i="15"/>
  <c r="F651" i="15" s="1"/>
  <c r="D652" i="15"/>
  <c r="E652" i="15"/>
  <c r="F652" i="15" s="1"/>
  <c r="D169" i="15"/>
  <c r="E169" i="15"/>
  <c r="F169" i="15" s="1"/>
  <c r="D170" i="15"/>
  <c r="E170" i="15"/>
  <c r="F170" i="15" s="1"/>
  <c r="D171" i="15"/>
  <c r="E171" i="15"/>
  <c r="F171" i="15" s="1"/>
  <c r="D172" i="15"/>
  <c r="E172" i="15"/>
  <c r="F172" i="15" s="1"/>
  <c r="D176" i="15"/>
  <c r="E176" i="15"/>
  <c r="F176" i="15" s="1"/>
  <c r="D177" i="15"/>
  <c r="E177" i="15"/>
  <c r="F177" i="15" s="1"/>
  <c r="D178" i="15"/>
  <c r="E178" i="15"/>
  <c r="F178" i="15" s="1"/>
  <c r="D179" i="15"/>
  <c r="E179" i="15"/>
  <c r="F179" i="15" s="1"/>
  <c r="D180" i="15"/>
  <c r="E180" i="15"/>
  <c r="F180" i="15" s="1"/>
  <c r="D1212" i="15"/>
  <c r="E1212" i="15"/>
  <c r="F1212" i="15" s="1"/>
  <c r="D1213" i="15"/>
  <c r="E1213" i="15"/>
  <c r="F1213" i="15" s="1"/>
  <c r="D1214" i="15"/>
  <c r="E1214" i="15"/>
  <c r="F1214" i="15" s="1"/>
  <c r="D1215" i="15"/>
  <c r="E1215" i="15"/>
  <c r="F1215" i="15" s="1"/>
  <c r="D1219" i="15"/>
  <c r="E1219" i="15"/>
  <c r="F1219" i="15" s="1"/>
  <c r="D1220" i="15"/>
  <c r="E1220" i="15"/>
  <c r="F1220" i="15" s="1"/>
  <c r="D1221" i="15"/>
  <c r="E1221" i="15"/>
  <c r="F1221" i="15" s="1"/>
  <c r="D1222" i="15"/>
  <c r="E1222" i="15"/>
  <c r="F1222" i="15" s="1"/>
  <c r="D1223" i="15"/>
  <c r="E1223" i="15"/>
  <c r="F1223" i="15" s="1"/>
  <c r="D204" i="15"/>
  <c r="E204" i="15"/>
  <c r="F204" i="15" s="1"/>
  <c r="D205" i="15"/>
  <c r="E205" i="15"/>
  <c r="F205" i="15" s="1"/>
  <c r="D206" i="15"/>
  <c r="E206" i="15"/>
  <c r="F206" i="15" s="1"/>
  <c r="D207" i="15"/>
  <c r="E207" i="15"/>
  <c r="F207" i="15" s="1"/>
  <c r="D213" i="15"/>
  <c r="E213" i="15"/>
  <c r="F213" i="15" s="1"/>
  <c r="D214" i="15"/>
  <c r="E214" i="15"/>
  <c r="F214" i="15" s="1"/>
  <c r="D215" i="15"/>
  <c r="E215" i="15"/>
  <c r="F215" i="15" s="1"/>
  <c r="D216" i="15"/>
  <c r="E216" i="15"/>
  <c r="F216" i="15" s="1"/>
  <c r="D217" i="15"/>
  <c r="E217" i="15"/>
  <c r="F217" i="15" s="1"/>
  <c r="D721" i="15"/>
  <c r="E721" i="15"/>
  <c r="F721" i="15" s="1"/>
  <c r="D722" i="15"/>
  <c r="E722" i="15"/>
  <c r="F722" i="15" s="1"/>
  <c r="D723" i="15"/>
  <c r="E723" i="15"/>
  <c r="F723" i="15" s="1"/>
  <c r="D724" i="15"/>
  <c r="E724" i="15"/>
  <c r="F724" i="15" s="1"/>
  <c r="D729" i="15"/>
  <c r="E729" i="15"/>
  <c r="F729" i="15" s="1"/>
  <c r="D730" i="15"/>
  <c r="E730" i="15"/>
  <c r="F730" i="15" s="1"/>
  <c r="D731" i="15"/>
  <c r="E731" i="15"/>
  <c r="F731" i="15" s="1"/>
  <c r="D732" i="15"/>
  <c r="E732" i="15"/>
  <c r="F732" i="15" s="1"/>
  <c r="D733" i="15"/>
  <c r="E733" i="15"/>
  <c r="F733" i="15" s="1"/>
  <c r="D1132" i="15"/>
  <c r="E1132" i="15"/>
  <c r="F1132" i="15" s="1"/>
  <c r="D1133" i="15"/>
  <c r="E1133" i="15"/>
  <c r="F1133" i="15" s="1"/>
  <c r="D1134" i="15"/>
  <c r="E1134" i="15"/>
  <c r="F1134" i="15" s="1"/>
  <c r="D1135" i="15"/>
  <c r="E1135" i="15"/>
  <c r="F1135" i="15" s="1"/>
  <c r="D1139" i="15"/>
  <c r="E1139" i="15"/>
  <c r="F1139" i="15" s="1"/>
  <c r="D1140" i="15"/>
  <c r="E1140" i="15"/>
  <c r="F1140" i="15" s="1"/>
  <c r="D1141" i="15"/>
  <c r="E1141" i="15"/>
  <c r="F1141" i="15" s="1"/>
  <c r="D1142" i="15"/>
  <c r="E1142" i="15"/>
  <c r="F1142" i="15" s="1"/>
  <c r="D1143" i="15"/>
  <c r="E1143" i="15"/>
  <c r="F1143" i="15" s="1"/>
  <c r="D1038" i="15"/>
  <c r="E1038" i="15"/>
  <c r="F1038" i="15" s="1"/>
  <c r="D1039" i="15"/>
  <c r="E1039" i="15"/>
  <c r="F1039" i="15" s="1"/>
  <c r="D1040" i="15"/>
  <c r="E1040" i="15"/>
  <c r="F1040" i="15" s="1"/>
  <c r="D1041" i="15"/>
  <c r="E1041" i="15"/>
  <c r="F1041" i="15" s="1"/>
  <c r="D1045" i="15"/>
  <c r="E1045" i="15"/>
  <c r="F1045" i="15" s="1"/>
  <c r="D1046" i="15"/>
  <c r="E1046" i="15"/>
  <c r="F1046" i="15" s="1"/>
  <c r="D1047" i="15"/>
  <c r="E1047" i="15"/>
  <c r="F1047" i="15" s="1"/>
  <c r="D1048" i="15"/>
  <c r="E1048" i="15"/>
  <c r="F1048" i="15" s="1"/>
  <c r="D1049" i="15"/>
  <c r="E1049" i="15"/>
  <c r="F1049" i="15" s="1"/>
  <c r="D846" i="15"/>
  <c r="E846" i="15"/>
  <c r="F846" i="15" s="1"/>
  <c r="D840" i="15"/>
  <c r="E840" i="15"/>
  <c r="F840" i="15" s="1"/>
  <c r="AI1083" i="4"/>
  <c r="E706" i="15"/>
  <c r="F706" i="15" s="1"/>
  <c r="E1197" i="15"/>
  <c r="F1197" i="15" s="1"/>
  <c r="E796" i="15"/>
  <c r="F796" i="15" s="1"/>
  <c r="E232" i="15"/>
  <c r="F232" i="15" s="1"/>
  <c r="E183" i="15"/>
  <c r="F183" i="15" s="1"/>
  <c r="E186" i="15"/>
  <c r="F186" i="15" s="1"/>
  <c r="E829" i="15"/>
  <c r="F829" i="15" s="1"/>
  <c r="E371" i="15"/>
  <c r="F371" i="15" s="1"/>
  <c r="E332" i="15"/>
  <c r="F332" i="15" s="1"/>
  <c r="E1052" i="15"/>
  <c r="F1052" i="15" s="1"/>
  <c r="E841" i="15"/>
  <c r="F841" i="15" s="1"/>
  <c r="E842" i="15"/>
  <c r="F842" i="15" s="1"/>
  <c r="E843" i="15"/>
  <c r="F843" i="15" s="1"/>
  <c r="E844" i="15"/>
  <c r="F844" i="15" s="1"/>
  <c r="E845" i="15"/>
  <c r="F845" i="15" s="1"/>
  <c r="E681" i="15"/>
  <c r="F681" i="15" s="1"/>
  <c r="E462" i="15"/>
  <c r="F462" i="15" s="1"/>
  <c r="E588" i="15"/>
  <c r="F588" i="15" s="1"/>
  <c r="E51" i="15"/>
  <c r="F51" i="15" s="1"/>
  <c r="E5" i="15"/>
  <c r="F5" i="15" s="1"/>
  <c r="E1016" i="15"/>
  <c r="F1016" i="15" s="1"/>
  <c r="E997" i="15"/>
  <c r="F997" i="15" s="1"/>
  <c r="E1003" i="15"/>
  <c r="F1003" i="15" s="1"/>
  <c r="E203" i="15"/>
  <c r="F203" i="15" s="1"/>
  <c r="E720" i="15"/>
  <c r="F720" i="15" s="1"/>
  <c r="E492" i="15"/>
  <c r="F492" i="15" s="1"/>
  <c r="E495" i="15"/>
  <c r="F495" i="15" s="1"/>
  <c r="D706" i="15"/>
  <c r="D1197" i="15"/>
  <c r="D796" i="15"/>
  <c r="D232" i="15"/>
  <c r="D183" i="15"/>
  <c r="D186" i="15"/>
  <c r="D829" i="15"/>
  <c r="D371" i="15"/>
  <c r="D332" i="15"/>
  <c r="D1052" i="15"/>
  <c r="D841" i="15"/>
  <c r="D842" i="15"/>
  <c r="D843" i="15"/>
  <c r="D844" i="15"/>
  <c r="D845" i="15"/>
  <c r="D681" i="15"/>
  <c r="D462" i="15"/>
  <c r="D588" i="15"/>
  <c r="D51" i="15"/>
  <c r="D5" i="15"/>
  <c r="D1016" i="15"/>
  <c r="D997" i="15"/>
  <c r="D1003" i="15"/>
  <c r="D203" i="15"/>
  <c r="D720" i="15"/>
  <c r="D492" i="15"/>
  <c r="D495" i="15"/>
  <c r="E856" i="15"/>
  <c r="F856" i="15" s="1"/>
  <c r="E715" i="15"/>
  <c r="F715" i="15" s="1"/>
  <c r="E1146" i="15"/>
  <c r="F1146" i="15" s="1"/>
  <c r="E1147" i="15"/>
  <c r="F1147" i="15" s="1"/>
  <c r="E1148" i="15"/>
  <c r="F1148" i="15" s="1"/>
  <c r="E1149" i="15"/>
  <c r="F1149" i="15" s="1"/>
  <c r="E1205" i="15"/>
  <c r="F1205" i="15" s="1"/>
  <c r="E812" i="15"/>
  <c r="F812" i="15" s="1"/>
  <c r="E242" i="15"/>
  <c r="F242" i="15" s="1"/>
  <c r="E193" i="15"/>
  <c r="F193" i="15" s="1"/>
  <c r="E197" i="15"/>
  <c r="F197" i="15" s="1"/>
  <c r="E195" i="15"/>
  <c r="F195" i="15" s="1"/>
  <c r="E836" i="15"/>
  <c r="F836" i="15" s="1"/>
  <c r="E839" i="15"/>
  <c r="F839" i="15" s="1"/>
  <c r="E757" i="15"/>
  <c r="F757" i="15" s="1"/>
  <c r="E374" i="15"/>
  <c r="F374" i="15" s="1"/>
  <c r="E376" i="15"/>
  <c r="F376" i="15" s="1"/>
  <c r="E377" i="15"/>
  <c r="F377" i="15" s="1"/>
  <c r="E340" i="15"/>
  <c r="F340" i="15" s="1"/>
  <c r="E347" i="15"/>
  <c r="F347" i="15" s="1"/>
  <c r="E1060" i="15"/>
  <c r="F1060" i="15" s="1"/>
  <c r="E857" i="15"/>
  <c r="F857" i="15" s="1"/>
  <c r="E858" i="15"/>
  <c r="F858" i="15" s="1"/>
  <c r="E859" i="15"/>
  <c r="F859" i="15" s="1"/>
  <c r="E860" i="15"/>
  <c r="F860" i="15" s="1"/>
  <c r="E861" i="15"/>
  <c r="F861" i="15" s="1"/>
  <c r="E689" i="15"/>
  <c r="F689" i="15" s="1"/>
  <c r="E696" i="15"/>
  <c r="F696" i="15" s="1"/>
  <c r="E465" i="15"/>
  <c r="F465" i="15" s="1"/>
  <c r="E223" i="15"/>
  <c r="F223" i="15" s="1"/>
  <c r="E594" i="15"/>
  <c r="F594" i="15" s="1"/>
  <c r="E595" i="15"/>
  <c r="F595" i="15" s="1"/>
  <c r="E596" i="15"/>
  <c r="F596" i="15" s="1"/>
  <c r="E600" i="15"/>
  <c r="F600" i="15" s="1"/>
  <c r="E517" i="15"/>
  <c r="F517" i="15" s="1"/>
  <c r="E58" i="15"/>
  <c r="F58" i="15" s="1"/>
  <c r="E9" i="15"/>
  <c r="F9" i="15" s="1"/>
  <c r="E18" i="15"/>
  <c r="F18" i="15" s="1"/>
  <c r="E1024" i="15"/>
  <c r="F1024" i="15" s="1"/>
  <c r="E1006" i="15"/>
  <c r="F1006" i="15" s="1"/>
  <c r="E1009" i="15"/>
  <c r="F1009" i="15" s="1"/>
  <c r="E1010" i="15"/>
  <c r="F1010" i="15" s="1"/>
  <c r="E1011" i="15"/>
  <c r="F1011" i="15" s="1"/>
  <c r="E211" i="15"/>
  <c r="F211" i="15" s="1"/>
  <c r="E728" i="15"/>
  <c r="F728" i="15" s="1"/>
  <c r="E499" i="15"/>
  <c r="F499" i="15" s="1"/>
  <c r="E502" i="15"/>
  <c r="F502" i="15" s="1"/>
  <c r="E582" i="15"/>
  <c r="F582" i="15" s="1"/>
  <c r="D856" i="15"/>
  <c r="D715" i="15"/>
  <c r="D1146" i="15"/>
  <c r="D1147" i="15"/>
  <c r="D1148" i="15"/>
  <c r="D1149" i="15"/>
  <c r="D1205" i="15"/>
  <c r="D812" i="15"/>
  <c r="D242" i="15"/>
  <c r="D193" i="15"/>
  <c r="D197" i="15"/>
  <c r="D195" i="15"/>
  <c r="D836" i="15"/>
  <c r="D839" i="15"/>
  <c r="D757" i="15"/>
  <c r="D374" i="15"/>
  <c r="D376" i="15"/>
  <c r="D377" i="15"/>
  <c r="D340" i="15"/>
  <c r="D347" i="15"/>
  <c r="D1060" i="15"/>
  <c r="D857" i="15"/>
  <c r="D858" i="15"/>
  <c r="D859" i="15"/>
  <c r="D860" i="15"/>
  <c r="D861" i="15"/>
  <c r="D689" i="15"/>
  <c r="D696" i="15"/>
  <c r="D465" i="15"/>
  <c r="D223" i="15"/>
  <c r="D594" i="15"/>
  <c r="D595" i="15"/>
  <c r="D596" i="15"/>
  <c r="D600" i="15"/>
  <c r="D517" i="15"/>
  <c r="D58" i="15"/>
  <c r="D9" i="15"/>
  <c r="D18" i="15"/>
  <c r="D1024" i="15"/>
  <c r="D1006" i="15"/>
  <c r="D1009" i="15"/>
  <c r="D1010" i="15"/>
  <c r="D1011" i="15"/>
  <c r="D211" i="15"/>
  <c r="D728" i="15"/>
  <c r="D499" i="15"/>
  <c r="D502" i="15"/>
  <c r="D582" i="15"/>
  <c r="E786" i="15"/>
  <c r="F786" i="15" s="1"/>
  <c r="D786" i="15"/>
  <c r="C1360" i="4"/>
  <c r="G1345" i="4"/>
  <c r="G1344" i="4"/>
  <c r="G1343" i="4"/>
  <c r="G1342" i="4"/>
  <c r="E1342" i="4"/>
  <c r="E1343" i="4" s="1"/>
  <c r="E1344" i="4" s="1"/>
  <c r="E1345" i="4" s="1"/>
  <c r="E1346" i="4" s="1"/>
  <c r="E1347" i="4" s="1"/>
  <c r="E1348" i="4" s="1"/>
  <c r="E1349" i="4" s="1"/>
  <c r="E1350" i="4" s="1"/>
  <c r="E1351" i="4" s="1"/>
  <c r="E1352" i="4" s="1"/>
  <c r="E1353" i="4" s="1"/>
  <c r="E1354" i="4" s="1"/>
  <c r="E1355" i="4" s="1"/>
  <c r="E1356" i="4" s="1"/>
  <c r="E1357" i="4" s="1"/>
  <c r="E1358" i="4" s="1"/>
  <c r="E1359" i="4" s="1"/>
  <c r="E1360" i="4" s="1"/>
  <c r="L379" i="15" l="1"/>
  <c r="J447" i="15"/>
  <c r="L447" i="15" s="1"/>
  <c r="J390" i="15"/>
  <c r="L390" i="15" s="1"/>
  <c r="J549" i="15"/>
  <c r="L549" i="15" s="1"/>
  <c r="J636" i="15"/>
  <c r="L636" i="15" s="1"/>
  <c r="J378" i="15"/>
  <c r="L378" i="15" s="1"/>
  <c r="K486" i="7"/>
  <c r="J36" i="15"/>
  <c r="F470" i="7"/>
  <c r="F324" i="7"/>
  <c r="F171" i="7"/>
  <c r="H315" i="7"/>
  <c r="F593" i="7"/>
  <c r="F49" i="7"/>
  <c r="H262" i="7"/>
  <c r="H483" i="7"/>
  <c r="F129" i="7"/>
  <c r="F3" i="7"/>
  <c r="H91" i="7"/>
  <c r="H5" i="7"/>
  <c r="H3" i="7"/>
  <c r="H2" i="7"/>
  <c r="H421" i="7"/>
  <c r="H559" i="7"/>
  <c r="H447" i="7"/>
  <c r="H363" i="7"/>
  <c r="H251" i="7"/>
  <c r="H167" i="7"/>
  <c r="H69" i="7"/>
  <c r="F318" i="7"/>
  <c r="H539" i="7"/>
  <c r="H319" i="7"/>
  <c r="H138" i="7"/>
  <c r="F472" i="7"/>
  <c r="F356" i="7"/>
  <c r="F204" i="7"/>
  <c r="F8" i="7"/>
  <c r="H497" i="7"/>
  <c r="H317" i="7"/>
  <c r="H96" i="7"/>
  <c r="H589" i="7"/>
  <c r="H575" i="7"/>
  <c r="H561" i="7"/>
  <c r="H547" i="7"/>
  <c r="H533" i="7"/>
  <c r="H519" i="7"/>
  <c r="H505" i="7"/>
  <c r="H491" i="7"/>
  <c r="H477" i="7"/>
  <c r="H463" i="7"/>
  <c r="H449" i="7"/>
  <c r="H435" i="7"/>
  <c r="H407" i="7"/>
  <c r="H393" i="7"/>
  <c r="H379" i="7"/>
  <c r="H365" i="7"/>
  <c r="H351" i="7"/>
  <c r="H337" i="7"/>
  <c r="H323" i="7"/>
  <c r="H309" i="7"/>
  <c r="H295" i="7"/>
  <c r="H281" i="7"/>
  <c r="H267" i="7"/>
  <c r="H253" i="7"/>
  <c r="H239" i="7"/>
  <c r="H225" i="7"/>
  <c r="H211" i="7"/>
  <c r="H197" i="7"/>
  <c r="H183" i="7"/>
  <c r="H169" i="7"/>
  <c r="H155" i="7"/>
  <c r="H141" i="7"/>
  <c r="H127" i="7"/>
  <c r="H113" i="7"/>
  <c r="H99" i="7"/>
  <c r="H85" i="7"/>
  <c r="H71" i="7"/>
  <c r="H57" i="7"/>
  <c r="H43" i="7"/>
  <c r="H29" i="7"/>
  <c r="H15" i="7"/>
  <c r="F595" i="7"/>
  <c r="F471" i="7"/>
  <c r="F330" i="7"/>
  <c r="F203" i="7"/>
  <c r="F7" i="7"/>
  <c r="H531" i="7"/>
  <c r="H419" i="7"/>
  <c r="H321" i="7"/>
  <c r="H265" i="7"/>
  <c r="H83" i="7"/>
  <c r="F170" i="7"/>
  <c r="F440" i="7"/>
  <c r="H587" i="7"/>
  <c r="H474" i="7"/>
  <c r="F317" i="7"/>
  <c r="H431" i="7"/>
  <c r="H258" i="7"/>
  <c r="H26" i="7"/>
  <c r="H557" i="7"/>
  <c r="H417" i="7"/>
  <c r="F556" i="7"/>
  <c r="F430" i="7"/>
  <c r="F289" i="7"/>
  <c r="F134" i="7"/>
  <c r="H573" i="7"/>
  <c r="H475" i="7"/>
  <c r="H377" i="7"/>
  <c r="H279" i="7"/>
  <c r="H209" i="7"/>
  <c r="H111" i="7"/>
  <c r="H55" i="7"/>
  <c r="F583" i="7"/>
  <c r="H259" i="7"/>
  <c r="F164" i="7"/>
  <c r="H427" i="7"/>
  <c r="H247" i="7"/>
  <c r="H23" i="7"/>
  <c r="F552" i="7"/>
  <c r="F429" i="7"/>
  <c r="F287" i="7"/>
  <c r="F524" i="7"/>
  <c r="F548" i="7"/>
  <c r="F567" i="7"/>
  <c r="F591" i="7"/>
  <c r="H10" i="7"/>
  <c r="H38" i="7"/>
  <c r="H152" i="7"/>
  <c r="H193" i="7"/>
  <c r="H275" i="7"/>
  <c r="H305" i="7"/>
  <c r="H375" i="7"/>
  <c r="H487" i="7"/>
  <c r="H529" i="7"/>
  <c r="H11" i="7"/>
  <c r="H39" i="7"/>
  <c r="H312" i="7"/>
  <c r="H347" i="7"/>
  <c r="H457" i="7"/>
  <c r="H488" i="7"/>
  <c r="H530" i="7"/>
  <c r="F4" i="7"/>
  <c r="F30" i="7"/>
  <c r="F5" i="7"/>
  <c r="F31" i="7"/>
  <c r="F51" i="7"/>
  <c r="F75" i="7"/>
  <c r="F100" i="7"/>
  <c r="F119" i="7"/>
  <c r="F143" i="7"/>
  <c r="F162" i="7"/>
  <c r="F186" i="7"/>
  <c r="F205" i="7"/>
  <c r="F229" i="7"/>
  <c r="F248" i="7"/>
  <c r="F272" i="7"/>
  <c r="F296" i="7"/>
  <c r="F315" i="7"/>
  <c r="F339" i="7"/>
  <c r="F358" i="7"/>
  <c r="F382" i="7"/>
  <c r="F401" i="7"/>
  <c r="F425" i="7"/>
  <c r="F444" i="7"/>
  <c r="F468" i="7"/>
  <c r="F492" i="7"/>
  <c r="F511" i="7"/>
  <c r="F535" i="7"/>
  <c r="F554" i="7"/>
  <c r="F578" i="7"/>
  <c r="H24" i="7"/>
  <c r="H66" i="7"/>
  <c r="H107" i="7"/>
  <c r="H289" i="7"/>
  <c r="H360" i="7"/>
  <c r="H430" i="7"/>
  <c r="H471" i="7"/>
  <c r="H544" i="7"/>
  <c r="H82" i="7"/>
  <c r="H121" i="7"/>
  <c r="H443" i="7"/>
  <c r="H485" i="7"/>
  <c r="H527" i="7"/>
  <c r="F44" i="7"/>
  <c r="F63" i="7"/>
  <c r="F88" i="7"/>
  <c r="F107" i="7"/>
  <c r="F131" i="7"/>
  <c r="F150" i="7"/>
  <c r="F174" i="7"/>
  <c r="F198" i="7"/>
  <c r="F217" i="7"/>
  <c r="F241" i="7"/>
  <c r="F260" i="7"/>
  <c r="F284" i="7"/>
  <c r="F303" i="7"/>
  <c r="F327" i="7"/>
  <c r="F346" i="7"/>
  <c r="F370" i="7"/>
  <c r="F394" i="7"/>
  <c r="F413" i="7"/>
  <c r="F437" i="7"/>
  <c r="F456" i="7"/>
  <c r="F480" i="7"/>
  <c r="F499" i="7"/>
  <c r="F523" i="7"/>
  <c r="F542" i="7"/>
  <c r="F566" i="7"/>
  <c r="F590" i="7"/>
  <c r="H9" i="7"/>
  <c r="H37" i="7"/>
  <c r="H123" i="7"/>
  <c r="H151" i="7"/>
  <c r="H191" i="7"/>
  <c r="H303" i="7"/>
  <c r="H345" i="7"/>
  <c r="H373" i="7"/>
  <c r="H415" i="7"/>
  <c r="H452" i="7"/>
  <c r="H486" i="7"/>
  <c r="H528" i="7"/>
  <c r="H558" i="7"/>
  <c r="F21" i="7"/>
  <c r="F61" i="7"/>
  <c r="F103" i="7"/>
  <c r="F142" i="7"/>
  <c r="F178" i="7"/>
  <c r="F215" i="7"/>
  <c r="F256" i="7"/>
  <c r="F290" i="7"/>
  <c r="F331" i="7"/>
  <c r="F368" i="7"/>
  <c r="F409" i="7"/>
  <c r="F443" i="7"/>
  <c r="F484" i="7"/>
  <c r="F521" i="7"/>
  <c r="F562" i="7"/>
  <c r="H103" i="7"/>
  <c r="H149" i="7"/>
  <c r="H208" i="7"/>
  <c r="H277" i="7"/>
  <c r="H331" i="7"/>
  <c r="H387" i="7"/>
  <c r="H439" i="7"/>
  <c r="H499" i="7"/>
  <c r="H555" i="7"/>
  <c r="F23" i="7"/>
  <c r="F66" i="7"/>
  <c r="F104" i="7"/>
  <c r="F145" i="7"/>
  <c r="F184" i="7"/>
  <c r="F220" i="7"/>
  <c r="F257" i="7"/>
  <c r="F298" i="7"/>
  <c r="F332" i="7"/>
  <c r="F373" i="7"/>
  <c r="F410" i="7"/>
  <c r="F451" i="7"/>
  <c r="F485" i="7"/>
  <c r="F526" i="7"/>
  <c r="F563" i="7"/>
  <c r="H33" i="7"/>
  <c r="H105" i="7"/>
  <c r="H160" i="7"/>
  <c r="H216" i="7"/>
  <c r="H278" i="7"/>
  <c r="H332" i="7"/>
  <c r="H388" i="7"/>
  <c r="H440" i="7"/>
  <c r="H501" i="7"/>
  <c r="H556" i="7"/>
  <c r="F24" i="7"/>
  <c r="F72" i="7"/>
  <c r="F105" i="7"/>
  <c r="F146" i="7"/>
  <c r="F185" i="7"/>
  <c r="F226" i="7"/>
  <c r="F258" i="7"/>
  <c r="F299" i="7"/>
  <c r="F338" i="7"/>
  <c r="F374" i="7"/>
  <c r="F411" i="7"/>
  <c r="F452" i="7"/>
  <c r="F486" i="7"/>
  <c r="F527" i="7"/>
  <c r="F564" i="7"/>
  <c r="H48" i="7"/>
  <c r="H109" i="7"/>
  <c r="H161" i="7"/>
  <c r="H219" i="7"/>
  <c r="H333" i="7"/>
  <c r="H389" i="7"/>
  <c r="H441" i="7"/>
  <c r="H509" i="7"/>
  <c r="H569" i="7"/>
  <c r="F33" i="7"/>
  <c r="F73" i="7"/>
  <c r="F115" i="7"/>
  <c r="F147" i="7"/>
  <c r="F188" i="7"/>
  <c r="F227" i="7"/>
  <c r="F268" i="7"/>
  <c r="F300" i="7"/>
  <c r="F341" i="7"/>
  <c r="F380" i="7"/>
  <c r="F416" i="7"/>
  <c r="F453" i="7"/>
  <c r="F494" i="7"/>
  <c r="F528" i="7"/>
  <c r="F569" i="7"/>
  <c r="H51" i="7"/>
  <c r="H117" i="7"/>
  <c r="H163" i="7"/>
  <c r="H221" i="7"/>
  <c r="H285" i="7"/>
  <c r="H341" i="7"/>
  <c r="H397" i="7"/>
  <c r="H458" i="7"/>
  <c r="H513" i="7"/>
  <c r="H570" i="7"/>
  <c r="F34" i="7"/>
  <c r="F74" i="7"/>
  <c r="F116" i="7"/>
  <c r="F148" i="7"/>
  <c r="F189" i="7"/>
  <c r="F228" i="7"/>
  <c r="F269" i="7"/>
  <c r="F301" i="7"/>
  <c r="F342" i="7"/>
  <c r="F381" i="7"/>
  <c r="F422" i="7"/>
  <c r="F454" i="7"/>
  <c r="F495" i="7"/>
  <c r="F534" i="7"/>
  <c r="F570" i="7"/>
  <c r="H61" i="7"/>
  <c r="H118" i="7"/>
  <c r="H164" i="7"/>
  <c r="H222" i="7"/>
  <c r="H286" i="7"/>
  <c r="H348" i="7"/>
  <c r="H401" i="7"/>
  <c r="H459" i="7"/>
  <c r="H515" i="7"/>
  <c r="H571" i="7"/>
  <c r="F35" i="7"/>
  <c r="F77" i="7"/>
  <c r="F117" i="7"/>
  <c r="F158" i="7"/>
  <c r="F190" i="7"/>
  <c r="F231" i="7"/>
  <c r="F270" i="7"/>
  <c r="F311" i="7"/>
  <c r="F343" i="7"/>
  <c r="F384" i="7"/>
  <c r="F423" i="7"/>
  <c r="F464" i="7"/>
  <c r="F496" i="7"/>
  <c r="F537" i="7"/>
  <c r="F576" i="7"/>
  <c r="H63" i="7"/>
  <c r="H119" i="7"/>
  <c r="H165" i="7"/>
  <c r="H233" i="7"/>
  <c r="H291" i="7"/>
  <c r="H403" i="7"/>
  <c r="H467" i="7"/>
  <c r="H523" i="7"/>
  <c r="H579" i="7"/>
  <c r="F37" i="7"/>
  <c r="F79" i="7"/>
  <c r="F118" i="7"/>
  <c r="F159" i="7"/>
  <c r="F191" i="7"/>
  <c r="F232" i="7"/>
  <c r="F271" i="7"/>
  <c r="F312" i="7"/>
  <c r="F344" i="7"/>
  <c r="F385" i="7"/>
  <c r="F424" i="7"/>
  <c r="F465" i="7"/>
  <c r="F497" i="7"/>
  <c r="F538" i="7"/>
  <c r="F577" i="7"/>
  <c r="H4" i="7"/>
  <c r="H65" i="7"/>
  <c r="H135" i="7"/>
  <c r="H175" i="7"/>
  <c r="H234" i="7"/>
  <c r="H292" i="7"/>
  <c r="H355" i="7"/>
  <c r="H404" i="7"/>
  <c r="H468" i="7"/>
  <c r="H580" i="7"/>
  <c r="F47" i="7"/>
  <c r="F80" i="7"/>
  <c r="F121" i="7"/>
  <c r="F160" i="7"/>
  <c r="F201" i="7"/>
  <c r="F233" i="7"/>
  <c r="F274" i="7"/>
  <c r="F313" i="7"/>
  <c r="F354" i="7"/>
  <c r="F386" i="7"/>
  <c r="F427" i="7"/>
  <c r="F466" i="7"/>
  <c r="F507" i="7"/>
  <c r="F539" i="7"/>
  <c r="F580" i="7"/>
  <c r="H12" i="7"/>
  <c r="H67" i="7"/>
  <c r="H136" i="7"/>
  <c r="H177" i="7"/>
  <c r="H583" i="7"/>
  <c r="F2" i="7"/>
  <c r="F48" i="7"/>
  <c r="F86" i="7"/>
  <c r="F122" i="7"/>
  <c r="F161" i="7"/>
  <c r="F202" i="7"/>
  <c r="F234" i="7"/>
  <c r="F275" i="7"/>
  <c r="F314" i="7"/>
  <c r="F355" i="7"/>
  <c r="F387" i="7"/>
  <c r="F428" i="7"/>
  <c r="F467" i="7"/>
  <c r="F508" i="7"/>
  <c r="F540" i="7"/>
  <c r="F581" i="7"/>
  <c r="H19" i="7"/>
  <c r="H76" i="7"/>
  <c r="H137" i="7"/>
  <c r="H179" i="7"/>
  <c r="H245" i="7"/>
  <c r="H300" i="7"/>
  <c r="H359" i="7"/>
  <c r="H418" i="7"/>
  <c r="H472" i="7"/>
  <c r="H538" i="7"/>
  <c r="H584" i="7"/>
  <c r="F9" i="7"/>
  <c r="F59" i="7"/>
  <c r="F94" i="7"/>
  <c r="F135" i="7"/>
  <c r="F172" i="7"/>
  <c r="F213" i="7"/>
  <c r="F247" i="7"/>
  <c r="F288" i="7"/>
  <c r="F325" i="7"/>
  <c r="F366" i="7"/>
  <c r="F400" i="7"/>
  <c r="F441" i="7"/>
  <c r="F478" i="7"/>
  <c r="F514" i="7"/>
  <c r="F553" i="7"/>
  <c r="F594" i="7"/>
  <c r="H25" i="7"/>
  <c r="H93" i="7"/>
  <c r="H147" i="7"/>
  <c r="H206" i="7"/>
  <c r="H261" i="7"/>
  <c r="H327" i="7"/>
  <c r="H370" i="7"/>
  <c r="H429" i="7"/>
  <c r="H495" i="7"/>
  <c r="H551" i="7"/>
  <c r="F10" i="7"/>
  <c r="F60" i="7"/>
  <c r="F102" i="7"/>
  <c r="F136" i="7"/>
  <c r="F177" i="7"/>
  <c r="F214" i="7"/>
  <c r="H424" i="7"/>
  <c r="H207" i="7"/>
  <c r="H21" i="7"/>
  <c r="F551" i="7"/>
  <c r="F408" i="7"/>
  <c r="F282" i="7"/>
  <c r="F128" i="7"/>
  <c r="H205" i="7"/>
  <c r="H20" i="7"/>
  <c r="F550" i="7"/>
  <c r="F399" i="7"/>
  <c r="F276" i="7"/>
  <c r="F93" i="7"/>
  <c r="H545" i="7"/>
  <c r="H433" i="7"/>
  <c r="H307" i="7"/>
  <c r="H223" i="7"/>
  <c r="H125" i="7"/>
  <c r="H13" i="7"/>
  <c r="H595" i="7"/>
  <c r="H385" i="7"/>
  <c r="H203" i="7"/>
  <c r="H525" i="7"/>
  <c r="H469" i="7"/>
  <c r="H357" i="7"/>
  <c r="F520" i="7"/>
  <c r="F398" i="7"/>
  <c r="F255" i="7"/>
  <c r="F92" i="7"/>
  <c r="H369" i="7"/>
  <c r="F91" i="7"/>
  <c r="H81" i="7"/>
  <c r="H489" i="7"/>
  <c r="H391" i="7"/>
  <c r="H293" i="7"/>
  <c r="H181" i="7"/>
  <c r="H97" i="7"/>
  <c r="F442" i="7"/>
  <c r="H593" i="7"/>
  <c r="H187" i="7"/>
  <c r="F513" i="7"/>
  <c r="F397" i="7"/>
  <c r="F246" i="7"/>
  <c r="H553" i="7"/>
  <c r="H362" i="7"/>
  <c r="H148" i="7"/>
  <c r="H537" i="7"/>
  <c r="H411" i="7"/>
  <c r="H299" i="7"/>
  <c r="H243" i="7"/>
  <c r="F510" i="7"/>
  <c r="F367" i="7"/>
  <c r="F245" i="7"/>
  <c r="F58" i="7"/>
  <c r="H481" i="7"/>
  <c r="H503" i="7"/>
  <c r="H461" i="7"/>
  <c r="H349" i="7"/>
  <c r="H195" i="7"/>
  <c r="H139" i="7"/>
  <c r="H41" i="7"/>
  <c r="H79" i="7"/>
  <c r="F582" i="7"/>
  <c r="H542" i="7"/>
  <c r="H361" i="7"/>
  <c r="H146" i="7"/>
  <c r="F509" i="7"/>
  <c r="F360" i="7"/>
  <c r="F244" i="7"/>
  <c r="F50" i="7"/>
  <c r="H517" i="7"/>
  <c r="H405" i="7"/>
  <c r="H335" i="7"/>
  <c r="H237" i="7"/>
  <c r="H153" i="7"/>
  <c r="H27" i="7"/>
  <c r="H541" i="7"/>
  <c r="H328" i="7"/>
  <c r="H144" i="7"/>
  <c r="F483" i="7"/>
  <c r="F357" i="7"/>
  <c r="F212" i="7"/>
  <c r="F587" i="7"/>
  <c r="F573" i="7"/>
  <c r="F559" i="7"/>
  <c r="F545" i="7"/>
  <c r="F531" i="7"/>
  <c r="F517" i="7"/>
  <c r="F503" i="7"/>
  <c r="F489" i="7"/>
  <c r="F475" i="7"/>
  <c r="F461" i="7"/>
  <c r="F447" i="7"/>
  <c r="F433" i="7"/>
  <c r="F419" i="7"/>
  <c r="F405" i="7"/>
  <c r="F391" i="7"/>
  <c r="F377" i="7"/>
  <c r="F363" i="7"/>
  <c r="F349" i="7"/>
  <c r="F335" i="7"/>
  <c r="F321" i="7"/>
  <c r="F307" i="7"/>
  <c r="F293" i="7"/>
  <c r="F279" i="7"/>
  <c r="F265" i="7"/>
  <c r="F251" i="7"/>
  <c r="F237" i="7"/>
  <c r="F223" i="7"/>
  <c r="F209" i="7"/>
  <c r="F195" i="7"/>
  <c r="F181" i="7"/>
  <c r="F167" i="7"/>
  <c r="F153" i="7"/>
  <c r="F139" i="7"/>
  <c r="F125" i="7"/>
  <c r="F111" i="7"/>
  <c r="F97" i="7"/>
  <c r="F83" i="7"/>
  <c r="F69" i="7"/>
  <c r="F55" i="7"/>
  <c r="F41" i="7"/>
  <c r="F27" i="7"/>
  <c r="F13" i="7"/>
  <c r="H588" i="7"/>
  <c r="H574" i="7"/>
  <c r="H560" i="7"/>
  <c r="H546" i="7"/>
  <c r="H532" i="7"/>
  <c r="H518" i="7"/>
  <c r="H504" i="7"/>
  <c r="H490" i="7"/>
  <c r="H476" i="7"/>
  <c r="H462" i="7"/>
  <c r="H448" i="7"/>
  <c r="H434" i="7"/>
  <c r="H420" i="7"/>
  <c r="H406" i="7"/>
  <c r="H392" i="7"/>
  <c r="H378" i="7"/>
  <c r="H364" i="7"/>
  <c r="H350" i="7"/>
  <c r="H336" i="7"/>
  <c r="H322" i="7"/>
  <c r="H308" i="7"/>
  <c r="H294" i="7"/>
  <c r="H280" i="7"/>
  <c r="H266" i="7"/>
  <c r="H252" i="7"/>
  <c r="H238" i="7"/>
  <c r="H224" i="7"/>
  <c r="H210" i="7"/>
  <c r="H196" i="7"/>
  <c r="H182" i="7"/>
  <c r="H168" i="7"/>
  <c r="H154" i="7"/>
  <c r="H140" i="7"/>
  <c r="H126" i="7"/>
  <c r="H112" i="7"/>
  <c r="H98" i="7"/>
  <c r="H84" i="7"/>
  <c r="H70" i="7"/>
  <c r="H56" i="7"/>
  <c r="H42" i="7"/>
  <c r="H28" i="7"/>
  <c r="H14" i="7"/>
  <c r="H416" i="7"/>
  <c r="H346" i="7"/>
  <c r="H276" i="7"/>
  <c r="H150" i="7"/>
  <c r="F78" i="7"/>
  <c r="F36" i="7"/>
  <c r="F22" i="7"/>
  <c r="F16" i="7"/>
  <c r="H582" i="7"/>
  <c r="H568" i="7"/>
  <c r="H554" i="7"/>
  <c r="H540" i="7"/>
  <c r="H526" i="7"/>
  <c r="H512" i="7"/>
  <c r="H498" i="7"/>
  <c r="H484" i="7"/>
  <c r="H470" i="7"/>
  <c r="H456" i="7"/>
  <c r="H442" i="7"/>
  <c r="H428" i="7"/>
  <c r="H414" i="7"/>
  <c r="H400" i="7"/>
  <c r="H386" i="7"/>
  <c r="H372" i="7"/>
  <c r="H358" i="7"/>
  <c r="H344" i="7"/>
  <c r="H330" i="7"/>
  <c r="H316" i="7"/>
  <c r="H302" i="7"/>
  <c r="H288" i="7"/>
  <c r="H274" i="7"/>
  <c r="H260" i="7"/>
  <c r="H246" i="7"/>
  <c r="H232" i="7"/>
  <c r="H218" i="7"/>
  <c r="H204" i="7"/>
  <c r="H190" i="7"/>
  <c r="H176" i="7"/>
  <c r="H162" i="7"/>
  <c r="H134" i="7"/>
  <c r="H120" i="7"/>
  <c r="H106" i="7"/>
  <c r="H92" i="7"/>
  <c r="H78" i="7"/>
  <c r="H64" i="7"/>
  <c r="H50" i="7"/>
  <c r="H36" i="7"/>
  <c r="H22" i="7"/>
  <c r="H8" i="7"/>
  <c r="H581" i="7"/>
  <c r="H567" i="7"/>
  <c r="H511" i="7"/>
  <c r="H455" i="7"/>
  <c r="H413" i="7"/>
  <c r="H399" i="7"/>
  <c r="H371" i="7"/>
  <c r="H343" i="7"/>
  <c r="H329" i="7"/>
  <c r="H301" i="7"/>
  <c r="H287" i="7"/>
  <c r="H273" i="7"/>
  <c r="H231" i="7"/>
  <c r="H217" i="7"/>
  <c r="H189" i="7"/>
  <c r="H133" i="7"/>
  <c r="H77" i="7"/>
  <c r="H49" i="7"/>
  <c r="H35" i="7"/>
  <c r="H7" i="7"/>
  <c r="H594" i="7"/>
  <c r="H566" i="7"/>
  <c r="H552" i="7"/>
  <c r="H524" i="7"/>
  <c r="H510" i="7"/>
  <c r="H496" i="7"/>
  <c r="H482" i="7"/>
  <c r="H454" i="7"/>
  <c r="H426" i="7"/>
  <c r="H412" i="7"/>
  <c r="H398" i="7"/>
  <c r="H384" i="7"/>
  <c r="H356" i="7"/>
  <c r="H342" i="7"/>
  <c r="H314" i="7"/>
  <c r="H272" i="7"/>
  <c r="H244" i="7"/>
  <c r="H230" i="7"/>
  <c r="H202" i="7"/>
  <c r="H188" i="7"/>
  <c r="H174" i="7"/>
  <c r="H132" i="7"/>
  <c r="H104" i="7"/>
  <c r="H90" i="7"/>
  <c r="H62" i="7"/>
  <c r="H34" i="7"/>
  <c r="H6" i="7"/>
  <c r="H565" i="7"/>
  <c r="H453" i="7"/>
  <c r="H425" i="7"/>
  <c r="H383" i="7"/>
  <c r="H313" i="7"/>
  <c r="H271" i="7"/>
  <c r="H257" i="7"/>
  <c r="H229" i="7"/>
  <c r="H215" i="7"/>
  <c r="H201" i="7"/>
  <c r="H173" i="7"/>
  <c r="H159" i="7"/>
  <c r="H145" i="7"/>
  <c r="H131" i="7"/>
  <c r="H89" i="7"/>
  <c r="H75" i="7"/>
  <c r="H47" i="7"/>
  <c r="H564" i="7"/>
  <c r="H591" i="7"/>
  <c r="H577" i="7"/>
  <c r="H563" i="7"/>
  <c r="H549" i="7"/>
  <c r="H535" i="7"/>
  <c r="H521" i="7"/>
  <c r="H507" i="7"/>
  <c r="H493" i="7"/>
  <c r="H479" i="7"/>
  <c r="H465" i="7"/>
  <c r="H451" i="7"/>
  <c r="H437" i="7"/>
  <c r="H423" i="7"/>
  <c r="H409" i="7"/>
  <c r="H395" i="7"/>
  <c r="H381" i="7"/>
  <c r="H367" i="7"/>
  <c r="H353" i="7"/>
  <c r="H339" i="7"/>
  <c r="H325" i="7"/>
  <c r="H311" i="7"/>
  <c r="H297" i="7"/>
  <c r="H283" i="7"/>
  <c r="H269" i="7"/>
  <c r="H255" i="7"/>
  <c r="H241" i="7"/>
  <c r="H227" i="7"/>
  <c r="H213" i="7"/>
  <c r="H199" i="7"/>
  <c r="H185" i="7"/>
  <c r="H171" i="7"/>
  <c r="H157" i="7"/>
  <c r="H143" i="7"/>
  <c r="H129" i="7"/>
  <c r="H115" i="7"/>
  <c r="H101" i="7"/>
  <c r="H87" i="7"/>
  <c r="H73" i="7"/>
  <c r="H59" i="7"/>
  <c r="H45" i="7"/>
  <c r="H31" i="7"/>
  <c r="H17" i="7"/>
  <c r="F589" i="7"/>
  <c r="F575" i="7"/>
  <c r="F561" i="7"/>
  <c r="F547" i="7"/>
  <c r="F533" i="7"/>
  <c r="F519" i="7"/>
  <c r="F505" i="7"/>
  <c r="F491" i="7"/>
  <c r="F477" i="7"/>
  <c r="F463" i="7"/>
  <c r="F449" i="7"/>
  <c r="F435" i="7"/>
  <c r="F421" i="7"/>
  <c r="F407" i="7"/>
  <c r="F393" i="7"/>
  <c r="F379" i="7"/>
  <c r="F365" i="7"/>
  <c r="F351" i="7"/>
  <c r="F337" i="7"/>
  <c r="F323" i="7"/>
  <c r="F309" i="7"/>
  <c r="F295" i="7"/>
  <c r="F281" i="7"/>
  <c r="F267" i="7"/>
  <c r="F253" i="7"/>
  <c r="F239" i="7"/>
  <c r="F225" i="7"/>
  <c r="F211" i="7"/>
  <c r="F197" i="7"/>
  <c r="F183" i="7"/>
  <c r="F169" i="7"/>
  <c r="F155" i="7"/>
  <c r="F141" i="7"/>
  <c r="F127" i="7"/>
  <c r="F113" i="7"/>
  <c r="F99" i="7"/>
  <c r="F85" i="7"/>
  <c r="F71" i="7"/>
  <c r="F57" i="7"/>
  <c r="F43" i="7"/>
  <c r="F29" i="7"/>
  <c r="F15" i="7"/>
  <c r="H590" i="7"/>
  <c r="H576" i="7"/>
  <c r="H562" i="7"/>
  <c r="H548" i="7"/>
  <c r="H534" i="7"/>
  <c r="H520" i="7"/>
  <c r="H506" i="7"/>
  <c r="H492" i="7"/>
  <c r="H478" i="7"/>
  <c r="H464" i="7"/>
  <c r="H450" i="7"/>
  <c r="H436" i="7"/>
  <c r="H422" i="7"/>
  <c r="H408" i="7"/>
  <c r="H394" i="7"/>
  <c r="H380" i="7"/>
  <c r="H366" i="7"/>
  <c r="H352" i="7"/>
  <c r="H338" i="7"/>
  <c r="H324" i="7"/>
  <c r="H310" i="7"/>
  <c r="H296" i="7"/>
  <c r="H282" i="7"/>
  <c r="H268" i="7"/>
  <c r="H254" i="7"/>
  <c r="H240" i="7"/>
  <c r="H226" i="7"/>
  <c r="H212" i="7"/>
  <c r="H198" i="7"/>
  <c r="H184" i="7"/>
  <c r="H170" i="7"/>
  <c r="H156" i="7"/>
  <c r="H142" i="7"/>
  <c r="H128" i="7"/>
  <c r="H114" i="7"/>
  <c r="H100" i="7"/>
  <c r="H86" i="7"/>
  <c r="H72" i="7"/>
  <c r="H58" i="7"/>
  <c r="H44" i="7"/>
  <c r="H30" i="7"/>
  <c r="H16" i="7"/>
  <c r="F588" i="7"/>
  <c r="F574" i="7"/>
  <c r="F560" i="7"/>
  <c r="F546" i="7"/>
  <c r="F532" i="7"/>
  <c r="H514" i="7"/>
  <c r="H500" i="7"/>
  <c r="H444" i="7"/>
  <c r="H402" i="7"/>
  <c r="H374" i="7"/>
  <c r="H318" i="7"/>
  <c r="H304" i="7"/>
  <c r="H290" i="7"/>
  <c r="H248" i="7"/>
  <c r="H220" i="7"/>
  <c r="H192" i="7"/>
  <c r="H178" i="7"/>
  <c r="H122" i="7"/>
  <c r="H108" i="7"/>
  <c r="H94" i="7"/>
  <c r="H80" i="7"/>
  <c r="H52" i="7"/>
  <c r="F17" i="7"/>
  <c r="F584" i="7"/>
  <c r="F565" i="7"/>
  <c r="F541" i="7"/>
  <c r="F522" i="7"/>
  <c r="F498" i="7"/>
  <c r="F479" i="7"/>
  <c r="F455" i="7"/>
  <c r="F436" i="7"/>
  <c r="F412" i="7"/>
  <c r="F388" i="7"/>
  <c r="F369" i="7"/>
  <c r="F345" i="7"/>
  <c r="F326" i="7"/>
  <c r="F302" i="7"/>
  <c r="F283" i="7"/>
  <c r="F259" i="7"/>
  <c r="F240" i="7"/>
  <c r="F216" i="7"/>
  <c r="F192" i="7"/>
  <c r="F173" i="7"/>
  <c r="F149" i="7"/>
  <c r="F130" i="7"/>
  <c r="F106" i="7"/>
  <c r="F87" i="7"/>
  <c r="F62" i="7"/>
  <c r="F38" i="7"/>
  <c r="F19" i="7"/>
  <c r="H592" i="7"/>
  <c r="H578" i="7"/>
  <c r="H550" i="7"/>
  <c r="H536" i="7"/>
  <c r="H522" i="7"/>
  <c r="H508" i="7"/>
  <c r="H494" i="7"/>
  <c r="H480" i="7"/>
  <c r="H466" i="7"/>
  <c r="H438" i="7"/>
  <c r="H410" i="7"/>
  <c r="H396" i="7"/>
  <c r="H382" i="7"/>
  <c r="H368" i="7"/>
  <c r="H354" i="7"/>
  <c r="H340" i="7"/>
  <c r="H326" i="7"/>
  <c r="H298" i="7"/>
  <c r="H284" i="7"/>
  <c r="H270" i="7"/>
  <c r="H256" i="7"/>
  <c r="H242" i="7"/>
  <c r="H228" i="7"/>
  <c r="H214" i="7"/>
  <c r="H200" i="7"/>
  <c r="H186" i="7"/>
  <c r="H172" i="7"/>
  <c r="H158" i="7"/>
  <c r="H130" i="7"/>
  <c r="H116" i="7"/>
  <c r="H102" i="7"/>
  <c r="H88" i="7"/>
  <c r="H74" i="7"/>
  <c r="H60" i="7"/>
  <c r="H46" i="7"/>
  <c r="H32" i="7"/>
  <c r="H18" i="7"/>
  <c r="F579" i="7"/>
  <c r="F555" i="7"/>
  <c r="F536" i="7"/>
  <c r="F512" i="7"/>
  <c r="F493" i="7"/>
  <c r="F469" i="7"/>
  <c r="F450" i="7"/>
  <c r="F426" i="7"/>
  <c r="F402" i="7"/>
  <c r="F383" i="7"/>
  <c r="F359" i="7"/>
  <c r="F340" i="7"/>
  <c r="F316" i="7"/>
  <c r="F297" i="7"/>
  <c r="F273" i="7"/>
  <c r="F254" i="7"/>
  <c r="F230" i="7"/>
  <c r="F206" i="7"/>
  <c r="F187" i="7"/>
  <c r="F163" i="7"/>
  <c r="F144" i="7"/>
  <c r="F120" i="7"/>
  <c r="F101" i="7"/>
  <c r="F76" i="7"/>
  <c r="F52" i="7"/>
  <c r="F32" i="7"/>
  <c r="F6" i="7"/>
  <c r="F586" i="7"/>
  <c r="F572" i="7"/>
  <c r="F558" i="7"/>
  <c r="F544" i="7"/>
  <c r="F530" i="7"/>
  <c r="F516" i="7"/>
  <c r="F502" i="7"/>
  <c r="F488" i="7"/>
  <c r="F474" i="7"/>
  <c r="F460" i="7"/>
  <c r="F446" i="7"/>
  <c r="F432" i="7"/>
  <c r="F418" i="7"/>
  <c r="F404" i="7"/>
  <c r="F390" i="7"/>
  <c r="F376" i="7"/>
  <c r="F362" i="7"/>
  <c r="F348" i="7"/>
  <c r="F334" i="7"/>
  <c r="F320" i="7"/>
  <c r="F306" i="7"/>
  <c r="F292" i="7"/>
  <c r="F278" i="7"/>
  <c r="F264" i="7"/>
  <c r="F250" i="7"/>
  <c r="F236" i="7"/>
  <c r="F222" i="7"/>
  <c r="F208" i="7"/>
  <c r="F194" i="7"/>
  <c r="F180" i="7"/>
  <c r="F166" i="7"/>
  <c r="F152" i="7"/>
  <c r="F138" i="7"/>
  <c r="F124" i="7"/>
  <c r="F110" i="7"/>
  <c r="F96" i="7"/>
  <c r="F82" i="7"/>
  <c r="F68" i="7"/>
  <c r="F54" i="7"/>
  <c r="F40" i="7"/>
  <c r="F26" i="7"/>
  <c r="F12" i="7"/>
  <c r="F585" i="7"/>
  <c r="F571" i="7"/>
  <c r="F557" i="7"/>
  <c r="F543" i="7"/>
  <c r="F529" i="7"/>
  <c r="F515" i="7"/>
  <c r="F501" i="7"/>
  <c r="F487" i="7"/>
  <c r="F473" i="7"/>
  <c r="F459" i="7"/>
  <c r="F445" i="7"/>
  <c r="F431" i="7"/>
  <c r="F417" i="7"/>
  <c r="F403" i="7"/>
  <c r="F389" i="7"/>
  <c r="F375" i="7"/>
  <c r="F361" i="7"/>
  <c r="F347" i="7"/>
  <c r="F333" i="7"/>
  <c r="F319" i="7"/>
  <c r="F305" i="7"/>
  <c r="F291" i="7"/>
  <c r="F277" i="7"/>
  <c r="F263" i="7"/>
  <c r="F249" i="7"/>
  <c r="F235" i="7"/>
  <c r="F221" i="7"/>
  <c r="F207" i="7"/>
  <c r="F193" i="7"/>
  <c r="F179" i="7"/>
  <c r="F165" i="7"/>
  <c r="F151" i="7"/>
  <c r="F137" i="7"/>
  <c r="F123" i="7"/>
  <c r="F109" i="7"/>
  <c r="F95" i="7"/>
  <c r="F81" i="7"/>
  <c r="F67" i="7"/>
  <c r="F53" i="7"/>
  <c r="F39" i="7"/>
  <c r="F25" i="7"/>
  <c r="F11" i="7"/>
  <c r="H586" i="7"/>
  <c r="H572" i="7"/>
  <c r="H516" i="7"/>
  <c r="H502" i="7"/>
  <c r="H460" i="7"/>
  <c r="H446" i="7"/>
  <c r="H432" i="7"/>
  <c r="H390" i="7"/>
  <c r="H376" i="7"/>
  <c r="H334" i="7"/>
  <c r="H320" i="7"/>
  <c r="H306" i="7"/>
  <c r="H264" i="7"/>
  <c r="H250" i="7"/>
  <c r="H236" i="7"/>
  <c r="H194" i="7"/>
  <c r="H180" i="7"/>
  <c r="H166" i="7"/>
  <c r="H124" i="7"/>
  <c r="H110" i="7"/>
  <c r="H68" i="7"/>
  <c r="H54" i="7"/>
  <c r="H40" i="7"/>
  <c r="F592" i="7"/>
  <c r="F568" i="7"/>
  <c r="F549" i="7"/>
  <c r="F525" i="7"/>
  <c r="F506" i="7"/>
  <c r="F482" i="7"/>
  <c r="F458" i="7"/>
  <c r="F439" i="7"/>
  <c r="F415" i="7"/>
  <c r="F396" i="7"/>
  <c r="F372" i="7"/>
  <c r="F353" i="7"/>
  <c r="F329" i="7"/>
  <c r="F310" i="7"/>
  <c r="F286" i="7"/>
  <c r="F262" i="7"/>
  <c r="F243" i="7"/>
  <c r="F219" i="7"/>
  <c r="F200" i="7"/>
  <c r="F176" i="7"/>
  <c r="F157" i="7"/>
  <c r="F133" i="7"/>
  <c r="F114" i="7"/>
  <c r="F90" i="7"/>
  <c r="F65" i="7"/>
  <c r="F46" i="7"/>
  <c r="F20" i="7"/>
  <c r="H585" i="7"/>
  <c r="H543" i="7"/>
  <c r="H473" i="7"/>
  <c r="H445" i="7"/>
  <c r="H263" i="7"/>
  <c r="H249" i="7"/>
  <c r="H235" i="7"/>
  <c r="H95" i="7"/>
  <c r="H53" i="7"/>
  <c r="F500" i="7"/>
  <c r="F481" i="7"/>
  <c r="F457" i="7"/>
  <c r="F438" i="7"/>
  <c r="F414" i="7"/>
  <c r="F395" i="7"/>
  <c r="F371" i="7"/>
  <c r="F352" i="7"/>
  <c r="F328" i="7"/>
  <c r="F304" i="7"/>
  <c r="F285" i="7"/>
  <c r="F261" i="7"/>
  <c r="F242" i="7"/>
  <c r="F218" i="7"/>
  <c r="F199" i="7"/>
  <c r="F175" i="7"/>
  <c r="F156" i="7"/>
  <c r="F132" i="7"/>
  <c r="F108" i="7"/>
  <c r="F89" i="7"/>
  <c r="F64" i="7"/>
  <c r="F45" i="7"/>
  <c r="F18" i="7"/>
  <c r="F518" i="7"/>
  <c r="F504" i="7"/>
  <c r="F490" i="7"/>
  <c r="F476" i="7"/>
  <c r="F462" i="7"/>
  <c r="F448" i="7"/>
  <c r="F434" i="7"/>
  <c r="F420" i="7"/>
  <c r="F406" i="7"/>
  <c r="F392" i="7"/>
  <c r="F378" i="7"/>
  <c r="F364" i="7"/>
  <c r="F350" i="7"/>
  <c r="F336" i="7"/>
  <c r="F322" i="7"/>
  <c r="F308" i="7"/>
  <c r="F294" i="7"/>
  <c r="F280" i="7"/>
  <c r="F266" i="7"/>
  <c r="F252" i="7"/>
  <c r="F238" i="7"/>
  <c r="F224" i="7"/>
  <c r="F210" i="7"/>
  <c r="F196" i="7"/>
  <c r="F182" i="7"/>
  <c r="F168" i="7"/>
  <c r="F154" i="7"/>
  <c r="F140" i="7"/>
  <c r="F126" i="7"/>
  <c r="F112" i="7"/>
  <c r="F98" i="7"/>
  <c r="F84" i="7"/>
  <c r="F70" i="7"/>
  <c r="F56" i="7"/>
  <c r="F42" i="7"/>
  <c r="F28" i="7"/>
  <c r="F14" i="7"/>
  <c r="A4339" i="3"/>
  <c r="G1347" i="4"/>
  <c r="G1346" i="4"/>
  <c r="G1348" i="4" l="1"/>
  <c r="G1349" i="4" l="1"/>
  <c r="E581" i="15"/>
  <c r="F581" i="15" s="1"/>
  <c r="D581" i="15"/>
  <c r="E583" i="15"/>
  <c r="F583" i="15" s="1"/>
  <c r="D583" i="15"/>
  <c r="E1242" i="15"/>
  <c r="F1242" i="15" s="1"/>
  <c r="D1242" i="15"/>
  <c r="E1249" i="15"/>
  <c r="F1249" i="15" s="1"/>
  <c r="D1249" i="15"/>
  <c r="E1231" i="15"/>
  <c r="F1231" i="15" s="1"/>
  <c r="D1231" i="15"/>
  <c r="E1238" i="15"/>
  <c r="F1238" i="15" s="1"/>
  <c r="D1238" i="15"/>
  <c r="E1198" i="15"/>
  <c r="F1198" i="15" s="1"/>
  <c r="D1198" i="15"/>
  <c r="E1206" i="15"/>
  <c r="F1206" i="15" s="1"/>
  <c r="D1206" i="15"/>
  <c r="E1171" i="15"/>
  <c r="F1171" i="15" s="1"/>
  <c r="D1171" i="15"/>
  <c r="E1188" i="15"/>
  <c r="F1188" i="15" s="1"/>
  <c r="D1188" i="15"/>
  <c r="E1156" i="15"/>
  <c r="F1156" i="15" s="1"/>
  <c r="D1156" i="15"/>
  <c r="E1162" i="15"/>
  <c r="F1162" i="15" s="1"/>
  <c r="D1162" i="15"/>
  <c r="E1100" i="15"/>
  <c r="F1100" i="15" s="1"/>
  <c r="D1100" i="15"/>
  <c r="E1107" i="15"/>
  <c r="F1107" i="15" s="1"/>
  <c r="D1107" i="15"/>
  <c r="E1043" i="15"/>
  <c r="F1043" i="15" s="1"/>
  <c r="D1043" i="15"/>
  <c r="E1050" i="15"/>
  <c r="F1050" i="15" s="1"/>
  <c r="D1050" i="15"/>
  <c r="E1020" i="15"/>
  <c r="F1020" i="15" s="1"/>
  <c r="D1020" i="15"/>
  <c r="E1029" i="15"/>
  <c r="F1029" i="15" s="1"/>
  <c r="D1029" i="15"/>
  <c r="E1004" i="15"/>
  <c r="F1004" i="15" s="1"/>
  <c r="D1004" i="15"/>
  <c r="E1014" i="15"/>
  <c r="F1014" i="15" s="1"/>
  <c r="D1014" i="15"/>
  <c r="E978" i="15"/>
  <c r="F978" i="15" s="1"/>
  <c r="D978" i="15"/>
  <c r="E988" i="15"/>
  <c r="F988" i="15" s="1"/>
  <c r="D988" i="15"/>
  <c r="E925" i="15"/>
  <c r="F925" i="15" s="1"/>
  <c r="D925" i="15"/>
  <c r="E935" i="15"/>
  <c r="F935" i="15" s="1"/>
  <c r="D935" i="15"/>
  <c r="E868" i="15"/>
  <c r="F868" i="15" s="1"/>
  <c r="D868" i="15"/>
  <c r="E887" i="15"/>
  <c r="F887" i="15" s="1"/>
  <c r="D887" i="15"/>
  <c r="E799" i="15"/>
  <c r="F799" i="15" s="1"/>
  <c r="D799" i="15"/>
  <c r="E815" i="15"/>
  <c r="F815" i="15" s="1"/>
  <c r="D815" i="15"/>
  <c r="E769" i="15"/>
  <c r="F769" i="15" s="1"/>
  <c r="D769" i="15"/>
  <c r="E781" i="15"/>
  <c r="F781" i="15" s="1"/>
  <c r="D781" i="15"/>
  <c r="E726" i="15"/>
  <c r="F726" i="15" s="1"/>
  <c r="D726" i="15"/>
  <c r="E734" i="15"/>
  <c r="F734" i="15" s="1"/>
  <c r="D734" i="15"/>
  <c r="E589" i="15"/>
  <c r="F589" i="15" s="1"/>
  <c r="D589" i="15"/>
  <c r="E599" i="15"/>
  <c r="F599" i="15" s="1"/>
  <c r="D599" i="15"/>
  <c r="E524" i="15"/>
  <c r="F524" i="15" s="1"/>
  <c r="D524" i="15"/>
  <c r="E542" i="15"/>
  <c r="F542" i="15" s="1"/>
  <c r="D542" i="15"/>
  <c r="E506" i="15"/>
  <c r="F506" i="15" s="1"/>
  <c r="D506" i="15"/>
  <c r="E513" i="15"/>
  <c r="F513" i="15" s="1"/>
  <c r="D513" i="15"/>
  <c r="E493" i="15"/>
  <c r="F493" i="15" s="1"/>
  <c r="D493" i="15"/>
  <c r="E500" i="15"/>
  <c r="F500" i="15" s="1"/>
  <c r="D500" i="15"/>
  <c r="E463" i="15"/>
  <c r="F463" i="15" s="1"/>
  <c r="D463" i="15"/>
  <c r="E467" i="15"/>
  <c r="F467" i="15" s="1"/>
  <c r="D467" i="15"/>
  <c r="E432" i="15"/>
  <c r="F432" i="15" s="1"/>
  <c r="D432" i="15"/>
  <c r="E439" i="15"/>
  <c r="F439" i="15" s="1"/>
  <c r="D439" i="15"/>
  <c r="E403" i="15"/>
  <c r="F403" i="15" s="1"/>
  <c r="D403" i="15"/>
  <c r="E423" i="15"/>
  <c r="F423" i="15" s="1"/>
  <c r="D423" i="15"/>
  <c r="E392" i="15"/>
  <c r="F392" i="15" s="1"/>
  <c r="D392" i="15"/>
  <c r="E399" i="15"/>
  <c r="F399" i="15" s="1"/>
  <c r="D399" i="15"/>
  <c r="E220" i="15"/>
  <c r="F220" i="15" s="1"/>
  <c r="D220" i="15"/>
  <c r="E222" i="15"/>
  <c r="F222" i="15" s="1"/>
  <c r="D222" i="15"/>
  <c r="E249" i="15"/>
  <c r="F249" i="15" s="1"/>
  <c r="D249" i="15"/>
  <c r="E256" i="15"/>
  <c r="F256" i="15" s="1"/>
  <c r="D256" i="15"/>
  <c r="E184" i="15"/>
  <c r="F184" i="15" s="1"/>
  <c r="D184" i="15"/>
  <c r="E194" i="15"/>
  <c r="F194" i="15" s="1"/>
  <c r="D194" i="15"/>
  <c r="E137" i="15"/>
  <c r="F137" i="15" s="1"/>
  <c r="D137" i="15"/>
  <c r="E144" i="15"/>
  <c r="F144" i="15" s="1"/>
  <c r="D144" i="15"/>
  <c r="E91" i="15"/>
  <c r="F91" i="15" s="1"/>
  <c r="D91" i="15"/>
  <c r="E102" i="15"/>
  <c r="F102" i="15" s="1"/>
  <c r="D102" i="15"/>
  <c r="E70" i="15"/>
  <c r="F70" i="15" s="1"/>
  <c r="D70" i="15"/>
  <c r="E79" i="15"/>
  <c r="F79" i="15" s="1"/>
  <c r="D79" i="15"/>
  <c r="E52" i="15"/>
  <c r="F52" i="15" s="1"/>
  <c r="D52" i="15"/>
  <c r="E60" i="15"/>
  <c r="F60" i="15" s="1"/>
  <c r="D60" i="15"/>
  <c r="E39" i="15"/>
  <c r="F39" i="15" s="1"/>
  <c r="D39" i="15"/>
  <c r="E44" i="15"/>
  <c r="F44" i="15" s="1"/>
  <c r="D44" i="15"/>
  <c r="D35" i="15"/>
  <c r="E35" i="15"/>
  <c r="F35" i="15" s="1"/>
  <c r="D26" i="15"/>
  <c r="E26" i="15"/>
  <c r="F26" i="15" s="1"/>
  <c r="E17" i="15"/>
  <c r="F17" i="15" s="1"/>
  <c r="E7" i="15"/>
  <c r="F7" i="15" s="1"/>
  <c r="D7" i="15"/>
  <c r="D17" i="15"/>
  <c r="G1350" i="4" l="1"/>
  <c r="A2650" i="3"/>
  <c r="A2651" i="3"/>
  <c r="A2658" i="3"/>
  <c r="A2659" i="3"/>
  <c r="A2666" i="3"/>
  <c r="A2667" i="3"/>
  <c r="A2674" i="3"/>
  <c r="A2675" i="3"/>
  <c r="A2682" i="3"/>
  <c r="A2683" i="3"/>
  <c r="A2690" i="3"/>
  <c r="A2691" i="3"/>
  <c r="A2698" i="3"/>
  <c r="A2699" i="3"/>
  <c r="A2706" i="3"/>
  <c r="A2707" i="3"/>
  <c r="A2714" i="3"/>
  <c r="A2715" i="3"/>
  <c r="A252" i="3"/>
  <c r="A253" i="3"/>
  <c r="A260" i="3"/>
  <c r="A261" i="3"/>
  <c r="A268" i="3"/>
  <c r="A269" i="3"/>
  <c r="A276" i="3"/>
  <c r="A277" i="3"/>
  <c r="A284" i="3"/>
  <c r="A285" i="3"/>
  <c r="A292" i="3"/>
  <c r="A293" i="3"/>
  <c r="A300" i="3"/>
  <c r="A301" i="3"/>
  <c r="A308" i="3"/>
  <c r="A309" i="3"/>
  <c r="A3117" i="3"/>
  <c r="A3118" i="3"/>
  <c r="A3121" i="3"/>
  <c r="A3125" i="3"/>
  <c r="A3126" i="3"/>
  <c r="A3129" i="3"/>
  <c r="A3130" i="3"/>
  <c r="A3133" i="3"/>
  <c r="A3134" i="3"/>
  <c r="A3138" i="3"/>
  <c r="A3141" i="3"/>
  <c r="A3142" i="3"/>
  <c r="A3146" i="3"/>
  <c r="A3149" i="3"/>
  <c r="A3150" i="3"/>
  <c r="A3157" i="3"/>
  <c r="A3158" i="3"/>
  <c r="A3165" i="3"/>
  <c r="A3166" i="3"/>
  <c r="A3169" i="3"/>
  <c r="A3170" i="3"/>
  <c r="A3173" i="3"/>
  <c r="A3174" i="3"/>
  <c r="A3177" i="3"/>
  <c r="A3181" i="3"/>
  <c r="A3182" i="3"/>
  <c r="A3186" i="3"/>
  <c r="A3189" i="3"/>
  <c r="A3190" i="3"/>
  <c r="A3197" i="3"/>
  <c r="A3198" i="3"/>
  <c r="A3201" i="3"/>
  <c r="A3205" i="3"/>
  <c r="A3206" i="3"/>
  <c r="A881" i="3"/>
  <c r="A882" i="3"/>
  <c r="A885" i="3"/>
  <c r="A886" i="3"/>
  <c r="A889" i="3"/>
  <c r="A890" i="3"/>
  <c r="A893" i="3"/>
  <c r="A894" i="3"/>
  <c r="A898" i="3"/>
  <c r="A901" i="3"/>
  <c r="A902" i="3"/>
  <c r="A905" i="3"/>
  <c r="A906" i="3"/>
  <c r="A909" i="3"/>
  <c r="A910" i="3"/>
  <c r="A914" i="3"/>
  <c r="A917" i="3"/>
  <c r="A918" i="3"/>
  <c r="A921" i="3"/>
  <c r="A922" i="3"/>
  <c r="A925" i="3"/>
  <c r="A926" i="3"/>
  <c r="A930" i="3"/>
  <c r="A933" i="3"/>
  <c r="A934" i="3"/>
  <c r="A938" i="3"/>
  <c r="A941" i="3"/>
  <c r="A942" i="3"/>
  <c r="A945" i="3"/>
  <c r="A946" i="3"/>
  <c r="A949" i="3"/>
  <c r="A950" i="3"/>
  <c r="A957" i="3"/>
  <c r="A958" i="3"/>
  <c r="A961" i="3"/>
  <c r="A2719" i="3"/>
  <c r="A2720" i="3"/>
  <c r="A2723" i="3"/>
  <c r="A2724" i="3"/>
  <c r="A2727" i="3"/>
  <c r="A2728" i="3"/>
  <c r="A2735" i="3"/>
  <c r="A2736" i="3"/>
  <c r="A2739" i="3"/>
  <c r="A2740" i="3"/>
  <c r="A2743" i="3"/>
  <c r="A2744" i="3"/>
  <c r="A2751" i="3"/>
  <c r="A2752" i="3"/>
  <c r="A2759" i="3"/>
  <c r="A2760" i="3"/>
  <c r="A2763" i="3"/>
  <c r="A2764" i="3"/>
  <c r="A2767" i="3"/>
  <c r="A2768" i="3"/>
  <c r="A647" i="3"/>
  <c r="A648" i="3"/>
  <c r="A651" i="3"/>
  <c r="A652" i="3"/>
  <c r="A659" i="3"/>
  <c r="A660" i="3"/>
  <c r="A663" i="3"/>
  <c r="A667" i="3"/>
  <c r="A668" i="3"/>
  <c r="A675" i="3"/>
  <c r="A676" i="3"/>
  <c r="A680" i="3"/>
  <c r="A683" i="3"/>
  <c r="A684" i="3"/>
  <c r="A687" i="3"/>
  <c r="A688" i="3"/>
  <c r="A691" i="3"/>
  <c r="A692" i="3"/>
  <c r="A696" i="3"/>
  <c r="A699" i="3"/>
  <c r="A3209" i="3"/>
  <c r="A3212" i="3"/>
  <c r="A3213" i="3"/>
  <c r="A3216" i="3"/>
  <c r="A3217" i="3"/>
  <c r="A3224" i="3"/>
  <c r="A3225" i="3"/>
  <c r="A3228" i="3"/>
  <c r="A3229" i="3"/>
  <c r="A3232" i="3"/>
  <c r="A3233" i="3"/>
  <c r="A3240" i="3"/>
  <c r="A3241" i="3"/>
  <c r="A3244" i="3"/>
  <c r="A3248" i="3"/>
  <c r="A3249" i="3"/>
  <c r="A3253" i="3"/>
  <c r="A3256" i="3"/>
  <c r="A3257" i="3"/>
  <c r="A3260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533" i="3"/>
  <c r="A534" i="3"/>
  <c r="A541" i="3"/>
  <c r="A542" i="3"/>
  <c r="A546" i="3"/>
  <c r="A549" i="3"/>
  <c r="A550" i="3"/>
  <c r="A553" i="3"/>
  <c r="A557" i="3"/>
  <c r="A558" i="3"/>
  <c r="A561" i="3"/>
  <c r="A565" i="3"/>
  <c r="A566" i="3"/>
  <c r="A569" i="3"/>
  <c r="A570" i="3"/>
  <c r="A574" i="3"/>
  <c r="A577" i="3"/>
  <c r="A578" i="3"/>
  <c r="A581" i="3"/>
  <c r="A582" i="3"/>
  <c r="A585" i="3"/>
  <c r="A586" i="3"/>
  <c r="A589" i="3"/>
  <c r="A590" i="3"/>
  <c r="A593" i="3"/>
  <c r="A594" i="3"/>
  <c r="A3467" i="3"/>
  <c r="A3468" i="3"/>
  <c r="A3475" i="3"/>
  <c r="A3476" i="3"/>
  <c r="A3479" i="3"/>
  <c r="A3480" i="3"/>
  <c r="A3483" i="3"/>
  <c r="A3484" i="3"/>
  <c r="A3487" i="3"/>
  <c r="A3488" i="3"/>
  <c r="A3491" i="3"/>
  <c r="A3492" i="3"/>
  <c r="A3495" i="3"/>
  <c r="A3499" i="3"/>
  <c r="A3500" i="3"/>
  <c r="A3503" i="3"/>
  <c r="A3504" i="3"/>
  <c r="A3507" i="3"/>
  <c r="A3508" i="3"/>
  <c r="A3511" i="3"/>
  <c r="A3515" i="3"/>
  <c r="A3516" i="3"/>
  <c r="A3519" i="3"/>
  <c r="A3520" i="3"/>
  <c r="A3523" i="3"/>
  <c r="A3524" i="3"/>
  <c r="A3527" i="3"/>
  <c r="A3531" i="3"/>
  <c r="A3532" i="3"/>
  <c r="A3535" i="3"/>
  <c r="A3536" i="3"/>
  <c r="A3539" i="3"/>
  <c r="A3540" i="3"/>
  <c r="A3543" i="3"/>
  <c r="A3547" i="3"/>
  <c r="A3548" i="3"/>
  <c r="A3551" i="3"/>
  <c r="A3552" i="3"/>
  <c r="A454" i="3"/>
  <c r="A455" i="3"/>
  <c r="A458" i="3"/>
  <c r="A459" i="3"/>
  <c r="A462" i="3"/>
  <c r="A463" i="3"/>
  <c r="A466" i="3"/>
  <c r="A467" i="3"/>
  <c r="A470" i="3"/>
  <c r="A471" i="3"/>
  <c r="A474" i="3"/>
  <c r="A475" i="3"/>
  <c r="A478" i="3"/>
  <c r="A479" i="3"/>
  <c r="A482" i="3"/>
  <c r="A486" i="3"/>
  <c r="A487" i="3"/>
  <c r="A490" i="3"/>
  <c r="A491" i="3"/>
  <c r="A494" i="3"/>
  <c r="A495" i="3"/>
  <c r="A498" i="3"/>
  <c r="A502" i="3"/>
  <c r="A503" i="3"/>
  <c r="A506" i="3"/>
  <c r="A510" i="3"/>
  <c r="A511" i="3"/>
  <c r="A514" i="3"/>
  <c r="A515" i="3"/>
  <c r="A518" i="3"/>
  <c r="A519" i="3"/>
  <c r="A526" i="3"/>
  <c r="A527" i="3"/>
  <c r="A530" i="3"/>
  <c r="A531" i="3"/>
  <c r="A390" i="3"/>
  <c r="A391" i="3"/>
  <c r="A398" i="3"/>
  <c r="A399" i="3"/>
  <c r="A402" i="3"/>
  <c r="A403" i="3"/>
  <c r="A406" i="3"/>
  <c r="A407" i="3"/>
  <c r="A410" i="3"/>
  <c r="A411" i="3"/>
  <c r="A414" i="3"/>
  <c r="A415" i="3"/>
  <c r="A418" i="3"/>
  <c r="A419" i="3"/>
  <c r="A422" i="3"/>
  <c r="A423" i="3"/>
  <c r="A426" i="3"/>
  <c r="A427" i="3"/>
  <c r="A430" i="3"/>
  <c r="A431" i="3"/>
  <c r="A435" i="3"/>
  <c r="A438" i="3"/>
  <c r="A439" i="3"/>
  <c r="A446" i="3"/>
  <c r="A447" i="3"/>
  <c r="A450" i="3"/>
  <c r="A451" i="3"/>
  <c r="A754" i="3"/>
  <c r="A755" i="3"/>
  <c r="A758" i="3"/>
  <c r="A759" i="3"/>
  <c r="A762" i="3"/>
  <c r="A763" i="3"/>
  <c r="A766" i="3"/>
  <c r="A770" i="3"/>
  <c r="A771" i="3"/>
  <c r="A778" i="3"/>
  <c r="A779" i="3"/>
  <c r="A782" i="3"/>
  <c r="A783" i="3"/>
  <c r="A786" i="3"/>
  <c r="A787" i="3"/>
  <c r="A790" i="3"/>
  <c r="A791" i="3"/>
  <c r="A794" i="3"/>
  <c r="A795" i="3"/>
  <c r="A798" i="3"/>
  <c r="A799" i="3"/>
  <c r="A802" i="3"/>
  <c r="A803" i="3"/>
  <c r="A806" i="3"/>
  <c r="A807" i="3"/>
  <c r="A810" i="3"/>
  <c r="A811" i="3"/>
  <c r="A815" i="3"/>
  <c r="A818" i="3"/>
  <c r="A819" i="3"/>
  <c r="A822" i="3"/>
  <c r="A1021" i="3"/>
  <c r="A1024" i="3"/>
  <c r="A1025" i="3"/>
  <c r="A1028" i="3"/>
  <c r="A1029" i="3"/>
  <c r="A1032" i="3"/>
  <c r="A1033" i="3"/>
  <c r="A1036" i="3"/>
  <c r="A1037" i="3"/>
  <c r="A1040" i="3"/>
  <c r="A1041" i="3"/>
  <c r="A1044" i="3"/>
  <c r="A1048" i="3"/>
  <c r="A1049" i="3"/>
  <c r="A1052" i="3"/>
  <c r="A1053" i="3"/>
  <c r="A1056" i="3"/>
  <c r="A1057" i="3"/>
  <c r="A1060" i="3"/>
  <c r="A1064" i="3"/>
  <c r="A1065" i="3"/>
  <c r="A1068" i="3"/>
  <c r="A1069" i="3"/>
  <c r="A1072" i="3"/>
  <c r="A1073" i="3"/>
  <c r="A1077" i="3"/>
  <c r="A1080" i="3"/>
  <c r="A1081" i="3"/>
  <c r="A1084" i="3"/>
  <c r="A1088" i="3"/>
  <c r="A1089" i="3"/>
  <c r="A1092" i="3"/>
  <c r="A1093" i="3"/>
  <c r="A1096" i="3"/>
  <c r="A1097" i="3"/>
  <c r="A1100" i="3"/>
  <c r="A1101" i="3"/>
  <c r="A1104" i="3"/>
  <c r="A1105" i="3"/>
  <c r="A1108" i="3"/>
  <c r="A1112" i="3"/>
  <c r="A1113" i="3"/>
  <c r="A1116" i="3"/>
  <c r="A1120" i="3"/>
  <c r="A1121" i="3"/>
  <c r="A1124" i="3"/>
  <c r="A1128" i="3"/>
  <c r="A1129" i="3"/>
  <c r="A1192" i="3"/>
  <c r="A1195" i="3"/>
  <c r="A1196" i="3"/>
  <c r="A1200" i="3"/>
  <c r="A1203" i="3"/>
  <c r="A1204" i="3"/>
  <c r="A1207" i="3"/>
  <c r="A1208" i="3"/>
  <c r="A1211" i="3"/>
  <c r="A1212" i="3"/>
  <c r="A1216" i="3"/>
  <c r="A1224" i="3"/>
  <c r="A1227" i="3"/>
  <c r="A1228" i="3"/>
  <c r="A1235" i="3"/>
  <c r="A1236" i="3"/>
  <c r="A1243" i="3"/>
  <c r="A1244" i="3"/>
  <c r="A1248" i="3"/>
  <c r="A1251" i="3"/>
  <c r="A1252" i="3"/>
  <c r="A1255" i="3"/>
  <c r="A1256" i="3"/>
  <c r="A1259" i="3"/>
  <c r="A1260" i="3"/>
  <c r="A1267" i="3"/>
  <c r="A1327" i="3"/>
  <c r="A1331" i="3"/>
  <c r="A1334" i="3"/>
  <c r="A1335" i="3"/>
  <c r="A1338" i="3"/>
  <c r="A1339" i="3"/>
  <c r="A1342" i="3"/>
  <c r="A1343" i="3"/>
  <c r="A1347" i="3"/>
  <c r="A1350" i="3"/>
  <c r="A1351" i="3"/>
  <c r="A1354" i="3"/>
  <c r="A1355" i="3"/>
  <c r="A1358" i="3"/>
  <c r="A1359" i="3"/>
  <c r="A1363" i="3"/>
  <c r="A1366" i="3"/>
  <c r="A1367" i="3"/>
  <c r="A1370" i="3"/>
  <c r="A1374" i="3"/>
  <c r="A1375" i="3"/>
  <c r="A1379" i="3"/>
  <c r="A1382" i="3"/>
  <c r="A1383" i="3"/>
  <c r="A1386" i="3"/>
  <c r="A1387" i="3"/>
  <c r="A1390" i="3"/>
  <c r="A1443" i="3"/>
  <c r="A1446" i="3"/>
  <c r="A1447" i="3"/>
  <c r="A1450" i="3"/>
  <c r="A1451" i="3"/>
  <c r="A1454" i="3"/>
  <c r="A1455" i="3"/>
  <c r="A1458" i="3"/>
  <c r="A1459" i="3"/>
  <c r="A1463" i="3"/>
  <c r="A1466" i="3"/>
  <c r="A1467" i="3"/>
  <c r="A1470" i="3"/>
  <c r="A1471" i="3"/>
  <c r="A1474" i="3"/>
  <c r="A1475" i="3"/>
  <c r="A1482" i="3"/>
  <c r="A1483" i="3"/>
  <c r="A1486" i="3"/>
  <c r="A1487" i="3"/>
  <c r="A1490" i="3"/>
  <c r="A1491" i="3"/>
  <c r="A1494" i="3"/>
  <c r="A1495" i="3"/>
  <c r="A1498" i="3"/>
  <c r="A1499" i="3"/>
  <c r="A1502" i="3"/>
  <c r="A1503" i="3"/>
  <c r="A1514" i="3"/>
  <c r="A1515" i="3"/>
  <c r="A1522" i="3"/>
  <c r="A1523" i="3"/>
  <c r="A1526" i="3"/>
  <c r="A1527" i="3"/>
  <c r="A1530" i="3"/>
  <c r="A1531" i="3"/>
  <c r="A1534" i="3"/>
  <c r="A1538" i="3"/>
  <c r="A1539" i="3"/>
  <c r="A1542" i="3"/>
  <c r="A1543" i="3"/>
  <c r="A1546" i="3"/>
  <c r="A1547" i="3"/>
  <c r="A1550" i="3"/>
  <c r="A1554" i="3"/>
  <c r="A1608" i="3"/>
  <c r="A1611" i="3"/>
  <c r="A1612" i="3"/>
  <c r="A1615" i="3"/>
  <c r="A1616" i="3"/>
  <c r="A1620" i="3"/>
  <c r="A1623" i="3"/>
  <c r="A1624" i="3"/>
  <c r="A1628" i="3"/>
  <c r="A1631" i="3"/>
  <c r="A1632" i="3"/>
  <c r="A1635" i="3"/>
  <c r="A1636" i="3"/>
  <c r="A1639" i="3"/>
  <c r="A1640" i="3"/>
  <c r="A1644" i="3"/>
  <c r="A1647" i="3"/>
  <c r="A1648" i="3"/>
  <c r="A1655" i="3"/>
  <c r="A1656" i="3"/>
  <c r="A1659" i="3"/>
  <c r="A1660" i="3"/>
  <c r="A1663" i="3"/>
  <c r="A1664" i="3"/>
  <c r="A1667" i="3"/>
  <c r="A1668" i="3"/>
  <c r="A1671" i="3"/>
  <c r="A1672" i="3"/>
  <c r="A1679" i="3"/>
  <c r="A1680" i="3"/>
  <c r="A1683" i="3"/>
  <c r="A1684" i="3"/>
  <c r="A1687" i="3"/>
  <c r="A1688" i="3"/>
  <c r="A1691" i="3"/>
  <c r="A1695" i="3"/>
  <c r="A1696" i="3"/>
  <c r="A1699" i="3"/>
  <c r="A1703" i="3"/>
  <c r="A1704" i="3"/>
  <c r="A1707" i="3"/>
  <c r="A1711" i="3"/>
  <c r="A1712" i="3"/>
  <c r="A1715" i="3"/>
  <c r="A1716" i="3"/>
  <c r="A1719" i="3"/>
  <c r="A1720" i="3"/>
  <c r="A1724" i="3"/>
  <c r="A1727" i="3"/>
  <c r="A1728" i="3"/>
  <c r="A1731" i="3"/>
  <c r="A1732" i="3"/>
  <c r="A1735" i="3"/>
  <c r="A1736" i="3"/>
  <c r="A1740" i="3"/>
  <c r="A1743" i="3"/>
  <c r="A1744" i="3"/>
  <c r="A1748" i="3"/>
  <c r="A1751" i="3"/>
  <c r="A1752" i="3"/>
  <c r="A1755" i="3"/>
  <c r="A1759" i="3"/>
  <c r="A1760" i="3"/>
  <c r="A1764" i="3"/>
  <c r="A1767" i="3"/>
  <c r="A1768" i="3"/>
  <c r="A1771" i="3"/>
  <c r="A1775" i="3"/>
  <c r="A1776" i="3"/>
  <c r="A1779" i="3"/>
  <c r="A1780" i="3"/>
  <c r="A1783" i="3"/>
  <c r="A1784" i="3"/>
  <c r="A1787" i="3"/>
  <c r="A1791" i="3"/>
  <c r="A1792" i="3"/>
  <c r="A1796" i="3"/>
  <c r="A1799" i="3"/>
  <c r="A1800" i="3"/>
  <c r="A1803" i="3"/>
  <c r="A1807" i="3"/>
  <c r="A1808" i="3"/>
  <c r="A1816" i="3"/>
  <c r="A1827" i="3"/>
  <c r="A1828" i="3"/>
  <c r="A1831" i="3"/>
  <c r="A1832" i="3"/>
  <c r="A1887" i="3"/>
  <c r="A1888" i="3"/>
  <c r="A1891" i="3"/>
  <c r="A1892" i="3"/>
  <c r="A1895" i="3"/>
  <c r="A1899" i="3"/>
  <c r="A1900" i="3"/>
  <c r="A1908" i="3"/>
  <c r="A1912" i="3"/>
  <c r="A1919" i="3"/>
  <c r="A1920" i="3"/>
  <c r="A1923" i="3"/>
  <c r="A1924" i="3"/>
  <c r="A1927" i="3"/>
  <c r="A1928" i="3"/>
  <c r="A1931" i="3"/>
  <c r="A1932" i="3"/>
  <c r="A1935" i="3"/>
  <c r="A1936" i="3"/>
  <c r="A1939" i="3"/>
  <c r="A1940" i="3"/>
  <c r="A1944" i="3"/>
  <c r="A1947" i="3"/>
  <c r="A1948" i="3"/>
  <c r="A1951" i="3"/>
  <c r="A1952" i="3"/>
  <c r="A1955" i="3"/>
  <c r="A1956" i="3"/>
  <c r="A1959" i="3"/>
  <c r="A2096" i="3"/>
  <c r="A2097" i="3"/>
  <c r="A2100" i="3"/>
  <c r="A2101" i="3"/>
  <c r="A2104" i="3"/>
  <c r="A2105" i="3"/>
  <c r="A2108" i="3"/>
  <c r="A2112" i="3"/>
  <c r="A2113" i="3"/>
  <c r="A2116" i="3"/>
  <c r="A2117" i="3"/>
  <c r="A2120" i="3"/>
  <c r="A2121" i="3"/>
  <c r="A2124" i="3"/>
  <c r="A2125" i="3"/>
  <c r="A2128" i="3"/>
  <c r="A2129" i="3"/>
  <c r="A2132" i="3"/>
  <c r="A2133" i="3"/>
  <c r="A2136" i="3"/>
  <c r="A2137" i="3"/>
  <c r="A2141" i="3"/>
  <c r="A2144" i="3"/>
  <c r="A2145" i="3"/>
  <c r="A2148" i="3"/>
  <c r="A2149" i="3"/>
  <c r="A2152" i="3"/>
  <c r="A2153" i="3"/>
  <c r="A2156" i="3"/>
  <c r="A2157" i="3"/>
  <c r="A2160" i="3"/>
  <c r="A2161" i="3"/>
  <c r="A2165" i="3"/>
  <c r="A2168" i="3"/>
  <c r="A2169" i="3"/>
  <c r="A2172" i="3"/>
  <c r="A2173" i="3"/>
  <c r="A2176" i="3"/>
  <c r="A2177" i="3"/>
  <c r="A2180" i="3"/>
  <c r="A2181" i="3"/>
  <c r="A2184" i="3"/>
  <c r="A2185" i="3"/>
  <c r="A2192" i="3"/>
  <c r="A2193" i="3"/>
  <c r="A2196" i="3"/>
  <c r="A2197" i="3"/>
  <c r="A2200" i="3"/>
  <c r="A2201" i="3"/>
  <c r="A2205" i="3"/>
  <c r="A2208" i="3"/>
  <c r="A2209" i="3"/>
  <c r="A2212" i="3"/>
  <c r="A2213" i="3"/>
  <c r="A2216" i="3"/>
  <c r="A2217" i="3"/>
  <c r="A2220" i="3"/>
  <c r="A2221" i="3"/>
  <c r="A2224" i="3"/>
  <c r="A2225" i="3"/>
  <c r="A2228" i="3"/>
  <c r="A2232" i="3"/>
  <c r="A2233" i="3"/>
  <c r="A2236" i="3"/>
  <c r="A2358" i="3"/>
  <c r="A2359" i="3"/>
  <c r="A2362" i="3"/>
  <c r="A2363" i="3"/>
  <c r="A2366" i="3"/>
  <c r="A2367" i="3"/>
  <c r="A2370" i="3"/>
  <c r="A2374" i="3"/>
  <c r="A2375" i="3"/>
  <c r="A2378" i="3"/>
  <c r="A2382" i="3"/>
  <c r="A2383" i="3"/>
  <c r="A2386" i="3"/>
  <c r="A2387" i="3"/>
  <c r="A2390" i="3"/>
  <c r="A2391" i="3"/>
  <c r="A2394" i="3"/>
  <c r="A2395" i="3"/>
  <c r="A2398" i="3"/>
  <c r="A2399" i="3"/>
  <c r="A2403" i="3"/>
  <c r="A2406" i="3"/>
  <c r="A2407" i="3"/>
  <c r="A2410" i="3"/>
  <c r="A2411" i="3"/>
  <c r="A2414" i="3"/>
  <c r="A2415" i="3"/>
  <c r="A2470" i="3"/>
  <c r="A2471" i="3"/>
  <c r="A2474" i="3"/>
  <c r="A2475" i="3"/>
  <c r="A2478" i="3"/>
  <c r="A2482" i="3"/>
  <c r="A2483" i="3"/>
  <c r="A2486" i="3"/>
  <c r="A2487" i="3"/>
  <c r="A2490" i="3"/>
  <c r="A2491" i="3"/>
  <c r="A2494" i="3"/>
  <c r="A2495" i="3"/>
  <c r="A2498" i="3"/>
  <c r="A2499" i="3"/>
  <c r="A2502" i="3"/>
  <c r="A2503" i="3"/>
  <c r="A2506" i="3"/>
  <c r="A2507" i="3"/>
  <c r="A2511" i="3"/>
  <c r="A2514" i="3"/>
  <c r="A2515" i="3"/>
  <c r="A2527" i="3"/>
  <c r="A2530" i="3"/>
  <c r="A2531" i="3"/>
  <c r="A2538" i="3"/>
  <c r="A2539" i="3"/>
  <c r="A2542" i="3"/>
  <c r="A2546" i="3"/>
  <c r="A2547" i="3"/>
  <c r="A2550" i="3"/>
  <c r="A2551" i="3"/>
  <c r="A2554" i="3"/>
  <c r="A2555" i="3"/>
  <c r="A2558" i="3"/>
  <c r="A2559" i="3"/>
  <c r="A2562" i="3"/>
  <c r="A2563" i="3"/>
  <c r="A2566" i="3"/>
  <c r="A2567" i="3"/>
  <c r="A2570" i="3"/>
  <c r="A2571" i="3"/>
  <c r="A2574" i="3"/>
  <c r="A2575" i="3"/>
  <c r="A2578" i="3"/>
  <c r="A2579" i="3"/>
  <c r="A2582" i="3"/>
  <c r="A2583" i="3"/>
  <c r="A2586" i="3"/>
  <c r="A2587" i="3"/>
  <c r="A2590" i="3"/>
  <c r="A2591" i="3"/>
  <c r="A2594" i="3"/>
  <c r="A2595" i="3"/>
  <c r="A2823" i="3"/>
  <c r="A2824" i="3"/>
  <c r="A2827" i="3"/>
  <c r="A2828" i="3"/>
  <c r="A2831" i="3"/>
  <c r="A2835" i="3"/>
  <c r="A2836" i="3"/>
  <c r="A2840" i="3"/>
  <c r="A2843" i="3"/>
  <c r="A2844" i="3"/>
  <c r="A2847" i="3"/>
  <c r="A2848" i="3"/>
  <c r="A2851" i="3"/>
  <c r="A2852" i="3"/>
  <c r="A2855" i="3"/>
  <c r="A2856" i="3"/>
  <c r="A2859" i="3"/>
  <c r="A2860" i="3"/>
  <c r="A2863" i="3"/>
  <c r="A2864" i="3"/>
  <c r="A2867" i="3"/>
  <c r="A2868" i="3"/>
  <c r="A2872" i="3"/>
  <c r="A2875" i="3"/>
  <c r="A2876" i="3"/>
  <c r="A2879" i="3"/>
  <c r="A2880" i="3"/>
  <c r="A2883" i="3"/>
  <c r="A2884" i="3"/>
  <c r="A2891" i="3"/>
  <c r="A2892" i="3"/>
  <c r="A2895" i="3"/>
  <c r="A2896" i="3"/>
  <c r="A2899" i="3"/>
  <c r="A2900" i="3"/>
  <c r="A2903" i="3"/>
  <c r="A2907" i="3"/>
  <c r="A2908" i="3"/>
  <c r="A2911" i="3"/>
  <c r="A2915" i="3"/>
  <c r="A2916" i="3"/>
  <c r="A2919" i="3"/>
  <c r="A2923" i="3"/>
  <c r="A2924" i="3"/>
  <c r="A2927" i="3"/>
  <c r="A2931" i="3"/>
  <c r="A2932" i="3"/>
  <c r="A2935" i="3"/>
  <c r="A2939" i="3"/>
  <c r="A2940" i="3"/>
  <c r="A2943" i="3"/>
  <c r="A2944" i="3"/>
  <c r="A2947" i="3"/>
  <c r="A2948" i="3"/>
  <c r="A2951" i="3"/>
  <c r="A2952" i="3"/>
  <c r="A2955" i="3"/>
  <c r="A2956" i="3"/>
  <c r="A2959" i="3"/>
  <c r="A2963" i="3"/>
  <c r="A2964" i="3"/>
  <c r="A2967" i="3"/>
  <c r="A2968" i="3"/>
  <c r="A2971" i="3"/>
  <c r="A2972" i="3"/>
  <c r="A2976" i="3"/>
  <c r="A2979" i="3"/>
  <c r="A2980" i="3"/>
  <c r="A2983" i="3"/>
  <c r="A2984" i="3"/>
  <c r="A2987" i="3"/>
  <c r="A2988" i="3"/>
  <c r="A2991" i="3"/>
  <c r="A2992" i="3"/>
  <c r="A2995" i="3"/>
  <c r="A2996" i="3"/>
  <c r="A2999" i="3"/>
  <c r="A3000" i="3"/>
  <c r="A3003" i="3"/>
  <c r="A3004" i="3"/>
  <c r="A3007" i="3"/>
  <c r="A3011" i="3"/>
  <c r="A3012" i="3"/>
  <c r="A3015" i="3"/>
  <c r="A3016" i="3"/>
  <c r="A3019" i="3"/>
  <c r="A3020" i="3"/>
  <c r="A3023" i="3"/>
  <c r="A3024" i="3"/>
  <c r="A3027" i="3"/>
  <c r="A3028" i="3"/>
  <c r="A3031" i="3"/>
  <c r="A3035" i="3"/>
  <c r="A3036" i="3"/>
  <c r="A3039" i="3"/>
  <c r="A3040" i="3"/>
  <c r="A3043" i="3"/>
  <c r="A3044" i="3"/>
  <c r="A3047" i="3"/>
  <c r="A3051" i="3"/>
  <c r="A3052" i="3"/>
  <c r="A3059" i="3"/>
  <c r="A3060" i="3"/>
  <c r="A3064" i="3"/>
  <c r="A3067" i="3"/>
  <c r="A3068" i="3"/>
  <c r="A3071" i="3"/>
  <c r="A3075" i="3"/>
  <c r="A3076" i="3"/>
  <c r="A3080" i="3"/>
  <c r="A3083" i="3"/>
  <c r="A3084" i="3"/>
  <c r="A3087" i="3"/>
  <c r="A3088" i="3"/>
  <c r="A3091" i="3"/>
  <c r="A3092" i="3"/>
  <c r="A3095" i="3"/>
  <c r="A3096" i="3"/>
  <c r="A3099" i="3"/>
  <c r="A3100" i="3"/>
  <c r="A3103" i="3"/>
  <c r="A3104" i="3"/>
  <c r="A3107" i="3"/>
  <c r="A3108" i="3"/>
  <c r="A3112" i="3"/>
  <c r="A3553" i="3"/>
  <c r="A3554" i="3"/>
  <c r="A3557" i="3"/>
  <c r="A3558" i="3"/>
  <c r="A3561" i="3"/>
  <c r="A3562" i="3"/>
  <c r="A3565" i="3"/>
  <c r="A3566" i="3"/>
  <c r="A3569" i="3"/>
  <c r="A3570" i="3"/>
  <c r="A3573" i="3"/>
  <c r="A3574" i="3"/>
  <c r="A3577" i="3"/>
  <c r="A3578" i="3"/>
  <c r="A3581" i="3"/>
  <c r="A3582" i="3"/>
  <c r="A3585" i="3"/>
  <c r="A3586" i="3"/>
  <c r="A3589" i="3"/>
  <c r="A3590" i="3"/>
  <c r="A3593" i="3"/>
  <c r="A3594" i="3"/>
  <c r="A3597" i="3"/>
  <c r="A3598" i="3"/>
  <c r="A3601" i="3"/>
  <c r="A3602" i="3"/>
  <c r="A3605" i="3"/>
  <c r="A3609" i="3"/>
  <c r="A3610" i="3"/>
  <c r="A3613" i="3"/>
  <c r="A3617" i="3"/>
  <c r="A3618" i="3"/>
  <c r="A3621" i="3"/>
  <c r="A3622" i="3"/>
  <c r="A3625" i="3"/>
  <c r="A3626" i="3"/>
  <c r="A3629" i="3"/>
  <c r="A3630" i="3"/>
  <c r="A3633" i="3"/>
  <c r="A3634" i="3"/>
  <c r="A3637" i="3"/>
  <c r="A3641" i="3"/>
  <c r="A3642" i="3"/>
  <c r="A3645" i="3"/>
  <c r="A3646" i="3"/>
  <c r="A3649" i="3"/>
  <c r="A3650" i="3"/>
  <c r="A3653" i="3"/>
  <c r="A3654" i="3"/>
  <c r="A3657" i="3"/>
  <c r="A3658" i="3"/>
  <c r="A3661" i="3"/>
  <c r="A3665" i="3"/>
  <c r="A3666" i="3"/>
  <c r="A3669" i="3"/>
  <c r="A3670" i="3"/>
  <c r="A3673" i="3"/>
  <c r="A3674" i="3"/>
  <c r="A3677" i="3"/>
  <c r="A3681" i="3"/>
  <c r="A3682" i="3"/>
  <c r="A3685" i="3"/>
  <c r="A3686" i="3"/>
  <c r="A3689" i="3"/>
  <c r="A3690" i="3"/>
  <c r="A3693" i="3"/>
  <c r="A3697" i="3"/>
  <c r="A3698" i="3"/>
  <c r="A3701" i="3"/>
  <c r="A3702" i="3"/>
  <c r="A3705" i="3"/>
  <c r="A3706" i="3"/>
  <c r="A3949" i="3"/>
  <c r="A3950" i="3"/>
  <c r="A3953" i="3"/>
  <c r="A3954" i="3"/>
  <c r="A3957" i="3"/>
  <c r="A3958" i="3"/>
  <c r="A3961" i="3"/>
  <c r="A3962" i="3"/>
  <c r="A3965" i="3"/>
  <c r="A3966" i="3"/>
  <c r="A3969" i="3"/>
  <c r="A3970" i="3"/>
  <c r="A3973" i="3"/>
  <c r="A3974" i="3"/>
  <c r="A3977" i="3"/>
  <c r="A3978" i="3"/>
  <c r="A3981" i="3"/>
  <c r="A3982" i="3"/>
  <c r="A3985" i="3"/>
  <c r="A3986" i="3"/>
  <c r="A3989" i="3"/>
  <c r="A3990" i="3"/>
  <c r="A3993" i="3"/>
  <c r="A3994" i="3"/>
  <c r="A3997" i="3"/>
  <c r="A3998" i="3"/>
  <c r="A4001" i="3"/>
  <c r="A4002" i="3"/>
  <c r="A4005" i="3"/>
  <c r="A4006" i="3"/>
  <c r="A4009" i="3"/>
  <c r="A4010" i="3"/>
  <c r="A4013" i="3"/>
  <c r="A4014" i="3"/>
  <c r="A4017" i="3"/>
  <c r="A4018" i="3"/>
  <c r="A4021" i="3"/>
  <c r="A4022" i="3"/>
  <c r="A4025" i="3"/>
  <c r="A4026" i="3"/>
  <c r="A4027" i="3"/>
  <c r="A4028" i="3"/>
  <c r="A4029" i="3"/>
  <c r="A1393" i="3"/>
  <c r="A1394" i="3"/>
  <c r="A1397" i="3"/>
  <c r="A1398" i="3"/>
  <c r="A1401" i="3"/>
  <c r="A1402" i="3"/>
  <c r="A1405" i="3"/>
  <c r="A1406" i="3"/>
  <c r="A1409" i="3"/>
  <c r="A1410" i="3"/>
  <c r="A1413" i="3"/>
  <c r="A1414" i="3"/>
  <c r="A1418" i="3"/>
  <c r="A1421" i="3"/>
  <c r="A1422" i="3"/>
  <c r="A1426" i="3"/>
  <c r="A1429" i="3"/>
  <c r="A1430" i="3"/>
  <c r="A1433" i="3"/>
  <c r="A1434" i="3"/>
  <c r="A1437" i="3"/>
  <c r="A1438" i="3"/>
  <c r="A1441" i="3"/>
  <c r="A1442" i="3"/>
  <c r="A1270" i="3"/>
  <c r="A1271" i="3"/>
  <c r="A1274" i="3"/>
  <c r="A1275" i="3"/>
  <c r="A1278" i="3"/>
  <c r="A1279" i="3"/>
  <c r="A1282" i="3"/>
  <c r="A1283" i="3"/>
  <c r="A1286" i="3"/>
  <c r="A1287" i="3"/>
  <c r="A1290" i="3"/>
  <c r="A1294" i="3"/>
  <c r="A1302" i="3"/>
  <c r="A1303" i="3"/>
  <c r="A1306" i="3"/>
  <c r="A1307" i="3"/>
  <c r="A1314" i="3"/>
  <c r="A1315" i="3"/>
  <c r="A1318" i="3"/>
  <c r="A1319" i="3"/>
  <c r="A1322" i="3"/>
  <c r="A1323" i="3"/>
  <c r="A1326" i="3"/>
  <c r="A3897" i="3"/>
  <c r="A3900" i="3"/>
  <c r="A3901" i="3"/>
  <c r="A3904" i="3"/>
  <c r="A3905" i="3"/>
  <c r="A3908" i="3"/>
  <c r="A3909" i="3"/>
  <c r="A3912" i="3"/>
  <c r="A3913" i="3"/>
  <c r="A3916" i="3"/>
  <c r="A3920" i="3"/>
  <c r="A3921" i="3"/>
  <c r="A3924" i="3"/>
  <c r="A3925" i="3"/>
  <c r="A3928" i="3"/>
  <c r="A3929" i="3"/>
  <c r="A3933" i="3"/>
  <c r="A3936" i="3"/>
  <c r="A3937" i="3"/>
  <c r="A3940" i="3"/>
  <c r="A3941" i="3"/>
  <c r="A3944" i="3"/>
  <c r="A3945" i="3"/>
  <c r="A3948" i="3"/>
  <c r="A1144" i="3"/>
  <c r="A1145" i="3"/>
  <c r="A1148" i="3"/>
  <c r="A1149" i="3"/>
  <c r="A1152" i="3"/>
  <c r="A1153" i="3"/>
  <c r="A1156" i="3"/>
  <c r="A1157" i="3"/>
  <c r="A1160" i="3"/>
  <c r="A1161" i="3"/>
  <c r="A1164" i="3"/>
  <c r="A1168" i="3"/>
  <c r="A1169" i="3"/>
  <c r="A1172" i="3"/>
  <c r="A1173" i="3"/>
  <c r="A1176" i="3"/>
  <c r="A1180" i="3"/>
  <c r="A1181" i="3"/>
  <c r="A1184" i="3"/>
  <c r="A1185" i="3"/>
  <c r="A1188" i="3"/>
  <c r="A1189" i="3"/>
  <c r="A3406" i="3"/>
  <c r="A3407" i="3"/>
  <c r="A3410" i="3"/>
  <c r="A3411" i="3"/>
  <c r="A3414" i="3"/>
  <c r="A3415" i="3"/>
  <c r="A3418" i="3"/>
  <c r="A3422" i="3"/>
  <c r="A3423" i="3"/>
  <c r="A3426" i="3"/>
  <c r="A3427" i="3"/>
  <c r="A3430" i="3"/>
  <c r="A3431" i="3"/>
  <c r="A3434" i="3"/>
  <c r="A3438" i="3"/>
  <c r="A3439" i="3"/>
  <c r="A3442" i="3"/>
  <c r="A3443" i="3"/>
  <c r="A3446" i="3"/>
  <c r="A3447" i="3"/>
  <c r="A3451" i="3"/>
  <c r="A3454" i="3"/>
  <c r="A3455" i="3"/>
  <c r="A3458" i="3"/>
  <c r="A3462" i="3"/>
  <c r="A3463" i="3"/>
  <c r="A2600" i="3"/>
  <c r="A2611" i="3"/>
  <c r="A2612" i="3"/>
  <c r="A2620" i="3"/>
  <c r="A2623" i="3"/>
  <c r="A2624" i="3"/>
  <c r="A2627" i="3"/>
  <c r="A2628" i="3"/>
  <c r="A2631" i="3"/>
  <c r="A2632" i="3"/>
  <c r="A2635" i="3"/>
  <c r="A2636" i="3"/>
  <c r="A2639" i="3"/>
  <c r="A2640" i="3"/>
  <c r="A2643" i="3"/>
  <c r="A2644" i="3"/>
  <c r="A2647" i="3"/>
  <c r="A2648" i="3"/>
  <c r="A1834" i="3"/>
  <c r="A1835" i="3"/>
  <c r="A1838" i="3"/>
  <c r="A1839" i="3"/>
  <c r="A1842" i="3"/>
  <c r="A1843" i="3"/>
  <c r="A1846" i="3"/>
  <c r="A1847" i="3"/>
  <c r="A1850" i="3"/>
  <c r="A1851" i="3"/>
  <c r="A1854" i="3"/>
  <c r="A1855" i="3"/>
  <c r="A1858" i="3"/>
  <c r="A1859" i="3"/>
  <c r="A1862" i="3"/>
  <c r="A1863" i="3"/>
  <c r="A1866" i="3"/>
  <c r="A1867" i="3"/>
  <c r="A1870" i="3"/>
  <c r="A1871" i="3"/>
  <c r="A1874" i="3"/>
  <c r="A1875" i="3"/>
  <c r="A1878" i="3"/>
  <c r="A1879" i="3"/>
  <c r="A1882" i="3"/>
  <c r="A1883" i="3"/>
  <c r="A2419" i="3"/>
  <c r="A2420" i="3"/>
  <c r="A2423" i="3"/>
  <c r="A2424" i="3"/>
  <c r="A2428" i="3"/>
  <c r="A2431" i="3"/>
  <c r="A2432" i="3"/>
  <c r="A2435" i="3"/>
  <c r="A2436" i="3"/>
  <c r="A2439" i="3"/>
  <c r="A2440" i="3"/>
  <c r="A2443" i="3"/>
  <c r="A2444" i="3"/>
  <c r="A2447" i="3"/>
  <c r="A2448" i="3"/>
  <c r="A2451" i="3"/>
  <c r="A2452" i="3"/>
  <c r="A2455" i="3"/>
  <c r="A2456" i="3"/>
  <c r="A2459" i="3"/>
  <c r="A2460" i="3"/>
  <c r="A2463" i="3"/>
  <c r="A2464" i="3"/>
  <c r="A2467" i="3"/>
  <c r="A2468" i="3"/>
  <c r="A596" i="3"/>
  <c r="A597" i="3"/>
  <c r="A600" i="3"/>
  <c r="A601" i="3"/>
  <c r="A604" i="3"/>
  <c r="A605" i="3"/>
  <c r="A608" i="3"/>
  <c r="A609" i="3"/>
  <c r="A612" i="3"/>
  <c r="A613" i="3"/>
  <c r="A616" i="3"/>
  <c r="A620" i="3"/>
  <c r="A621" i="3"/>
  <c r="A624" i="3"/>
  <c r="A625" i="3"/>
  <c r="A628" i="3"/>
  <c r="A629" i="3"/>
  <c r="A632" i="3"/>
  <c r="A636" i="3"/>
  <c r="A637" i="3"/>
  <c r="A640" i="3"/>
  <c r="A641" i="3"/>
  <c r="A644" i="3"/>
  <c r="A645" i="3"/>
  <c r="A962" i="3"/>
  <c r="A965" i="3"/>
  <c r="A966" i="3"/>
  <c r="A969" i="3"/>
  <c r="A970" i="3"/>
  <c r="A973" i="3"/>
  <c r="A974" i="3"/>
  <c r="A977" i="3"/>
  <c r="A978" i="3"/>
  <c r="A981" i="3"/>
  <c r="A982" i="3"/>
  <c r="A985" i="3"/>
  <c r="A986" i="3"/>
  <c r="A989" i="3"/>
  <c r="A990" i="3"/>
  <c r="A993" i="3"/>
  <c r="A994" i="3"/>
  <c r="A997" i="3"/>
  <c r="A998" i="3"/>
  <c r="A1001" i="3"/>
  <c r="A1002" i="3"/>
  <c r="A1005" i="3"/>
  <c r="A1006" i="3"/>
  <c r="A1009" i="3"/>
  <c r="A1010" i="3"/>
  <c r="A1013" i="3"/>
  <c r="A1014" i="3"/>
  <c r="A1017" i="3"/>
  <c r="A1018" i="3"/>
  <c r="A823" i="3"/>
  <c r="A824" i="3"/>
  <c r="A827" i="3"/>
  <c r="A828" i="3"/>
  <c r="A831" i="3"/>
  <c r="A832" i="3"/>
  <c r="A835" i="3"/>
  <c r="A836" i="3"/>
  <c r="A839" i="3"/>
  <c r="A840" i="3"/>
  <c r="A844" i="3"/>
  <c r="A847" i="3"/>
  <c r="A848" i="3"/>
  <c r="A851" i="3"/>
  <c r="A852" i="3"/>
  <c r="A855" i="3"/>
  <c r="A856" i="3"/>
  <c r="A859" i="3"/>
  <c r="A860" i="3"/>
  <c r="A863" i="3"/>
  <c r="A864" i="3"/>
  <c r="A867" i="3"/>
  <c r="A868" i="3"/>
  <c r="A871" i="3"/>
  <c r="A872" i="3"/>
  <c r="A875" i="3"/>
  <c r="A876" i="3"/>
  <c r="A879" i="3"/>
  <c r="A880" i="3"/>
  <c r="A2285" i="3"/>
  <c r="A2286" i="3"/>
  <c r="A2289" i="3"/>
  <c r="A2290" i="3"/>
  <c r="A2293" i="3"/>
  <c r="A2294" i="3"/>
  <c r="A2297" i="3"/>
  <c r="A2298" i="3"/>
  <c r="A2302" i="3"/>
  <c r="A2305" i="3"/>
  <c r="A2306" i="3"/>
  <c r="A2309" i="3"/>
  <c r="A2310" i="3"/>
  <c r="A2313" i="3"/>
  <c r="A2314" i="3"/>
  <c r="A2317" i="3"/>
  <c r="A2318" i="3"/>
  <c r="A2321" i="3"/>
  <c r="A2322" i="3"/>
  <c r="A2326" i="3"/>
  <c r="A2329" i="3"/>
  <c r="A2330" i="3"/>
  <c r="A2333" i="3"/>
  <c r="A2334" i="3"/>
  <c r="A2337" i="3"/>
  <c r="A2338" i="3"/>
  <c r="A2341" i="3"/>
  <c r="A2342" i="3"/>
  <c r="A2345" i="3"/>
  <c r="A2346" i="3"/>
  <c r="A2349" i="3"/>
  <c r="A2353" i="3"/>
  <c r="A2354" i="3"/>
  <c r="A2024" i="3"/>
  <c r="A2025" i="3"/>
  <c r="A2028" i="3"/>
  <c r="A2029" i="3"/>
  <c r="A2032" i="3"/>
  <c r="A2033" i="3"/>
  <c r="A2036" i="3"/>
  <c r="A2037" i="3"/>
  <c r="A2040" i="3"/>
  <c r="A2041" i="3"/>
  <c r="A2044" i="3"/>
  <c r="A2045" i="3"/>
  <c r="A2048" i="3"/>
  <c r="A2049" i="3"/>
  <c r="A2052" i="3"/>
  <c r="A2053" i="3"/>
  <c r="A2056" i="3"/>
  <c r="A2057" i="3"/>
  <c r="A2060" i="3"/>
  <c r="A2061" i="3"/>
  <c r="A2064" i="3"/>
  <c r="A2065" i="3"/>
  <c r="A2068" i="3"/>
  <c r="A2069" i="3"/>
  <c r="A2072" i="3"/>
  <c r="A2073" i="3"/>
  <c r="A2076" i="3"/>
  <c r="A2077" i="3"/>
  <c r="A2080" i="3"/>
  <c r="A2081" i="3"/>
  <c r="A2084" i="3"/>
  <c r="A2085" i="3"/>
  <c r="A2088" i="3"/>
  <c r="A2089" i="3"/>
  <c r="A2092" i="3"/>
  <c r="A2093" i="3"/>
  <c r="A181" i="3"/>
  <c r="A182" i="3"/>
  <c r="A185" i="3"/>
  <c r="A186" i="3"/>
  <c r="A189" i="3"/>
  <c r="A190" i="3"/>
  <c r="A193" i="3"/>
  <c r="A194" i="3"/>
  <c r="A197" i="3"/>
  <c r="A198" i="3"/>
  <c r="A201" i="3"/>
  <c r="A202" i="3"/>
  <c r="A205" i="3"/>
  <c r="A206" i="3"/>
  <c r="A209" i="3"/>
  <c r="A210" i="3"/>
  <c r="A213" i="3"/>
  <c r="A214" i="3"/>
  <c r="A217" i="3"/>
  <c r="A218" i="3"/>
  <c r="A221" i="3"/>
  <c r="A222" i="3"/>
  <c r="A225" i="3"/>
  <c r="A226" i="3"/>
  <c r="A229" i="3"/>
  <c r="A230" i="3"/>
  <c r="A233" i="3"/>
  <c r="A234" i="3"/>
  <c r="A237" i="3"/>
  <c r="A238" i="3"/>
  <c r="A241" i="3"/>
  <c r="A242" i="3"/>
  <c r="A245" i="3"/>
  <c r="A246" i="3"/>
  <c r="A55" i="3"/>
  <c r="A56" i="3"/>
  <c r="A59" i="3"/>
  <c r="A60" i="3"/>
  <c r="A63" i="3"/>
  <c r="A64" i="3"/>
  <c r="A67" i="3"/>
  <c r="A68" i="3"/>
  <c r="A71" i="3"/>
  <c r="A72" i="3"/>
  <c r="A75" i="3"/>
  <c r="A76" i="3"/>
  <c r="A79" i="3"/>
  <c r="A80" i="3"/>
  <c r="A83" i="3"/>
  <c r="A84" i="3"/>
  <c r="A87" i="3"/>
  <c r="A88" i="3"/>
  <c r="A91" i="3"/>
  <c r="A92" i="3"/>
  <c r="A95" i="3"/>
  <c r="A96" i="3"/>
  <c r="A99" i="3"/>
  <c r="A100" i="3"/>
  <c r="A103" i="3"/>
  <c r="A104" i="3"/>
  <c r="A107" i="3"/>
  <c r="A108" i="3"/>
  <c r="A111" i="3"/>
  <c r="A112" i="3"/>
  <c r="A115" i="3"/>
  <c r="A116" i="3"/>
  <c r="A1557" i="3"/>
  <c r="A1558" i="3"/>
  <c r="A1561" i="3"/>
  <c r="A1562" i="3"/>
  <c r="A1565" i="3"/>
  <c r="A1566" i="3"/>
  <c r="A1569" i="3"/>
  <c r="A1570" i="3"/>
  <c r="A1573" i="3"/>
  <c r="A1574" i="3"/>
  <c r="A1577" i="3"/>
  <c r="A1581" i="3"/>
  <c r="A1582" i="3"/>
  <c r="A1585" i="3"/>
  <c r="A1586" i="3"/>
  <c r="A1589" i="3"/>
  <c r="A1590" i="3"/>
  <c r="A1593" i="3"/>
  <c r="A1594" i="3"/>
  <c r="A1597" i="3"/>
  <c r="A1598" i="3"/>
  <c r="A1601" i="3"/>
  <c r="A1602" i="3"/>
  <c r="A1605" i="3"/>
  <c r="A1606" i="3"/>
  <c r="A118" i="3"/>
  <c r="A119" i="3"/>
  <c r="A122" i="3"/>
  <c r="A123" i="3"/>
  <c r="A126" i="3"/>
  <c r="A127" i="3"/>
  <c r="A130" i="3"/>
  <c r="A131" i="3"/>
  <c r="A134" i="3"/>
  <c r="A135" i="3"/>
  <c r="A138" i="3"/>
  <c r="A139" i="3"/>
  <c r="A142" i="3"/>
  <c r="A143" i="3"/>
  <c r="A146" i="3"/>
  <c r="A147" i="3"/>
  <c r="A150" i="3"/>
  <c r="A151" i="3"/>
  <c r="A154" i="3"/>
  <c r="A155" i="3"/>
  <c r="A158" i="3"/>
  <c r="A159" i="3"/>
  <c r="A162" i="3"/>
  <c r="A163" i="3"/>
  <c r="A166" i="3"/>
  <c r="A167" i="3"/>
  <c r="A170" i="3"/>
  <c r="A171" i="3"/>
  <c r="A174" i="3"/>
  <c r="A175" i="3"/>
  <c r="A176" i="3"/>
  <c r="A178" i="3"/>
  <c r="A179" i="3"/>
  <c r="A3" i="3"/>
  <c r="A4" i="3"/>
  <c r="A7" i="3"/>
  <c r="A8" i="3"/>
  <c r="A11" i="3"/>
  <c r="A12" i="3"/>
  <c r="A15" i="3"/>
  <c r="A16" i="3"/>
  <c r="A19" i="3"/>
  <c r="A20" i="3"/>
  <c r="A21" i="3"/>
  <c r="A23" i="3"/>
  <c r="A24" i="3"/>
  <c r="A27" i="3"/>
  <c r="A28" i="3"/>
  <c r="A29" i="3"/>
  <c r="A31" i="3"/>
  <c r="A32" i="3"/>
  <c r="A35" i="3"/>
  <c r="A36" i="3"/>
  <c r="A39" i="3"/>
  <c r="A40" i="3"/>
  <c r="A43" i="3"/>
  <c r="A44" i="3"/>
  <c r="A47" i="3"/>
  <c r="A48" i="3"/>
  <c r="A51" i="3"/>
  <c r="A52" i="3"/>
  <c r="A3768" i="3"/>
  <c r="A3769" i="3"/>
  <c r="A3772" i="3"/>
  <c r="A3773" i="3"/>
  <c r="A3776" i="3"/>
  <c r="A3777" i="3"/>
  <c r="A3780" i="3"/>
  <c r="A3781" i="3"/>
  <c r="A3784" i="3"/>
  <c r="A3785" i="3"/>
  <c r="A3788" i="3"/>
  <c r="A3789" i="3"/>
  <c r="A3792" i="3"/>
  <c r="A3793" i="3"/>
  <c r="A3796" i="3"/>
  <c r="A3797" i="3"/>
  <c r="A3800" i="3"/>
  <c r="A3801" i="3"/>
  <c r="A3804" i="3"/>
  <c r="A3805" i="3"/>
  <c r="A3808" i="3"/>
  <c r="A3809" i="3"/>
  <c r="A3812" i="3"/>
  <c r="A3813" i="3"/>
  <c r="A3816" i="3"/>
  <c r="A3817" i="3"/>
  <c r="A3820" i="3"/>
  <c r="A3821" i="3"/>
  <c r="A3824" i="3"/>
  <c r="A3825" i="3"/>
  <c r="A3828" i="3"/>
  <c r="A3829" i="3"/>
  <c r="A3830" i="3"/>
  <c r="A3832" i="3"/>
  <c r="A3833" i="3"/>
  <c r="A3836" i="3"/>
  <c r="A3837" i="3"/>
  <c r="A3838" i="3"/>
  <c r="A3840" i="3"/>
  <c r="A3841" i="3"/>
  <c r="A3844" i="3"/>
  <c r="A3712" i="3"/>
  <c r="A3713" i="3"/>
  <c r="A3716" i="3"/>
  <c r="A3717" i="3"/>
  <c r="A3720" i="3"/>
  <c r="A3721" i="3"/>
  <c r="A3724" i="3"/>
  <c r="A3725" i="3"/>
  <c r="A3726" i="3"/>
  <c r="A3728" i="3"/>
  <c r="A3729" i="3"/>
  <c r="A3732" i="3"/>
  <c r="A3733" i="3"/>
  <c r="A3734" i="3"/>
  <c r="A3736" i="3"/>
  <c r="A3737" i="3"/>
  <c r="A3740" i="3"/>
  <c r="A3741" i="3"/>
  <c r="A3744" i="3"/>
  <c r="A3745" i="3"/>
  <c r="A3748" i="3"/>
  <c r="A3749" i="3"/>
  <c r="A3752" i="3"/>
  <c r="A3753" i="3"/>
  <c r="A3756" i="3"/>
  <c r="A3757" i="3"/>
  <c r="A3758" i="3"/>
  <c r="A3760" i="3"/>
  <c r="A3761" i="3"/>
  <c r="A3764" i="3"/>
  <c r="A3765" i="3"/>
  <c r="A316" i="3"/>
  <c r="A317" i="3"/>
  <c r="A320" i="3"/>
  <c r="A321" i="3"/>
  <c r="A324" i="3"/>
  <c r="A325" i="3"/>
  <c r="A328" i="3"/>
  <c r="A329" i="3"/>
  <c r="A332" i="3"/>
  <c r="A333" i="3"/>
  <c r="A336" i="3"/>
  <c r="A337" i="3"/>
  <c r="A340" i="3"/>
  <c r="A341" i="3"/>
  <c r="A344" i="3"/>
  <c r="A345" i="3"/>
  <c r="A348" i="3"/>
  <c r="A349" i="3"/>
  <c r="A352" i="3"/>
  <c r="A353" i="3"/>
  <c r="A354" i="3"/>
  <c r="A356" i="3"/>
  <c r="A357" i="3"/>
  <c r="A360" i="3"/>
  <c r="A361" i="3"/>
  <c r="A362" i="3"/>
  <c r="A364" i="3"/>
  <c r="A365" i="3"/>
  <c r="A368" i="3"/>
  <c r="A369" i="3"/>
  <c r="A372" i="3"/>
  <c r="A373" i="3"/>
  <c r="A376" i="3"/>
  <c r="A377" i="3"/>
  <c r="A380" i="3"/>
  <c r="A381" i="3"/>
  <c r="A384" i="3"/>
  <c r="A385" i="3"/>
  <c r="A386" i="3"/>
  <c r="A700" i="3"/>
  <c r="A701" i="3"/>
  <c r="A704" i="3"/>
  <c r="A705" i="3"/>
  <c r="A708" i="3"/>
  <c r="A709" i="3"/>
  <c r="A712" i="3"/>
  <c r="A713" i="3"/>
  <c r="A716" i="3"/>
  <c r="A717" i="3"/>
  <c r="A720" i="3"/>
  <c r="A721" i="3"/>
  <c r="A724" i="3"/>
  <c r="A725" i="3"/>
  <c r="A728" i="3"/>
  <c r="A729" i="3"/>
  <c r="A730" i="3"/>
  <c r="A732" i="3"/>
  <c r="A733" i="3"/>
  <c r="A736" i="3"/>
  <c r="A738" i="3"/>
  <c r="A740" i="3"/>
  <c r="A741" i="3"/>
  <c r="A744" i="3"/>
  <c r="A745" i="3"/>
  <c r="A748" i="3"/>
  <c r="A74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2771" i="3"/>
  <c r="A2772" i="3"/>
  <c r="A2775" i="3"/>
  <c r="A2776" i="3"/>
  <c r="A2779" i="3"/>
  <c r="A2780" i="3"/>
  <c r="A2783" i="3"/>
  <c r="A2784" i="3"/>
  <c r="A2787" i="3"/>
  <c r="A2788" i="3"/>
  <c r="A2791" i="3"/>
  <c r="A2792" i="3"/>
  <c r="A2795" i="3"/>
  <c r="A2799" i="3"/>
  <c r="A2800" i="3"/>
  <c r="A2803" i="3"/>
  <c r="A2804" i="3"/>
  <c r="A2807" i="3"/>
  <c r="A2808" i="3"/>
  <c r="A2811" i="3"/>
  <c r="A2812" i="3"/>
  <c r="A2815" i="3"/>
  <c r="A2816" i="3"/>
  <c r="A2819" i="3"/>
  <c r="A2820" i="3"/>
  <c r="A1964" i="3"/>
  <c r="A1968" i="3"/>
  <c r="A1969" i="3"/>
  <c r="A1972" i="3"/>
  <c r="A1973" i="3"/>
  <c r="A1974" i="3"/>
  <c r="A1976" i="3"/>
  <c r="A1977" i="3"/>
  <c r="A1988" i="3"/>
  <c r="A1989" i="3"/>
  <c r="A1990" i="3"/>
  <c r="A1996" i="3"/>
  <c r="A1997" i="3"/>
  <c r="A1998" i="3"/>
  <c r="A2000" i="3"/>
  <c r="A2001" i="3"/>
  <c r="A2004" i="3"/>
  <c r="A2005" i="3"/>
  <c r="A2006" i="3"/>
  <c r="A2008" i="3"/>
  <c r="A2009" i="3"/>
  <c r="A2012" i="3"/>
  <c r="A2013" i="3"/>
  <c r="A2014" i="3"/>
  <c r="A2016" i="3"/>
  <c r="A2017" i="3"/>
  <c r="A2020" i="3"/>
  <c r="A2021" i="3"/>
  <c r="A2239" i="3"/>
  <c r="A2240" i="3"/>
  <c r="A2243" i="3"/>
  <c r="A2244" i="3"/>
  <c r="A2245" i="3"/>
  <c r="A2247" i="3"/>
  <c r="A2248" i="3"/>
  <c r="A2251" i="3"/>
  <c r="A2252" i="3"/>
  <c r="A2253" i="3"/>
  <c r="A2255" i="3"/>
  <c r="A2256" i="3"/>
  <c r="A2259" i="3"/>
  <c r="A2263" i="3"/>
  <c r="A2264" i="3"/>
  <c r="A2267" i="3"/>
  <c r="A2271" i="3"/>
  <c r="A2272" i="3"/>
  <c r="A2276" i="3"/>
  <c r="A2279" i="3"/>
  <c r="A2280" i="3"/>
  <c r="A3263" i="3"/>
  <c r="A3264" i="3"/>
  <c r="A3265" i="3"/>
  <c r="A3267" i="3"/>
  <c r="A3268" i="3"/>
  <c r="A3271" i="3"/>
  <c r="A3272" i="3"/>
  <c r="A3273" i="3"/>
  <c r="A3275" i="3"/>
  <c r="A3276" i="3"/>
  <c r="A3279" i="3"/>
  <c r="A3280" i="3"/>
  <c r="A3283" i="3"/>
  <c r="A3284" i="3"/>
  <c r="A3287" i="3"/>
  <c r="A3288" i="3"/>
  <c r="A3291" i="3"/>
  <c r="A3292" i="3"/>
  <c r="A3295" i="3"/>
  <c r="A3296" i="3"/>
  <c r="A3299" i="3"/>
  <c r="A3300" i="3"/>
  <c r="A3303" i="3"/>
  <c r="A3304" i="3"/>
  <c r="A3305" i="3"/>
  <c r="A3307" i="3"/>
  <c r="A3308" i="3"/>
  <c r="A3311" i="3"/>
  <c r="A3312" i="3"/>
  <c r="A3315" i="3"/>
  <c r="A3316" i="3"/>
  <c r="A3319" i="3"/>
  <c r="A3321" i="3"/>
  <c r="A3323" i="3"/>
  <c r="A3324" i="3"/>
  <c r="A3327" i="3"/>
  <c r="A3328" i="3"/>
  <c r="A3329" i="3"/>
  <c r="A3331" i="3"/>
  <c r="A3332" i="3"/>
  <c r="A3335" i="3"/>
  <c r="A3336" i="3"/>
  <c r="A3337" i="3"/>
  <c r="A3339" i="3"/>
  <c r="A3340" i="3"/>
  <c r="A3343" i="3"/>
  <c r="A3344" i="3"/>
  <c r="A3347" i="3"/>
  <c r="A3348" i="3"/>
  <c r="A3351" i="3"/>
  <c r="A3352" i="3"/>
  <c r="A3353" i="3"/>
  <c r="A3355" i="3"/>
  <c r="A3356" i="3"/>
  <c r="A3359" i="3"/>
  <c r="A3360" i="3"/>
  <c r="A3363" i="3"/>
  <c r="A3364" i="3"/>
  <c r="A3367" i="3"/>
  <c r="A3368" i="3"/>
  <c r="A3369" i="3"/>
  <c r="A3371" i="3"/>
  <c r="A3372" i="3"/>
  <c r="A3375" i="3"/>
  <c r="A3376" i="3"/>
  <c r="A3379" i="3"/>
  <c r="A3380" i="3"/>
  <c r="A3383" i="3"/>
  <c r="A3384" i="3"/>
  <c r="A3385" i="3"/>
  <c r="A3387" i="3"/>
  <c r="A3388" i="3"/>
  <c r="A3391" i="3"/>
  <c r="A3392" i="3"/>
  <c r="A3393" i="3"/>
  <c r="A3395" i="3"/>
  <c r="A3396" i="3"/>
  <c r="A3399" i="3"/>
  <c r="A3400" i="3"/>
  <c r="A3403" i="3"/>
  <c r="A3404" i="3"/>
  <c r="A3846" i="3"/>
  <c r="A3847" i="3"/>
  <c r="A3850" i="3"/>
  <c r="A3851" i="3"/>
  <c r="A3854" i="3"/>
  <c r="A3855" i="3"/>
  <c r="A3856" i="3"/>
  <c r="A3858" i="3"/>
  <c r="A3859" i="3"/>
  <c r="A3862" i="3"/>
  <c r="A3863" i="3"/>
  <c r="A3866" i="3"/>
  <c r="A3867" i="3"/>
  <c r="A3870" i="3"/>
  <c r="A3871" i="3"/>
  <c r="A3874" i="3"/>
  <c r="A3875" i="3"/>
  <c r="A3878" i="3"/>
  <c r="A3879" i="3"/>
  <c r="A3880" i="3"/>
  <c r="A3882" i="3"/>
  <c r="A3883" i="3"/>
  <c r="A3886" i="3"/>
  <c r="A3887" i="3"/>
  <c r="A3888" i="3"/>
  <c r="A3890" i="3"/>
  <c r="A3891" i="3"/>
  <c r="A3894" i="3"/>
  <c r="A3895" i="3"/>
  <c r="A3896" i="3"/>
  <c r="A2295" i="3"/>
  <c r="A2303" i="3"/>
  <c r="A2311" i="3"/>
  <c r="A2319" i="3"/>
  <c r="A2327" i="3"/>
  <c r="A2335" i="3"/>
  <c r="A2343" i="3"/>
  <c r="A2351" i="3"/>
  <c r="A250" i="3"/>
  <c r="A258" i="3"/>
  <c r="A266" i="3"/>
  <c r="A3656" i="3"/>
  <c r="A3664" i="3"/>
  <c r="A3672" i="3"/>
  <c r="A3680" i="3"/>
  <c r="A3688" i="3"/>
  <c r="A3696" i="3"/>
  <c r="A3704" i="3"/>
  <c r="A3849" i="3"/>
  <c r="A3857" i="3"/>
  <c r="A3865" i="3"/>
  <c r="A3873" i="3"/>
  <c r="A3881" i="3"/>
  <c r="A3889" i="3"/>
  <c r="A2702" i="3"/>
  <c r="A2710" i="3"/>
  <c r="A2718" i="3"/>
  <c r="A2726" i="3"/>
  <c r="A2742" i="3"/>
  <c r="A2750" i="3"/>
  <c r="A2766" i="3"/>
  <c r="A2774" i="3"/>
  <c r="A751" i="3"/>
  <c r="A767" i="3"/>
  <c r="A775" i="3"/>
  <c r="A3714" i="3"/>
  <c r="A3722" i="3"/>
  <c r="A3730" i="3"/>
  <c r="A3738" i="3"/>
  <c r="A3746" i="3"/>
  <c r="A3754" i="3"/>
  <c r="A3762" i="3"/>
  <c r="A2352" i="3"/>
  <c r="A2360" i="3"/>
  <c r="A2368" i="3"/>
  <c r="A2376" i="3"/>
  <c r="A2384" i="3"/>
  <c r="A2392" i="3"/>
  <c r="A3568" i="3"/>
  <c r="A3576" i="3"/>
  <c r="A3584" i="3"/>
  <c r="A3592" i="3"/>
  <c r="A3600" i="3"/>
  <c r="A3002" i="3"/>
  <c r="A3010" i="3"/>
  <c r="A3018" i="3"/>
  <c r="A3026" i="3"/>
  <c r="A3034" i="3"/>
  <c r="A3050" i="3"/>
  <c r="A3058" i="3"/>
  <c r="A3066" i="3"/>
  <c r="A3074" i="3"/>
  <c r="A653" i="3"/>
  <c r="A661" i="3"/>
  <c r="A669" i="3"/>
  <c r="A685" i="3"/>
  <c r="A693" i="3"/>
  <c r="A888" i="3"/>
  <c r="A896" i="3"/>
  <c r="A904" i="3"/>
  <c r="A912" i="3"/>
  <c r="A920" i="3"/>
  <c r="A928" i="3"/>
  <c r="A936" i="3"/>
  <c r="A944" i="3"/>
  <c r="A952" i="3"/>
  <c r="A960" i="3"/>
  <c r="A968" i="3"/>
  <c r="A1151" i="3"/>
  <c r="A1159" i="3"/>
  <c r="A1167" i="3"/>
  <c r="A1175" i="3"/>
  <c r="A1183" i="3"/>
  <c r="A1191" i="3"/>
  <c r="A1241" i="3"/>
  <c r="A1249" i="3"/>
  <c r="A1257" i="3"/>
  <c r="A1265" i="3"/>
  <c r="A1273" i="3"/>
  <c r="A1281" i="3"/>
  <c r="A1289" i="3"/>
  <c r="A1305" i="3"/>
  <c r="A1313" i="3"/>
  <c r="A1321" i="3"/>
  <c r="A1329" i="3"/>
  <c r="A1337" i="3"/>
  <c r="A1389" i="3"/>
  <c r="A1445" i="3"/>
  <c r="A1453" i="3"/>
  <c r="A1461" i="3"/>
  <c r="A1469" i="3"/>
  <c r="A1477" i="3"/>
  <c r="A1485" i="3"/>
  <c r="A1493" i="3"/>
  <c r="A1501" i="3"/>
  <c r="A1525" i="3"/>
  <c r="A1533" i="3"/>
  <c r="A1541" i="3"/>
  <c r="A1549" i="3"/>
  <c r="A1630" i="3"/>
  <c r="A1638" i="3"/>
  <c r="A1646" i="3"/>
  <c r="A1654" i="3"/>
  <c r="A1662" i="3"/>
  <c r="A1670" i="3"/>
  <c r="A1678" i="3"/>
  <c r="A1686" i="3"/>
  <c r="A1817" i="3"/>
  <c r="A1833" i="3"/>
  <c r="A1841" i="3"/>
  <c r="A1849" i="3"/>
  <c r="A1857" i="3"/>
  <c r="A1865" i="3"/>
  <c r="A1873" i="3"/>
  <c r="A1881" i="3"/>
  <c r="A1889" i="3"/>
  <c r="A1897" i="3"/>
  <c r="A1921" i="3"/>
  <c r="A1929" i="3"/>
  <c r="A2438" i="3"/>
  <c r="A2446" i="3"/>
  <c r="A2454" i="3"/>
  <c r="A2462" i="3"/>
  <c r="A2510" i="3"/>
  <c r="A2518" i="3"/>
  <c r="A2526" i="3"/>
  <c r="A2598" i="3"/>
  <c r="A2614" i="3"/>
  <c r="A2622" i="3"/>
  <c r="A2630" i="3"/>
  <c r="A2638" i="3"/>
  <c r="A2646" i="3"/>
  <c r="A2654" i="3"/>
  <c r="A2662" i="3"/>
  <c r="A2670" i="3"/>
  <c r="A2678" i="3"/>
  <c r="A2686" i="3"/>
  <c r="A2694" i="3"/>
  <c r="A3116" i="3"/>
  <c r="A3124" i="3"/>
  <c r="A3132" i="3"/>
  <c r="A3140" i="3"/>
  <c r="A3148" i="3"/>
  <c r="A3156" i="3"/>
  <c r="A3164" i="3"/>
  <c r="A3172" i="3"/>
  <c r="A3180" i="3"/>
  <c r="A3188" i="3"/>
  <c r="A3196" i="3"/>
  <c r="A3204" i="3"/>
  <c r="A3470" i="3"/>
  <c r="A3478" i="3"/>
  <c r="A3486" i="3"/>
  <c r="A3770" i="3"/>
  <c r="A3778" i="3"/>
  <c r="A3786" i="3"/>
  <c r="A3794" i="3"/>
  <c r="A3802" i="3"/>
  <c r="A3810" i="3"/>
  <c r="A3818" i="3"/>
  <c r="A3826" i="3"/>
  <c r="A3408" i="3"/>
  <c r="A3416" i="3"/>
  <c r="A2287" i="3"/>
  <c r="A1610" i="3"/>
  <c r="A1618" i="3"/>
  <c r="A2091" i="3"/>
  <c r="A2099" i="3"/>
  <c r="A2107" i="3"/>
  <c r="A2115" i="3"/>
  <c r="A2123" i="3"/>
  <c r="A2131" i="3"/>
  <c r="A825" i="3"/>
  <c r="A833" i="3"/>
  <c r="A841" i="3"/>
  <c r="A849" i="3"/>
  <c r="A857" i="3"/>
  <c r="A865" i="3"/>
  <c r="A702" i="3"/>
  <c r="A710" i="3"/>
  <c r="A718" i="3"/>
  <c r="A726" i="3"/>
  <c r="A734" i="3"/>
  <c r="A742" i="3"/>
  <c r="A750" i="3"/>
  <c r="A168" i="3"/>
  <c r="A184" i="3"/>
  <c r="A192" i="3"/>
  <c r="A200" i="3"/>
  <c r="A208" i="3"/>
  <c r="A1345" i="3"/>
  <c r="A1353" i="3"/>
  <c r="A1361" i="3"/>
  <c r="A1369" i="3"/>
  <c r="A1377" i="3"/>
  <c r="A124" i="3"/>
  <c r="A132" i="3"/>
  <c r="A140" i="3"/>
  <c r="A148" i="3"/>
  <c r="A5" i="3"/>
  <c r="A13" i="3"/>
  <c r="A37" i="3"/>
  <c r="A3222" i="3"/>
  <c r="A3230" i="3"/>
  <c r="A3238" i="3"/>
  <c r="A3246" i="3"/>
  <c r="A3254" i="3"/>
  <c r="A3262" i="3"/>
  <c r="A273" i="3"/>
  <c r="A281" i="3"/>
  <c r="A289" i="3"/>
  <c r="A297" i="3"/>
  <c r="A305" i="3"/>
  <c r="A313" i="3"/>
  <c r="A3559" i="3"/>
  <c r="A1697" i="3"/>
  <c r="A1705" i="3"/>
  <c r="A1713" i="3"/>
  <c r="A1721" i="3"/>
  <c r="A1729" i="3"/>
  <c r="A1737" i="3"/>
  <c r="A1745" i="3"/>
  <c r="A1941" i="3"/>
  <c r="A1949" i="3"/>
  <c r="A1957" i="3"/>
  <c r="A1965" i="3"/>
  <c r="A2829" i="3"/>
  <c r="A2837" i="3"/>
  <c r="A2845" i="3"/>
  <c r="A2853" i="3"/>
  <c r="A2861" i="3"/>
  <c r="A2869" i="3"/>
  <c r="A2877" i="3"/>
  <c r="A2885" i="3"/>
  <c r="A2893" i="3"/>
  <c r="A2901" i="3"/>
  <c r="A2909" i="3"/>
  <c r="A2917" i="3"/>
  <c r="A2925" i="3"/>
  <c r="A2933" i="3"/>
  <c r="A2941" i="3"/>
  <c r="A2949" i="3"/>
  <c r="A3342" i="3"/>
  <c r="A3350" i="3"/>
  <c r="A3358" i="3"/>
  <c r="A3366" i="3"/>
  <c r="A3374" i="3"/>
  <c r="A2296" i="3"/>
  <c r="A2304" i="3"/>
  <c r="A2312" i="3"/>
  <c r="A2320" i="3"/>
  <c r="A2328" i="3"/>
  <c r="A2336" i="3"/>
  <c r="A2344" i="3"/>
  <c r="A2350" i="3"/>
  <c r="A211" i="3"/>
  <c r="A215" i="3"/>
  <c r="A219" i="3"/>
  <c r="A227" i="3"/>
  <c r="A231" i="3"/>
  <c r="A235" i="3"/>
  <c r="A239" i="3"/>
  <c r="A243" i="3"/>
  <c r="A244" i="3"/>
  <c r="A247" i="3"/>
  <c r="A248" i="3"/>
  <c r="A251" i="3"/>
  <c r="A254" i="3"/>
  <c r="A255" i="3"/>
  <c r="A257" i="3"/>
  <c r="A259" i="3"/>
  <c r="A262" i="3"/>
  <c r="A263" i="3"/>
  <c r="A265" i="3"/>
  <c r="A267" i="3"/>
  <c r="A3979" i="3"/>
  <c r="A3980" i="3"/>
  <c r="A3983" i="3"/>
  <c r="A3984" i="3"/>
  <c r="A3987" i="3"/>
  <c r="A3988" i="3"/>
  <c r="A3991" i="3"/>
  <c r="A3992" i="3"/>
  <c r="A3995" i="3"/>
  <c r="A3996" i="3"/>
  <c r="A3999" i="3"/>
  <c r="A4000" i="3"/>
  <c r="A4003" i="3"/>
  <c r="A4004" i="3"/>
  <c r="A4007" i="3"/>
  <c r="A4008" i="3"/>
  <c r="A4011" i="3"/>
  <c r="A4012" i="3"/>
  <c r="A4015" i="3"/>
  <c r="A4016" i="3"/>
  <c r="A4019" i="3"/>
  <c r="A4020" i="3"/>
  <c r="A4023" i="3"/>
  <c r="A4024" i="3"/>
  <c r="A3651" i="3"/>
  <c r="A3652" i="3"/>
  <c r="A3655" i="3"/>
  <c r="A3659" i="3"/>
  <c r="A3660" i="3"/>
  <c r="A3662" i="3"/>
  <c r="A3663" i="3"/>
  <c r="A3667" i="3"/>
  <c r="A3668" i="3"/>
  <c r="A3671" i="3"/>
  <c r="A3675" i="3"/>
  <c r="A3676" i="3"/>
  <c r="A3678" i="3"/>
  <c r="A3679" i="3"/>
  <c r="A3683" i="3"/>
  <c r="A3684" i="3"/>
  <c r="A3687" i="3"/>
  <c r="A3691" i="3"/>
  <c r="A3692" i="3"/>
  <c r="A3694" i="3"/>
  <c r="A3695" i="3"/>
  <c r="A3699" i="3"/>
  <c r="A3700" i="3"/>
  <c r="A3703" i="3"/>
  <c r="A3827" i="3"/>
  <c r="A3831" i="3"/>
  <c r="A3834" i="3"/>
  <c r="A3835" i="3"/>
  <c r="A3839" i="3"/>
  <c r="A3842" i="3"/>
  <c r="A3843" i="3"/>
  <c r="A3845" i="3"/>
  <c r="A3848" i="3"/>
  <c r="A3852" i="3"/>
  <c r="A3853" i="3"/>
  <c r="A3860" i="3"/>
  <c r="A3861" i="3"/>
  <c r="A3864" i="3"/>
  <c r="A3868" i="3"/>
  <c r="A3869" i="3"/>
  <c r="A3872" i="3"/>
  <c r="A3876" i="3"/>
  <c r="A3877" i="3"/>
  <c r="A3884" i="3"/>
  <c r="A3885" i="3"/>
  <c r="A2701" i="3"/>
  <c r="A2703" i="3"/>
  <c r="A2704" i="3"/>
  <c r="A2708" i="3"/>
  <c r="A2709" i="3"/>
  <c r="A2711" i="3"/>
  <c r="A2712" i="3"/>
  <c r="A2717" i="3"/>
  <c r="A2722" i="3"/>
  <c r="A2725" i="3"/>
  <c r="A2733" i="3"/>
  <c r="A2738" i="3"/>
  <c r="A2741" i="3"/>
  <c r="A2765" i="3"/>
  <c r="A2773" i="3"/>
  <c r="A2778" i="3"/>
  <c r="A752" i="3"/>
  <c r="A753" i="3"/>
  <c r="A756" i="3"/>
  <c r="A760" i="3"/>
  <c r="A761" i="3"/>
  <c r="A764" i="3"/>
  <c r="A765" i="3"/>
  <c r="A768" i="3"/>
  <c r="A769" i="3"/>
  <c r="A772" i="3"/>
  <c r="A776" i="3"/>
  <c r="A777" i="3"/>
  <c r="A780" i="3"/>
  <c r="A781" i="3"/>
  <c r="A784" i="3"/>
  <c r="A785" i="3"/>
  <c r="A788" i="3"/>
  <c r="A792" i="3"/>
  <c r="A793" i="3"/>
  <c r="A796" i="3"/>
  <c r="A800" i="3"/>
  <c r="A801" i="3"/>
  <c r="A804" i="3"/>
  <c r="A805" i="3"/>
  <c r="A808" i="3"/>
  <c r="A809" i="3"/>
  <c r="A812" i="3"/>
  <c r="A816" i="3"/>
  <c r="A817" i="3"/>
  <c r="A820" i="3"/>
  <c r="A3707" i="3"/>
  <c r="A3708" i="3"/>
  <c r="A3709" i="3"/>
  <c r="A3710" i="3"/>
  <c r="A3711" i="3"/>
  <c r="A3715" i="3"/>
  <c r="A3718" i="3"/>
  <c r="A3719" i="3"/>
  <c r="A3723" i="3"/>
  <c r="A3727" i="3"/>
  <c r="A3731" i="3"/>
  <c r="A3735" i="3"/>
  <c r="A3739" i="3"/>
  <c r="A3742" i="3"/>
  <c r="A3743" i="3"/>
  <c r="A3747" i="3"/>
  <c r="A3750" i="3"/>
  <c r="A3751" i="3"/>
  <c r="A3755" i="3"/>
  <c r="A3759" i="3"/>
  <c r="A3763" i="3"/>
  <c r="A3766" i="3"/>
  <c r="A3934" i="3"/>
  <c r="A3935" i="3"/>
  <c r="A3938" i="3"/>
  <c r="A3939" i="3"/>
  <c r="A3942" i="3"/>
  <c r="A3943" i="3"/>
  <c r="A3946" i="3"/>
  <c r="A3947" i="3"/>
  <c r="A3951" i="3"/>
  <c r="A3952" i="3"/>
  <c r="A3955" i="3"/>
  <c r="A3956" i="3"/>
  <c r="A3959" i="3"/>
  <c r="A3960" i="3"/>
  <c r="A3963" i="3"/>
  <c r="A3964" i="3"/>
  <c r="A3967" i="3"/>
  <c r="A3968" i="3"/>
  <c r="A3971" i="3"/>
  <c r="A3972" i="3"/>
  <c r="A3975" i="3"/>
  <c r="A3976" i="3"/>
  <c r="A2361" i="3"/>
  <c r="A2369" i="3"/>
  <c r="A2377" i="3"/>
  <c r="A2380" i="3"/>
  <c r="A2385" i="3"/>
  <c r="A2388" i="3"/>
  <c r="A554" i="3"/>
  <c r="A555" i="3"/>
  <c r="A559" i="3"/>
  <c r="A560" i="3"/>
  <c r="A562" i="3"/>
  <c r="A563" i="3"/>
  <c r="A571" i="3"/>
  <c r="A575" i="3"/>
  <c r="A576" i="3"/>
  <c r="A579" i="3"/>
  <c r="A587" i="3"/>
  <c r="A591" i="3"/>
  <c r="A592" i="3"/>
  <c r="A595" i="3"/>
  <c r="A2782" i="3"/>
  <c r="A2785" i="3"/>
  <c r="A2786" i="3"/>
  <c r="A2793" i="3"/>
  <c r="A2794" i="3"/>
  <c r="A2798" i="3"/>
  <c r="A2801" i="3"/>
  <c r="A2802" i="3"/>
  <c r="A2809" i="3"/>
  <c r="A2810" i="3"/>
  <c r="A2814" i="3"/>
  <c r="A2817" i="3"/>
  <c r="A2818" i="3"/>
  <c r="A3563" i="3"/>
  <c r="A3564" i="3"/>
  <c r="A3567" i="3"/>
  <c r="A3571" i="3"/>
  <c r="A3572" i="3"/>
  <c r="A3575" i="3"/>
  <c r="A3579" i="3"/>
  <c r="A3580" i="3"/>
  <c r="A3583" i="3"/>
  <c r="A3587" i="3"/>
  <c r="A3588" i="3"/>
  <c r="A3591" i="3"/>
  <c r="A3595" i="3"/>
  <c r="A3596" i="3"/>
  <c r="A3599" i="3"/>
  <c r="A3603" i="3"/>
  <c r="A3604" i="3"/>
  <c r="A3606" i="3"/>
  <c r="A3607" i="3"/>
  <c r="A460" i="3"/>
  <c r="A464" i="3"/>
  <c r="A465" i="3"/>
  <c r="A468" i="3"/>
  <c r="A476" i="3"/>
  <c r="A481" i="3"/>
  <c r="A483" i="3"/>
  <c r="A484" i="3"/>
  <c r="A488" i="3"/>
  <c r="A489" i="3"/>
  <c r="A492" i="3"/>
  <c r="A496" i="3"/>
  <c r="A497" i="3"/>
  <c r="A499" i="3"/>
  <c r="A500" i="3"/>
  <c r="A505" i="3"/>
  <c r="A507" i="3"/>
  <c r="A508" i="3"/>
  <c r="A3006" i="3"/>
  <c r="A3009" i="3"/>
  <c r="A3014" i="3"/>
  <c r="A3017" i="3"/>
  <c r="A3022" i="3"/>
  <c r="A3025" i="3"/>
  <c r="A3030" i="3"/>
  <c r="A3033" i="3"/>
  <c r="A3038" i="3"/>
  <c r="A3046" i="3"/>
  <c r="A3049" i="3"/>
  <c r="A3054" i="3"/>
  <c r="A3062" i="3"/>
  <c r="A3065" i="3"/>
  <c r="A3070" i="3"/>
  <c r="A3078" i="3"/>
  <c r="A387" i="3"/>
  <c r="A392" i="3"/>
  <c r="A394" i="3"/>
  <c r="A395" i="3"/>
  <c r="A397" i="3"/>
  <c r="A400" i="3"/>
  <c r="A404" i="3"/>
  <c r="A405" i="3"/>
  <c r="A408" i="3"/>
  <c r="A413" i="3"/>
  <c r="A416" i="3"/>
  <c r="A421" i="3"/>
  <c r="A424" i="3"/>
  <c r="A429" i="3"/>
  <c r="A432" i="3"/>
  <c r="A434" i="3"/>
  <c r="A436" i="3"/>
  <c r="A437" i="3"/>
  <c r="A440" i="3"/>
  <c r="A442" i="3"/>
  <c r="A443" i="3"/>
  <c r="A445" i="3"/>
  <c r="A448" i="3"/>
  <c r="A453" i="3"/>
  <c r="A456" i="3"/>
  <c r="A335" i="3"/>
  <c r="A338" i="3"/>
  <c r="A342" i="3"/>
  <c r="A343" i="3"/>
  <c r="A346" i="3"/>
  <c r="A351" i="3"/>
  <c r="A359" i="3"/>
  <c r="A367" i="3"/>
  <c r="A370" i="3"/>
  <c r="A374" i="3"/>
  <c r="A375" i="3"/>
  <c r="A378" i="3"/>
  <c r="A383" i="3"/>
  <c r="A642" i="3"/>
  <c r="A646" i="3"/>
  <c r="A650" i="3"/>
  <c r="A654" i="3"/>
  <c r="A655" i="3"/>
  <c r="A658" i="3"/>
  <c r="A662" i="3"/>
  <c r="A665" i="3"/>
  <c r="A666" i="3"/>
  <c r="A670" i="3"/>
  <c r="A671" i="3"/>
  <c r="A673" i="3"/>
  <c r="A674" i="3"/>
  <c r="A677" i="3"/>
  <c r="A678" i="3"/>
  <c r="A679" i="3"/>
  <c r="A681" i="3"/>
  <c r="A682" i="3"/>
  <c r="A686" i="3"/>
  <c r="A690" i="3"/>
  <c r="A694" i="3"/>
  <c r="A695" i="3"/>
  <c r="A698" i="3"/>
  <c r="A873" i="3"/>
  <c r="A874" i="3"/>
  <c r="A877" i="3"/>
  <c r="A884" i="3"/>
  <c r="A892" i="3"/>
  <c r="A895" i="3"/>
  <c r="A897" i="3"/>
  <c r="A900" i="3"/>
  <c r="A903" i="3"/>
  <c r="A908" i="3"/>
  <c r="A911" i="3"/>
  <c r="A913" i="3"/>
  <c r="A916" i="3"/>
  <c r="A919" i="3"/>
  <c r="A924" i="3"/>
  <c r="A927" i="3"/>
  <c r="A929" i="3"/>
  <c r="A932" i="3"/>
  <c r="A935" i="3"/>
  <c r="A937" i="3"/>
  <c r="A940" i="3"/>
  <c r="A943" i="3"/>
  <c r="A948" i="3"/>
  <c r="A951" i="3"/>
  <c r="A953" i="3"/>
  <c r="A954" i="3"/>
  <c r="A956" i="3"/>
  <c r="A959" i="3"/>
  <c r="A964" i="3"/>
  <c r="A972" i="3"/>
  <c r="A975" i="3"/>
  <c r="A1026" i="3"/>
  <c r="A1030" i="3"/>
  <c r="A1031" i="3"/>
  <c r="A1034" i="3"/>
  <c r="A1042" i="3"/>
  <c r="A1046" i="3"/>
  <c r="A1047" i="3"/>
  <c r="A1050" i="3"/>
  <c r="A1058" i="3"/>
  <c r="A1063" i="3"/>
  <c r="A1066" i="3"/>
  <c r="A1070" i="3"/>
  <c r="A1074" i="3"/>
  <c r="A1076" i="3"/>
  <c r="A1079" i="3"/>
  <c r="A1082" i="3"/>
  <c r="A1087" i="3"/>
  <c r="A1090" i="3"/>
  <c r="A1150" i="3"/>
  <c r="A1155" i="3"/>
  <c r="A1158" i="3"/>
  <c r="A1163" i="3"/>
  <c r="A1166" i="3"/>
  <c r="A1171" i="3"/>
  <c r="A1174" i="3"/>
  <c r="A1182" i="3"/>
  <c r="A1190" i="3"/>
  <c r="A1239" i="3"/>
  <c r="A1240" i="3"/>
  <c r="A1242" i="3"/>
  <c r="A1245" i="3"/>
  <c r="A1250" i="3"/>
  <c r="A1258" i="3"/>
  <c r="A1262" i="3"/>
  <c r="A1263" i="3"/>
  <c r="A1266" i="3"/>
  <c r="A1272" i="3"/>
  <c r="A1277" i="3"/>
  <c r="A1280" i="3"/>
  <c r="A1285" i="3"/>
  <c r="A1288" i="3"/>
  <c r="A1291" i="3"/>
  <c r="A1293" i="3"/>
  <c r="A1320" i="3"/>
  <c r="A1330" i="3"/>
  <c r="A1385" i="3"/>
  <c r="A1388" i="3"/>
  <c r="A1391" i="3"/>
  <c r="A1395" i="3"/>
  <c r="A1396" i="3"/>
  <c r="A1399" i="3"/>
  <c r="A1404" i="3"/>
  <c r="A1407" i="3"/>
  <c r="A1412" i="3"/>
  <c r="A1415" i="3"/>
  <c r="A1417" i="3"/>
  <c r="A1419" i="3"/>
  <c r="A1420" i="3"/>
  <c r="A1423" i="3"/>
  <c r="A1428" i="3"/>
  <c r="A1431" i="3"/>
  <c r="A1436" i="3"/>
  <c r="A1439" i="3"/>
  <c r="A1444" i="3"/>
  <c r="A1452" i="3"/>
  <c r="A1457" i="3"/>
  <c r="A1462" i="3"/>
  <c r="A1465" i="3"/>
  <c r="A1468" i="3"/>
  <c r="A1473" i="3"/>
  <c r="A1476" i="3"/>
  <c r="A1478" i="3"/>
  <c r="A1479" i="3"/>
  <c r="A1484" i="3"/>
  <c r="A1497" i="3"/>
  <c r="A1500" i="3"/>
  <c r="A1513" i="3"/>
  <c r="A1516" i="3"/>
  <c r="A1529" i="3"/>
  <c r="A1532" i="3"/>
  <c r="A1535" i="3"/>
  <c r="A1537" i="3"/>
  <c r="A1545" i="3"/>
  <c r="A1548" i="3"/>
  <c r="A1551" i="3"/>
  <c r="A1553" i="3"/>
  <c r="A1559" i="3"/>
  <c r="A1563" i="3"/>
  <c r="A1564" i="3"/>
  <c r="A1567" i="3"/>
  <c r="A1572" i="3"/>
  <c r="A1575" i="3"/>
  <c r="A1580" i="3"/>
  <c r="A1583" i="3"/>
  <c r="A1629" i="3"/>
  <c r="A1634" i="3"/>
  <c r="A1642" i="3"/>
  <c r="A1645" i="3"/>
  <c r="A1650" i="3"/>
  <c r="A1651" i="3"/>
  <c r="A1658" i="3"/>
  <c r="A1661" i="3"/>
  <c r="A1669" i="3"/>
  <c r="A1675" i="3"/>
  <c r="A1685" i="3"/>
  <c r="A1690" i="3"/>
  <c r="A1693" i="3"/>
  <c r="A1818" i="3"/>
  <c r="A1819" i="3"/>
  <c r="A1821" i="3"/>
  <c r="A1829" i="3"/>
  <c r="A1830" i="3"/>
  <c r="A1837" i="3"/>
  <c r="A1840" i="3"/>
  <c r="A1845" i="3"/>
  <c r="A1848" i="3"/>
  <c r="A1853" i="3"/>
  <c r="A1856" i="3"/>
  <c r="A1861" i="3"/>
  <c r="A1864" i="3"/>
  <c r="A1869" i="3"/>
  <c r="A1872" i="3"/>
  <c r="A1877" i="3"/>
  <c r="A1880" i="3"/>
  <c r="A1885" i="3"/>
  <c r="A1890" i="3"/>
  <c r="A1893" i="3"/>
  <c r="A1894" i="3"/>
  <c r="A1896" i="3"/>
  <c r="A1898" i="3"/>
  <c r="A1909" i="3"/>
  <c r="A1922" i="3"/>
  <c r="A1925" i="3"/>
  <c r="A1926" i="3"/>
  <c r="A1930" i="3"/>
  <c r="A1933" i="3"/>
  <c r="A2038" i="3"/>
  <c r="A2039" i="3"/>
  <c r="A2042" i="3"/>
  <c r="A2046" i="3"/>
  <c r="A2047" i="3"/>
  <c r="A2050" i="3"/>
  <c r="A2051" i="3"/>
  <c r="A2054" i="3"/>
  <c r="A2055" i="3"/>
  <c r="A2062" i="3"/>
  <c r="A2063" i="3"/>
  <c r="A2070" i="3"/>
  <c r="A2071" i="3"/>
  <c r="A2074" i="3"/>
  <c r="A2075" i="3"/>
  <c r="A2078" i="3"/>
  <c r="A2079" i="3"/>
  <c r="A2082" i="3"/>
  <c r="A2086" i="3"/>
  <c r="A2087" i="3"/>
  <c r="A2138" i="3"/>
  <c r="A2140" i="3"/>
  <c r="A2143" i="3"/>
  <c r="A2146" i="3"/>
  <c r="A2154" i="3"/>
  <c r="A2158" i="3"/>
  <c r="A2159" i="3"/>
  <c r="A2162" i="3"/>
  <c r="A2164" i="3"/>
  <c r="A2170" i="3"/>
  <c r="A2174" i="3"/>
  <c r="A2175" i="3"/>
  <c r="A2178" i="3"/>
  <c r="A2183" i="3"/>
  <c r="A2186" i="3"/>
  <c r="A2188" i="3"/>
  <c r="A2189" i="3"/>
  <c r="A2191" i="3"/>
  <c r="A2194" i="3"/>
  <c r="A2198" i="3"/>
  <c r="A2199" i="3"/>
  <c r="A2202" i="3"/>
  <c r="A2204" i="3"/>
  <c r="A2210" i="3"/>
  <c r="A2215" i="3"/>
  <c r="A2218" i="3"/>
  <c r="A2222" i="3"/>
  <c r="A2223" i="3"/>
  <c r="A2226" i="3"/>
  <c r="A2229" i="3"/>
  <c r="A2231" i="3"/>
  <c r="A2234" i="3"/>
  <c r="A2241" i="3"/>
  <c r="A2242" i="3"/>
  <c r="A2249" i="3"/>
  <c r="A2250" i="3"/>
  <c r="A2434" i="3"/>
  <c r="A2437" i="3"/>
  <c r="A2442" i="3"/>
  <c r="A2445" i="3"/>
  <c r="A2450" i="3"/>
  <c r="A2453" i="3"/>
  <c r="A2458" i="3"/>
  <c r="A2461" i="3"/>
  <c r="A2466" i="3"/>
  <c r="A2469" i="3"/>
  <c r="A2472" i="3"/>
  <c r="A2476" i="3"/>
  <c r="A2477" i="3"/>
  <c r="A2479" i="3"/>
  <c r="A2485" i="3"/>
  <c r="A2488" i="3"/>
  <c r="A2492" i="3"/>
  <c r="A2493" i="3"/>
  <c r="A2496" i="3"/>
  <c r="A2500" i="3"/>
  <c r="A2501" i="3"/>
  <c r="A2504" i="3"/>
  <c r="A2509" i="3"/>
  <c r="A2516" i="3"/>
  <c r="A2517" i="3"/>
  <c r="A2528" i="3"/>
  <c r="A2541" i="3"/>
  <c r="A2543" i="3"/>
  <c r="A2544" i="3"/>
  <c r="A2548" i="3"/>
  <c r="A2549" i="3"/>
  <c r="A2552" i="3"/>
  <c r="A2557" i="3"/>
  <c r="A2564" i="3"/>
  <c r="A2565" i="3"/>
  <c r="A2568" i="3"/>
  <c r="A2573" i="3"/>
  <c r="A2576" i="3"/>
  <c r="A2580" i="3"/>
  <c r="A2581" i="3"/>
  <c r="A2584" i="3"/>
  <c r="A2589" i="3"/>
  <c r="A2592" i="3"/>
  <c r="A2599" i="3"/>
  <c r="A2613" i="3"/>
  <c r="A2621" i="3"/>
  <c r="A2634" i="3"/>
  <c r="A2637" i="3"/>
  <c r="A2645" i="3"/>
  <c r="A2652" i="3"/>
  <c r="A2653" i="3"/>
  <c r="A2655" i="3"/>
  <c r="A2656" i="3"/>
  <c r="A2660" i="3"/>
  <c r="A2661" i="3"/>
  <c r="A2663" i="3"/>
  <c r="A2664" i="3"/>
  <c r="A2669" i="3"/>
  <c r="A2671" i="3"/>
  <c r="A2672" i="3"/>
  <c r="A2676" i="3"/>
  <c r="A2679" i="3"/>
  <c r="A2680" i="3"/>
  <c r="A2685" i="3"/>
  <c r="A2687" i="3"/>
  <c r="A2688" i="3"/>
  <c r="A2692" i="3"/>
  <c r="A2693" i="3"/>
  <c r="A2695" i="3"/>
  <c r="A2696" i="3"/>
  <c r="A3081" i="3"/>
  <c r="A3082" i="3"/>
  <c r="A3085" i="3"/>
  <c r="A3086" i="3"/>
  <c r="A3089" i="3"/>
  <c r="A3090" i="3"/>
  <c r="A3093" i="3"/>
  <c r="A3094" i="3"/>
  <c r="A3098" i="3"/>
  <c r="A3101" i="3"/>
  <c r="A3102" i="3"/>
  <c r="A3106" i="3"/>
  <c r="A3109" i="3"/>
  <c r="A3110" i="3"/>
  <c r="A3114" i="3"/>
  <c r="A3120" i="3"/>
  <c r="A3123" i="3"/>
  <c r="A3128" i="3"/>
  <c r="A3131" i="3"/>
  <c r="A3136" i="3"/>
  <c r="A3137" i="3"/>
  <c r="A3144" i="3"/>
  <c r="A3147" i="3"/>
  <c r="A3152" i="3"/>
  <c r="A3154" i="3"/>
  <c r="A3160" i="3"/>
  <c r="A3163" i="3"/>
  <c r="A3168" i="3"/>
  <c r="A3176" i="3"/>
  <c r="A3178" i="3"/>
  <c r="A3179" i="3"/>
  <c r="A3184" i="3"/>
  <c r="A3185" i="3"/>
  <c r="A3187" i="3"/>
  <c r="A3192" i="3"/>
  <c r="A3193" i="3"/>
  <c r="A3195" i="3"/>
  <c r="A3200" i="3"/>
  <c r="A3202" i="3"/>
  <c r="A3203" i="3"/>
  <c r="A3208" i="3"/>
  <c r="A3210" i="3"/>
  <c r="A3211" i="3"/>
  <c r="A3214" i="3"/>
  <c r="A3421" i="3"/>
  <c r="A3424" i="3"/>
  <c r="A3428" i="3"/>
  <c r="A3429" i="3"/>
  <c r="A3432" i="3"/>
  <c r="A3440" i="3"/>
  <c r="A3444" i="3"/>
  <c r="A3445" i="3"/>
  <c r="A3448" i="3"/>
  <c r="A3450" i="3"/>
  <c r="A3456" i="3"/>
  <c r="A3460" i="3"/>
  <c r="A3464" i="3"/>
  <c r="A3466" i="3"/>
  <c r="A3469" i="3"/>
  <c r="A3471" i="3"/>
  <c r="A3472" i="3"/>
  <c r="A3767" i="3"/>
  <c r="A3771" i="3"/>
  <c r="A3774" i="3"/>
  <c r="A3775" i="3"/>
  <c r="A3779" i="3"/>
  <c r="A3782" i="3"/>
  <c r="A3783" i="3"/>
  <c r="A3787" i="3"/>
  <c r="A3790" i="3"/>
  <c r="A3791" i="3"/>
  <c r="A3795" i="3"/>
  <c r="A3798" i="3"/>
  <c r="A3799" i="3"/>
  <c r="A3803" i="3"/>
  <c r="A3806" i="3"/>
  <c r="A3807" i="3"/>
  <c r="A3811" i="3"/>
  <c r="A3814" i="3"/>
  <c r="A3815" i="3"/>
  <c r="A3819" i="3"/>
  <c r="A3822" i="3"/>
  <c r="A3823" i="3"/>
  <c r="A1193" i="3"/>
  <c r="A1194" i="3"/>
  <c r="A1197" i="3"/>
  <c r="A1198" i="3"/>
  <c r="A1199" i="3"/>
  <c r="A1201" i="3"/>
  <c r="A1202" i="3"/>
  <c r="A1205" i="3"/>
  <c r="A1206" i="3"/>
  <c r="A1209" i="3"/>
  <c r="A1210" i="3"/>
  <c r="A1214" i="3"/>
  <c r="A1215" i="3"/>
  <c r="A1225" i="3"/>
  <c r="A1226" i="3"/>
  <c r="A1234" i="3"/>
  <c r="A1094" i="3"/>
  <c r="A1095" i="3"/>
  <c r="A1098" i="3"/>
  <c r="A1102" i="3"/>
  <c r="A1103" i="3"/>
  <c r="A1109" i="3"/>
  <c r="A1111" i="3"/>
  <c r="A1114" i="3"/>
  <c r="A1118" i="3"/>
  <c r="A1119" i="3"/>
  <c r="A1122" i="3"/>
  <c r="A1125" i="3"/>
  <c r="A1126" i="3"/>
  <c r="A1127" i="3"/>
  <c r="A1130" i="3"/>
  <c r="A3378" i="3"/>
  <c r="A3381" i="3"/>
  <c r="A3386" i="3"/>
  <c r="A3390" i="3"/>
  <c r="A3394" i="3"/>
  <c r="A3397" i="3"/>
  <c r="A3401" i="3"/>
  <c r="A3402" i="3"/>
  <c r="A3409" i="3"/>
  <c r="A3413" i="3"/>
  <c r="A3417" i="3"/>
  <c r="A979" i="3"/>
  <c r="A983" i="3"/>
  <c r="A988" i="3"/>
  <c r="A991" i="3"/>
  <c r="A996" i="3"/>
  <c r="A999" i="3"/>
  <c r="A1003" i="3"/>
  <c r="A1011" i="3"/>
  <c r="A1012" i="3"/>
  <c r="A1015" i="3"/>
  <c r="A1019" i="3"/>
  <c r="A1022" i="3"/>
  <c r="A1023" i="3"/>
  <c r="A2953" i="3"/>
  <c r="A2954" i="3"/>
  <c r="A2957" i="3"/>
  <c r="A2960" i="3"/>
  <c r="A2962" i="3"/>
  <c r="A2965" i="3"/>
  <c r="A2969" i="3"/>
  <c r="A2970" i="3"/>
  <c r="A2973" i="3"/>
  <c r="A2975" i="3"/>
  <c r="A2977" i="3"/>
  <c r="A2978" i="3"/>
  <c r="A2981" i="3"/>
  <c r="A2986" i="3"/>
  <c r="A2989" i="3"/>
  <c r="A2993" i="3"/>
  <c r="A2994" i="3"/>
  <c r="A2997" i="3"/>
  <c r="A2257" i="3"/>
  <c r="A2260" i="3"/>
  <c r="A2261" i="3"/>
  <c r="A2262" i="3"/>
  <c r="A2265" i="3"/>
  <c r="A2269" i="3"/>
  <c r="A2270" i="3"/>
  <c r="A2273" i="3"/>
  <c r="A2275" i="3"/>
  <c r="A2278" i="3"/>
  <c r="A2281" i="3"/>
  <c r="A2283" i="3"/>
  <c r="A2284" i="3"/>
  <c r="A2288" i="3"/>
  <c r="A2291" i="3"/>
  <c r="A1587" i="3"/>
  <c r="A1588" i="3"/>
  <c r="A1591" i="3"/>
  <c r="A1592" i="3"/>
  <c r="A1595" i="3"/>
  <c r="A1596" i="3"/>
  <c r="A1603" i="3"/>
  <c r="A1604" i="3"/>
  <c r="A1607" i="3"/>
  <c r="A1609" i="3"/>
  <c r="A1614" i="3"/>
  <c r="A1617" i="3"/>
  <c r="A1619" i="3"/>
  <c r="A1622" i="3"/>
  <c r="A2090" i="3"/>
  <c r="A2095" i="3"/>
  <c r="A2098" i="3"/>
  <c r="A2103" i="3"/>
  <c r="A2106" i="3"/>
  <c r="A2109" i="3"/>
  <c r="A2111" i="3"/>
  <c r="A2114" i="3"/>
  <c r="A2119" i="3"/>
  <c r="A2122" i="3"/>
  <c r="A2127" i="3"/>
  <c r="A2130" i="3"/>
  <c r="A512" i="3"/>
  <c r="A516" i="3"/>
  <c r="A517" i="3"/>
  <c r="A520" i="3"/>
  <c r="A522" i="3"/>
  <c r="A523" i="3"/>
  <c r="A524" i="3"/>
  <c r="A525" i="3"/>
  <c r="A528" i="3"/>
  <c r="A532" i="3"/>
  <c r="A535" i="3"/>
  <c r="A536" i="3"/>
  <c r="A538" i="3"/>
  <c r="A539" i="3"/>
  <c r="A543" i="3"/>
  <c r="A544" i="3"/>
  <c r="A547" i="3"/>
  <c r="A551" i="3"/>
  <c r="A552" i="3"/>
  <c r="A3892" i="3"/>
  <c r="A3893" i="3"/>
  <c r="A3898" i="3"/>
  <c r="A3899" i="3"/>
  <c r="A3902" i="3"/>
  <c r="A3903" i="3"/>
  <c r="A3906" i="3"/>
  <c r="A3907" i="3"/>
  <c r="A3910" i="3"/>
  <c r="A3911" i="3"/>
  <c r="A3914" i="3"/>
  <c r="A3915" i="3"/>
  <c r="A3917" i="3"/>
  <c r="A3918" i="3"/>
  <c r="A3919" i="3"/>
  <c r="A3922" i="3"/>
  <c r="A3923" i="3"/>
  <c r="A3926" i="3"/>
  <c r="A3927" i="3"/>
  <c r="A3930" i="3"/>
  <c r="A3931" i="3"/>
  <c r="A3932" i="3"/>
  <c r="A826" i="3"/>
  <c r="A829" i="3"/>
  <c r="A834" i="3"/>
  <c r="A837" i="3"/>
  <c r="A838" i="3"/>
  <c r="A842" i="3"/>
  <c r="A843" i="3"/>
  <c r="A845" i="3"/>
  <c r="A846" i="3"/>
  <c r="A850" i="3"/>
  <c r="A853" i="3"/>
  <c r="A858" i="3"/>
  <c r="A861" i="3"/>
  <c r="A862" i="3"/>
  <c r="A866" i="3"/>
  <c r="A869" i="3"/>
  <c r="A703" i="3"/>
  <c r="A706" i="3"/>
  <c r="A707" i="3"/>
  <c r="A711" i="3"/>
  <c r="A714" i="3"/>
  <c r="A715" i="3"/>
  <c r="A719" i="3"/>
  <c r="A722" i="3"/>
  <c r="A723" i="3"/>
  <c r="A727" i="3"/>
  <c r="A731" i="3"/>
  <c r="A735" i="3"/>
  <c r="A743" i="3"/>
  <c r="A746" i="3"/>
  <c r="A747" i="3"/>
  <c r="A1970" i="3"/>
  <c r="A1975" i="3"/>
  <c r="A1978" i="3"/>
  <c r="A1986" i="3"/>
  <c r="A1999" i="3"/>
  <c r="A2002" i="3"/>
  <c r="A2007" i="3"/>
  <c r="A2010" i="3"/>
  <c r="A2018" i="3"/>
  <c r="A2022" i="3"/>
  <c r="A2023" i="3"/>
  <c r="A2026" i="3"/>
  <c r="A2030" i="3"/>
  <c r="A2031" i="3"/>
  <c r="A1746" i="3"/>
  <c r="A1749" i="3"/>
  <c r="A1750" i="3"/>
  <c r="A1753" i="3"/>
  <c r="A1754" i="3"/>
  <c r="A1756" i="3"/>
  <c r="A1757" i="3"/>
  <c r="A1758" i="3"/>
  <c r="A1761" i="3"/>
  <c r="A1762" i="3"/>
  <c r="A1766" i="3"/>
  <c r="A1769" i="3"/>
  <c r="A1770" i="3"/>
  <c r="A1772" i="3"/>
  <c r="A1773" i="3"/>
  <c r="A1774" i="3"/>
  <c r="A1777" i="3"/>
  <c r="A1778" i="3"/>
  <c r="A1781" i="3"/>
  <c r="A1785" i="3"/>
  <c r="A1786" i="3"/>
  <c r="A1788" i="3"/>
  <c r="A1790" i="3"/>
  <c r="A1793" i="3"/>
  <c r="A1794" i="3"/>
  <c r="A1801" i="3"/>
  <c r="A1802" i="3"/>
  <c r="A1804" i="3"/>
  <c r="A1805" i="3"/>
  <c r="A153" i="3"/>
  <c r="A156" i="3"/>
  <c r="A157" i="3"/>
  <c r="A161" i="3"/>
  <c r="A164" i="3"/>
  <c r="A165" i="3"/>
  <c r="A169" i="3"/>
  <c r="A172" i="3"/>
  <c r="A173" i="3"/>
  <c r="A177" i="3"/>
  <c r="A180" i="3"/>
  <c r="A183" i="3"/>
  <c r="A188" i="3"/>
  <c r="A191" i="3"/>
  <c r="A196" i="3"/>
  <c r="A199" i="3"/>
  <c r="A204" i="3"/>
  <c r="A207" i="3"/>
  <c r="A45" i="3"/>
  <c r="A46" i="3"/>
  <c r="A49" i="3"/>
  <c r="A50" i="3"/>
  <c r="A53" i="3"/>
  <c r="A54" i="3"/>
  <c r="A57" i="3"/>
  <c r="A58" i="3"/>
  <c r="A61" i="3"/>
  <c r="A62" i="3"/>
  <c r="A65" i="3"/>
  <c r="A66" i="3"/>
  <c r="A69" i="3"/>
  <c r="A73" i="3"/>
  <c r="A74" i="3"/>
  <c r="A77" i="3"/>
  <c r="A78" i="3"/>
  <c r="A81" i="3"/>
  <c r="A82" i="3"/>
  <c r="A85" i="3"/>
  <c r="A86" i="3"/>
  <c r="A89" i="3"/>
  <c r="A90" i="3"/>
  <c r="A93" i="3"/>
  <c r="A94" i="3"/>
  <c r="A1341" i="3"/>
  <c r="A1344" i="3"/>
  <c r="A1346" i="3"/>
  <c r="A1349" i="3"/>
  <c r="A1352" i="3"/>
  <c r="A1357" i="3"/>
  <c r="A1360" i="3"/>
  <c r="A1362" i="3"/>
  <c r="A1365" i="3"/>
  <c r="A1368" i="3"/>
  <c r="A1371" i="3"/>
  <c r="A1373" i="3"/>
  <c r="A1376" i="3"/>
  <c r="A1378" i="3"/>
  <c r="A1381" i="3"/>
  <c r="A97" i="3"/>
  <c r="A98" i="3"/>
  <c r="A101" i="3"/>
  <c r="A102" i="3"/>
  <c r="A105" i="3"/>
  <c r="A106" i="3"/>
  <c r="A109" i="3"/>
  <c r="A110" i="3"/>
  <c r="A113" i="3"/>
  <c r="A114" i="3"/>
  <c r="A117" i="3"/>
  <c r="A120" i="3"/>
  <c r="A121" i="3"/>
  <c r="A125" i="3"/>
  <c r="A128" i="3"/>
  <c r="A129" i="3"/>
  <c r="A133" i="3"/>
  <c r="A136" i="3"/>
  <c r="A137" i="3"/>
  <c r="A141" i="3"/>
  <c r="A144" i="3"/>
  <c r="A145" i="3"/>
  <c r="A149" i="3"/>
  <c r="A152" i="3"/>
  <c r="A6" i="3"/>
  <c r="A9" i="3"/>
  <c r="A14" i="3"/>
  <c r="A17" i="3"/>
  <c r="A18" i="3"/>
  <c r="A22" i="3"/>
  <c r="A25" i="3"/>
  <c r="A26" i="3"/>
  <c r="A30" i="3"/>
  <c r="A33" i="3"/>
  <c r="A34" i="3"/>
  <c r="A38" i="3"/>
  <c r="A41" i="3"/>
  <c r="A42" i="3"/>
  <c r="A3266" i="3"/>
  <c r="A3269" i="3"/>
  <c r="A3270" i="3"/>
  <c r="A3277" i="3"/>
  <c r="A3278" i="3"/>
  <c r="A3282" i="3"/>
  <c r="A3285" i="3"/>
  <c r="A3286" i="3"/>
  <c r="A3289" i="3"/>
  <c r="A3290" i="3"/>
  <c r="A3293" i="3"/>
  <c r="A3294" i="3"/>
  <c r="A3298" i="3"/>
  <c r="A3301" i="3"/>
  <c r="A3302" i="3"/>
  <c r="A3309" i="3"/>
  <c r="A3310" i="3"/>
  <c r="A3313" i="3"/>
  <c r="A3317" i="3"/>
  <c r="A3318" i="3"/>
  <c r="A3320" i="3"/>
  <c r="A3322" i="3"/>
  <c r="A3325" i="3"/>
  <c r="A3326" i="3"/>
  <c r="A3333" i="3"/>
  <c r="A3334" i="3"/>
  <c r="A3218" i="3"/>
  <c r="A3220" i="3"/>
  <c r="A3221" i="3"/>
  <c r="A3223" i="3"/>
  <c r="A3226" i="3"/>
  <c r="A3231" i="3"/>
  <c r="A3234" i="3"/>
  <c r="A3235" i="3"/>
  <c r="A3236" i="3"/>
  <c r="A3237" i="3"/>
  <c r="A3239" i="3"/>
  <c r="A3242" i="3"/>
  <c r="A3243" i="3"/>
  <c r="A3245" i="3"/>
  <c r="A3247" i="3"/>
  <c r="A3250" i="3"/>
  <c r="A3252" i="3"/>
  <c r="A3255" i="3"/>
  <c r="A3258" i="3"/>
  <c r="A3261" i="3"/>
  <c r="A270" i="3"/>
  <c r="A271" i="3"/>
  <c r="A274" i="3"/>
  <c r="A275" i="3"/>
  <c r="A278" i="3"/>
  <c r="A279" i="3"/>
  <c r="A280" i="3"/>
  <c r="A282" i="3"/>
  <c r="A283" i="3"/>
  <c r="A286" i="3"/>
  <c r="A287" i="3"/>
  <c r="A288" i="3"/>
  <c r="A290" i="3"/>
  <c r="A291" i="3"/>
  <c r="A294" i="3"/>
  <c r="A295" i="3"/>
  <c r="A296" i="3"/>
  <c r="A298" i="3"/>
  <c r="A299" i="3"/>
  <c r="A302" i="3"/>
  <c r="A303" i="3"/>
  <c r="A304" i="3"/>
  <c r="A306" i="3"/>
  <c r="A307" i="3"/>
  <c r="A310" i="3"/>
  <c r="A312" i="3"/>
  <c r="A314" i="3"/>
  <c r="A315" i="3"/>
  <c r="A318" i="3"/>
  <c r="A319" i="3"/>
  <c r="A322" i="3"/>
  <c r="A323" i="3"/>
  <c r="A326" i="3"/>
  <c r="A327" i="3"/>
  <c r="A330" i="3"/>
  <c r="A331" i="3"/>
  <c r="A603" i="3"/>
  <c r="A606" i="3"/>
  <c r="A611" i="3"/>
  <c r="A614" i="3"/>
  <c r="A617" i="3"/>
  <c r="A618" i="3"/>
  <c r="A622" i="3"/>
  <c r="A626" i="3"/>
  <c r="A627" i="3"/>
  <c r="A630" i="3"/>
  <c r="A633" i="3"/>
  <c r="A634" i="3"/>
  <c r="A635" i="3"/>
  <c r="A638" i="3"/>
  <c r="A3493" i="3"/>
  <c r="A3494" i="3"/>
  <c r="A3496" i="3"/>
  <c r="A3497" i="3"/>
  <c r="A3501" i="3"/>
  <c r="A3502" i="3"/>
  <c r="A3505" i="3"/>
  <c r="A3509" i="3"/>
  <c r="A3510" i="3"/>
  <c r="A3512" i="3"/>
  <c r="A3513" i="3"/>
  <c r="A3517" i="3"/>
  <c r="A3518" i="3"/>
  <c r="A3521" i="3"/>
  <c r="A3525" i="3"/>
  <c r="A3526" i="3"/>
  <c r="A3528" i="3"/>
  <c r="A3529" i="3"/>
  <c r="A3533" i="3"/>
  <c r="A3534" i="3"/>
  <c r="A3537" i="3"/>
  <c r="A3542" i="3"/>
  <c r="A3544" i="3"/>
  <c r="A3545" i="3"/>
  <c r="A3546" i="3"/>
  <c r="A3549" i="3"/>
  <c r="A3550" i="3"/>
  <c r="A3555" i="3"/>
  <c r="A3556" i="3"/>
  <c r="A3560" i="3"/>
  <c r="A2393" i="3"/>
  <c r="A2400" i="3"/>
  <c r="A2401" i="3"/>
  <c r="A2404" i="3"/>
  <c r="A2405" i="3"/>
  <c r="A2408" i="3"/>
  <c r="A2409" i="3"/>
  <c r="A2416" i="3"/>
  <c r="A2417" i="3"/>
  <c r="A2421" i="3"/>
  <c r="A2422" i="3"/>
  <c r="A2425" i="3"/>
  <c r="A2427" i="3"/>
  <c r="A2429" i="3"/>
  <c r="A2430" i="3"/>
  <c r="A2433" i="3"/>
  <c r="A3608" i="3"/>
  <c r="A3611" i="3"/>
  <c r="A3612" i="3"/>
  <c r="A3614" i="3"/>
  <c r="A3615" i="3"/>
  <c r="A3616" i="3"/>
  <c r="A3619" i="3"/>
  <c r="A3620" i="3"/>
  <c r="A3623" i="3"/>
  <c r="A3624" i="3"/>
  <c r="A3627" i="3"/>
  <c r="A3628" i="3"/>
  <c r="A3631" i="3"/>
  <c r="A3632" i="3"/>
  <c r="A3635" i="3"/>
  <c r="A3636" i="3"/>
  <c r="A3638" i="3"/>
  <c r="A3639" i="3"/>
  <c r="A3640" i="3"/>
  <c r="A3643" i="3"/>
  <c r="A3644" i="3"/>
  <c r="A3647" i="3"/>
  <c r="A3648" i="3"/>
  <c r="A1694" i="3"/>
  <c r="A1698" i="3"/>
  <c r="A1701" i="3"/>
  <c r="A1702" i="3"/>
  <c r="A1706" i="3"/>
  <c r="A1709" i="3"/>
  <c r="A1710" i="3"/>
  <c r="A1714" i="3"/>
  <c r="A1717" i="3"/>
  <c r="A1718" i="3"/>
  <c r="A1722" i="3"/>
  <c r="A1723" i="3"/>
  <c r="A1725" i="3"/>
  <c r="A1726" i="3"/>
  <c r="A1730" i="3"/>
  <c r="A1733" i="3"/>
  <c r="A1734" i="3"/>
  <c r="A1738" i="3"/>
  <c r="A1739" i="3"/>
  <c r="A1741" i="3"/>
  <c r="A1742" i="3"/>
  <c r="A1934" i="3"/>
  <c r="A1937" i="3"/>
  <c r="A1938" i="3"/>
  <c r="A1942" i="3"/>
  <c r="A1943" i="3"/>
  <c r="A1945" i="3"/>
  <c r="A1946" i="3"/>
  <c r="A1950" i="3"/>
  <c r="A1953" i="3"/>
  <c r="A1954" i="3"/>
  <c r="A1958" i="3"/>
  <c r="A1961" i="3"/>
  <c r="A1962" i="3"/>
  <c r="A1963" i="3"/>
  <c r="A1966" i="3"/>
  <c r="A1967" i="3"/>
  <c r="A2825" i="3"/>
  <c r="A2826" i="3"/>
  <c r="A2830" i="3"/>
  <c r="A2833" i="3"/>
  <c r="A2834" i="3"/>
  <c r="A2838" i="3"/>
  <c r="A2839" i="3"/>
  <c r="A2841" i="3"/>
  <c r="A2842" i="3"/>
  <c r="A2846" i="3"/>
  <c r="A2849" i="3"/>
  <c r="A2850" i="3"/>
  <c r="A2854" i="3"/>
  <c r="A2857" i="3"/>
  <c r="A2858" i="3"/>
  <c r="A2862" i="3"/>
  <c r="A2865" i="3"/>
  <c r="A2866" i="3"/>
  <c r="A2870" i="3"/>
  <c r="A2871" i="3"/>
  <c r="A2873" i="3"/>
  <c r="A2874" i="3"/>
  <c r="A2878" i="3"/>
  <c r="A2881" i="3"/>
  <c r="A2882" i="3"/>
  <c r="A2886" i="3"/>
  <c r="A2887" i="3"/>
  <c r="A2889" i="3"/>
  <c r="A2890" i="3"/>
  <c r="A2894" i="3"/>
  <c r="A2897" i="3"/>
  <c r="A2898" i="3"/>
  <c r="A2902" i="3"/>
  <c r="A2904" i="3"/>
  <c r="A2905" i="3"/>
  <c r="A2906" i="3"/>
  <c r="A2910" i="3"/>
  <c r="A2913" i="3"/>
  <c r="A2914" i="3"/>
  <c r="A2918" i="3"/>
  <c r="A2920" i="3"/>
  <c r="A2921" i="3"/>
  <c r="A2922" i="3"/>
  <c r="A2926" i="3"/>
  <c r="A2929" i="3"/>
  <c r="A2930" i="3"/>
  <c r="A2934" i="3"/>
  <c r="A2936" i="3"/>
  <c r="A2937" i="3"/>
  <c r="A2938" i="3"/>
  <c r="A2942" i="3"/>
  <c r="A2945" i="3"/>
  <c r="A2946" i="3"/>
  <c r="A3338" i="3"/>
  <c r="A3341" i="3"/>
  <c r="A3346" i="3"/>
  <c r="A3349" i="3"/>
  <c r="A3354" i="3"/>
  <c r="A3357" i="3"/>
  <c r="A3362" i="3"/>
  <c r="A3365" i="3"/>
  <c r="A3370" i="3"/>
  <c r="A3373" i="3"/>
  <c r="A10" i="3"/>
  <c r="A70" i="3"/>
  <c r="A187" i="3"/>
  <c r="A195" i="3"/>
  <c r="A203" i="3"/>
  <c r="A212" i="3"/>
  <c r="A216" i="3"/>
  <c r="A220" i="3"/>
  <c r="A223" i="3"/>
  <c r="A224" i="3"/>
  <c r="A228" i="3"/>
  <c r="A232" i="3"/>
  <c r="A236" i="3"/>
  <c r="A240" i="3"/>
  <c r="A249" i="3"/>
  <c r="A256" i="3"/>
  <c r="A264" i="3"/>
  <c r="A272" i="3"/>
  <c r="A311" i="3"/>
  <c r="A334" i="3"/>
  <c r="A339" i="3"/>
  <c r="A347" i="3"/>
  <c r="A350" i="3"/>
  <c r="A355" i="3"/>
  <c r="A358" i="3"/>
  <c r="A363" i="3"/>
  <c r="A366" i="3"/>
  <c r="A371" i="3"/>
  <c r="A379" i="3"/>
  <c r="A382" i="3"/>
  <c r="A388" i="3"/>
  <c r="A389" i="3"/>
  <c r="A393" i="3"/>
  <c r="A396" i="3"/>
  <c r="A401" i="3"/>
  <c r="A409" i="3"/>
  <c r="A412" i="3"/>
  <c r="A417" i="3"/>
  <c r="A420" i="3"/>
  <c r="A425" i="3"/>
  <c r="A428" i="3"/>
  <c r="A433" i="3"/>
  <c r="A441" i="3"/>
  <c r="A444" i="3"/>
  <c r="A449" i="3"/>
  <c r="A452" i="3"/>
  <c r="A457" i="3"/>
  <c r="A461" i="3"/>
  <c r="A469" i="3"/>
  <c r="A472" i="3"/>
  <c r="A473" i="3"/>
  <c r="A477" i="3"/>
  <c r="A480" i="3"/>
  <c r="A485" i="3"/>
  <c r="A493" i="3"/>
  <c r="A501" i="3"/>
  <c r="A504" i="3"/>
  <c r="A509" i="3"/>
  <c r="A513" i="3"/>
  <c r="A521" i="3"/>
  <c r="A529" i="3"/>
  <c r="A537" i="3"/>
  <c r="A540" i="3"/>
  <c r="A545" i="3"/>
  <c r="A548" i="3"/>
  <c r="A556" i="3"/>
  <c r="A564" i="3"/>
  <c r="A567" i="3"/>
  <c r="A568" i="3"/>
  <c r="A572" i="3"/>
  <c r="A573" i="3"/>
  <c r="A580" i="3"/>
  <c r="A583" i="3"/>
  <c r="A584" i="3"/>
  <c r="A588" i="3"/>
  <c r="A598" i="3"/>
  <c r="A599" i="3"/>
  <c r="A602" i="3"/>
  <c r="A607" i="3"/>
  <c r="A610" i="3"/>
  <c r="A615" i="3"/>
  <c r="A619" i="3"/>
  <c r="A623" i="3"/>
  <c r="A631" i="3"/>
  <c r="A639" i="3"/>
  <c r="A649" i="3"/>
  <c r="A656" i="3"/>
  <c r="A657" i="3"/>
  <c r="A664" i="3"/>
  <c r="A672" i="3"/>
  <c r="A689" i="3"/>
  <c r="A697" i="3"/>
  <c r="A737" i="3"/>
  <c r="A739" i="3"/>
  <c r="A757" i="3"/>
  <c r="A773" i="3"/>
  <c r="A774" i="3"/>
  <c r="A789" i="3"/>
  <c r="A797" i="3"/>
  <c r="A813" i="3"/>
  <c r="A814" i="3"/>
  <c r="A821" i="3"/>
  <c r="A830" i="3"/>
  <c r="A854" i="3"/>
  <c r="A870" i="3"/>
  <c r="A878" i="3"/>
  <c r="A883" i="3"/>
  <c r="A887" i="3"/>
  <c r="A891" i="3"/>
  <c r="A899" i="3"/>
  <c r="A907" i="3"/>
  <c r="A915" i="3"/>
  <c r="A923" i="3"/>
  <c r="A931" i="3"/>
  <c r="A939" i="3"/>
  <c r="A947" i="3"/>
  <c r="A955" i="3"/>
  <c r="A963" i="3"/>
  <c r="A967" i="3"/>
  <c r="A971" i="3"/>
  <c r="A976" i="3"/>
  <c r="A980" i="3"/>
  <c r="A984" i="3"/>
  <c r="A987" i="3"/>
  <c r="A992" i="3"/>
  <c r="A995" i="3"/>
  <c r="A1000" i="3"/>
  <c r="A1004" i="3"/>
  <c r="A1008" i="3"/>
  <c r="A1016" i="3"/>
  <c r="A1020" i="3"/>
  <c r="A1027" i="3"/>
  <c r="A1035" i="3"/>
  <c r="A1038" i="3"/>
  <c r="A1039" i="3"/>
  <c r="A1043" i="3"/>
  <c r="A1045" i="3"/>
  <c r="A1051" i="3"/>
  <c r="A1054" i="3"/>
  <c r="A1055" i="3"/>
  <c r="A1059" i="3"/>
  <c r="A1061" i="3"/>
  <c r="A1062" i="3"/>
  <c r="A1067" i="3"/>
  <c r="A1071" i="3"/>
  <c r="A1075" i="3"/>
  <c r="A1078" i="3"/>
  <c r="A1083" i="3"/>
  <c r="A1085" i="3"/>
  <c r="A1086" i="3"/>
  <c r="A1091" i="3"/>
  <c r="A1099" i="3"/>
  <c r="A1106" i="3"/>
  <c r="A1107" i="3"/>
  <c r="A1110" i="3"/>
  <c r="A1115" i="3"/>
  <c r="A1117" i="3"/>
  <c r="A1123" i="3"/>
  <c r="A1138" i="3"/>
  <c r="A1146" i="3"/>
  <c r="A1147" i="3"/>
  <c r="A1154" i="3"/>
  <c r="A1162" i="3"/>
  <c r="A1165" i="3"/>
  <c r="A1170" i="3"/>
  <c r="A1178" i="3"/>
  <c r="A1179" i="3"/>
  <c r="A1186" i="3"/>
  <c r="A1187" i="3"/>
  <c r="A1213" i="3"/>
  <c r="A1237" i="3"/>
  <c r="A1238" i="3"/>
  <c r="A1246" i="3"/>
  <c r="A1247" i="3"/>
  <c r="A1253" i="3"/>
  <c r="A1254" i="3"/>
  <c r="A1261" i="3"/>
  <c r="A1264" i="3"/>
  <c r="A1268" i="3"/>
  <c r="A1269" i="3"/>
  <c r="A1276" i="3"/>
  <c r="A1284" i="3"/>
  <c r="A1292" i="3"/>
  <c r="A1304" i="3"/>
  <c r="A1316" i="3"/>
  <c r="A1317" i="3"/>
  <c r="A1324" i="3"/>
  <c r="A1325" i="3"/>
  <c r="A1328" i="3"/>
  <c r="A1332" i="3"/>
  <c r="A1333" i="3"/>
  <c r="A1336" i="3"/>
  <c r="A1340" i="3"/>
  <c r="A1348" i="3"/>
  <c r="A1356" i="3"/>
  <c r="A1364" i="3"/>
  <c r="A1372" i="3"/>
  <c r="A1380" i="3"/>
  <c r="A1384" i="3"/>
  <c r="A1392" i="3"/>
  <c r="A1400" i="3"/>
  <c r="A1403" i="3"/>
  <c r="A1408" i="3"/>
  <c r="A1411" i="3"/>
  <c r="A1416" i="3"/>
  <c r="A1424" i="3"/>
  <c r="A1425" i="3"/>
  <c r="A1427" i="3"/>
  <c r="A1432" i="3"/>
  <c r="A1435" i="3"/>
  <c r="A1440" i="3"/>
  <c r="A1448" i="3"/>
  <c r="A1449" i="3"/>
  <c r="A1456" i="3"/>
  <c r="A1460" i="3"/>
  <c r="A1464" i="3"/>
  <c r="A1472" i="3"/>
  <c r="A1480" i="3"/>
  <c r="A1481" i="3"/>
  <c r="A1488" i="3"/>
  <c r="A1489" i="3"/>
  <c r="A1492" i="3"/>
  <c r="A1496" i="3"/>
  <c r="A1504" i="3"/>
  <c r="A1512" i="3"/>
  <c r="A1524" i="3"/>
  <c r="A1528" i="3"/>
  <c r="A1536" i="3"/>
  <c r="A1540" i="3"/>
  <c r="A1544" i="3"/>
  <c r="A1552" i="3"/>
  <c r="A1555" i="3"/>
  <c r="A1556" i="3"/>
  <c r="A1560" i="3"/>
  <c r="A1568" i="3"/>
  <c r="A1571" i="3"/>
  <c r="A1576" i="3"/>
  <c r="A1578" i="3"/>
  <c r="A1579" i="3"/>
  <c r="A1584" i="3"/>
  <c r="A1599" i="3"/>
  <c r="A1600" i="3"/>
  <c r="A1613" i="3"/>
  <c r="A1621" i="3"/>
  <c r="A1625" i="3"/>
  <c r="A1626" i="3"/>
  <c r="A1627" i="3"/>
  <c r="A1633" i="3"/>
  <c r="A1637" i="3"/>
  <c r="A1641" i="3"/>
  <c r="A1643" i="3"/>
  <c r="A1649" i="3"/>
  <c r="A1652" i="3"/>
  <c r="A1653" i="3"/>
  <c r="A1657" i="3"/>
  <c r="A1665" i="3"/>
  <c r="A1666" i="3"/>
  <c r="A1673" i="3"/>
  <c r="A1674" i="3"/>
  <c r="A1676" i="3"/>
  <c r="A1677" i="3"/>
  <c r="A1681" i="3"/>
  <c r="A1682" i="3"/>
  <c r="A1689" i="3"/>
  <c r="A1692" i="3"/>
  <c r="A1700" i="3"/>
  <c r="A1708" i="3"/>
  <c r="A1747" i="3"/>
  <c r="A1763" i="3"/>
  <c r="A1765" i="3"/>
  <c r="A1782" i="3"/>
  <c r="A1789" i="3"/>
  <c r="A1795" i="3"/>
  <c r="A1797" i="3"/>
  <c r="A1798" i="3"/>
  <c r="A1806" i="3"/>
  <c r="A1820" i="3"/>
  <c r="A1836" i="3"/>
  <c r="A1844" i="3"/>
  <c r="A1852" i="3"/>
  <c r="A1860" i="3"/>
  <c r="A1868" i="3"/>
  <c r="A1876" i="3"/>
  <c r="A1884" i="3"/>
  <c r="A1886" i="3"/>
  <c r="A1910" i="3"/>
  <c r="A1911" i="3"/>
  <c r="A1918" i="3"/>
  <c r="A1960" i="3"/>
  <c r="A1971" i="3"/>
  <c r="A1987" i="3"/>
  <c r="A2003" i="3"/>
  <c r="A2011" i="3"/>
  <c r="A2015" i="3"/>
  <c r="A2019" i="3"/>
  <c r="A2027" i="3"/>
  <c r="A2034" i="3"/>
  <c r="A2035" i="3"/>
  <c r="A2043" i="3"/>
  <c r="A2058" i="3"/>
  <c r="A2059" i="3"/>
  <c r="A2066" i="3"/>
  <c r="A2067" i="3"/>
  <c r="A2083" i="3"/>
  <c r="A2094" i="3"/>
  <c r="A2102" i="3"/>
  <c r="A2110" i="3"/>
  <c r="A2118" i="3"/>
  <c r="A2126" i="3"/>
  <c r="A2134" i="3"/>
  <c r="A2135" i="3"/>
  <c r="A2139" i="3"/>
  <c r="A2142" i="3"/>
  <c r="A2147" i="3"/>
  <c r="A2150" i="3"/>
  <c r="A2151" i="3"/>
  <c r="A2155" i="3"/>
  <c r="A2163" i="3"/>
  <c r="A2166" i="3"/>
  <c r="A2167" i="3"/>
  <c r="A2171" i="3"/>
  <c r="A2179" i="3"/>
  <c r="A2182" i="3"/>
  <c r="A2187" i="3"/>
  <c r="A2190" i="3"/>
  <c r="A2195" i="3"/>
  <c r="A2203" i="3"/>
  <c r="A2206" i="3"/>
  <c r="A2207" i="3"/>
  <c r="A2211" i="3"/>
  <c r="A2214" i="3"/>
  <c r="A2219" i="3"/>
  <c r="A2227" i="3"/>
  <c r="A2230" i="3"/>
  <c r="A2235" i="3"/>
  <c r="A2237" i="3"/>
  <c r="A2238" i="3"/>
  <c r="A2246" i="3"/>
  <c r="A2254" i="3"/>
  <c r="A2258" i="3"/>
  <c r="A2266" i="3"/>
  <c r="A2268" i="3"/>
  <c r="A2274" i="3"/>
  <c r="A2277" i="3"/>
  <c r="A2282" i="3"/>
  <c r="A2292" i="3"/>
  <c r="A2299" i="3"/>
  <c r="A2300" i="3"/>
  <c r="A2301" i="3"/>
  <c r="A2307" i="3"/>
  <c r="A2308" i="3"/>
  <c r="A2315" i="3"/>
  <c r="A2316" i="3"/>
  <c r="A2323" i="3"/>
  <c r="A2324" i="3"/>
  <c r="A2325" i="3"/>
  <c r="A2331" i="3"/>
  <c r="A2332" i="3"/>
  <c r="A2339" i="3"/>
  <c r="A2340" i="3"/>
  <c r="A2347" i="3"/>
  <c r="A2348" i="3"/>
  <c r="A2355" i="3"/>
  <c r="A2356" i="3"/>
  <c r="A2357" i="3"/>
  <c r="A2364" i="3"/>
  <c r="A2365" i="3"/>
  <c r="A2371" i="3"/>
  <c r="A2372" i="3"/>
  <c r="A2373" i="3"/>
  <c r="A2379" i="3"/>
  <c r="A2381" i="3"/>
  <c r="A2389" i="3"/>
  <c r="A2396" i="3"/>
  <c r="A2397" i="3"/>
  <c r="A2402" i="3"/>
  <c r="A2412" i="3"/>
  <c r="A2413" i="3"/>
  <c r="A2418" i="3"/>
  <c r="A2426" i="3"/>
  <c r="A2441" i="3"/>
  <c r="A2449" i="3"/>
  <c r="A2457" i="3"/>
  <c r="A2465" i="3"/>
  <c r="A2473" i="3"/>
  <c r="A2480" i="3"/>
  <c r="A2481" i="3"/>
  <c r="A2484" i="3"/>
  <c r="A2489" i="3"/>
  <c r="A2497" i="3"/>
  <c r="A2505" i="3"/>
  <c r="A2508" i="3"/>
  <c r="A2512" i="3"/>
  <c r="A2513" i="3"/>
  <c r="A2529" i="3"/>
  <c r="A2537" i="3"/>
  <c r="A2540" i="3"/>
  <c r="A2545" i="3"/>
  <c r="A2553" i="3"/>
  <c r="A2556" i="3"/>
  <c r="A2560" i="3"/>
  <c r="A2561" i="3"/>
  <c r="A2569" i="3"/>
  <c r="A2572" i="3"/>
  <c r="A2577" i="3"/>
  <c r="A2585" i="3"/>
  <c r="A2588" i="3"/>
  <c r="A2593" i="3"/>
  <c r="A2596" i="3"/>
  <c r="A2597" i="3"/>
  <c r="A2601" i="3"/>
  <c r="A2609" i="3"/>
  <c r="A2610" i="3"/>
  <c r="A2625" i="3"/>
  <c r="A2626" i="3"/>
  <c r="A2629" i="3"/>
  <c r="A2633" i="3"/>
  <c r="A2641" i="3"/>
  <c r="A2642" i="3"/>
  <c r="A2649" i="3"/>
  <c r="A2657" i="3"/>
  <c r="A2665" i="3"/>
  <c r="A2668" i="3"/>
  <c r="A2673" i="3"/>
  <c r="A2677" i="3"/>
  <c r="A2681" i="3"/>
  <c r="A2684" i="3"/>
  <c r="A2689" i="3"/>
  <c r="A2697" i="3"/>
  <c r="A2700" i="3"/>
  <c r="A2705" i="3"/>
  <c r="A2713" i="3"/>
  <c r="A2716" i="3"/>
  <c r="A2721" i="3"/>
  <c r="A2729" i="3"/>
  <c r="A2730" i="3"/>
  <c r="A2731" i="3"/>
  <c r="A2732" i="3"/>
  <c r="A2734" i="3"/>
  <c r="A2737" i="3"/>
  <c r="A2745" i="3"/>
  <c r="A2746" i="3"/>
  <c r="A2747" i="3"/>
  <c r="A2748" i="3"/>
  <c r="A2749" i="3"/>
  <c r="A2753" i="3"/>
  <c r="A2754" i="3"/>
  <c r="A2755" i="3"/>
  <c r="A2756" i="3"/>
  <c r="A2757" i="3"/>
  <c r="A2758" i="3"/>
  <c r="A2761" i="3"/>
  <c r="A2762" i="3"/>
  <c r="A2769" i="3"/>
  <c r="A2770" i="3"/>
  <c r="A2777" i="3"/>
  <c r="A2781" i="3"/>
  <c r="A2789" i="3"/>
  <c r="A2790" i="3"/>
  <c r="A2796" i="3"/>
  <c r="A2797" i="3"/>
  <c r="A2805" i="3"/>
  <c r="A2806" i="3"/>
  <c r="A2813" i="3"/>
  <c r="A2821" i="3"/>
  <c r="A2822" i="3"/>
  <c r="A2832" i="3"/>
  <c r="A2888" i="3"/>
  <c r="A2912" i="3"/>
  <c r="A2928" i="3"/>
  <c r="A2950" i="3"/>
  <c r="A2958" i="3"/>
  <c r="A2961" i="3"/>
  <c r="A2966" i="3"/>
  <c r="A2974" i="3"/>
  <c r="A2982" i="3"/>
  <c r="A2985" i="3"/>
  <c r="A2990" i="3"/>
  <c r="A2998" i="3"/>
  <c r="A3001" i="3"/>
  <c r="A3005" i="3"/>
  <c r="A3008" i="3"/>
  <c r="A3013" i="3"/>
  <c r="A3021" i="3"/>
  <c r="A3029" i="3"/>
  <c r="A3032" i="3"/>
  <c r="A3037" i="3"/>
  <c r="A3041" i="3"/>
  <c r="A3042" i="3"/>
  <c r="A3045" i="3"/>
  <c r="A3048" i="3"/>
  <c r="A3053" i="3"/>
  <c r="A3055" i="3"/>
  <c r="A3056" i="3"/>
  <c r="A3057" i="3"/>
  <c r="A3061" i="3"/>
  <c r="A3063" i="3"/>
  <c r="A3069" i="3"/>
  <c r="A3072" i="3"/>
  <c r="A3073" i="3"/>
  <c r="A3077" i="3"/>
  <c r="A3079" i="3"/>
  <c r="A3097" i="3"/>
  <c r="A3105" i="3"/>
  <c r="A3111" i="3"/>
  <c r="A3113" i="3"/>
  <c r="A3115" i="3"/>
  <c r="A3119" i="3"/>
  <c r="A3122" i="3"/>
  <c r="A3127" i="3"/>
  <c r="A3135" i="3"/>
  <c r="A3139" i="3"/>
  <c r="A3143" i="3"/>
  <c r="A3145" i="3"/>
  <c r="A3151" i="3"/>
  <c r="A3153" i="3"/>
  <c r="A3155" i="3"/>
  <c r="A3159" i="3"/>
  <c r="A3161" i="3"/>
  <c r="A3162" i="3"/>
  <c r="A3167" i="3"/>
  <c r="A3171" i="3"/>
  <c r="A3175" i="3"/>
  <c r="A3183" i="3"/>
  <c r="A3191" i="3"/>
  <c r="A3194" i="3"/>
  <c r="A3199" i="3"/>
  <c r="A3207" i="3"/>
  <c r="A3215" i="3"/>
  <c r="A3219" i="3"/>
  <c r="A3227" i="3"/>
  <c r="A3251" i="3"/>
  <c r="A3259" i="3"/>
  <c r="A3274" i="3"/>
  <c r="A3281" i="3"/>
  <c r="A3297" i="3"/>
  <c r="A3306" i="3"/>
  <c r="A3314" i="3"/>
  <c r="A3330" i="3"/>
  <c r="A3345" i="3"/>
  <c r="A3361" i="3"/>
  <c r="A3377" i="3"/>
  <c r="A3382" i="3"/>
  <c r="A3389" i="3"/>
  <c r="A3398" i="3"/>
  <c r="A3405" i="3"/>
  <c r="A3412" i="3"/>
  <c r="A3419" i="3"/>
  <c r="A3420" i="3"/>
  <c r="A3425" i="3"/>
  <c r="A3433" i="3"/>
  <c r="A3435" i="3"/>
  <c r="A3436" i="3"/>
  <c r="A3437" i="3"/>
  <c r="A3441" i="3"/>
  <c r="A3449" i="3"/>
  <c r="A3452" i="3"/>
  <c r="A3453" i="3"/>
  <c r="A3457" i="3"/>
  <c r="A3459" i="3"/>
  <c r="A3461" i="3"/>
  <c r="A3465" i="3"/>
  <c r="A3473" i="3"/>
  <c r="A3474" i="3"/>
  <c r="A3477" i="3"/>
  <c r="A3481" i="3"/>
  <c r="A3482" i="3"/>
  <c r="A3485" i="3"/>
  <c r="A3489" i="3"/>
  <c r="A3490" i="3"/>
  <c r="A3498" i="3"/>
  <c r="A3506" i="3"/>
  <c r="A3514" i="3"/>
  <c r="A3522" i="3"/>
  <c r="A3530" i="3"/>
  <c r="A3538" i="3"/>
  <c r="A3541" i="3"/>
  <c r="G1351" i="4" l="1"/>
  <c r="D29" i="15"/>
  <c r="E29" i="15"/>
  <c r="F29" i="15" s="1"/>
  <c r="D96" i="15"/>
  <c r="E96" i="15"/>
  <c r="F96" i="15" s="1"/>
  <c r="D714" i="15"/>
  <c r="E714" i="15"/>
  <c r="F714" i="15" s="1"/>
  <c r="D241" i="15"/>
  <c r="E241" i="15"/>
  <c r="F241" i="15" s="1"/>
  <c r="D130" i="15"/>
  <c r="E130" i="15"/>
  <c r="F130" i="15" s="1"/>
  <c r="D361" i="15"/>
  <c r="E361" i="15"/>
  <c r="F361" i="15" s="1"/>
  <c r="D386" i="15"/>
  <c r="E386" i="15"/>
  <c r="F386" i="15" s="1"/>
  <c r="D422" i="15"/>
  <c r="E422" i="15"/>
  <c r="F422" i="15" s="1"/>
  <c r="D476" i="15"/>
  <c r="E476" i="15"/>
  <c r="F476" i="15" s="1"/>
  <c r="D628" i="15"/>
  <c r="E628" i="15"/>
  <c r="F628" i="15" s="1"/>
  <c r="D755" i="15"/>
  <c r="E755" i="15"/>
  <c r="F755" i="15" s="1"/>
  <c r="D957" i="15"/>
  <c r="E957" i="15"/>
  <c r="F957" i="15" s="1"/>
  <c r="D982" i="15"/>
  <c r="E982" i="15"/>
  <c r="F982" i="15" s="1"/>
  <c r="D1088" i="15"/>
  <c r="E1088" i="15"/>
  <c r="F1088" i="15" s="1"/>
  <c r="D593" i="15"/>
  <c r="E593" i="15"/>
  <c r="F593" i="15" s="1"/>
  <c r="D1106" i="15"/>
  <c r="E1106" i="15"/>
  <c r="F1106" i="15" s="1"/>
  <c r="D77" i="15"/>
  <c r="E77" i="15"/>
  <c r="F77" i="15" s="1"/>
  <c r="D813" i="15"/>
  <c r="E813" i="15"/>
  <c r="F813" i="15" s="1"/>
  <c r="D933" i="15"/>
  <c r="E933" i="15"/>
  <c r="F933" i="15" s="1"/>
  <c r="D779" i="15"/>
  <c r="E779" i="15"/>
  <c r="F779" i="15" s="1"/>
  <c r="D1027" i="15"/>
  <c r="E1027" i="15"/>
  <c r="F1027" i="15" s="1"/>
  <c r="D78" i="15"/>
  <c r="E78" i="15"/>
  <c r="F78" i="15" s="1"/>
  <c r="D814" i="15"/>
  <c r="E814" i="15"/>
  <c r="F814" i="15" s="1"/>
  <c r="D934" i="15"/>
  <c r="E934" i="15"/>
  <c r="F934" i="15" s="1"/>
  <c r="D780" i="15"/>
  <c r="E780" i="15"/>
  <c r="F780" i="15" s="1"/>
  <c r="D1028" i="15"/>
  <c r="E1028" i="15"/>
  <c r="F1028" i="15" s="1"/>
  <c r="D716" i="15"/>
  <c r="E716" i="15"/>
  <c r="F716" i="15" s="1"/>
  <c r="D80" i="15"/>
  <c r="E80" i="15"/>
  <c r="F80" i="15" s="1"/>
  <c r="D1250" i="15"/>
  <c r="E1250" i="15"/>
  <c r="F1250" i="15" s="1"/>
  <c r="D816" i="15"/>
  <c r="E816" i="15"/>
  <c r="F816" i="15" s="1"/>
  <c r="D160" i="15"/>
  <c r="E160" i="15"/>
  <c r="F160" i="15" s="1"/>
  <c r="D936" i="15"/>
  <c r="E936" i="15"/>
  <c r="F936" i="15" s="1"/>
  <c r="D782" i="15"/>
  <c r="E782" i="15"/>
  <c r="F782" i="15" s="1"/>
  <c r="D514" i="15"/>
  <c r="E514" i="15"/>
  <c r="F514" i="15" s="1"/>
  <c r="D61" i="15"/>
  <c r="E61" i="15"/>
  <c r="F61" i="15" s="1"/>
  <c r="D717" i="15"/>
  <c r="E717" i="15"/>
  <c r="F717" i="15" s="1"/>
  <c r="D81" i="15"/>
  <c r="E81" i="15"/>
  <c r="F81" i="15" s="1"/>
  <c r="D1251" i="15"/>
  <c r="E1251" i="15"/>
  <c r="F1251" i="15" s="1"/>
  <c r="D817" i="15"/>
  <c r="E817" i="15"/>
  <c r="F817" i="15" s="1"/>
  <c r="D161" i="15"/>
  <c r="E161" i="15"/>
  <c r="F161" i="15" s="1"/>
  <c r="D937" i="15"/>
  <c r="E937" i="15"/>
  <c r="F937" i="15" s="1"/>
  <c r="D783" i="15"/>
  <c r="E783" i="15"/>
  <c r="F783" i="15" s="1"/>
  <c r="D515" i="15"/>
  <c r="E515" i="15"/>
  <c r="F515" i="15" s="1"/>
  <c r="D62" i="15"/>
  <c r="E62" i="15"/>
  <c r="F62" i="15" s="1"/>
  <c r="D718" i="15"/>
  <c r="E718" i="15"/>
  <c r="F718" i="15" s="1"/>
  <c r="D1252" i="15"/>
  <c r="E1252" i="15"/>
  <c r="F1252" i="15" s="1"/>
  <c r="D818" i="15"/>
  <c r="E818" i="15"/>
  <c r="F818" i="15" s="1"/>
  <c r="D162" i="15"/>
  <c r="E162" i="15"/>
  <c r="F162" i="15" s="1"/>
  <c r="D938" i="15"/>
  <c r="E938" i="15"/>
  <c r="F938" i="15" s="1"/>
  <c r="D784" i="15"/>
  <c r="E784" i="15"/>
  <c r="F784" i="15" s="1"/>
  <c r="D516" i="15"/>
  <c r="E516" i="15"/>
  <c r="F516" i="15" s="1"/>
  <c r="D819" i="15"/>
  <c r="E819" i="15"/>
  <c r="F819" i="15" s="1"/>
  <c r="D1163" i="15"/>
  <c r="E1163" i="15"/>
  <c r="F1163" i="15" s="1"/>
  <c r="D939" i="15"/>
  <c r="E939" i="15"/>
  <c r="F939" i="15" s="1"/>
  <c r="D145" i="15"/>
  <c r="E145" i="15"/>
  <c r="F145" i="15" s="1"/>
  <c r="D286" i="15"/>
  <c r="E286" i="15"/>
  <c r="F286" i="15" s="1"/>
  <c r="D325" i="15"/>
  <c r="E325" i="15"/>
  <c r="F325" i="15" s="1"/>
  <c r="D424" i="15"/>
  <c r="E424" i="15"/>
  <c r="F424" i="15" s="1"/>
  <c r="D440" i="15"/>
  <c r="E440" i="15"/>
  <c r="F440" i="15" s="1"/>
  <c r="D454" i="15"/>
  <c r="E454" i="15"/>
  <c r="F454" i="15" s="1"/>
  <c r="D483" i="15"/>
  <c r="E483" i="15"/>
  <c r="F483" i="15" s="1"/>
  <c r="D543" i="15"/>
  <c r="E543" i="15"/>
  <c r="F543" i="15" s="1"/>
  <c r="D574" i="15"/>
  <c r="E574" i="15"/>
  <c r="F574" i="15" s="1"/>
  <c r="D630" i="15"/>
  <c r="E630" i="15"/>
  <c r="F630" i="15" s="1"/>
  <c r="D673" i="15"/>
  <c r="E673" i="15"/>
  <c r="F673" i="15" s="1"/>
  <c r="D741" i="15"/>
  <c r="E741" i="15"/>
  <c r="F741" i="15" s="1"/>
  <c r="D785" i="15"/>
  <c r="E785" i="15"/>
  <c r="F785" i="15" s="1"/>
  <c r="D964" i="15"/>
  <c r="E964" i="15"/>
  <c r="F964" i="15" s="1"/>
  <c r="D989" i="15"/>
  <c r="E989" i="15"/>
  <c r="F989" i="15" s="1"/>
  <c r="D1090" i="15"/>
  <c r="E1090" i="15"/>
  <c r="F1090" i="15" s="1"/>
  <c r="D1189" i="15"/>
  <c r="E1189" i="15"/>
  <c r="F1189" i="15" s="1"/>
  <c r="D45" i="15"/>
  <c r="E45" i="15"/>
  <c r="F45" i="15" s="1"/>
  <c r="D1030" i="15"/>
  <c r="E1030" i="15"/>
  <c r="F1030" i="15" s="1"/>
  <c r="D1108" i="15"/>
  <c r="E1108" i="15"/>
  <c r="F1108" i="15" s="1"/>
  <c r="D888" i="15"/>
  <c r="E888" i="15"/>
  <c r="F888" i="15" s="1"/>
  <c r="D899" i="15"/>
  <c r="E899" i="15"/>
  <c r="F899" i="15" s="1"/>
  <c r="D1207" i="15"/>
  <c r="E1207" i="15"/>
  <c r="F1207" i="15" s="1"/>
  <c r="D820" i="15"/>
  <c r="E820" i="15"/>
  <c r="F820" i="15" s="1"/>
  <c r="D244" i="15"/>
  <c r="E244" i="15"/>
  <c r="F244" i="15" s="1"/>
  <c r="D1208" i="15"/>
  <c r="E1208" i="15"/>
  <c r="F1208" i="15" s="1"/>
  <c r="D821" i="15"/>
  <c r="E821" i="15"/>
  <c r="F821" i="15" s="1"/>
  <c r="D245" i="15"/>
  <c r="E245" i="15"/>
  <c r="F245" i="15" s="1"/>
  <c r="D1209" i="15"/>
  <c r="E1209" i="15"/>
  <c r="F1209" i="15" s="1"/>
  <c r="D246" i="15"/>
  <c r="E246" i="15"/>
  <c r="F246" i="15" s="1"/>
  <c r="D146" i="15"/>
  <c r="E146" i="15"/>
  <c r="F146" i="15" s="1"/>
  <c r="D368" i="15"/>
  <c r="E368" i="15"/>
  <c r="F368" i="15" s="1"/>
  <c r="D388" i="15"/>
  <c r="E388" i="15"/>
  <c r="F388" i="15" s="1"/>
  <c r="D425" i="15"/>
  <c r="E425" i="15"/>
  <c r="F425" i="15" s="1"/>
  <c r="D441" i="15"/>
  <c r="E441" i="15"/>
  <c r="F441" i="15" s="1"/>
  <c r="D455" i="15"/>
  <c r="E455" i="15"/>
  <c r="F455" i="15" s="1"/>
  <c r="D484" i="15"/>
  <c r="E484" i="15"/>
  <c r="F484" i="15" s="1"/>
  <c r="D674" i="15"/>
  <c r="E674" i="15"/>
  <c r="F674" i="15" s="1"/>
  <c r="D742" i="15"/>
  <c r="E742" i="15"/>
  <c r="F742" i="15" s="1"/>
  <c r="D990" i="15"/>
  <c r="E990" i="15"/>
  <c r="F990" i="15" s="1"/>
  <c r="D63" i="15"/>
  <c r="E63" i="15"/>
  <c r="F63" i="15" s="1"/>
  <c r="D1031" i="15"/>
  <c r="E1031" i="15"/>
  <c r="F1031" i="15" s="1"/>
  <c r="D103" i="15"/>
  <c r="E103" i="15"/>
  <c r="F103" i="15" s="1"/>
  <c r="D1109" i="15"/>
  <c r="E1109" i="15"/>
  <c r="F1109" i="15" s="1"/>
  <c r="D1210" i="15"/>
  <c r="E1210" i="15"/>
  <c r="F1210" i="15" s="1"/>
  <c r="D247" i="15"/>
  <c r="E247" i="15"/>
  <c r="F247" i="15" s="1"/>
  <c r="D147" i="15"/>
  <c r="E147" i="15"/>
  <c r="F147" i="15" s="1"/>
  <c r="D132" i="15"/>
  <c r="E132" i="15"/>
  <c r="F132" i="15" s="1"/>
  <c r="D287" i="15"/>
  <c r="E287" i="15"/>
  <c r="F287" i="15" s="1"/>
  <c r="D326" i="15"/>
  <c r="E326" i="15"/>
  <c r="F326" i="15" s="1"/>
  <c r="D369" i="15"/>
  <c r="E369" i="15"/>
  <c r="F369" i="15" s="1"/>
  <c r="D389" i="15"/>
  <c r="E389" i="15"/>
  <c r="F389" i="15" s="1"/>
  <c r="D426" i="15"/>
  <c r="E426" i="15"/>
  <c r="F426" i="15" s="1"/>
  <c r="D442" i="15"/>
  <c r="E442" i="15"/>
  <c r="F442" i="15" s="1"/>
  <c r="D456" i="15"/>
  <c r="E456" i="15"/>
  <c r="F456" i="15" s="1"/>
  <c r="D485" i="15"/>
  <c r="E485" i="15"/>
  <c r="F485" i="15" s="1"/>
  <c r="D544" i="15"/>
  <c r="E544" i="15"/>
  <c r="F544" i="15" s="1"/>
  <c r="D575" i="15"/>
  <c r="E575" i="15"/>
  <c r="F575" i="15" s="1"/>
  <c r="D631" i="15"/>
  <c r="E631" i="15"/>
  <c r="F631" i="15" s="1"/>
  <c r="D675" i="15"/>
  <c r="E675" i="15"/>
  <c r="F675" i="15" s="1"/>
  <c r="D743" i="15"/>
  <c r="E743" i="15"/>
  <c r="F743" i="15" s="1"/>
  <c r="D758" i="15"/>
  <c r="E758" i="15"/>
  <c r="F758" i="15" s="1"/>
  <c r="D965" i="15"/>
  <c r="E965" i="15"/>
  <c r="F965" i="15" s="1"/>
  <c r="D991" i="15"/>
  <c r="E991" i="15"/>
  <c r="F991" i="15" s="1"/>
  <c r="D1091" i="15"/>
  <c r="E1091" i="15"/>
  <c r="F1091" i="15" s="1"/>
  <c r="D1190" i="15"/>
  <c r="E1190" i="15"/>
  <c r="F1190" i="15" s="1"/>
  <c r="D64" i="15"/>
  <c r="E64" i="15"/>
  <c r="F64" i="15" s="1"/>
  <c r="D1032" i="15"/>
  <c r="E1032" i="15"/>
  <c r="F1032" i="15" s="1"/>
  <c r="D104" i="15"/>
  <c r="E104" i="15"/>
  <c r="F104" i="15" s="1"/>
  <c r="D1110" i="15"/>
  <c r="E1110" i="15"/>
  <c r="F1110" i="15" s="1"/>
  <c r="D889" i="15"/>
  <c r="E889" i="15"/>
  <c r="F889" i="15" s="1"/>
  <c r="D900" i="15"/>
  <c r="E900" i="15"/>
  <c r="F900" i="15" s="1"/>
  <c r="D890" i="15"/>
  <c r="E890" i="15"/>
  <c r="F890" i="15" s="1"/>
  <c r="D891" i="15"/>
  <c r="E891" i="15"/>
  <c r="F891" i="15" s="1"/>
  <c r="D892" i="15"/>
  <c r="E892" i="15"/>
  <c r="F892" i="15" s="1"/>
  <c r="D893" i="15"/>
  <c r="E893" i="15"/>
  <c r="F893" i="15" s="1"/>
  <c r="D896" i="15"/>
  <c r="E896" i="15"/>
  <c r="F896" i="15" s="1"/>
  <c r="D901" i="15"/>
  <c r="E901" i="15"/>
  <c r="F901" i="15" s="1"/>
  <c r="D902" i="15"/>
  <c r="E902" i="15"/>
  <c r="F902" i="15" s="1"/>
  <c r="D903" i="15"/>
  <c r="E903" i="15"/>
  <c r="F903" i="15" s="1"/>
  <c r="D904" i="15"/>
  <c r="E904" i="15"/>
  <c r="F904" i="15" s="1"/>
  <c r="D920" i="15"/>
  <c r="E920" i="15"/>
  <c r="F920" i="15" s="1"/>
  <c r="D921" i="15"/>
  <c r="E921" i="15"/>
  <c r="F921" i="15" s="1"/>
  <c r="D922" i="15"/>
  <c r="E922" i="15"/>
  <c r="F922" i="15" s="1"/>
  <c r="D923" i="15"/>
  <c r="E923" i="15"/>
  <c r="F923" i="15" s="1"/>
  <c r="D924" i="15"/>
  <c r="E924" i="15"/>
  <c r="F924" i="15" s="1"/>
  <c r="D926" i="15"/>
  <c r="E926" i="15"/>
  <c r="F926" i="15" s="1"/>
  <c r="D927" i="15"/>
  <c r="E927" i="15"/>
  <c r="F927" i="15" s="1"/>
  <c r="D940" i="15"/>
  <c r="E940" i="15"/>
  <c r="F940" i="15" s="1"/>
  <c r="D941" i="15"/>
  <c r="E941" i="15"/>
  <c r="F941" i="15" s="1"/>
  <c r="D942" i="15"/>
  <c r="E942" i="15"/>
  <c r="F942" i="15" s="1"/>
  <c r="D943" i="15"/>
  <c r="E943" i="15"/>
  <c r="F943" i="15" s="1"/>
  <c r="D946" i="15"/>
  <c r="E946" i="15"/>
  <c r="F946" i="15" s="1"/>
  <c r="D947" i="15"/>
  <c r="E947" i="15"/>
  <c r="F947" i="15" s="1"/>
  <c r="D954" i="15"/>
  <c r="E954" i="15"/>
  <c r="F954" i="15" s="1"/>
  <c r="D966" i="15"/>
  <c r="E966" i="15"/>
  <c r="F966" i="15" s="1"/>
  <c r="D967" i="15"/>
  <c r="E967" i="15"/>
  <c r="F967" i="15" s="1"/>
  <c r="D968" i="15"/>
  <c r="E968" i="15"/>
  <c r="F968" i="15" s="1"/>
  <c r="D969" i="15"/>
  <c r="E969" i="15"/>
  <c r="F969" i="15" s="1"/>
  <c r="D971" i="15"/>
  <c r="E971" i="15"/>
  <c r="F971" i="15" s="1"/>
  <c r="D972" i="15"/>
  <c r="E972" i="15"/>
  <c r="F972" i="15" s="1"/>
  <c r="D979" i="15"/>
  <c r="E979" i="15"/>
  <c r="F979" i="15" s="1"/>
  <c r="D992" i="15"/>
  <c r="E992" i="15"/>
  <c r="F992" i="15" s="1"/>
  <c r="D993" i="15"/>
  <c r="E993" i="15"/>
  <c r="F993" i="15" s="1"/>
  <c r="D994" i="15"/>
  <c r="E994" i="15"/>
  <c r="F994" i="15" s="1"/>
  <c r="D995" i="15"/>
  <c r="E995" i="15"/>
  <c r="F995" i="15" s="1"/>
  <c r="D1018" i="15"/>
  <c r="E1018" i="15"/>
  <c r="F1018" i="15" s="1"/>
  <c r="D1019" i="15"/>
  <c r="E1019" i="15"/>
  <c r="F1019" i="15" s="1"/>
  <c r="D1021" i="15"/>
  <c r="E1021" i="15"/>
  <c r="F1021" i="15" s="1"/>
  <c r="D1022" i="15"/>
  <c r="E1022" i="15"/>
  <c r="F1022" i="15" s="1"/>
  <c r="D1033" i="15"/>
  <c r="E1033" i="15"/>
  <c r="F1033" i="15" s="1"/>
  <c r="D1034" i="15"/>
  <c r="E1034" i="15"/>
  <c r="F1034" i="15" s="1"/>
  <c r="D1035" i="15"/>
  <c r="E1035" i="15"/>
  <c r="F1035" i="15" s="1"/>
  <c r="D1036" i="15"/>
  <c r="E1036" i="15"/>
  <c r="F1036" i="15" s="1"/>
  <c r="D1151" i="15"/>
  <c r="E1151" i="15"/>
  <c r="F1151" i="15" s="1"/>
  <c r="D1085" i="15"/>
  <c r="E1085" i="15"/>
  <c r="F1085" i="15" s="1"/>
  <c r="D1092" i="15"/>
  <c r="E1092" i="15"/>
  <c r="F1092" i="15" s="1"/>
  <c r="D1093" i="15"/>
  <c r="E1093" i="15"/>
  <c r="F1093" i="15" s="1"/>
  <c r="D1094" i="15"/>
  <c r="E1094" i="15"/>
  <c r="F1094" i="15" s="1"/>
  <c r="D1095" i="15"/>
  <c r="E1095" i="15"/>
  <c r="F1095" i="15" s="1"/>
  <c r="D1098" i="15"/>
  <c r="E1098" i="15"/>
  <c r="F1098" i="15" s="1"/>
  <c r="D1099" i="15"/>
  <c r="E1099" i="15"/>
  <c r="F1099" i="15" s="1"/>
  <c r="D1101" i="15"/>
  <c r="E1101" i="15"/>
  <c r="F1101" i="15" s="1"/>
  <c r="D1102" i="15"/>
  <c r="E1102" i="15"/>
  <c r="F1102" i="15" s="1"/>
  <c r="D1111" i="15"/>
  <c r="E1111" i="15"/>
  <c r="F1111" i="15" s="1"/>
  <c r="D1112" i="15"/>
  <c r="E1112" i="15"/>
  <c r="F1112" i="15" s="1"/>
  <c r="D1113" i="15"/>
  <c r="E1113" i="15"/>
  <c r="F1113" i="15" s="1"/>
  <c r="D1114" i="15"/>
  <c r="E1114" i="15"/>
  <c r="F1114" i="15" s="1"/>
  <c r="D1116" i="15"/>
  <c r="E1116" i="15"/>
  <c r="F1116" i="15" s="1"/>
  <c r="D1166" i="15"/>
  <c r="E1166" i="15"/>
  <c r="F1166" i="15" s="1"/>
  <c r="D1167" i="15"/>
  <c r="E1167" i="15"/>
  <c r="F1167" i="15" s="1"/>
  <c r="D1168" i="15"/>
  <c r="E1168" i="15"/>
  <c r="F1168" i="15" s="1"/>
  <c r="D1169" i="15"/>
  <c r="E1169" i="15"/>
  <c r="F1169" i="15" s="1"/>
  <c r="D1172" i="15"/>
  <c r="E1172" i="15"/>
  <c r="F1172" i="15" s="1"/>
  <c r="D1191" i="15"/>
  <c r="E1191" i="15"/>
  <c r="F1191" i="15" s="1"/>
  <c r="D1192" i="15"/>
  <c r="E1192" i="15"/>
  <c r="F1192" i="15" s="1"/>
  <c r="D1193" i="15"/>
  <c r="E1193" i="15"/>
  <c r="F1193" i="15" s="1"/>
  <c r="D1194" i="15"/>
  <c r="E1194" i="15"/>
  <c r="F1194" i="15" s="1"/>
  <c r="D1196" i="15"/>
  <c r="E1196" i="15"/>
  <c r="F1196" i="15" s="1"/>
  <c r="D1199" i="15"/>
  <c r="E1199" i="15"/>
  <c r="F1199" i="15" s="1"/>
  <c r="D1200" i="15"/>
  <c r="E1200" i="15"/>
  <c r="F1200" i="15" s="1"/>
  <c r="D1201" i="15"/>
  <c r="E1201" i="15"/>
  <c r="F1201" i="15" s="1"/>
  <c r="D1202" i="15"/>
  <c r="E1202" i="15"/>
  <c r="F1202" i="15" s="1"/>
  <c r="D1241" i="15"/>
  <c r="E1241" i="15"/>
  <c r="F1241" i="15" s="1"/>
  <c r="D1243" i="15"/>
  <c r="E1243" i="15"/>
  <c r="F1243" i="15" s="1"/>
  <c r="D1244" i="15"/>
  <c r="E1244" i="15"/>
  <c r="F1244" i="15" s="1"/>
  <c r="D1152" i="15"/>
  <c r="E1152" i="15"/>
  <c r="F1152" i="15" s="1"/>
  <c r="D826" i="15"/>
  <c r="E826" i="15"/>
  <c r="F826" i="15" s="1"/>
  <c r="D944" i="15"/>
  <c r="E944" i="15"/>
  <c r="F944" i="15" s="1"/>
  <c r="E676" i="15"/>
  <c r="F676" i="15" s="1"/>
  <c r="E677" i="15"/>
  <c r="F677" i="15" s="1"/>
  <c r="E54" i="15"/>
  <c r="F54" i="15" s="1"/>
  <c r="E55" i="15"/>
  <c r="F55" i="15" s="1"/>
  <c r="E56" i="15"/>
  <c r="F56" i="15" s="1"/>
  <c r="E67" i="15"/>
  <c r="F67" i="15" s="1"/>
  <c r="E932" i="15"/>
  <c r="F932" i="15" s="1"/>
  <c r="E143" i="15"/>
  <c r="F143" i="15" s="1"/>
  <c r="E778" i="15"/>
  <c r="F778" i="15" s="1"/>
  <c r="E592" i="15"/>
  <c r="F592" i="15" s="1"/>
  <c r="E981" i="15"/>
  <c r="F981" i="15" s="1"/>
  <c r="E1087" i="15"/>
  <c r="F1087" i="15" s="1"/>
  <c r="E591" i="15"/>
  <c r="F591" i="15" s="1"/>
  <c r="E28" i="15"/>
  <c r="F28" i="15" s="1"/>
  <c r="E95" i="15"/>
  <c r="F95" i="15" s="1"/>
  <c r="E1105" i="15"/>
  <c r="F1105" i="15" s="1"/>
  <c r="E811" i="15"/>
  <c r="F811" i="15" s="1"/>
  <c r="E792" i="15"/>
  <c r="F792" i="15" s="1"/>
  <c r="E804" i="15"/>
  <c r="F804" i="15" s="1"/>
  <c r="E772" i="15"/>
  <c r="F772" i="15" s="1"/>
  <c r="E787" i="15"/>
  <c r="F787" i="15" s="1"/>
  <c r="E788" i="15"/>
  <c r="F788" i="15" s="1"/>
  <c r="E789" i="15"/>
  <c r="F789" i="15" s="1"/>
  <c r="E790" i="15"/>
  <c r="F790" i="15" s="1"/>
  <c r="E801" i="15"/>
  <c r="F801" i="15" s="1"/>
  <c r="E795" i="15"/>
  <c r="F795" i="15" s="1"/>
  <c r="E797" i="15"/>
  <c r="F797" i="15" s="1"/>
  <c r="E803" i="15"/>
  <c r="F803" i="15" s="1"/>
  <c r="E798" i="15"/>
  <c r="F798" i="15" s="1"/>
  <c r="E793" i="15"/>
  <c r="F793" i="15" s="1"/>
  <c r="E794" i="15"/>
  <c r="F794" i="15" s="1"/>
  <c r="E229" i="15"/>
  <c r="F229" i="15" s="1"/>
  <c r="E230" i="15"/>
  <c r="F230" i="15" s="1"/>
  <c r="E231" i="15"/>
  <c r="F231" i="15" s="1"/>
  <c r="E240" i="15"/>
  <c r="F240" i="15" s="1"/>
  <c r="E713" i="15"/>
  <c r="F713" i="15" s="1"/>
  <c r="E158" i="15"/>
  <c r="F158" i="15" s="1"/>
  <c r="E141" i="15"/>
  <c r="F141" i="15" s="1"/>
  <c r="E931" i="15"/>
  <c r="F931" i="15" s="1"/>
  <c r="E810" i="15"/>
  <c r="F810" i="15" s="1"/>
  <c r="E776" i="15"/>
  <c r="F776" i="15" s="1"/>
  <c r="E511" i="15"/>
  <c r="F511" i="15" s="1"/>
  <c r="E805" i="15"/>
  <c r="F805" i="15" s="1"/>
  <c r="E1124" i="15"/>
  <c r="F1124" i="15" s="1"/>
  <c r="E151" i="15"/>
  <c r="F151" i="15" s="1"/>
  <c r="E433" i="15"/>
  <c r="F433" i="15" s="1"/>
  <c r="E279" i="15"/>
  <c r="F279" i="15" s="1"/>
  <c r="E323" i="15"/>
  <c r="F323" i="15" s="1"/>
  <c r="E359" i="15"/>
  <c r="F359" i="15" s="1"/>
  <c r="E384" i="15"/>
  <c r="F384" i="15" s="1"/>
  <c r="E420" i="15"/>
  <c r="F420" i="15" s="1"/>
  <c r="E126" i="15"/>
  <c r="F126" i="15" s="1"/>
  <c r="E928" i="15"/>
  <c r="F928" i="15" s="1"/>
  <c r="E187" i="15"/>
  <c r="F187" i="15" s="1"/>
  <c r="E833" i="15"/>
  <c r="F833" i="15" s="1"/>
  <c r="E140" i="15"/>
  <c r="F140" i="15" s="1"/>
  <c r="E1123" i="15"/>
  <c r="F1123" i="15" s="1"/>
  <c r="E157" i="15"/>
  <c r="F157" i="15" s="1"/>
  <c r="E139" i="15"/>
  <c r="F139" i="15" s="1"/>
  <c r="E138" i="15"/>
  <c r="F138" i="15" s="1"/>
  <c r="E148" i="15"/>
  <c r="F148" i="15" s="1"/>
  <c r="E149" i="15"/>
  <c r="F149" i="15" s="1"/>
  <c r="E150" i="15"/>
  <c r="F150" i="15" s="1"/>
  <c r="E135" i="15"/>
  <c r="F135" i="15" s="1"/>
  <c r="E107" i="15"/>
  <c r="F107" i="15" s="1"/>
  <c r="E108" i="15"/>
  <c r="F108" i="15" s="1"/>
  <c r="E136" i="15"/>
  <c r="F136" i="15" s="1"/>
  <c r="E134" i="15"/>
  <c r="F134" i="15" s="1"/>
  <c r="E110" i="15"/>
  <c r="F110" i="15" s="1"/>
  <c r="E90" i="15"/>
  <c r="F90" i="15" s="1"/>
  <c r="E92" i="15"/>
  <c r="F92" i="15" s="1"/>
  <c r="E93" i="15"/>
  <c r="F93" i="15" s="1"/>
  <c r="E156" i="15"/>
  <c r="F156" i="15" s="1"/>
  <c r="E153" i="15"/>
  <c r="F153" i="15" s="1"/>
  <c r="E155" i="15"/>
  <c r="F155" i="15" s="1"/>
  <c r="E234" i="15"/>
  <c r="F234" i="15" s="1"/>
  <c r="E235" i="15"/>
  <c r="F235" i="15" s="1"/>
  <c r="E236" i="15"/>
  <c r="F236" i="15" s="1"/>
  <c r="E288" i="15"/>
  <c r="F288" i="15" s="1"/>
  <c r="E237" i="15"/>
  <c r="F237" i="15" s="1"/>
  <c r="E264" i="15"/>
  <c r="F264" i="15" s="1"/>
  <c r="E308" i="15"/>
  <c r="F308" i="15" s="1"/>
  <c r="E289" i="15"/>
  <c r="F289" i="15" s="1"/>
  <c r="E290" i="15"/>
  <c r="F290" i="15" s="1"/>
  <c r="E291" i="15"/>
  <c r="F291" i="15" s="1"/>
  <c r="E327" i="15"/>
  <c r="F327" i="15" s="1"/>
  <c r="E328" i="15"/>
  <c r="F328" i="15" s="1"/>
  <c r="E329" i="15"/>
  <c r="F329" i="15" s="1"/>
  <c r="E330" i="15"/>
  <c r="F330" i="15" s="1"/>
  <c r="E358" i="15"/>
  <c r="F358" i="15" s="1"/>
  <c r="E357" i="15"/>
  <c r="F357" i="15" s="1"/>
  <c r="E349" i="15"/>
  <c r="F349" i="15" s="1"/>
  <c r="E350" i="15"/>
  <c r="F350" i="15" s="1"/>
  <c r="E401" i="15"/>
  <c r="F401" i="15" s="1"/>
  <c r="E402" i="15"/>
  <c r="F402" i="15" s="1"/>
  <c r="E404" i="15"/>
  <c r="F404" i="15" s="1"/>
  <c r="E405" i="15"/>
  <c r="F405" i="15" s="1"/>
  <c r="E427" i="15"/>
  <c r="F427" i="15" s="1"/>
  <c r="E428" i="15"/>
  <c r="F428" i="15" s="1"/>
  <c r="E429" i="15"/>
  <c r="F429" i="15" s="1"/>
  <c r="E430" i="15"/>
  <c r="F430" i="15" s="1"/>
  <c r="E450" i="15"/>
  <c r="F450" i="15" s="1"/>
  <c r="E451" i="15"/>
  <c r="F451" i="15" s="1"/>
  <c r="E443" i="15"/>
  <c r="F443" i="15" s="1"/>
  <c r="E444" i="15"/>
  <c r="F444" i="15" s="1"/>
  <c r="E445" i="15"/>
  <c r="F445" i="15" s="1"/>
  <c r="E446" i="15"/>
  <c r="F446" i="15" s="1"/>
  <c r="E469" i="15"/>
  <c r="F469" i="15" s="1"/>
  <c r="E470" i="15"/>
  <c r="F470" i="15" s="1"/>
  <c r="E472" i="15"/>
  <c r="F472" i="15" s="1"/>
  <c r="E473" i="15"/>
  <c r="F473" i="15" s="1"/>
  <c r="E457" i="15"/>
  <c r="F457" i="15" s="1"/>
  <c r="E458" i="15"/>
  <c r="F458" i="15" s="1"/>
  <c r="E459" i="15"/>
  <c r="F459" i="15" s="1"/>
  <c r="E460" i="15"/>
  <c r="F460" i="15" s="1"/>
  <c r="E507" i="15"/>
  <c r="F507" i="15" s="1"/>
  <c r="E504" i="15"/>
  <c r="F504" i="15" s="1"/>
  <c r="E505" i="15"/>
  <c r="F505" i="15" s="1"/>
  <c r="E491" i="15"/>
  <c r="F491" i="15" s="1"/>
  <c r="E552" i="15"/>
  <c r="F552" i="15" s="1"/>
  <c r="E548" i="15"/>
  <c r="F548" i="15" s="1"/>
  <c r="E508" i="15"/>
  <c r="F508" i="15" s="1"/>
  <c r="E545" i="15"/>
  <c r="F545" i="15" s="1"/>
  <c r="E546" i="15"/>
  <c r="F546" i="15" s="1"/>
  <c r="E547" i="15"/>
  <c r="F547" i="15" s="1"/>
  <c r="E586" i="15"/>
  <c r="F586" i="15" s="1"/>
  <c r="E578" i="15"/>
  <c r="F578" i="15" s="1"/>
  <c r="E579" i="15"/>
  <c r="F579" i="15" s="1"/>
  <c r="E587" i="15"/>
  <c r="F587" i="15" s="1"/>
  <c r="E635" i="15"/>
  <c r="F635" i="15" s="1"/>
  <c r="E632" i="15"/>
  <c r="F632" i="15" s="1"/>
  <c r="E633" i="15"/>
  <c r="F633" i="15" s="1"/>
  <c r="E634" i="15"/>
  <c r="F634" i="15" s="1"/>
  <c r="E664" i="15"/>
  <c r="F664" i="15" s="1"/>
  <c r="E665" i="15"/>
  <c r="F665" i="15" s="1"/>
  <c r="E704" i="15"/>
  <c r="F704" i="15" s="1"/>
  <c r="E679" i="15"/>
  <c r="F679" i="15" s="1"/>
  <c r="E705" i="15"/>
  <c r="F705" i="15" s="1"/>
  <c r="E703" i="15"/>
  <c r="F703" i="15" s="1"/>
  <c r="E737" i="15"/>
  <c r="F737" i="15" s="1"/>
  <c r="E738" i="15"/>
  <c r="F738" i="15" s="1"/>
  <c r="E744" i="15"/>
  <c r="F744" i="15" s="1"/>
  <c r="E745" i="15"/>
  <c r="F745" i="15" s="1"/>
  <c r="E746" i="15"/>
  <c r="F746" i="15" s="1"/>
  <c r="E747" i="15"/>
  <c r="F747" i="15" s="1"/>
  <c r="E764" i="15"/>
  <c r="F764" i="15" s="1"/>
  <c r="E765" i="15"/>
  <c r="F765" i="15" s="1"/>
  <c r="E766" i="15"/>
  <c r="F766" i="15" s="1"/>
  <c r="E767" i="15"/>
  <c r="F767" i="15" s="1"/>
  <c r="E768" i="15"/>
  <c r="F768" i="15" s="1"/>
  <c r="E770" i="15"/>
  <c r="F770" i="15" s="1"/>
  <c r="E749" i="15"/>
  <c r="F749" i="15" s="1"/>
  <c r="E752" i="15"/>
  <c r="F752" i="15" s="1"/>
  <c r="E750" i="15"/>
  <c r="F750" i="15" s="1"/>
  <c r="E739" i="15"/>
  <c r="F739" i="15" s="1"/>
  <c r="E753" i="15"/>
  <c r="F753" i="15" s="1"/>
  <c r="E775" i="15"/>
  <c r="F775" i="15" s="1"/>
  <c r="E955" i="15"/>
  <c r="F955" i="15" s="1"/>
  <c r="E980" i="15"/>
  <c r="F980" i="15" s="1"/>
  <c r="E666" i="15"/>
  <c r="F666" i="15" s="1"/>
  <c r="E624" i="15"/>
  <c r="F624" i="15" s="1"/>
  <c r="E452" i="15"/>
  <c r="F452" i="15" s="1"/>
  <c r="E474" i="15"/>
  <c r="F474" i="15" s="1"/>
  <c r="E539" i="15"/>
  <c r="F539" i="15" s="1"/>
  <c r="E567" i="15"/>
  <c r="F567" i="15" s="1"/>
  <c r="E464" i="15"/>
  <c r="F464" i="15" s="1"/>
  <c r="E647" i="15"/>
  <c r="F647" i="15" s="1"/>
  <c r="E175" i="15"/>
  <c r="F175" i="15" s="1"/>
  <c r="E1218" i="15"/>
  <c r="F1218" i="15" s="1"/>
  <c r="E250" i="15"/>
  <c r="F250" i="15" s="1"/>
  <c r="E912" i="15"/>
  <c r="F912" i="15" s="1"/>
  <c r="E1059" i="15"/>
  <c r="F1059" i="15" s="1"/>
  <c r="E1086" i="15"/>
  <c r="F1086" i="15" s="1"/>
  <c r="E1187" i="15"/>
  <c r="F1187" i="15" s="1"/>
  <c r="E688" i="15"/>
  <c r="F688" i="15" s="1"/>
  <c r="E299" i="15"/>
  <c r="F299" i="15" s="1"/>
  <c r="E373" i="15"/>
  <c r="F373" i="15" s="1"/>
  <c r="E339" i="15"/>
  <c r="F339" i="15" s="1"/>
  <c r="E807" i="15"/>
  <c r="F807" i="15" s="1"/>
  <c r="E834" i="15"/>
  <c r="F834" i="15" s="1"/>
  <c r="E74" i="15"/>
  <c r="F74" i="15" s="1"/>
  <c r="E1044" i="15"/>
  <c r="F1044" i="15" s="1"/>
  <c r="E1138" i="15"/>
  <c r="F1138" i="15" s="1"/>
  <c r="E496" i="15"/>
  <c r="F496" i="15" s="1"/>
  <c r="E1246" i="15"/>
  <c r="F1246" i="15" s="1"/>
  <c r="E710" i="15"/>
  <c r="F710" i="15" s="1"/>
  <c r="E884" i="15"/>
  <c r="F884" i="15" s="1"/>
  <c r="E897" i="15"/>
  <c r="F897" i="15" s="1"/>
  <c r="E777" i="15"/>
  <c r="F777" i="15" s="1"/>
  <c r="E956" i="15"/>
  <c r="F956" i="15" s="1"/>
  <c r="E627" i="15"/>
  <c r="F627" i="15" s="1"/>
  <c r="E421" i="15"/>
  <c r="F421" i="15" s="1"/>
  <c r="E142" i="15"/>
  <c r="F142" i="15" s="1"/>
  <c r="E129" i="15"/>
  <c r="F129" i="15" s="1"/>
  <c r="E754" i="15"/>
  <c r="F754" i="15" s="1"/>
  <c r="E475" i="15"/>
  <c r="F475" i="15" s="1"/>
  <c r="E360" i="15"/>
  <c r="F360" i="15" s="1"/>
  <c r="E385" i="15"/>
  <c r="F385" i="15" s="1"/>
  <c r="E576" i="15"/>
  <c r="F576" i="15" s="1"/>
  <c r="E577" i="15"/>
  <c r="F577" i="15" s="1"/>
  <c r="E486" i="15"/>
  <c r="F486" i="15" s="1"/>
  <c r="E487" i="15"/>
  <c r="F487" i="15" s="1"/>
  <c r="E488" i="15"/>
  <c r="F488" i="15" s="1"/>
  <c r="E489" i="15"/>
  <c r="F489" i="15" s="1"/>
  <c r="E49" i="15"/>
  <c r="F49" i="15" s="1"/>
  <c r="E53" i="15"/>
  <c r="F53" i="15" s="1"/>
  <c r="E47" i="15"/>
  <c r="F47" i="15" s="1"/>
  <c r="E25" i="15"/>
  <c r="F25" i="15" s="1"/>
  <c r="E48" i="15"/>
  <c r="F48" i="15" s="1"/>
  <c r="E46" i="15"/>
  <c r="F46" i="15" s="1"/>
  <c r="E24" i="15"/>
  <c r="F24" i="15" s="1"/>
  <c r="E1023" i="15"/>
  <c r="F1023" i="15" s="1"/>
  <c r="E1005" i="15"/>
  <c r="F1005" i="15" s="1"/>
  <c r="E94" i="15"/>
  <c r="F94" i="15" s="1"/>
  <c r="E210" i="15"/>
  <c r="F210" i="15" s="1"/>
  <c r="E1103" i="15"/>
  <c r="F1103" i="15" s="1"/>
  <c r="E727" i="15"/>
  <c r="F727" i="15" s="1"/>
  <c r="E40" i="15"/>
  <c r="F40" i="15" s="1"/>
  <c r="E27" i="15"/>
  <c r="F27" i="15" s="1"/>
  <c r="E221" i="15"/>
  <c r="F221" i="15" s="1"/>
  <c r="E590" i="15"/>
  <c r="F590" i="15" s="1"/>
  <c r="E8" i="15"/>
  <c r="F8" i="15" s="1"/>
  <c r="E393" i="15"/>
  <c r="F393" i="15" s="1"/>
  <c r="E509" i="15"/>
  <c r="F509" i="15" s="1"/>
  <c r="E57" i="15"/>
  <c r="F57" i="15" s="1"/>
  <c r="E68" i="15"/>
  <c r="F68" i="15" s="1"/>
  <c r="E69" i="15"/>
  <c r="F69" i="15" s="1"/>
  <c r="E71" i="15"/>
  <c r="F71" i="15" s="1"/>
  <c r="E72" i="15"/>
  <c r="F72" i="15" s="1"/>
  <c r="E89" i="15"/>
  <c r="F89" i="15" s="1"/>
  <c r="E885" i="15"/>
  <c r="F885" i="15" s="1"/>
  <c r="E711" i="15"/>
  <c r="F711" i="15" s="1"/>
  <c r="E75" i="15"/>
  <c r="F75" i="15" s="1"/>
  <c r="E1247" i="15"/>
  <c r="F1247" i="15" s="1"/>
  <c r="E1204" i="15"/>
  <c r="F1204" i="15" s="1"/>
  <c r="E808" i="15"/>
  <c r="F808" i="15" s="1"/>
  <c r="E239" i="15"/>
  <c r="F239" i="15" s="1"/>
  <c r="E41" i="15"/>
  <c r="F41" i="15" s="1"/>
  <c r="E929" i="15"/>
  <c r="F929" i="15" s="1"/>
  <c r="E497" i="15"/>
  <c r="F497" i="15" s="1"/>
  <c r="E510" i="15"/>
  <c r="F510" i="15" s="1"/>
  <c r="E540" i="15"/>
  <c r="F540" i="15" s="1"/>
  <c r="E625" i="15"/>
  <c r="F625" i="15" s="1"/>
  <c r="E828" i="15"/>
  <c r="F828" i="15" s="1"/>
  <c r="E867" i="15"/>
  <c r="F867" i="15" s="1"/>
  <c r="E869" i="15"/>
  <c r="F869" i="15" s="1"/>
  <c r="E822" i="15"/>
  <c r="F822" i="15" s="1"/>
  <c r="E823" i="15"/>
  <c r="F823" i="15" s="1"/>
  <c r="E824" i="15"/>
  <c r="F824" i="15" s="1"/>
  <c r="E825" i="15"/>
  <c r="F825" i="15" s="1"/>
  <c r="E1232" i="15"/>
  <c r="F1232" i="15" s="1"/>
  <c r="E238" i="15"/>
  <c r="F238" i="15" s="1"/>
  <c r="E1203" i="15"/>
  <c r="F1203" i="15" s="1"/>
  <c r="E709" i="15"/>
  <c r="F709" i="15" s="1"/>
  <c r="E1159" i="15"/>
  <c r="F1159" i="15" s="1"/>
  <c r="E806" i="15"/>
  <c r="F806" i="15" s="1"/>
  <c r="E73" i="15"/>
  <c r="F73" i="15" s="1"/>
  <c r="E1245" i="15"/>
  <c r="F1245" i="15" s="1"/>
  <c r="E678" i="15"/>
  <c r="F678" i="15" s="1"/>
  <c r="D433" i="15"/>
  <c r="D279" i="15"/>
  <c r="D323" i="15"/>
  <c r="D359" i="15"/>
  <c r="D547" i="15"/>
  <c r="D586" i="15"/>
  <c r="D578" i="15"/>
  <c r="D579" i="15"/>
  <c r="D587" i="15"/>
  <c r="D788" i="15"/>
  <c r="D1087" i="15"/>
  <c r="D591" i="15"/>
  <c r="D28" i="15"/>
  <c r="D95" i="15"/>
  <c r="D1105" i="15"/>
  <c r="D811" i="15"/>
  <c r="D792" i="15"/>
  <c r="D804" i="15"/>
  <c r="D772" i="15"/>
  <c r="D576" i="15"/>
  <c r="D577" i="15"/>
  <c r="D486" i="15"/>
  <c r="D487" i="15"/>
  <c r="D153" i="15"/>
  <c r="D798" i="15"/>
  <c r="D793" i="15"/>
  <c r="D794" i="15"/>
  <c r="D155" i="15"/>
  <c r="D824" i="15"/>
  <c r="D825" i="15"/>
  <c r="D1232" i="15"/>
  <c r="D238" i="15"/>
  <c r="D1203" i="15"/>
  <c r="D709" i="15"/>
  <c r="D136" i="15"/>
  <c r="D134" i="15"/>
  <c r="D110" i="15"/>
  <c r="D787" i="15"/>
  <c r="D676" i="15"/>
  <c r="D677" i="15"/>
  <c r="D54" i="15"/>
  <c r="D55" i="15"/>
  <c r="D56" i="15"/>
  <c r="D46" i="15"/>
  <c r="D24" i="15"/>
  <c r="D1023" i="15"/>
  <c r="D1005" i="15"/>
  <c r="D94" i="15"/>
  <c r="D210" i="15"/>
  <c r="D1103" i="15"/>
  <c r="D1123" i="15"/>
  <c r="D789" i="15"/>
  <c r="D790" i="15"/>
  <c r="D157" i="15"/>
  <c r="D139" i="15"/>
  <c r="D138" i="15"/>
  <c r="D148" i="15"/>
  <c r="D149" i="15"/>
  <c r="D150" i="15"/>
  <c r="D135" i="15"/>
  <c r="D107" i="15"/>
  <c r="D108" i="15"/>
  <c r="D928" i="15"/>
  <c r="D187" i="15"/>
  <c r="D833" i="15"/>
  <c r="D140" i="15"/>
  <c r="D90" i="15"/>
  <c r="D92" i="15"/>
  <c r="D93" i="15"/>
  <c r="D156" i="15"/>
  <c r="D234" i="15"/>
  <c r="D235" i="15"/>
  <c r="D236" i="15"/>
  <c r="D288" i="15"/>
  <c r="D632" i="15"/>
  <c r="D633" i="15"/>
  <c r="D634" i="15"/>
  <c r="D664" i="15"/>
  <c r="D665" i="15"/>
  <c r="D237" i="15"/>
  <c r="D264" i="15"/>
  <c r="D308" i="15"/>
  <c r="D704" i="15"/>
  <c r="D289" i="15"/>
  <c r="D290" i="15"/>
  <c r="D679" i="15"/>
  <c r="D705" i="15"/>
  <c r="D703" i="15"/>
  <c r="D737" i="15"/>
  <c r="D738" i="15"/>
  <c r="D291" i="15"/>
  <c r="D327" i="15"/>
  <c r="D328" i="15"/>
  <c r="D744" i="15"/>
  <c r="D745" i="15"/>
  <c r="D746" i="15"/>
  <c r="D747" i="15"/>
  <c r="D329" i="15"/>
  <c r="D330" i="15"/>
  <c r="D358" i="15"/>
  <c r="D357" i="15"/>
  <c r="D764" i="15"/>
  <c r="D765" i="15"/>
  <c r="D766" i="15"/>
  <c r="D767" i="15"/>
  <c r="D768" i="15"/>
  <c r="D770" i="15"/>
  <c r="D749" i="15"/>
  <c r="D752" i="15"/>
  <c r="D750" i="15"/>
  <c r="D739" i="15"/>
  <c r="D350" i="15"/>
  <c r="D753" i="15"/>
  <c r="D775" i="15"/>
  <c r="D955" i="15"/>
  <c r="D980" i="15"/>
  <c r="D666" i="15"/>
  <c r="D624" i="15"/>
  <c r="D452" i="15"/>
  <c r="D474" i="15"/>
  <c r="D539" i="15"/>
  <c r="D567" i="15"/>
  <c r="D464" i="15"/>
  <c r="D647" i="15"/>
  <c r="D175" i="15"/>
  <c r="D1218" i="15"/>
  <c r="D404" i="15"/>
  <c r="D405" i="15"/>
  <c r="D250" i="15"/>
  <c r="D912" i="15"/>
  <c r="D1059" i="15"/>
  <c r="D1086" i="15"/>
  <c r="D1187" i="15"/>
  <c r="D688" i="15"/>
  <c r="D299" i="15"/>
  <c r="D373" i="15"/>
  <c r="D427" i="15"/>
  <c r="D428" i="15"/>
  <c r="D429" i="15"/>
  <c r="D430" i="15"/>
  <c r="D450" i="15"/>
  <c r="D339" i="15"/>
  <c r="D807" i="15"/>
  <c r="D834" i="15"/>
  <c r="D74" i="15"/>
  <c r="D1044" i="15"/>
  <c r="D1138" i="15"/>
  <c r="D496" i="15"/>
  <c r="D1246" i="15"/>
  <c r="D451" i="15"/>
  <c r="D710" i="15"/>
  <c r="D884" i="15"/>
  <c r="D897" i="15"/>
  <c r="D777" i="15"/>
  <c r="D956" i="15"/>
  <c r="D627" i="15"/>
  <c r="D421" i="15"/>
  <c r="D142" i="15"/>
  <c r="D443" i="15"/>
  <c r="D444" i="15"/>
  <c r="D445" i="15"/>
  <c r="D67" i="15"/>
  <c r="D932" i="15"/>
  <c r="D143" i="15"/>
  <c r="D778" i="15"/>
  <c r="D592" i="15"/>
  <c r="D981" i="15"/>
  <c r="D129" i="15"/>
  <c r="D754" i="15"/>
  <c r="D475" i="15"/>
  <c r="D360" i="15"/>
  <c r="D385" i="15"/>
  <c r="D472" i="15"/>
  <c r="D473" i="15"/>
  <c r="D727" i="15"/>
  <c r="D40" i="15"/>
  <c r="D27" i="15"/>
  <c r="D221" i="15"/>
  <c r="D590" i="15"/>
  <c r="D8" i="15"/>
  <c r="D393" i="15"/>
  <c r="D509" i="15"/>
  <c r="D457" i="15"/>
  <c r="D458" i="15"/>
  <c r="D57" i="15"/>
  <c r="D68" i="15"/>
  <c r="D69" i="15"/>
  <c r="D71" i="15"/>
  <c r="D72" i="15"/>
  <c r="D89" i="15"/>
  <c r="D885" i="15"/>
  <c r="D505" i="15"/>
  <c r="D929" i="15"/>
  <c r="D497" i="15"/>
  <c r="D510" i="15"/>
  <c r="D540" i="15"/>
  <c r="D625" i="15"/>
  <c r="D828" i="15"/>
  <c r="D546" i="15"/>
  <c r="D1159" i="15"/>
  <c r="D806" i="15"/>
  <c r="D73" i="15"/>
  <c r="D1245" i="15"/>
  <c r="D401" i="15"/>
  <c r="D402" i="15"/>
  <c r="D635" i="15"/>
  <c r="D349" i="15"/>
  <c r="D776" i="15"/>
  <c r="D511" i="15"/>
  <c r="D805" i="15"/>
  <c r="D1124" i="15"/>
  <c r="D151" i="15"/>
  <c r="D801" i="15"/>
  <c r="D795" i="15"/>
  <c r="D231" i="15"/>
  <c r="D240" i="15"/>
  <c r="D713" i="15"/>
  <c r="D158" i="15"/>
  <c r="D141" i="15"/>
  <c r="D931" i="15"/>
  <c r="D810" i="15"/>
  <c r="D229" i="15"/>
  <c r="D230" i="15"/>
  <c r="D504" i="15"/>
  <c r="D711" i="15"/>
  <c r="D75" i="15"/>
  <c r="D1247" i="15"/>
  <c r="D1204" i="15"/>
  <c r="D808" i="15"/>
  <c r="D239" i="15"/>
  <c r="D41" i="15"/>
  <c r="D459" i="15"/>
  <c r="D460" i="15"/>
  <c r="D507" i="15"/>
  <c r="D797" i="15"/>
  <c r="D803" i="15"/>
  <c r="D384" i="15"/>
  <c r="D420" i="15"/>
  <c r="D126" i="15"/>
  <c r="D491" i="15"/>
  <c r="D552" i="15"/>
  <c r="D548" i="15"/>
  <c r="D508" i="15"/>
  <c r="D545" i="15"/>
  <c r="D867" i="15"/>
  <c r="D869" i="15"/>
  <c r="D822" i="15"/>
  <c r="D823" i="15"/>
  <c r="D678" i="15"/>
  <c r="D446" i="15"/>
  <c r="D488" i="15"/>
  <c r="D489" i="15"/>
  <c r="D49" i="15"/>
  <c r="D53" i="15"/>
  <c r="D469" i="15"/>
  <c r="D470" i="15"/>
  <c r="D47" i="15"/>
  <c r="D25" i="15"/>
  <c r="D48" i="15"/>
  <c r="K20" i="4"/>
  <c r="C20" i="4"/>
  <c r="J4" i="8"/>
  <c r="J5" i="8"/>
  <c r="J7" i="8"/>
  <c r="J8" i="8"/>
  <c r="J12" i="8"/>
  <c r="J13" i="8"/>
  <c r="J15" i="8"/>
  <c r="J16" i="8"/>
  <c r="J19" i="8"/>
  <c r="J21" i="8"/>
  <c r="J14" i="8"/>
  <c r="J10" i="8"/>
  <c r="J2" i="8"/>
  <c r="J3" i="8"/>
  <c r="J17" i="8"/>
  <c r="J9" i="8"/>
  <c r="J18" i="8"/>
  <c r="E1102" i="4"/>
  <c r="C1340" i="4"/>
  <c r="F1326" i="4"/>
  <c r="F1327" i="4" s="1"/>
  <c r="G1325" i="4"/>
  <c r="G1324" i="4"/>
  <c r="G1323" i="4"/>
  <c r="G1322" i="4"/>
  <c r="E1322" i="4"/>
  <c r="E1323" i="4" s="1"/>
  <c r="E1324" i="4" s="1"/>
  <c r="E1325" i="4" s="1"/>
  <c r="E1326" i="4" s="1"/>
  <c r="E1327" i="4" s="1"/>
  <c r="E1328" i="4" s="1"/>
  <c r="E1329" i="4" s="1"/>
  <c r="E1330" i="4" s="1"/>
  <c r="E1331" i="4" s="1"/>
  <c r="E1332" i="4" s="1"/>
  <c r="E1333" i="4" s="1"/>
  <c r="E1334" i="4" s="1"/>
  <c r="E1335" i="4" s="1"/>
  <c r="E1336" i="4" s="1"/>
  <c r="E1337" i="4" s="1"/>
  <c r="E1338" i="4" s="1"/>
  <c r="E1339" i="4" s="1"/>
  <c r="E1340" i="4" s="1"/>
  <c r="K485" i="7" l="1"/>
  <c r="K495" i="7"/>
  <c r="K304" i="7"/>
  <c r="K449" i="7"/>
  <c r="K359" i="7"/>
  <c r="K570" i="7"/>
  <c r="K58" i="7"/>
  <c r="K73" i="7"/>
  <c r="K290" i="7"/>
  <c r="K128" i="7"/>
  <c r="K345" i="7"/>
  <c r="K224" i="7"/>
  <c r="K551" i="7"/>
  <c r="K405" i="7"/>
  <c r="K537" i="7"/>
  <c r="K293" i="7"/>
  <c r="K354" i="7"/>
  <c r="K82" i="7"/>
  <c r="K212" i="7"/>
  <c r="K373" i="7"/>
  <c r="K295" i="7"/>
  <c r="K206" i="7"/>
  <c r="K469" i="7"/>
  <c r="K430" i="7"/>
  <c r="K450" i="7"/>
  <c r="K28" i="7"/>
  <c r="K104" i="7"/>
  <c r="K47" i="7"/>
  <c r="K545" i="7"/>
  <c r="K325" i="7"/>
  <c r="K327" i="7"/>
  <c r="K344" i="7"/>
  <c r="K254" i="7"/>
  <c r="K330" i="7"/>
  <c r="K329" i="7"/>
  <c r="K211" i="7"/>
  <c r="K518" i="7"/>
  <c r="K553" i="7"/>
  <c r="K170" i="7"/>
  <c r="K517" i="7"/>
  <c r="K313" i="7"/>
  <c r="K158" i="7"/>
  <c r="K112" i="7"/>
  <c r="K84" i="7"/>
  <c r="K78" i="7"/>
  <c r="K494" i="7"/>
  <c r="K353" i="7"/>
  <c r="K479" i="7"/>
  <c r="K522" i="7"/>
  <c r="K527" i="7"/>
  <c r="K57" i="7"/>
  <c r="K9" i="7"/>
  <c r="K457" i="7"/>
  <c r="K15" i="7"/>
  <c r="K240" i="7"/>
  <c r="K513" i="7"/>
  <c r="K407" i="7"/>
  <c r="K260" i="7"/>
  <c r="K516" i="7"/>
  <c r="K173" i="7"/>
  <c r="K125" i="7"/>
  <c r="K131" i="7"/>
  <c r="K90" i="7"/>
  <c r="K60" i="7"/>
  <c r="K473" i="7"/>
  <c r="K438" i="7"/>
  <c r="K526" i="7"/>
  <c r="K574" i="7"/>
  <c r="K233" i="7"/>
  <c r="K379" i="7"/>
  <c r="K122" i="7"/>
  <c r="K267" i="7"/>
  <c r="K164" i="7"/>
  <c r="K66" i="7"/>
  <c r="K399" i="7"/>
  <c r="K349" i="7"/>
  <c r="K436" i="7"/>
  <c r="K342" i="7"/>
  <c r="K5" i="7"/>
  <c r="K554" i="7"/>
  <c r="K595" i="7"/>
  <c r="K85" i="7"/>
  <c r="K280" i="7"/>
  <c r="K165" i="7"/>
  <c r="K6" i="7"/>
  <c r="K149" i="7"/>
  <c r="K572" i="7"/>
  <c r="K143" i="7"/>
  <c r="K151" i="7"/>
  <c r="K279" i="7"/>
  <c r="K163" i="7"/>
  <c r="K547" i="7"/>
  <c r="K452" i="7"/>
  <c r="K542" i="7"/>
  <c r="K534" i="7"/>
  <c r="K261" i="7"/>
  <c r="K289" i="7"/>
  <c r="K145" i="7"/>
  <c r="K160" i="7"/>
  <c r="K12" i="7"/>
  <c r="K68" i="7"/>
  <c r="K492" i="7"/>
  <c r="K64" i="7"/>
  <c r="K72" i="7"/>
  <c r="K541" i="7"/>
  <c r="K529" i="7"/>
  <c r="K192" i="7"/>
  <c r="K232" i="7"/>
  <c r="K370" i="7"/>
  <c r="K391" i="7"/>
  <c r="K92" i="7"/>
  <c r="K459" i="7"/>
  <c r="K198" i="7"/>
  <c r="K76" i="7"/>
  <c r="K464" i="7"/>
  <c r="K303" i="7"/>
  <c r="K150" i="7"/>
  <c r="K383" i="7"/>
  <c r="K36" i="7"/>
  <c r="K35" i="7"/>
  <c r="K316" i="7"/>
  <c r="K508" i="7"/>
  <c r="K540" i="7"/>
  <c r="K307" i="7"/>
  <c r="K172" i="7"/>
  <c r="K296" i="7"/>
  <c r="K367" i="7"/>
  <c r="K337" i="7"/>
  <c r="K91" i="7"/>
  <c r="K175" i="7"/>
  <c r="K111" i="7"/>
  <c r="K117" i="7"/>
  <c r="K241" i="7"/>
  <c r="K263" i="7"/>
  <c r="K65" i="7"/>
  <c r="K448" i="7"/>
  <c r="K231" i="7"/>
  <c r="K37" i="7"/>
  <c r="K420" i="7"/>
  <c r="K589" i="7"/>
  <c r="K51" i="7"/>
  <c r="K43" i="7"/>
  <c r="K217" i="7"/>
  <c r="K110" i="7"/>
  <c r="K455" i="7"/>
  <c r="K502" i="7"/>
  <c r="K592" i="7"/>
  <c r="K297" i="7"/>
  <c r="K255" i="7"/>
  <c r="K277" i="7"/>
  <c r="K463" i="7"/>
  <c r="K134" i="7"/>
  <c r="K378" i="7"/>
  <c r="K204" i="7"/>
  <c r="K388" i="7"/>
  <c r="K331" i="7"/>
  <c r="K560" i="7"/>
  <c r="K205" i="7"/>
  <c r="K19" i="7"/>
  <c r="K119" i="7"/>
  <c r="K69" i="7"/>
  <c r="K114" i="7"/>
  <c r="K423" i="7"/>
  <c r="K328" i="7"/>
  <c r="K219" i="7"/>
  <c r="K300" i="7"/>
  <c r="K193" i="7"/>
  <c r="K461" i="7"/>
  <c r="K215" i="7"/>
  <c r="K45" i="7"/>
  <c r="K504" i="7"/>
  <c r="K200" i="7"/>
  <c r="K451" i="7"/>
  <c r="K310" i="7"/>
  <c r="K208" i="7"/>
  <c r="K366" i="7"/>
  <c r="K21" i="7"/>
  <c r="K124" i="7"/>
  <c r="K575" i="7"/>
  <c r="K332" i="7"/>
  <c r="K396" i="7"/>
  <c r="K302" i="7"/>
  <c r="K252" i="7"/>
  <c r="K484" i="7"/>
  <c r="K274" i="7"/>
  <c r="K419" i="7"/>
  <c r="K141" i="7"/>
  <c r="K288" i="7"/>
  <c r="K434" i="7"/>
  <c r="K456" i="7"/>
  <c r="K109" i="7"/>
  <c r="K189" i="7"/>
  <c r="K306" i="7"/>
  <c r="K59" i="7"/>
  <c r="K500" i="7"/>
  <c r="K506" i="7"/>
  <c r="K81" i="7"/>
  <c r="K71" i="7"/>
  <c r="K182" i="7"/>
  <c r="K514" i="7"/>
  <c r="K411" i="7"/>
  <c r="K512" i="7"/>
  <c r="K364" i="7"/>
  <c r="K190" i="7"/>
  <c r="K563" i="7"/>
  <c r="K384" i="7"/>
  <c r="K446" i="7"/>
  <c r="K591" i="7"/>
  <c r="K519" i="7"/>
  <c r="K409" i="7"/>
  <c r="K70" i="7"/>
  <c r="K129" i="7"/>
  <c r="K387" i="7"/>
  <c r="K376" i="7"/>
  <c r="K63" i="7"/>
  <c r="K155" i="7"/>
  <c r="K27" i="7"/>
  <c r="K10" i="7"/>
  <c r="K510" i="7"/>
  <c r="K144" i="7"/>
  <c r="K207" i="7"/>
  <c r="K301" i="7"/>
  <c r="K557" i="7"/>
  <c r="K258" i="7"/>
  <c r="K343" i="7"/>
  <c r="K197" i="7"/>
  <c r="K594" i="7"/>
  <c r="K515" i="7"/>
  <c r="K299" i="7"/>
  <c r="K42" i="7"/>
  <c r="K314" i="7"/>
  <c r="K565" i="7"/>
  <c r="K139" i="7"/>
  <c r="K270" i="7"/>
  <c r="K579" i="7"/>
  <c r="K238" i="7"/>
  <c r="K230" i="7"/>
  <c r="K317" i="7"/>
  <c r="K468" i="7"/>
  <c r="K96" i="7"/>
  <c r="K226" i="7"/>
  <c r="K178" i="7"/>
  <c r="K16" i="7"/>
  <c r="K234" i="7"/>
  <c r="K33" i="7"/>
  <c r="K103" i="7"/>
  <c r="K573" i="7"/>
  <c r="K581" i="7"/>
  <c r="K385" i="7"/>
  <c r="K120" i="7"/>
  <c r="K168" i="7"/>
  <c r="K472" i="7"/>
  <c r="K336" i="7"/>
  <c r="K62" i="7"/>
  <c r="K250" i="7"/>
  <c r="K442" i="7"/>
  <c r="K322" i="7"/>
  <c r="K505" i="7"/>
  <c r="K324" i="7"/>
  <c r="K477" i="7"/>
  <c r="K257" i="7"/>
  <c r="K375" i="7"/>
  <c r="K284" i="7"/>
  <c r="K266" i="7"/>
  <c r="K544" i="7"/>
  <c r="K8" i="7"/>
  <c r="K98" i="7"/>
  <c r="K355" i="7"/>
  <c r="K499" i="7"/>
  <c r="K41" i="7"/>
  <c r="K246" i="7"/>
  <c r="K108" i="7"/>
  <c r="K126" i="7"/>
  <c r="K77" i="7"/>
  <c r="K511" i="7"/>
  <c r="K447" i="7"/>
  <c r="K470" i="7"/>
  <c r="K243" i="7"/>
  <c r="K320" i="7"/>
  <c r="K177" i="7"/>
  <c r="K271" i="7"/>
  <c r="K433" i="7"/>
  <c r="K400" i="7"/>
  <c r="K216" i="7"/>
  <c r="K188" i="7"/>
  <c r="K487" i="7"/>
  <c r="K466" i="7"/>
  <c r="K401" i="7"/>
  <c r="K323" i="7"/>
  <c r="K247" i="7"/>
  <c r="K50" i="7"/>
  <c r="K427" i="7"/>
  <c r="K377" i="7"/>
  <c r="K132" i="7"/>
  <c r="K157" i="7"/>
  <c r="K453" i="7"/>
  <c r="K559" i="7"/>
  <c r="K525" i="7"/>
  <c r="K236" i="7"/>
  <c r="K298" i="7"/>
  <c r="K40" i="7"/>
  <c r="K34" i="7"/>
  <c r="K503" i="7"/>
  <c r="K308" i="7"/>
  <c r="K156" i="7"/>
  <c r="K294" i="7"/>
  <c r="K351" i="7"/>
  <c r="K94" i="7"/>
  <c r="K49" i="7"/>
  <c r="K321" i="7"/>
  <c r="K566" i="7"/>
  <c r="K539" i="7"/>
  <c r="K194" i="7"/>
  <c r="K482" i="7"/>
  <c r="K443" i="7"/>
  <c r="K580" i="7"/>
  <c r="K371" i="7"/>
  <c r="K264" i="7"/>
  <c r="K153" i="7"/>
  <c r="K11" i="7"/>
  <c r="K520" i="7"/>
  <c r="K256" i="7"/>
  <c r="K287" i="7"/>
  <c r="K181" i="7"/>
  <c r="K201" i="7"/>
  <c r="K483" i="7"/>
  <c r="K501" i="7"/>
  <c r="K326" i="7"/>
  <c r="K497" i="7"/>
  <c r="K167" i="7"/>
  <c r="K187" i="7"/>
  <c r="K18" i="7"/>
  <c r="K368" i="7"/>
  <c r="K291" i="7"/>
  <c r="K491" i="7"/>
  <c r="K568" i="7"/>
  <c r="K588" i="7"/>
  <c r="K218" i="7"/>
  <c r="K105" i="7"/>
  <c r="K161" i="7"/>
  <c r="K97" i="7"/>
  <c r="K481" i="7"/>
  <c r="K532" i="7"/>
  <c r="K75" i="7"/>
  <c r="K363" i="7"/>
  <c r="K118" i="7"/>
  <c r="K276" i="7"/>
  <c r="K577" i="7"/>
  <c r="K431" i="7"/>
  <c r="K239" i="7"/>
  <c r="K418" i="7"/>
  <c r="K489" i="7"/>
  <c r="K225" i="7"/>
  <c r="K475" i="7"/>
  <c r="K412" i="7"/>
  <c r="K245" i="7"/>
  <c r="K86" i="7"/>
  <c r="K362" i="7"/>
  <c r="K107" i="7"/>
  <c r="K564" i="7"/>
  <c r="K380" i="7"/>
  <c r="K372" i="7"/>
  <c r="K285" i="7"/>
  <c r="K397" i="7"/>
  <c r="K244" i="7"/>
  <c r="K80" i="7"/>
  <c r="K569" i="7"/>
  <c r="K410" i="7"/>
  <c r="K552" i="7"/>
  <c r="K558" i="7"/>
  <c r="K88" i="7"/>
  <c r="K203" i="7"/>
  <c r="K305" i="7"/>
  <c r="K521" i="7"/>
  <c r="K259" i="7"/>
  <c r="K530" i="7"/>
  <c r="K32" i="7"/>
  <c r="K480" i="7"/>
  <c r="K74" i="7"/>
  <c r="K95" i="7"/>
  <c r="K127" i="7"/>
  <c r="K162" i="7"/>
  <c r="K392" i="7"/>
  <c r="K7" i="7"/>
  <c r="K352" i="7"/>
  <c r="K440" i="7"/>
  <c r="K474" i="7"/>
  <c r="K89" i="7"/>
  <c r="K55" i="7"/>
  <c r="K413" i="7"/>
  <c r="K83" i="7"/>
  <c r="K467" i="7"/>
  <c r="K365" i="7"/>
  <c r="K171" i="7"/>
  <c r="K235" i="7"/>
  <c r="K432" i="7"/>
  <c r="K543" i="7"/>
  <c r="K404" i="7"/>
  <c r="K585" i="7"/>
  <c r="K390" i="7"/>
  <c r="K223" i="7"/>
  <c r="K583" i="7"/>
  <c r="K476" i="7"/>
  <c r="K361" i="7"/>
  <c r="K490" i="7"/>
  <c r="K17" i="7"/>
  <c r="K315" i="7"/>
  <c r="K30" i="7"/>
  <c r="K408" i="7"/>
  <c r="K121" i="7"/>
  <c r="K282" i="7"/>
  <c r="K14" i="7"/>
  <c r="K524" i="7"/>
  <c r="K133" i="7"/>
  <c r="K272" i="7"/>
  <c r="K348" i="7"/>
  <c r="K101" i="7"/>
  <c r="K496" i="7"/>
  <c r="K262" i="7"/>
  <c r="K374" i="7"/>
  <c r="K538" i="7"/>
  <c r="K334" i="7"/>
  <c r="K268" i="7"/>
  <c r="K140" i="7"/>
  <c r="K283" i="7"/>
  <c r="K248" i="7"/>
  <c r="K318" i="7"/>
  <c r="K509" i="7"/>
  <c r="K196" i="7"/>
  <c r="K386" i="7"/>
  <c r="K531" i="7"/>
  <c r="K146" i="7"/>
  <c r="K278" i="7"/>
  <c r="K381" i="7"/>
  <c r="K221" i="7"/>
  <c r="K147" i="7"/>
  <c r="K460" i="7"/>
  <c r="K61" i="7"/>
  <c r="K402" i="7"/>
  <c r="K394" i="7"/>
  <c r="K39" i="7"/>
  <c r="K25" i="7"/>
  <c r="K209" i="7"/>
  <c r="K403" i="7"/>
  <c r="K93" i="7"/>
  <c r="K389" i="7"/>
  <c r="K533" i="7"/>
  <c r="K213" i="7"/>
  <c r="K23" i="7"/>
  <c r="K52" i="7"/>
  <c r="K13" i="7"/>
  <c r="K113" i="7"/>
  <c r="K180" i="7"/>
  <c r="K555" i="7"/>
  <c r="K437" i="7"/>
  <c r="K369" i="7"/>
  <c r="K138" i="7"/>
  <c r="K587" i="7"/>
  <c r="K340" i="7"/>
  <c r="K398" i="7"/>
  <c r="K195" i="7"/>
  <c r="K309" i="7"/>
  <c r="K130" i="7"/>
  <c r="K44" i="7"/>
  <c r="K441" i="7"/>
  <c r="K523" i="7"/>
  <c r="K46" i="7"/>
  <c r="K38" i="7"/>
  <c r="K54" i="7"/>
  <c r="K253" i="7"/>
  <c r="K48" i="7"/>
  <c r="K273" i="7"/>
  <c r="K507" i="7"/>
  <c r="K79" i="7"/>
  <c r="K357" i="7"/>
  <c r="K333" i="7"/>
  <c r="K561" i="7"/>
  <c r="K100" i="7"/>
  <c r="K424" i="7"/>
  <c r="K590" i="7"/>
  <c r="K137" i="7"/>
  <c r="K183" i="7"/>
  <c r="K311" i="7"/>
  <c r="K593" i="7"/>
  <c r="K549" i="7"/>
  <c r="K339" i="7"/>
  <c r="K123" i="7"/>
  <c r="K220" i="7"/>
  <c r="K582" i="7"/>
  <c r="K406" i="7"/>
  <c r="K414" i="7"/>
  <c r="K335" i="7"/>
  <c r="K454" i="7"/>
  <c r="K488" i="7"/>
  <c r="K395" i="7"/>
  <c r="K444" i="7"/>
  <c r="K478" i="7"/>
  <c r="K67" i="7"/>
  <c r="K435" i="7"/>
  <c r="K242" i="7"/>
  <c r="K4" i="7"/>
  <c r="K249" i="7"/>
  <c r="K382" i="7"/>
  <c r="K106" i="7"/>
  <c r="K350" i="7"/>
  <c r="K148" i="7"/>
  <c r="K528" i="7"/>
  <c r="K578" i="7"/>
  <c r="K269" i="7"/>
  <c r="K237" i="7"/>
  <c r="K227" i="7"/>
  <c r="K286" i="7"/>
  <c r="K179" i="7"/>
  <c r="K24" i="7"/>
  <c r="K465" i="7"/>
  <c r="K571" i="7"/>
  <c r="K347" i="7"/>
  <c r="K135" i="7"/>
  <c r="K3" i="7"/>
  <c r="K429" i="7"/>
  <c r="K214" i="7"/>
  <c r="K142" i="7"/>
  <c r="K152" i="7"/>
  <c r="K87" i="7"/>
  <c r="K548" i="7"/>
  <c r="K159" i="7"/>
  <c r="K584" i="7"/>
  <c r="K576" i="7"/>
  <c r="K26" i="7"/>
  <c r="K393" i="7"/>
  <c r="K176" i="7"/>
  <c r="K210" i="7"/>
  <c r="K202" i="7"/>
  <c r="K417" i="7"/>
  <c r="K174" i="7"/>
  <c r="K292" i="7"/>
  <c r="K31" i="7"/>
  <c r="K136" i="7"/>
  <c r="K2" i="7"/>
  <c r="K56" i="7"/>
  <c r="K29" i="7"/>
  <c r="K338" i="7"/>
  <c r="K185" i="7"/>
  <c r="K53" i="7"/>
  <c r="K421" i="7"/>
  <c r="K439" i="7"/>
  <c r="K154" i="7"/>
  <c r="K425" i="7"/>
  <c r="K358" i="7"/>
  <c r="K360" i="7"/>
  <c r="K536" i="7"/>
  <c r="K346" i="7"/>
  <c r="K493" i="7"/>
  <c r="K115" i="7"/>
  <c r="K229" i="7"/>
  <c r="K22" i="7"/>
  <c r="K556" i="7"/>
  <c r="K265" i="7"/>
  <c r="K471" i="7"/>
  <c r="K281" i="7"/>
  <c r="K99" i="7"/>
  <c r="K275" i="7"/>
  <c r="K462" i="7"/>
  <c r="K562" i="7"/>
  <c r="K546" i="7"/>
  <c r="K550" i="7"/>
  <c r="K102" i="7"/>
  <c r="K191" i="7"/>
  <c r="K251" i="7"/>
  <c r="K428" i="7"/>
  <c r="K422" i="7"/>
  <c r="K535" i="7"/>
  <c r="K426" i="7"/>
  <c r="K199" i="7"/>
  <c r="K445" i="7"/>
  <c r="K20" i="7"/>
  <c r="K186" i="7"/>
  <c r="K116" i="7"/>
  <c r="K458" i="7"/>
  <c r="K319" i="7"/>
  <c r="K341" i="7"/>
  <c r="K169" i="7"/>
  <c r="K416" i="7"/>
  <c r="K415" i="7"/>
  <c r="K567" i="7"/>
  <c r="K228" i="7"/>
  <c r="K356" i="7"/>
  <c r="K312" i="7"/>
  <c r="K586" i="7"/>
  <c r="K184" i="7"/>
  <c r="K222" i="7"/>
  <c r="K498" i="7"/>
  <c r="K166" i="7"/>
  <c r="J361" i="7"/>
  <c r="J559" i="7"/>
  <c r="J429" i="7"/>
  <c r="J83" i="7"/>
  <c r="J570" i="7"/>
  <c r="J221" i="7"/>
  <c r="J91" i="7"/>
  <c r="J68" i="7"/>
  <c r="J339" i="7"/>
  <c r="J481" i="7"/>
  <c r="J251" i="7"/>
  <c r="J432" i="7"/>
  <c r="J118" i="7"/>
  <c r="J88" i="7"/>
  <c r="J580" i="7"/>
  <c r="J343" i="7"/>
  <c r="J557" i="7"/>
  <c r="J216" i="7"/>
  <c r="J577" i="7"/>
  <c r="J359" i="7"/>
  <c r="J381" i="7"/>
  <c r="J5" i="7"/>
  <c r="J502" i="7"/>
  <c r="J408" i="7"/>
  <c r="J288" i="7"/>
  <c r="J313" i="7"/>
  <c r="J163" i="7"/>
  <c r="J262" i="7"/>
  <c r="J231" i="7"/>
  <c r="J32" i="7"/>
  <c r="J232" i="7"/>
  <c r="J292" i="7"/>
  <c r="J213" i="7"/>
  <c r="J593" i="7"/>
  <c r="J35" i="7"/>
  <c r="J328" i="7"/>
  <c r="J159" i="7"/>
  <c r="J308" i="7"/>
  <c r="J537" i="7"/>
  <c r="J175" i="7"/>
  <c r="J18" i="7"/>
  <c r="J110" i="7"/>
  <c r="J489" i="7"/>
  <c r="J124" i="7"/>
  <c r="J375" i="7"/>
  <c r="J40" i="7"/>
  <c r="J399" i="7"/>
  <c r="J215" i="7"/>
  <c r="J385" i="7"/>
  <c r="J435" i="7"/>
  <c r="J330" i="7"/>
  <c r="J360" i="7"/>
  <c r="J223" i="7"/>
  <c r="J129" i="7"/>
  <c r="J306" i="7"/>
  <c r="J214" i="7"/>
  <c r="J95" i="7"/>
  <c r="J112" i="7"/>
  <c r="J199" i="7"/>
  <c r="J519" i="7"/>
  <c r="J517" i="7"/>
  <c r="J581" i="7"/>
  <c r="J562" i="7"/>
  <c r="J86" i="7"/>
  <c r="J487" i="7"/>
  <c r="J149" i="7"/>
  <c r="J46" i="7"/>
  <c r="J452" i="7"/>
  <c r="J203" i="7"/>
  <c r="J324" i="7"/>
  <c r="J320" i="7"/>
  <c r="J4" i="7"/>
  <c r="J380" i="7"/>
  <c r="J185" i="7"/>
  <c r="J503" i="7"/>
  <c r="J442" i="7"/>
  <c r="J406" i="7"/>
  <c r="J145" i="7"/>
  <c r="J119" i="7"/>
  <c r="J244" i="7"/>
  <c r="J210" i="7"/>
  <c r="J588" i="7"/>
  <c r="J470" i="7"/>
  <c r="J309" i="7"/>
  <c r="J250" i="7"/>
  <c r="J437" i="7"/>
  <c r="J63" i="7"/>
  <c r="J524" i="7"/>
  <c r="J287" i="7"/>
  <c r="J439" i="7"/>
  <c r="J257" i="7"/>
  <c r="J397" i="7"/>
  <c r="J20" i="7"/>
  <c r="J571" i="7"/>
  <c r="J566" i="7"/>
  <c r="J268" i="7"/>
  <c r="J574" i="7"/>
  <c r="J146" i="7"/>
  <c r="J137" i="7"/>
  <c r="J189" i="7"/>
  <c r="J176" i="7"/>
  <c r="J162" i="7"/>
  <c r="J237" i="7"/>
  <c r="J245" i="7"/>
  <c r="J490" i="7"/>
  <c r="J220" i="7"/>
  <c r="J248" i="7"/>
  <c r="J143" i="7"/>
  <c r="J365" i="7"/>
  <c r="J171" i="7"/>
  <c r="J483" i="7"/>
  <c r="J9" i="7"/>
  <c r="J142" i="7"/>
  <c r="J572" i="7"/>
  <c r="J130" i="7"/>
  <c r="J167" i="7"/>
  <c r="J121" i="7"/>
  <c r="J59" i="7"/>
  <c r="J53" i="7"/>
  <c r="J426" i="7"/>
  <c r="J205" i="7"/>
  <c r="J150" i="7"/>
  <c r="J448" i="7"/>
  <c r="J576" i="7"/>
  <c r="J75" i="7"/>
  <c r="J8" i="7"/>
  <c r="J99" i="7"/>
  <c r="J549" i="7"/>
  <c r="J253" i="7"/>
  <c r="J486" i="7"/>
  <c r="J398" i="7"/>
  <c r="J259" i="7"/>
  <c r="J378" i="7"/>
  <c r="J583" i="7"/>
  <c r="J261" i="7"/>
  <c r="J26" i="7"/>
  <c r="J575" i="7"/>
  <c r="J116" i="7"/>
  <c r="J538" i="7"/>
  <c r="J587" i="7"/>
  <c r="J54" i="7"/>
  <c r="J100" i="7"/>
  <c r="J103" i="7"/>
  <c r="J242" i="7"/>
  <c r="J222" i="7"/>
  <c r="J346" i="7"/>
  <c r="J102" i="7"/>
  <c r="J393" i="7"/>
  <c r="J595" i="7"/>
  <c r="J367" i="7"/>
  <c r="J226" i="7"/>
  <c r="J240" i="7"/>
  <c r="J376" i="7"/>
  <c r="J7" i="7"/>
  <c r="J419" i="7"/>
  <c r="J304" i="7"/>
  <c r="J552" i="7"/>
  <c r="J219" i="7"/>
  <c r="J31" i="7"/>
  <c r="J592" i="7"/>
  <c r="J22" i="7"/>
  <c r="J356" i="7"/>
  <c r="J252" i="7"/>
  <c r="J200" i="7"/>
  <c r="J594" i="7"/>
  <c r="J518" i="7"/>
  <c r="J228" i="7"/>
  <c r="J457" i="7"/>
  <c r="J84" i="7"/>
  <c r="J531" i="7"/>
  <c r="J19" i="7"/>
  <c r="J177" i="7"/>
  <c r="J357" i="7"/>
  <c r="J58" i="7"/>
  <c r="J201" i="7"/>
  <c r="J389" i="7"/>
  <c r="J241" i="7"/>
  <c r="J463" i="7"/>
  <c r="J565" i="7"/>
  <c r="J471" i="7"/>
  <c r="J158" i="7"/>
  <c r="J92" i="7"/>
  <c r="J170" i="7"/>
  <c r="J279" i="7"/>
  <c r="J494" i="7"/>
  <c r="J181" i="7"/>
  <c r="J183" i="7"/>
  <c r="J72" i="7"/>
  <c r="J434" i="7"/>
  <c r="J298" i="7"/>
  <c r="J249" i="7"/>
  <c r="J586" i="7"/>
  <c r="J460" i="7"/>
  <c r="J417" i="7"/>
  <c r="J299" i="7"/>
  <c r="J331" i="7"/>
  <c r="J56" i="7"/>
  <c r="J211" i="7"/>
  <c r="J567" i="7"/>
  <c r="J344" i="7"/>
  <c r="J402" i="7"/>
  <c r="J539" i="7"/>
  <c r="J488" i="7"/>
  <c r="J239" i="7"/>
  <c r="J451" i="7"/>
  <c r="J416" i="7"/>
  <c r="J404" i="7"/>
  <c r="J369" i="7"/>
  <c r="J364" i="7"/>
  <c r="J493" i="7"/>
  <c r="J584" i="7"/>
  <c r="J569" i="7"/>
  <c r="J573" i="7"/>
  <c r="J108" i="7"/>
  <c r="J578" i="7"/>
  <c r="J443" i="7"/>
  <c r="J65" i="7"/>
  <c r="J151" i="7"/>
  <c r="J553" i="7"/>
  <c r="J81" i="7"/>
  <c r="J358" i="7"/>
  <c r="J335" i="7"/>
  <c r="J11" i="7"/>
  <c r="J342" i="7"/>
  <c r="J37" i="7"/>
  <c r="J208" i="7"/>
  <c r="J302" i="7"/>
  <c r="J236" i="7"/>
  <c r="J508" i="7"/>
  <c r="J394" i="7"/>
  <c r="J568" i="7"/>
  <c r="J341" i="7"/>
  <c r="J246" i="7"/>
  <c r="J476" i="7"/>
  <c r="J544" i="7"/>
  <c r="J43" i="7"/>
  <c r="J473" i="7"/>
  <c r="J202" i="7"/>
  <c r="J520" i="7"/>
  <c r="J492" i="7"/>
  <c r="J386" i="7"/>
  <c r="J546" i="7"/>
  <c r="J536" i="7"/>
  <c r="J179" i="7"/>
  <c r="J440" i="7"/>
  <c r="J111" i="7"/>
  <c r="J136" i="7"/>
  <c r="J438" i="7"/>
  <c r="J301" i="7"/>
  <c r="J514" i="7"/>
  <c r="J113" i="7"/>
  <c r="J352" i="7"/>
  <c r="J423" i="7"/>
  <c r="J311" i="7"/>
  <c r="J425" i="7"/>
  <c r="J512" i="7"/>
  <c r="J395" i="7"/>
  <c r="J462" i="7"/>
  <c r="J484" i="7"/>
  <c r="J71" i="7"/>
  <c r="J82" i="7"/>
  <c r="J284" i="7"/>
  <c r="J491" i="7"/>
  <c r="J178" i="7"/>
  <c r="J52" i="7"/>
  <c r="J477" i="7"/>
  <c r="J254" i="7"/>
  <c r="J535" i="7"/>
  <c r="J197" i="7"/>
  <c r="J411" i="7"/>
  <c r="J152" i="7"/>
  <c r="J388" i="7"/>
  <c r="J579" i="7"/>
  <c r="J255" i="7"/>
  <c r="J329" i="7"/>
  <c r="J412" i="7"/>
  <c r="J540" i="7"/>
  <c r="J467" i="7"/>
  <c r="J431" i="7"/>
  <c r="J510" i="7"/>
  <c r="J314" i="7"/>
  <c r="J312" i="7"/>
  <c r="J24" i="7"/>
  <c r="J555" i="7"/>
  <c r="J23" i="7"/>
  <c r="J2" i="7"/>
  <c r="J350" i="7"/>
  <c r="J428" i="7"/>
  <c r="J47" i="7"/>
  <c r="J144" i="7"/>
  <c r="J184" i="7"/>
  <c r="J591" i="7"/>
  <c r="J499" i="7"/>
  <c r="J334" i="7"/>
  <c r="J187" i="7"/>
  <c r="J224" i="7"/>
  <c r="J87" i="7"/>
  <c r="J225" i="7"/>
  <c r="J33" i="7"/>
  <c r="J165" i="7"/>
  <c r="J480" i="7"/>
  <c r="J561" i="7"/>
  <c r="J115" i="7"/>
  <c r="J528" i="7"/>
  <c r="J36" i="7"/>
  <c r="J79" i="7"/>
  <c r="J447" i="7"/>
  <c r="J263" i="7"/>
  <c r="J413" i="7"/>
  <c r="J589" i="7"/>
  <c r="J104" i="7"/>
  <c r="J39" i="7"/>
  <c r="J548" i="7"/>
  <c r="J207" i="7"/>
  <c r="J243" i="7"/>
  <c r="J469" i="7"/>
  <c r="J282" i="7"/>
  <c r="J70" i="7"/>
  <c r="J349" i="7"/>
  <c r="J468" i="7"/>
  <c r="J41" i="7"/>
  <c r="J27" i="7"/>
  <c r="J188" i="7"/>
  <c r="J362" i="7"/>
  <c r="J383" i="7"/>
  <c r="J51" i="7"/>
  <c r="J164" i="7"/>
  <c r="J17" i="7"/>
  <c r="J28" i="7"/>
  <c r="J453" i="7"/>
  <c r="J433" i="7"/>
  <c r="J218" i="7"/>
  <c r="J522" i="7"/>
  <c r="J472" i="7"/>
  <c r="J318" i="7"/>
  <c r="J12" i="7"/>
  <c r="J345" i="7"/>
  <c r="J258" i="7"/>
  <c r="J273" i="7"/>
  <c r="J400" i="7"/>
  <c r="J206" i="7"/>
  <c r="J38" i="7"/>
  <c r="J234" i="7"/>
  <c r="J191" i="7"/>
  <c r="J85" i="7"/>
  <c r="J507" i="7"/>
  <c r="J382" i="7"/>
  <c r="J336" i="7"/>
  <c r="J418" i="7"/>
  <c r="J482" i="7"/>
  <c r="J340" i="7"/>
  <c r="J141" i="7"/>
  <c r="J347" i="7"/>
  <c r="J405" i="7"/>
  <c r="J474" i="7"/>
  <c r="J338" i="7"/>
  <c r="J421" i="7"/>
  <c r="J354" i="7"/>
  <c r="J525" i="7"/>
  <c r="J436" i="7"/>
  <c r="J560" i="7"/>
  <c r="J283" i="7"/>
  <c r="J290" i="7"/>
  <c r="J505" i="7"/>
  <c r="J523" i="7"/>
  <c r="J30" i="7"/>
  <c r="J461" i="7"/>
  <c r="J317" i="7"/>
  <c r="J297" i="7"/>
  <c r="J541" i="7"/>
  <c r="J13" i="7"/>
  <c r="J233" i="7"/>
  <c r="J190" i="7"/>
  <c r="J280" i="7"/>
  <c r="J274" i="7"/>
  <c r="J513" i="7"/>
  <c r="J235" i="7"/>
  <c r="J585" i="7"/>
  <c r="J76" i="7"/>
  <c r="J291" i="7"/>
  <c r="J264" i="7"/>
  <c r="J351" i="7"/>
  <c r="J101" i="7"/>
  <c r="J454" i="7"/>
  <c r="J456" i="7"/>
  <c r="J64" i="7"/>
  <c r="J305" i="7"/>
  <c r="J134" i="7"/>
  <c r="J374" i="7"/>
  <c r="J50" i="7"/>
  <c r="J459" i="7"/>
  <c r="J430" i="7"/>
  <c r="J125" i="7"/>
  <c r="J478" i="7"/>
  <c r="J509" i="7"/>
  <c r="J427" i="7"/>
  <c r="J533" i="7"/>
  <c r="J133" i="7"/>
  <c r="J446" i="7"/>
  <c r="J131" i="7"/>
  <c r="J296" i="7"/>
  <c r="J407" i="7"/>
  <c r="J392" i="7"/>
  <c r="J6" i="7"/>
  <c r="J227" i="7"/>
  <c r="J42" i="7"/>
  <c r="J497" i="7"/>
  <c r="J321" i="7"/>
  <c r="J94" i="7"/>
  <c r="J105" i="7"/>
  <c r="J173" i="7"/>
  <c r="J323" i="7"/>
  <c r="J415" i="7"/>
  <c r="J271" i="7"/>
  <c r="J289" i="7"/>
  <c r="J551" i="7"/>
  <c r="J48" i="7"/>
  <c r="J109" i="7"/>
  <c r="J260" i="7"/>
  <c r="J500" i="7"/>
  <c r="J155" i="7"/>
  <c r="J192" i="7"/>
  <c r="J526" i="7"/>
  <c r="J556" i="7"/>
  <c r="J127" i="7"/>
  <c r="J114" i="7"/>
  <c r="J98" i="7"/>
  <c r="J307" i="7"/>
  <c r="J516" i="7"/>
  <c r="J294" i="7"/>
  <c r="J106" i="7"/>
  <c r="J157" i="7"/>
  <c r="J286" i="7"/>
  <c r="J78" i="7"/>
  <c r="J140" i="7"/>
  <c r="J353" i="7"/>
  <c r="J293" i="7"/>
  <c r="J422" i="7"/>
  <c r="J90" i="7"/>
  <c r="J272" i="7"/>
  <c r="J96" i="7"/>
  <c r="J168" i="7"/>
  <c r="J384" i="7"/>
  <c r="J61" i="7"/>
  <c r="J370" i="7"/>
  <c r="J496" i="7"/>
  <c r="J390" i="7"/>
  <c r="J485" i="7"/>
  <c r="J135" i="7"/>
  <c r="J387" i="7"/>
  <c r="J532" i="7"/>
  <c r="J322" i="7"/>
  <c r="J74" i="7"/>
  <c r="J326" i="7"/>
  <c r="J278" i="7"/>
  <c r="J69" i="7"/>
  <c r="J247" i="7"/>
  <c r="J180" i="7"/>
  <c r="J466" i="7"/>
  <c r="J153" i="7"/>
  <c r="J21" i="7"/>
  <c r="J325" i="7"/>
  <c r="J80" i="7"/>
  <c r="J66" i="7"/>
  <c r="J414" i="7"/>
  <c r="J107" i="7"/>
  <c r="J371" i="7"/>
  <c r="J401" i="7"/>
  <c r="J169" i="7"/>
  <c r="J547" i="7"/>
  <c r="J93" i="7"/>
  <c r="J449" i="7"/>
  <c r="J366" i="7"/>
  <c r="J391" i="7"/>
  <c r="J156" i="7"/>
  <c r="J363" i="7"/>
  <c r="J44" i="7"/>
  <c r="J348" i="7"/>
  <c r="J73" i="7"/>
  <c r="J554" i="7"/>
  <c r="J444" i="7"/>
  <c r="J319" i="7"/>
  <c r="J229" i="7"/>
  <c r="J212" i="7"/>
  <c r="J57" i="7"/>
  <c r="J315" i="7"/>
  <c r="J511" i="7"/>
  <c r="J327" i="7"/>
  <c r="J217" i="7"/>
  <c r="J123" i="7"/>
  <c r="J441" i="7"/>
  <c r="J450" i="7"/>
  <c r="J545" i="7"/>
  <c r="J563" i="7"/>
  <c r="J333" i="7"/>
  <c r="J529" i="7"/>
  <c r="J182" i="7"/>
  <c r="J410" i="7"/>
  <c r="J172" i="7"/>
  <c r="J195" i="7"/>
  <c r="J590" i="7"/>
  <c r="J409" i="7"/>
  <c r="J138" i="7"/>
  <c r="J455" i="7"/>
  <c r="J564" i="7"/>
  <c r="J97" i="7"/>
  <c r="J45" i="7"/>
  <c r="J160" i="7"/>
  <c r="J465" i="7"/>
  <c r="J269" i="7"/>
  <c r="J420" i="7"/>
  <c r="J521" i="7"/>
  <c r="J285" i="7"/>
  <c r="J355" i="7"/>
  <c r="J77" i="7"/>
  <c r="J186" i="7"/>
  <c r="J270" i="7"/>
  <c r="J377" i="7"/>
  <c r="J139" i="7"/>
  <c r="J67" i="7"/>
  <c r="J256" i="7"/>
  <c r="J504" i="7"/>
  <c r="J464" i="7"/>
  <c r="J10" i="7"/>
  <c r="J372" i="7"/>
  <c r="J132" i="7"/>
  <c r="J316" i="7"/>
  <c r="J300" i="7"/>
  <c r="J396" i="7"/>
  <c r="J230" i="7"/>
  <c r="J266" i="7"/>
  <c r="J194" i="7"/>
  <c r="J25" i="7"/>
  <c r="J265" i="7"/>
  <c r="J582" i="7"/>
  <c r="J161" i="7"/>
  <c r="J122" i="7"/>
  <c r="J204" i="7"/>
  <c r="J475" i="7"/>
  <c r="J403" i="7"/>
  <c r="J147" i="7"/>
  <c r="J281" i="7"/>
  <c r="J154" i="7"/>
  <c r="J174" i="7"/>
  <c r="J534" i="7"/>
  <c r="J458" i="7"/>
  <c r="J128" i="7"/>
  <c r="J55" i="7"/>
  <c r="J379" i="7"/>
  <c r="J166" i="7"/>
  <c r="J29" i="7"/>
  <c r="J337" i="7"/>
  <c r="J148" i="7"/>
  <c r="J501" i="7"/>
  <c r="J89" i="7"/>
  <c r="J498" i="7"/>
  <c r="J368" i="7"/>
  <c r="J3" i="7"/>
  <c r="J424" i="7"/>
  <c r="J495" i="7"/>
  <c r="J332" i="7"/>
  <c r="J445" i="7"/>
  <c r="J303" i="7"/>
  <c r="J209" i="7"/>
  <c r="J277" i="7"/>
  <c r="J479" i="7"/>
  <c r="J275" i="7"/>
  <c r="J543" i="7"/>
  <c r="J373" i="7"/>
  <c r="J49" i="7"/>
  <c r="J530" i="7"/>
  <c r="J196" i="7"/>
  <c r="J515" i="7"/>
  <c r="J15" i="7"/>
  <c r="J276" i="7"/>
  <c r="J558" i="7"/>
  <c r="J14" i="7"/>
  <c r="J527" i="7"/>
  <c r="J550" i="7"/>
  <c r="J16" i="7"/>
  <c r="J310" i="7"/>
  <c r="J193" i="7"/>
  <c r="J60" i="7"/>
  <c r="J238" i="7"/>
  <c r="J34" i="7"/>
  <c r="J117" i="7"/>
  <c r="J295" i="7"/>
  <c r="J506" i="7"/>
  <c r="J542" i="7"/>
  <c r="J62" i="7"/>
  <c r="J267" i="7"/>
  <c r="J120" i="7"/>
  <c r="J126" i="7"/>
  <c r="J198" i="7"/>
  <c r="N554" i="3"/>
  <c r="N3446" i="3"/>
  <c r="N479" i="3"/>
  <c r="N1148" i="3"/>
  <c r="N4105" i="3"/>
  <c r="N628" i="3"/>
  <c r="N133" i="3"/>
  <c r="N2276" i="3"/>
  <c r="N303" i="3"/>
  <c r="N3326" i="3"/>
  <c r="N3324" i="3"/>
  <c r="N2275" i="3"/>
  <c r="N2274" i="3"/>
  <c r="N627" i="3"/>
  <c r="N949" i="3"/>
  <c r="N2359" i="3"/>
  <c r="N3185" i="3"/>
  <c r="N552" i="3"/>
  <c r="N15" i="3"/>
  <c r="N4026" i="3"/>
  <c r="N629" i="3"/>
  <c r="N478" i="3"/>
  <c r="N2632" i="3"/>
  <c r="N14" i="3"/>
  <c r="N135" i="3"/>
  <c r="N132" i="3"/>
  <c r="N16" i="3"/>
  <c r="N169" i="3"/>
  <c r="N3258" i="3"/>
  <c r="N2277" i="3"/>
  <c r="N2360" i="3"/>
  <c r="N950" i="3"/>
  <c r="N4103" i="3"/>
  <c r="N3186" i="3"/>
  <c r="N3946" i="3"/>
  <c r="N2361" i="3"/>
  <c r="N948" i="3"/>
  <c r="N3325" i="3"/>
  <c r="N947" i="3"/>
  <c r="N480" i="3"/>
  <c r="N167" i="3"/>
  <c r="N2631" i="3"/>
  <c r="N696" i="3"/>
  <c r="N3184" i="3"/>
  <c r="N1149" i="3"/>
  <c r="N3947" i="3"/>
  <c r="N1150" i="3"/>
  <c r="N3445" i="3"/>
  <c r="N4027" i="3"/>
  <c r="N168" i="3"/>
  <c r="N2630" i="3"/>
  <c r="N305" i="3"/>
  <c r="N4104" i="3"/>
  <c r="N4413" i="3"/>
  <c r="N4412" i="3"/>
  <c r="N4154" i="3"/>
  <c r="N4492" i="3"/>
  <c r="N4494" i="3"/>
  <c r="N4347" i="3"/>
  <c r="N4194" i="3"/>
  <c r="N4803" i="3"/>
  <c r="N4746" i="3"/>
  <c r="N4345" i="3"/>
  <c r="N4493" i="3"/>
  <c r="N4193" i="3"/>
  <c r="N4152" i="3"/>
  <c r="N4745" i="3"/>
  <c r="N4744" i="3"/>
  <c r="N4153" i="3"/>
  <c r="N4804" i="3"/>
  <c r="N4802" i="3"/>
  <c r="N4346" i="3"/>
  <c r="N4414" i="3"/>
  <c r="N4155" i="3"/>
  <c r="N4195" i="3"/>
  <c r="N3945" i="3"/>
  <c r="N553" i="3"/>
  <c r="N2362" i="3"/>
  <c r="N134" i="3"/>
  <c r="N3257" i="3"/>
  <c r="N3444" i="3"/>
  <c r="N4025" i="3"/>
  <c r="N694" i="3"/>
  <c r="N304" i="3"/>
  <c r="N695" i="3"/>
  <c r="N3259" i="3"/>
  <c r="N4080" i="3"/>
  <c r="N4075" i="3"/>
  <c r="N4077" i="3"/>
  <c r="N4079" i="3"/>
  <c r="N4040" i="3"/>
  <c r="N4082" i="3"/>
  <c r="N4042" i="3"/>
  <c r="N4083" i="3"/>
  <c r="N4039" i="3"/>
  <c r="N4081" i="3"/>
  <c r="N4023" i="3"/>
  <c r="N4088" i="3"/>
  <c r="N4013" i="3"/>
  <c r="N4014" i="3"/>
  <c r="N4041" i="3"/>
  <c r="N4087" i="3"/>
  <c r="N4078" i="3"/>
  <c r="N4076" i="3"/>
  <c r="N4865" i="3"/>
  <c r="N4877" i="3"/>
  <c r="N4889" i="3"/>
  <c r="N4901" i="3"/>
  <c r="N4913" i="3"/>
  <c r="N4925" i="3"/>
  <c r="N4937" i="3"/>
  <c r="N4949" i="3"/>
  <c r="N4220" i="3"/>
  <c r="N4866" i="3"/>
  <c r="N4878" i="3"/>
  <c r="N4890" i="3"/>
  <c r="N4902" i="3"/>
  <c r="N4914" i="3"/>
  <c r="N4926" i="3"/>
  <c r="N4938" i="3"/>
  <c r="N4950" i="3"/>
  <c r="N4243" i="3"/>
  <c r="N4867" i="3"/>
  <c r="N4879" i="3"/>
  <c r="N4891" i="3"/>
  <c r="N4903" i="3"/>
  <c r="N4915" i="3"/>
  <c r="N4927" i="3"/>
  <c r="N4939" i="3"/>
  <c r="N4951" i="3"/>
  <c r="N4308" i="3"/>
  <c r="N4868" i="3"/>
  <c r="N4880" i="3"/>
  <c r="N4892" i="3"/>
  <c r="N4904" i="3"/>
  <c r="N4916" i="3"/>
  <c r="N4928" i="3"/>
  <c r="N4940" i="3"/>
  <c r="N4952" i="3"/>
  <c r="N4363" i="3"/>
  <c r="N4869" i="3"/>
  <c r="N4881" i="3"/>
  <c r="N4893" i="3"/>
  <c r="N4905" i="3"/>
  <c r="N4917" i="3"/>
  <c r="N4929" i="3"/>
  <c r="N4941" i="3"/>
  <c r="N4953" i="3"/>
  <c r="N4649" i="3"/>
  <c r="N4870" i="3"/>
  <c r="N4882" i="3"/>
  <c r="N4894" i="3"/>
  <c r="N4906" i="3"/>
  <c r="N4918" i="3"/>
  <c r="N4930" i="3"/>
  <c r="N4942" i="3"/>
  <c r="N4954" i="3"/>
  <c r="N4845" i="3"/>
  <c r="N4871" i="3"/>
  <c r="N4883" i="3"/>
  <c r="N4895" i="3"/>
  <c r="N4907" i="3"/>
  <c r="N4919" i="3"/>
  <c r="N4931" i="3"/>
  <c r="N4943" i="3"/>
  <c r="N4955" i="3"/>
  <c r="N4860" i="3"/>
  <c r="N4872" i="3"/>
  <c r="N4884" i="3"/>
  <c r="N4896" i="3"/>
  <c r="N4908" i="3"/>
  <c r="N4920" i="3"/>
  <c r="N4932" i="3"/>
  <c r="N4944" i="3"/>
  <c r="N4876" i="3"/>
  <c r="N4888" i="3"/>
  <c r="N4924" i="3"/>
  <c r="N4948" i="3"/>
  <c r="N4861" i="3"/>
  <c r="N4873" i="3"/>
  <c r="N4885" i="3"/>
  <c r="N4897" i="3"/>
  <c r="N4909" i="3"/>
  <c r="N4921" i="3"/>
  <c r="N4933" i="3"/>
  <c r="N4945" i="3"/>
  <c r="N4864" i="3"/>
  <c r="N4900" i="3"/>
  <c r="N4912" i="3"/>
  <c r="N4936" i="3"/>
  <c r="N4862" i="3"/>
  <c r="N4874" i="3"/>
  <c r="N4886" i="3"/>
  <c r="N4898" i="3"/>
  <c r="N4910" i="3"/>
  <c r="N4922" i="3"/>
  <c r="N4934" i="3"/>
  <c r="N4946" i="3"/>
  <c r="N4863" i="3"/>
  <c r="N4875" i="3"/>
  <c r="N4887" i="3"/>
  <c r="N4899" i="3"/>
  <c r="N4911" i="3"/>
  <c r="N4923" i="3"/>
  <c r="N4935" i="3"/>
  <c r="N4947" i="3"/>
  <c r="N4290" i="3"/>
  <c r="N4453" i="3"/>
  <c r="N4376" i="3"/>
  <c r="N4707" i="3"/>
  <c r="N4455" i="3"/>
  <c r="N4818" i="3"/>
  <c r="N4496" i="3"/>
  <c r="N4416" i="3"/>
  <c r="N4796" i="3"/>
  <c r="N4326" i="3"/>
  <c r="N4709" i="3"/>
  <c r="N4708" i="3"/>
  <c r="N4161" i="3"/>
  <c r="N4426" i="3"/>
  <c r="N4656" i="3"/>
  <c r="N4582" i="3"/>
  <c r="N4320" i="3"/>
  <c r="N4188" i="3"/>
  <c r="N4652" i="3"/>
  <c r="N4383" i="3"/>
  <c r="N4362" i="3"/>
  <c r="N4404" i="3"/>
  <c r="N4847" i="3"/>
  <c r="N4273" i="3"/>
  <c r="N4832" i="3"/>
  <c r="N4572" i="3"/>
  <c r="N4647" i="3"/>
  <c r="N4227" i="3"/>
  <c r="N4533" i="3"/>
  <c r="N4429" i="3"/>
  <c r="N4669" i="3"/>
  <c r="N4569" i="3"/>
  <c r="N4471" i="3"/>
  <c r="N4613" i="3"/>
  <c r="N4560" i="3"/>
  <c r="N4299" i="3"/>
  <c r="N4247" i="3"/>
  <c r="N4488" i="3"/>
  <c r="N4604" i="3"/>
  <c r="N4793" i="3"/>
  <c r="N4288" i="3"/>
  <c r="N4449" i="3"/>
  <c r="N4221" i="3"/>
  <c r="N4760" i="3"/>
  <c r="N4827" i="3"/>
  <c r="N4323" i="3"/>
  <c r="N4519" i="3"/>
  <c r="N4698" i="3"/>
  <c r="N4808" i="3"/>
  <c r="N4389" i="3"/>
  <c r="N4701" i="3"/>
  <c r="N4200" i="3"/>
  <c r="N4680" i="3"/>
  <c r="N4368" i="3"/>
  <c r="N4801" i="3"/>
  <c r="N4123" i="3"/>
  <c r="N4324" i="3"/>
  <c r="N4150" i="3"/>
  <c r="N4170" i="3"/>
  <c r="N4813" i="3"/>
  <c r="N4785" i="3"/>
  <c r="N4809" i="3"/>
  <c r="N4662" i="3"/>
  <c r="N4571" i="3"/>
  <c r="N4750" i="3"/>
  <c r="N4705" i="3"/>
  <c r="N4621" i="3"/>
  <c r="N4252" i="3"/>
  <c r="N4394" i="3"/>
  <c r="N4199" i="3"/>
  <c r="N4173" i="3"/>
  <c r="N4693" i="3"/>
  <c r="N4441" i="3"/>
  <c r="N4482" i="3"/>
  <c r="N4743" i="3"/>
  <c r="N4770" i="3"/>
  <c r="N4294" i="3"/>
  <c r="N4685" i="3"/>
  <c r="N4657" i="3"/>
  <c r="N4134" i="3"/>
  <c r="N4286" i="3"/>
  <c r="N4462" i="3"/>
  <c r="N4484" i="3"/>
  <c r="N4181" i="3"/>
  <c r="N4601" i="3"/>
  <c r="N4351" i="3"/>
  <c r="N4334" i="3"/>
  <c r="N4485" i="3"/>
  <c r="N4360" i="3"/>
  <c r="N4636" i="3"/>
  <c r="N4147" i="3"/>
  <c r="N4692" i="3"/>
  <c r="N4527" i="3"/>
  <c r="N4607" i="3"/>
  <c r="N4304" i="3"/>
  <c r="N4616" i="3"/>
  <c r="N4498" i="3"/>
  <c r="N4446" i="3"/>
  <c r="N4540" i="3"/>
  <c r="N4773" i="3"/>
  <c r="N4267" i="3"/>
  <c r="N4186" i="3"/>
  <c r="N4445" i="3"/>
  <c r="N4564" i="3"/>
  <c r="N4768" i="3"/>
  <c r="N4236" i="3"/>
  <c r="N4409" i="3"/>
  <c r="N4262" i="3"/>
  <c r="N4467" i="3"/>
  <c r="N4788" i="3"/>
  <c r="N4283" i="3"/>
  <c r="N4479" i="3"/>
  <c r="N4151" i="3"/>
  <c r="N4782" i="3"/>
  <c r="N4660" i="3"/>
  <c r="N4171" i="3"/>
  <c r="N4653" i="3"/>
  <c r="N4344" i="3"/>
  <c r="N4772" i="3"/>
  <c r="N4284" i="3"/>
  <c r="N4635" i="3"/>
  <c r="N4733" i="3"/>
  <c r="N4316" i="3"/>
  <c r="N4539" i="3"/>
  <c r="N4608" i="3"/>
  <c r="N4835" i="3"/>
  <c r="N4144" i="3"/>
  <c r="N4688" i="3"/>
  <c r="N4523" i="3"/>
  <c r="N4249" i="3"/>
  <c r="N4629" i="3"/>
  <c r="N4674" i="3"/>
  <c r="N4551" i="3"/>
  <c r="N4775" i="3"/>
  <c r="N4679" i="3"/>
  <c r="N4427" i="3"/>
  <c r="N4440" i="3"/>
  <c r="N4631" i="3"/>
  <c r="N4686" i="3"/>
  <c r="N4272" i="3"/>
  <c r="N4515" i="3"/>
  <c r="N4559" i="3"/>
  <c r="N4390" i="3"/>
  <c r="N4504" i="3"/>
  <c r="N4774" i="3"/>
  <c r="N4305" i="3"/>
  <c r="N4279" i="3"/>
  <c r="N4513" i="3"/>
  <c r="N4805" i="3"/>
  <c r="N4419" i="3"/>
  <c r="N4472" i="3"/>
  <c r="N4840" i="3"/>
  <c r="N4234" i="3"/>
  <c r="N4437" i="3"/>
  <c r="N4659" i="3"/>
  <c r="N4266" i="3"/>
  <c r="N4430" i="3"/>
  <c r="N4718" i="3"/>
  <c r="N4665" i="3"/>
  <c r="N4399" i="3"/>
  <c r="N4790" i="3"/>
  <c r="N4384" i="3"/>
  <c r="N4395" i="3"/>
  <c r="N4638" i="3"/>
  <c r="N4489" i="3"/>
  <c r="N4443" i="3"/>
  <c r="N4508" i="3"/>
  <c r="N4749" i="3"/>
  <c r="N4291" i="3"/>
  <c r="N4583" i="3"/>
  <c r="N4812" i="3"/>
  <c r="N4459" i="3"/>
  <c r="N4732" i="3"/>
  <c r="N4268" i="3"/>
  <c r="N4260" i="3"/>
  <c r="N4723" i="3"/>
  <c r="N4205" i="3"/>
  <c r="N4418" i="3"/>
  <c r="N4851" i="3"/>
  <c r="N4468" i="3"/>
  <c r="N4431" i="3"/>
  <c r="N4534" i="3"/>
  <c r="N4157" i="3"/>
  <c r="N4246" i="3"/>
  <c r="N4623" i="3"/>
  <c r="N4411" i="3"/>
  <c r="N4806" i="3"/>
  <c r="N4651" i="3"/>
  <c r="N4378" i="3"/>
  <c r="N4428" i="3"/>
  <c r="N4302" i="3"/>
  <c r="N4405" i="3"/>
  <c r="N4655" i="3"/>
  <c r="N4197" i="3"/>
  <c r="N4820" i="3"/>
  <c r="N4190" i="3"/>
  <c r="N4491" i="3"/>
  <c r="N4710" i="3"/>
  <c r="N4163" i="3"/>
  <c r="N4325" i="3"/>
  <c r="N4209" i="3"/>
  <c r="N4289" i="3"/>
  <c r="N4672" i="3"/>
  <c r="N4213" i="3"/>
  <c r="N4401" i="3"/>
  <c r="N4361" i="3"/>
  <c r="N4436" i="3"/>
  <c r="N4858" i="3"/>
  <c r="N4630" i="3"/>
  <c r="N4322" i="3"/>
  <c r="N4585" i="3"/>
  <c r="N4853" i="3"/>
  <c r="N4610" i="3"/>
  <c r="N4275" i="3"/>
  <c r="N4617" i="3"/>
  <c r="N4373" i="3"/>
  <c r="N4143" i="3"/>
  <c r="N4620" i="3"/>
  <c r="N4844" i="3"/>
  <c r="N4158" i="3"/>
  <c r="N4568" i="3"/>
  <c r="N4758" i="3"/>
  <c r="N4128" i="3"/>
  <c r="N4791" i="3"/>
  <c r="N4581" i="3"/>
  <c r="N4219" i="3"/>
  <c r="N4762" i="3"/>
  <c r="N4628" i="3"/>
  <c r="N4632" i="3"/>
  <c r="N4167" i="3"/>
  <c r="N4661" i="3"/>
  <c r="N4819" i="3"/>
  <c r="N4495" i="3"/>
  <c r="N4599" i="3"/>
  <c r="N4242" i="3"/>
  <c r="N4826" i="3"/>
  <c r="N4789" i="3"/>
  <c r="N4174" i="3"/>
  <c r="N4668" i="3"/>
  <c r="N4196" i="3"/>
  <c r="N4374" i="3"/>
  <c r="N4637" i="3"/>
  <c r="N4385" i="3"/>
  <c r="N4776" i="3"/>
  <c r="N4328" i="3"/>
  <c r="N4612" i="3"/>
  <c r="N4392" i="3"/>
  <c r="N4372" i="3"/>
  <c r="N4684" i="3"/>
  <c r="N4557" i="3"/>
  <c r="N4765" i="3"/>
  <c r="N4434" i="3"/>
  <c r="N4689" i="3"/>
  <c r="N4235" i="3"/>
  <c r="N4232" i="3"/>
  <c r="N4697" i="3"/>
  <c r="N4292" i="3"/>
  <c r="N4589" i="3"/>
  <c r="N4606" i="3"/>
  <c r="N4403" i="3"/>
  <c r="N4695" i="3"/>
  <c r="N4511" i="3"/>
  <c r="N4379" i="3"/>
  <c r="N4754" i="3"/>
  <c r="N4203" i="3"/>
  <c r="N4734" i="3"/>
  <c r="N4799" i="3"/>
  <c r="N4303" i="3"/>
  <c r="N4274" i="3"/>
  <c r="N4386" i="3"/>
  <c r="N4618" i="3"/>
  <c r="N4769" i="3"/>
  <c r="N4164" i="3"/>
  <c r="N4450" i="3"/>
  <c r="N4690" i="3"/>
  <c r="N4138" i="3"/>
  <c r="N4285" i="3"/>
  <c r="N4162" i="3"/>
  <c r="N4306" i="3"/>
  <c r="N4634" i="3"/>
  <c r="N4183" i="3"/>
  <c r="N4282" i="3"/>
  <c r="N4396" i="3"/>
  <c r="N4516" i="3"/>
  <c r="N4611" i="3"/>
  <c r="N4276" i="3"/>
  <c r="N4548" i="3"/>
  <c r="N4509" i="3"/>
  <c r="N4587" i="3"/>
  <c r="N4250" i="3"/>
  <c r="N4576" i="3"/>
  <c r="N4857" i="3"/>
  <c r="N4349" i="3"/>
  <c r="N4711" i="3"/>
  <c r="N4506" i="3"/>
  <c r="N4184" i="3"/>
  <c r="N4126" i="3"/>
  <c r="N4172" i="3"/>
  <c r="N4369" i="3"/>
  <c r="N4215" i="3"/>
  <c r="N4261" i="3"/>
  <c r="N4397" i="3"/>
  <c r="N4425" i="3"/>
  <c r="N4518" i="3"/>
  <c r="N4579" i="3"/>
  <c r="N4424" i="3"/>
  <c r="N4307" i="3"/>
  <c r="N4230" i="3"/>
  <c r="N4180" i="3"/>
  <c r="N4497" i="3"/>
  <c r="N4626" i="3"/>
  <c r="N4148" i="3"/>
  <c r="N4402" i="3"/>
  <c r="N4797" i="3"/>
  <c r="N4600" i="3"/>
  <c r="N4233" i="3"/>
  <c r="N4544" i="3"/>
  <c r="N4499" i="3"/>
  <c r="N4487" i="3"/>
  <c r="N4333" i="3"/>
  <c r="N4129" i="3"/>
  <c r="N4609" i="3"/>
  <c r="N4371" i="3"/>
  <c r="N4720" i="3"/>
  <c r="N4258" i="3"/>
  <c r="N4566" i="3"/>
  <c r="N4160" i="3"/>
  <c r="N4586" i="3"/>
  <c r="N4532" i="3"/>
  <c r="N4364" i="3"/>
  <c r="N4736" i="3"/>
  <c r="N4406" i="3"/>
  <c r="N4658" i="3"/>
  <c r="N4198" i="3"/>
  <c r="N4810" i="3"/>
  <c r="N4206" i="3"/>
  <c r="N4671" i="3"/>
  <c r="N4218" i="3"/>
  <c r="N4354" i="3"/>
  <c r="N4461" i="3"/>
  <c r="N4359" i="3"/>
  <c r="N4597" i="3"/>
  <c r="N4287" i="3"/>
  <c r="N4342" i="3"/>
  <c r="N4296" i="3"/>
  <c r="N4694" i="3"/>
  <c r="N4792" i="3"/>
  <c r="N4580" i="3"/>
  <c r="N4676" i="3"/>
  <c r="N4248" i="3"/>
  <c r="N4779" i="3"/>
  <c r="N4192" i="3"/>
  <c r="N4319" i="3"/>
  <c r="N4577" i="3"/>
  <c r="N4751" i="3"/>
  <c r="N4824" i="3"/>
  <c r="N4139" i="3"/>
  <c r="N4410" i="3"/>
  <c r="N4667" i="3"/>
  <c r="N4829" i="3"/>
  <c r="N4253" i="3"/>
  <c r="N4137" i="3"/>
  <c r="N4280" i="3"/>
  <c r="N4592" i="3"/>
  <c r="N4142" i="3"/>
  <c r="N4787" i="3"/>
  <c r="N4212" i="3"/>
  <c r="N4312" i="3"/>
  <c r="N4271" i="3"/>
  <c r="N4588" i="3"/>
  <c r="N4251" i="3"/>
  <c r="N4507" i="3"/>
  <c r="N4444" i="3"/>
  <c r="N4542" i="3"/>
  <c r="N4223" i="3"/>
  <c r="N4535" i="3"/>
  <c r="N4828" i="3"/>
  <c r="N4263" i="3"/>
  <c r="N4543" i="3"/>
  <c r="N4465" i="3"/>
  <c r="N4159" i="3"/>
  <c r="N4614" i="3"/>
  <c r="N4642" i="3"/>
  <c r="N4561" i="3"/>
  <c r="N4281" i="3"/>
  <c r="N4331" i="3"/>
  <c r="N4852" i="3"/>
  <c r="N4214" i="3"/>
  <c r="N4257" i="3"/>
  <c r="N4664" i="3"/>
  <c r="N4786" i="3"/>
  <c r="N4318" i="3"/>
  <c r="N4578" i="3"/>
  <c r="N4625" i="3"/>
  <c r="N4417" i="3"/>
  <c r="N4187" i="3"/>
  <c r="N4337" i="3"/>
  <c r="N4168" i="3"/>
  <c r="N4830" i="3"/>
  <c r="N4520" i="3"/>
  <c r="N4332" i="3"/>
  <c r="N4228" i="3"/>
  <c r="N4393" i="3"/>
  <c r="N4259" i="3"/>
  <c r="N4602" i="3"/>
  <c r="N4546" i="3"/>
  <c r="N4747" i="3"/>
  <c r="N4833" i="3"/>
  <c r="N4595" i="3"/>
  <c r="N4343" i="3"/>
  <c r="N4706" i="3"/>
  <c r="N4244" i="3"/>
  <c r="N4541" i="3"/>
  <c r="N4854" i="3"/>
  <c r="N4514" i="3"/>
  <c r="N4415" i="3"/>
  <c r="N4336" i="3"/>
  <c r="N4300" i="3"/>
  <c r="N4700" i="3"/>
  <c r="N4387" i="3"/>
  <c r="N4619" i="3"/>
  <c r="N4169" i="3"/>
  <c r="N4783" i="3"/>
  <c r="N4648" i="3"/>
  <c r="N4816" i="3"/>
  <c r="N4834" i="3"/>
  <c r="N4278" i="3"/>
  <c r="N4452" i="3"/>
  <c r="N4526" i="3"/>
  <c r="N4217" i="3"/>
  <c r="N4766" i="3"/>
  <c r="N4255" i="3"/>
  <c r="N4615" i="3"/>
  <c r="N4558" i="3"/>
  <c r="N4565" i="3"/>
  <c r="N4222" i="3"/>
  <c r="N4850" i="3"/>
  <c r="N4293" i="3"/>
  <c r="N4536" i="3"/>
  <c r="N4712" i="3"/>
  <c r="N4859" i="3"/>
  <c r="N4759" i="3"/>
  <c r="N4179" i="3"/>
  <c r="N4224" i="3"/>
  <c r="N4176" i="3"/>
  <c r="N4191" i="3"/>
  <c r="N4420" i="3"/>
  <c r="N4329" i="3"/>
  <c r="N4490" i="3"/>
  <c r="N4391" i="3"/>
  <c r="N4335" i="3"/>
  <c r="N4756" i="3"/>
  <c r="N4748" i="3"/>
  <c r="N4596" i="3"/>
  <c r="N4849" i="3"/>
  <c r="N4327" i="3"/>
  <c r="N4141" i="3"/>
  <c r="N4204" i="3"/>
  <c r="N4673" i="3"/>
  <c r="N4777" i="3"/>
  <c r="N4486" i="3"/>
  <c r="N4696" i="3"/>
  <c r="N4763" i="3"/>
  <c r="N4525" i="3"/>
  <c r="N4231" i="3"/>
  <c r="N4594" i="3"/>
  <c r="N4146" i="3"/>
  <c r="N4398" i="3"/>
  <c r="N4238" i="3"/>
  <c r="N4454" i="3"/>
  <c r="N4767" i="3"/>
  <c r="N4811" i="3"/>
  <c r="N4207" i="3"/>
  <c r="N4505" i="3"/>
  <c r="N4529" i="3"/>
  <c r="N4528" i="3"/>
  <c r="N4550" i="3"/>
  <c r="N4644" i="3"/>
  <c r="N4800" i="3"/>
  <c r="N4338" i="3"/>
  <c r="N4605" i="3"/>
  <c r="N4311" i="3"/>
  <c r="N4831" i="3"/>
  <c r="N4545" i="3"/>
  <c r="N4216" i="3"/>
  <c r="N4753" i="3"/>
  <c r="N4165" i="3"/>
  <c r="N4245" i="3"/>
  <c r="N4666" i="3"/>
  <c r="N4722" i="3"/>
  <c r="N4124" i="3"/>
  <c r="N4422" i="3"/>
  <c r="N4556" i="3"/>
  <c r="N4715" i="3"/>
  <c r="N4254" i="3"/>
  <c r="N4555" i="3"/>
  <c r="N4603" i="3"/>
  <c r="N4714" i="3"/>
  <c r="N4182" i="3"/>
  <c r="N4438" i="3"/>
  <c r="N4663" i="3"/>
  <c r="N4140" i="3"/>
  <c r="N4241" i="3"/>
  <c r="N4475" i="3"/>
  <c r="N4814" i="3"/>
  <c r="N4310" i="3"/>
  <c r="N4780" i="3"/>
  <c r="N4456" i="3"/>
  <c r="N4377" i="3"/>
  <c r="N4237" i="3"/>
  <c r="N4381" i="3"/>
  <c r="N4521" i="3"/>
  <c r="N4166" i="3"/>
  <c r="N4309" i="3"/>
  <c r="N4240" i="3"/>
  <c r="N4841" i="3"/>
  <c r="N4682" i="3"/>
  <c r="N4575" i="3"/>
  <c r="N4229" i="3"/>
  <c r="N4367" i="3"/>
  <c r="N4699" i="3"/>
  <c r="N4130" i="3"/>
  <c r="N4481" i="3"/>
  <c r="N4795" i="3"/>
  <c r="N4735" i="3"/>
  <c r="N4483" i="3"/>
  <c r="N4175" i="3"/>
  <c r="N4552" i="3"/>
  <c r="N4189" i="3"/>
  <c r="N4848" i="3"/>
  <c r="N4357" i="3"/>
  <c r="N4703" i="3"/>
  <c r="N4622" i="3"/>
  <c r="N4135" i="3"/>
  <c r="N4370" i="3"/>
  <c r="N4538" i="3"/>
  <c r="N4784" i="3"/>
  <c r="N4125" i="3"/>
  <c r="N4464" i="3"/>
  <c r="N4503" i="3"/>
  <c r="N4502" i="3"/>
  <c r="N4836" i="3"/>
  <c r="N4624" i="3"/>
  <c r="N4771" i="3"/>
  <c r="N4297" i="3"/>
  <c r="N4451" i="3"/>
  <c r="N4761" i="3"/>
  <c r="N4473" i="3"/>
  <c r="N4713" i="3"/>
  <c r="N4815" i="3"/>
  <c r="N4639" i="3"/>
  <c r="N4627" i="3"/>
  <c r="N4842" i="3"/>
  <c r="N4382" i="3"/>
  <c r="N4375" i="3"/>
  <c r="N4531" i="3"/>
  <c r="N4675" i="3"/>
  <c r="N4225" i="3"/>
  <c r="N4466" i="3"/>
  <c r="N4563" i="3"/>
  <c r="N4530" i="3"/>
  <c r="N4136" i="3"/>
  <c r="N4407" i="3"/>
  <c r="N4633" i="3"/>
  <c r="N4131" i="3"/>
  <c r="N4457" i="3"/>
  <c r="N4781" i="3"/>
  <c r="N4270" i="3"/>
  <c r="N4757" i="3"/>
  <c r="N4432" i="3"/>
  <c r="N4264" i="3"/>
  <c r="N4122" i="3"/>
  <c r="N4340" i="3"/>
  <c r="N4408" i="3"/>
  <c r="N4269" i="3"/>
  <c r="N4724" i="3"/>
  <c r="N4127" i="3"/>
  <c r="N4366" i="3"/>
  <c r="N4460" i="3"/>
  <c r="N4501" i="3"/>
  <c r="N4447" i="3"/>
  <c r="N4210" i="3"/>
  <c r="N4654" i="3"/>
  <c r="N4321" i="3"/>
  <c r="N4439" i="3"/>
  <c r="N4593" i="3"/>
  <c r="N4794" i="3"/>
  <c r="N4719" i="3"/>
  <c r="N4721" i="3"/>
  <c r="N4469" i="3"/>
  <c r="N4133" i="3"/>
  <c r="N4510" i="3"/>
  <c r="N4683" i="3"/>
  <c r="N4823" i="3"/>
  <c r="N4822" i="3"/>
  <c r="N4821" i="3"/>
  <c r="N4301" i="3"/>
  <c r="N4524" i="3"/>
  <c r="N4846" i="3"/>
  <c r="N4132" i="3"/>
  <c r="N4442" i="3"/>
  <c r="N4314" i="3"/>
  <c r="N4764" i="3"/>
  <c r="N4843" i="3"/>
  <c r="N4423" i="3"/>
  <c r="N4458" i="3"/>
  <c r="N4476" i="3"/>
  <c r="N4677" i="3"/>
  <c r="N4598" i="3"/>
  <c r="N4717" i="3"/>
  <c r="N4256" i="3"/>
  <c r="N4226" i="3"/>
  <c r="N4646" i="3"/>
  <c r="N4448" i="3"/>
  <c r="N4640" i="3"/>
  <c r="N4435" i="3"/>
  <c r="N4517" i="3"/>
  <c r="N4584" i="3"/>
  <c r="N4341" i="3"/>
  <c r="N4313" i="3"/>
  <c r="N4512" i="3"/>
  <c r="N4645" i="3"/>
  <c r="N4839" i="3"/>
  <c r="N4400" i="3"/>
  <c r="N4522" i="3"/>
  <c r="N4355" i="3"/>
  <c r="N4817" i="3"/>
  <c r="N4856" i="3"/>
  <c r="N4365" i="3"/>
  <c r="N4591" i="3"/>
  <c r="N4755" i="3"/>
  <c r="N4433" i="3"/>
  <c r="N4742" i="3"/>
  <c r="N4388" i="3"/>
  <c r="N4298" i="3"/>
  <c r="N4239" i="3"/>
  <c r="N4549" i="3"/>
  <c r="N4348" i="3"/>
  <c r="N4358" i="3"/>
  <c r="N4350" i="3"/>
  <c r="N4478" i="3"/>
  <c r="N4687" i="3"/>
  <c r="N4185" i="3"/>
  <c r="N4315" i="3"/>
  <c r="N4317" i="3"/>
  <c r="N4145" i="3"/>
  <c r="N4807" i="3"/>
  <c r="N4567" i="3"/>
  <c r="N4837" i="3"/>
  <c r="N4562" i="3"/>
  <c r="N4265" i="3"/>
  <c r="N4356" i="3"/>
  <c r="N4474" i="3"/>
  <c r="N4681" i="3"/>
  <c r="N4463" i="3"/>
  <c r="N4570" i="3"/>
  <c r="N4553" i="3"/>
  <c r="N4470" i="3"/>
  <c r="N4855" i="3"/>
  <c r="N4178" i="3"/>
  <c r="N4554" i="3"/>
  <c r="N4670" i="3"/>
  <c r="N4537" i="3"/>
  <c r="N4477" i="3"/>
  <c r="N4825" i="3"/>
  <c r="N4650" i="3"/>
  <c r="N4678" i="3"/>
  <c r="N4590" i="3"/>
  <c r="N4201" i="3"/>
  <c r="N4704" i="3"/>
  <c r="N4798" i="3"/>
  <c r="N4330" i="3"/>
  <c r="N4177" i="3"/>
  <c r="N4641" i="3"/>
  <c r="N4211" i="3"/>
  <c r="N4202" i="3"/>
  <c r="N4380" i="3"/>
  <c r="N4277" i="3"/>
  <c r="N4208" i="3"/>
  <c r="N4500" i="3"/>
  <c r="N4778" i="3"/>
  <c r="N4149" i="3"/>
  <c r="N4421" i="3"/>
  <c r="N4352" i="3"/>
  <c r="N4716" i="3"/>
  <c r="N4643" i="3"/>
  <c r="N4480" i="3"/>
  <c r="N4691" i="3"/>
  <c r="N4838" i="3"/>
  <c r="N4353" i="3"/>
  <c r="N4156" i="3"/>
  <c r="N4752" i="3"/>
  <c r="N4295" i="3"/>
  <c r="N4702" i="3"/>
  <c r="N4574" i="3"/>
  <c r="N4573" i="3"/>
  <c r="N4339" i="3"/>
  <c r="N2698" i="3"/>
  <c r="N3878" i="3"/>
  <c r="N226" i="3"/>
  <c r="N608" i="3"/>
  <c r="N3554" i="3"/>
  <c r="N2495" i="3"/>
  <c r="N1732" i="3"/>
  <c r="N1088" i="3"/>
  <c r="N581" i="3"/>
  <c r="N284" i="3"/>
  <c r="N2641" i="3"/>
  <c r="N1641" i="3"/>
  <c r="N3514" i="3"/>
  <c r="N2397" i="3"/>
  <c r="N3294" i="3"/>
  <c r="N172" i="3"/>
  <c r="N941" i="3"/>
  <c r="N3411" i="3"/>
  <c r="N3762" i="3"/>
  <c r="N1424" i="3"/>
  <c r="N1674" i="3"/>
  <c r="N1012" i="3"/>
  <c r="N3042" i="3"/>
  <c r="N1532" i="3"/>
  <c r="N150" i="3"/>
  <c r="N727" i="3"/>
  <c r="N745" i="3"/>
  <c r="N822" i="3"/>
  <c r="N3143" i="3"/>
  <c r="N1918" i="3"/>
  <c r="N1328" i="3"/>
  <c r="N98" i="3"/>
  <c r="N3008" i="3"/>
  <c r="N2147" i="3"/>
  <c r="N1075" i="3"/>
  <c r="N54" i="3"/>
  <c r="N1425" i="3"/>
  <c r="N2158" i="3"/>
  <c r="N2008" i="3"/>
  <c r="N2196" i="3"/>
  <c r="N2219" i="3"/>
  <c r="N3069" i="3"/>
  <c r="N2553" i="3"/>
  <c r="N2408" i="3"/>
  <c r="N3175" i="3"/>
  <c r="N2324" i="3"/>
  <c r="N1324" i="3"/>
  <c r="N3521" i="3"/>
  <c r="N595" i="3"/>
  <c r="N2749" i="3"/>
  <c r="N953" i="3"/>
  <c r="N222" i="3"/>
  <c r="N3540" i="3"/>
  <c r="N2214" i="3"/>
  <c r="N1154" i="3"/>
  <c r="N1078" i="3"/>
  <c r="N3001" i="3"/>
  <c r="N2139" i="3"/>
  <c r="N1067" i="3"/>
  <c r="N2946" i="3"/>
  <c r="N617" i="3"/>
  <c r="N774" i="3"/>
  <c r="N3766" i="3"/>
  <c r="N2347" i="3"/>
  <c r="N2242" i="3"/>
  <c r="N44" i="3"/>
  <c r="N1049" i="3"/>
  <c r="N3441" i="3"/>
  <c r="N2758" i="3"/>
  <c r="N1876" i="3"/>
  <c r="N939" i="3"/>
  <c r="N2846" i="3"/>
  <c r="N3037" i="3"/>
  <c r="N3283" i="3"/>
  <c r="N2757" i="3"/>
  <c r="N1584" i="3"/>
  <c r="N580" i="3"/>
  <c r="N1702" i="3"/>
  <c r="N772" i="3"/>
  <c r="N484" i="3"/>
  <c r="N2505" i="3"/>
  <c r="N3287" i="3"/>
  <c r="N198" i="3"/>
  <c r="N2455" i="3"/>
  <c r="N3087" i="3"/>
  <c r="N2414" i="3"/>
  <c r="N1699" i="3"/>
  <c r="N1053" i="3"/>
  <c r="N546" i="3"/>
  <c r="N3506" i="3"/>
  <c r="N2572" i="3"/>
  <c r="N1571" i="3"/>
  <c r="N2412" i="3"/>
  <c r="N1268" i="3"/>
  <c r="N118" i="3"/>
  <c r="N1614" i="3"/>
  <c r="N3413" i="3"/>
  <c r="N1038" i="3"/>
  <c r="N2961" i="3"/>
  <c r="N1974" i="3"/>
  <c r="N3489" i="3"/>
  <c r="N540" i="3"/>
  <c r="N3397" i="3"/>
  <c r="N2301" i="3"/>
  <c r="N1063" i="3"/>
  <c r="N4028" i="3"/>
  <c r="N2986" i="3"/>
  <c r="N3729" i="3"/>
  <c r="N391" i="3"/>
  <c r="N2747" i="3"/>
  <c r="N1626" i="3"/>
  <c r="N1035" i="3"/>
  <c r="N207" i="3"/>
  <c r="N2888" i="3"/>
  <c r="N2058" i="3"/>
  <c r="N1027" i="3"/>
  <c r="N862" i="3"/>
  <c r="N984" i="3"/>
  <c r="N1516" i="3"/>
  <c r="N4069" i="3"/>
  <c r="N1764" i="3"/>
  <c r="N1681" i="3"/>
  <c r="N2777" i="3"/>
  <c r="N2331" i="3"/>
  <c r="N3542" i="3"/>
  <c r="N3122" i="3"/>
  <c r="N2266" i="3"/>
  <c r="N1246" i="3"/>
  <c r="N2738" i="3"/>
  <c r="N2299" i="3"/>
  <c r="N3595" i="3"/>
  <c r="N2297" i="3"/>
  <c r="N4110" i="3"/>
  <c r="N1798" i="3"/>
  <c r="N3482" i="3"/>
  <c r="N870" i="3"/>
  <c r="N2822" i="3"/>
  <c r="N2035" i="3"/>
  <c r="N1016" i="3"/>
  <c r="N2914" i="3"/>
  <c r="N314" i="3"/>
  <c r="N236" i="3"/>
  <c r="N3999" i="3"/>
  <c r="N1682" i="3"/>
  <c r="N1444" i="3"/>
  <c r="N84" i="3"/>
  <c r="N423" i="3"/>
  <c r="N2950" i="3"/>
  <c r="N2731" i="3"/>
  <c r="N1763" i="3"/>
  <c r="N814" i="3"/>
  <c r="N2355" i="3"/>
  <c r="N1987" i="3"/>
  <c r="N381" i="3"/>
  <c r="N2665" i="3"/>
  <c r="N1524" i="3"/>
  <c r="N509" i="3"/>
  <c r="N3631" i="3"/>
  <c r="N1461" i="3"/>
  <c r="N3834" i="3"/>
  <c r="N3538" i="3"/>
  <c r="N1179" i="3"/>
  <c r="N2779" i="3"/>
  <c r="N2085" i="3"/>
  <c r="N2424" i="3"/>
  <c r="N3047" i="3"/>
  <c r="N2383" i="3"/>
  <c r="N1664" i="3"/>
  <c r="N1024" i="3"/>
  <c r="N4112" i="3"/>
  <c r="N3453" i="3"/>
  <c r="N2497" i="3"/>
  <c r="N1492" i="3"/>
  <c r="N1276" i="3"/>
  <c r="N2898" i="3"/>
  <c r="N836" i="3"/>
  <c r="N2162" i="3"/>
  <c r="N2198" i="3"/>
  <c r="N2754" i="3"/>
  <c r="N1820" i="3"/>
  <c r="N3838" i="3"/>
  <c r="N3029" i="3"/>
  <c r="N1937" i="3"/>
  <c r="N1111" i="3"/>
  <c r="N1844" i="3"/>
  <c r="N3599" i="3"/>
  <c r="N3452" i="3"/>
  <c r="N3106" i="3"/>
  <c r="N174" i="3"/>
  <c r="N3508" i="3"/>
  <c r="N2481" i="3"/>
  <c r="N1083" i="3"/>
  <c r="N689" i="3"/>
  <c r="N161" i="3"/>
  <c r="N2769" i="3"/>
  <c r="N1910" i="3"/>
  <c r="N963" i="3"/>
  <c r="N2954" i="3"/>
  <c r="N3851" i="3"/>
  <c r="N358" i="3"/>
  <c r="N1163" i="3"/>
  <c r="N356" i="3"/>
  <c r="N1498" i="3"/>
  <c r="N1086" i="3"/>
  <c r="N2625" i="3"/>
  <c r="N2150" i="3"/>
  <c r="N319" i="3"/>
  <c r="N3057" i="3"/>
  <c r="N2203" i="3"/>
  <c r="N1138" i="3"/>
  <c r="N2853" i="3"/>
  <c r="N1637" i="3"/>
  <c r="N801" i="3"/>
  <c r="N2420" i="3"/>
  <c r="N276" i="3"/>
  <c r="N1481" i="3"/>
  <c r="N3191" i="3"/>
  <c r="N469" i="3"/>
  <c r="N2761" i="3"/>
  <c r="N1884" i="3"/>
  <c r="N2882" i="3"/>
  <c r="N290" i="3"/>
  <c r="N3624" i="3"/>
  <c r="N37" i="3"/>
  <c r="N1170" i="3"/>
  <c r="N1050" i="3"/>
  <c r="N2025" i="3"/>
  <c r="N470" i="3"/>
  <c r="N2560" i="3"/>
  <c r="N2668" i="3"/>
  <c r="N1657" i="3"/>
  <c r="N656" i="3"/>
  <c r="N992" i="3"/>
  <c r="N757" i="3"/>
  <c r="N1581" i="3"/>
  <c r="N2593" i="3"/>
  <c r="N1448" i="3"/>
  <c r="N444" i="3"/>
  <c r="N2430" i="3"/>
  <c r="N4043" i="3"/>
  <c r="N2131" i="3"/>
  <c r="N3274" i="3"/>
  <c r="N1950" i="3"/>
  <c r="N333" i="3"/>
  <c r="N2057" i="3"/>
  <c r="N1863" i="3"/>
  <c r="N3016" i="3"/>
  <c r="N2232" i="3"/>
  <c r="N1631" i="3"/>
  <c r="N795" i="3"/>
  <c r="N3232" i="3"/>
  <c r="N3389" i="3"/>
  <c r="N2402" i="3"/>
  <c r="N1427" i="3"/>
  <c r="N2904" i="3"/>
  <c r="N3242" i="3"/>
  <c r="N3940" i="3"/>
  <c r="N359" i="3"/>
  <c r="N434" i="3"/>
  <c r="N1356" i="3"/>
  <c r="N891" i="3"/>
  <c r="N2053" i="3"/>
  <c r="N2626" i="3"/>
  <c r="N626" i="3"/>
  <c r="N1206" i="3"/>
  <c r="N907" i="3"/>
  <c r="N3960" i="3"/>
  <c r="N2790" i="3"/>
  <c r="N1864" i="3"/>
  <c r="N194" i="3"/>
  <c r="N541" i="3"/>
  <c r="N2067" i="3"/>
  <c r="N3436" i="3"/>
  <c r="N401" i="3"/>
  <c r="N1781" i="3"/>
  <c r="N2737" i="3"/>
  <c r="N1789" i="3"/>
  <c r="N3097" i="3"/>
  <c r="N3210" i="3"/>
  <c r="N3337" i="3"/>
  <c r="N2866" i="3"/>
  <c r="N392" i="3"/>
  <c r="N20" i="3"/>
  <c r="N1081" i="3"/>
  <c r="N3361" i="3"/>
  <c r="N2381" i="3"/>
  <c r="N1795" i="3"/>
  <c r="N271" i="3"/>
  <c r="N3005" i="3"/>
  <c r="N2142" i="3"/>
  <c r="N1071" i="3"/>
  <c r="N1365" i="3"/>
  <c r="N833" i="3"/>
  <c r="N1091" i="3"/>
  <c r="N257" i="3"/>
  <c r="N1161" i="3"/>
  <c r="N3207" i="3"/>
  <c r="N1162" i="3"/>
  <c r="N3013" i="3"/>
  <c r="N216" i="3"/>
  <c r="N2732" i="3"/>
  <c r="N1765" i="3"/>
  <c r="N2849" i="3"/>
  <c r="N3245" i="3"/>
  <c r="N3818" i="3"/>
  <c r="N615" i="3"/>
  <c r="N3017" i="3"/>
  <c r="N604" i="3"/>
  <c r="N3479" i="3"/>
  <c r="N3541" i="3"/>
  <c r="N2596" i="3"/>
  <c r="N1599" i="3"/>
  <c r="N583" i="3"/>
  <c r="N1730" i="3"/>
  <c r="N2833" i="3"/>
  <c r="N978" i="3"/>
  <c r="N2364" i="3"/>
  <c r="N1380" i="3"/>
  <c r="N145" i="3"/>
  <c r="N3841" i="3"/>
  <c r="N2029" i="3"/>
  <c r="N1835" i="3"/>
  <c r="N2987" i="3"/>
  <c r="N2200" i="3"/>
  <c r="N1543" i="3"/>
  <c r="N762" i="3"/>
  <c r="N688" i="3"/>
  <c r="N3219" i="3"/>
  <c r="N2348" i="3"/>
  <c r="N1348" i="3"/>
  <c r="N110" i="3"/>
  <c r="N2018" i="3"/>
  <c r="N3083" i="3"/>
  <c r="N3651" i="3"/>
  <c r="N2871" i="3"/>
  <c r="N1725" i="3"/>
  <c r="N2648" i="3"/>
  <c r="N2282" i="3"/>
  <c r="N3282" i="3"/>
  <c r="N3811" i="3"/>
  <c r="N366" i="3"/>
  <c r="N3877" i="3"/>
  <c r="N2227" i="3"/>
  <c r="N911" i="3"/>
  <c r="N1006" i="3"/>
  <c r="N3126" i="3"/>
  <c r="N1627" i="3"/>
  <c r="N3063" i="3"/>
  <c r="N3346" i="3"/>
  <c r="N1999" i="3"/>
  <c r="N2681" i="3"/>
  <c r="N1673" i="3"/>
  <c r="N2642" i="3"/>
  <c r="N2663" i="3"/>
  <c r="N2012" i="3"/>
  <c r="N3549" i="3"/>
  <c r="N2817" i="3"/>
  <c r="N56" i="3"/>
  <c r="N791" i="3"/>
  <c r="N3072" i="3"/>
  <c r="N2151" i="3"/>
  <c r="N1472" i="3"/>
  <c r="N22" i="3"/>
  <c r="N2832" i="3"/>
  <c r="N2043" i="3"/>
  <c r="N1020" i="3"/>
  <c r="N2023" i="3"/>
  <c r="N920" i="3"/>
  <c r="N228" i="3"/>
  <c r="N3998" i="3"/>
  <c r="N2789" i="3"/>
  <c r="N3485" i="3"/>
  <c r="N2745" i="3"/>
  <c r="N2857" i="3"/>
  <c r="N2673" i="3"/>
  <c r="N1665" i="3"/>
  <c r="N821" i="3"/>
  <c r="N1962" i="3"/>
  <c r="N177" i="3"/>
  <c r="N3688" i="3"/>
  <c r="N2930" i="3"/>
  <c r="N2380" i="3"/>
  <c r="N3407" i="3"/>
  <c r="N906" i="3"/>
  <c r="N3473" i="3"/>
  <c r="N2529" i="3"/>
  <c r="N1528" i="3"/>
  <c r="N513" i="3"/>
  <c r="N85" i="3"/>
  <c r="N3290" i="3"/>
  <c r="N2315" i="3"/>
  <c r="N1304" i="3"/>
  <c r="N2283" i="3"/>
  <c r="N3817" i="3"/>
  <c r="N2333" i="3"/>
  <c r="N2624" i="3"/>
  <c r="N2955" i="3"/>
  <c r="N2168" i="3"/>
  <c r="N1502" i="3"/>
  <c r="N427" i="3"/>
  <c r="N648" i="3"/>
  <c r="N3153" i="3"/>
  <c r="N2300" i="3"/>
  <c r="N1269" i="3"/>
  <c r="N979" i="3"/>
  <c r="N3783" i="3"/>
  <c r="N2225" i="3"/>
  <c r="N2303" i="3"/>
  <c r="N1445" i="3"/>
  <c r="N38" i="3"/>
  <c r="N33" i="3"/>
  <c r="N3641" i="3"/>
  <c r="N1960" i="3"/>
  <c r="N73" i="3"/>
  <c r="N3774" i="3"/>
  <c r="N1694" i="3"/>
  <c r="N3350" i="3"/>
  <c r="N1568" i="3"/>
  <c r="N3759" i="3"/>
  <c r="N2620" i="3"/>
  <c r="N3377" i="3"/>
  <c r="N1416" i="3"/>
  <c r="N2770" i="3"/>
  <c r="N2889" i="3"/>
  <c r="N715" i="3"/>
  <c r="N2609" i="3"/>
  <c r="N1621" i="3"/>
  <c r="N2171" i="3"/>
  <c r="N1933" i="3"/>
  <c r="N4057" i="3"/>
  <c r="N3956" i="3"/>
  <c r="N867" i="3"/>
  <c r="N502" i="3"/>
  <c r="N2697" i="3"/>
  <c r="N1797" i="3"/>
  <c r="N1147" i="3"/>
  <c r="N1346" i="3"/>
  <c r="N2762" i="3"/>
  <c r="N1886" i="3"/>
  <c r="N3398" i="3"/>
  <c r="N538" i="3"/>
  <c r="N3387" i="3"/>
  <c r="N3647" i="3"/>
  <c r="N3578" i="3"/>
  <c r="N2396" i="3"/>
  <c r="N3194" i="3"/>
  <c r="N2610" i="3"/>
  <c r="N3318" i="3"/>
  <c r="N2597" i="3"/>
  <c r="N1600" i="3"/>
  <c r="N657" i="3"/>
  <c r="N1741" i="3"/>
  <c r="N3226" i="3"/>
  <c r="N735" i="3"/>
  <c r="N3312" i="3"/>
  <c r="N3620" i="3"/>
  <c r="N2725" i="3"/>
  <c r="N1413" i="3"/>
  <c r="N3490" i="3"/>
  <c r="N3420" i="3"/>
  <c r="N2441" i="3"/>
  <c r="N1449" i="3"/>
  <c r="N449" i="3"/>
  <c r="N1226" i="3"/>
  <c r="N3930" i="3"/>
  <c r="N2246" i="3"/>
  <c r="N1213" i="3"/>
  <c r="N70" i="3"/>
  <c r="N2716" i="3"/>
  <c r="N1489" i="3"/>
  <c r="N3813" i="3"/>
  <c r="N2426" i="3"/>
  <c r="N2729" i="3"/>
  <c r="N1708" i="3"/>
  <c r="N623" i="3"/>
  <c r="N3362" i="3"/>
  <c r="N2479" i="3"/>
  <c r="N48" i="3"/>
  <c r="N2302" i="3"/>
  <c r="N3443" i="3"/>
  <c r="N2923" i="3"/>
  <c r="N2136" i="3"/>
  <c r="N1470" i="3"/>
  <c r="N399" i="3"/>
  <c r="N2736" i="3"/>
  <c r="N3079" i="3"/>
  <c r="N2230" i="3"/>
  <c r="N1178" i="3"/>
  <c r="N2074" i="3"/>
  <c r="N2070" i="3"/>
  <c r="N1466" i="3"/>
  <c r="N360" i="3"/>
  <c r="N2775" i="3"/>
  <c r="N2127" i="3"/>
  <c r="N3903" i="3"/>
  <c r="N2491" i="3"/>
  <c r="N1333" i="3"/>
  <c r="N1754" i="3"/>
  <c r="N3440" i="3"/>
  <c r="N638" i="3"/>
  <c r="N192" i="3"/>
  <c r="N1045" i="3"/>
  <c r="N3995" i="3"/>
  <c r="N3702" i="3"/>
  <c r="N3073" i="3"/>
  <c r="N1085" i="3"/>
  <c r="N2684" i="3"/>
  <c r="N1717" i="3"/>
  <c r="N3922" i="3"/>
  <c r="N2545" i="3"/>
  <c r="N1544" i="3"/>
  <c r="N1643" i="3"/>
  <c r="N1457" i="3"/>
  <c r="N23" i="3"/>
  <c r="N3678" i="3"/>
  <c r="N2451" i="3"/>
  <c r="N577" i="3"/>
  <c r="N2339" i="3"/>
  <c r="N1555" i="3"/>
  <c r="N967" i="3"/>
  <c r="N2106" i="3"/>
  <c r="N2734" i="3"/>
  <c r="N1782" i="3"/>
  <c r="N2797" i="3"/>
  <c r="N1126" i="3"/>
  <c r="N3263" i="3"/>
  <c r="N279" i="3"/>
  <c r="N904" i="3"/>
  <c r="N2916" i="3"/>
  <c r="N2163" i="3"/>
  <c r="N2928" i="3"/>
  <c r="N2379" i="3"/>
  <c r="N3474" i="3"/>
  <c r="N2537" i="3"/>
  <c r="N1536" i="3"/>
  <c r="N584" i="3"/>
  <c r="N1709" i="3"/>
  <c r="N3310" i="3"/>
  <c r="N2993" i="3"/>
  <c r="N1977" i="3"/>
  <c r="N327" i="3"/>
  <c r="N2837" i="3"/>
  <c r="N3609" i="3"/>
  <c r="N3145" i="3"/>
  <c r="N3281" i="3"/>
  <c r="N2365" i="3"/>
  <c r="N1384" i="3"/>
  <c r="N388" i="3"/>
  <c r="N2202" i="3"/>
  <c r="N3822" i="3"/>
  <c r="N2951" i="3"/>
  <c r="N2187" i="3"/>
  <c r="N1115" i="3"/>
  <c r="N2942" i="3"/>
  <c r="N1496" i="3"/>
  <c r="N420" i="3"/>
  <c r="N2081" i="3"/>
  <c r="N3530" i="3"/>
  <c r="N2657" i="3"/>
  <c r="N1652" i="3"/>
  <c r="N3555" i="3"/>
  <c r="N122" i="3"/>
  <c r="N871" i="3"/>
  <c r="N3912" i="3"/>
  <c r="N2884" i="3"/>
  <c r="N2105" i="3"/>
  <c r="N1387" i="3"/>
  <c r="N506" i="3"/>
  <c r="N945" i="3"/>
  <c r="N3041" i="3"/>
  <c r="N2167" i="3"/>
  <c r="N1099" i="3"/>
  <c r="N437" i="3"/>
  <c r="N658" i="3"/>
  <c r="N3228" i="3"/>
  <c r="N3944" i="3"/>
  <c r="N3785" i="3"/>
  <c r="N2589" i="3"/>
  <c r="N3450" i="3"/>
  <c r="N1695" i="3"/>
  <c r="N3437" i="3"/>
  <c r="N845" i="3"/>
  <c r="N3193" i="3"/>
  <c r="N3334" i="3"/>
  <c r="N1249" i="3"/>
  <c r="N3156" i="3"/>
  <c r="N3112" i="3"/>
  <c r="N2629" i="3"/>
  <c r="N3139" i="3"/>
  <c r="N2473" i="3"/>
  <c r="N3614" i="3"/>
  <c r="N524" i="3"/>
  <c r="N2465" i="3"/>
  <c r="N1464" i="3"/>
  <c r="N1054" i="3"/>
  <c r="N665" i="3"/>
  <c r="N3706" i="3"/>
  <c r="N1790" i="3"/>
  <c r="N2949" i="3"/>
  <c r="N3439" i="3"/>
  <c r="N3205" i="3"/>
  <c r="N2155" i="3"/>
  <c r="N1411" i="3"/>
  <c r="N599" i="3"/>
  <c r="N3435" i="3"/>
  <c r="N2677" i="3"/>
  <c r="N1666" i="3"/>
  <c r="N2235" i="3"/>
  <c r="N3168" i="3"/>
  <c r="N4085" i="3"/>
  <c r="N106" i="3"/>
  <c r="N3874" i="3"/>
  <c r="N2410" i="3"/>
  <c r="N1633" i="3"/>
  <c r="N2689" i="3"/>
  <c r="N2207" i="3"/>
  <c r="N3425" i="3"/>
  <c r="N2449" i="3"/>
  <c r="N1456" i="3"/>
  <c r="N521" i="3"/>
  <c r="N3635" i="3"/>
  <c r="N3270" i="3"/>
  <c r="N3460" i="3"/>
  <c r="N385" i="3"/>
  <c r="N141" i="3"/>
  <c r="N1889" i="3"/>
  <c r="N3012" i="3"/>
  <c r="N2700" i="3"/>
  <c r="N3167" i="3"/>
  <c r="N2316" i="3"/>
  <c r="N1316" i="3"/>
  <c r="N264" i="3"/>
  <c r="N956" i="3"/>
  <c r="N2476" i="3"/>
  <c r="N2101" i="3"/>
  <c r="N2134" i="3"/>
  <c r="N1061" i="3"/>
  <c r="N2910" i="3"/>
  <c r="N428" i="3"/>
  <c r="N3517" i="3"/>
  <c r="N1859" i="3"/>
  <c r="N3461" i="3"/>
  <c r="N2588" i="3"/>
  <c r="N1579" i="3"/>
  <c r="N1766" i="3"/>
  <c r="N50" i="3"/>
  <c r="N1585" i="3"/>
  <c r="N840" i="3"/>
  <c r="N3974" i="3"/>
  <c r="N2855" i="3"/>
  <c r="N1940" i="3"/>
  <c r="N1354" i="3"/>
  <c r="N474" i="3"/>
  <c r="N910" i="3"/>
  <c r="N2966" i="3"/>
  <c r="N2102" i="3"/>
  <c r="N1051" i="3"/>
  <c r="N3683" i="3"/>
  <c r="N3872" i="3"/>
  <c r="N1039" i="3"/>
  <c r="N3151" i="3"/>
  <c r="N2329" i="3"/>
  <c r="N1171" i="3"/>
  <c r="N1926" i="3"/>
  <c r="N3166" i="3"/>
  <c r="N3021" i="3"/>
  <c r="N3893" i="3"/>
  <c r="N3144" i="3"/>
  <c r="N1794" i="3"/>
  <c r="N3363" i="3"/>
  <c r="N3018" i="3"/>
  <c r="N2566" i="3"/>
  <c r="N2292" i="3"/>
  <c r="N2746" i="3"/>
  <c r="N3509" i="3"/>
  <c r="N3481" i="3"/>
  <c r="N2373" i="3"/>
  <c r="N1403" i="3"/>
  <c r="N568" i="3"/>
  <c r="N3563" i="3"/>
  <c r="N3498" i="3"/>
  <c r="N535" i="3"/>
  <c r="N5" i="3"/>
  <c r="N1306" i="3"/>
  <c r="N3449" i="3"/>
  <c r="N1677" i="3"/>
  <c r="N1332" i="3"/>
  <c r="N339" i="3"/>
  <c r="N3314" i="3"/>
  <c r="N2601" i="3"/>
  <c r="N1613" i="3"/>
  <c r="N1692" i="3"/>
  <c r="N2250" i="3"/>
  <c r="N3733" i="3"/>
  <c r="N858" i="3"/>
  <c r="N2247" i="3"/>
  <c r="N1895" i="3"/>
  <c r="N1165" i="3"/>
  <c r="N2332" i="3"/>
  <c r="N1911" i="3"/>
  <c r="N3297" i="3"/>
  <c r="N2371" i="3"/>
  <c r="N1392" i="3"/>
  <c r="N452" i="3"/>
  <c r="N3608" i="3"/>
  <c r="N3155" i="3"/>
  <c r="N2696" i="3"/>
  <c r="N3789" i="3"/>
  <c r="N1761" i="3"/>
  <c r="N3847" i="3"/>
  <c r="N2531" i="3"/>
  <c r="N2340" i="3"/>
  <c r="N3115" i="3"/>
  <c r="N2254" i="3"/>
  <c r="N1237" i="3"/>
  <c r="N187" i="3"/>
  <c r="N805" i="3"/>
  <c r="N1266" i="3"/>
  <c r="N1350" i="3"/>
  <c r="N2027" i="3"/>
  <c r="N1004" i="3"/>
  <c r="N2388" i="3"/>
  <c r="N116" i="3"/>
  <c r="N1010" i="3"/>
  <c r="N3645" i="3"/>
  <c r="N2823" i="3"/>
  <c r="N1900" i="3"/>
  <c r="N1259" i="3"/>
  <c r="N3547" i="3"/>
  <c r="N881" i="3"/>
  <c r="N2796" i="3"/>
  <c r="N2003" i="3"/>
  <c r="N987" i="3"/>
  <c r="N3034" i="3"/>
  <c r="N2974" i="3"/>
  <c r="N2094" i="3"/>
  <c r="N3908" i="3"/>
  <c r="N3719" i="3"/>
  <c r="N690" i="3"/>
  <c r="N2958" i="3"/>
  <c r="N2556" i="3"/>
  <c r="N1595" i="3"/>
  <c r="N3094" i="3"/>
  <c r="N3907" i="3"/>
  <c r="N2251" i="3"/>
  <c r="N1945" i="3"/>
  <c r="N3672" i="3"/>
  <c r="N2161" i="3"/>
  <c r="N1806" i="3"/>
  <c r="N2480" i="3"/>
  <c r="N295" i="3"/>
  <c r="N3183" i="3"/>
  <c r="N2325" i="3"/>
  <c r="N1325" i="3"/>
  <c r="N2936" i="3"/>
  <c r="N3839" i="3"/>
  <c r="N3077" i="3"/>
  <c r="N1122" i="3"/>
  <c r="N1646" i="3"/>
  <c r="N3670" i="3"/>
  <c r="N3032" i="3"/>
  <c r="N1556" i="3"/>
  <c r="N1254" i="3"/>
  <c r="N2921" i="3"/>
  <c r="N3477" i="3"/>
  <c r="N2540" i="3"/>
  <c r="N1540" i="3"/>
  <c r="N1106" i="3"/>
  <c r="N1583" i="3"/>
  <c r="N176" i="3"/>
  <c r="N1023" i="3"/>
  <c r="N1660" i="3"/>
  <c r="N3199" i="3"/>
  <c r="N2066" i="3"/>
  <c r="N1625" i="3"/>
  <c r="N3171" i="3"/>
  <c r="N2323" i="3"/>
  <c r="N1317" i="3"/>
  <c r="N389" i="3"/>
  <c r="N2401" i="3"/>
  <c r="N2577" i="3"/>
  <c r="N1818" i="3"/>
  <c r="N3674" i="3"/>
  <c r="N2119" i="3"/>
  <c r="N2279" i="3"/>
  <c r="N2378" i="3"/>
  <c r="N1971" i="3"/>
  <c r="N3055" i="3"/>
  <c r="N2190" i="3"/>
  <c r="N1117" i="3"/>
  <c r="N2945" i="3"/>
  <c r="N1662" i="3"/>
  <c r="N591" i="3"/>
  <c r="N684" i="3"/>
  <c r="N1868" i="3"/>
  <c r="N931" i="3"/>
  <c r="N2842" i="3"/>
  <c r="N3932" i="3"/>
  <c r="N2278" i="3"/>
  <c r="N2880" i="3"/>
  <c r="N1803" i="3"/>
  <c r="N2690" i="3"/>
  <c r="N2975" i="3"/>
  <c r="N2804" i="3"/>
  <c r="N129" i="3"/>
  <c r="N2561" i="3"/>
  <c r="N1400" i="3"/>
  <c r="N3119" i="3"/>
  <c r="N1799" i="3"/>
  <c r="N2808" i="3"/>
  <c r="N382" i="3"/>
  <c r="N81" i="3"/>
  <c r="N2238" i="3"/>
  <c r="N3227" i="3"/>
  <c r="N1607" i="3"/>
  <c r="N2132" i="3"/>
  <c r="N3159" i="3"/>
  <c r="N2307" i="3"/>
  <c r="N1284" i="3"/>
  <c r="N232" i="3"/>
  <c r="N3518" i="3"/>
  <c r="N1362" i="3"/>
  <c r="N2122" i="3"/>
  <c r="N3163" i="3"/>
  <c r="N1869" i="3"/>
  <c r="N3763" i="3"/>
  <c r="N3342" i="3"/>
  <c r="N1241" i="3"/>
  <c r="N3311" i="3"/>
  <c r="N21" i="3"/>
  <c r="N2028" i="3"/>
  <c r="N1834" i="3"/>
  <c r="N4001" i="3"/>
  <c r="N2952" i="3"/>
  <c r="N2165" i="3"/>
  <c r="N1499" i="3"/>
  <c r="N426" i="3"/>
  <c r="N647" i="3"/>
  <c r="N610" i="3"/>
  <c r="N1723" i="3"/>
  <c r="N2010" i="3"/>
  <c r="N3409" i="3"/>
  <c r="N2517" i="3"/>
  <c r="N1395" i="3"/>
  <c r="N483" i="3"/>
  <c r="N3831" i="3"/>
  <c r="N2123" i="3"/>
  <c r="N3664" i="3"/>
  <c r="N2006" i="3"/>
  <c r="N354" i="3"/>
  <c r="N1577" i="3"/>
  <c r="N835" i="3"/>
  <c r="N1160" i="3"/>
  <c r="N3637" i="3"/>
  <c r="N2591" i="3"/>
  <c r="N1892" i="3"/>
  <c r="N1252" i="3"/>
  <c r="N3539" i="3"/>
  <c r="N3201" i="3"/>
  <c r="N350" i="3"/>
  <c r="N3545" i="3"/>
  <c r="N1352" i="3"/>
  <c r="N2111" i="3"/>
  <c r="N3200" i="3"/>
  <c r="N1922" i="3"/>
  <c r="N903" i="3"/>
  <c r="N3952" i="3"/>
  <c r="N2344" i="3"/>
  <c r="N1337" i="3"/>
  <c r="N3331" i="3"/>
  <c r="N4053" i="3"/>
  <c r="N1768" i="3"/>
  <c r="N1043" i="3"/>
  <c r="N2851" i="3"/>
  <c r="N2685" i="3"/>
  <c r="N1728" i="3"/>
  <c r="N3127" i="3"/>
  <c r="N2489" i="3"/>
  <c r="N1261" i="3"/>
  <c r="N493" i="3"/>
  <c r="N3056" i="3"/>
  <c r="N1624" i="3"/>
  <c r="N1168" i="3"/>
  <c r="N256" i="3"/>
  <c r="N2581" i="3"/>
  <c r="N2182" i="3"/>
  <c r="N2011" i="3"/>
  <c r="N2693" i="3"/>
  <c r="N1255" i="3"/>
  <c r="N3105" i="3"/>
  <c r="N2237" i="3"/>
  <c r="N1186" i="3"/>
  <c r="N3365" i="3"/>
  <c r="N635" i="3"/>
  <c r="N82" i="3"/>
  <c r="N1609" i="3"/>
  <c r="N3109" i="3"/>
  <c r="N1693" i="3"/>
  <c r="N662" i="3"/>
  <c r="N3718" i="3"/>
  <c r="N2845" i="3"/>
  <c r="N912" i="3"/>
  <c r="N3284" i="3"/>
  <c r="N748" i="3"/>
  <c r="N175" i="3"/>
  <c r="N2330" i="3"/>
  <c r="N2623" i="3"/>
  <c r="N3973" i="3"/>
  <c r="N2919" i="3"/>
  <c r="N2133" i="3"/>
  <c r="N1467" i="3"/>
  <c r="N398" i="3"/>
  <c r="N2735" i="3"/>
  <c r="N556" i="3"/>
  <c r="N3644" i="3"/>
  <c r="N3289" i="3"/>
  <c r="N723" i="3"/>
  <c r="N1119" i="3"/>
  <c r="N2472" i="3"/>
  <c r="N1263" i="3"/>
  <c r="N3591" i="3"/>
  <c r="N3676" i="3"/>
  <c r="N3794" i="3"/>
  <c r="N3895" i="3"/>
  <c r="N1973" i="3"/>
  <c r="N328" i="3"/>
  <c r="N111" i="3"/>
  <c r="N1005" i="3"/>
  <c r="N3937" i="3"/>
  <c r="N3605" i="3"/>
  <c r="N2563" i="3"/>
  <c r="N1796" i="3"/>
  <c r="N1207" i="3"/>
  <c r="N3507" i="3"/>
  <c r="N3165" i="3"/>
  <c r="N223" i="3"/>
  <c r="N3512" i="3"/>
  <c r="N77" i="3"/>
  <c r="N1603" i="3"/>
  <c r="N3152" i="3"/>
  <c r="N1856" i="3"/>
  <c r="N682" i="3"/>
  <c r="N3751" i="3"/>
  <c r="N2933" i="3"/>
  <c r="N1175" i="3"/>
  <c r="N3305" i="3"/>
  <c r="N219" i="3"/>
  <c r="N1212" i="3"/>
  <c r="N749" i="3"/>
  <c r="N1539" i="3"/>
  <c r="N3457" i="3"/>
  <c r="N1383" i="3"/>
  <c r="N3061" i="3"/>
  <c r="N2166" i="3"/>
  <c r="N3345" i="3"/>
  <c r="N2838" i="3"/>
  <c r="N3756" i="3"/>
  <c r="N2258" i="3"/>
  <c r="N2110" i="3"/>
  <c r="N1560" i="3"/>
  <c r="N211" i="3"/>
  <c r="N2878" i="3"/>
  <c r="N1396" i="3"/>
  <c r="N3161" i="3"/>
  <c r="N2126" i="3"/>
  <c r="N3790" i="3"/>
  <c r="N1575" i="3"/>
  <c r="N2728" i="3"/>
  <c r="N3045" i="3"/>
  <c r="N2179" i="3"/>
  <c r="N1107" i="3"/>
  <c r="N2934" i="3"/>
  <c r="N330" i="3"/>
  <c r="N53" i="3"/>
  <c r="N2281" i="3"/>
  <c r="N2695" i="3"/>
  <c r="N1580" i="3"/>
  <c r="N351" i="3"/>
  <c r="N804" i="3"/>
  <c r="N3559" i="3"/>
  <c r="N3026" i="3"/>
  <c r="N2280" i="3"/>
  <c r="N721" i="3"/>
  <c r="N147" i="3"/>
  <c r="N2298" i="3"/>
  <c r="N3442" i="3"/>
  <c r="N3705" i="3"/>
  <c r="N2883" i="3"/>
  <c r="N2104" i="3"/>
  <c r="N1386" i="3"/>
  <c r="N503" i="3"/>
  <c r="N942" i="3"/>
  <c r="N477" i="3"/>
  <c r="N3619" i="3"/>
  <c r="N30" i="3"/>
  <c r="N853" i="3"/>
  <c r="N1214" i="3"/>
  <c r="N2241" i="3"/>
  <c r="N1158" i="3"/>
  <c r="N2814" i="3"/>
  <c r="N4020" i="3"/>
  <c r="N3148" i="3"/>
  <c r="N3871" i="3"/>
  <c r="N2803" i="3"/>
  <c r="N3753" i="3"/>
  <c r="N83" i="3"/>
  <c r="N977" i="3"/>
  <c r="N3905" i="3"/>
  <c r="N3577" i="3"/>
  <c r="N2530" i="3"/>
  <c r="N1760" i="3"/>
  <c r="N1112" i="3"/>
  <c r="N3476" i="3"/>
  <c r="N3125" i="3"/>
  <c r="N3354" i="3"/>
  <c r="N630" i="3"/>
  <c r="N46" i="3"/>
  <c r="N2273" i="3"/>
  <c r="N3101" i="3"/>
  <c r="N1675" i="3"/>
  <c r="N654" i="3"/>
  <c r="N3710" i="3"/>
  <c r="N1965" i="3"/>
  <c r="N888" i="3"/>
  <c r="N3279" i="3"/>
  <c r="N741" i="3"/>
  <c r="N1921" i="3"/>
  <c r="N1120" i="3"/>
  <c r="N1274" i="3"/>
  <c r="N2646" i="3"/>
  <c r="N1193" i="3"/>
  <c r="N1488" i="3"/>
  <c r="N2268" i="3"/>
  <c r="N3330" i="3"/>
  <c r="N146" i="3"/>
  <c r="N2195" i="3"/>
  <c r="N1432" i="3"/>
  <c r="N1336" i="3"/>
  <c r="N1191" i="3"/>
  <c r="N1958" i="3"/>
  <c r="N3896" i="3"/>
  <c r="N3111" i="3"/>
  <c r="N2019" i="3"/>
  <c r="N1872" i="3"/>
  <c r="N346" i="3"/>
  <c r="N3419" i="3"/>
  <c r="N2982" i="3"/>
  <c r="N2118" i="3"/>
  <c r="N1055" i="3"/>
  <c r="N2902" i="3"/>
  <c r="N173" i="3"/>
  <c r="N2989" i="3"/>
  <c r="N2661" i="3"/>
  <c r="N1529" i="3"/>
  <c r="N436" i="3"/>
  <c r="N769" i="3"/>
  <c r="N13" i="3"/>
  <c r="N2352" i="3"/>
  <c r="N2248" i="3"/>
  <c r="N384" i="3"/>
  <c r="N119" i="3"/>
  <c r="N868" i="3"/>
  <c r="N3410" i="3"/>
  <c r="N3673" i="3"/>
  <c r="N2852" i="3"/>
  <c r="N1939" i="3"/>
  <c r="N1351" i="3"/>
  <c r="N471" i="3"/>
  <c r="N909" i="3"/>
  <c r="N417" i="3"/>
  <c r="N2417" i="3"/>
  <c r="N137" i="3"/>
  <c r="N3927" i="3"/>
  <c r="N3819" i="3"/>
  <c r="N2194" i="3"/>
  <c r="N1047" i="3"/>
  <c r="N587" i="3"/>
  <c r="N3992" i="3"/>
  <c r="N2622" i="3"/>
  <c r="N3846" i="3"/>
  <c r="N2772" i="3"/>
  <c r="N3728" i="3"/>
  <c r="N55" i="3"/>
  <c r="N632" i="3"/>
  <c r="N1303" i="3"/>
  <c r="N3108" i="3"/>
  <c r="N2490" i="3"/>
  <c r="N1727" i="3"/>
  <c r="N1080" i="3"/>
  <c r="N574" i="3"/>
  <c r="N269" i="3"/>
  <c r="N2926" i="3"/>
  <c r="N323" i="3"/>
  <c r="N165" i="3"/>
  <c r="N2978" i="3"/>
  <c r="N2688" i="3"/>
  <c r="N1567" i="3"/>
  <c r="N342" i="3"/>
  <c r="N796" i="3"/>
  <c r="N88" i="3"/>
  <c r="N3515" i="3"/>
  <c r="N4099" i="3"/>
  <c r="N3110" i="3"/>
  <c r="N1264" i="3"/>
  <c r="N2206" i="3"/>
  <c r="N2912" i="3"/>
  <c r="N1113" i="3"/>
  <c r="N1238" i="3"/>
  <c r="N1277" i="3"/>
  <c r="N2998" i="3"/>
  <c r="N1738" i="3"/>
  <c r="N4097" i="3"/>
  <c r="N3048" i="3"/>
  <c r="N1860" i="3"/>
  <c r="N3025" i="3"/>
  <c r="N768" i="3"/>
  <c r="N3162" i="3"/>
  <c r="N2805" i="3"/>
  <c r="N2015" i="3"/>
  <c r="N995" i="3"/>
  <c r="N2870" i="3"/>
  <c r="N1793" i="3"/>
  <c r="N2953" i="3"/>
  <c r="N2584" i="3"/>
  <c r="N1452" i="3"/>
  <c r="N394" i="3"/>
  <c r="N2733" i="3"/>
  <c r="N184" i="3"/>
  <c r="N2742" i="3"/>
  <c r="N2009" i="3"/>
  <c r="N357" i="3"/>
  <c r="N1582" i="3"/>
  <c r="N839" i="3"/>
  <c r="N1164" i="3"/>
  <c r="N3642" i="3"/>
  <c r="N2595" i="3"/>
  <c r="N1899" i="3"/>
  <c r="N1256" i="3"/>
  <c r="N3543" i="3"/>
  <c r="N3206" i="3"/>
  <c r="N355" i="3"/>
  <c r="N3546" i="3"/>
  <c r="N105" i="3"/>
  <c r="N3902" i="3"/>
  <c r="N3782" i="3"/>
  <c r="N2154" i="3"/>
  <c r="N951" i="3"/>
  <c r="N2377" i="3"/>
  <c r="N255" i="3"/>
  <c r="N1881" i="3"/>
  <c r="N3383" i="3"/>
  <c r="N4096" i="3"/>
  <c r="N3837" i="3"/>
  <c r="N221" i="3"/>
  <c r="N601" i="3"/>
  <c r="N1442" i="3"/>
  <c r="N3080" i="3"/>
  <c r="N2407" i="3"/>
  <c r="N1691" i="3"/>
  <c r="N1048" i="3"/>
  <c r="N534" i="3"/>
  <c r="N2683" i="3"/>
  <c r="N2894" i="3"/>
  <c r="N298" i="3"/>
  <c r="N1786" i="3"/>
  <c r="N1019" i="3"/>
  <c r="N2655" i="3"/>
  <c r="N1500" i="3"/>
  <c r="N429" i="3"/>
  <c r="N764" i="3"/>
  <c r="N140" i="3"/>
  <c r="N3746" i="3"/>
  <c r="N2244" i="3"/>
  <c r="N377" i="3"/>
  <c r="N60" i="3"/>
  <c r="N3483" i="3"/>
  <c r="N3715" i="3"/>
  <c r="N4071" i="3"/>
  <c r="N1247" i="3"/>
  <c r="N3203" i="3"/>
  <c r="N1967" i="3"/>
  <c r="N1404" i="3"/>
  <c r="N758" i="3"/>
  <c r="N1123" i="3"/>
  <c r="N489" i="3"/>
  <c r="N2821" i="3"/>
  <c r="N2393" i="3"/>
  <c r="N3970" i="3"/>
  <c r="N2985" i="3"/>
  <c r="N1512" i="3"/>
  <c r="N262" i="3"/>
  <c r="N3802" i="3"/>
  <c r="N2990" i="3"/>
  <c r="N2755" i="3"/>
  <c r="N1852" i="3"/>
  <c r="N899" i="3"/>
  <c r="N2834" i="3"/>
  <c r="N280" i="3"/>
  <c r="N1762" i="3"/>
  <c r="N3417" i="3"/>
  <c r="N2541" i="3"/>
  <c r="N1399" i="3"/>
  <c r="N3022" i="3"/>
  <c r="N3876" i="3"/>
  <c r="N825" i="3"/>
  <c r="N3680" i="3"/>
  <c r="N1976" i="3"/>
  <c r="N332" i="3"/>
  <c r="N115" i="3"/>
  <c r="N1009" i="3"/>
  <c r="N3941" i="3"/>
  <c r="N3610" i="3"/>
  <c r="N2567" i="3"/>
  <c r="N1800" i="3"/>
  <c r="N1211" i="3"/>
  <c r="N3511" i="3"/>
  <c r="N3169" i="3"/>
  <c r="N224" i="3"/>
  <c r="N3513" i="3"/>
  <c r="N1357" i="3"/>
  <c r="N532" i="3"/>
  <c r="N3448" i="3"/>
  <c r="N2063" i="3"/>
  <c r="N908" i="3"/>
  <c r="N3955" i="3"/>
  <c r="N2350" i="3"/>
  <c r="N1638" i="3"/>
  <c r="N3356" i="3"/>
  <c r="N3812" i="3"/>
  <c r="N193" i="3"/>
  <c r="N2448" i="3"/>
  <c r="N1410" i="3"/>
  <c r="N3040" i="3"/>
  <c r="N2375" i="3"/>
  <c r="N1659" i="3"/>
  <c r="N819" i="3"/>
  <c r="N4109" i="3"/>
  <c r="N976" i="3"/>
  <c r="N2862" i="3"/>
  <c r="N275" i="3"/>
  <c r="N1757" i="3"/>
  <c r="N3402" i="3"/>
  <c r="N2576" i="3"/>
  <c r="N1436" i="3"/>
  <c r="N3078" i="3"/>
  <c r="N2717" i="3"/>
  <c r="N982" i="3"/>
  <c r="N3170" i="3"/>
  <c r="N3384" i="3"/>
  <c r="N313" i="3"/>
  <c r="N3758" i="3"/>
  <c r="N1146" i="3"/>
  <c r="N2528" i="3"/>
  <c r="N3639" i="3"/>
  <c r="N395" i="3"/>
  <c r="N2781" i="3"/>
  <c r="N3215" i="3"/>
  <c r="N2135" i="3"/>
  <c r="N3465" i="3"/>
  <c r="N3528" i="3"/>
  <c r="N1936" i="3"/>
  <c r="N2806" i="3"/>
  <c r="N1440" i="3"/>
  <c r="N2750" i="3"/>
  <c r="N3359" i="3"/>
  <c r="N2730" i="3"/>
  <c r="N2721" i="3"/>
  <c r="N1700" i="3"/>
  <c r="N773" i="3"/>
  <c r="N1946" i="3"/>
  <c r="N3243" i="3"/>
  <c r="N2022" i="3"/>
  <c r="N1125" i="3"/>
  <c r="N2477" i="3"/>
  <c r="N1272" i="3"/>
  <c r="N488" i="3"/>
  <c r="N3835" i="3"/>
  <c r="N3810" i="3"/>
  <c r="N2295" i="3"/>
  <c r="N2807" i="3"/>
  <c r="N3757" i="3"/>
  <c r="N87" i="3"/>
  <c r="N981" i="3"/>
  <c r="N3909" i="3"/>
  <c r="N3581" i="3"/>
  <c r="N2538" i="3"/>
  <c r="N1767" i="3"/>
  <c r="N1116" i="3"/>
  <c r="N3480" i="3"/>
  <c r="N3129" i="3"/>
  <c r="N3357" i="3"/>
  <c r="N633" i="3"/>
  <c r="N78" i="3"/>
  <c r="N2114" i="3"/>
  <c r="N3202" i="3"/>
  <c r="N1925" i="3"/>
  <c r="N686" i="3"/>
  <c r="N3755" i="3"/>
  <c r="N2941" i="3"/>
  <c r="N1389" i="3"/>
  <c r="N3332" i="3"/>
  <c r="N4068" i="3"/>
  <c r="N3784" i="3"/>
  <c r="N2080" i="3"/>
  <c r="N2419" i="3"/>
  <c r="N3011" i="3"/>
  <c r="N2224" i="3"/>
  <c r="N1623" i="3"/>
  <c r="N790" i="3"/>
  <c r="N3225" i="3"/>
  <c r="N883" i="3"/>
  <c r="N2826" i="3"/>
  <c r="N3237" i="3"/>
  <c r="N2007" i="3"/>
  <c r="N1118" i="3"/>
  <c r="N2516" i="3"/>
  <c r="N1391" i="3"/>
  <c r="N3009" i="3"/>
  <c r="N3868" i="3"/>
  <c r="N2115" i="3"/>
  <c r="N3656" i="3"/>
  <c r="N1972" i="3"/>
  <c r="N325" i="3"/>
  <c r="N1574" i="3"/>
  <c r="N832" i="3"/>
  <c r="N640" i="3"/>
  <c r="N3130" i="3"/>
  <c r="N2484" i="3"/>
  <c r="N2425" i="3"/>
  <c r="N2726" i="3"/>
  <c r="N3433" i="3"/>
  <c r="N4002" i="3"/>
  <c r="N2389" i="3"/>
  <c r="N2705" i="3"/>
  <c r="N2034" i="3"/>
  <c r="N3053" i="3"/>
  <c r="N331" i="3"/>
  <c r="N1208" i="3"/>
  <c r="N2756" i="3"/>
  <c r="N1372" i="3"/>
  <c r="N724" i="3"/>
  <c r="N720" i="3"/>
  <c r="N2513" i="3"/>
  <c r="N2649" i="3"/>
  <c r="N1649" i="3"/>
  <c r="N619" i="3"/>
  <c r="N1726" i="3"/>
  <c r="N3333" i="3"/>
  <c r="N731" i="3"/>
  <c r="N1225" i="3"/>
  <c r="N2249" i="3"/>
  <c r="N1166" i="3"/>
  <c r="N3596" i="3"/>
  <c r="N3679" i="3"/>
  <c r="N3164" i="3"/>
  <c r="N3875" i="3"/>
  <c r="N2776" i="3"/>
  <c r="N3732" i="3"/>
  <c r="N59" i="3"/>
  <c r="N637" i="3"/>
  <c r="N1307" i="3"/>
  <c r="N3553" i="3"/>
  <c r="N2494" i="3"/>
  <c r="N1731" i="3"/>
  <c r="N1084" i="3"/>
  <c r="N578" i="3"/>
  <c r="N277" i="3"/>
  <c r="N2929" i="3"/>
  <c r="N326" i="3"/>
  <c r="N49" i="3"/>
  <c r="N1604" i="3"/>
  <c r="N3154" i="3"/>
  <c r="N1861" i="3"/>
  <c r="N655" i="3"/>
  <c r="N3711" i="3"/>
  <c r="N2829" i="3"/>
  <c r="N1183" i="3"/>
  <c r="N3307" i="3"/>
  <c r="N4054" i="3"/>
  <c r="N43" i="3"/>
  <c r="N2052" i="3"/>
  <c r="N1858" i="3"/>
  <c r="N2980" i="3"/>
  <c r="N2193" i="3"/>
  <c r="N1538" i="3"/>
  <c r="N755" i="3"/>
  <c r="N683" i="3"/>
  <c r="N737" i="3"/>
  <c r="N1942" i="3"/>
  <c r="N3322" i="3"/>
  <c r="N722" i="3"/>
  <c r="N1210" i="3"/>
  <c r="N2469" i="3"/>
  <c r="N1262" i="3"/>
  <c r="N481" i="3"/>
  <c r="N3827" i="3"/>
  <c r="N3786" i="3"/>
  <c r="N3894" i="3"/>
  <c r="N2800" i="3"/>
  <c r="N3752" i="3"/>
  <c r="N108" i="3"/>
  <c r="N1002" i="3"/>
  <c r="N1157" i="3"/>
  <c r="N3602" i="3"/>
  <c r="N2562" i="3"/>
  <c r="N1792" i="3"/>
  <c r="N1204" i="3"/>
  <c r="N3504" i="3"/>
  <c r="N3158" i="3"/>
  <c r="N220" i="3"/>
  <c r="N3613" i="3"/>
  <c r="N2753" i="3"/>
  <c r="N1576" i="3"/>
  <c r="N2083" i="3"/>
  <c r="N282" i="3"/>
  <c r="N3335" i="3"/>
  <c r="N3306" i="3"/>
  <c r="N3382" i="3"/>
  <c r="N1676" i="3"/>
  <c r="N272" i="3"/>
  <c r="N1215" i="3"/>
  <c r="N1062" i="3"/>
  <c r="N1747" i="3"/>
  <c r="N2543" i="3"/>
  <c r="N2768" i="3"/>
  <c r="N2512" i="3"/>
  <c r="N1292" i="3"/>
  <c r="N1418" i="3"/>
  <c r="N112" i="3"/>
  <c r="N3522" i="3"/>
  <c r="N2585" i="3"/>
  <c r="N1578" i="3"/>
  <c r="N567" i="3"/>
  <c r="N3648" i="3"/>
  <c r="N3293" i="3"/>
  <c r="N861" i="3"/>
  <c r="N3823" i="3"/>
  <c r="N2199" i="3"/>
  <c r="N1058" i="3"/>
  <c r="N2818" i="3"/>
  <c r="N4024" i="3"/>
  <c r="N2638" i="3"/>
  <c r="N3850" i="3"/>
  <c r="N4098" i="3"/>
  <c r="N3840" i="3"/>
  <c r="N225" i="3"/>
  <c r="N605" i="3"/>
  <c r="N1271" i="3"/>
  <c r="N3084" i="3"/>
  <c r="N2411" i="3"/>
  <c r="N1696" i="3"/>
  <c r="N1052" i="3"/>
  <c r="N542" i="3"/>
  <c r="N2691" i="3"/>
  <c r="N2897" i="3"/>
  <c r="N299" i="3"/>
  <c r="N3102" i="3"/>
  <c r="N1685" i="3"/>
  <c r="N343" i="3"/>
  <c r="N800" i="3"/>
  <c r="N896" i="3"/>
  <c r="N3280" i="3"/>
  <c r="N19" i="3"/>
  <c r="N2024" i="3"/>
  <c r="N2647" i="3"/>
  <c r="N3997" i="3"/>
  <c r="N2948" i="3"/>
  <c r="N2160" i="3"/>
  <c r="N1495" i="3"/>
  <c r="N422" i="3"/>
  <c r="N2767" i="3"/>
  <c r="N607" i="3"/>
  <c r="N1722" i="3"/>
  <c r="N3286" i="3"/>
  <c r="N850" i="3"/>
  <c r="N3815" i="3"/>
  <c r="N2234" i="3"/>
  <c r="N1155" i="3"/>
  <c r="N3588" i="3"/>
  <c r="N3675" i="3"/>
  <c r="N3140" i="3"/>
  <c r="N3870" i="3"/>
  <c r="N2771" i="3"/>
  <c r="N3726" i="3"/>
  <c r="N80" i="3"/>
  <c r="N974" i="3"/>
  <c r="N564" i="3"/>
  <c r="N3043" i="3"/>
  <c r="N4055" i="3"/>
  <c r="N2633" i="3"/>
  <c r="N2569" i="3"/>
  <c r="N1504" i="3"/>
  <c r="N144" i="3"/>
  <c r="N913" i="3"/>
  <c r="N3385" i="3"/>
  <c r="N2056" i="3"/>
  <c r="N2197" i="3"/>
  <c r="N739" i="3"/>
  <c r="N3014" i="3"/>
  <c r="N864" i="3"/>
  <c r="N2129" i="3"/>
  <c r="N548" i="3"/>
  <c r="N3779" i="3"/>
  <c r="N4019" i="3"/>
  <c r="N3355" i="3"/>
  <c r="N40" i="3"/>
  <c r="N2322" i="3"/>
  <c r="N1189" i="3"/>
  <c r="N3574" i="3"/>
  <c r="N2487" i="3"/>
  <c r="N1688" i="3"/>
  <c r="N818" i="3"/>
  <c r="N3224" i="3"/>
  <c r="N697" i="3"/>
  <c r="N1718" i="3"/>
  <c r="N3320" i="3"/>
  <c r="N2002" i="3"/>
  <c r="N1114" i="3"/>
  <c r="N2509" i="3"/>
  <c r="N1388" i="3"/>
  <c r="N3006" i="3"/>
  <c r="N2712" i="3"/>
  <c r="N3738" i="3"/>
  <c r="N2243" i="3"/>
  <c r="N376" i="3"/>
  <c r="N2321" i="3"/>
  <c r="N2643" i="3"/>
  <c r="N3965" i="3"/>
  <c r="N2908" i="3"/>
  <c r="N2125" i="3"/>
  <c r="N1458" i="3"/>
  <c r="N530" i="3"/>
  <c r="N2763" i="3"/>
  <c r="N2461" i="3"/>
  <c r="N1250" i="3"/>
  <c r="N3583" i="3"/>
  <c r="N3700" i="3"/>
  <c r="N3770" i="3"/>
  <c r="N3890" i="3"/>
  <c r="N2795" i="3"/>
  <c r="N3748" i="3"/>
  <c r="N76" i="3"/>
  <c r="N970" i="3"/>
  <c r="N3900" i="3"/>
  <c r="N3103" i="3"/>
  <c r="N2483" i="3"/>
  <c r="N1719" i="3"/>
  <c r="N1072" i="3"/>
  <c r="N566" i="3"/>
  <c r="N260" i="3"/>
  <c r="N2887" i="3"/>
  <c r="N294" i="3"/>
  <c r="N1778" i="3"/>
  <c r="N1011" i="3"/>
  <c r="N2565" i="3"/>
  <c r="N1423" i="3"/>
  <c r="N507" i="3"/>
  <c r="N2709" i="3"/>
  <c r="N718" i="3"/>
  <c r="N3881" i="3"/>
  <c r="N2000" i="3"/>
  <c r="N348" i="3"/>
  <c r="N2421" i="3"/>
  <c r="N2594" i="3"/>
  <c r="N1480" i="3"/>
  <c r="N329" i="3"/>
  <c r="N3113" i="3"/>
  <c r="N1340" i="3"/>
  <c r="N1435" i="3"/>
  <c r="N109" i="3"/>
  <c r="N3360" i="3"/>
  <c r="N2452" i="3"/>
  <c r="N1663" i="3"/>
  <c r="N2865" i="3"/>
  <c r="N765" i="3"/>
  <c r="N2245" i="3"/>
  <c r="N2612" i="3"/>
  <c r="N2100" i="3"/>
  <c r="N473" i="3"/>
  <c r="N3991" i="3"/>
  <c r="N2272" i="3"/>
  <c r="N2293" i="3"/>
  <c r="N3936" i="3"/>
  <c r="N3107" i="3"/>
  <c r="N2406" i="3"/>
  <c r="N1656" i="3"/>
  <c r="N787" i="3"/>
  <c r="N680" i="3"/>
  <c r="N602" i="3"/>
  <c r="N3640" i="3"/>
  <c r="N3285" i="3"/>
  <c r="N719" i="3"/>
  <c r="N1209" i="3"/>
  <c r="N2466" i="3"/>
  <c r="N1258" i="3"/>
  <c r="N476" i="3"/>
  <c r="N3864" i="3"/>
  <c r="N734" i="3"/>
  <c r="N2702" i="3"/>
  <c r="N2004" i="3"/>
  <c r="N352" i="3"/>
  <c r="N139" i="3"/>
  <c r="N2290" i="3"/>
  <c r="N2600" i="3"/>
  <c r="N3697" i="3"/>
  <c r="N2875" i="3"/>
  <c r="N2096" i="3"/>
  <c r="N1375" i="3"/>
  <c r="N494" i="3"/>
  <c r="N2723" i="3"/>
  <c r="N2229" i="3"/>
  <c r="N1090" i="3"/>
  <c r="N2802" i="3"/>
  <c r="N3668" i="3"/>
  <c r="N3124" i="3"/>
  <c r="N3866" i="3"/>
  <c r="N4107" i="3"/>
  <c r="N3724" i="3"/>
  <c r="N242" i="3"/>
  <c r="N625" i="3"/>
  <c r="N1290" i="3"/>
  <c r="N3071" i="3"/>
  <c r="N2399" i="3"/>
  <c r="N1684" i="3"/>
  <c r="N1040" i="3"/>
  <c r="N4120" i="3"/>
  <c r="N2674" i="3"/>
  <c r="N2854" i="3"/>
  <c r="N270" i="3"/>
  <c r="N1753" i="3"/>
  <c r="N3394" i="3"/>
  <c r="N2501" i="3"/>
  <c r="N1330" i="3"/>
  <c r="N465" i="3"/>
  <c r="N3860" i="3"/>
  <c r="N2091" i="3"/>
  <c r="N250" i="3"/>
  <c r="N1964" i="3"/>
  <c r="N320" i="3"/>
  <c r="N3582" i="3"/>
  <c r="N2748" i="3"/>
  <c r="N1408" i="3"/>
  <c r="N1008" i="3"/>
  <c r="N2813" i="3"/>
  <c r="N634" i="3"/>
  <c r="N1364" i="3"/>
  <c r="N3931" i="3"/>
  <c r="N3336" i="3"/>
  <c r="N2423" i="3"/>
  <c r="N1628" i="3"/>
  <c r="N2830" i="3"/>
  <c r="N2981" i="3"/>
  <c r="N2722" i="3"/>
  <c r="N3438" i="3"/>
  <c r="N1935" i="3"/>
  <c r="N412" i="3"/>
  <c r="N254" i="3"/>
  <c r="N2005" i="3"/>
  <c r="N863" i="3"/>
  <c r="N3904" i="3"/>
  <c r="N3076" i="3"/>
  <c r="N2374" i="3"/>
  <c r="N1620" i="3"/>
  <c r="N754" i="3"/>
  <c r="N2764" i="3"/>
  <c r="N545" i="3"/>
  <c r="N3615" i="3"/>
  <c r="N25" i="3"/>
  <c r="N846" i="3"/>
  <c r="N3814" i="3"/>
  <c r="N2231" i="3"/>
  <c r="N3587" i="3"/>
  <c r="N3703" i="3"/>
  <c r="N2107" i="3"/>
  <c r="N266" i="3"/>
  <c r="N1969" i="3"/>
  <c r="N324" i="3"/>
  <c r="N1602" i="3"/>
  <c r="N860" i="3"/>
  <c r="N3431" i="3"/>
  <c r="N3665" i="3"/>
  <c r="N2844" i="3"/>
  <c r="N1931" i="3"/>
  <c r="N1342" i="3"/>
  <c r="N463" i="3"/>
  <c r="N933" i="3"/>
  <c r="N2188" i="3"/>
  <c r="N1034" i="3"/>
  <c r="N575" i="3"/>
  <c r="N4015" i="3"/>
  <c r="N2526" i="3"/>
  <c r="N3400" i="3"/>
  <c r="N4093" i="3"/>
  <c r="N3832" i="3"/>
  <c r="N214" i="3"/>
  <c r="N596" i="3"/>
  <c r="N1437" i="3"/>
  <c r="N3035" i="3"/>
  <c r="N2367" i="3"/>
  <c r="N1648" i="3"/>
  <c r="N811" i="3"/>
  <c r="N3256" i="3"/>
  <c r="N854" i="3"/>
  <c r="N1966" i="3"/>
  <c r="N3234" i="3"/>
  <c r="N1986" i="3"/>
  <c r="N1109" i="3"/>
  <c r="N2458" i="3"/>
  <c r="N1245" i="3"/>
  <c r="N3580" i="3"/>
  <c r="N3699" i="3"/>
  <c r="N3486" i="3"/>
  <c r="N3888" i="3"/>
  <c r="N2792" i="3"/>
  <c r="N3745" i="3"/>
  <c r="N103" i="3"/>
  <c r="N997" i="3"/>
  <c r="N2570" i="3"/>
  <c r="N2211" i="3"/>
  <c r="N2059" i="3"/>
  <c r="N2457" i="3"/>
  <c r="N1253" i="3"/>
  <c r="N2913" i="3"/>
  <c r="N3412" i="3"/>
  <c r="N636" i="3"/>
  <c r="N485" i="3"/>
  <c r="N3906" i="3"/>
  <c r="N592" i="3"/>
  <c r="N4084" i="3"/>
  <c r="N1862" i="3"/>
  <c r="N1542" i="3"/>
  <c r="N1943" i="3"/>
  <c r="N1022" i="3"/>
  <c r="N3869" i="3"/>
  <c r="N3406" i="3"/>
  <c r="N1463" i="3"/>
  <c r="N3643" i="3"/>
  <c r="N2191" i="3"/>
  <c r="N297" i="3"/>
  <c r="N4095" i="3"/>
  <c r="N170" i="3"/>
  <c r="N1302" i="3"/>
  <c r="N3039" i="3"/>
  <c r="N2221" i="3"/>
  <c r="N1534" i="3"/>
  <c r="N419" i="3"/>
  <c r="N2724" i="3"/>
  <c r="N472" i="3"/>
  <c r="N2409" i="3"/>
  <c r="N3923" i="3"/>
  <c r="N3775" i="3"/>
  <c r="N2189" i="3"/>
  <c r="N2809" i="3"/>
  <c r="N3671" i="3"/>
  <c r="N3778" i="3"/>
  <c r="N3891" i="3"/>
  <c r="N2799" i="3"/>
  <c r="N3749" i="3"/>
  <c r="N1573" i="3"/>
  <c r="N831" i="3"/>
  <c r="N1188" i="3"/>
  <c r="N3633" i="3"/>
  <c r="N2587" i="3"/>
  <c r="N1888" i="3"/>
  <c r="N1248" i="3"/>
  <c r="N3535" i="3"/>
  <c r="N901" i="3"/>
  <c r="N2140" i="3"/>
  <c r="N940" i="3"/>
  <c r="N3976" i="3"/>
  <c r="N3987" i="3"/>
  <c r="N1857" i="3"/>
  <c r="N3376" i="3"/>
  <c r="N3805" i="3"/>
  <c r="N186" i="3"/>
  <c r="N2443" i="3"/>
  <c r="N1405" i="3"/>
  <c r="N3003" i="3"/>
  <c r="N2217" i="3"/>
  <c r="N1615" i="3"/>
  <c r="N783" i="3"/>
  <c r="N3216" i="3"/>
  <c r="N672" i="3"/>
  <c r="N1934" i="3"/>
  <c r="N3317" i="3"/>
  <c r="N714" i="3"/>
  <c r="N1205" i="3"/>
  <c r="N2226" i="3"/>
  <c r="N1087" i="3"/>
  <c r="N2801" i="3"/>
  <c r="N3667" i="3"/>
  <c r="N2539" i="3"/>
  <c r="N3135" i="3"/>
  <c r="N1552" i="3"/>
  <c r="N2372" i="3"/>
  <c r="N2881" i="3"/>
  <c r="N1270" i="3"/>
  <c r="N425" i="3"/>
  <c r="N536" i="3"/>
  <c r="N2385" i="3"/>
  <c r="N4070" i="3"/>
  <c r="N1414" i="3"/>
  <c r="N1021" i="3"/>
  <c r="N278" i="3"/>
  <c r="N2692" i="3"/>
  <c r="N744" i="3"/>
  <c r="N1382" i="3"/>
  <c r="N3616" i="3"/>
  <c r="N2146" i="3"/>
  <c r="N742" i="3"/>
  <c r="N142" i="3"/>
  <c r="N1441" i="3"/>
  <c r="N3007" i="3"/>
  <c r="N2192" i="3"/>
  <c r="N1494" i="3"/>
  <c r="N531" i="3"/>
  <c r="N934" i="3"/>
  <c r="N409" i="3"/>
  <c r="N3544" i="3"/>
  <c r="N3898" i="3"/>
  <c r="N2143" i="3"/>
  <c r="N1042" i="3"/>
  <c r="N576" i="3"/>
  <c r="N4016" i="3"/>
  <c r="N3132" i="3"/>
  <c r="N3867" i="3"/>
  <c r="N4108" i="3"/>
  <c r="N3725" i="3"/>
  <c r="N107" i="3"/>
  <c r="N1001" i="3"/>
  <c r="N1156" i="3"/>
  <c r="N3601" i="3"/>
  <c r="N2559" i="3"/>
  <c r="N1791" i="3"/>
  <c r="N1203" i="3"/>
  <c r="N3503" i="3"/>
  <c r="N3197" i="3"/>
  <c r="N2054" i="3"/>
  <c r="N897" i="3"/>
  <c r="N248" i="3"/>
  <c r="N1541" i="3"/>
  <c r="N3352" i="3"/>
  <c r="N4065" i="3"/>
  <c r="N3777" i="3"/>
  <c r="N2073" i="3"/>
  <c r="N1879" i="3"/>
  <c r="N4018" i="3"/>
  <c r="N2972" i="3"/>
  <c r="N2184" i="3"/>
  <c r="N1530" i="3"/>
  <c r="N450" i="3"/>
  <c r="N675" i="3"/>
  <c r="N598" i="3"/>
  <c r="N1714" i="3"/>
  <c r="N3278" i="3"/>
  <c r="N843" i="3"/>
  <c r="N3807" i="3"/>
  <c r="N2186" i="3"/>
  <c r="N1031" i="3"/>
  <c r="N571" i="3"/>
  <c r="N4012" i="3"/>
  <c r="N2518" i="3"/>
  <c r="N3399" i="3"/>
  <c r="N4092" i="3"/>
  <c r="N2713" i="3"/>
  <c r="N2269" i="3"/>
  <c r="N3235" i="3"/>
  <c r="N1460" i="3"/>
  <c r="N2983" i="3"/>
  <c r="N363" i="3"/>
  <c r="N3787" i="3"/>
  <c r="N3959" i="3"/>
  <c r="N4056" i="3"/>
  <c r="N794" i="3"/>
  <c r="N3239" i="3"/>
  <c r="N2656" i="3"/>
  <c r="N717" i="3"/>
  <c r="N1347" i="3"/>
  <c r="N2416" i="3"/>
  <c r="N2062" i="3"/>
  <c r="N2614" i="3"/>
  <c r="N4067" i="3"/>
  <c r="N1605" i="3"/>
  <c r="N600" i="3"/>
  <c r="N1409" i="3"/>
  <c r="N2979" i="3"/>
  <c r="N2157" i="3"/>
  <c r="N1459" i="3"/>
  <c r="N495" i="3"/>
  <c r="N902" i="3"/>
  <c r="N347" i="3"/>
  <c r="N3510" i="3"/>
  <c r="N101" i="3"/>
  <c r="N525" i="3"/>
  <c r="N2055" i="3"/>
  <c r="N943" i="3"/>
  <c r="N3988" i="3"/>
  <c r="N2598" i="3"/>
  <c r="N3403" i="3"/>
  <c r="N4094" i="3"/>
  <c r="N3833" i="3"/>
  <c r="N79" i="3"/>
  <c r="N973" i="3"/>
  <c r="N3933" i="3"/>
  <c r="N3573" i="3"/>
  <c r="N2515" i="3"/>
  <c r="N1755" i="3"/>
  <c r="N1105" i="3"/>
  <c r="N3468" i="3"/>
  <c r="N3157" i="3"/>
  <c r="N1898" i="3"/>
  <c r="N679" i="3"/>
  <c r="N2328" i="3"/>
  <c r="N1321" i="3"/>
  <c r="N3328" i="3"/>
  <c r="N4051" i="3"/>
  <c r="N36" i="3"/>
  <c r="N2045" i="3"/>
  <c r="N1851" i="3"/>
  <c r="N3990" i="3"/>
  <c r="N2943" i="3"/>
  <c r="N2153" i="3"/>
  <c r="N1490" i="3"/>
  <c r="N415" i="3"/>
  <c r="N2760" i="3"/>
  <c r="N537" i="3"/>
  <c r="N3638" i="3"/>
  <c r="N18" i="3"/>
  <c r="N3919" i="3"/>
  <c r="N3771" i="3"/>
  <c r="N2138" i="3"/>
  <c r="N937" i="3"/>
  <c r="N3975" i="3"/>
  <c r="N3984" i="3"/>
  <c r="N1849" i="3"/>
  <c r="N3375" i="3"/>
  <c r="N3804" i="3"/>
  <c r="N213" i="3"/>
  <c r="N1836" i="3"/>
  <c r="N1697" i="3"/>
  <c r="N195" i="3"/>
  <c r="N2418" i="3"/>
  <c r="N3459" i="3"/>
  <c r="N3623" i="3"/>
  <c r="N3456" i="3"/>
  <c r="N3996" i="3"/>
  <c r="N759" i="3"/>
  <c r="N2580" i="3"/>
  <c r="N148" i="3"/>
  <c r="N380" i="3"/>
  <c r="N3969" i="3"/>
  <c r="N390" i="3"/>
  <c r="N26" i="3"/>
  <c r="N1046" i="3"/>
  <c r="N1873" i="3"/>
  <c r="N246" i="3"/>
  <c r="N2447" i="3"/>
  <c r="N4022" i="3"/>
  <c r="N2947" i="3"/>
  <c r="N2128" i="3"/>
  <c r="N1379" i="3"/>
  <c r="N466" i="3"/>
  <c r="N3198" i="3"/>
  <c r="N3349" i="3"/>
  <c r="N1349" i="3"/>
  <c r="N2109" i="3"/>
  <c r="N3195" i="3"/>
  <c r="N1909" i="3"/>
  <c r="N900" i="3"/>
  <c r="N251" i="3"/>
  <c r="N1865" i="3"/>
  <c r="N3379" i="3"/>
  <c r="N3808" i="3"/>
  <c r="N245" i="3"/>
  <c r="N3901" i="3"/>
  <c r="N3104" i="3"/>
  <c r="N2486" i="3"/>
  <c r="N1720" i="3"/>
  <c r="N1073" i="3"/>
  <c r="N569" i="3"/>
  <c r="N3118" i="3"/>
  <c r="N1848" i="3"/>
  <c r="N646" i="3"/>
  <c r="N3747" i="3"/>
  <c r="N2917" i="3"/>
  <c r="N1159" i="3"/>
  <c r="N3303" i="3"/>
  <c r="N4037" i="3"/>
  <c r="N12" i="3"/>
  <c r="N2349" i="3"/>
  <c r="N2640" i="3"/>
  <c r="N3962" i="3"/>
  <c r="N2907" i="3"/>
  <c r="N2124" i="3"/>
  <c r="N1455" i="3"/>
  <c r="N527" i="3"/>
  <c r="N2720" i="3"/>
  <c r="N461" i="3"/>
  <c r="N3612" i="3"/>
  <c r="N128" i="3"/>
  <c r="N3892" i="3"/>
  <c r="N3432" i="3"/>
  <c r="N2051" i="3"/>
  <c r="N895" i="3"/>
  <c r="N247" i="3"/>
  <c r="N1533" i="3"/>
  <c r="N3351" i="3"/>
  <c r="N4064" i="3"/>
  <c r="N3776" i="3"/>
  <c r="N185" i="3"/>
  <c r="N2440" i="3"/>
  <c r="N1402" i="3"/>
  <c r="N3000" i="3"/>
  <c r="N2216" i="3"/>
  <c r="N1612" i="3"/>
  <c r="N782" i="3"/>
  <c r="N3213" i="3"/>
  <c r="N830" i="3"/>
  <c r="N1963" i="3"/>
  <c r="N1689" i="3"/>
  <c r="N3172" i="3"/>
  <c r="N3533" i="3"/>
  <c r="N1653" i="3"/>
  <c r="N2357" i="3"/>
  <c r="N3405" i="3"/>
  <c r="N2422" i="3"/>
  <c r="N3208" i="3"/>
  <c r="N259" i="3"/>
  <c r="N3816" i="3"/>
  <c r="N3044" i="3"/>
  <c r="N4111" i="3"/>
  <c r="N1572" i="3"/>
  <c r="N750" i="3"/>
  <c r="N171" i="3"/>
  <c r="N3701" i="3"/>
  <c r="N498" i="3"/>
  <c r="N136" i="3"/>
  <c r="N1630" i="3"/>
  <c r="N716" i="3"/>
  <c r="N218" i="3"/>
  <c r="N1883" i="3"/>
  <c r="N3994" i="3"/>
  <c r="N2911" i="3"/>
  <c r="N2097" i="3"/>
  <c r="N1343" i="3"/>
  <c r="N3536" i="3"/>
  <c r="N3121" i="3"/>
  <c r="N2922" i="3"/>
  <c r="N74" i="3"/>
  <c r="N1596" i="3"/>
  <c r="N3147" i="3"/>
  <c r="N1853" i="3"/>
  <c r="N681" i="3"/>
  <c r="N3951" i="3"/>
  <c r="N2336" i="3"/>
  <c r="N1549" i="3"/>
  <c r="N3353" i="3"/>
  <c r="N4066" i="3"/>
  <c r="N3780" i="3"/>
  <c r="N217" i="3"/>
  <c r="N1294" i="3"/>
  <c r="N3075" i="3"/>
  <c r="N2403" i="3"/>
  <c r="N1687" i="3"/>
  <c r="N1041" i="3"/>
  <c r="N4121" i="3"/>
  <c r="N261" i="3"/>
  <c r="N1661" i="3"/>
  <c r="N335" i="3"/>
  <c r="N3708" i="3"/>
  <c r="N1949" i="3"/>
  <c r="N685" i="3"/>
  <c r="N3275" i="3"/>
  <c r="N738" i="3"/>
  <c r="N166" i="3"/>
  <c r="N2318" i="3"/>
  <c r="N3463" i="3"/>
  <c r="N3693" i="3"/>
  <c r="N2872" i="3"/>
  <c r="N1959" i="3"/>
  <c r="N1374" i="3"/>
  <c r="N491" i="3"/>
  <c r="N930" i="3"/>
  <c r="N396" i="3"/>
  <c r="N2405" i="3"/>
  <c r="N97" i="3"/>
  <c r="N523" i="3"/>
  <c r="N3192" i="3"/>
  <c r="N1896" i="3"/>
  <c r="N678" i="3"/>
  <c r="N2320" i="3"/>
  <c r="N1313" i="3"/>
  <c r="N3327" i="3"/>
  <c r="N4050" i="3"/>
  <c r="N35" i="3"/>
  <c r="N2072" i="3"/>
  <c r="N1878" i="3"/>
  <c r="N4017" i="3"/>
  <c r="N2971" i="3"/>
  <c r="N2181" i="3"/>
  <c r="N1527" i="3"/>
  <c r="N447" i="3"/>
  <c r="N668" i="3"/>
  <c r="N664" i="3"/>
  <c r="N1742" i="3"/>
  <c r="N3313" i="3"/>
  <c r="N711" i="3"/>
  <c r="N1103" i="3"/>
  <c r="N302" i="3"/>
  <c r="N2660" i="3"/>
  <c r="N3501" i="3"/>
  <c r="N813" i="3"/>
  <c r="N2308" i="3"/>
  <c r="N3251" i="3"/>
  <c r="N3550" i="3"/>
  <c r="N2159" i="3"/>
  <c r="N215" i="3"/>
  <c r="N3788" i="3"/>
  <c r="N3015" i="3"/>
  <c r="N3229" i="3"/>
  <c r="N1513" i="3"/>
  <c r="N3010" i="3"/>
  <c r="N143" i="3"/>
  <c r="N3669" i="3"/>
  <c r="N467" i="3"/>
  <c r="N102" i="3"/>
  <c r="N3002" i="3"/>
  <c r="N353" i="3"/>
  <c r="N190" i="3"/>
  <c r="N1855" i="3"/>
  <c r="N3966" i="3"/>
  <c r="N2876" i="3"/>
  <c r="N1932" i="3"/>
  <c r="N1251" i="3"/>
  <c r="N3475" i="3"/>
  <c r="N268" i="3"/>
  <c r="N2890" i="3"/>
  <c r="N322" i="3"/>
  <c r="N45" i="3"/>
  <c r="N2270" i="3"/>
  <c r="N3098" i="3"/>
  <c r="N1669" i="3"/>
  <c r="N650" i="3"/>
  <c r="N3750" i="3"/>
  <c r="N2925" i="3"/>
  <c r="N1329" i="3"/>
  <c r="N3329" i="3"/>
  <c r="N4052" i="3"/>
  <c r="N39" i="3"/>
  <c r="N189" i="3"/>
  <c r="N597" i="3"/>
  <c r="N1438" i="3"/>
  <c r="N3036" i="3"/>
  <c r="N2370" i="3"/>
  <c r="N1655" i="3"/>
  <c r="N815" i="3"/>
  <c r="N2675" i="3"/>
  <c r="N1563" i="3"/>
  <c r="N421" i="3"/>
  <c r="N792" i="3"/>
  <c r="N281" i="3"/>
  <c r="N3592" i="3"/>
  <c r="N2267" i="3"/>
  <c r="N712" i="3"/>
  <c r="N138" i="3"/>
  <c r="N2289" i="3"/>
  <c r="N3430" i="3"/>
  <c r="N3661" i="3"/>
  <c r="N2843" i="3"/>
  <c r="N1928" i="3"/>
  <c r="N1339" i="3"/>
  <c r="N462" i="3"/>
  <c r="N898" i="3"/>
  <c r="N334" i="3"/>
  <c r="N3537" i="3"/>
  <c r="N1344" i="3"/>
  <c r="N2103" i="3"/>
  <c r="N3137" i="3"/>
  <c r="N1845" i="3"/>
  <c r="N642" i="3"/>
  <c r="N3743" i="3"/>
  <c r="N2909" i="3"/>
  <c r="N1151" i="3"/>
  <c r="N3300" i="3"/>
  <c r="N4036" i="3"/>
  <c r="N11" i="3"/>
  <c r="N2044" i="3"/>
  <c r="N1850" i="3"/>
  <c r="N3989" i="3"/>
  <c r="N2940" i="3"/>
  <c r="N2152" i="3"/>
  <c r="N1487" i="3"/>
  <c r="N414" i="3"/>
  <c r="N1360" i="3"/>
  <c r="N1690" i="3"/>
  <c r="N649" i="3"/>
  <c r="N1187" i="3"/>
  <c r="N2508" i="3"/>
  <c r="N2071" i="3"/>
  <c r="N1897" i="3"/>
  <c r="N47" i="3"/>
  <c r="N2984" i="3"/>
  <c r="N687" i="3"/>
  <c r="N1439" i="3"/>
  <c r="N3754" i="3"/>
  <c r="N1606" i="3"/>
  <c r="N2915" i="3"/>
  <c r="N2727" i="3"/>
  <c r="N3926" i="3"/>
  <c r="N2810" i="3"/>
  <c r="N2710" i="3"/>
  <c r="N3836" i="3"/>
  <c r="N2077" i="3"/>
  <c r="N2644" i="3"/>
  <c r="N3698" i="3"/>
  <c r="N2847" i="3"/>
  <c r="N1891" i="3"/>
  <c r="N1108" i="3"/>
  <c r="N570" i="3"/>
  <c r="N2682" i="3"/>
  <c r="N2858" i="3"/>
  <c r="N296" i="3"/>
  <c r="N164" i="3"/>
  <c r="N2977" i="3"/>
  <c r="N2687" i="3"/>
  <c r="N1564" i="3"/>
  <c r="N338" i="3"/>
  <c r="N3709" i="3"/>
  <c r="N1957" i="3"/>
  <c r="N1167" i="3"/>
  <c r="N3304" i="3"/>
  <c r="N4038" i="3"/>
  <c r="N2076" i="3"/>
  <c r="N2444" i="3"/>
  <c r="N1406" i="3"/>
  <c r="N3004" i="3"/>
  <c r="N2220" i="3"/>
  <c r="N1616" i="3"/>
  <c r="N786" i="3"/>
  <c r="N2652" i="3"/>
  <c r="N1484" i="3"/>
  <c r="N3065" i="3"/>
  <c r="N760" i="3"/>
  <c r="N124" i="3"/>
  <c r="N3730" i="3"/>
  <c r="N2240" i="3"/>
  <c r="N373" i="3"/>
  <c r="N1601" i="3"/>
  <c r="N859" i="3"/>
  <c r="N1185" i="3"/>
  <c r="N3630" i="3"/>
  <c r="N2586" i="3"/>
  <c r="N1887" i="3"/>
  <c r="N1244" i="3"/>
  <c r="N3532" i="3"/>
  <c r="N3190" i="3"/>
  <c r="N212" i="3"/>
  <c r="N3505" i="3"/>
  <c r="N69" i="3"/>
  <c r="N1592" i="3"/>
  <c r="N3093" i="3"/>
  <c r="N1658" i="3"/>
  <c r="N456" i="3"/>
  <c r="N3707" i="3"/>
  <c r="N1941" i="3"/>
  <c r="N669" i="3"/>
  <c r="N3273" i="3"/>
  <c r="N736" i="3"/>
  <c r="N3308" i="3"/>
  <c r="N916" i="3"/>
  <c r="N1110" i="3"/>
  <c r="N2413" i="3"/>
  <c r="N1930" i="3"/>
  <c r="N1654" i="3"/>
  <c r="N197" i="3"/>
  <c r="N2382" i="3"/>
  <c r="N980" i="3"/>
  <c r="N1788" i="3"/>
  <c r="N432" i="3"/>
  <c r="N2718" i="3"/>
  <c r="N2326" i="3"/>
  <c r="N34" i="3"/>
  <c r="N2049" i="3"/>
  <c r="N1077" i="3"/>
  <c r="N3600" i="3"/>
  <c r="N451" i="3"/>
  <c r="N321" i="3"/>
  <c r="N1752" i="3"/>
  <c r="N157" i="3"/>
  <c r="N756" i="3"/>
  <c r="N372" i="3"/>
  <c r="N2286" i="3"/>
  <c r="N3897" i="3"/>
  <c r="N2903" i="3"/>
  <c r="N1832" i="3"/>
  <c r="N1069" i="3"/>
  <c r="N2759" i="3"/>
  <c r="N457" i="3"/>
  <c r="N3534" i="3"/>
  <c r="N66" i="3"/>
  <c r="N1591" i="3"/>
  <c r="N2679" i="3"/>
  <c r="N1553" i="3"/>
  <c r="N413" i="3"/>
  <c r="N753" i="3"/>
  <c r="N1369" i="3"/>
  <c r="N3714" i="3"/>
  <c r="N2263" i="3"/>
  <c r="N733" i="3"/>
  <c r="N162" i="3"/>
  <c r="N2345" i="3"/>
  <c r="N2636" i="3"/>
  <c r="N3986" i="3"/>
  <c r="N2939" i="3"/>
  <c r="N2149" i="3"/>
  <c r="N1486" i="3"/>
  <c r="N411" i="3"/>
  <c r="N2752" i="3"/>
  <c r="N121" i="3"/>
  <c r="N551" i="3"/>
  <c r="N3428" i="3"/>
  <c r="N2086" i="3"/>
  <c r="N932" i="3"/>
  <c r="N3971" i="3"/>
  <c r="N243" i="3"/>
  <c r="N1501" i="3"/>
  <c r="N3347" i="3"/>
  <c r="N3800" i="3"/>
  <c r="N181" i="3"/>
  <c r="N2436" i="3"/>
  <c r="N1430" i="3"/>
  <c r="N3027" i="3"/>
  <c r="N1679" i="3"/>
  <c r="N1033" i="3"/>
  <c r="N4117" i="3"/>
  <c r="N2659" i="3"/>
  <c r="N3255" i="3"/>
  <c r="N1746" i="3"/>
  <c r="N3381" i="3"/>
  <c r="N2552" i="3"/>
  <c r="N1417" i="3"/>
  <c r="N499" i="3"/>
  <c r="N3848" i="3"/>
  <c r="N2287" i="3"/>
  <c r="N2335" i="3"/>
  <c r="N2816" i="3"/>
  <c r="N341" i="3"/>
  <c r="N1562" i="3"/>
  <c r="N1018" i="3"/>
  <c r="N1176" i="3"/>
  <c r="N3622" i="3"/>
  <c r="N2578" i="3"/>
  <c r="N1920" i="3"/>
  <c r="N1331" i="3"/>
  <c r="N454" i="3"/>
  <c r="N889" i="3"/>
  <c r="N3302" i="3"/>
  <c r="N703" i="3"/>
  <c r="N1198" i="3"/>
  <c r="N2215" i="3"/>
  <c r="N1074" i="3"/>
  <c r="N2786" i="3"/>
  <c r="N954" i="3"/>
  <c r="N2294" i="3"/>
  <c r="N2354" i="3"/>
  <c r="N1044" i="3"/>
  <c r="N3276" i="3"/>
  <c r="N418" i="3"/>
  <c r="N1570" i="3"/>
  <c r="N1200" i="3"/>
  <c r="N2265" i="3"/>
  <c r="N273" i="3"/>
  <c r="N3721" i="3"/>
  <c r="N856" i="3"/>
  <c r="N1287" i="3"/>
  <c r="N2868" i="3"/>
  <c r="N1784" i="3"/>
  <c r="N1037" i="3"/>
  <c r="N2719" i="3"/>
  <c r="N393" i="3"/>
  <c r="N3502" i="3"/>
  <c r="N199" i="3"/>
  <c r="N2262" i="3"/>
  <c r="N2637" i="3"/>
  <c r="N1478" i="3"/>
  <c r="N3054" i="3"/>
  <c r="N2708" i="3"/>
  <c r="N710" i="3"/>
  <c r="N3873" i="3"/>
  <c r="N2021" i="3"/>
  <c r="N708" i="3"/>
  <c r="N2314" i="3"/>
  <c r="N3458" i="3"/>
  <c r="N3958" i="3"/>
  <c r="N2900" i="3"/>
  <c r="N2120" i="3"/>
  <c r="N1451" i="3"/>
  <c r="N519" i="3"/>
  <c r="N961" i="3"/>
  <c r="N1378" i="3"/>
  <c r="N520" i="3"/>
  <c r="N2047" i="3"/>
  <c r="N884" i="3"/>
  <c r="N3942" i="3"/>
  <c r="N2304" i="3"/>
  <c r="N1289" i="3"/>
  <c r="N3323" i="3"/>
  <c r="N4062" i="3"/>
  <c r="N3772" i="3"/>
  <c r="N2068" i="3"/>
  <c r="N1874" i="3"/>
  <c r="N1398" i="3"/>
  <c r="N2996" i="3"/>
  <c r="N1640" i="3"/>
  <c r="N806" i="3"/>
  <c r="N3248" i="3"/>
  <c r="N1961" i="3"/>
  <c r="N3223" i="3"/>
  <c r="N1970" i="3"/>
  <c r="N1098" i="3"/>
  <c r="N2493" i="3"/>
  <c r="N1291" i="3"/>
  <c r="N3607" i="3"/>
  <c r="N3692" i="3"/>
  <c r="N3204" i="3"/>
  <c r="N3883" i="3"/>
  <c r="N2787" i="3"/>
  <c r="N3765" i="3"/>
  <c r="N96" i="3"/>
  <c r="N990" i="3"/>
  <c r="N1145" i="3"/>
  <c r="N3590" i="3"/>
  <c r="N2550" i="3"/>
  <c r="N1827" i="3"/>
  <c r="N1228" i="3"/>
  <c r="N3523" i="3"/>
  <c r="N3181" i="3"/>
  <c r="N3266" i="3"/>
  <c r="N834" i="3"/>
  <c r="N3798" i="3"/>
  <c r="N2174" i="3"/>
  <c r="N972" i="3"/>
  <c r="N559" i="3"/>
  <c r="N267" i="3"/>
  <c r="N3160" i="3"/>
  <c r="N579" i="3"/>
  <c r="N533" i="3"/>
  <c r="N1785" i="3"/>
  <c r="N424" i="3"/>
  <c r="N2271" i="3"/>
  <c r="N1882" i="3"/>
  <c r="N2711" i="3"/>
  <c r="N104" i="3"/>
  <c r="N1104" i="3"/>
  <c r="N2973" i="3"/>
  <c r="N1377" i="3"/>
  <c r="N3830" i="3"/>
  <c r="N827" i="3"/>
  <c r="N1434" i="3"/>
  <c r="N2840" i="3"/>
  <c r="N1751" i="3"/>
  <c r="N810" i="3"/>
  <c r="N926" i="3"/>
  <c r="N311" i="3"/>
  <c r="N618" i="3"/>
  <c r="N156" i="3"/>
  <c r="N2970" i="3"/>
  <c r="N2564" i="3"/>
  <c r="N1420" i="3"/>
  <c r="N505" i="3"/>
  <c r="N3853" i="3"/>
  <c r="N1618" i="3"/>
  <c r="N2351" i="3"/>
  <c r="N1998" i="3"/>
  <c r="N369" i="3"/>
  <c r="N2285" i="3"/>
  <c r="N3426" i="3"/>
  <c r="N3689" i="3"/>
  <c r="N2867" i="3"/>
  <c r="N1955" i="3"/>
  <c r="N1367" i="3"/>
  <c r="N487" i="3"/>
  <c r="N925" i="3"/>
  <c r="N94" i="3"/>
  <c r="N2095" i="3"/>
  <c r="N1893" i="3"/>
  <c r="N674" i="3"/>
  <c r="N3739" i="3"/>
  <c r="N2893" i="3"/>
  <c r="N960" i="3"/>
  <c r="N3296" i="3"/>
  <c r="N4048" i="3"/>
  <c r="N31" i="3"/>
  <c r="N2040" i="3"/>
  <c r="N1846" i="3"/>
  <c r="N2967" i="3"/>
  <c r="N2212" i="3"/>
  <c r="N1608" i="3"/>
  <c r="N778" i="3"/>
  <c r="N3209" i="3"/>
  <c r="N1739" i="3"/>
  <c r="N3309" i="3"/>
  <c r="N706" i="3"/>
  <c r="N1199" i="3"/>
  <c r="N2445" i="3"/>
  <c r="N1239" i="3"/>
  <c r="N3572" i="3"/>
  <c r="N3660" i="3"/>
  <c r="N2678" i="3"/>
  <c r="N3858" i="3"/>
  <c r="N3740" i="3"/>
  <c r="N68" i="3"/>
  <c r="N962" i="3"/>
  <c r="N3921" i="3"/>
  <c r="N3562" i="3"/>
  <c r="N2503" i="3"/>
  <c r="N1779" i="3"/>
  <c r="N1129" i="3"/>
  <c r="N3491" i="3"/>
  <c r="N3141" i="3"/>
  <c r="N6" i="3"/>
  <c r="N3914" i="3"/>
  <c r="N3469" i="3"/>
  <c r="N2079" i="3"/>
  <c r="N927" i="3"/>
  <c r="N3967" i="3"/>
  <c r="N235" i="3"/>
  <c r="N1758" i="3"/>
  <c r="N2369" i="3"/>
  <c r="N3260" i="3"/>
  <c r="N1756" i="3"/>
  <c r="N3070" i="3"/>
  <c r="N1854" i="3"/>
  <c r="N3861" i="3"/>
  <c r="N828" i="3"/>
  <c r="N3500" i="3"/>
  <c r="N2680" i="3"/>
  <c r="N3116" i="3"/>
  <c r="N163" i="3"/>
  <c r="N969" i="3"/>
  <c r="N3961" i="3"/>
  <c r="N2583" i="3"/>
  <c r="N1716" i="3"/>
  <c r="N526" i="3"/>
  <c r="N894" i="3"/>
  <c r="N203" i="3"/>
  <c r="N315" i="3"/>
  <c r="N1777" i="3"/>
  <c r="N1003" i="3"/>
  <c r="N2500" i="3"/>
  <c r="N1320" i="3"/>
  <c r="N464" i="3"/>
  <c r="N3695" i="3"/>
  <c r="N3478" i="3"/>
  <c r="N3887" i="3"/>
  <c r="N2820" i="3"/>
  <c r="N345" i="3"/>
  <c r="N1597" i="3"/>
  <c r="N855" i="3"/>
  <c r="N1181" i="3"/>
  <c r="N3657" i="3"/>
  <c r="N2836" i="3"/>
  <c r="N1924" i="3"/>
  <c r="N1335" i="3"/>
  <c r="N458" i="3"/>
  <c r="N893" i="3"/>
  <c r="N65" i="3"/>
  <c r="N1588" i="3"/>
  <c r="N3131" i="3"/>
  <c r="N1837" i="3"/>
  <c r="N378" i="3"/>
  <c r="N817" i="3"/>
  <c r="N1737" i="3"/>
  <c r="N653" i="3"/>
  <c r="N3271" i="3"/>
  <c r="N4034" i="3"/>
  <c r="N7" i="3"/>
  <c r="N2342" i="3"/>
  <c r="N2635" i="3"/>
  <c r="N3985" i="3"/>
  <c r="N2935" i="3"/>
  <c r="N2177" i="3"/>
  <c r="N1523" i="3"/>
  <c r="N439" i="3"/>
  <c r="N663" i="3"/>
  <c r="N1706" i="3"/>
  <c r="N3269" i="3"/>
  <c r="N837" i="3"/>
  <c r="N3799" i="3"/>
  <c r="N2218" i="3"/>
  <c r="N1076" i="3"/>
  <c r="N2793" i="3"/>
  <c r="N4007" i="3"/>
  <c r="N2454" i="3"/>
  <c r="N3393" i="3"/>
  <c r="N3716" i="3"/>
  <c r="N234" i="3"/>
  <c r="N616" i="3"/>
  <c r="N1322" i="3"/>
  <c r="N3095" i="3"/>
  <c r="N2474" i="3"/>
  <c r="N1743" i="3"/>
  <c r="N1096" i="3"/>
  <c r="N589" i="3"/>
  <c r="N300" i="3"/>
  <c r="N117" i="3"/>
  <c r="N544" i="3"/>
  <c r="N3421" i="3"/>
  <c r="N2042" i="3"/>
  <c r="N874" i="3"/>
  <c r="N3938" i="3"/>
  <c r="N1453" i="3"/>
  <c r="N2879" i="3"/>
  <c r="N3404" i="3"/>
  <c r="N2611" i="3"/>
  <c r="N971" i="3"/>
  <c r="N1015" i="3"/>
  <c r="N740" i="3"/>
  <c r="N4021" i="3"/>
  <c r="N3217" i="3"/>
  <c r="N726" i="3"/>
  <c r="N998" i="3"/>
  <c r="N3467" i="3"/>
  <c r="N2645" i="3"/>
  <c r="N3584" i="3"/>
  <c r="N624" i="3"/>
  <c r="N3690" i="3"/>
  <c r="N2555" i="3"/>
  <c r="N1683" i="3"/>
  <c r="N490" i="3"/>
  <c r="N3189" i="3"/>
  <c r="N3338" i="3"/>
  <c r="N291" i="3"/>
  <c r="N1750" i="3"/>
  <c r="N3390" i="3"/>
  <c r="N2453" i="3"/>
  <c r="N1242" i="3"/>
  <c r="N3579" i="3"/>
  <c r="N3663" i="3"/>
  <c r="N2694" i="3"/>
  <c r="N3862" i="3"/>
  <c r="N2791" i="3"/>
  <c r="N317" i="3"/>
  <c r="N1566" i="3"/>
  <c r="N824" i="3"/>
  <c r="N3626" i="3"/>
  <c r="N2582" i="3"/>
  <c r="N1831" i="3"/>
  <c r="N1236" i="3"/>
  <c r="N3527" i="3"/>
  <c r="N196" i="3"/>
  <c r="N2261" i="3"/>
  <c r="N3089" i="3"/>
  <c r="N1650" i="3"/>
  <c r="N448" i="3"/>
  <c r="N784" i="3"/>
  <c r="N3254" i="3"/>
  <c r="N3568" i="3"/>
  <c r="N2259" i="3"/>
  <c r="N732" i="3"/>
  <c r="N159" i="3"/>
  <c r="N2313" i="3"/>
  <c r="N3455" i="3"/>
  <c r="N3957" i="3"/>
  <c r="N2899" i="3"/>
  <c r="N2148" i="3"/>
  <c r="N1483" i="3"/>
  <c r="N410" i="3"/>
  <c r="N2751" i="3"/>
  <c r="N3632" i="3"/>
  <c r="N9" i="3"/>
  <c r="N3915" i="3"/>
  <c r="N3471" i="3"/>
  <c r="N2175" i="3"/>
  <c r="N975" i="3"/>
  <c r="N560" i="3"/>
  <c r="N3979" i="3"/>
  <c r="N1817" i="3"/>
  <c r="N3369" i="3"/>
  <c r="N4089" i="3"/>
  <c r="N3825" i="3"/>
  <c r="N206" i="3"/>
  <c r="N2463" i="3"/>
  <c r="N1282" i="3"/>
  <c r="N3060" i="3"/>
  <c r="N2391" i="3"/>
  <c r="N1711" i="3"/>
  <c r="N1064" i="3"/>
  <c r="N557" i="3"/>
  <c r="N2714" i="3"/>
  <c r="N1373" i="3"/>
  <c r="N516" i="3"/>
  <c r="N3179" i="3"/>
  <c r="N1885" i="3"/>
  <c r="N671" i="3"/>
  <c r="N3731" i="3"/>
  <c r="N3370" i="3"/>
  <c r="N1314" i="3"/>
  <c r="N2848" i="3"/>
  <c r="N3380" i="3"/>
  <c r="N3434" i="3"/>
  <c r="N878" i="3"/>
  <c r="N3401" i="3"/>
  <c r="N713" i="3"/>
  <c r="N3993" i="3"/>
  <c r="N676" i="3"/>
  <c r="N2099" i="3"/>
  <c r="N1153" i="3"/>
  <c r="N3150" i="3"/>
  <c r="N1559" i="3"/>
  <c r="N3722" i="3"/>
  <c r="N2468" i="3"/>
  <c r="N3658" i="3"/>
  <c r="N2511" i="3"/>
  <c r="N1647" i="3"/>
  <c r="N459" i="3"/>
  <c r="N3149" i="3"/>
  <c r="N2918" i="3"/>
  <c r="N3261" i="3"/>
  <c r="N1978" i="3"/>
  <c r="N1202" i="3"/>
  <c r="N2223" i="3"/>
  <c r="N1082" i="3"/>
  <c r="N2798" i="3"/>
  <c r="N4011" i="3"/>
  <c r="N2510" i="3"/>
  <c r="N3396" i="3"/>
  <c r="N3744" i="3"/>
  <c r="N100" i="3"/>
  <c r="N994" i="3"/>
  <c r="N3594" i="3"/>
  <c r="N2554" i="3"/>
  <c r="N1783" i="3"/>
  <c r="N1195" i="3"/>
  <c r="N3495" i="3"/>
  <c r="N153" i="3"/>
  <c r="N2969" i="3"/>
  <c r="N2676" i="3"/>
  <c r="N1551" i="3"/>
  <c r="N408" i="3"/>
  <c r="N752" i="3"/>
  <c r="N1361" i="3"/>
  <c r="N775" i="3"/>
  <c r="N2020" i="3"/>
  <c r="N705" i="3"/>
  <c r="N131" i="3"/>
  <c r="N880" i="3"/>
  <c r="N3423" i="3"/>
  <c r="N3686" i="3"/>
  <c r="N2864" i="3"/>
  <c r="N2117" i="3"/>
  <c r="N1450" i="3"/>
  <c r="N518" i="3"/>
  <c r="N958" i="3"/>
  <c r="N2433" i="3"/>
  <c r="N120" i="3"/>
  <c r="N547" i="3"/>
  <c r="N3424" i="3"/>
  <c r="N2082" i="3"/>
  <c r="N929" i="3"/>
  <c r="N3968" i="3"/>
  <c r="N239" i="3"/>
  <c r="N1493" i="3"/>
  <c r="N3344" i="3"/>
  <c r="N3797" i="3"/>
  <c r="N2093" i="3"/>
  <c r="N2435" i="3"/>
  <c r="N1429" i="3"/>
  <c r="N3024" i="3"/>
  <c r="N1672" i="3"/>
  <c r="N1032" i="3"/>
  <c r="N4116" i="3"/>
  <c r="N2658" i="3"/>
  <c r="N90" i="3"/>
  <c r="N1622" i="3"/>
  <c r="N3123" i="3"/>
  <c r="N1829" i="3"/>
  <c r="N374" i="3"/>
  <c r="N812" i="3"/>
  <c r="N1721" i="3"/>
  <c r="N3066" i="3"/>
  <c r="N2084" i="3"/>
  <c r="N387" i="3"/>
  <c r="N938" i="3"/>
  <c r="N3666" i="3"/>
  <c r="N2825" i="3"/>
  <c r="N793" i="3"/>
  <c r="N2976" i="3"/>
  <c r="N2568" i="3"/>
  <c r="N3889" i="3"/>
  <c r="N3929" i="3"/>
  <c r="N3117" i="3"/>
  <c r="N1479" i="3"/>
  <c r="N3863" i="3"/>
  <c r="N1598" i="3"/>
  <c r="N2639" i="3"/>
  <c r="N3629" i="3"/>
  <c r="N2482" i="3"/>
  <c r="N1454" i="3"/>
  <c r="N3531" i="3"/>
  <c r="N309" i="3"/>
  <c r="N2886" i="3"/>
  <c r="N3231" i="3"/>
  <c r="N842" i="3"/>
  <c r="N3806" i="3"/>
  <c r="N2183" i="3"/>
  <c r="N1030" i="3"/>
  <c r="N563" i="3"/>
  <c r="N3983" i="3"/>
  <c r="N1841" i="3"/>
  <c r="N3372" i="3"/>
  <c r="N3720" i="3"/>
  <c r="N72" i="3"/>
  <c r="N966" i="3"/>
  <c r="N3925" i="3"/>
  <c r="N3566" i="3"/>
  <c r="N2507" i="3"/>
  <c r="N1748" i="3"/>
  <c r="N1100" i="3"/>
  <c r="N593" i="3"/>
  <c r="N3146" i="3"/>
  <c r="N1774" i="3"/>
  <c r="N999" i="3"/>
  <c r="N2634" i="3"/>
  <c r="N1476" i="3"/>
  <c r="N3049" i="3"/>
  <c r="N2704" i="3"/>
  <c r="N702" i="3"/>
  <c r="N3865" i="3"/>
  <c r="N1997" i="3"/>
  <c r="N368" i="3"/>
  <c r="N1594" i="3"/>
  <c r="N852" i="3"/>
  <c r="N1180" i="3"/>
  <c r="N3654" i="3"/>
  <c r="N2835" i="3"/>
  <c r="N1952" i="3"/>
  <c r="N1366" i="3"/>
  <c r="N486" i="3"/>
  <c r="N922" i="3"/>
  <c r="N2400" i="3"/>
  <c r="N1376" i="3"/>
  <c r="N517" i="3"/>
  <c r="N2046" i="3"/>
  <c r="N877" i="3"/>
  <c r="N3939" i="3"/>
  <c r="N2296" i="3"/>
  <c r="N1281" i="3"/>
  <c r="N3321" i="3"/>
  <c r="N4061" i="3"/>
  <c r="N3769" i="3"/>
  <c r="N2065" i="3"/>
  <c r="N1871" i="3"/>
  <c r="N1397" i="3"/>
  <c r="N2995" i="3"/>
  <c r="N1639" i="3"/>
  <c r="N803" i="3"/>
  <c r="N3244" i="3"/>
  <c r="N3496" i="3"/>
  <c r="N61" i="3"/>
  <c r="N2291" i="3"/>
  <c r="N3085" i="3"/>
  <c r="N1642" i="3"/>
  <c r="N443" i="3"/>
  <c r="N780" i="3"/>
  <c r="N3238" i="3"/>
  <c r="N2384" i="3"/>
  <c r="N905" i="3"/>
  <c r="N3634" i="3"/>
  <c r="N1938" i="3"/>
  <c r="N761" i="3"/>
  <c r="N2944" i="3"/>
  <c r="N2504" i="3"/>
  <c r="N258" i="3"/>
  <c r="N3598" i="3"/>
  <c r="N3341" i="3"/>
  <c r="N416" i="3"/>
  <c r="N2264" i="3"/>
  <c r="N1569" i="3"/>
  <c r="N3462" i="3"/>
  <c r="N3597" i="3"/>
  <c r="N2398" i="3"/>
  <c r="N1370" i="3"/>
  <c r="N3499" i="3"/>
  <c r="N253" i="3"/>
  <c r="N2850" i="3"/>
  <c r="N3277" i="3"/>
  <c r="N3918" i="3"/>
  <c r="N3767" i="3"/>
  <c r="N2087" i="3"/>
  <c r="N935" i="3"/>
  <c r="N3972" i="3"/>
  <c r="N244" i="3"/>
  <c r="N1525" i="3"/>
  <c r="N3348" i="3"/>
  <c r="N4091" i="3"/>
  <c r="N3829" i="3"/>
  <c r="N238" i="3"/>
  <c r="N621" i="3"/>
  <c r="N1326" i="3"/>
  <c r="N3099" i="3"/>
  <c r="N2478" i="3"/>
  <c r="N1715" i="3"/>
  <c r="N1068" i="3"/>
  <c r="N561" i="3"/>
  <c r="N308" i="3"/>
  <c r="N1749" i="3"/>
  <c r="N3386" i="3"/>
  <c r="N2557" i="3"/>
  <c r="N1419" i="3"/>
  <c r="N500" i="3"/>
  <c r="N3852" i="3"/>
  <c r="N1610" i="3"/>
  <c r="N2343" i="3"/>
  <c r="N2819" i="3"/>
  <c r="N344" i="3"/>
  <c r="N1565" i="3"/>
  <c r="N823" i="3"/>
  <c r="N3625" i="3"/>
  <c r="N2579" i="3"/>
  <c r="N1923" i="3"/>
  <c r="N1334" i="3"/>
  <c r="N455" i="3"/>
  <c r="N890" i="3"/>
  <c r="N3529" i="3"/>
  <c r="N93" i="3"/>
  <c r="N2090" i="3"/>
  <c r="N1890" i="3"/>
  <c r="N673" i="3"/>
  <c r="N3735" i="3"/>
  <c r="N2885" i="3"/>
  <c r="N952" i="3"/>
  <c r="N3295" i="3"/>
  <c r="N4047" i="3"/>
  <c r="N29" i="3"/>
  <c r="N2037" i="3"/>
  <c r="N1843" i="3"/>
  <c r="N4010" i="3"/>
  <c r="N2964" i="3"/>
  <c r="N2209" i="3"/>
  <c r="N1554" i="3"/>
  <c r="N771" i="3"/>
  <c r="N699" i="3"/>
  <c r="N611" i="3"/>
  <c r="N188" i="3"/>
  <c r="N2257" i="3"/>
  <c r="N2671" i="3"/>
  <c r="N1545" i="3"/>
  <c r="N404" i="3"/>
  <c r="N2773" i="3"/>
  <c r="N1345" i="3"/>
  <c r="N1059" i="3"/>
  <c r="N3899" i="3"/>
  <c r="N3809" i="3"/>
  <c r="N2590" i="3"/>
  <c r="N2653" i="3"/>
  <c r="N289" i="3"/>
  <c r="N2185" i="3"/>
  <c r="N1428" i="3"/>
  <c r="N2001" i="3"/>
  <c r="N3570" i="3"/>
  <c r="N2920" i="3"/>
  <c r="N3062" i="3"/>
  <c r="N2239" i="3"/>
  <c r="N75" i="3"/>
  <c r="N3427" i="3"/>
  <c r="N3569" i="3"/>
  <c r="N2366" i="3"/>
  <c r="N1338" i="3"/>
  <c r="N594" i="3"/>
  <c r="N2667" i="3"/>
  <c r="N1710" i="3"/>
  <c r="N17" i="3"/>
  <c r="N3429" i="3"/>
  <c r="N2050" i="3"/>
  <c r="N892" i="3"/>
  <c r="N3943" i="3"/>
  <c r="N2312" i="3"/>
  <c r="N1305" i="3"/>
  <c r="N3801" i="3"/>
  <c r="N210" i="3"/>
  <c r="N2467" i="3"/>
  <c r="N1286" i="3"/>
  <c r="N3067" i="3"/>
  <c r="N2395" i="3"/>
  <c r="N1680" i="3"/>
  <c r="N1036" i="3"/>
  <c r="N4118" i="3"/>
  <c r="N252" i="3"/>
  <c r="N1975" i="3"/>
  <c r="N1102" i="3"/>
  <c r="N2496" i="3"/>
  <c r="N1293" i="3"/>
  <c r="N460" i="3"/>
  <c r="N3694" i="3"/>
  <c r="N3470" i="3"/>
  <c r="N3886" i="3"/>
  <c r="N2788" i="3"/>
  <c r="N316" i="3"/>
  <c r="N99" i="3"/>
  <c r="N993" i="3"/>
  <c r="N3593" i="3"/>
  <c r="N2551" i="3"/>
  <c r="N1828" i="3"/>
  <c r="N1235" i="3"/>
  <c r="N3524" i="3"/>
  <c r="N3182" i="3"/>
  <c r="N3497" i="3"/>
  <c r="N62" i="3"/>
  <c r="N1587" i="3"/>
  <c r="N3128" i="3"/>
  <c r="N1830" i="3"/>
  <c r="N375" i="3"/>
  <c r="N816" i="3"/>
  <c r="N1729" i="3"/>
  <c r="N3074" i="3"/>
  <c r="N3268" i="3"/>
  <c r="N4033" i="3"/>
  <c r="N4" i="3"/>
  <c r="N2341" i="3"/>
  <c r="N3982" i="3"/>
  <c r="N2356" i="3"/>
  <c r="N2228" i="3"/>
  <c r="N528" i="3"/>
  <c r="N3781" i="3"/>
  <c r="N2527" i="3"/>
  <c r="N2573" i="3"/>
  <c r="N2156" i="3"/>
  <c r="N1385" i="3"/>
  <c r="N1968" i="3"/>
  <c r="N2558" i="3"/>
  <c r="N622" i="3"/>
  <c r="N4106" i="3"/>
  <c r="N241" i="3"/>
  <c r="N1184" i="3"/>
  <c r="N3100" i="3"/>
  <c r="N2121" i="3"/>
  <c r="N1243" i="3"/>
  <c r="N565" i="3"/>
  <c r="N955" i="3"/>
  <c r="N3636" i="3"/>
  <c r="N125" i="3"/>
  <c r="N3187" i="3"/>
  <c r="N1894" i="3"/>
  <c r="N677" i="3"/>
  <c r="N3742" i="3"/>
  <c r="N2901" i="3"/>
  <c r="N968" i="3"/>
  <c r="N4063" i="3"/>
  <c r="N3773" i="3"/>
  <c r="N182" i="3"/>
  <c r="N2439" i="3"/>
  <c r="N1433" i="3"/>
  <c r="N3028" i="3"/>
  <c r="N2363" i="3"/>
  <c r="N1644" i="3"/>
  <c r="N807" i="3"/>
  <c r="N3249" i="3"/>
  <c r="N2666" i="3"/>
  <c r="N707" i="3"/>
  <c r="N1201" i="3"/>
  <c r="N2450" i="3"/>
  <c r="N1240" i="3"/>
  <c r="N3575" i="3"/>
  <c r="N3662" i="3"/>
  <c r="N2686" i="3"/>
  <c r="N3859" i="3"/>
  <c r="N3741" i="3"/>
  <c r="N71" i="3"/>
  <c r="N965" i="3"/>
  <c r="N3924" i="3"/>
  <c r="N3565" i="3"/>
  <c r="N2506" i="3"/>
  <c r="N1780" i="3"/>
  <c r="N1192" i="3"/>
  <c r="N3492" i="3"/>
  <c r="N3142" i="3"/>
  <c r="N614" i="3"/>
  <c r="N191" i="3"/>
  <c r="N2260" i="3"/>
  <c r="N3086" i="3"/>
  <c r="N1645" i="3"/>
  <c r="N445" i="3"/>
  <c r="N781" i="3"/>
  <c r="N3246" i="3"/>
  <c r="N2392" i="3"/>
  <c r="N2256" i="3"/>
  <c r="N730" i="3"/>
  <c r="N158" i="3"/>
  <c r="N2310" i="3"/>
  <c r="N3954" i="3"/>
  <c r="N2896" i="3"/>
  <c r="N2145" i="3"/>
  <c r="N1482" i="3"/>
  <c r="N407" i="3"/>
  <c r="N2744" i="3"/>
  <c r="N287" i="3"/>
  <c r="N1772" i="3"/>
  <c r="N991" i="3"/>
  <c r="N2549" i="3"/>
  <c r="N1415" i="3"/>
  <c r="N497" i="3"/>
  <c r="N3845" i="3"/>
  <c r="N3416" i="3"/>
  <c r="N887" i="3"/>
  <c r="N1431" i="3"/>
  <c r="N4119" i="3"/>
  <c r="N3136" i="3"/>
  <c r="N2180" i="3"/>
  <c r="N3917" i="3"/>
  <c r="N3980" i="3"/>
  <c r="N209" i="3"/>
  <c r="N1805" i="3"/>
  <c r="N2778" i="3"/>
  <c r="N365" i="3"/>
  <c r="N2863" i="3"/>
  <c r="N482" i="3"/>
  <c r="N1095" i="3"/>
  <c r="N3659" i="3"/>
  <c r="N751" i="3"/>
  <c r="N2016" i="3"/>
  <c r="N364" i="3"/>
  <c r="N1590" i="3"/>
  <c r="N848" i="3"/>
  <c r="N3418" i="3"/>
  <c r="N3650" i="3"/>
  <c r="N2828" i="3"/>
  <c r="N1919" i="3"/>
  <c r="N1327" i="3"/>
  <c r="N2743" i="3"/>
  <c r="N797" i="3"/>
  <c r="N1954" i="3"/>
  <c r="N3220" i="3"/>
  <c r="N746" i="3"/>
  <c r="N1094" i="3"/>
  <c r="N2437" i="3"/>
  <c r="N1182" i="3"/>
  <c r="N3567" i="3"/>
  <c r="N3655" i="3"/>
  <c r="N2662" i="3"/>
  <c r="N3855" i="3"/>
  <c r="N4101" i="3"/>
  <c r="N3712" i="3"/>
  <c r="N230" i="3"/>
  <c r="N612" i="3"/>
  <c r="N1278" i="3"/>
  <c r="N3052" i="3"/>
  <c r="N2387" i="3"/>
  <c r="N1668" i="3"/>
  <c r="N1028" i="3"/>
  <c r="N550" i="3"/>
  <c r="N292" i="3"/>
  <c r="N2937" i="3"/>
  <c r="N603" i="3"/>
  <c r="N180" i="3"/>
  <c r="N2994" i="3"/>
  <c r="N2664" i="3"/>
  <c r="N1535" i="3"/>
  <c r="N397" i="3"/>
  <c r="N776" i="3"/>
  <c r="N3222" i="3"/>
  <c r="N2368" i="3"/>
  <c r="N2252" i="3"/>
  <c r="N386" i="3"/>
  <c r="N123" i="3"/>
  <c r="N872" i="3"/>
  <c r="N3949" i="3"/>
  <c r="N2891" i="3"/>
  <c r="N2108" i="3"/>
  <c r="N1390" i="3"/>
  <c r="N510" i="3"/>
  <c r="N946" i="3"/>
  <c r="N468" i="3"/>
  <c r="N729" i="3"/>
  <c r="N1770" i="3"/>
  <c r="N3558" i="3"/>
  <c r="N367" i="3"/>
  <c r="N2956" i="3"/>
  <c r="N3378" i="3"/>
  <c r="N923" i="3"/>
  <c r="N3880" i="3"/>
  <c r="N3134" i="3"/>
  <c r="N3050" i="3"/>
  <c r="N402" i="3"/>
  <c r="N1759" i="3"/>
  <c r="N2048" i="3"/>
  <c r="N3253" i="3"/>
  <c r="N3090" i="3"/>
  <c r="N2069" i="3"/>
  <c r="N1611" i="3"/>
  <c r="N3803" i="3"/>
  <c r="N2462" i="3"/>
  <c r="N620" i="3"/>
  <c r="N1773" i="3"/>
  <c r="N2703" i="3"/>
  <c r="N130" i="3"/>
  <c r="N2831" i="3"/>
  <c r="N660" i="3"/>
  <c r="N2613" i="3"/>
  <c r="N4004" i="3"/>
  <c r="N3849" i="3"/>
  <c r="N1990" i="3"/>
  <c r="N340" i="3"/>
  <c r="N1561" i="3"/>
  <c r="N1017" i="3"/>
  <c r="N1173" i="3"/>
  <c r="N3621" i="3"/>
  <c r="N2575" i="3"/>
  <c r="N1816" i="3"/>
  <c r="N1227" i="3"/>
  <c r="N3552" i="3"/>
  <c r="N639" i="3"/>
  <c r="N1734" i="3"/>
  <c r="N3301" i="3"/>
  <c r="N869" i="3"/>
  <c r="N1197" i="3"/>
  <c r="N2210" i="3"/>
  <c r="N1070" i="3"/>
  <c r="N2785" i="3"/>
  <c r="N4003" i="3"/>
  <c r="N2438" i="3"/>
  <c r="N3391" i="3"/>
  <c r="N3821" i="3"/>
  <c r="N202" i="3"/>
  <c r="N2459" i="3"/>
  <c r="N1422" i="3"/>
  <c r="N3020" i="3"/>
  <c r="N2236" i="3"/>
  <c r="N1635" i="3"/>
  <c r="N799" i="3"/>
  <c r="N4114" i="3"/>
  <c r="N2706" i="3"/>
  <c r="N2905" i="3"/>
  <c r="N306" i="3"/>
  <c r="N1801" i="3"/>
  <c r="N2957" i="3"/>
  <c r="N2592" i="3"/>
  <c r="N1462" i="3"/>
  <c r="N3030" i="3"/>
  <c r="N2741" i="3"/>
  <c r="N200" i="3"/>
  <c r="N2766" i="3"/>
  <c r="N2013" i="3"/>
  <c r="N361" i="3"/>
  <c r="N1586" i="3"/>
  <c r="N844" i="3"/>
  <c r="N3414" i="3"/>
  <c r="N3677" i="3"/>
  <c r="N2856" i="3"/>
  <c r="N1944" i="3"/>
  <c r="N1355" i="3"/>
  <c r="N475" i="3"/>
  <c r="N914" i="3"/>
  <c r="N312" i="3"/>
  <c r="N2113" i="3"/>
  <c r="N496" i="3"/>
  <c r="N2499" i="3"/>
  <c r="N1819" i="3"/>
  <c r="N4005" i="3"/>
  <c r="N2932" i="3"/>
  <c r="N1359" i="3"/>
  <c r="N3687" i="3"/>
  <c r="N585" i="3"/>
  <c r="N3264" i="3"/>
  <c r="N1724" i="3"/>
  <c r="N2353" i="3"/>
  <c r="N349" i="3"/>
  <c r="N2346" i="3"/>
  <c r="N588" i="3"/>
  <c r="N1840" i="3"/>
  <c r="N3299" i="3"/>
  <c r="N2041" i="3"/>
  <c r="N1526" i="3"/>
  <c r="N3472" i="3"/>
  <c r="N1833" i="3"/>
  <c r="N2464" i="3"/>
  <c r="N1744" i="3"/>
  <c r="N2965" i="3"/>
  <c r="N1353" i="3"/>
  <c r="N1593" i="3"/>
  <c r="N957" i="3"/>
  <c r="N2492" i="3"/>
  <c r="N3374" i="3"/>
  <c r="N2327" i="3"/>
  <c r="N2815" i="3"/>
  <c r="N3764" i="3"/>
  <c r="N95" i="3"/>
  <c r="N989" i="3"/>
  <c r="N1144" i="3"/>
  <c r="N3589" i="3"/>
  <c r="N2547" i="3"/>
  <c r="N1776" i="3"/>
  <c r="N1128" i="3"/>
  <c r="N3520" i="3"/>
  <c r="N573" i="3"/>
  <c r="N1701" i="3"/>
  <c r="N42" i="3"/>
  <c r="N829" i="3"/>
  <c r="N3795" i="3"/>
  <c r="N2170" i="3"/>
  <c r="N964" i="3"/>
  <c r="N555" i="3"/>
  <c r="N265" i="3"/>
  <c r="N1678" i="3"/>
  <c r="N3367" i="3"/>
  <c r="N4073" i="3"/>
  <c r="N3793" i="3"/>
  <c r="N2089" i="3"/>
  <c r="N2431" i="3"/>
  <c r="N1393" i="3"/>
  <c r="N2991" i="3"/>
  <c r="N2205" i="3"/>
  <c r="N1547" i="3"/>
  <c r="N766" i="3"/>
  <c r="N3240" i="3"/>
  <c r="N2650" i="3"/>
  <c r="N2873" i="3"/>
  <c r="N283" i="3"/>
  <c r="N1769" i="3"/>
  <c r="N983" i="3"/>
  <c r="N2544" i="3"/>
  <c r="N1407" i="3"/>
  <c r="N492" i="3"/>
  <c r="N3884" i="3"/>
  <c r="N841" i="3"/>
  <c r="N3696" i="3"/>
  <c r="N1988" i="3"/>
  <c r="N336" i="3"/>
  <c r="N1557" i="3"/>
  <c r="N1013" i="3"/>
  <c r="N1169" i="3"/>
  <c r="N3646" i="3"/>
  <c r="N2824" i="3"/>
  <c r="N1908" i="3"/>
  <c r="N1260" i="3"/>
  <c r="N3548" i="3"/>
  <c r="N882" i="3"/>
  <c r="N562" i="3"/>
  <c r="N1273" i="3"/>
  <c r="N514" i="3"/>
  <c r="N3408" i="3"/>
  <c r="N3174" i="3"/>
  <c r="N3288" i="3"/>
  <c r="N709" i="3"/>
  <c r="N127" i="3"/>
  <c r="N1130" i="3"/>
  <c r="N1318" i="3"/>
  <c r="N1629" i="3"/>
  <c r="N2924" i="3"/>
  <c r="N2514" i="3"/>
  <c r="N2317" i="3"/>
  <c r="N529" i="3"/>
  <c r="N1651" i="3"/>
  <c r="N3272" i="3"/>
  <c r="N1875" i="3"/>
  <c r="N779" i="3"/>
  <c r="N3395" i="3"/>
  <c r="N1712" i="3"/>
  <c r="N996" i="3"/>
  <c r="N865" i="3"/>
  <c r="N879" i="3"/>
  <c r="N921" i="3"/>
  <c r="N2442" i="3"/>
  <c r="N2877" i="3"/>
  <c r="N3882" i="3"/>
  <c r="N2784" i="3"/>
  <c r="N3737" i="3"/>
  <c r="N67" i="3"/>
  <c r="N645" i="3"/>
  <c r="N3920" i="3"/>
  <c r="N3561" i="3"/>
  <c r="N2502" i="3"/>
  <c r="N1740" i="3"/>
  <c r="N1093" i="3"/>
  <c r="N3488" i="3"/>
  <c r="N918" i="3"/>
  <c r="N504" i="3"/>
  <c r="N3628" i="3"/>
  <c r="N152" i="3"/>
  <c r="N3911" i="3"/>
  <c r="N3466" i="3"/>
  <c r="N2078" i="3"/>
  <c r="N924" i="3"/>
  <c r="N3964" i="3"/>
  <c r="N231" i="3"/>
  <c r="N1477" i="3"/>
  <c r="N3340" i="3"/>
  <c r="N4059" i="3"/>
  <c r="N52" i="3"/>
  <c r="N2061" i="3"/>
  <c r="N1867" i="3"/>
  <c r="N4006" i="3"/>
  <c r="N2959" i="3"/>
  <c r="N2172" i="3"/>
  <c r="N1514" i="3"/>
  <c r="N431" i="3"/>
  <c r="N692" i="3"/>
  <c r="N915" i="3"/>
  <c r="N2839" i="3"/>
  <c r="N3247" i="3"/>
  <c r="N2026" i="3"/>
  <c r="N1127" i="3"/>
  <c r="N2485" i="3"/>
  <c r="N1280" i="3"/>
  <c r="N3603" i="3"/>
  <c r="N3842" i="3"/>
  <c r="N3826" i="3"/>
  <c r="N2311" i="3"/>
  <c r="N2811" i="3"/>
  <c r="N3760" i="3"/>
  <c r="N91" i="3"/>
  <c r="N985" i="3"/>
  <c r="N3617" i="3"/>
  <c r="N2571" i="3"/>
  <c r="N1807" i="3"/>
  <c r="N1216" i="3"/>
  <c r="N3516" i="3"/>
  <c r="N3173" i="3"/>
  <c r="N522" i="3"/>
  <c r="N405" i="3"/>
  <c r="N3267" i="3"/>
  <c r="N1412" i="3"/>
  <c r="N3916" i="3"/>
  <c r="N86" i="3"/>
  <c r="N178" i="3"/>
  <c r="N1497" i="3"/>
  <c r="N3682" i="3"/>
  <c r="N3188" i="3"/>
  <c r="N57" i="3"/>
  <c r="N3977" i="3"/>
  <c r="N1787" i="3"/>
  <c r="N1152" i="3"/>
  <c r="N3611" i="3"/>
  <c r="N383" i="3"/>
  <c r="N1847" i="3"/>
  <c r="N446" i="3"/>
  <c r="N3371" i="3"/>
  <c r="N1097" i="3"/>
  <c r="N767" i="3"/>
  <c r="N851" i="3"/>
  <c r="N2176" i="3"/>
  <c r="N310" i="3"/>
  <c r="N1468" i="3"/>
  <c r="N857" i="3"/>
  <c r="N3856" i="3"/>
  <c r="N4102" i="3"/>
  <c r="N3713" i="3"/>
  <c r="N233" i="3"/>
  <c r="N613" i="3"/>
  <c r="N1319" i="3"/>
  <c r="N3092" i="3"/>
  <c r="N2471" i="3"/>
  <c r="N1707" i="3"/>
  <c r="N1060" i="3"/>
  <c r="N586" i="3"/>
  <c r="N886" i="3"/>
  <c r="N441" i="3"/>
  <c r="N2429" i="3"/>
  <c r="N114" i="3"/>
  <c r="N543" i="3"/>
  <c r="N3214" i="3"/>
  <c r="N2039" i="3"/>
  <c r="N873" i="3"/>
  <c r="N3935" i="3"/>
  <c r="N3366" i="3"/>
  <c r="N1265" i="3"/>
  <c r="N3316" i="3"/>
  <c r="N4045" i="3"/>
  <c r="N27" i="3"/>
  <c r="N2033" i="3"/>
  <c r="N1839" i="3"/>
  <c r="N3978" i="3"/>
  <c r="N2927" i="3"/>
  <c r="N2141" i="3"/>
  <c r="N1474" i="3"/>
  <c r="N403" i="3"/>
  <c r="N652" i="3"/>
  <c r="N789" i="3"/>
  <c r="N1953" i="3"/>
  <c r="N3218" i="3"/>
  <c r="N743" i="3"/>
  <c r="N1234" i="3"/>
  <c r="N2434" i="3"/>
  <c r="N1174" i="3"/>
  <c r="N3564" i="3"/>
  <c r="N3684" i="3"/>
  <c r="N3180" i="3"/>
  <c r="N3879" i="3"/>
  <c r="N2780" i="3"/>
  <c r="N3734" i="3"/>
  <c r="N63" i="3"/>
  <c r="N641" i="3"/>
  <c r="N3585" i="3"/>
  <c r="N2542" i="3"/>
  <c r="N1771" i="3"/>
  <c r="N1121" i="3"/>
  <c r="N3484" i="3"/>
  <c r="N3133" i="3"/>
  <c r="N2968" i="3"/>
  <c r="N2962" i="3"/>
  <c r="N2895" i="3"/>
  <c r="N988" i="3"/>
  <c r="N92" i="3"/>
  <c r="N3525" i="3"/>
  <c r="N928" i="3"/>
  <c r="N1503" i="3"/>
  <c r="N704" i="3"/>
  <c r="N1948" i="3"/>
  <c r="N1285" i="3"/>
  <c r="N2470" i="3"/>
  <c r="N1705" i="3"/>
  <c r="N274" i="3"/>
  <c r="N1531" i="3"/>
  <c r="N318" i="3"/>
  <c r="N3928" i="3"/>
  <c r="N2404" i="3"/>
  <c r="N453" i="3"/>
  <c r="N3212" i="3"/>
  <c r="N2222" i="3"/>
  <c r="N1323" i="3"/>
  <c r="N1065" i="3"/>
  <c r="N3857" i="3"/>
  <c r="N2116" i="3"/>
  <c r="N3252" i="3"/>
  <c r="N1288" i="3"/>
  <c r="N3196" i="3"/>
  <c r="N3392" i="3"/>
  <c r="N3824" i="3"/>
  <c r="N205" i="3"/>
  <c r="N2460" i="3"/>
  <c r="N1279" i="3"/>
  <c r="N3059" i="3"/>
  <c r="N2390" i="3"/>
  <c r="N1671" i="3"/>
  <c r="N1029" i="3"/>
  <c r="N3177" i="3"/>
  <c r="N379" i="3"/>
  <c r="N3560" i="3"/>
  <c r="N1371" i="3"/>
  <c r="N512" i="3"/>
  <c r="N3178" i="3"/>
  <c r="N1880" i="3"/>
  <c r="N670" i="3"/>
  <c r="N3727" i="3"/>
  <c r="N2869" i="3"/>
  <c r="N936" i="3"/>
  <c r="N3291" i="3"/>
  <c r="N4031" i="3"/>
  <c r="N179" i="3"/>
  <c r="N2337" i="3"/>
  <c r="N2628" i="3"/>
  <c r="N3950" i="3"/>
  <c r="N2892" i="3"/>
  <c r="N2112" i="3"/>
  <c r="N1443" i="3"/>
  <c r="N511" i="3"/>
  <c r="N2740" i="3"/>
  <c r="N631" i="3"/>
  <c r="N1733" i="3"/>
  <c r="N3298" i="3"/>
  <c r="N866" i="3"/>
  <c r="N1194" i="3"/>
  <c r="N2204" i="3"/>
  <c r="N1066" i="3"/>
  <c r="N2782" i="3"/>
  <c r="N3652" i="3"/>
  <c r="N2654" i="3"/>
  <c r="N3854" i="3"/>
  <c r="N4100" i="3"/>
  <c r="N3844" i="3"/>
  <c r="N229" i="3"/>
  <c r="N609" i="3"/>
  <c r="N3913" i="3"/>
  <c r="N3557" i="3"/>
  <c r="N2498" i="3"/>
  <c r="N1735" i="3"/>
  <c r="N1089" i="3"/>
  <c r="N582" i="3"/>
  <c r="N285" i="3"/>
  <c r="N2475" i="3"/>
  <c r="N438" i="3"/>
  <c r="N155" i="3"/>
  <c r="N1000" i="3"/>
  <c r="N3843" i="3"/>
  <c r="N986" i="3"/>
  <c r="N1092" i="3"/>
  <c r="N3114" i="3"/>
  <c r="N2627" i="3"/>
  <c r="N651" i="3"/>
  <c r="N3576" i="3"/>
  <c r="N4008" i="3"/>
  <c r="N2394" i="3"/>
  <c r="N3691" i="3"/>
  <c r="N701" i="3"/>
  <c r="N2030" i="3"/>
  <c r="N64" i="3"/>
  <c r="N1704" i="3"/>
  <c r="N2284" i="3"/>
  <c r="N725" i="3"/>
  <c r="N2137" i="3"/>
  <c r="N3236" i="3"/>
  <c r="N1491" i="3"/>
  <c r="N204" i="3"/>
  <c r="N3068" i="3"/>
  <c r="N1381" i="3"/>
  <c r="N820" i="3"/>
  <c r="N667" i="3"/>
  <c r="N2178" i="3"/>
  <c r="N1283" i="3"/>
  <c r="N590" i="3"/>
  <c r="N2672" i="3"/>
  <c r="N2017" i="3"/>
  <c r="N1951" i="3"/>
  <c r="N3221" i="3"/>
  <c r="N1190" i="3"/>
  <c r="N2670" i="3"/>
  <c r="N3368" i="3"/>
  <c r="N4074" i="3"/>
  <c r="N3796" i="3"/>
  <c r="N2092" i="3"/>
  <c r="N2432" i="3"/>
  <c r="N1426" i="3"/>
  <c r="N3023" i="3"/>
  <c r="N2358" i="3"/>
  <c r="N1636" i="3"/>
  <c r="N802" i="3"/>
  <c r="N3138" i="3"/>
  <c r="N249" i="3"/>
  <c r="N3526" i="3"/>
  <c r="N89" i="3"/>
  <c r="N1619" i="3"/>
  <c r="N3120" i="3"/>
  <c r="N1821" i="3"/>
  <c r="N370" i="3"/>
  <c r="N809" i="3"/>
  <c r="N1713" i="3"/>
  <c r="N3058" i="3"/>
  <c r="N3265" i="3"/>
  <c r="N728" i="3"/>
  <c r="N154" i="3"/>
  <c r="N2306" i="3"/>
  <c r="N3447" i="3"/>
  <c r="N3681" i="3"/>
  <c r="N2859" i="3"/>
  <c r="N1947" i="3"/>
  <c r="N1358" i="3"/>
  <c r="N572" i="3"/>
  <c r="N1698" i="3"/>
  <c r="N41" i="3"/>
  <c r="N826" i="3"/>
  <c r="N3791" i="3"/>
  <c r="N2164" i="3"/>
  <c r="N959" i="3"/>
  <c r="N4000" i="3"/>
  <c r="N1929" i="3"/>
  <c r="N3388" i="3"/>
  <c r="N4086" i="3"/>
  <c r="N3820" i="3"/>
  <c r="N201" i="3"/>
  <c r="N2456" i="3"/>
  <c r="N1315" i="3"/>
  <c r="N3088" i="3"/>
  <c r="N2415" i="3"/>
  <c r="N1703" i="3"/>
  <c r="N1056" i="3"/>
  <c r="N549" i="3"/>
  <c r="N2699" i="3"/>
  <c r="N1196" i="3"/>
  <c r="N2861" i="3"/>
  <c r="N2098" i="3"/>
  <c r="N838" i="3"/>
  <c r="N3046" i="3"/>
  <c r="N2255" i="3"/>
  <c r="N2860" i="3"/>
  <c r="N3250" i="3"/>
  <c r="N3736" i="3"/>
  <c r="N1057" i="3"/>
  <c r="N3081" i="3"/>
  <c r="N2305" i="3"/>
  <c r="N693" i="3"/>
  <c r="N3031" i="3"/>
  <c r="N1341" i="3"/>
  <c r="N785" i="3"/>
  <c r="N4049" i="3"/>
  <c r="N1401" i="3"/>
  <c r="N1079" i="3"/>
  <c r="N4090" i="3"/>
  <c r="N558" i="3"/>
  <c r="N2621" i="3"/>
  <c r="N1996" i="3"/>
  <c r="N3454" i="3"/>
  <c r="N1522" i="3"/>
  <c r="N1804" i="3"/>
  <c r="N3038" i="3"/>
  <c r="N2446" i="3"/>
  <c r="N3343" i="3"/>
  <c r="N4060" i="3"/>
  <c r="N3768" i="3"/>
  <c r="N2064" i="3"/>
  <c r="N1870" i="3"/>
  <c r="N1394" i="3"/>
  <c r="N2992" i="3"/>
  <c r="N2208" i="3"/>
  <c r="N1550" i="3"/>
  <c r="N770" i="3"/>
  <c r="N4115" i="3"/>
  <c r="N293" i="3"/>
  <c r="N10" i="3"/>
  <c r="N3494" i="3"/>
  <c r="N58" i="3"/>
  <c r="N2288" i="3"/>
  <c r="N3082" i="3"/>
  <c r="N1634" i="3"/>
  <c r="N442" i="3"/>
  <c r="N777" i="3"/>
  <c r="N3230" i="3"/>
  <c r="N2376" i="3"/>
  <c r="N2253" i="3"/>
  <c r="N700" i="3"/>
  <c r="N126" i="3"/>
  <c r="N875" i="3"/>
  <c r="N3415" i="3"/>
  <c r="N3649" i="3"/>
  <c r="N2827" i="3"/>
  <c r="N1912" i="3"/>
  <c r="N1267" i="3"/>
  <c r="N501" i="3"/>
  <c r="N3627" i="3"/>
  <c r="N149" i="3"/>
  <c r="N3910" i="3"/>
  <c r="N3464" i="3"/>
  <c r="N2075" i="3"/>
  <c r="N919" i="3"/>
  <c r="N263" i="3"/>
  <c r="N1670" i="3"/>
  <c r="N3364" i="3"/>
  <c r="N4072" i="3"/>
  <c r="N3792" i="3"/>
  <c r="N2088" i="3"/>
  <c r="N2428" i="3"/>
  <c r="N1275" i="3"/>
  <c r="N3051" i="3"/>
  <c r="N2386" i="3"/>
  <c r="N1667" i="3"/>
  <c r="N1025" i="3"/>
  <c r="N4113" i="3"/>
  <c r="N3828" i="3"/>
  <c r="N1446" i="3"/>
  <c r="N2548" i="3"/>
  <c r="N3761" i="3"/>
  <c r="N1736" i="3"/>
  <c r="N1617" i="3"/>
  <c r="N2334" i="3"/>
  <c r="N430" i="3"/>
  <c r="N2213" i="3"/>
  <c r="N237" i="3"/>
  <c r="N288" i="3"/>
  <c r="N944" i="3"/>
  <c r="N3451" i="3"/>
  <c r="N2841" i="3"/>
  <c r="N3604" i="3"/>
  <c r="N644" i="3"/>
  <c r="N3493" i="3"/>
  <c r="N440" i="3"/>
  <c r="N1471" i="3"/>
  <c r="N1956" i="3"/>
  <c r="N1745" i="3"/>
  <c r="N4035" i="3"/>
  <c r="N1026" i="3"/>
  <c r="N3096" i="3"/>
  <c r="N301" i="3"/>
  <c r="N1548" i="3"/>
  <c r="N3422" i="3"/>
  <c r="N1447" i="3"/>
  <c r="N2031" i="3"/>
  <c r="N3606" i="3"/>
  <c r="N1686" i="3"/>
  <c r="N3319" i="3"/>
  <c r="N4046" i="3"/>
  <c r="N28" i="3"/>
  <c r="N2036" i="3"/>
  <c r="N1842" i="3"/>
  <c r="N4009" i="3"/>
  <c r="N2963" i="3"/>
  <c r="N2173" i="3"/>
  <c r="N1515" i="3"/>
  <c r="N435" i="3"/>
  <c r="N3241" i="3"/>
  <c r="N2707" i="3"/>
  <c r="N2938" i="3"/>
  <c r="N606" i="3"/>
  <c r="N183" i="3"/>
  <c r="N2997" i="3"/>
  <c r="N2669" i="3"/>
  <c r="N1537" i="3"/>
  <c r="N400" i="3"/>
  <c r="N2765" i="3"/>
  <c r="N208" i="3"/>
  <c r="N2774" i="3"/>
  <c r="N2014" i="3"/>
  <c r="N362" i="3"/>
  <c r="N1589" i="3"/>
  <c r="N847" i="3"/>
  <c r="N1172" i="3"/>
  <c r="N3618" i="3"/>
  <c r="N2574" i="3"/>
  <c r="N1808" i="3"/>
  <c r="N1224" i="3"/>
  <c r="N3551" i="3"/>
  <c r="N917" i="3"/>
  <c r="N433" i="3"/>
  <c r="N2427" i="3"/>
  <c r="N113" i="3"/>
  <c r="N539" i="3"/>
  <c r="N3211" i="3"/>
  <c r="N2038" i="3"/>
  <c r="N698" i="3"/>
  <c r="N3963" i="3"/>
  <c r="N227" i="3"/>
  <c r="N1469" i="3"/>
  <c r="N3339" i="3"/>
  <c r="N4058" i="3"/>
  <c r="N51" i="3"/>
  <c r="N2060" i="3"/>
  <c r="N1866" i="3"/>
  <c r="N1421" i="3"/>
  <c r="N3019" i="3"/>
  <c r="N2233" i="3"/>
  <c r="N1632" i="3"/>
  <c r="N798" i="3"/>
  <c r="N3233" i="3"/>
  <c r="N8" i="3"/>
  <c r="N2701" i="3"/>
  <c r="N3953" i="3"/>
  <c r="N286" i="3"/>
  <c r="N2319" i="3"/>
  <c r="N3487" i="3"/>
  <c r="N3723" i="3"/>
  <c r="N2169" i="3"/>
  <c r="N1101" i="3"/>
  <c r="N876" i="3"/>
  <c r="N2488" i="3"/>
  <c r="N3091" i="3"/>
  <c r="N808" i="3"/>
  <c r="N2739" i="3"/>
  <c r="N508" i="3"/>
  <c r="N788" i="3"/>
  <c r="N1927" i="3"/>
  <c r="N3262" i="3"/>
  <c r="N32" i="3"/>
  <c r="N2999" i="3"/>
  <c r="N2794" i="3"/>
  <c r="N3717" i="3"/>
  <c r="N3064" i="3"/>
  <c r="N2715" i="3"/>
  <c r="N1473" i="3"/>
  <c r="N3685" i="3"/>
  <c r="N1363" i="3"/>
  <c r="N747" i="3"/>
  <c r="N3571" i="3"/>
  <c r="N1485" i="3"/>
  <c r="N3292" i="3"/>
  <c r="N4032" i="3"/>
  <c r="N3" i="3"/>
  <c r="N2338" i="3"/>
  <c r="N3981" i="3"/>
  <c r="N2931" i="3"/>
  <c r="N2144" i="3"/>
  <c r="N1475" i="3"/>
  <c r="N406" i="3"/>
  <c r="N2651" i="3"/>
  <c r="N2906" i="3"/>
  <c r="N307" i="3"/>
  <c r="N1802" i="3"/>
  <c r="N2960" i="3"/>
  <c r="N2599" i="3"/>
  <c r="N1465" i="3"/>
  <c r="N3033" i="3"/>
  <c r="N3885" i="3"/>
  <c r="N849" i="3"/>
  <c r="N3704" i="3"/>
  <c r="N1989" i="3"/>
  <c r="N337" i="3"/>
  <c r="N1558" i="3"/>
  <c r="N1014" i="3"/>
  <c r="N3948" i="3"/>
  <c r="N3586" i="3"/>
  <c r="N2546" i="3"/>
  <c r="N1775" i="3"/>
  <c r="N1124" i="3"/>
  <c r="N3519" i="3"/>
  <c r="N885" i="3"/>
  <c r="N371" i="3"/>
  <c r="N3556" i="3"/>
  <c r="N1368" i="3"/>
  <c r="N2130" i="3"/>
  <c r="N3176" i="3"/>
  <c r="N1877" i="3"/>
  <c r="N666" i="3"/>
  <c r="N3934" i="3"/>
  <c r="N3358" i="3"/>
  <c r="N1257" i="3"/>
  <c r="N3315" i="3"/>
  <c r="N4044" i="3"/>
  <c r="N24" i="3"/>
  <c r="N2032" i="3"/>
  <c r="N1838" i="3"/>
  <c r="N4029" i="3"/>
  <c r="N2988" i="3"/>
  <c r="N2201" i="3"/>
  <c r="N1546" i="3"/>
  <c r="N763" i="3"/>
  <c r="N691" i="3"/>
  <c r="N661" i="3"/>
  <c r="N3653" i="3"/>
  <c r="N2309" i="3"/>
  <c r="N2874" i="3"/>
  <c r="N2812" i="3"/>
  <c r="N240" i="3"/>
  <c r="N4030" i="3"/>
  <c r="N515" i="3"/>
  <c r="N659" i="3"/>
  <c r="N2783" i="3"/>
  <c r="N3373" i="3"/>
  <c r="N151" i="3"/>
  <c r="G1352" i="4"/>
  <c r="G1326" i="4"/>
  <c r="G1327" i="4"/>
  <c r="F1328" i="4"/>
  <c r="G1353" i="4" l="1"/>
  <c r="F1329" i="4"/>
  <c r="G1328" i="4"/>
  <c r="G43" i="4"/>
  <c r="G45" i="4"/>
  <c r="G44" i="4"/>
  <c r="G5" i="4"/>
  <c r="G4" i="4"/>
  <c r="G524" i="4"/>
  <c r="G3" i="4"/>
  <c r="G2" i="4"/>
  <c r="G1354" i="4" l="1"/>
  <c r="F1330" i="4"/>
  <c r="G1329" i="4"/>
  <c r="F46" i="4"/>
  <c r="E1302" i="4"/>
  <c r="E1303" i="4" s="1"/>
  <c r="E1304" i="4" s="1"/>
  <c r="E1305" i="4" s="1"/>
  <c r="E1306" i="4" s="1"/>
  <c r="E1307" i="4" s="1"/>
  <c r="E1308" i="4" s="1"/>
  <c r="E1309" i="4" s="1"/>
  <c r="E1310" i="4" s="1"/>
  <c r="E1311" i="4" s="1"/>
  <c r="C1320" i="4"/>
  <c r="F1306" i="4"/>
  <c r="F1307" i="4" s="1"/>
  <c r="G1302" i="4"/>
  <c r="G1355" i="4" l="1"/>
  <c r="F1331" i="4"/>
  <c r="G1330" i="4"/>
  <c r="E1312" i="4"/>
  <c r="E1313" i="4" s="1"/>
  <c r="E1314" i="4" s="1"/>
  <c r="E1315" i="4" s="1"/>
  <c r="E1316" i="4" s="1"/>
  <c r="E1317" i="4" s="1"/>
  <c r="E1318" i="4" s="1"/>
  <c r="E1319" i="4" s="1"/>
  <c r="E1320" i="4" s="1"/>
  <c r="G1306" i="4"/>
  <c r="G1307" i="4"/>
  <c r="F1308" i="4"/>
  <c r="E82" i="4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F86" i="4"/>
  <c r="F87" i="4" s="1"/>
  <c r="F88" i="4" s="1"/>
  <c r="G88" i="4" s="1"/>
  <c r="E102" i="4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F106" i="4"/>
  <c r="F107" i="4" s="1"/>
  <c r="E122" i="4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F126" i="4"/>
  <c r="F127" i="4" s="1"/>
  <c r="F128" i="4" s="1"/>
  <c r="G128" i="4" s="1"/>
  <c r="E142" i="4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F146" i="4"/>
  <c r="F147" i="4" s="1"/>
  <c r="F148" i="4" s="1"/>
  <c r="G148" i="4" s="1"/>
  <c r="E162" i="4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F166" i="4"/>
  <c r="F167" i="4" s="1"/>
  <c r="F168" i="4" s="1"/>
  <c r="G168" i="4" s="1"/>
  <c r="E182" i="4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G184" i="4"/>
  <c r="F186" i="4"/>
  <c r="F187" i="4" s="1"/>
  <c r="E202" i="4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F206" i="4"/>
  <c r="F207" i="4" s="1"/>
  <c r="G207" i="4" s="1"/>
  <c r="E222" i="4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G223" i="4"/>
  <c r="F226" i="4"/>
  <c r="F227" i="4" s="1"/>
  <c r="F228" i="4" s="1"/>
  <c r="E242" i="4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G243" i="4"/>
  <c r="F246" i="4"/>
  <c r="F247" i="4" s="1"/>
  <c r="G247" i="4" s="1"/>
  <c r="E262" i="4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G262" i="4"/>
  <c r="F266" i="4"/>
  <c r="E282" i="4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G282" i="4"/>
  <c r="F286" i="4"/>
  <c r="F287" i="4" s="1"/>
  <c r="G287" i="4" s="1"/>
  <c r="E302" i="4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G303" i="4"/>
  <c r="F306" i="4"/>
  <c r="G306" i="4" s="1"/>
  <c r="E322" i="4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G322" i="4"/>
  <c r="F326" i="4"/>
  <c r="F327" i="4" s="1"/>
  <c r="G327" i="4" s="1"/>
  <c r="E342" i="4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G343" i="4"/>
  <c r="F346" i="4"/>
  <c r="G346" i="4" s="1"/>
  <c r="E362" i="4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G362" i="4"/>
  <c r="F366" i="4"/>
  <c r="E382" i="4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G383" i="4"/>
  <c r="F386" i="4"/>
  <c r="E402" i="4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F406" i="4"/>
  <c r="E422" i="4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G422" i="4"/>
  <c r="F426" i="4"/>
  <c r="E442" i="4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F446" i="4"/>
  <c r="G446" i="4" s="1"/>
  <c r="E462" i="4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G462" i="4"/>
  <c r="F466" i="4"/>
  <c r="E482" i="4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F486" i="4"/>
  <c r="E502" i="4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F506" i="4"/>
  <c r="G506" i="4" s="1"/>
  <c r="E522" i="4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G522" i="4"/>
  <c r="F526" i="4"/>
  <c r="G526" i="4" s="1"/>
  <c r="E542" i="4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G542" i="4"/>
  <c r="F546" i="4"/>
  <c r="G546" i="4" s="1"/>
  <c r="E562" i="4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G563" i="4"/>
  <c r="F566" i="4"/>
  <c r="F567" i="4" s="1"/>
  <c r="G567" i="4" s="1"/>
  <c r="E582" i="4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F586" i="4"/>
  <c r="E602" i="4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G604" i="4"/>
  <c r="F606" i="4"/>
  <c r="F607" i="4" s="1"/>
  <c r="G607" i="4" s="1"/>
  <c r="E622" i="4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F626" i="4"/>
  <c r="F627" i="4" s="1"/>
  <c r="G627" i="4" s="1"/>
  <c r="E642" i="4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G643" i="4"/>
  <c r="F646" i="4"/>
  <c r="F647" i="4" s="1"/>
  <c r="G647" i="4" s="1"/>
  <c r="E662" i="4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F666" i="4"/>
  <c r="E682" i="4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G683" i="4"/>
  <c r="F686" i="4"/>
  <c r="F687" i="4" s="1"/>
  <c r="G687" i="4" s="1"/>
  <c r="E702" i="4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F706" i="4"/>
  <c r="F707" i="4" s="1"/>
  <c r="E722" i="4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G722" i="4"/>
  <c r="F726" i="4"/>
  <c r="E742" i="4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F746" i="4"/>
  <c r="F747" i="4" s="1"/>
  <c r="F748" i="4" s="1"/>
  <c r="G748" i="4" s="1"/>
  <c r="E762" i="4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F766" i="4"/>
  <c r="F767" i="4" s="1"/>
  <c r="E782" i="4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G782" i="4"/>
  <c r="F786" i="4"/>
  <c r="E802" i="4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F806" i="4"/>
  <c r="G806" i="4" s="1"/>
  <c r="E822" i="4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G822" i="4"/>
  <c r="F826" i="4"/>
  <c r="E842" i="4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F846" i="4"/>
  <c r="F847" i="4" s="1"/>
  <c r="G847" i="4" s="1"/>
  <c r="E862" i="4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G862" i="4"/>
  <c r="F866" i="4"/>
  <c r="G866" i="4" s="1"/>
  <c r="E882" i="4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F886" i="4"/>
  <c r="F887" i="4" s="1"/>
  <c r="E902" i="4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G902" i="4"/>
  <c r="F906" i="4"/>
  <c r="F907" i="4" s="1"/>
  <c r="E922" i="4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F926" i="4"/>
  <c r="G926" i="4" s="1"/>
  <c r="E942" i="4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G942" i="4"/>
  <c r="F946" i="4"/>
  <c r="F947" i="4" s="1"/>
  <c r="E962" i="4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F966" i="4"/>
  <c r="F967" i="4" s="1"/>
  <c r="G967" i="4" s="1"/>
  <c r="E982" i="4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G982" i="4"/>
  <c r="F986" i="4"/>
  <c r="F987" i="4" s="1"/>
  <c r="E1002" i="4"/>
  <c r="E1003" i="4" s="1"/>
  <c r="E1004" i="4" s="1"/>
  <c r="E1005" i="4" s="1"/>
  <c r="E1006" i="4" s="1"/>
  <c r="E1007" i="4" s="1"/>
  <c r="E1008" i="4" s="1"/>
  <c r="E1009" i="4" s="1"/>
  <c r="E1010" i="4" s="1"/>
  <c r="E1011" i="4" s="1"/>
  <c r="E1012" i="4" s="1"/>
  <c r="E1013" i="4" s="1"/>
  <c r="E1014" i="4" s="1"/>
  <c r="E1015" i="4" s="1"/>
  <c r="E1016" i="4" s="1"/>
  <c r="E1017" i="4" s="1"/>
  <c r="E1018" i="4" s="1"/>
  <c r="E1019" i="4" s="1"/>
  <c r="E1020" i="4" s="1"/>
  <c r="F1006" i="4"/>
  <c r="F1007" i="4" s="1"/>
  <c r="E1022" i="4"/>
  <c r="E1023" i="4" s="1"/>
  <c r="E1024" i="4" s="1"/>
  <c r="E1025" i="4" s="1"/>
  <c r="E1026" i="4" s="1"/>
  <c r="E1027" i="4" s="1"/>
  <c r="E1028" i="4" s="1"/>
  <c r="E1029" i="4" s="1"/>
  <c r="E1030" i="4" s="1"/>
  <c r="E1031" i="4" s="1"/>
  <c r="E1032" i="4" s="1"/>
  <c r="E1033" i="4" s="1"/>
  <c r="E1034" i="4" s="1"/>
  <c r="E1035" i="4" s="1"/>
  <c r="E1036" i="4" s="1"/>
  <c r="E1037" i="4" s="1"/>
  <c r="E1038" i="4" s="1"/>
  <c r="E1039" i="4" s="1"/>
  <c r="E1040" i="4" s="1"/>
  <c r="G1022" i="4"/>
  <c r="F1026" i="4"/>
  <c r="F1027" i="4" s="1"/>
  <c r="E1042" i="4"/>
  <c r="E1043" i="4" s="1"/>
  <c r="E1044" i="4" s="1"/>
  <c r="E1045" i="4" s="1"/>
  <c r="E1046" i="4" s="1"/>
  <c r="E1047" i="4" s="1"/>
  <c r="E1048" i="4" s="1"/>
  <c r="E1049" i="4" s="1"/>
  <c r="E1050" i="4" s="1"/>
  <c r="E1051" i="4" s="1"/>
  <c r="E1052" i="4" s="1"/>
  <c r="E1053" i="4" s="1"/>
  <c r="E1054" i="4" s="1"/>
  <c r="E1055" i="4" s="1"/>
  <c r="E1056" i="4" s="1"/>
  <c r="E1057" i="4" s="1"/>
  <c r="E1058" i="4" s="1"/>
  <c r="E1059" i="4" s="1"/>
  <c r="E1060" i="4" s="1"/>
  <c r="E1062" i="4"/>
  <c r="E1063" i="4" s="1"/>
  <c r="E1064" i="4" s="1"/>
  <c r="E1065" i="4" s="1"/>
  <c r="E1066" i="4" s="1"/>
  <c r="E1067" i="4" s="1"/>
  <c r="E1068" i="4" s="1"/>
  <c r="E1069" i="4" s="1"/>
  <c r="E1070" i="4" s="1"/>
  <c r="E1071" i="4" s="1"/>
  <c r="E1072" i="4" s="1"/>
  <c r="E1073" i="4" s="1"/>
  <c r="E1074" i="4" s="1"/>
  <c r="E1075" i="4" s="1"/>
  <c r="E1076" i="4" s="1"/>
  <c r="E1077" i="4" s="1"/>
  <c r="E1078" i="4" s="1"/>
  <c r="E1079" i="4" s="1"/>
  <c r="E1080" i="4" s="1"/>
  <c r="G1062" i="4"/>
  <c r="F1066" i="4"/>
  <c r="F1067" i="4" s="1"/>
  <c r="E1082" i="4"/>
  <c r="E1083" i="4" s="1"/>
  <c r="E1084" i="4" s="1"/>
  <c r="E1085" i="4" s="1"/>
  <c r="E1086" i="4" s="1"/>
  <c r="E1087" i="4" s="1"/>
  <c r="E1088" i="4" s="1"/>
  <c r="E1089" i="4" s="1"/>
  <c r="E1090" i="4" s="1"/>
  <c r="E1091" i="4" s="1"/>
  <c r="E1092" i="4" s="1"/>
  <c r="E1093" i="4" s="1"/>
  <c r="E1094" i="4" s="1"/>
  <c r="E1095" i="4" s="1"/>
  <c r="E1096" i="4" s="1"/>
  <c r="E1097" i="4" s="1"/>
  <c r="E1098" i="4" s="1"/>
  <c r="E1099" i="4" s="1"/>
  <c r="E1100" i="4" s="1"/>
  <c r="F1086" i="4"/>
  <c r="G1086" i="4" s="1"/>
  <c r="E1103" i="4"/>
  <c r="E1104" i="4" s="1"/>
  <c r="E1105" i="4" s="1"/>
  <c r="E1106" i="4" s="1"/>
  <c r="E1107" i="4" s="1"/>
  <c r="E1108" i="4" s="1"/>
  <c r="E1109" i="4" s="1"/>
  <c r="E1110" i="4" s="1"/>
  <c r="E1111" i="4" s="1"/>
  <c r="E1112" i="4" s="1"/>
  <c r="E1113" i="4" s="1"/>
  <c r="E1114" i="4" s="1"/>
  <c r="E1115" i="4" s="1"/>
  <c r="E1116" i="4" s="1"/>
  <c r="E1117" i="4" s="1"/>
  <c r="E1118" i="4" s="1"/>
  <c r="E1119" i="4" s="1"/>
  <c r="E1120" i="4" s="1"/>
  <c r="F1106" i="4"/>
  <c r="E1122" i="4"/>
  <c r="E1123" i="4" s="1"/>
  <c r="E1124" i="4" s="1"/>
  <c r="E1125" i="4" s="1"/>
  <c r="E1126" i="4" s="1"/>
  <c r="E1127" i="4" s="1"/>
  <c r="E1128" i="4" s="1"/>
  <c r="E1129" i="4" s="1"/>
  <c r="E1130" i="4" s="1"/>
  <c r="E1131" i="4" s="1"/>
  <c r="E1132" i="4" s="1"/>
  <c r="E1133" i="4" s="1"/>
  <c r="E1134" i="4" s="1"/>
  <c r="E1135" i="4" s="1"/>
  <c r="E1136" i="4" s="1"/>
  <c r="E1137" i="4" s="1"/>
  <c r="E1138" i="4" s="1"/>
  <c r="E1139" i="4" s="1"/>
  <c r="E1140" i="4" s="1"/>
  <c r="F1126" i="4"/>
  <c r="F1127" i="4" s="1"/>
  <c r="E1142" i="4"/>
  <c r="E1143" i="4" s="1"/>
  <c r="E1144" i="4" s="1"/>
  <c r="E1145" i="4" s="1"/>
  <c r="E1146" i="4" s="1"/>
  <c r="E1147" i="4" s="1"/>
  <c r="E1148" i="4" s="1"/>
  <c r="E1149" i="4" s="1"/>
  <c r="E1150" i="4" s="1"/>
  <c r="E1151" i="4" s="1"/>
  <c r="E1152" i="4" s="1"/>
  <c r="E1153" i="4" s="1"/>
  <c r="E1154" i="4" s="1"/>
  <c r="E1155" i="4" s="1"/>
  <c r="E1156" i="4" s="1"/>
  <c r="E1157" i="4" s="1"/>
  <c r="E1158" i="4" s="1"/>
  <c r="E1159" i="4" s="1"/>
  <c r="E1160" i="4" s="1"/>
  <c r="G1142" i="4"/>
  <c r="F1146" i="4"/>
  <c r="E1162" i="4"/>
  <c r="E1163" i="4" s="1"/>
  <c r="E1164" i="4" s="1"/>
  <c r="E1165" i="4" s="1"/>
  <c r="E1166" i="4" s="1"/>
  <c r="E1167" i="4" s="1"/>
  <c r="E1168" i="4" s="1"/>
  <c r="E1169" i="4" s="1"/>
  <c r="E1170" i="4" s="1"/>
  <c r="E1171" i="4" s="1"/>
  <c r="E1172" i="4" s="1"/>
  <c r="E1173" i="4" s="1"/>
  <c r="E1174" i="4" s="1"/>
  <c r="E1175" i="4" s="1"/>
  <c r="E1176" i="4" s="1"/>
  <c r="E1177" i="4" s="1"/>
  <c r="E1178" i="4" s="1"/>
  <c r="E1179" i="4" s="1"/>
  <c r="E1180" i="4" s="1"/>
  <c r="F1166" i="4"/>
  <c r="F1167" i="4" s="1"/>
  <c r="E1182" i="4"/>
  <c r="E1183" i="4" s="1"/>
  <c r="E1184" i="4" s="1"/>
  <c r="E1185" i="4" s="1"/>
  <c r="E1186" i="4" s="1"/>
  <c r="E1187" i="4" s="1"/>
  <c r="E1188" i="4" s="1"/>
  <c r="E1189" i="4" s="1"/>
  <c r="E1190" i="4" s="1"/>
  <c r="E1191" i="4" s="1"/>
  <c r="E1192" i="4" s="1"/>
  <c r="E1193" i="4" s="1"/>
  <c r="E1194" i="4" s="1"/>
  <c r="E1195" i="4" s="1"/>
  <c r="E1196" i="4" s="1"/>
  <c r="E1197" i="4" s="1"/>
  <c r="E1198" i="4" s="1"/>
  <c r="E1199" i="4" s="1"/>
  <c r="E1200" i="4" s="1"/>
  <c r="G1183" i="4"/>
  <c r="F1186" i="4"/>
  <c r="E1202" i="4"/>
  <c r="E1203" i="4" s="1"/>
  <c r="E1204" i="4" s="1"/>
  <c r="E1205" i="4" s="1"/>
  <c r="E1206" i="4" s="1"/>
  <c r="E1207" i="4" s="1"/>
  <c r="E1208" i="4" s="1"/>
  <c r="E1209" i="4" s="1"/>
  <c r="E1210" i="4" s="1"/>
  <c r="E1211" i="4" s="1"/>
  <c r="E1212" i="4" s="1"/>
  <c r="E1213" i="4" s="1"/>
  <c r="E1214" i="4" s="1"/>
  <c r="E1215" i="4" s="1"/>
  <c r="E1216" i="4" s="1"/>
  <c r="E1217" i="4" s="1"/>
  <c r="E1218" i="4" s="1"/>
  <c r="E1219" i="4" s="1"/>
  <c r="E1220" i="4" s="1"/>
  <c r="F1206" i="4"/>
  <c r="G1206" i="4" s="1"/>
  <c r="E1222" i="4"/>
  <c r="E1223" i="4" s="1"/>
  <c r="E1224" i="4" s="1"/>
  <c r="E1225" i="4" s="1"/>
  <c r="E1226" i="4" s="1"/>
  <c r="E1227" i="4" s="1"/>
  <c r="E1228" i="4" s="1"/>
  <c r="E1229" i="4" s="1"/>
  <c r="E1230" i="4" s="1"/>
  <c r="E1231" i="4" s="1"/>
  <c r="E1232" i="4" s="1"/>
  <c r="E1233" i="4" s="1"/>
  <c r="E1234" i="4" s="1"/>
  <c r="E1235" i="4" s="1"/>
  <c r="E1236" i="4" s="1"/>
  <c r="E1237" i="4" s="1"/>
  <c r="E1238" i="4" s="1"/>
  <c r="E1239" i="4" s="1"/>
  <c r="E1240" i="4" s="1"/>
  <c r="G1222" i="4"/>
  <c r="F1226" i="4"/>
  <c r="F1227" i="4" s="1"/>
  <c r="E1242" i="4"/>
  <c r="E1243" i="4" s="1"/>
  <c r="E1244" i="4" s="1"/>
  <c r="E1245" i="4" s="1"/>
  <c r="E1246" i="4" s="1"/>
  <c r="E1247" i="4" s="1"/>
  <c r="E1248" i="4" s="1"/>
  <c r="E1249" i="4" s="1"/>
  <c r="E1250" i="4" s="1"/>
  <c r="E1251" i="4" s="1"/>
  <c r="E1252" i="4" s="1"/>
  <c r="E1253" i="4" s="1"/>
  <c r="E1254" i="4" s="1"/>
  <c r="E1255" i="4" s="1"/>
  <c r="E1256" i="4" s="1"/>
  <c r="E1257" i="4" s="1"/>
  <c r="E1258" i="4" s="1"/>
  <c r="E1259" i="4" s="1"/>
  <c r="E1260" i="4" s="1"/>
  <c r="F1246" i="4"/>
  <c r="E1262" i="4"/>
  <c r="E1263" i="4" s="1"/>
  <c r="E1264" i="4" s="1"/>
  <c r="E1265" i="4" s="1"/>
  <c r="E1266" i="4" s="1"/>
  <c r="E1267" i="4" s="1"/>
  <c r="E1268" i="4" s="1"/>
  <c r="E1269" i="4" s="1"/>
  <c r="E1270" i="4" s="1"/>
  <c r="E1271" i="4" s="1"/>
  <c r="E1272" i="4" s="1"/>
  <c r="E1273" i="4" s="1"/>
  <c r="E1274" i="4" s="1"/>
  <c r="E1275" i="4" s="1"/>
  <c r="E1276" i="4" s="1"/>
  <c r="E1277" i="4" s="1"/>
  <c r="E1278" i="4" s="1"/>
  <c r="E1279" i="4" s="1"/>
  <c r="E1280" i="4" s="1"/>
  <c r="G1262" i="4"/>
  <c r="F1266" i="4"/>
  <c r="F1267" i="4" s="1"/>
  <c r="E1282" i="4"/>
  <c r="E1283" i="4" s="1"/>
  <c r="E1284" i="4" s="1"/>
  <c r="E1285" i="4" s="1"/>
  <c r="E1286" i="4" s="1"/>
  <c r="E1287" i="4" s="1"/>
  <c r="E1288" i="4" s="1"/>
  <c r="E1289" i="4" s="1"/>
  <c r="E1290" i="4" s="1"/>
  <c r="E1291" i="4" s="1"/>
  <c r="E1292" i="4" s="1"/>
  <c r="E1293" i="4" s="1"/>
  <c r="E1294" i="4" s="1"/>
  <c r="E1295" i="4" s="1"/>
  <c r="E1296" i="4" s="1"/>
  <c r="E1297" i="4" s="1"/>
  <c r="E1298" i="4" s="1"/>
  <c r="E1299" i="4" s="1"/>
  <c r="E1300" i="4" s="1"/>
  <c r="F1286" i="4"/>
  <c r="G1286" i="4" s="1"/>
  <c r="E62" i="4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G63" i="4"/>
  <c r="F66" i="4"/>
  <c r="G66" i="4" s="1"/>
  <c r="A2" i="3"/>
  <c r="K702" i="15" l="1"/>
  <c r="K701" i="15"/>
  <c r="N2" i="3"/>
  <c r="K76" i="15"/>
  <c r="K712" i="15"/>
  <c r="K1241" i="15"/>
  <c r="K706" i="15"/>
  <c r="K715" i="15"/>
  <c r="G1356" i="4"/>
  <c r="K79" i="15"/>
  <c r="K70" i="15"/>
  <c r="K714" i="15"/>
  <c r="K77" i="15"/>
  <c r="K718" i="15"/>
  <c r="K78" i="15"/>
  <c r="K717" i="15"/>
  <c r="K81" i="15"/>
  <c r="K80" i="15"/>
  <c r="K716" i="15"/>
  <c r="K713" i="15"/>
  <c r="K711" i="15"/>
  <c r="K68" i="15"/>
  <c r="K73" i="15"/>
  <c r="K67" i="15"/>
  <c r="K703" i="15"/>
  <c r="K704" i="15"/>
  <c r="K72" i="15"/>
  <c r="K709" i="15"/>
  <c r="K74" i="15"/>
  <c r="K71" i="15"/>
  <c r="K705" i="15"/>
  <c r="K75" i="15"/>
  <c r="K69" i="15"/>
  <c r="K710" i="15"/>
  <c r="G1331" i="4"/>
  <c r="F1332" i="4"/>
  <c r="G1246" i="4"/>
  <c r="F1247" i="4"/>
  <c r="G1308" i="4"/>
  <c r="F1309" i="4"/>
  <c r="G1303" i="4"/>
  <c r="G966" i="4"/>
  <c r="G1023" i="4"/>
  <c r="G983" i="4"/>
  <c r="G846" i="4"/>
  <c r="G166" i="4"/>
  <c r="F927" i="4"/>
  <c r="G927" i="4" s="1"/>
  <c r="G626" i="4"/>
  <c r="F1087" i="4"/>
  <c r="G1087" i="4" s="1"/>
  <c r="G1166" i="4"/>
  <c r="G246" i="4"/>
  <c r="G1064" i="4"/>
  <c r="G566" i="4"/>
  <c r="G326" i="4"/>
  <c r="G302" i="4"/>
  <c r="F807" i="4"/>
  <c r="F808" i="4" s="1"/>
  <c r="G766" i="4"/>
  <c r="F628" i="4"/>
  <c r="G628" i="4" s="1"/>
  <c r="G603" i="4"/>
  <c r="G62" i="4"/>
  <c r="G1046" i="4"/>
  <c r="G662" i="4"/>
  <c r="G242" i="4"/>
  <c r="G1006" i="4"/>
  <c r="G904" i="4"/>
  <c r="G746" i="4"/>
  <c r="F149" i="4"/>
  <c r="G149" i="4" s="1"/>
  <c r="G686" i="4"/>
  <c r="G646" i="4"/>
  <c r="G304" i="4"/>
  <c r="G226" i="4"/>
  <c r="G886" i="4"/>
  <c r="G784" i="4"/>
  <c r="G146" i="4"/>
  <c r="F67" i="4"/>
  <c r="F68" i="4" s="1"/>
  <c r="G68" i="4" s="1"/>
  <c r="G286" i="4"/>
  <c r="G126" i="4"/>
  <c r="G1263" i="4"/>
  <c r="G1102" i="4"/>
  <c r="G582" i="4"/>
  <c r="G543" i="4"/>
  <c r="F608" i="4"/>
  <c r="G608" i="4" s="1"/>
  <c r="G382" i="4"/>
  <c r="G206" i="4"/>
  <c r="G1126" i="4"/>
  <c r="G706" i="4"/>
  <c r="G606" i="4"/>
  <c r="G465" i="4"/>
  <c r="F328" i="4"/>
  <c r="G328" i="4" s="1"/>
  <c r="F708" i="4"/>
  <c r="G708" i="4" s="1"/>
  <c r="G707" i="4"/>
  <c r="G1127" i="4"/>
  <c r="F1128" i="4"/>
  <c r="G1128" i="4" s="1"/>
  <c r="G1047" i="4"/>
  <c r="G1048" i="4"/>
  <c r="G887" i="4"/>
  <c r="F888" i="4"/>
  <c r="G888" i="4" s="1"/>
  <c r="F768" i="4"/>
  <c r="G768" i="4" s="1"/>
  <c r="G767" i="4"/>
  <c r="G1007" i="4"/>
  <c r="F1008" i="4"/>
  <c r="F1009" i="4" s="1"/>
  <c r="G1105" i="4"/>
  <c r="G1103" i="4"/>
  <c r="G1167" i="4"/>
  <c r="F1168" i="4"/>
  <c r="G1168" i="4" s="1"/>
  <c r="G1266" i="4"/>
  <c r="G1242" i="4"/>
  <c r="G1182" i="4"/>
  <c r="F848" i="4"/>
  <c r="G684" i="4"/>
  <c r="G344" i="4"/>
  <c r="G147" i="4"/>
  <c r="G102" i="4"/>
  <c r="F1207" i="4"/>
  <c r="G1207" i="4" s="1"/>
  <c r="G663" i="4"/>
  <c r="G583" i="4"/>
  <c r="G562" i="4"/>
  <c r="G227" i="4"/>
  <c r="G203" i="4"/>
  <c r="G182" i="4"/>
  <c r="G642" i="4"/>
  <c r="F527" i="4"/>
  <c r="G527" i="4" s="1"/>
  <c r="F507" i="4"/>
  <c r="F447" i="4"/>
  <c r="G424" i="4"/>
  <c r="G342" i="4"/>
  <c r="F1287" i="4"/>
  <c r="G1287" i="4" s="1"/>
  <c r="G1226" i="4"/>
  <c r="G162" i="4"/>
  <c r="F89" i="4"/>
  <c r="G89" i="4" s="1"/>
  <c r="G1202" i="4"/>
  <c r="F968" i="4"/>
  <c r="G968" i="4" s="1"/>
  <c r="F749" i="4"/>
  <c r="F688" i="4"/>
  <c r="G688" i="4" s="1"/>
  <c r="F547" i="4"/>
  <c r="F548" i="4" s="1"/>
  <c r="F248" i="4"/>
  <c r="F249" i="4" s="1"/>
  <c r="G225" i="4"/>
  <c r="F169" i="4"/>
  <c r="G169" i="4" s="1"/>
  <c r="F129" i="4"/>
  <c r="G87" i="4"/>
  <c r="G1282" i="4"/>
  <c r="G1223" i="4"/>
  <c r="G747" i="4"/>
  <c r="F208" i="4"/>
  <c r="G186" i="4"/>
  <c r="G127" i="4"/>
  <c r="G86" i="4"/>
  <c r="G1283" i="4"/>
  <c r="G1267" i="4"/>
  <c r="F1268" i="4"/>
  <c r="G1243" i="4"/>
  <c r="G1227" i="4"/>
  <c r="F1228" i="4"/>
  <c r="G1203" i="4"/>
  <c r="F1147" i="4"/>
  <c r="G1146" i="4"/>
  <c r="G883" i="4"/>
  <c r="G987" i="4"/>
  <c r="F988" i="4"/>
  <c r="F1187" i="4"/>
  <c r="G1186" i="4"/>
  <c r="G1122" i="4"/>
  <c r="G1083" i="4"/>
  <c r="G1067" i="4"/>
  <c r="F1068" i="4"/>
  <c r="G1003" i="4"/>
  <c r="G963" i="4"/>
  <c r="G947" i="4"/>
  <c r="F948" i="4"/>
  <c r="G1162" i="4"/>
  <c r="G726" i="4"/>
  <c r="F727" i="4"/>
  <c r="G1043" i="4"/>
  <c r="G1027" i="4"/>
  <c r="F1028" i="4"/>
  <c r="F587" i="4"/>
  <c r="G586" i="4"/>
  <c r="G923" i="4"/>
  <c r="G907" i="4"/>
  <c r="F908" i="4"/>
  <c r="F1107" i="4"/>
  <c r="G1106" i="4"/>
  <c r="G406" i="4"/>
  <c r="F407" i="4"/>
  <c r="G1082" i="4"/>
  <c r="G1066" i="4"/>
  <c r="G1042" i="4"/>
  <c r="G1026" i="4"/>
  <c r="G1002" i="4"/>
  <c r="G986" i="4"/>
  <c r="G962" i="4"/>
  <c r="G946" i="4"/>
  <c r="G922" i="4"/>
  <c r="G906" i="4"/>
  <c r="G882" i="4"/>
  <c r="G762" i="4"/>
  <c r="G702" i="4"/>
  <c r="G482" i="4"/>
  <c r="G826" i="4"/>
  <c r="F827" i="4"/>
  <c r="G742" i="4"/>
  <c r="G664" i="4"/>
  <c r="G665" i="4"/>
  <c r="F867" i="4"/>
  <c r="G622" i="4"/>
  <c r="G842" i="4"/>
  <c r="G584" i="4"/>
  <c r="G585" i="4"/>
  <c r="F667" i="4"/>
  <c r="G666" i="4"/>
  <c r="G466" i="4"/>
  <c r="F467" i="4"/>
  <c r="G802" i="4"/>
  <c r="G786" i="4"/>
  <c r="F787" i="4"/>
  <c r="G426" i="4"/>
  <c r="F427" i="4"/>
  <c r="F648" i="4"/>
  <c r="F568" i="4"/>
  <c r="G486" i="4"/>
  <c r="F487" i="4"/>
  <c r="G682" i="4"/>
  <c r="G602" i="4"/>
  <c r="G502" i="4"/>
  <c r="G402" i="4"/>
  <c r="G605" i="4"/>
  <c r="G442" i="4"/>
  <c r="G386" i="4"/>
  <c r="F387" i="4"/>
  <c r="F367" i="4"/>
  <c r="G366" i="4"/>
  <c r="G103" i="4"/>
  <c r="F288" i="4"/>
  <c r="G266" i="4"/>
  <c r="F267" i="4"/>
  <c r="G228" i="4"/>
  <c r="F229" i="4"/>
  <c r="G204" i="4"/>
  <c r="G205" i="4"/>
  <c r="F347" i="4"/>
  <c r="F307" i="4"/>
  <c r="G202" i="4"/>
  <c r="G187" i="4"/>
  <c r="F188" i="4"/>
  <c r="G167" i="4"/>
  <c r="G163" i="4"/>
  <c r="G106" i="4"/>
  <c r="G82" i="4"/>
  <c r="G185" i="4"/>
  <c r="G107" i="4"/>
  <c r="F108" i="4"/>
  <c r="G83" i="4"/>
  <c r="G222" i="4"/>
  <c r="G142" i="4"/>
  <c r="G183" i="4"/>
  <c r="G143" i="4"/>
  <c r="G122" i="4"/>
  <c r="G123" i="4"/>
  <c r="E42" i="4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22" i="4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G22" i="4"/>
  <c r="F26" i="4"/>
  <c r="F27" i="4" s="1"/>
  <c r="G46" i="4"/>
  <c r="F6" i="4"/>
  <c r="F7" i="4" s="1"/>
  <c r="E3" i="4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2" i="4"/>
  <c r="C1300" i="4"/>
  <c r="C1280" i="4"/>
  <c r="C1260" i="4"/>
  <c r="C1200" i="4"/>
  <c r="C1180" i="4"/>
  <c r="C1160" i="4"/>
  <c r="C1120" i="4"/>
  <c r="C1080" i="4"/>
  <c r="C1060" i="4"/>
  <c r="C1040" i="4"/>
  <c r="C1020" i="4"/>
  <c r="C1000" i="4"/>
  <c r="C980" i="4"/>
  <c r="C960" i="4"/>
  <c r="C940" i="4"/>
  <c r="C920" i="4"/>
  <c r="C900" i="4"/>
  <c r="C880" i="4"/>
  <c r="C860" i="4"/>
  <c r="C840" i="4"/>
  <c r="K828" i="4"/>
  <c r="C820" i="4"/>
  <c r="K807" i="4"/>
  <c r="C800" i="4"/>
  <c r="C780" i="4"/>
  <c r="C760" i="4"/>
  <c r="C740" i="4"/>
  <c r="C720" i="4"/>
  <c r="C700" i="4"/>
  <c r="C680" i="4"/>
  <c r="C640" i="4"/>
  <c r="C620" i="4"/>
  <c r="C600" i="4"/>
  <c r="C580" i="4"/>
  <c r="C560" i="4"/>
  <c r="K540" i="4"/>
  <c r="C540" i="4"/>
  <c r="K539" i="4"/>
  <c r="K538" i="4"/>
  <c r="K537" i="4"/>
  <c r="K536" i="4"/>
  <c r="K535" i="4"/>
  <c r="K534" i="4"/>
  <c r="K532" i="4"/>
  <c r="K530" i="4"/>
  <c r="K529" i="4"/>
  <c r="K528" i="4"/>
  <c r="K527" i="4"/>
  <c r="K526" i="4"/>
  <c r="C520" i="4"/>
  <c r="K515" i="4"/>
  <c r="K514" i="4"/>
  <c r="K512" i="4"/>
  <c r="C500" i="4"/>
  <c r="K499" i="4"/>
  <c r="K495" i="4"/>
  <c r="K494" i="4"/>
  <c r="K493" i="4"/>
  <c r="K491" i="4"/>
  <c r="K490" i="4"/>
  <c r="K489" i="4"/>
  <c r="K488" i="4"/>
  <c r="K487" i="4"/>
  <c r="K486" i="4"/>
  <c r="C480" i="4"/>
  <c r="K479" i="4"/>
  <c r="K475" i="4"/>
  <c r="K474" i="4"/>
  <c r="K469" i="4"/>
  <c r="K468" i="4"/>
  <c r="K467" i="4"/>
  <c r="K466" i="4"/>
  <c r="C460" i="4"/>
  <c r="K459" i="4"/>
  <c r="K453" i="4"/>
  <c r="K451" i="4"/>
  <c r="K450" i="4"/>
  <c r="K449" i="4"/>
  <c r="K448" i="4"/>
  <c r="K447" i="4"/>
  <c r="K446" i="4"/>
  <c r="C440" i="4"/>
  <c r="K439" i="4"/>
  <c r="K435" i="4"/>
  <c r="K428" i="4"/>
  <c r="C420" i="4"/>
  <c r="K419" i="4"/>
  <c r="K415" i="4"/>
  <c r="K414" i="4"/>
  <c r="K413" i="4"/>
  <c r="K412" i="4"/>
  <c r="K411" i="4"/>
  <c r="K410" i="4"/>
  <c r="K409" i="4"/>
  <c r="K408" i="4"/>
  <c r="K407" i="4"/>
  <c r="K406" i="4"/>
  <c r="C400" i="4"/>
  <c r="K399" i="4"/>
  <c r="K395" i="4"/>
  <c r="K394" i="4"/>
  <c r="C380" i="4"/>
  <c r="K379" i="4"/>
  <c r="K375" i="4"/>
  <c r="K374" i="4"/>
  <c r="K372" i="4"/>
  <c r="K370" i="4"/>
  <c r="K368" i="4"/>
  <c r="K366" i="4"/>
  <c r="C360" i="4"/>
  <c r="K359" i="4"/>
  <c r="K355" i="4"/>
  <c r="K354" i="4"/>
  <c r="K352" i="4"/>
  <c r="K350" i="4"/>
  <c r="K348" i="4"/>
  <c r="K346" i="4"/>
  <c r="C340" i="4"/>
  <c r="K339" i="4"/>
  <c r="K333" i="4"/>
  <c r="K332" i="4"/>
  <c r="K331" i="4"/>
  <c r="K330" i="4"/>
  <c r="K329" i="4"/>
  <c r="K328" i="4"/>
  <c r="K327" i="4"/>
  <c r="K326" i="4"/>
  <c r="C320" i="4"/>
  <c r="K319" i="4"/>
  <c r="K313" i="4"/>
  <c r="K312" i="4"/>
  <c r="K311" i="4"/>
  <c r="K310" i="4"/>
  <c r="K309" i="4"/>
  <c r="K308" i="4"/>
  <c r="K307" i="4"/>
  <c r="K306" i="4"/>
  <c r="C300" i="4"/>
  <c r="C280" i="4"/>
  <c r="C260" i="4"/>
  <c r="C240" i="4"/>
  <c r="C220" i="4"/>
  <c r="C200" i="4"/>
  <c r="C180" i="4"/>
  <c r="C160" i="4"/>
  <c r="C140" i="4"/>
  <c r="C120" i="4"/>
  <c r="K115" i="4"/>
  <c r="K114" i="4"/>
  <c r="C100" i="4"/>
  <c r="C80" i="4"/>
  <c r="K74" i="4"/>
  <c r="C60" i="4"/>
  <c r="C40" i="4"/>
  <c r="K19" i="4"/>
  <c r="K18" i="4"/>
  <c r="K17" i="4"/>
  <c r="K16" i="4"/>
  <c r="K15" i="4"/>
  <c r="K14" i="4"/>
  <c r="K12" i="4"/>
  <c r="K10" i="4"/>
  <c r="K8" i="4"/>
  <c r="K6" i="4"/>
  <c r="G1357" i="4" l="1"/>
  <c r="E19" i="4"/>
  <c r="E20" i="4"/>
  <c r="G1332" i="4"/>
  <c r="F1333" i="4"/>
  <c r="F1248" i="4"/>
  <c r="G1247" i="4"/>
  <c r="F769" i="4"/>
  <c r="F770" i="4" s="1"/>
  <c r="F689" i="4"/>
  <c r="G689" i="4" s="1"/>
  <c r="F528" i="4"/>
  <c r="G528" i="4" s="1"/>
  <c r="F1208" i="4"/>
  <c r="F1209" i="4" s="1"/>
  <c r="F629" i="4"/>
  <c r="G629" i="4" s="1"/>
  <c r="G984" i="4"/>
  <c r="G547" i="4"/>
  <c r="G905" i="4"/>
  <c r="G1264" i="4"/>
  <c r="G1305" i="4"/>
  <c r="G1304" i="4"/>
  <c r="G1309" i="4"/>
  <c r="F1310" i="4"/>
  <c r="G224" i="4"/>
  <c r="G523" i="4"/>
  <c r="F150" i="4"/>
  <c r="F151" i="4" s="1"/>
  <c r="G1104" i="4"/>
  <c r="G67" i="4"/>
  <c r="G545" i="4"/>
  <c r="F329" i="4"/>
  <c r="G329" i="4" s="1"/>
  <c r="F709" i="4"/>
  <c r="G709" i="4" s="1"/>
  <c r="G1008" i="4"/>
  <c r="G1024" i="4"/>
  <c r="G425" i="4"/>
  <c r="G423" i="4"/>
  <c r="F69" i="4"/>
  <c r="G69" i="4" s="1"/>
  <c r="G345" i="4"/>
  <c r="F1288" i="4"/>
  <c r="G1288" i="4" s="1"/>
  <c r="F1129" i="4"/>
  <c r="G1129" i="4" s="1"/>
  <c r="G807" i="4"/>
  <c r="F889" i="4"/>
  <c r="G889" i="4" s="1"/>
  <c r="F170" i="4"/>
  <c r="F171" i="4" s="1"/>
  <c r="G464" i="4"/>
  <c r="G1049" i="4"/>
  <c r="G463" i="4"/>
  <c r="G248" i="4"/>
  <c r="F928" i="4"/>
  <c r="G928" i="4" s="1"/>
  <c r="F609" i="4"/>
  <c r="G609" i="4" s="1"/>
  <c r="F1088" i="4"/>
  <c r="F969" i="4"/>
  <c r="G969" i="4" s="1"/>
  <c r="G1225" i="4"/>
  <c r="G1065" i="4"/>
  <c r="G783" i="4"/>
  <c r="G305" i="4"/>
  <c r="G1143" i="4"/>
  <c r="F90" i="4"/>
  <c r="F91" i="4" s="1"/>
  <c r="G685" i="4"/>
  <c r="G785" i="4"/>
  <c r="G903" i="4"/>
  <c r="G1063" i="4"/>
  <c r="G723" i="4"/>
  <c r="G943" i="4"/>
  <c r="G208" i="4"/>
  <c r="F209" i="4"/>
  <c r="G129" i="4"/>
  <c r="F130" i="4"/>
  <c r="G263" i="4"/>
  <c r="F448" i="4"/>
  <c r="G447" i="4"/>
  <c r="E35" i="4"/>
  <c r="E36" i="4" s="1"/>
  <c r="E37" i="4" s="1"/>
  <c r="E38" i="4" s="1"/>
  <c r="E39" i="4" s="1"/>
  <c r="E40" i="4" s="1"/>
  <c r="F1169" i="4"/>
  <c r="F1170" i="4" s="1"/>
  <c r="G749" i="4"/>
  <c r="F750" i="4"/>
  <c r="F508" i="4"/>
  <c r="G507" i="4"/>
  <c r="G848" i="4"/>
  <c r="F849" i="4"/>
  <c r="G385" i="4"/>
  <c r="G384" i="4"/>
  <c r="G244" i="4"/>
  <c r="G245" i="4"/>
  <c r="G84" i="4"/>
  <c r="G85" i="4"/>
  <c r="F308" i="4"/>
  <c r="G307" i="4"/>
  <c r="G249" i="4"/>
  <c r="F250" i="4"/>
  <c r="G644" i="4"/>
  <c r="G645" i="4"/>
  <c r="G164" i="4"/>
  <c r="G165" i="4"/>
  <c r="G323" i="4"/>
  <c r="F388" i="4"/>
  <c r="G387" i="4"/>
  <c r="G525" i="4"/>
  <c r="F468" i="4"/>
  <c r="G467" i="4"/>
  <c r="G867" i="4"/>
  <c r="F868" i="4"/>
  <c r="G823" i="4"/>
  <c r="G1123" i="4"/>
  <c r="G367" i="4"/>
  <c r="F368" i="4"/>
  <c r="F428" i="4"/>
  <c r="G427" i="4"/>
  <c r="G863" i="4"/>
  <c r="F549" i="4"/>
  <c r="G548" i="4"/>
  <c r="G623" i="4"/>
  <c r="G483" i="4"/>
  <c r="G808" i="4"/>
  <c r="F809" i="4"/>
  <c r="G948" i="4"/>
  <c r="F949" i="4"/>
  <c r="G1004" i="4"/>
  <c r="G1005" i="4"/>
  <c r="G1228" i="4"/>
  <c r="F1229" i="4"/>
  <c r="G108" i="4"/>
  <c r="F109" i="4"/>
  <c r="F348" i="4"/>
  <c r="G347" i="4"/>
  <c r="G229" i="4"/>
  <c r="F230" i="4"/>
  <c r="G288" i="4"/>
  <c r="F289" i="4"/>
  <c r="F488" i="4"/>
  <c r="G487" i="4"/>
  <c r="F788" i="4"/>
  <c r="G787" i="4"/>
  <c r="F828" i="4"/>
  <c r="G827" i="4"/>
  <c r="G703" i="4"/>
  <c r="G908" i="4"/>
  <c r="F909" i="4"/>
  <c r="G964" i="4"/>
  <c r="G965" i="4"/>
  <c r="G988" i="4"/>
  <c r="F989" i="4"/>
  <c r="G1009" i="4"/>
  <c r="F1010" i="4"/>
  <c r="G1245" i="4"/>
  <c r="G1244" i="4"/>
  <c r="G124" i="4"/>
  <c r="G125" i="4"/>
  <c r="G363" i="4"/>
  <c r="G443" i="4"/>
  <c r="F588" i="4"/>
  <c r="G587" i="4"/>
  <c r="G188" i="4"/>
  <c r="F189" i="4"/>
  <c r="G267" i="4"/>
  <c r="F268" i="4"/>
  <c r="G104" i="4"/>
  <c r="G105" i="4"/>
  <c r="G503" i="4"/>
  <c r="G568" i="4"/>
  <c r="F569" i="4"/>
  <c r="G803" i="4"/>
  <c r="F668" i="4"/>
  <c r="G667" i="4"/>
  <c r="G743" i="4"/>
  <c r="G924" i="4"/>
  <c r="G925" i="4"/>
  <c r="G1028" i="4"/>
  <c r="F1029" i="4"/>
  <c r="G1163" i="4"/>
  <c r="G1068" i="4"/>
  <c r="F1069" i="4"/>
  <c r="F1269" i="4"/>
  <c r="G1268" i="4"/>
  <c r="G648" i="4"/>
  <c r="F649" i="4"/>
  <c r="G843" i="4"/>
  <c r="G1107" i="4"/>
  <c r="F1108" i="4"/>
  <c r="G727" i="4"/>
  <c r="F728" i="4"/>
  <c r="G1147" i="4"/>
  <c r="F1148" i="4"/>
  <c r="G564" i="4"/>
  <c r="G565" i="4"/>
  <c r="G763" i="4"/>
  <c r="F408" i="4"/>
  <c r="G407" i="4"/>
  <c r="G1044" i="4"/>
  <c r="G1045" i="4"/>
  <c r="G1084" i="4"/>
  <c r="G1085" i="4"/>
  <c r="G884" i="4"/>
  <c r="G885" i="4"/>
  <c r="G1205" i="4"/>
  <c r="G1204" i="4"/>
  <c r="G1284" i="4"/>
  <c r="G1285" i="4"/>
  <c r="G144" i="4"/>
  <c r="G145" i="4"/>
  <c r="G283" i="4"/>
  <c r="G403" i="4"/>
  <c r="G1184" i="4"/>
  <c r="G1185" i="4"/>
  <c r="G1187" i="4"/>
  <c r="F1188" i="4"/>
  <c r="G65" i="4"/>
  <c r="G64" i="4"/>
  <c r="K808" i="4"/>
  <c r="K829" i="4"/>
  <c r="K429" i="4"/>
  <c r="F47" i="4"/>
  <c r="G47" i="4" s="1"/>
  <c r="G42" i="4"/>
  <c r="G7" i="4"/>
  <c r="F8" i="4"/>
  <c r="G6" i="4"/>
  <c r="F28" i="4"/>
  <c r="G27" i="4"/>
  <c r="G26" i="4"/>
  <c r="M2551" i="3" l="1"/>
  <c r="M2550" i="3"/>
  <c r="G1358" i="4"/>
  <c r="F1334" i="4"/>
  <c r="G1333" i="4"/>
  <c r="F1249" i="4"/>
  <c r="G1248" i="4"/>
  <c r="G769" i="4"/>
  <c r="F529" i="4"/>
  <c r="G529" i="4" s="1"/>
  <c r="F690" i="4"/>
  <c r="F691" i="4" s="1"/>
  <c r="G1208" i="4"/>
  <c r="F330" i="4"/>
  <c r="G330" i="4" s="1"/>
  <c r="G985" i="4"/>
  <c r="G150" i="4"/>
  <c r="F630" i="4"/>
  <c r="F631" i="4" s="1"/>
  <c r="G631" i="4" s="1"/>
  <c r="G1265" i="4"/>
  <c r="G1310" i="4"/>
  <c r="F1311" i="4"/>
  <c r="F70" i="4"/>
  <c r="F71" i="4" s="1"/>
  <c r="G544" i="4"/>
  <c r="G90" i="4"/>
  <c r="F710" i="4"/>
  <c r="F711" i="4" s="1"/>
  <c r="F1289" i="4"/>
  <c r="G1289" i="4" s="1"/>
  <c r="F890" i="4"/>
  <c r="G890" i="4" s="1"/>
  <c r="F610" i="4"/>
  <c r="F611" i="4" s="1"/>
  <c r="G1025" i="4"/>
  <c r="G170" i="4"/>
  <c r="F970" i="4"/>
  <c r="G970" i="4" s="1"/>
  <c r="F1130" i="4"/>
  <c r="F1131" i="4" s="1"/>
  <c r="G1169" i="4"/>
  <c r="G1224" i="4"/>
  <c r="F929" i="4"/>
  <c r="G929" i="4" s="1"/>
  <c r="F1089" i="4"/>
  <c r="G1088" i="4"/>
  <c r="G1144" i="4"/>
  <c r="G1145" i="4"/>
  <c r="G944" i="4"/>
  <c r="G945" i="4"/>
  <c r="G724" i="4"/>
  <c r="G725" i="4"/>
  <c r="F509" i="4"/>
  <c r="G508" i="4"/>
  <c r="G750" i="4"/>
  <c r="F751" i="4"/>
  <c r="G264" i="4"/>
  <c r="G265" i="4"/>
  <c r="G448" i="4"/>
  <c r="F449" i="4"/>
  <c r="F131" i="4"/>
  <c r="G130" i="4"/>
  <c r="G849" i="4"/>
  <c r="F850" i="4"/>
  <c r="G209" i="4"/>
  <c r="F210" i="4"/>
  <c r="G1124" i="4"/>
  <c r="G1125" i="4"/>
  <c r="F869" i="4"/>
  <c r="G868" i="4"/>
  <c r="G405" i="4"/>
  <c r="G404" i="4"/>
  <c r="F729" i="4"/>
  <c r="G728" i="4"/>
  <c r="G569" i="4"/>
  <c r="F570" i="4"/>
  <c r="G189" i="4"/>
  <c r="F190" i="4"/>
  <c r="G809" i="4"/>
  <c r="F810" i="4"/>
  <c r="G624" i="4"/>
  <c r="G625" i="4"/>
  <c r="G368" i="4"/>
  <c r="F369" i="4"/>
  <c r="F251" i="4"/>
  <c r="G250" i="4"/>
  <c r="G805" i="4"/>
  <c r="G804" i="4"/>
  <c r="G588" i="4"/>
  <c r="F589" i="4"/>
  <c r="F789" i="4"/>
  <c r="G788" i="4"/>
  <c r="F429" i="4"/>
  <c r="G428" i="4"/>
  <c r="G324" i="4"/>
  <c r="G325" i="4"/>
  <c r="G284" i="4"/>
  <c r="G285" i="4"/>
  <c r="G348" i="4"/>
  <c r="F349" i="4"/>
  <c r="F469" i="4"/>
  <c r="G468" i="4"/>
  <c r="G1188" i="4"/>
  <c r="F1189" i="4"/>
  <c r="G1108" i="4"/>
  <c r="F1109" i="4"/>
  <c r="G649" i="4"/>
  <c r="F650" i="4"/>
  <c r="F1030" i="4"/>
  <c r="G1029" i="4"/>
  <c r="G745" i="4"/>
  <c r="G744" i="4"/>
  <c r="F1011" i="4"/>
  <c r="G1010" i="4"/>
  <c r="G705" i="4"/>
  <c r="G704" i="4"/>
  <c r="G109" i="4"/>
  <c r="F110" i="4"/>
  <c r="F950" i="4"/>
  <c r="G949" i="4"/>
  <c r="G770" i="4"/>
  <c r="F771" i="4"/>
  <c r="G408" i="4"/>
  <c r="F409" i="4"/>
  <c r="G91" i="4"/>
  <c r="F92" i="4"/>
  <c r="G1269" i="4"/>
  <c r="F1270" i="4"/>
  <c r="G505" i="4"/>
  <c r="G504" i="4"/>
  <c r="G445" i="4"/>
  <c r="G444" i="4"/>
  <c r="F489" i="4"/>
  <c r="G488" i="4"/>
  <c r="G549" i="4"/>
  <c r="F550" i="4"/>
  <c r="G308" i="4"/>
  <c r="F309" i="4"/>
  <c r="F1171" i="4"/>
  <c r="G1170" i="4"/>
  <c r="G1164" i="4"/>
  <c r="G1165" i="4"/>
  <c r="F269" i="4"/>
  <c r="G268" i="4"/>
  <c r="F910" i="4"/>
  <c r="G909" i="4"/>
  <c r="F231" i="4"/>
  <c r="G230" i="4"/>
  <c r="G765" i="4"/>
  <c r="G764" i="4"/>
  <c r="G1148" i="4"/>
  <c r="F1149" i="4"/>
  <c r="F1070" i="4"/>
  <c r="G1069" i="4"/>
  <c r="F990" i="4"/>
  <c r="G989" i="4"/>
  <c r="G289" i="4"/>
  <c r="F290" i="4"/>
  <c r="G1229" i="4"/>
  <c r="F1230" i="4"/>
  <c r="F1210" i="4"/>
  <c r="G1209" i="4"/>
  <c r="G865" i="4"/>
  <c r="G864" i="4"/>
  <c r="G845" i="4"/>
  <c r="G844" i="4"/>
  <c r="G668" i="4"/>
  <c r="F669" i="4"/>
  <c r="G364" i="4"/>
  <c r="G365" i="4"/>
  <c r="F829" i="4"/>
  <c r="G828" i="4"/>
  <c r="G485" i="4"/>
  <c r="G484" i="4"/>
  <c r="G151" i="4"/>
  <c r="F152" i="4"/>
  <c r="G824" i="4"/>
  <c r="G825" i="4"/>
  <c r="F389" i="4"/>
  <c r="G388" i="4"/>
  <c r="G171" i="4"/>
  <c r="F172" i="4"/>
  <c r="K430" i="4"/>
  <c r="K830" i="4"/>
  <c r="K809" i="4"/>
  <c r="F48" i="4"/>
  <c r="G48" i="4" s="1"/>
  <c r="G23" i="4"/>
  <c r="G8" i="4"/>
  <c r="F9" i="4"/>
  <c r="G28" i="4"/>
  <c r="F29" i="4"/>
  <c r="M2552" i="3" l="1"/>
  <c r="G1360" i="4"/>
  <c r="G1359" i="4"/>
  <c r="F530" i="4"/>
  <c r="G530" i="4" s="1"/>
  <c r="F1335" i="4"/>
  <c r="G1334" i="4"/>
  <c r="F1250" i="4"/>
  <c r="G1249" i="4"/>
  <c r="F632" i="4"/>
  <c r="G632" i="4" s="1"/>
  <c r="G690" i="4"/>
  <c r="G710" i="4"/>
  <c r="F331" i="4"/>
  <c r="F332" i="4" s="1"/>
  <c r="G1050" i="4"/>
  <c r="G630" i="4"/>
  <c r="F1290" i="4"/>
  <c r="F1291" i="4" s="1"/>
  <c r="G1311" i="4"/>
  <c r="F1312" i="4"/>
  <c r="G70" i="4"/>
  <c r="F971" i="4"/>
  <c r="F972" i="4" s="1"/>
  <c r="F891" i="4"/>
  <c r="G891" i="4" s="1"/>
  <c r="K431" i="4"/>
  <c r="G610" i="4"/>
  <c r="G1130" i="4"/>
  <c r="F930" i="4"/>
  <c r="G1089" i="4"/>
  <c r="F1090" i="4"/>
  <c r="G449" i="4"/>
  <c r="F450" i="4"/>
  <c r="F211" i="4"/>
  <c r="G210" i="4"/>
  <c r="G850" i="4"/>
  <c r="F851" i="4"/>
  <c r="G751" i="4"/>
  <c r="F752" i="4"/>
  <c r="G71" i="4"/>
  <c r="F72" i="4"/>
  <c r="G131" i="4"/>
  <c r="F132" i="4"/>
  <c r="G509" i="4"/>
  <c r="F510" i="4"/>
  <c r="G829" i="4"/>
  <c r="F830" i="4"/>
  <c r="G290" i="4"/>
  <c r="F291" i="4"/>
  <c r="G92" i="4"/>
  <c r="F93" i="4"/>
  <c r="F651" i="4"/>
  <c r="G650" i="4"/>
  <c r="G349" i="4"/>
  <c r="F350" i="4"/>
  <c r="G810" i="4"/>
  <c r="F811" i="4"/>
  <c r="G389" i="4"/>
  <c r="F390" i="4"/>
  <c r="G910" i="4"/>
  <c r="F911" i="4"/>
  <c r="F692" i="4"/>
  <c r="G691" i="4"/>
  <c r="G429" i="4"/>
  <c r="F430" i="4"/>
  <c r="G251" i="4"/>
  <c r="F252" i="4"/>
  <c r="F612" i="4"/>
  <c r="G611" i="4"/>
  <c r="F1150" i="4"/>
  <c r="G1149" i="4"/>
  <c r="G309" i="4"/>
  <c r="F310" i="4"/>
  <c r="G771" i="4"/>
  <c r="F772" i="4"/>
  <c r="F1110" i="4"/>
  <c r="G1109" i="4"/>
  <c r="F191" i="4"/>
  <c r="G190" i="4"/>
  <c r="G1051" i="4"/>
  <c r="G1131" i="4"/>
  <c r="F1132" i="4"/>
  <c r="G1011" i="4"/>
  <c r="F1012" i="4"/>
  <c r="G789" i="4"/>
  <c r="F790" i="4"/>
  <c r="G152" i="4"/>
  <c r="F153" i="4"/>
  <c r="F670" i="4"/>
  <c r="G669" i="4"/>
  <c r="G550" i="4"/>
  <c r="F551" i="4"/>
  <c r="G409" i="4"/>
  <c r="F410" i="4"/>
  <c r="F1190" i="4"/>
  <c r="G1189" i="4"/>
  <c r="F590" i="4"/>
  <c r="G589" i="4"/>
  <c r="G369" i="4"/>
  <c r="F370" i="4"/>
  <c r="F571" i="4"/>
  <c r="G570" i="4"/>
  <c r="G1210" i="4"/>
  <c r="F1211" i="4"/>
  <c r="G990" i="4"/>
  <c r="F991" i="4"/>
  <c r="G269" i="4"/>
  <c r="F270" i="4"/>
  <c r="G950" i="4"/>
  <c r="F951" i="4"/>
  <c r="G729" i="4"/>
  <c r="F730" i="4"/>
  <c r="G869" i="4"/>
  <c r="F870" i="4"/>
  <c r="G172" i="4"/>
  <c r="F173" i="4"/>
  <c r="F1231" i="4"/>
  <c r="G1230" i="4"/>
  <c r="G711" i="4"/>
  <c r="F712" i="4"/>
  <c r="G1270" i="4"/>
  <c r="F1271" i="4"/>
  <c r="F111" i="4"/>
  <c r="G110" i="4"/>
  <c r="G1070" i="4"/>
  <c r="F1071" i="4"/>
  <c r="F232" i="4"/>
  <c r="G231" i="4"/>
  <c r="G1171" i="4"/>
  <c r="F1172" i="4"/>
  <c r="G489" i="4"/>
  <c r="F490" i="4"/>
  <c r="G1030" i="4"/>
  <c r="F1031" i="4"/>
  <c r="G469" i="4"/>
  <c r="F470" i="4"/>
  <c r="K810" i="4"/>
  <c r="K831" i="4"/>
  <c r="F49" i="4"/>
  <c r="G49" i="4" s="1"/>
  <c r="G24" i="4"/>
  <c r="G25" i="4"/>
  <c r="G9" i="4"/>
  <c r="F10" i="4"/>
  <c r="G29" i="4"/>
  <c r="F30" i="4"/>
  <c r="M2553" i="3" l="1"/>
  <c r="F531" i="4"/>
  <c r="F532" i="4" s="1"/>
  <c r="G1335" i="4"/>
  <c r="F1336" i="4"/>
  <c r="F1251" i="4"/>
  <c r="G1250" i="4"/>
  <c r="G331" i="4"/>
  <c r="F633" i="4"/>
  <c r="F634" i="4" s="1"/>
  <c r="G971" i="4"/>
  <c r="F892" i="4"/>
  <c r="F893" i="4" s="1"/>
  <c r="G1290" i="4"/>
  <c r="G1312" i="4"/>
  <c r="F1313" i="4"/>
  <c r="K432" i="4"/>
  <c r="F931" i="4"/>
  <c r="G930" i="4"/>
  <c r="F1091" i="4"/>
  <c r="G1090" i="4"/>
  <c r="F753" i="4"/>
  <c r="G752" i="4"/>
  <c r="G510" i="4"/>
  <c r="F511" i="4"/>
  <c r="F852" i="4"/>
  <c r="G851" i="4"/>
  <c r="G132" i="4"/>
  <c r="F133" i="4"/>
  <c r="G211" i="4"/>
  <c r="F212" i="4"/>
  <c r="G72" i="4"/>
  <c r="F73" i="4"/>
  <c r="G450" i="4"/>
  <c r="F451" i="4"/>
  <c r="G1031" i="4"/>
  <c r="F1032" i="4"/>
  <c r="G1271" i="4"/>
  <c r="F1272" i="4"/>
  <c r="G870" i="4"/>
  <c r="F871" i="4"/>
  <c r="G270" i="4"/>
  <c r="F271" i="4"/>
  <c r="G410" i="4"/>
  <c r="F411" i="4"/>
  <c r="G153" i="4"/>
  <c r="F154" i="4"/>
  <c r="G1012" i="4"/>
  <c r="F1013" i="4"/>
  <c r="G252" i="4"/>
  <c r="F253" i="4"/>
  <c r="G390" i="4"/>
  <c r="F391" i="4"/>
  <c r="F292" i="4"/>
  <c r="G291" i="4"/>
  <c r="G1291" i="4"/>
  <c r="F1292" i="4"/>
  <c r="G490" i="4"/>
  <c r="F491" i="4"/>
  <c r="G1071" i="4"/>
  <c r="F1072" i="4"/>
  <c r="F713" i="4"/>
  <c r="G712" i="4"/>
  <c r="F731" i="4"/>
  <c r="G730" i="4"/>
  <c r="G370" i="4"/>
  <c r="F371" i="4"/>
  <c r="F552" i="4"/>
  <c r="G551" i="4"/>
  <c r="G972" i="4"/>
  <c r="F973" i="4"/>
  <c r="F773" i="4"/>
  <c r="G772" i="4"/>
  <c r="G430" i="4"/>
  <c r="F431" i="4"/>
  <c r="G571" i="4"/>
  <c r="F572" i="4"/>
  <c r="G1110" i="4"/>
  <c r="F1111" i="4"/>
  <c r="G651" i="4"/>
  <c r="F652" i="4"/>
  <c r="G1150" i="4"/>
  <c r="F1151" i="4"/>
  <c r="G1172" i="4"/>
  <c r="F1173" i="4"/>
  <c r="G991" i="4"/>
  <c r="F992" i="4"/>
  <c r="G790" i="4"/>
  <c r="F791" i="4"/>
  <c r="G1132" i="4"/>
  <c r="F1133" i="4"/>
  <c r="F812" i="4"/>
  <c r="G811" i="4"/>
  <c r="G93" i="4"/>
  <c r="F94" i="4"/>
  <c r="F112" i="4"/>
  <c r="G111" i="4"/>
  <c r="G1231" i="4"/>
  <c r="F1232" i="4"/>
  <c r="F591" i="4"/>
  <c r="G590" i="4"/>
  <c r="G332" i="4"/>
  <c r="F333" i="4"/>
  <c r="F192" i="4"/>
  <c r="G191" i="4"/>
  <c r="G692" i="4"/>
  <c r="F693" i="4"/>
  <c r="G470" i="4"/>
  <c r="F471" i="4"/>
  <c r="G173" i="4"/>
  <c r="F174" i="4"/>
  <c r="G951" i="4"/>
  <c r="F952" i="4"/>
  <c r="G1211" i="4"/>
  <c r="F1212" i="4"/>
  <c r="G1052" i="4"/>
  <c r="F311" i="4"/>
  <c r="G310" i="4"/>
  <c r="G911" i="4"/>
  <c r="F912" i="4"/>
  <c r="F351" i="4"/>
  <c r="G350" i="4"/>
  <c r="G830" i="4"/>
  <c r="F831" i="4"/>
  <c r="G232" i="4"/>
  <c r="F233" i="4"/>
  <c r="F1191" i="4"/>
  <c r="G1190" i="4"/>
  <c r="F671" i="4"/>
  <c r="G670" i="4"/>
  <c r="G612" i="4"/>
  <c r="F613" i="4"/>
  <c r="K832" i="4"/>
  <c r="K811" i="4"/>
  <c r="F50" i="4"/>
  <c r="G50" i="4" s="1"/>
  <c r="G10" i="4"/>
  <c r="F11" i="4"/>
  <c r="F31" i="4"/>
  <c r="G30" i="4"/>
  <c r="M2554" i="3" l="1"/>
  <c r="G531" i="4"/>
  <c r="G1336" i="4"/>
  <c r="F1337" i="4"/>
  <c r="F1252" i="4"/>
  <c r="G1251" i="4"/>
  <c r="G633" i="4"/>
  <c r="G892" i="4"/>
  <c r="G1313" i="4"/>
  <c r="F1314" i="4"/>
  <c r="K433" i="4"/>
  <c r="G931" i="4"/>
  <c r="F932" i="4"/>
  <c r="G1091" i="4"/>
  <c r="F1092" i="4"/>
  <c r="G133" i="4"/>
  <c r="F134" i="4"/>
  <c r="F452" i="4"/>
  <c r="G451" i="4"/>
  <c r="F853" i="4"/>
  <c r="G852" i="4"/>
  <c r="G73" i="4"/>
  <c r="F74" i="4"/>
  <c r="F512" i="4"/>
  <c r="G511" i="4"/>
  <c r="G212" i="4"/>
  <c r="F213" i="4"/>
  <c r="G753" i="4"/>
  <c r="F754" i="4"/>
  <c r="G831" i="4"/>
  <c r="F832" i="4"/>
  <c r="F175" i="4"/>
  <c r="G174" i="4"/>
  <c r="G333" i="4"/>
  <c r="F334" i="4"/>
  <c r="F974" i="4"/>
  <c r="G973" i="4"/>
  <c r="F1014" i="4"/>
  <c r="G1013" i="4"/>
  <c r="F872" i="4"/>
  <c r="G871" i="4"/>
  <c r="G671" i="4"/>
  <c r="F672" i="4"/>
  <c r="G713" i="4"/>
  <c r="F714" i="4"/>
  <c r="G292" i="4"/>
  <c r="F293" i="4"/>
  <c r="G1053" i="4"/>
  <c r="G572" i="4"/>
  <c r="F573" i="4"/>
  <c r="F635" i="4"/>
  <c r="G634" i="4"/>
  <c r="F472" i="4"/>
  <c r="G471" i="4"/>
  <c r="F95" i="4"/>
  <c r="G94" i="4"/>
  <c r="F1134" i="4"/>
  <c r="G1133" i="4"/>
  <c r="F1174" i="4"/>
  <c r="G1173" i="4"/>
  <c r="G652" i="4"/>
  <c r="F653" i="4"/>
  <c r="F432" i="4"/>
  <c r="G431" i="4"/>
  <c r="G1072" i="4"/>
  <c r="F1073" i="4"/>
  <c r="F392" i="4"/>
  <c r="G391" i="4"/>
  <c r="F155" i="4"/>
  <c r="G154" i="4"/>
  <c r="G1272" i="4"/>
  <c r="F1273" i="4"/>
  <c r="G1191" i="4"/>
  <c r="F1192" i="4"/>
  <c r="G351" i="4"/>
  <c r="F352" i="4"/>
  <c r="G591" i="4"/>
  <c r="F592" i="4"/>
  <c r="G552" i="4"/>
  <c r="F553" i="4"/>
  <c r="G613" i="4"/>
  <c r="F614" i="4"/>
  <c r="G912" i="4"/>
  <c r="F913" i="4"/>
  <c r="F1213" i="4"/>
  <c r="G1212" i="4"/>
  <c r="G693" i="4"/>
  <c r="F694" i="4"/>
  <c r="G1232" i="4"/>
  <c r="F1233" i="4"/>
  <c r="F792" i="4"/>
  <c r="G791" i="4"/>
  <c r="F894" i="4"/>
  <c r="G893" i="4"/>
  <c r="G1151" i="4"/>
  <c r="F1152" i="4"/>
  <c r="F372" i="4"/>
  <c r="G371" i="4"/>
  <c r="F492" i="4"/>
  <c r="G491" i="4"/>
  <c r="G253" i="4"/>
  <c r="F254" i="4"/>
  <c r="F412" i="4"/>
  <c r="G411" i="4"/>
  <c r="F813" i="4"/>
  <c r="G812" i="4"/>
  <c r="G773" i="4"/>
  <c r="F774" i="4"/>
  <c r="F234" i="4"/>
  <c r="G233" i="4"/>
  <c r="G952" i="4"/>
  <c r="F953" i="4"/>
  <c r="G992" i="4"/>
  <c r="F993" i="4"/>
  <c r="G1111" i="4"/>
  <c r="F1112" i="4"/>
  <c r="F1293" i="4"/>
  <c r="G1292" i="4"/>
  <c r="F272" i="4"/>
  <c r="G271" i="4"/>
  <c r="G1032" i="4"/>
  <c r="F1033" i="4"/>
  <c r="G311" i="4"/>
  <c r="F312" i="4"/>
  <c r="G192" i="4"/>
  <c r="F193" i="4"/>
  <c r="G112" i="4"/>
  <c r="F113" i="4"/>
  <c r="G532" i="4"/>
  <c r="F533" i="4"/>
  <c r="F732" i="4"/>
  <c r="G731" i="4"/>
  <c r="K812" i="4"/>
  <c r="K833" i="4"/>
  <c r="F51" i="4"/>
  <c r="G51" i="4" s="1"/>
  <c r="G11" i="4"/>
  <c r="F12" i="4"/>
  <c r="F32" i="4"/>
  <c r="G31" i="4"/>
  <c r="M2555" i="3" l="1"/>
  <c r="F1338" i="4"/>
  <c r="G1337" i="4"/>
  <c r="F1253" i="4"/>
  <c r="G1252" i="4"/>
  <c r="G1314" i="4"/>
  <c r="F1315" i="4"/>
  <c r="G932" i="4"/>
  <c r="F933" i="4"/>
  <c r="G1092" i="4"/>
  <c r="F1093" i="4"/>
  <c r="F75" i="4"/>
  <c r="G74" i="4"/>
  <c r="F755" i="4"/>
  <c r="G754" i="4"/>
  <c r="F854" i="4"/>
  <c r="G853" i="4"/>
  <c r="G213" i="4"/>
  <c r="F214" i="4"/>
  <c r="F453" i="4"/>
  <c r="G452" i="4"/>
  <c r="F135" i="4"/>
  <c r="G134" i="4"/>
  <c r="F513" i="4"/>
  <c r="G512" i="4"/>
  <c r="G953" i="4"/>
  <c r="F954" i="4"/>
  <c r="G254" i="4"/>
  <c r="F255" i="4"/>
  <c r="F1274" i="4"/>
  <c r="G1273" i="4"/>
  <c r="F574" i="4"/>
  <c r="G573" i="4"/>
  <c r="G1293" i="4"/>
  <c r="F1294" i="4"/>
  <c r="G813" i="4"/>
  <c r="F814" i="4"/>
  <c r="G894" i="4"/>
  <c r="F895" i="4"/>
  <c r="G1213" i="4"/>
  <c r="F1214" i="4"/>
  <c r="G432" i="4"/>
  <c r="F433" i="4"/>
  <c r="F96" i="4"/>
  <c r="G95" i="4"/>
  <c r="G974" i="4"/>
  <c r="F975" i="4"/>
  <c r="G113" i="4"/>
  <c r="F114" i="4"/>
  <c r="G1033" i="4"/>
  <c r="F1034" i="4"/>
  <c r="G913" i="4"/>
  <c r="F914" i="4"/>
  <c r="G592" i="4"/>
  <c r="F593" i="4"/>
  <c r="F654" i="4"/>
  <c r="G653" i="4"/>
  <c r="G672" i="4"/>
  <c r="F673" i="4"/>
  <c r="F335" i="4"/>
  <c r="G334" i="4"/>
  <c r="G732" i="4"/>
  <c r="F733" i="4"/>
  <c r="F235" i="4"/>
  <c r="G234" i="4"/>
  <c r="F493" i="4"/>
  <c r="G492" i="4"/>
  <c r="G792" i="4"/>
  <c r="F793" i="4"/>
  <c r="F156" i="4"/>
  <c r="G155" i="4"/>
  <c r="F473" i="4"/>
  <c r="G472" i="4"/>
  <c r="G1054" i="4"/>
  <c r="G193" i="4"/>
  <c r="F194" i="4"/>
  <c r="G1112" i="4"/>
  <c r="F1113" i="4"/>
  <c r="G774" i="4"/>
  <c r="F775" i="4"/>
  <c r="F1234" i="4"/>
  <c r="G1233" i="4"/>
  <c r="F615" i="4"/>
  <c r="G614" i="4"/>
  <c r="G352" i="4"/>
  <c r="F353" i="4"/>
  <c r="G293" i="4"/>
  <c r="F294" i="4"/>
  <c r="G272" i="4"/>
  <c r="F273" i="4"/>
  <c r="G372" i="4"/>
  <c r="F373" i="4"/>
  <c r="G392" i="4"/>
  <c r="F393" i="4"/>
  <c r="G1174" i="4"/>
  <c r="F1175" i="4"/>
  <c r="G635" i="4"/>
  <c r="F636" i="4"/>
  <c r="F873" i="4"/>
  <c r="G872" i="4"/>
  <c r="F176" i="4"/>
  <c r="G175" i="4"/>
  <c r="F534" i="4"/>
  <c r="G533" i="4"/>
  <c r="G312" i="4"/>
  <c r="F313" i="4"/>
  <c r="G993" i="4"/>
  <c r="F994" i="4"/>
  <c r="G1152" i="4"/>
  <c r="F1153" i="4"/>
  <c r="F695" i="4"/>
  <c r="G694" i="4"/>
  <c r="G553" i="4"/>
  <c r="F554" i="4"/>
  <c r="G1192" i="4"/>
  <c r="F1193" i="4"/>
  <c r="G1073" i="4"/>
  <c r="F1074" i="4"/>
  <c r="F715" i="4"/>
  <c r="G714" i="4"/>
  <c r="G832" i="4"/>
  <c r="F833" i="4"/>
  <c r="F413" i="4"/>
  <c r="G412" i="4"/>
  <c r="G1134" i="4"/>
  <c r="F1135" i="4"/>
  <c r="G1014" i="4"/>
  <c r="F1015" i="4"/>
  <c r="K813" i="4"/>
  <c r="F52" i="4"/>
  <c r="G52" i="4" s="1"/>
  <c r="F13" i="4"/>
  <c r="G12" i="4"/>
  <c r="G32" i="4"/>
  <c r="F33" i="4"/>
  <c r="M2556" i="3" l="1"/>
  <c r="F1339" i="4"/>
  <c r="G1338" i="4"/>
  <c r="F1254" i="4"/>
  <c r="G1253" i="4"/>
  <c r="G1315" i="4"/>
  <c r="F1316" i="4"/>
  <c r="F934" i="4"/>
  <c r="G933" i="4"/>
  <c r="F1094" i="4"/>
  <c r="G1093" i="4"/>
  <c r="F215" i="4"/>
  <c r="G214" i="4"/>
  <c r="G513" i="4"/>
  <c r="F514" i="4"/>
  <c r="G854" i="4"/>
  <c r="F855" i="4"/>
  <c r="F136" i="4"/>
  <c r="G135" i="4"/>
  <c r="F756" i="4"/>
  <c r="G755" i="4"/>
  <c r="G453" i="4"/>
  <c r="F454" i="4"/>
  <c r="G75" i="4"/>
  <c r="F76" i="4"/>
  <c r="G313" i="4"/>
  <c r="F314" i="4"/>
  <c r="F374" i="4"/>
  <c r="G373" i="4"/>
  <c r="G353" i="4"/>
  <c r="F354" i="4"/>
  <c r="G1113" i="4"/>
  <c r="F1114" i="4"/>
  <c r="G673" i="4"/>
  <c r="F674" i="4"/>
  <c r="F1215" i="4"/>
  <c r="G1214" i="4"/>
  <c r="G413" i="4"/>
  <c r="F414" i="4"/>
  <c r="F696" i="4"/>
  <c r="G695" i="4"/>
  <c r="G873" i="4"/>
  <c r="F874" i="4"/>
  <c r="G473" i="4"/>
  <c r="F474" i="4"/>
  <c r="G235" i="4"/>
  <c r="F236" i="4"/>
  <c r="F1075" i="4"/>
  <c r="G1074" i="4"/>
  <c r="G1153" i="4"/>
  <c r="F1154" i="4"/>
  <c r="G636" i="4"/>
  <c r="F637" i="4"/>
  <c r="F195" i="4"/>
  <c r="G194" i="4"/>
  <c r="G733" i="4"/>
  <c r="F734" i="4"/>
  <c r="G975" i="4"/>
  <c r="F976" i="4"/>
  <c r="G895" i="4"/>
  <c r="F896" i="4"/>
  <c r="F256" i="4"/>
  <c r="G255" i="4"/>
  <c r="G534" i="4"/>
  <c r="F535" i="4"/>
  <c r="F616" i="4"/>
  <c r="G615" i="4"/>
  <c r="G156" i="4"/>
  <c r="F157" i="4"/>
  <c r="F655" i="4"/>
  <c r="G654" i="4"/>
  <c r="G1015" i="4"/>
  <c r="F1016" i="4"/>
  <c r="G833" i="4"/>
  <c r="F834" i="4"/>
  <c r="G1193" i="4"/>
  <c r="F1194" i="4"/>
  <c r="G1175" i="4"/>
  <c r="F1176" i="4"/>
  <c r="G273" i="4"/>
  <c r="F274" i="4"/>
  <c r="G793" i="4"/>
  <c r="F794" i="4"/>
  <c r="G593" i="4"/>
  <c r="F594" i="4"/>
  <c r="F1035" i="4"/>
  <c r="G1034" i="4"/>
  <c r="G814" i="4"/>
  <c r="F815" i="4"/>
  <c r="F955" i="4"/>
  <c r="G954" i="4"/>
  <c r="G176" i="4"/>
  <c r="F177" i="4"/>
  <c r="G1234" i="4"/>
  <c r="F1235" i="4"/>
  <c r="G335" i="4"/>
  <c r="F336" i="4"/>
  <c r="G96" i="4"/>
  <c r="F97" i="4"/>
  <c r="F575" i="4"/>
  <c r="G574" i="4"/>
  <c r="G1135" i="4"/>
  <c r="F1136" i="4"/>
  <c r="F555" i="4"/>
  <c r="G554" i="4"/>
  <c r="F995" i="4"/>
  <c r="G994" i="4"/>
  <c r="G393" i="4"/>
  <c r="F394" i="4"/>
  <c r="F295" i="4"/>
  <c r="G294" i="4"/>
  <c r="F776" i="4"/>
  <c r="G775" i="4"/>
  <c r="G1055" i="4"/>
  <c r="F915" i="4"/>
  <c r="G914" i="4"/>
  <c r="F115" i="4"/>
  <c r="G114" i="4"/>
  <c r="G433" i="4"/>
  <c r="F434" i="4"/>
  <c r="G1294" i="4"/>
  <c r="F1295" i="4"/>
  <c r="F716" i="4"/>
  <c r="G715" i="4"/>
  <c r="G493" i="4"/>
  <c r="F494" i="4"/>
  <c r="G1274" i="4"/>
  <c r="F1275" i="4"/>
  <c r="F53" i="4"/>
  <c r="G53" i="4" s="1"/>
  <c r="G13" i="4"/>
  <c r="F14" i="4"/>
  <c r="F15" i="4" s="1"/>
  <c r="G33" i="4"/>
  <c r="F34" i="4"/>
  <c r="F35" i="4" s="1"/>
  <c r="M2557" i="3" l="1"/>
  <c r="G1339" i="4"/>
  <c r="F1340" i="4"/>
  <c r="G1340" i="4" s="1"/>
  <c r="F1255" i="4"/>
  <c r="G1254" i="4"/>
  <c r="G1316" i="4"/>
  <c r="F1317" i="4"/>
  <c r="G934" i="4"/>
  <c r="F935" i="4"/>
  <c r="G1094" i="4"/>
  <c r="F1095" i="4"/>
  <c r="G35" i="4"/>
  <c r="F36" i="4"/>
  <c r="G136" i="4"/>
  <c r="F137" i="4"/>
  <c r="G76" i="4"/>
  <c r="F77" i="4"/>
  <c r="G855" i="4"/>
  <c r="F856" i="4"/>
  <c r="G454" i="4"/>
  <c r="F455" i="4"/>
  <c r="G514" i="4"/>
  <c r="F515" i="4"/>
  <c r="F16" i="4"/>
  <c r="G15" i="4"/>
  <c r="G756" i="4"/>
  <c r="F757" i="4"/>
  <c r="G215" i="4"/>
  <c r="F216" i="4"/>
  <c r="G336" i="4"/>
  <c r="F337" i="4"/>
  <c r="F816" i="4"/>
  <c r="G815" i="4"/>
  <c r="F1195" i="4"/>
  <c r="G1194" i="4"/>
  <c r="G157" i="4"/>
  <c r="F158" i="4"/>
  <c r="G637" i="4"/>
  <c r="F638" i="4"/>
  <c r="G236" i="4"/>
  <c r="F237" i="4"/>
  <c r="G414" i="4"/>
  <c r="F415" i="4"/>
  <c r="G354" i="4"/>
  <c r="F355" i="4"/>
  <c r="G716" i="4"/>
  <c r="F717" i="4"/>
  <c r="G115" i="4"/>
  <c r="F116" i="4"/>
  <c r="G295" i="4"/>
  <c r="F296" i="4"/>
  <c r="G555" i="4"/>
  <c r="F556" i="4"/>
  <c r="G256" i="4"/>
  <c r="F257" i="4"/>
  <c r="G1275" i="4"/>
  <c r="F1276" i="4"/>
  <c r="G394" i="4"/>
  <c r="F395" i="4"/>
  <c r="G1136" i="4"/>
  <c r="F1137" i="4"/>
  <c r="G1235" i="4"/>
  <c r="F1236" i="4"/>
  <c r="G274" i="4"/>
  <c r="F275" i="4"/>
  <c r="G834" i="4"/>
  <c r="F835" i="4"/>
  <c r="G734" i="4"/>
  <c r="F735" i="4"/>
  <c r="F1155" i="4"/>
  <c r="G1154" i="4"/>
  <c r="G474" i="4"/>
  <c r="F475" i="4"/>
  <c r="G915" i="4"/>
  <c r="F916" i="4"/>
  <c r="G1035" i="4"/>
  <c r="F1036" i="4"/>
  <c r="G1295" i="4"/>
  <c r="F1296" i="4"/>
  <c r="G1056" i="4"/>
  <c r="G177" i="4"/>
  <c r="F178" i="4"/>
  <c r="F595" i="4"/>
  <c r="G594" i="4"/>
  <c r="G1176" i="4"/>
  <c r="F1177" i="4"/>
  <c r="G1016" i="4"/>
  <c r="F1017" i="4"/>
  <c r="F536" i="4"/>
  <c r="G535" i="4"/>
  <c r="G896" i="4"/>
  <c r="F897" i="4"/>
  <c r="F875" i="4"/>
  <c r="G874" i="4"/>
  <c r="F675" i="4"/>
  <c r="G674" i="4"/>
  <c r="G314" i="4"/>
  <c r="F315" i="4"/>
  <c r="F375" i="4"/>
  <c r="G374" i="4"/>
  <c r="G575" i="4"/>
  <c r="F576" i="4"/>
  <c r="F196" i="4"/>
  <c r="G195" i="4"/>
  <c r="G1075" i="4"/>
  <c r="F1076" i="4"/>
  <c r="G616" i="4"/>
  <c r="F617" i="4"/>
  <c r="G494" i="4"/>
  <c r="F495" i="4"/>
  <c r="G434" i="4"/>
  <c r="F435" i="4"/>
  <c r="G97" i="4"/>
  <c r="F98" i="4"/>
  <c r="G794" i="4"/>
  <c r="F795" i="4"/>
  <c r="G976" i="4"/>
  <c r="F977" i="4"/>
  <c r="F1115" i="4"/>
  <c r="G1114" i="4"/>
  <c r="G776" i="4"/>
  <c r="F777" i="4"/>
  <c r="G995" i="4"/>
  <c r="F996" i="4"/>
  <c r="G955" i="4"/>
  <c r="F956" i="4"/>
  <c r="G655" i="4"/>
  <c r="F656" i="4"/>
  <c r="G696" i="4"/>
  <c r="F697" i="4"/>
  <c r="G1215" i="4"/>
  <c r="F1216" i="4"/>
  <c r="F54" i="4"/>
  <c r="G14" i="4"/>
  <c r="G34" i="4"/>
  <c r="G1082" i="15" l="1"/>
  <c r="J1082" i="15" s="1"/>
  <c r="G1083" i="15"/>
  <c r="J1083" i="15" s="1"/>
  <c r="M2541" i="3"/>
  <c r="M2542" i="3"/>
  <c r="G1085" i="15"/>
  <c r="J1085" i="15" s="1"/>
  <c r="G1084" i="15"/>
  <c r="J1084" i="15" s="1"/>
  <c r="G1088" i="15"/>
  <c r="J1088" i="15" s="1"/>
  <c r="G1089" i="15"/>
  <c r="J1089" i="15" s="1"/>
  <c r="G1091" i="15"/>
  <c r="G1086" i="15"/>
  <c r="H1081" i="15" s="1"/>
  <c r="G1087" i="15"/>
  <c r="J1087" i="15" s="1"/>
  <c r="F1256" i="4"/>
  <c r="G1255" i="4"/>
  <c r="G1317" i="4"/>
  <c r="F1318" i="4"/>
  <c r="G935" i="4"/>
  <c r="F936" i="4"/>
  <c r="F1096" i="4"/>
  <c r="G1095" i="4"/>
  <c r="G757" i="4"/>
  <c r="F758" i="4"/>
  <c r="G856" i="4"/>
  <c r="F857" i="4"/>
  <c r="G54" i="4"/>
  <c r="F55" i="4"/>
  <c r="G77" i="4"/>
  <c r="F78" i="4"/>
  <c r="G16" i="4"/>
  <c r="F17" i="4"/>
  <c r="F516" i="4"/>
  <c r="G515" i="4"/>
  <c r="G137" i="4"/>
  <c r="F138" i="4"/>
  <c r="G216" i="4"/>
  <c r="F217" i="4"/>
  <c r="F456" i="4"/>
  <c r="G455" i="4"/>
  <c r="G36" i="4"/>
  <c r="F37" i="4"/>
  <c r="F698" i="4"/>
  <c r="G697" i="4"/>
  <c r="G996" i="4"/>
  <c r="F997" i="4"/>
  <c r="F436" i="4"/>
  <c r="G435" i="4"/>
  <c r="G1017" i="4"/>
  <c r="F1018" i="4"/>
  <c r="G916" i="4"/>
  <c r="F917" i="4"/>
  <c r="G735" i="4"/>
  <c r="F736" i="4"/>
  <c r="F1237" i="4"/>
  <c r="G1236" i="4"/>
  <c r="G257" i="4"/>
  <c r="F258" i="4"/>
  <c r="G116" i="4"/>
  <c r="F117" i="4"/>
  <c r="F416" i="4"/>
  <c r="G415" i="4"/>
  <c r="F159" i="4"/>
  <c r="G158" i="4"/>
  <c r="G196" i="4"/>
  <c r="F197" i="4"/>
  <c r="G656" i="4"/>
  <c r="F657" i="4"/>
  <c r="F658" i="4" s="1"/>
  <c r="F659" i="4" s="1"/>
  <c r="F660" i="4" s="1"/>
  <c r="G777" i="4"/>
  <c r="F778" i="4"/>
  <c r="G977" i="4"/>
  <c r="F978" i="4"/>
  <c r="F496" i="4"/>
  <c r="G495" i="4"/>
  <c r="G576" i="4"/>
  <c r="F577" i="4"/>
  <c r="G1177" i="4"/>
  <c r="F1178" i="4"/>
  <c r="G1057" i="4"/>
  <c r="G1137" i="4"/>
  <c r="F1138" i="4"/>
  <c r="G717" i="4"/>
  <c r="F718" i="4"/>
  <c r="G237" i="4"/>
  <c r="F238" i="4"/>
  <c r="G875" i="4"/>
  <c r="F876" i="4"/>
  <c r="G1195" i="4"/>
  <c r="F1196" i="4"/>
  <c r="F796" i="4"/>
  <c r="G795" i="4"/>
  <c r="F618" i="4"/>
  <c r="G617" i="4"/>
  <c r="F316" i="4"/>
  <c r="G315" i="4"/>
  <c r="G897" i="4"/>
  <c r="F898" i="4"/>
  <c r="G1296" i="4"/>
  <c r="F1297" i="4"/>
  <c r="F476" i="4"/>
  <c r="G475" i="4"/>
  <c r="F836" i="4"/>
  <c r="G835" i="4"/>
  <c r="F396" i="4"/>
  <c r="G395" i="4"/>
  <c r="G556" i="4"/>
  <c r="F557" i="4"/>
  <c r="F356" i="4"/>
  <c r="G355" i="4"/>
  <c r="F639" i="4"/>
  <c r="G638" i="4"/>
  <c r="G1115" i="4"/>
  <c r="F1116" i="4"/>
  <c r="G595" i="4"/>
  <c r="F596" i="4"/>
  <c r="G816" i="4"/>
  <c r="F817" i="4"/>
  <c r="G1216" i="4"/>
  <c r="F1217" i="4"/>
  <c r="G956" i="4"/>
  <c r="F957" i="4"/>
  <c r="F99" i="4"/>
  <c r="G98" i="4"/>
  <c r="G1076" i="4"/>
  <c r="F1077" i="4"/>
  <c r="F179" i="4"/>
  <c r="G178" i="4"/>
  <c r="G1036" i="4"/>
  <c r="F1037" i="4"/>
  <c r="G275" i="4"/>
  <c r="F276" i="4"/>
  <c r="G1276" i="4"/>
  <c r="F1277" i="4"/>
  <c r="G296" i="4"/>
  <c r="F297" i="4"/>
  <c r="G337" i="4"/>
  <c r="F338" i="4"/>
  <c r="G375" i="4"/>
  <c r="F376" i="4"/>
  <c r="G675" i="4"/>
  <c r="F676" i="4"/>
  <c r="F537" i="4"/>
  <c r="G536" i="4"/>
  <c r="G1155" i="4"/>
  <c r="F1156" i="4"/>
  <c r="J1086" i="15" l="1"/>
  <c r="F1257" i="4"/>
  <c r="G1256" i="4"/>
  <c r="G1318" i="4"/>
  <c r="F1319" i="4"/>
  <c r="F937" i="4"/>
  <c r="G936" i="4"/>
  <c r="G1096" i="4"/>
  <c r="F1097" i="4"/>
  <c r="F218" i="4"/>
  <c r="G217" i="4"/>
  <c r="F79" i="4"/>
  <c r="G78" i="4"/>
  <c r="G138" i="4"/>
  <c r="F139" i="4"/>
  <c r="G55" i="4"/>
  <c r="F56" i="4"/>
  <c r="G37" i="4"/>
  <c r="F38" i="4"/>
  <c r="G857" i="4"/>
  <c r="F858" i="4"/>
  <c r="F517" i="4"/>
  <c r="G516" i="4"/>
  <c r="G17" i="4"/>
  <c r="F18" i="4"/>
  <c r="F20" i="4" s="1"/>
  <c r="G20" i="4" s="1"/>
  <c r="G758" i="4"/>
  <c r="F759" i="4"/>
  <c r="G456" i="4"/>
  <c r="F457" i="4"/>
  <c r="G676" i="4"/>
  <c r="F677" i="4"/>
  <c r="F1038" i="4"/>
  <c r="G1037" i="4"/>
  <c r="G596" i="4"/>
  <c r="F597" i="4"/>
  <c r="G557" i="4"/>
  <c r="F558" i="4"/>
  <c r="F1298" i="4"/>
  <c r="G1297" i="4"/>
  <c r="G1196" i="4"/>
  <c r="F1197" i="4"/>
  <c r="G718" i="4"/>
  <c r="F719" i="4"/>
  <c r="G1058" i="4"/>
  <c r="G197" i="4"/>
  <c r="F198" i="4"/>
  <c r="G258" i="4"/>
  <c r="F259" i="4"/>
  <c r="F619" i="4"/>
  <c r="G618" i="4"/>
  <c r="F497" i="4"/>
  <c r="G496" i="4"/>
  <c r="F437" i="4"/>
  <c r="G436" i="4"/>
  <c r="G376" i="4"/>
  <c r="F377" i="4"/>
  <c r="G297" i="4"/>
  <c r="F298" i="4"/>
  <c r="F958" i="4"/>
  <c r="G957" i="4"/>
  <c r="G1116" i="4"/>
  <c r="F1117" i="4"/>
  <c r="F899" i="4"/>
  <c r="G898" i="4"/>
  <c r="F1139" i="4"/>
  <c r="G1138" i="4"/>
  <c r="F1179" i="4"/>
  <c r="G1178" i="4"/>
  <c r="F979" i="4"/>
  <c r="G978" i="4"/>
  <c r="F1019" i="4"/>
  <c r="G1018" i="4"/>
  <c r="G179" i="4"/>
  <c r="F180" i="4"/>
  <c r="F397" i="4"/>
  <c r="G396" i="4"/>
  <c r="F797" i="4"/>
  <c r="G796" i="4"/>
  <c r="G159" i="4"/>
  <c r="F160" i="4"/>
  <c r="G1237" i="4"/>
  <c r="F1238" i="4"/>
  <c r="G1156" i="4"/>
  <c r="F1157" i="4"/>
  <c r="G338" i="4"/>
  <c r="F339" i="4"/>
  <c r="G1277" i="4"/>
  <c r="F1278" i="4"/>
  <c r="F1078" i="4"/>
  <c r="G1077" i="4"/>
  <c r="F1218" i="4"/>
  <c r="G1217" i="4"/>
  <c r="G876" i="4"/>
  <c r="F877" i="4"/>
  <c r="G778" i="4"/>
  <c r="F779" i="4"/>
  <c r="F737" i="4"/>
  <c r="G736" i="4"/>
  <c r="F998" i="4"/>
  <c r="G997" i="4"/>
  <c r="F640" i="4"/>
  <c r="G639" i="4"/>
  <c r="F837" i="4"/>
  <c r="G836" i="4"/>
  <c r="G316" i="4"/>
  <c r="F317" i="4"/>
  <c r="G416" i="4"/>
  <c r="F417" i="4"/>
  <c r="F277" i="4"/>
  <c r="G276" i="4"/>
  <c r="G817" i="4"/>
  <c r="F818" i="4"/>
  <c r="F239" i="4"/>
  <c r="G238" i="4"/>
  <c r="G577" i="4"/>
  <c r="F578" i="4"/>
  <c r="G657" i="4"/>
  <c r="G117" i="4"/>
  <c r="F118" i="4"/>
  <c r="F918" i="4"/>
  <c r="G917" i="4"/>
  <c r="G537" i="4"/>
  <c r="F538" i="4"/>
  <c r="G99" i="4"/>
  <c r="F100" i="4"/>
  <c r="G356" i="4"/>
  <c r="F357" i="4"/>
  <c r="F477" i="4"/>
  <c r="G476" i="4"/>
  <c r="F699" i="4"/>
  <c r="G698" i="4"/>
  <c r="M2546" i="3" l="1"/>
  <c r="F1258" i="4"/>
  <c r="G1257" i="4"/>
  <c r="G1319" i="4"/>
  <c r="F1320" i="4"/>
  <c r="G1320" i="4" s="1"/>
  <c r="G937" i="4"/>
  <c r="F938" i="4"/>
  <c r="G1097" i="4"/>
  <c r="F1098" i="4"/>
  <c r="F19" i="4"/>
  <c r="G18" i="4"/>
  <c r="G56" i="4"/>
  <c r="F57" i="4"/>
  <c r="G139" i="4"/>
  <c r="F140" i="4"/>
  <c r="G517" i="4"/>
  <c r="F518" i="4"/>
  <c r="G457" i="4"/>
  <c r="F458" i="4"/>
  <c r="G858" i="4"/>
  <c r="F859" i="4"/>
  <c r="F80" i="4"/>
  <c r="G79" i="4"/>
  <c r="G759" i="4"/>
  <c r="F760" i="4"/>
  <c r="G38" i="4"/>
  <c r="F39" i="4"/>
  <c r="F219" i="4"/>
  <c r="G218" i="4"/>
  <c r="F119" i="4"/>
  <c r="G118" i="4"/>
  <c r="G417" i="4"/>
  <c r="F418" i="4"/>
  <c r="F1239" i="4"/>
  <c r="G1238" i="4"/>
  <c r="G180" i="4"/>
  <c r="F1118" i="4"/>
  <c r="G1117" i="4"/>
  <c r="G259" i="4"/>
  <c r="F260" i="4"/>
  <c r="F1198" i="4"/>
  <c r="G1197" i="4"/>
  <c r="G699" i="4"/>
  <c r="F700" i="4"/>
  <c r="G239" i="4"/>
  <c r="F240" i="4"/>
  <c r="G998" i="4"/>
  <c r="F999" i="4"/>
  <c r="G1078" i="4"/>
  <c r="F1079" i="4"/>
  <c r="G1179" i="4"/>
  <c r="F1180" i="4"/>
  <c r="G437" i="4"/>
  <c r="F438" i="4"/>
  <c r="G538" i="4"/>
  <c r="F539" i="4"/>
  <c r="G658" i="4"/>
  <c r="G317" i="4"/>
  <c r="F318" i="4"/>
  <c r="F1279" i="4"/>
  <c r="G1278" i="4"/>
  <c r="G160" i="4"/>
  <c r="F199" i="4"/>
  <c r="G198" i="4"/>
  <c r="G477" i="4"/>
  <c r="F478" i="4"/>
  <c r="G1139" i="4"/>
  <c r="F1140" i="4"/>
  <c r="G958" i="4"/>
  <c r="F959" i="4"/>
  <c r="G497" i="4"/>
  <c r="F498" i="4"/>
  <c r="G1298" i="4"/>
  <c r="F1299" i="4"/>
  <c r="G1038" i="4"/>
  <c r="F1039" i="4"/>
  <c r="F358" i="4"/>
  <c r="G357" i="4"/>
  <c r="F579" i="4"/>
  <c r="G578" i="4"/>
  <c r="G818" i="4"/>
  <c r="F819" i="4"/>
  <c r="F878" i="4"/>
  <c r="G877" i="4"/>
  <c r="F340" i="4"/>
  <c r="G339" i="4"/>
  <c r="G298" i="4"/>
  <c r="F299" i="4"/>
  <c r="F559" i="4"/>
  <c r="G558" i="4"/>
  <c r="G837" i="4"/>
  <c r="F838" i="4"/>
  <c r="G737" i="4"/>
  <c r="F738" i="4"/>
  <c r="G797" i="4"/>
  <c r="F798" i="4"/>
  <c r="G1019" i="4"/>
  <c r="F1020" i="4"/>
  <c r="G619" i="4"/>
  <c r="F620" i="4"/>
  <c r="G1059" i="4"/>
  <c r="F1060" i="4"/>
  <c r="G100" i="4"/>
  <c r="F780" i="4"/>
  <c r="G779" i="4"/>
  <c r="F1158" i="4"/>
  <c r="G1157" i="4"/>
  <c r="G377" i="4"/>
  <c r="F378" i="4"/>
  <c r="G719" i="4"/>
  <c r="F720" i="4"/>
  <c r="G597" i="4"/>
  <c r="F598" i="4"/>
  <c r="G677" i="4"/>
  <c r="F678" i="4"/>
  <c r="G918" i="4"/>
  <c r="F919" i="4"/>
  <c r="G277" i="4"/>
  <c r="F278" i="4"/>
  <c r="G640" i="4"/>
  <c r="G1218" i="4"/>
  <c r="F1219" i="4"/>
  <c r="G397" i="4"/>
  <c r="F398" i="4"/>
  <c r="G979" i="4"/>
  <c r="F980" i="4"/>
  <c r="G899" i="4"/>
  <c r="F900" i="4"/>
  <c r="F1259" i="4" l="1"/>
  <c r="G1258" i="4"/>
  <c r="F939" i="4"/>
  <c r="G938" i="4"/>
  <c r="F1099" i="4"/>
  <c r="G1098" i="4"/>
  <c r="G140" i="4"/>
  <c r="G760" i="4"/>
  <c r="G80" i="4"/>
  <c r="F860" i="4"/>
  <c r="G859" i="4"/>
  <c r="G57" i="4"/>
  <c r="F58" i="4"/>
  <c r="G219" i="4"/>
  <c r="F220" i="4"/>
  <c r="F40" i="4"/>
  <c r="G40" i="4" s="1"/>
  <c r="G39" i="4"/>
  <c r="G458" i="4"/>
  <c r="F459" i="4"/>
  <c r="G518" i="4"/>
  <c r="F519" i="4"/>
  <c r="G19" i="4"/>
  <c r="G398" i="4"/>
  <c r="F399" i="4"/>
  <c r="G919" i="4"/>
  <c r="F920" i="4"/>
  <c r="G378" i="4"/>
  <c r="F379" i="4"/>
  <c r="G1020" i="4"/>
  <c r="G959" i="4"/>
  <c r="F960" i="4"/>
  <c r="G478" i="4"/>
  <c r="F479" i="4"/>
  <c r="F319" i="4"/>
  <c r="G318" i="4"/>
  <c r="G999" i="4"/>
  <c r="F1000" i="4"/>
  <c r="F560" i="4"/>
  <c r="G559" i="4"/>
  <c r="G878" i="4"/>
  <c r="F879" i="4"/>
  <c r="F359" i="4"/>
  <c r="G358" i="4"/>
  <c r="F1199" i="4"/>
  <c r="G1198" i="4"/>
  <c r="G1239" i="4"/>
  <c r="F1240" i="4"/>
  <c r="G1219" i="4"/>
  <c r="F1220" i="4"/>
  <c r="F679" i="4"/>
  <c r="G678" i="4"/>
  <c r="G798" i="4"/>
  <c r="F799" i="4"/>
  <c r="F300" i="4"/>
  <c r="G299" i="4"/>
  <c r="F820" i="4"/>
  <c r="G819" i="4"/>
  <c r="G1039" i="4"/>
  <c r="F1040" i="4"/>
  <c r="G1140" i="4"/>
  <c r="G438" i="4"/>
  <c r="F439" i="4"/>
  <c r="G240" i="4"/>
  <c r="G260" i="4"/>
  <c r="G1158" i="4"/>
  <c r="F1159" i="4"/>
  <c r="G199" i="4"/>
  <c r="F200" i="4"/>
  <c r="G900" i="4"/>
  <c r="F599" i="4"/>
  <c r="G598" i="4"/>
  <c r="G1060" i="4"/>
  <c r="F739" i="4"/>
  <c r="G738" i="4"/>
  <c r="G1299" i="4"/>
  <c r="F1300" i="4"/>
  <c r="G1300" i="4" s="1"/>
  <c r="G1180" i="4"/>
  <c r="G418" i="4"/>
  <c r="F419" i="4"/>
  <c r="G780" i="4"/>
  <c r="F580" i="4"/>
  <c r="G579" i="4"/>
  <c r="G660" i="4"/>
  <c r="G659" i="4"/>
  <c r="G1118" i="4"/>
  <c r="F1119" i="4"/>
  <c r="G980" i="4"/>
  <c r="G278" i="4"/>
  <c r="F279" i="4"/>
  <c r="G720" i="4"/>
  <c r="G620" i="4"/>
  <c r="G838" i="4"/>
  <c r="F839" i="4"/>
  <c r="G498" i="4"/>
  <c r="F499" i="4"/>
  <c r="F540" i="4"/>
  <c r="G539" i="4"/>
  <c r="G1079" i="4"/>
  <c r="F1080" i="4"/>
  <c r="G700" i="4"/>
  <c r="G340" i="4"/>
  <c r="G1279" i="4"/>
  <c r="F1280" i="4"/>
  <c r="F120" i="4"/>
  <c r="G119" i="4"/>
  <c r="G1051" i="15" l="1"/>
  <c r="M2880" i="3"/>
  <c r="M2852" i="3"/>
  <c r="M2100" i="3"/>
  <c r="M2848" i="3"/>
  <c r="M2096" i="3"/>
  <c r="M2612" i="3"/>
  <c r="M2097" i="3"/>
  <c r="M2146" i="3"/>
  <c r="M2847" i="3"/>
  <c r="M2099" i="3"/>
  <c r="M2843" i="3"/>
  <c r="M2103" i="3"/>
  <c r="M2854" i="3"/>
  <c r="M2840" i="3"/>
  <c r="M2091" i="3"/>
  <c r="M2850" i="3"/>
  <c r="M2098" i="3"/>
  <c r="M2086" i="3"/>
  <c r="M2145" i="3"/>
  <c r="M2092" i="3"/>
  <c r="M2839" i="3"/>
  <c r="M2085" i="3"/>
  <c r="M2102" i="3"/>
  <c r="M2851" i="3"/>
  <c r="M2889" i="3"/>
  <c r="M2888" i="3"/>
  <c r="M2853" i="3"/>
  <c r="M2849" i="3"/>
  <c r="M2101" i="3"/>
  <c r="G1065" i="15"/>
  <c r="J1065" i="15" s="1"/>
  <c r="G1064" i="15"/>
  <c r="J1064" i="15" s="1"/>
  <c r="G1056" i="15"/>
  <c r="J1056" i="15" s="1"/>
  <c r="G1063" i="15"/>
  <c r="J1063" i="15" s="1"/>
  <c r="G670" i="15"/>
  <c r="J670" i="15" s="1"/>
  <c r="G1059" i="15"/>
  <c r="G661" i="15"/>
  <c r="J661" i="15" s="1"/>
  <c r="G1058" i="15"/>
  <c r="J1058" i="15" s="1"/>
  <c r="G1062" i="15"/>
  <c r="J1062" i="15" s="1"/>
  <c r="G1057" i="15"/>
  <c r="J1057" i="15" s="1"/>
  <c r="G660" i="15"/>
  <c r="J660" i="15" s="1"/>
  <c r="G669" i="15"/>
  <c r="J669" i="15" s="1"/>
  <c r="G671" i="15"/>
  <c r="J671" i="15" s="1"/>
  <c r="G1066" i="15"/>
  <c r="J1066" i="15" s="1"/>
  <c r="G663" i="15"/>
  <c r="J663" i="15" s="1"/>
  <c r="G675" i="15"/>
  <c r="G1053" i="15"/>
  <c r="J1053" i="15" s="1"/>
  <c r="G1060" i="15"/>
  <c r="G666" i="15"/>
  <c r="H657" i="15" s="1"/>
  <c r="G1052" i="15"/>
  <c r="G668" i="15"/>
  <c r="J668" i="15" s="1"/>
  <c r="G662" i="15"/>
  <c r="J662" i="15" s="1"/>
  <c r="G664" i="15"/>
  <c r="J664" i="15" s="1"/>
  <c r="G667" i="15"/>
  <c r="J667" i="15" s="1"/>
  <c r="G674" i="15"/>
  <c r="G658" i="15"/>
  <c r="J658" i="15" s="1"/>
  <c r="G665" i="15"/>
  <c r="J665" i="15" s="1"/>
  <c r="G1054" i="15"/>
  <c r="J1054" i="15" s="1"/>
  <c r="G1061" i="15"/>
  <c r="J1061" i="15" s="1"/>
  <c r="G672" i="15"/>
  <c r="J672" i="15" s="1"/>
  <c r="G659" i="15"/>
  <c r="J659" i="15" s="1"/>
  <c r="G1055" i="15"/>
  <c r="J1055" i="15" s="1"/>
  <c r="F1260" i="4"/>
  <c r="G1260" i="4" s="1"/>
  <c r="G1259" i="4"/>
  <c r="G939" i="4"/>
  <c r="F940" i="4"/>
  <c r="G1099" i="4"/>
  <c r="F1100" i="4"/>
  <c r="F460" i="4"/>
  <c r="G459" i="4"/>
  <c r="G860" i="4"/>
  <c r="G220" i="4"/>
  <c r="G519" i="4"/>
  <c r="F520" i="4"/>
  <c r="G58" i="4"/>
  <c r="F59" i="4"/>
  <c r="G599" i="4"/>
  <c r="F600" i="4"/>
  <c r="G300" i="4"/>
  <c r="G359" i="4"/>
  <c r="F360" i="4"/>
  <c r="F420" i="4"/>
  <c r="G419" i="4"/>
  <c r="G1159" i="4"/>
  <c r="F1160" i="4"/>
  <c r="F800" i="4"/>
  <c r="G799" i="4"/>
  <c r="G879" i="4"/>
  <c r="F880" i="4"/>
  <c r="F380" i="4"/>
  <c r="G379" i="4"/>
  <c r="G540" i="4"/>
  <c r="G319" i="4"/>
  <c r="F320" i="4"/>
  <c r="F500" i="4"/>
  <c r="G499" i="4"/>
  <c r="F280" i="4"/>
  <c r="G279" i="4"/>
  <c r="G1040" i="4"/>
  <c r="G1240" i="4"/>
  <c r="F480" i="4"/>
  <c r="G479" i="4"/>
  <c r="G920" i="4"/>
  <c r="G120" i="4"/>
  <c r="G580" i="4"/>
  <c r="F740" i="4"/>
  <c r="G739" i="4"/>
  <c r="G560" i="4"/>
  <c r="G1280" i="4"/>
  <c r="G839" i="4"/>
  <c r="F840" i="4"/>
  <c r="G1000" i="4"/>
  <c r="G960" i="4"/>
  <c r="F400" i="4"/>
  <c r="G399" i="4"/>
  <c r="G1080" i="4"/>
  <c r="G1119" i="4"/>
  <c r="F1120" i="4"/>
  <c r="G200" i="4"/>
  <c r="F440" i="4"/>
  <c r="G439" i="4"/>
  <c r="G1220" i="4"/>
  <c r="G820" i="4"/>
  <c r="G679" i="4"/>
  <c r="F680" i="4"/>
  <c r="G1199" i="4"/>
  <c r="F1200" i="4"/>
  <c r="H1051" i="15" l="1"/>
  <c r="H1052" i="15"/>
  <c r="J666" i="15"/>
  <c r="J1059" i="15"/>
  <c r="J1060" i="15"/>
  <c r="G940" i="4"/>
  <c r="G1100" i="4"/>
  <c r="G520" i="4"/>
  <c r="F60" i="4"/>
  <c r="F61" i="4" s="1"/>
  <c r="G59" i="4"/>
  <c r="G460" i="4"/>
  <c r="G1200" i="4"/>
  <c r="G1120" i="4"/>
  <c r="G320" i="4"/>
  <c r="G880" i="4"/>
  <c r="G360" i="4"/>
  <c r="G680" i="4"/>
  <c r="G840" i="4"/>
  <c r="G740" i="4"/>
  <c r="G800" i="4"/>
  <c r="G1160" i="4"/>
  <c r="G600" i="4"/>
  <c r="G440" i="4"/>
  <c r="G400" i="4"/>
  <c r="G480" i="4"/>
  <c r="G280" i="4"/>
  <c r="G500" i="4"/>
  <c r="G380" i="4"/>
  <c r="G420" i="4"/>
  <c r="G60" i="4" l="1"/>
  <c r="M4745" i="3" s="1"/>
  <c r="G61" i="4"/>
  <c r="G996" i="15" s="1"/>
  <c r="M948" i="3" l="1"/>
  <c r="M4494" i="3"/>
  <c r="G4" i="15"/>
  <c r="G605" i="15"/>
  <c r="G802" i="15"/>
  <c r="J802" i="15" s="1"/>
  <c r="M949" i="3"/>
  <c r="M4193" i="3"/>
  <c r="G202" i="15"/>
  <c r="G585" i="15"/>
  <c r="J585" i="15" s="1"/>
  <c r="M4804" i="3"/>
  <c r="M628" i="3"/>
  <c r="G680" i="15"/>
  <c r="M4155" i="3"/>
  <c r="M4412" i="3"/>
  <c r="M4154" i="3"/>
  <c r="M14" i="3"/>
  <c r="M3324" i="3"/>
  <c r="M15" i="3"/>
  <c r="M3446" i="3"/>
  <c r="G382" i="15"/>
  <c r="J382" i="15" s="1"/>
  <c r="M16" i="3"/>
  <c r="M3945" i="3"/>
  <c r="M695" i="3"/>
  <c r="M4413" i="3"/>
  <c r="G707" i="15"/>
  <c r="J707" i="15" s="1"/>
  <c r="M694" i="3"/>
  <c r="M4103" i="3"/>
  <c r="M3257" i="3"/>
  <c r="M3258" i="3"/>
  <c r="M169" i="3"/>
  <c r="M2277" i="3"/>
  <c r="M627" i="3"/>
  <c r="G719" i="15"/>
  <c r="M167" i="3"/>
  <c r="G791" i="15"/>
  <c r="M2359" i="3"/>
  <c r="M3445" i="3"/>
  <c r="M3259" i="3"/>
  <c r="G708" i="15"/>
  <c r="J708" i="15" s="1"/>
  <c r="G771" i="15"/>
  <c r="J771" i="15" s="1"/>
  <c r="G372" i="15"/>
  <c r="J372" i="15" s="1"/>
  <c r="G607" i="15"/>
  <c r="J607" i="15" s="1"/>
  <c r="M4105" i="3"/>
  <c r="M3326" i="3"/>
  <c r="M305" i="3"/>
  <c r="M2275" i="3"/>
  <c r="G608" i="15"/>
  <c r="J608" i="15" s="1"/>
  <c r="M4346" i="3"/>
  <c r="G370" i="15"/>
  <c r="M4746" i="3"/>
  <c r="M2361" i="3"/>
  <c r="G50" i="15"/>
  <c r="M3946" i="3"/>
  <c r="M4492" i="3"/>
  <c r="M4414" i="3"/>
  <c r="M2632" i="3"/>
  <c r="M4026" i="3"/>
  <c r="M478" i="3"/>
  <c r="G9" i="15"/>
  <c r="M2274" i="3"/>
  <c r="M479" i="3"/>
  <c r="G381" i="15"/>
  <c r="J381" i="15" s="1"/>
  <c r="M4744" i="3"/>
  <c r="G522" i="15"/>
  <c r="M553" i="3"/>
  <c r="M2276" i="3"/>
  <c r="M947" i="3"/>
  <c r="M4104" i="3"/>
  <c r="G503" i="15"/>
  <c r="G1015" i="15"/>
  <c r="M1148" i="3"/>
  <c r="M4025" i="3"/>
  <c r="M554" i="3"/>
  <c r="M2362" i="3"/>
  <c r="M1149" i="3"/>
  <c r="M3947" i="3"/>
  <c r="M3186" i="3"/>
  <c r="G919" i="15"/>
  <c r="M4027" i="3"/>
  <c r="M168" i="3"/>
  <c r="G773" i="15"/>
  <c r="J773" i="15" s="1"/>
  <c r="M3185" i="3"/>
  <c r="M134" i="3"/>
  <c r="M2360" i="3"/>
  <c r="M4152" i="3"/>
  <c r="M4195" i="3"/>
  <c r="G800" i="15"/>
  <c r="J800" i="15" s="1"/>
  <c r="M132" i="3"/>
  <c r="M3325" i="3"/>
  <c r="M4153" i="3"/>
  <c r="M4194" i="3"/>
  <c r="M1150" i="3"/>
  <c r="M950" i="3"/>
  <c r="M480" i="3"/>
  <c r="M3444" i="3"/>
  <c r="M4493" i="3"/>
  <c r="M629" i="3"/>
  <c r="M4345" i="3"/>
  <c r="M303" i="3"/>
  <c r="M304" i="3"/>
  <c r="G701" i="15"/>
  <c r="G331" i="15"/>
  <c r="M4347" i="3"/>
  <c r="M552" i="3"/>
  <c r="G105" i="15"/>
  <c r="M2630" i="3"/>
  <c r="M696" i="3"/>
  <c r="M4802" i="3"/>
  <c r="G461" i="15"/>
  <c r="M4803" i="3"/>
  <c r="M133" i="3"/>
  <c r="G637" i="15"/>
  <c r="M3184" i="3"/>
  <c r="M2631" i="3"/>
  <c r="M135" i="3"/>
  <c r="G490" i="15"/>
  <c r="G866" i="15"/>
  <c r="M4325" i="3"/>
  <c r="G1098" i="15"/>
  <c r="J1098" i="15" s="1"/>
  <c r="G578" i="15"/>
  <c r="J578" i="15" s="1"/>
  <c r="G633" i="15"/>
  <c r="J633" i="15" s="1"/>
  <c r="G689" i="15"/>
  <c r="G878" i="15"/>
  <c r="J878" i="15" s="1"/>
  <c r="G795" i="15"/>
  <c r="J795" i="15" s="1"/>
  <c r="G984" i="15"/>
  <c r="J984" i="15" s="1"/>
  <c r="G407" i="15"/>
  <c r="J407" i="15" s="1"/>
  <c r="G286" i="15"/>
  <c r="J286" i="15" s="1"/>
  <c r="G1031" i="15"/>
  <c r="J1031" i="15" s="1"/>
  <c r="G971" i="15"/>
  <c r="J971" i="15" s="1"/>
  <c r="G644" i="15"/>
  <c r="J644" i="15" s="1"/>
  <c r="G793" i="15"/>
  <c r="J793" i="15" s="1"/>
  <c r="G731" i="15"/>
  <c r="J731" i="15" s="1"/>
  <c r="G394" i="15"/>
  <c r="J394" i="15" s="1"/>
  <c r="G471" i="15"/>
  <c r="J471" i="15" s="1"/>
  <c r="G1101" i="15"/>
  <c r="J1101" i="15" s="1"/>
  <c r="G1100" i="15"/>
  <c r="J1100" i="15" s="1"/>
  <c r="G126" i="15"/>
  <c r="G877" i="15"/>
  <c r="J877" i="15" s="1"/>
  <c r="G165" i="15"/>
  <c r="G1149" i="15"/>
  <c r="J1149" i="15" s="1"/>
  <c r="G251" i="15"/>
  <c r="J251" i="15" s="1"/>
  <c r="G303" i="15"/>
  <c r="J303" i="15" s="1"/>
  <c r="G1039" i="15"/>
  <c r="J1039" i="15" s="1"/>
  <c r="G169" i="15"/>
  <c r="J169" i="15" s="1"/>
  <c r="G1114" i="15"/>
  <c r="J1114" i="15" s="1"/>
  <c r="G200" i="15"/>
  <c r="G929" i="15"/>
  <c r="G177" i="15"/>
  <c r="J177" i="15" s="1"/>
  <c r="G59" i="15"/>
  <c r="J59" i="15" s="1"/>
  <c r="G376" i="15"/>
  <c r="J376" i="15" s="1"/>
  <c r="G193" i="15"/>
  <c r="J193" i="15" s="1"/>
  <c r="G364" i="15"/>
  <c r="J364" i="15" s="1"/>
  <c r="G717" i="15"/>
  <c r="H717" i="15" s="1"/>
  <c r="J717" i="15" s="1"/>
  <c r="L717" i="15" s="1"/>
  <c r="G581" i="15"/>
  <c r="J581" i="15" s="1"/>
  <c r="G1130" i="15"/>
  <c r="J1130" i="15" s="1"/>
  <c r="G287" i="15"/>
  <c r="G907" i="15"/>
  <c r="J907" i="15" s="1"/>
  <c r="G330" i="15"/>
  <c r="J330" i="15" s="1"/>
  <c r="G566" i="15"/>
  <c r="J566" i="15" s="1"/>
  <c r="G796" i="15"/>
  <c r="J796" i="15" s="1"/>
  <c r="G611" i="15"/>
  <c r="J611" i="15" s="1"/>
  <c r="G1168" i="15"/>
  <c r="J1168" i="15" s="1"/>
  <c r="G220" i="15"/>
  <c r="J220" i="15" s="1"/>
  <c r="G63" i="15"/>
  <c r="J63" i="15" s="1"/>
  <c r="G482" i="15"/>
  <c r="J482" i="15" s="1"/>
  <c r="G814" i="15"/>
  <c r="G861" i="15"/>
  <c r="J861" i="15" s="1"/>
  <c r="G1139" i="15"/>
  <c r="J1139" i="15" s="1"/>
  <c r="G144" i="15"/>
  <c r="J144" i="15" s="1"/>
  <c r="G433" i="15"/>
  <c r="H431" i="15" s="1"/>
  <c r="G721" i="15"/>
  <c r="J721" i="15" s="1"/>
  <c r="M4436" i="3"/>
  <c r="M4421" i="3"/>
  <c r="M2855" i="3"/>
  <c r="M1051" i="3"/>
  <c r="M4877" i="3"/>
  <c r="M4836" i="3"/>
  <c r="M4172" i="3"/>
  <c r="M4638" i="3"/>
  <c r="M4538" i="3"/>
  <c r="M4689" i="3"/>
  <c r="M4206" i="3"/>
  <c r="M4513" i="3"/>
  <c r="M4717" i="3"/>
  <c r="M4702" i="3"/>
  <c r="M4144" i="3"/>
  <c r="M4303" i="3"/>
  <c r="M4540" i="3"/>
  <c r="M4769" i="3"/>
  <c r="M4327" i="3"/>
  <c r="M4563" i="3"/>
  <c r="M4672" i="3"/>
  <c r="M4141" i="3"/>
  <c r="M4224" i="3"/>
  <c r="M4653" i="3"/>
  <c r="M4576" i="3"/>
  <c r="M4309" i="3"/>
  <c r="M226" i="3"/>
  <c r="M3016" i="3"/>
  <c r="M1470" i="3"/>
  <c r="M881" i="3"/>
  <c r="M1641" i="3"/>
  <c r="M3242" i="3"/>
  <c r="M3151" i="3"/>
  <c r="M4099" i="3"/>
  <c r="M3029" i="3"/>
  <c r="M3440" i="3"/>
  <c r="M2251" i="3"/>
  <c r="M174" i="3"/>
  <c r="M1416" i="3"/>
  <c r="M98" i="3"/>
  <c r="M1789" i="3"/>
  <c r="M1457" i="3"/>
  <c r="M1516" i="3"/>
  <c r="M791" i="3"/>
  <c r="M1411" i="3"/>
  <c r="M4030" i="3"/>
  <c r="M3548" i="3"/>
  <c r="M1013" i="3"/>
  <c r="M1194" i="3"/>
  <c r="M2891" i="3"/>
  <c r="M1747" i="3"/>
  <c r="M757" i="3"/>
  <c r="M1008" i="3"/>
  <c r="M3115" i="3"/>
  <c r="M1413" i="3"/>
  <c r="M1170" i="3"/>
  <c r="M1432" i="3"/>
  <c r="M1016" i="3"/>
  <c r="M3119" i="3"/>
  <c r="M2689" i="3"/>
  <c r="M3998" i="3"/>
  <c r="M3382" i="3"/>
  <c r="M1071" i="3"/>
  <c r="M3175" i="3"/>
  <c r="M2381" i="3"/>
  <c r="M3335" i="3"/>
  <c r="M2954" i="3"/>
  <c r="M3127" i="3"/>
  <c r="M2747" i="3"/>
  <c r="M1945" i="3"/>
  <c r="M1111" i="3"/>
  <c r="M690" i="3"/>
  <c r="M2018" i="3"/>
  <c r="M336" i="3"/>
  <c r="M582" i="3"/>
  <c r="M2428" i="3"/>
  <c r="M57" i="3"/>
  <c r="M3088" i="3"/>
  <c r="M1868" i="3"/>
  <c r="M3290" i="3"/>
  <c r="M814" i="3"/>
  <c r="M2930" i="3"/>
  <c r="M222" i="3"/>
  <c r="M535" i="3"/>
  <c r="M891" i="3"/>
  <c r="M4507" i="3"/>
  <c r="M2479" i="3"/>
  <c r="M474" i="3"/>
  <c r="M1576" i="3"/>
  <c r="M4913" i="3"/>
  <c r="M4166" i="3"/>
  <c r="M4525" i="3"/>
  <c r="M4426" i="3"/>
  <c r="M4764" i="3"/>
  <c r="M4235" i="3"/>
  <c r="M4360" i="3"/>
  <c r="M4670" i="3"/>
  <c r="M4157" i="3"/>
  <c r="M4296" i="3"/>
  <c r="M4616" i="3"/>
  <c r="M4666" i="3"/>
  <c r="M4655" i="3"/>
  <c r="M4164" i="3"/>
  <c r="M4599" i="3"/>
  <c r="M4234" i="3"/>
  <c r="M4213" i="3"/>
  <c r="M4782" i="3"/>
  <c r="M4425" i="3"/>
  <c r="M4344" i="3"/>
  <c r="M4521" i="3"/>
  <c r="M2388" i="3"/>
  <c r="M608" i="3"/>
  <c r="M2232" i="3"/>
  <c r="M399" i="3"/>
  <c r="M2796" i="3"/>
  <c r="M3514" i="3"/>
  <c r="M2225" i="3"/>
  <c r="M2329" i="3"/>
  <c r="M313" i="3"/>
  <c r="M626" i="3"/>
  <c r="M638" i="3"/>
  <c r="M1360" i="3"/>
  <c r="M3508" i="3"/>
  <c r="M2473" i="3"/>
  <c r="M3008" i="3"/>
  <c r="M3097" i="3"/>
  <c r="M3498" i="3"/>
  <c r="M4069" i="3"/>
  <c r="M3072" i="3"/>
  <c r="M3298" i="3"/>
  <c r="M3585" i="3"/>
  <c r="M492" i="3"/>
  <c r="M2108" i="3"/>
  <c r="M4058" i="3"/>
  <c r="M475" i="3"/>
  <c r="M3465" i="3"/>
  <c r="M992" i="3"/>
  <c r="M2034" i="3"/>
  <c r="M2340" i="3"/>
  <c r="M2725" i="3"/>
  <c r="M37" i="3"/>
  <c r="M2401" i="3"/>
  <c r="M2035" i="3"/>
  <c r="M1408" i="3"/>
  <c r="M1633" i="3"/>
  <c r="M801" i="3"/>
  <c r="M2250" i="3"/>
  <c r="M2142" i="3"/>
  <c r="M2408" i="3"/>
  <c r="M3032" i="3"/>
  <c r="M2866" i="3"/>
  <c r="M1403" i="3"/>
  <c r="M3346" i="3"/>
  <c r="M3112" i="3"/>
  <c r="M1063" i="3"/>
  <c r="M3437" i="3"/>
  <c r="M941" i="3"/>
  <c r="M2167" i="3"/>
  <c r="M3051" i="3"/>
  <c r="M2741" i="3"/>
  <c r="M1807" i="3"/>
  <c r="M3264" i="3"/>
  <c r="M1025" i="3"/>
  <c r="M684" i="3"/>
  <c r="M85" i="3"/>
  <c r="M1763" i="3"/>
  <c r="M1560" i="3"/>
  <c r="M1889" i="3"/>
  <c r="M3688" i="3"/>
  <c r="M3501" i="3"/>
  <c r="M1536" i="3"/>
  <c r="M216" i="3"/>
  <c r="M2214" i="3"/>
  <c r="M4083" i="3"/>
  <c r="M920" i="3"/>
  <c r="M1400" i="3"/>
  <c r="M3314" i="3"/>
  <c r="M1556" i="3"/>
  <c r="M3956" i="3"/>
  <c r="M568" i="3"/>
  <c r="M129" i="3"/>
  <c r="M541" i="3"/>
  <c r="M3363" i="3"/>
  <c r="M3282" i="3"/>
  <c r="M2646" i="3"/>
  <c r="M1836" i="3"/>
  <c r="M385" i="3"/>
  <c r="M2139" i="3"/>
  <c r="M1660" i="3"/>
  <c r="M1886" i="3"/>
  <c r="M2594" i="3"/>
  <c r="M1999" i="3"/>
  <c r="M2685" i="3"/>
  <c r="M4188" i="3"/>
  <c r="M4762" i="3"/>
  <c r="M4372" i="3"/>
  <c r="M4796" i="3"/>
  <c r="M4818" i="3"/>
  <c r="M4763" i="3"/>
  <c r="M4196" i="3"/>
  <c r="M4714" i="3"/>
  <c r="M4350" i="3"/>
  <c r="M4955" i="3"/>
  <c r="M4874" i="3"/>
  <c r="M1269" i="3"/>
  <c r="M2955" i="3"/>
  <c r="M4617" i="3"/>
  <c r="M4179" i="3"/>
  <c r="M4369" i="3"/>
  <c r="M4428" i="3"/>
  <c r="M4771" i="3"/>
  <c r="M4732" i="3"/>
  <c r="M4708" i="3"/>
  <c r="M4174" i="3"/>
  <c r="M4376" i="3"/>
  <c r="M4897" i="3"/>
  <c r="M1212" i="3"/>
  <c r="M4339" i="3"/>
  <c r="M4781" i="3"/>
  <c r="M4367" i="3"/>
  <c r="M4319" i="3"/>
  <c r="M4402" i="3"/>
  <c r="M4671" i="3"/>
  <c r="M4678" i="3"/>
  <c r="M4790" i="3"/>
  <c r="M4711" i="3"/>
  <c r="M4929" i="3"/>
  <c r="M123" i="3"/>
  <c r="M2089" i="3"/>
  <c r="M1017" i="3"/>
  <c r="M1562" i="3"/>
  <c r="M1749" i="3"/>
  <c r="M3761" i="3"/>
  <c r="M364" i="3"/>
  <c r="M3321" i="3"/>
  <c r="M52" i="3"/>
  <c r="M24" i="3"/>
  <c r="M64" i="3"/>
  <c r="M2309" i="3"/>
  <c r="M158" i="3"/>
  <c r="M252" i="3"/>
  <c r="M700" i="3"/>
  <c r="M3796" i="3"/>
  <c r="M4075" i="3"/>
  <c r="M230" i="3"/>
  <c r="M91" i="3"/>
  <c r="M2337" i="3"/>
  <c r="M613" i="3"/>
  <c r="M234" i="3"/>
  <c r="M2261" i="3"/>
  <c r="M4045" i="3"/>
  <c r="M3737" i="3"/>
  <c r="M2256" i="3"/>
  <c r="M1558" i="3"/>
  <c r="M3246" i="3"/>
  <c r="M2650" i="3"/>
  <c r="M249" i="3"/>
  <c r="M889" i="3"/>
  <c r="M3524" i="3"/>
  <c r="M653" i="3"/>
  <c r="M3943" i="3"/>
  <c r="M732" i="3"/>
  <c r="M1525" i="3"/>
  <c r="M3689" i="3"/>
  <c r="M1402" i="3"/>
  <c r="M1753" i="3"/>
  <c r="M786" i="3"/>
  <c r="M4079" i="3"/>
  <c r="M289" i="3"/>
  <c r="M3660" i="3"/>
  <c r="M2704" i="3"/>
  <c r="M3961" i="3"/>
  <c r="M820" i="3"/>
  <c r="M2262" i="3"/>
  <c r="M204" i="3"/>
  <c r="M4583" i="3"/>
  <c r="M4650" i="3"/>
  <c r="M4635" i="3"/>
  <c r="M4934" i="3"/>
  <c r="M3785" i="3"/>
  <c r="M3153" i="3"/>
  <c r="M840" i="3"/>
  <c r="M4518" i="3"/>
  <c r="M4480" i="3"/>
  <c r="G1206" i="15"/>
  <c r="J1206" i="15" s="1"/>
  <c r="G309" i="15"/>
  <c r="J309" i="15" s="1"/>
  <c r="G449" i="15"/>
  <c r="J449" i="15" s="1"/>
  <c r="G1238" i="15"/>
  <c r="J1238" i="15" s="1"/>
  <c r="G17" i="15"/>
  <c r="J17" i="15" s="1"/>
  <c r="G514" i="15"/>
  <c r="G876" i="15"/>
  <c r="J876" i="15" s="1"/>
  <c r="G1134" i="15"/>
  <c r="J1134" i="15" s="1"/>
  <c r="G785" i="15"/>
  <c r="G943" i="15"/>
  <c r="J943" i="15" s="1"/>
  <c r="G1158" i="15"/>
  <c r="J1158" i="15" s="1"/>
  <c r="G305" i="15"/>
  <c r="J305" i="15" s="1"/>
  <c r="G235" i="15"/>
  <c r="J235" i="15" s="1"/>
  <c r="G1048" i="15"/>
  <c r="J1048" i="15" s="1"/>
  <c r="G355" i="15"/>
  <c r="J355" i="15" s="1"/>
  <c r="G704" i="15"/>
  <c r="J704" i="15" s="1"/>
  <c r="L704" i="15" s="1"/>
  <c r="G413" i="15"/>
  <c r="J413" i="15" s="1"/>
  <c r="G693" i="15"/>
  <c r="J693" i="15" s="1"/>
  <c r="G986" i="15"/>
  <c r="J986" i="15" s="1"/>
  <c r="G792" i="15"/>
  <c r="G97" i="15"/>
  <c r="J97" i="15" s="1"/>
  <c r="G1135" i="15"/>
  <c r="J1135" i="15" s="1"/>
  <c r="G323" i="15"/>
  <c r="H306" i="15" s="1"/>
  <c r="G375" i="15"/>
  <c r="J375" i="15" s="1"/>
  <c r="G455" i="15"/>
  <c r="J455" i="15" s="1"/>
  <c r="G127" i="15"/>
  <c r="H106" i="15" s="1"/>
  <c r="G1169" i="15"/>
  <c r="J1169" i="15" s="1"/>
  <c r="G694" i="15"/>
  <c r="J694" i="15" s="1"/>
  <c r="G397" i="15"/>
  <c r="J397" i="15" s="1"/>
  <c r="G565" i="15"/>
  <c r="J565" i="15" s="1"/>
  <c r="G119" i="15"/>
  <c r="J119" i="15" s="1"/>
  <c r="G250" i="15"/>
  <c r="H248" i="15" s="1"/>
  <c r="G91" i="15"/>
  <c r="J91" i="15" s="1"/>
  <c r="G931" i="15"/>
  <c r="J931" i="15" s="1"/>
  <c r="G797" i="15"/>
  <c r="J797" i="15" s="1"/>
  <c r="G548" i="15"/>
  <c r="J548" i="15" s="1"/>
  <c r="G823" i="15"/>
  <c r="J823" i="15" s="1"/>
  <c r="G1093" i="15"/>
  <c r="J1093" i="15" s="1"/>
  <c r="G27" i="15"/>
  <c r="G627" i="15"/>
  <c r="J627" i="15" s="1"/>
  <c r="G733" i="15"/>
  <c r="J733" i="15" s="1"/>
  <c r="G261" i="15"/>
  <c r="J261" i="15" s="1"/>
  <c r="G1178" i="15"/>
  <c r="J1178" i="15" s="1"/>
  <c r="G954" i="15"/>
  <c r="G614" i="15"/>
  <c r="J614" i="15" s="1"/>
  <c r="G965" i="15"/>
  <c r="G766" i="15"/>
  <c r="J766" i="15" s="1"/>
  <c r="G1009" i="15"/>
  <c r="J1009" i="15" s="1"/>
  <c r="G441" i="15"/>
  <c r="J441" i="15" s="1"/>
  <c r="G69" i="15"/>
  <c r="J69" i="15" s="1"/>
  <c r="L69" i="15" s="1"/>
  <c r="G362" i="15"/>
  <c r="J362" i="15" s="1"/>
  <c r="G1227" i="15"/>
  <c r="J1227" i="15" s="1"/>
  <c r="G829" i="15"/>
  <c r="J829" i="15" s="1"/>
  <c r="M4177" i="3"/>
  <c r="M4239" i="3"/>
  <c r="M1120" i="3"/>
  <c r="M118" i="3"/>
  <c r="M4904" i="3"/>
  <c r="M4332" i="3"/>
  <c r="M4707" i="3"/>
  <c r="M4786" i="3"/>
  <c r="M4838" i="3"/>
  <c r="M4351" i="3"/>
  <c r="M4502" i="3"/>
  <c r="M4461" i="3"/>
  <c r="M4297" i="3"/>
  <c r="M4533" i="3"/>
  <c r="M4356" i="3"/>
  <c r="M4850" i="3"/>
  <c r="M4842" i="3"/>
  <c r="M4445" i="3"/>
  <c r="M4690" i="3"/>
  <c r="M4185" i="3"/>
  <c r="M4323" i="3"/>
  <c r="M4241" i="3"/>
  <c r="M4585" i="3"/>
  <c r="M4432" i="3"/>
  <c r="M4758" i="3"/>
  <c r="M145" i="3"/>
  <c r="M1010" i="3"/>
  <c r="M2495" i="3"/>
  <c r="M795" i="3"/>
  <c r="M3079" i="3"/>
  <c r="M987" i="3"/>
  <c r="M836" i="3"/>
  <c r="M1445" i="3"/>
  <c r="M1926" i="3"/>
  <c r="M1674" i="3"/>
  <c r="M907" i="3"/>
  <c r="M1045" i="3"/>
  <c r="M1383" i="3"/>
  <c r="M3063" i="3"/>
  <c r="M3183" i="3"/>
  <c r="M1075" i="3"/>
  <c r="M4057" i="3"/>
  <c r="M2726" i="3"/>
  <c r="M1681" i="3"/>
  <c r="M1147" i="3"/>
  <c r="M1315" i="3"/>
  <c r="M3081" i="3"/>
  <c r="M2824" i="3"/>
  <c r="M3364" i="3"/>
  <c r="M1121" i="3"/>
  <c r="M2665" i="3"/>
  <c r="M1226" i="3"/>
  <c r="M1657" i="3"/>
  <c r="M1336" i="3"/>
  <c r="M3847" i="3"/>
  <c r="M3312" i="3"/>
  <c r="M617" i="3"/>
  <c r="M1665" i="3"/>
  <c r="M870" i="3"/>
  <c r="M2781" i="3"/>
  <c r="M3874" i="3"/>
  <c r="M395" i="3"/>
  <c r="M1782" i="3"/>
  <c r="M271" i="3"/>
  <c r="M1086" i="3"/>
  <c r="M1122" i="3"/>
  <c r="M1027" i="3"/>
  <c r="M3509" i="3"/>
  <c r="M822" i="3"/>
  <c r="M3350" i="3"/>
  <c r="M540" i="3"/>
  <c r="M2589" i="3"/>
  <c r="M1571" i="3"/>
  <c r="M4005" i="3"/>
  <c r="M2038" i="3"/>
  <c r="M2415" i="3"/>
  <c r="M928" i="3"/>
  <c r="M1503" i="3"/>
  <c r="M2757" i="3"/>
  <c r="M956" i="3"/>
  <c r="M2998" i="3"/>
  <c r="M290" i="3"/>
  <c r="M2838" i="3"/>
  <c r="M689" i="3"/>
  <c r="M4249" i="3"/>
  <c r="M4368" i="3"/>
  <c r="M2424" i="3"/>
  <c r="M2713" i="3"/>
  <c r="M2871" i="3"/>
  <c r="M4940" i="3"/>
  <c r="M4487" i="3"/>
  <c r="M4440" i="3"/>
  <c r="M4484" i="3"/>
  <c r="M4317" i="3"/>
  <c r="M4458" i="3"/>
  <c r="M4816" i="3"/>
  <c r="M4359" i="3"/>
  <c r="M4805" i="3"/>
  <c r="M4570" i="3"/>
  <c r="M4713" i="3"/>
  <c r="M4849" i="3"/>
  <c r="M4299" i="3"/>
  <c r="M4564" i="3"/>
  <c r="M4138" i="3"/>
  <c r="M4182" i="3"/>
  <c r="M4479" i="3"/>
  <c r="M4457" i="3"/>
  <c r="M4826" i="3"/>
  <c r="M4122" i="3"/>
  <c r="M4620" i="3"/>
  <c r="M48" i="3"/>
  <c r="M3645" i="3"/>
  <c r="M1732" i="3"/>
  <c r="M3232" i="3"/>
  <c r="M2230" i="3"/>
  <c r="M3034" i="3"/>
  <c r="M2162" i="3"/>
  <c r="M38" i="3"/>
  <c r="M3166" i="3"/>
  <c r="M1012" i="3"/>
  <c r="M3960" i="3"/>
  <c r="M3018" i="3"/>
  <c r="M1264" i="3"/>
  <c r="M1717" i="3"/>
  <c r="M2325" i="3"/>
  <c r="M54" i="3"/>
  <c r="M1790" i="3"/>
  <c r="M3043" i="3"/>
  <c r="M2777" i="3"/>
  <c r="M3180" i="3"/>
  <c r="M1632" i="3"/>
  <c r="M725" i="3"/>
  <c r="M3516" i="3"/>
  <c r="M3913" i="3"/>
  <c r="M1304" i="3"/>
  <c r="M1266" i="3"/>
  <c r="M449" i="3"/>
  <c r="M2668" i="3"/>
  <c r="M1624" i="3"/>
  <c r="M1761" i="3"/>
  <c r="M735" i="3"/>
  <c r="M389" i="3"/>
  <c r="M2673" i="3"/>
  <c r="M3482" i="3"/>
  <c r="M1113" i="3"/>
  <c r="M3647" i="3"/>
  <c r="M1106" i="3"/>
  <c r="M2734" i="3"/>
  <c r="M2331" i="3"/>
  <c r="M1306" i="3"/>
  <c r="M3172" i="3"/>
  <c r="M2465" i="3"/>
  <c r="M1918" i="3"/>
  <c r="M3995" i="3"/>
  <c r="M3457" i="3"/>
  <c r="M2491" i="3"/>
  <c r="M3294" i="3"/>
  <c r="M3050" i="3"/>
  <c r="M1471" i="3"/>
  <c r="M3734" i="3"/>
  <c r="M549" i="3"/>
  <c r="M641" i="3"/>
  <c r="M1380" i="3"/>
  <c r="M211" i="3"/>
  <c r="M264" i="3"/>
  <c r="M2529" i="3"/>
  <c r="M423" i="3"/>
  <c r="M1215" i="3"/>
  <c r="M3460" i="3"/>
  <c r="M2882" i="3"/>
  <c r="M2323" i="3"/>
  <c r="M2379" i="3"/>
  <c r="M3207" i="3"/>
  <c r="M2660" i="3"/>
  <c r="M3168" i="3"/>
  <c r="M2203" i="3"/>
  <c r="M3639" i="3"/>
  <c r="M3449" i="3"/>
  <c r="M984" i="3"/>
  <c r="M1464" i="3"/>
  <c r="M2059" i="3"/>
  <c r="M3729" i="3"/>
  <c r="M3334" i="3"/>
  <c r="M3489" i="3"/>
  <c r="M360" i="3"/>
  <c r="M2316" i="3"/>
  <c r="M236" i="3"/>
  <c r="M1625" i="3"/>
  <c r="M228" i="3"/>
  <c r="M3306" i="3"/>
  <c r="M2012" i="3"/>
  <c r="M2629" i="3"/>
  <c r="M1333" i="3"/>
  <c r="M4497" i="3"/>
  <c r="M4391" i="3"/>
  <c r="M4489" i="3"/>
  <c r="M4202" i="3"/>
  <c r="M4399" i="3"/>
  <c r="M4289" i="3"/>
  <c r="M4355" i="3"/>
  <c r="M4817" i="3"/>
  <c r="M4444" i="3"/>
  <c r="M4928" i="3"/>
  <c r="M3413" i="3"/>
  <c r="M3130" i="3"/>
  <c r="M60" i="3"/>
  <c r="M4680" i="3"/>
  <c r="M4705" i="3"/>
  <c r="M4820" i="3"/>
  <c r="M4304" i="3"/>
  <c r="M4147" i="3"/>
  <c r="M4320" i="3"/>
  <c r="M4743" i="3"/>
  <c r="M4228" i="3"/>
  <c r="M4951" i="3"/>
  <c r="M4870" i="3"/>
  <c r="M2884" i="3"/>
  <c r="M4340" i="3"/>
  <c r="M4312" i="3"/>
  <c r="M4839" i="3"/>
  <c r="M4819" i="3"/>
  <c r="M4534" i="3"/>
  <c r="M4537" i="3"/>
  <c r="M4160" i="3"/>
  <c r="M4735" i="3"/>
  <c r="M4349" i="3"/>
  <c r="M4902" i="3"/>
  <c r="M1462" i="3"/>
  <c r="M670" i="3"/>
  <c r="M3571" i="3"/>
  <c r="M1291" i="3"/>
  <c r="M3176" i="3"/>
  <c r="M2210" i="3"/>
  <c r="M2492" i="3"/>
  <c r="M3492" i="3"/>
  <c r="M152" i="3"/>
  <c r="M1819" i="3"/>
  <c r="M964" i="3"/>
  <c r="M3038" i="3"/>
  <c r="M1548" i="3"/>
  <c r="M3791" i="3"/>
  <c r="M2548" i="3"/>
  <c r="M1885" i="3"/>
  <c r="M3142" i="3"/>
  <c r="M746" i="3"/>
  <c r="M1174" i="3"/>
  <c r="M400" i="3"/>
  <c r="M3967" i="3"/>
  <c r="M975" i="3"/>
  <c r="M2664" i="3"/>
  <c r="M3082" i="3"/>
  <c r="M2174" i="3"/>
  <c r="M922" i="3"/>
  <c r="M89" i="3"/>
  <c r="M614" i="3"/>
  <c r="M612" i="3"/>
  <c r="M1173" i="3"/>
  <c r="M879" i="3"/>
  <c r="M1650" i="3"/>
  <c r="M65" i="3"/>
  <c r="M311" i="3"/>
  <c r="M3089" i="3"/>
  <c r="M1381" i="3"/>
  <c r="M2901" i="3"/>
  <c r="M2121" i="3"/>
  <c r="M2184" i="3"/>
  <c r="M2189" i="3"/>
  <c r="M139" i="3"/>
  <c r="M266" i="3"/>
  <c r="M2475" i="3"/>
  <c r="M3626" i="3"/>
  <c r="M775" i="3"/>
  <c r="M1647" i="3"/>
  <c r="M856" i="3"/>
  <c r="M2073" i="3"/>
  <c r="M4161" i="3"/>
  <c r="M4665" i="3"/>
  <c r="M4290" i="3"/>
  <c r="M4907" i="3"/>
  <c r="M3083" i="3"/>
  <c r="M1024" i="3"/>
  <c r="M2698" i="3"/>
  <c r="M4742" i="3"/>
  <c r="M4519" i="3"/>
  <c r="M2648" i="3"/>
  <c r="M3702" i="3"/>
  <c r="M862" i="3"/>
  <c r="M1472" i="3"/>
  <c r="M4085" i="3"/>
  <c r="M1154" i="3"/>
  <c r="M1741" i="3"/>
  <c r="M4055" i="3"/>
  <c r="M110" i="3"/>
  <c r="M3450" i="3"/>
  <c r="M3397" i="3"/>
  <c r="M1568" i="3"/>
  <c r="M3143" i="3"/>
  <c r="M3481" i="3"/>
  <c r="M1933" i="3"/>
  <c r="M356" i="3"/>
  <c r="M1555" i="3"/>
  <c r="M3057" i="3"/>
  <c r="M3398" i="3"/>
  <c r="M4002" i="3"/>
  <c r="M1161" i="3"/>
  <c r="M2928" i="3"/>
  <c r="M3171" i="3"/>
  <c r="M1067" i="3"/>
  <c r="M3270" i="3"/>
  <c r="M3215" i="3"/>
  <c r="M84" i="3"/>
  <c r="M3473" i="3"/>
  <c r="M1316" i="3"/>
  <c r="M2808" i="3"/>
  <c r="M2364" i="3"/>
  <c r="M1944" i="3"/>
  <c r="M2782" i="3"/>
  <c r="M3019" i="3"/>
  <c r="M866" i="3"/>
  <c r="M609" i="3"/>
  <c r="M2690" i="3"/>
  <c r="M3411" i="3"/>
  <c r="M73" i="3"/>
  <c r="M4071" i="3"/>
  <c r="M3126" i="3"/>
  <c r="M207" i="3"/>
  <c r="M2171" i="3"/>
  <c r="M1163" i="3"/>
  <c r="M2339" i="3"/>
  <c r="M2106" i="3"/>
  <c r="M1540" i="3"/>
  <c r="M3387" i="3"/>
  <c r="M3756" i="3"/>
  <c r="M1798" i="3"/>
  <c r="M2857" i="3"/>
  <c r="M1456" i="3"/>
  <c r="M3226" i="3"/>
  <c r="M3789" i="3"/>
  <c r="M329" i="3"/>
  <c r="M2560" i="3"/>
  <c r="M1449" i="3"/>
  <c r="M805" i="3"/>
  <c r="M2315" i="3"/>
  <c r="M1667" i="3"/>
  <c r="M200" i="3"/>
  <c r="M3557" i="3"/>
  <c r="M113" i="3"/>
  <c r="M844" i="3"/>
  <c r="M2150" i="3"/>
  <c r="M2748" i="3"/>
  <c r="M2949" i="3"/>
  <c r="M3851" i="3"/>
  <c r="M1325" i="3"/>
  <c r="M3922" i="3"/>
  <c r="M1626" i="3"/>
  <c r="M2566" i="3"/>
  <c r="M2790" i="3"/>
  <c r="M3042" i="3"/>
  <c r="M3021" i="3"/>
  <c r="M33" i="3"/>
  <c r="M2198" i="3"/>
  <c r="M3384" i="3"/>
  <c r="M1178" i="3"/>
  <c r="M3389" i="3"/>
  <c r="M1088" i="3"/>
  <c r="M2823" i="3"/>
  <c r="M2302" i="3"/>
  <c r="M2505" i="3"/>
  <c r="M4123" i="3"/>
  <c r="M4499" i="3"/>
  <c r="M4701" i="3"/>
  <c r="M4242" i="3"/>
  <c r="M4438" i="3"/>
  <c r="M4285" i="3"/>
  <c r="M4768" i="3"/>
  <c r="M4531" i="3"/>
  <c r="M4168" i="3"/>
  <c r="M4245" i="3"/>
  <c r="M4477" i="3"/>
  <c r="M4831" i="3"/>
  <c r="M4417" i="3"/>
  <c r="M4608" i="3"/>
  <c r="M4625" i="3"/>
  <c r="M4464" i="3"/>
  <c r="M4736" i="3"/>
  <c r="M4855" i="3"/>
  <c r="M4191" i="3"/>
  <c r="M4419" i="3"/>
  <c r="M4895" i="3"/>
  <c r="M2898" i="3"/>
  <c r="M1664" i="3"/>
  <c r="M4659" i="3"/>
  <c r="M4475" i="3"/>
  <c r="M3879" i="3"/>
  <c r="M1260" i="3"/>
  <c r="M51" i="3"/>
  <c r="M691" i="3"/>
  <c r="M1866" i="3"/>
  <c r="M1653" i="3"/>
  <c r="M3822" i="3"/>
  <c r="M583" i="3"/>
  <c r="M2758" i="3"/>
  <c r="M2378" i="3"/>
  <c r="M327" i="3"/>
  <c r="M3245" i="3"/>
  <c r="M272" i="3"/>
  <c r="M2597" i="3"/>
  <c r="M3191" i="3"/>
  <c r="M758" i="3"/>
  <c r="M279" i="3"/>
  <c r="M1365" i="3"/>
  <c r="M2457" i="3"/>
  <c r="M599" i="3"/>
  <c r="M1498" i="3"/>
  <c r="M3706" i="3"/>
  <c r="M2058" i="3"/>
  <c r="M1083" i="3"/>
  <c r="M3156" i="3"/>
  <c r="M2301" i="3"/>
  <c r="M1695" i="3"/>
  <c r="M359" i="3"/>
  <c r="M1489" i="3"/>
  <c r="M112" i="3"/>
  <c r="M731" i="3"/>
  <c r="M1496" i="3"/>
  <c r="M3359" i="3"/>
  <c r="M3517" i="3"/>
  <c r="M1270" i="3"/>
  <c r="M2661" i="3"/>
  <c r="M119" i="3"/>
  <c r="M503" i="3"/>
  <c r="M1946" i="3"/>
  <c r="M3360" i="3"/>
  <c r="M2382" i="3"/>
  <c r="M1788" i="3"/>
  <c r="M1453" i="3"/>
  <c r="M3015" i="3"/>
  <c r="M326" i="3"/>
  <c r="M1389" i="3"/>
  <c r="M2980" i="3"/>
  <c r="M298" i="3"/>
  <c r="M742" i="3"/>
  <c r="M3992" i="3"/>
  <c r="M1442" i="3"/>
  <c r="M2926" i="3"/>
  <c r="M2419" i="3"/>
  <c r="M3894" i="3"/>
  <c r="M2221" i="3"/>
  <c r="M1756" i="3"/>
  <c r="M3867" i="3"/>
  <c r="M2403" i="3"/>
  <c r="M2006" i="3"/>
  <c r="M2810" i="3"/>
  <c r="M4022" i="3"/>
  <c r="M3510" i="3"/>
  <c r="M2107" i="3"/>
  <c r="M632" i="3"/>
  <c r="M3656" i="3"/>
  <c r="M2374" i="3"/>
  <c r="M3813" i="3"/>
  <c r="M3522" i="3"/>
  <c r="M1225" i="3"/>
  <c r="M420" i="3"/>
  <c r="M636" i="3"/>
  <c r="M2581" i="3"/>
  <c r="M1255" i="3"/>
  <c r="M2159" i="3"/>
  <c r="M87" i="3"/>
  <c r="M3511" i="3"/>
  <c r="M2422" i="3"/>
  <c r="M3284" i="3"/>
  <c r="M1663" i="3"/>
  <c r="M1726" i="3"/>
  <c r="M3336" i="3"/>
  <c r="M2228" i="3"/>
  <c r="M1758" i="3"/>
  <c r="M3332" i="3"/>
  <c r="M2193" i="3"/>
  <c r="M1786" i="3"/>
  <c r="M2710" i="3"/>
  <c r="M1638" i="3"/>
  <c r="M3011" i="3"/>
  <c r="M323" i="3"/>
  <c r="M2160" i="3"/>
  <c r="M3331" i="3"/>
  <c r="M2128" i="3"/>
  <c r="M846" i="3"/>
  <c r="M3353" i="3"/>
  <c r="M2185" i="3"/>
  <c r="M744" i="3"/>
  <c r="M3751" i="3"/>
  <c r="M3698" i="3"/>
  <c r="M2716" i="3"/>
  <c r="M1340" i="3"/>
  <c r="M3333" i="3"/>
  <c r="M2942" i="3"/>
  <c r="M623" i="3"/>
  <c r="M1958" i="3"/>
  <c r="M1872" i="3"/>
  <c r="M3293" i="3"/>
  <c r="M2807" i="3"/>
  <c r="M1800" i="3"/>
  <c r="M2114" i="3"/>
  <c r="M2845" i="3"/>
  <c r="M4001" i="3"/>
  <c r="M2865" i="3"/>
  <c r="M3763" i="3"/>
  <c r="M1862" i="3"/>
  <c r="M887" i="3"/>
  <c r="M3711" i="3"/>
  <c r="M2647" i="3"/>
  <c r="M2894" i="3"/>
  <c r="M2717" i="3"/>
  <c r="M587" i="3"/>
  <c r="M601" i="3"/>
  <c r="M269" i="3"/>
  <c r="M4068" i="3"/>
  <c r="M3952" i="3"/>
  <c r="M3966" i="3"/>
  <c r="M2825" i="3"/>
  <c r="M3988" i="3"/>
  <c r="M4021" i="3"/>
  <c r="M800" i="3"/>
  <c r="M429" i="3"/>
  <c r="M1302" i="3"/>
  <c r="M220" i="3"/>
  <c r="M2712" i="3"/>
  <c r="M2772" i="3"/>
  <c r="M579" i="3"/>
  <c r="M3994" i="3"/>
  <c r="M2858" i="3"/>
  <c r="M2587" i="3"/>
  <c r="M3592" i="3"/>
  <c r="M2943" i="3"/>
  <c r="M3234" i="3"/>
  <c r="M3993" i="3"/>
  <c r="M251" i="3"/>
  <c r="M1441" i="3"/>
  <c r="M3933" i="3"/>
  <c r="M2267" i="3"/>
  <c r="M898" i="3"/>
  <c r="M3901" i="3"/>
  <c r="M1857" i="3"/>
  <c r="M3103" i="3"/>
  <c r="M3505" i="3"/>
  <c r="M2336" i="3"/>
  <c r="M3157" i="3"/>
  <c r="M738" i="3"/>
  <c r="M1530" i="3"/>
  <c r="M2680" i="3"/>
  <c r="M736" i="3"/>
  <c r="M895" i="3"/>
  <c r="M2583" i="3"/>
  <c r="M66" i="3"/>
  <c r="M968" i="3"/>
  <c r="M642" i="3"/>
  <c r="M1751" i="3"/>
  <c r="M3767" i="3"/>
  <c r="M4077" i="3"/>
  <c r="M1611" i="3"/>
  <c r="M674" i="3"/>
  <c r="M1845" i="3"/>
  <c r="M3000" i="3"/>
  <c r="M17" i="3"/>
  <c r="M2510" i="3"/>
  <c r="M2999" i="3"/>
  <c r="M3428" i="3"/>
  <c r="M3828" i="3"/>
  <c r="M806" i="3"/>
  <c r="M237" i="3"/>
  <c r="M120" i="3"/>
  <c r="M1493" i="3"/>
  <c r="M2995" i="3"/>
  <c r="M2291" i="3"/>
  <c r="M2598" i="3"/>
  <c r="M1656" i="3"/>
  <c r="M2370" i="3"/>
  <c r="M214" i="3"/>
  <c r="M3919" i="3"/>
  <c r="M3197" i="3"/>
  <c r="M373" i="3"/>
  <c r="M1455" i="3"/>
  <c r="M1205" i="3"/>
  <c r="M1854" i="3"/>
  <c r="M575" i="3"/>
  <c r="M625" i="3"/>
  <c r="M3150" i="3"/>
  <c r="M678" i="3"/>
  <c r="M2044" i="3"/>
  <c r="M2518" i="3"/>
  <c r="M1196" i="3"/>
  <c r="M3187" i="3"/>
  <c r="M4049" i="3"/>
  <c r="M1849" i="3"/>
  <c r="M1101" i="3"/>
  <c r="M3136" i="3"/>
  <c r="M4035" i="3"/>
  <c r="M1451" i="3"/>
  <c r="M408" i="3"/>
  <c r="M937" i="3"/>
  <c r="M2868" i="3"/>
  <c r="M1341" i="3"/>
  <c r="M1305" i="3"/>
  <c r="M2900" i="3"/>
  <c r="M2676" i="3"/>
  <c r="M705" i="3"/>
  <c r="M1334" i="3"/>
  <c r="M368" i="3"/>
  <c r="M288" i="3"/>
  <c r="M865" i="3"/>
  <c r="M3622" i="3"/>
  <c r="M991" i="3"/>
  <c r="M3833" i="3"/>
  <c r="M2764" i="3"/>
  <c r="M418" i="3"/>
  <c r="M2289" i="3"/>
  <c r="M1344" i="3"/>
  <c r="M2229" i="3"/>
  <c r="M3748" i="3"/>
  <c r="M1244" i="3"/>
  <c r="M1407" i="3"/>
  <c r="M2233" i="3"/>
  <c r="M3854" i="3"/>
  <c r="M1216" i="3"/>
  <c r="M3844" i="3"/>
  <c r="M4113" i="3"/>
  <c r="M3283" i="3"/>
  <c r="M2945" i="3"/>
  <c r="M2365" i="3"/>
  <c r="M3479" i="3"/>
  <c r="M2242" i="3"/>
  <c r="M1818" i="3"/>
  <c r="M1962" i="3"/>
  <c r="M2195" i="3"/>
  <c r="M1911" i="3"/>
  <c r="M2396" i="3"/>
  <c r="M953" i="3"/>
  <c r="M1583" i="3"/>
  <c r="M2043" i="3"/>
  <c r="M3542" i="3"/>
  <c r="M2561" i="3"/>
  <c r="M3549" i="3"/>
  <c r="M1247" i="3"/>
  <c r="M1035" i="3"/>
  <c r="M1006" i="3"/>
  <c r="M1193" i="3"/>
  <c r="M2282" i="3"/>
  <c r="M3908" i="3"/>
  <c r="M1738" i="3"/>
  <c r="M3025" i="3"/>
  <c r="M3550" i="3"/>
  <c r="M580" i="3"/>
  <c r="M3790" i="3"/>
  <c r="M3631" i="3"/>
  <c r="M2750" i="3"/>
  <c r="M1362" i="3"/>
  <c r="M4084" i="3"/>
  <c r="M1696" i="3"/>
  <c r="M1022" i="3"/>
  <c r="M184" i="3"/>
  <c r="M3673" i="3"/>
  <c r="M1723" i="3"/>
  <c r="M3876" i="3"/>
  <c r="M3442" i="3"/>
  <c r="M556" i="3"/>
  <c r="M2722" i="3"/>
  <c r="M3406" i="3"/>
  <c r="M473" i="3"/>
  <c r="M2369" i="3"/>
  <c r="M432" i="3"/>
  <c r="M2294" i="3"/>
  <c r="M2727" i="3"/>
  <c r="M3754" i="3"/>
  <c r="M764" i="3"/>
  <c r="M3634" i="3"/>
  <c r="M3640" i="3"/>
  <c r="M2925" i="3"/>
  <c r="M3697" i="3"/>
  <c r="M1158" i="3"/>
  <c r="M2655" i="3"/>
  <c r="M863" i="3"/>
  <c r="M697" i="3"/>
  <c r="M576" i="3"/>
  <c r="M1183" i="3"/>
  <c r="M796" i="3"/>
  <c r="M3666" i="3"/>
  <c r="M916" i="3"/>
  <c r="M1575" i="3"/>
  <c r="M82" i="3"/>
  <c r="M1702" i="3"/>
  <c r="M262" i="3"/>
  <c r="M3528" i="3"/>
  <c r="M2569" i="3"/>
  <c r="M1762" i="3"/>
  <c r="M4042" i="3"/>
  <c r="M1542" i="3"/>
  <c r="M1214" i="3"/>
  <c r="M3164" i="3"/>
  <c r="M3581" i="3"/>
  <c r="M30" i="3"/>
  <c r="M825" i="3"/>
  <c r="M3642" i="3"/>
  <c r="M3644" i="3"/>
  <c r="M2123" i="3"/>
  <c r="M3605" i="3"/>
  <c r="M3616" i="3"/>
  <c r="M254" i="3"/>
  <c r="M765" i="3"/>
  <c r="M3438" i="3"/>
  <c r="M548" i="3"/>
  <c r="M1577" i="3"/>
  <c r="M4019" i="3"/>
  <c r="M3107" i="3"/>
  <c r="M3544" i="3"/>
  <c r="M734" i="3"/>
  <c r="M3601" i="3"/>
  <c r="M3014" i="3"/>
  <c r="M2234" i="3"/>
  <c r="M974" i="3"/>
  <c r="M649" i="3"/>
  <c r="M1372" i="3"/>
  <c r="M363" i="3"/>
  <c r="M3718" i="3"/>
  <c r="M2308" i="3"/>
  <c r="M1284" i="3"/>
  <c r="M2019" i="3"/>
  <c r="M1055" i="3"/>
  <c r="M1241" i="3"/>
  <c r="M2984" i="3"/>
  <c r="M299" i="3"/>
  <c r="M351" i="3"/>
  <c r="M839" i="3"/>
  <c r="M909" i="3"/>
  <c r="M2249" i="3"/>
  <c r="M115" i="3"/>
  <c r="M3543" i="3"/>
  <c r="M1263" i="3"/>
  <c r="M83" i="3"/>
  <c r="M938" i="3"/>
  <c r="M1046" i="3"/>
  <c r="M1572" i="3"/>
  <c r="M143" i="3"/>
  <c r="M390" i="3"/>
  <c r="M343" i="3"/>
  <c r="M2469" i="3"/>
  <c r="M1002" i="3"/>
  <c r="M3198" i="3"/>
  <c r="M338" i="3"/>
  <c r="M860" i="3"/>
  <c r="M2461" i="3"/>
  <c r="M3779" i="3"/>
  <c r="M2354" i="3"/>
  <c r="M680" i="3"/>
  <c r="M1042" i="3"/>
  <c r="M908" i="3"/>
  <c r="M2576" i="3"/>
  <c r="M832" i="3"/>
  <c r="M902" i="3"/>
  <c r="M2643" i="3"/>
  <c r="M3976" i="3"/>
  <c r="M3929" i="3"/>
  <c r="M334" i="3"/>
  <c r="M245" i="3"/>
  <c r="M2109" i="3"/>
  <c r="M3380" i="3"/>
  <c r="M3379" i="3"/>
  <c r="M281" i="3"/>
  <c r="M1490" i="3"/>
  <c r="M3304" i="3"/>
  <c r="M760" i="3"/>
  <c r="M2640" i="3"/>
  <c r="M672" i="3"/>
  <c r="M1596" i="3"/>
  <c r="M1458" i="3"/>
  <c r="M3866" i="3"/>
  <c r="M2558" i="3"/>
  <c r="M843" i="3"/>
  <c r="M3863" i="3"/>
  <c r="M2482" i="3"/>
  <c r="M2639" i="3"/>
  <c r="M1742" i="3"/>
  <c r="M3695" i="3"/>
  <c r="M1286" i="3"/>
  <c r="M3629" i="3"/>
  <c r="M3261" i="3"/>
  <c r="M661" i="3"/>
  <c r="M2836" i="3"/>
  <c r="M2496" i="3"/>
  <c r="M344" i="3"/>
  <c r="M969" i="3"/>
  <c r="M2918" i="3"/>
  <c r="M785" i="3"/>
  <c r="M3426" i="3"/>
  <c r="M1774" i="3"/>
  <c r="M3271" i="3"/>
  <c r="M1923" i="3"/>
  <c r="M3254" i="3"/>
  <c r="M2715" i="3"/>
  <c r="M2703" i="3"/>
  <c r="M1176" i="3"/>
  <c r="M3302" i="3"/>
  <c r="M3775" i="3"/>
  <c r="M2322" i="3"/>
  <c r="M2290" i="3"/>
  <c r="M1968" i="3"/>
  <c r="M1966" i="3"/>
  <c r="M2220" i="3"/>
  <c r="M3376" i="3"/>
  <c r="M2483" i="3"/>
  <c r="M69" i="3"/>
  <c r="M3792" i="3"/>
  <c r="M3233" i="3"/>
  <c r="M3414" i="3"/>
  <c r="M539" i="3"/>
  <c r="M2988" i="3"/>
  <c r="M2246" i="3"/>
  <c r="M3037" i="3"/>
  <c r="M1117" i="3"/>
  <c r="M3281" i="3"/>
  <c r="M604" i="3"/>
  <c r="M2347" i="3"/>
  <c r="M2577" i="3"/>
  <c r="M821" i="3"/>
  <c r="M3056" i="3"/>
  <c r="M2332" i="3"/>
  <c r="M3578" i="3"/>
  <c r="M2749" i="3"/>
  <c r="M2235" i="3"/>
  <c r="M2832" i="3"/>
  <c r="M1254" i="3"/>
  <c r="M867" i="3"/>
  <c r="M3563" i="3"/>
  <c r="M2681" i="3"/>
  <c r="M2067" i="3"/>
  <c r="M302" i="3"/>
  <c r="M3811" i="3"/>
  <c r="M3715" i="3"/>
  <c r="M658" i="3"/>
  <c r="M1208" i="3"/>
  <c r="M3045" i="3"/>
  <c r="M3109" i="3"/>
  <c r="M484" i="3"/>
  <c r="M3159" i="3"/>
  <c r="M3538" i="3"/>
  <c r="M2805" i="3"/>
  <c r="M592" i="3"/>
  <c r="M2452" i="3"/>
  <c r="M2691" i="3"/>
  <c r="M536" i="3"/>
  <c r="M357" i="3"/>
  <c r="M1351" i="3"/>
  <c r="M3243" i="3"/>
  <c r="M1976" i="3"/>
  <c r="M1899" i="3"/>
  <c r="M2981" i="3"/>
  <c r="M2803" i="3"/>
  <c r="M1796" i="3"/>
  <c r="M3899" i="3"/>
  <c r="M3355" i="3"/>
  <c r="M2718" i="3"/>
  <c r="M2591" i="3"/>
  <c r="M26" i="3"/>
  <c r="M976" i="3"/>
  <c r="M353" i="3"/>
  <c r="M1251" i="3"/>
  <c r="M3147" i="3"/>
  <c r="M740" i="3"/>
  <c r="M1375" i="3"/>
  <c r="M3997" i="3"/>
  <c r="M1337" i="3"/>
  <c r="M2562" i="3"/>
  <c r="M3923" i="3"/>
  <c r="M3329" i="3"/>
  <c r="M1347" i="3"/>
  <c r="M377" i="3"/>
  <c r="M1343" i="3"/>
  <c r="M3048" i="3"/>
  <c r="M2179" i="3"/>
  <c r="M1580" i="3"/>
  <c r="M2768" i="3"/>
  <c r="M2982" i="3"/>
  <c r="M2813" i="3"/>
  <c r="M2649" i="3"/>
  <c r="M804" i="3"/>
  <c r="M1834" i="3"/>
  <c r="M739" i="3"/>
  <c r="M2989" i="3"/>
  <c r="M3732" i="3"/>
  <c r="M471" i="3"/>
  <c r="M2122" i="3"/>
  <c r="M332" i="3"/>
  <c r="M1256" i="3"/>
  <c r="M2472" i="3"/>
  <c r="M3753" i="3"/>
  <c r="M1207" i="3"/>
  <c r="M3200" i="3"/>
  <c r="M1604" i="3"/>
  <c r="M1973" i="3"/>
  <c r="M1892" i="3"/>
  <c r="M3926" i="3"/>
  <c r="M3354" i="3"/>
  <c r="M3726" i="3"/>
  <c r="M1077" i="3"/>
  <c r="M2653" i="3"/>
  <c r="M352" i="3"/>
  <c r="M1203" i="3"/>
  <c r="M3040" i="3"/>
  <c r="M3746" i="3"/>
  <c r="M2406" i="3"/>
  <c r="M1396" i="3"/>
  <c r="M2728" i="3"/>
  <c r="M1609" i="3"/>
  <c r="M772" i="3"/>
  <c r="M346" i="3"/>
  <c r="M2633" i="3"/>
  <c r="M720" i="3"/>
  <c r="M3208" i="3"/>
  <c r="M21" i="3"/>
  <c r="M759" i="3"/>
  <c r="M3365" i="3"/>
  <c r="M3875" i="3"/>
  <c r="M2538" i="3"/>
  <c r="M1357" i="3"/>
  <c r="M2638" i="3"/>
  <c r="M3553" i="3"/>
  <c r="M3546" i="3"/>
  <c r="M2622" i="3"/>
  <c r="M3080" i="3"/>
  <c r="M136" i="3"/>
  <c r="M1630" i="3"/>
  <c r="M750" i="3"/>
  <c r="M3637" i="3"/>
  <c r="M3643" i="3"/>
  <c r="M3577" i="3"/>
  <c r="M3002" i="3"/>
  <c r="M2487" i="3"/>
  <c r="M45" i="3"/>
  <c r="M2702" i="3"/>
  <c r="M2559" i="3"/>
  <c r="M3784" i="3"/>
  <c r="M3786" i="3"/>
  <c r="M2876" i="3"/>
  <c r="M3285" i="3"/>
  <c r="M1329" i="3"/>
  <c r="M3669" i="3"/>
  <c r="M1175" i="3"/>
  <c r="M2527" i="3"/>
  <c r="M2687" i="3"/>
  <c r="M1073" i="3"/>
  <c r="M4093" i="3"/>
  <c r="M1752" i="3"/>
  <c r="M322" i="3"/>
  <c r="M1931" i="3"/>
  <c r="M1685" i="3"/>
  <c r="M466" i="3"/>
  <c r="M1616" i="3"/>
  <c r="M104" i="3"/>
  <c r="M318" i="3"/>
  <c r="M1491" i="3"/>
  <c r="M2240" i="3"/>
  <c r="M2124" i="3"/>
  <c r="M714" i="3"/>
  <c r="M1573" i="3"/>
  <c r="M1034" i="3"/>
  <c r="M242" i="3"/>
  <c r="M3500" i="3"/>
  <c r="M1031" i="3"/>
  <c r="M213" i="3"/>
  <c r="M1377" i="3"/>
  <c r="M1370" i="3"/>
  <c r="M3806" i="3"/>
  <c r="M4091" i="3"/>
  <c r="M3888" i="3"/>
  <c r="M414" i="3"/>
  <c r="M1478" i="3"/>
  <c r="M1566" i="3"/>
  <c r="M3527" i="3"/>
  <c r="M3694" i="3"/>
  <c r="M3984" i="3"/>
  <c r="M1612" i="3"/>
  <c r="M1003" i="3"/>
  <c r="M2021" i="3"/>
  <c r="M1783" i="3"/>
  <c r="M3049" i="3"/>
  <c r="M880" i="3"/>
  <c r="M3594" i="3"/>
  <c r="M3985" i="3"/>
  <c r="M996" i="3"/>
  <c r="M1996" i="3"/>
  <c r="M1743" i="3"/>
  <c r="M2215" i="3"/>
  <c r="M3869" i="3"/>
  <c r="M971" i="3"/>
  <c r="M933" i="3"/>
  <c r="M3990" i="3"/>
  <c r="M2509" i="3"/>
  <c r="M897" i="3"/>
  <c r="M186" i="3"/>
  <c r="M566" i="3"/>
  <c r="M2565" i="3"/>
  <c r="M569" i="3"/>
  <c r="M1153" i="3"/>
  <c r="M523" i="3"/>
  <c r="M2468" i="3"/>
  <c r="M1152" i="3"/>
  <c r="M2183" i="3"/>
  <c r="M4014" i="3"/>
  <c r="M459" i="3"/>
  <c r="M244" i="3"/>
  <c r="M779" i="3"/>
  <c r="M3296" i="3"/>
  <c r="M1832" i="3"/>
  <c r="M892" i="3"/>
  <c r="M2180" i="3"/>
  <c r="M1737" i="3"/>
  <c r="M410" i="3"/>
  <c r="M1608" i="3"/>
  <c r="M3074" i="3"/>
  <c r="M2744" i="3"/>
  <c r="M3383" i="3"/>
  <c r="M39" i="3"/>
  <c r="M3430" i="3"/>
  <c r="M3431" i="3"/>
  <c r="M1601" i="3"/>
  <c r="M3612" i="3"/>
  <c r="M793" i="3"/>
  <c r="M2723" i="3"/>
  <c r="M4065" i="3"/>
  <c r="M1684" i="3"/>
  <c r="M2265" i="3"/>
  <c r="M3273" i="3"/>
  <c r="M1479" i="3"/>
  <c r="M2971" i="3"/>
  <c r="M125" i="3"/>
  <c r="M1841" i="3"/>
  <c r="M1245" i="3"/>
  <c r="M2903" i="3"/>
  <c r="M842" i="3"/>
  <c r="M3862" i="3"/>
  <c r="M2213" i="3"/>
  <c r="M1893" i="3"/>
  <c r="M3772" i="3"/>
  <c r="M1184" i="3"/>
  <c r="M3636" i="3"/>
  <c r="M4011" i="3"/>
  <c r="M1401" i="3"/>
  <c r="M551" i="3"/>
  <c r="M3347" i="3"/>
  <c r="M2148" i="3"/>
  <c r="M3852" i="3"/>
  <c r="M3182" i="3"/>
  <c r="M816" i="3"/>
  <c r="M1843" i="3"/>
  <c r="M287" i="3"/>
  <c r="M3238" i="3"/>
  <c r="M3953" i="3"/>
  <c r="M3628" i="3"/>
  <c r="M3655" i="3"/>
  <c r="M3948" i="3"/>
  <c r="M3373" i="3"/>
  <c r="M181" i="3"/>
  <c r="M1376" i="3"/>
  <c r="M1281" i="3"/>
  <c r="M1842" i="3"/>
  <c r="M2960" i="3"/>
  <c r="M1014" i="3"/>
  <c r="M807" i="3"/>
  <c r="M2400" i="3"/>
  <c r="M365" i="3"/>
  <c r="M1228" i="3"/>
  <c r="M1288" i="3"/>
  <c r="M1590" i="3"/>
  <c r="M3552" i="3"/>
  <c r="M2039" i="3"/>
  <c r="M3821" i="3"/>
  <c r="M1057" i="3"/>
  <c r="M1877" i="3"/>
  <c r="M1079" i="3"/>
  <c r="M558" i="3"/>
  <c r="M3607" i="3"/>
  <c r="M1018" i="3"/>
  <c r="M3141" i="3"/>
  <c r="M3659" i="3"/>
  <c r="M3920" i="3"/>
  <c r="M2938" i="3"/>
  <c r="M3727" i="3"/>
  <c r="M2431" i="3"/>
  <c r="M789" i="3"/>
  <c r="M3030" i="3"/>
  <c r="M872" i="3"/>
  <c r="M1319" i="3"/>
  <c r="M1094" i="3"/>
  <c r="M1867" i="3"/>
  <c r="M593" i="3"/>
  <c r="M3255" i="3"/>
  <c r="M3740" i="3"/>
  <c r="M1064" i="3"/>
  <c r="M972" i="3"/>
  <c r="M67" i="3"/>
  <c r="M586" i="3"/>
  <c r="M1634" i="3"/>
  <c r="M27" i="3"/>
  <c r="M766" i="3"/>
  <c r="M2485" i="3"/>
  <c r="M3131" i="3"/>
  <c r="M778" i="3"/>
  <c r="M673" i="3"/>
  <c r="M2065" i="3"/>
  <c r="M660" i="3"/>
  <c r="M812" i="3"/>
  <c r="M1870" i="3"/>
  <c r="M573" i="3"/>
  <c r="M3604" i="3"/>
  <c r="M847" i="3"/>
  <c r="M3174" i="3"/>
  <c r="M919" i="3"/>
  <c r="M201" i="3"/>
  <c r="M2460" i="3"/>
  <c r="M3911" i="3"/>
  <c r="M2306" i="3"/>
  <c r="M1924" i="3"/>
  <c r="M1706" i="3"/>
  <c r="M4033" i="3"/>
  <c r="M1447" i="3"/>
  <c r="M1545" i="3"/>
  <c r="M3" i="3"/>
  <c r="M659" i="3"/>
  <c r="M1412" i="3"/>
  <c r="M126" i="3"/>
  <c r="M511" i="3"/>
  <c r="M2164" i="3"/>
  <c r="M2047" i="3"/>
  <c r="M486" i="3"/>
  <c r="M405" i="3"/>
  <c r="M2310" i="3"/>
  <c r="M921" i="3"/>
  <c r="M2701" i="3"/>
  <c r="M3418" i="3"/>
  <c r="M379" i="3"/>
  <c r="M555" i="3"/>
  <c r="M644" i="3"/>
  <c r="M2706" i="3"/>
  <c r="M367" i="3"/>
  <c r="M2032" i="3"/>
  <c r="M4878" i="3"/>
  <c r="M4905" i="3"/>
  <c r="M4932" i="3"/>
  <c r="M4824" i="3"/>
  <c r="M4308" i="3"/>
  <c r="M4662" i="3"/>
  <c r="M4159" i="3"/>
  <c r="M4693" i="3"/>
  <c r="M4706" i="3"/>
  <c r="M4612" i="3"/>
  <c r="M4703" i="3"/>
  <c r="M4132" i="3"/>
  <c r="M4700" i="3"/>
  <c r="M4423" i="3"/>
  <c r="M4573" i="3"/>
  <c r="M4468" i="3"/>
  <c r="M4380" i="3"/>
  <c r="M4761" i="3"/>
  <c r="M4734" i="3"/>
  <c r="M4815" i="3"/>
  <c r="M4149" i="3"/>
  <c r="M4512" i="3"/>
  <c r="M4750" i="3"/>
  <c r="M4253" i="3"/>
  <c r="M4407" i="3"/>
  <c r="M4211" i="3"/>
  <c r="M4660" i="3"/>
  <c r="M4474" i="3"/>
  <c r="M4857" i="3"/>
  <c r="M1179" i="3"/>
  <c r="M871" i="3"/>
  <c r="M2570" i="3"/>
  <c r="M1053" i="3"/>
  <c r="M3219" i="3"/>
  <c r="M4873" i="3"/>
  <c r="M4900" i="3"/>
  <c r="M4927" i="3"/>
  <c r="M4954" i="3"/>
  <c r="M4363" i="3"/>
  <c r="M4718" i="3"/>
  <c r="M4199" i="3"/>
  <c r="M4777" i="3"/>
  <c r="M4133" i="3"/>
  <c r="M4823" i="3"/>
  <c r="M4443" i="3"/>
  <c r="M4291" i="3"/>
  <c r="M4314" i="3"/>
  <c r="M4619" i="3"/>
  <c r="M4723" i="3"/>
  <c r="M4589" i="3"/>
  <c r="M4607" i="3"/>
  <c r="M4342" i="3"/>
  <c r="M4203" i="3"/>
  <c r="M4222" i="3"/>
  <c r="M4405" i="3"/>
  <c r="M4712" i="3"/>
  <c r="M4254" i="3"/>
  <c r="M4449" i="3"/>
  <c r="M1658" i="3"/>
  <c r="M1563" i="3"/>
  <c r="M3693" i="3"/>
  <c r="M2501" i="3"/>
  <c r="M3928" i="3"/>
  <c r="M2366" i="3"/>
  <c r="M1320" i="3"/>
  <c r="M507" i="3"/>
  <c r="M2759" i="3"/>
  <c r="M3873" i="3"/>
  <c r="M561" i="3"/>
  <c r="M3717" i="3"/>
  <c r="M1454" i="3"/>
  <c r="M3853" i="3"/>
  <c r="M1680" i="3"/>
  <c r="M3859" i="3"/>
  <c r="M3248" i="3"/>
  <c r="M958" i="3"/>
  <c r="M3344" i="3"/>
  <c r="M117" i="3"/>
  <c r="M2375" i="3"/>
  <c r="M3104" i="3"/>
  <c r="M3570" i="3"/>
  <c r="M1720" i="3"/>
  <c r="M2349" i="3"/>
  <c r="M3317" i="3"/>
  <c r="M3891" i="3"/>
  <c r="M2188" i="3"/>
  <c r="M3724" i="3"/>
  <c r="M1200" i="3"/>
  <c r="M3192" i="3"/>
  <c r="M4064" i="3"/>
  <c r="M2801" i="3"/>
  <c r="M1956" i="3"/>
  <c r="M711" i="3"/>
  <c r="M3887" i="3"/>
  <c r="M3975" i="3"/>
  <c r="M1927" i="3"/>
  <c r="M1103" i="3"/>
  <c r="M2820" i="3"/>
  <c r="M1715" i="3"/>
  <c r="M1026" i="3"/>
  <c r="M2645" i="3"/>
  <c r="M3597" i="3"/>
  <c r="M3231" i="3"/>
  <c r="M1618" i="3"/>
  <c r="M3099" i="3"/>
  <c r="M1201" i="3"/>
  <c r="M4090" i="3"/>
  <c r="M1640" i="3"/>
  <c r="M3395" i="3"/>
  <c r="M2433" i="3"/>
  <c r="M239" i="3"/>
  <c r="M1397" i="3"/>
  <c r="M61" i="3"/>
  <c r="M1273" i="3"/>
  <c r="M2992" i="3"/>
  <c r="M3220" i="3"/>
  <c r="M849" i="3"/>
  <c r="M3681" i="3"/>
  <c r="M2427" i="3"/>
  <c r="M1874" i="3"/>
  <c r="M837" i="3"/>
  <c r="M3393" i="3"/>
  <c r="M3621" i="3"/>
  <c r="M2599" i="3"/>
  <c r="M1278" i="3"/>
  <c r="M520" i="3"/>
  <c r="M191" i="3"/>
  <c r="M4" i="3"/>
  <c r="M515" i="3"/>
  <c r="M404" i="3"/>
  <c r="M2338" i="3"/>
  <c r="M886" i="3"/>
  <c r="M1070" i="3"/>
  <c r="M92" i="3"/>
  <c r="M3487" i="3"/>
  <c r="M959" i="3"/>
  <c r="M2304" i="3"/>
  <c r="M301" i="3"/>
  <c r="M2778" i="3"/>
  <c r="M3422" i="3"/>
  <c r="M3221" i="3"/>
  <c r="M857" i="3"/>
  <c r="M3650" i="3"/>
  <c r="M3560" i="3"/>
  <c r="M265" i="3"/>
  <c r="M1318" i="3"/>
  <c r="M2905" i="3"/>
  <c r="M776" i="3"/>
  <c r="M1838" i="3"/>
  <c r="M3092" i="3"/>
  <c r="M2078" i="3"/>
  <c r="M4006" i="3"/>
  <c r="M2222" i="3"/>
  <c r="M1746" i="3"/>
  <c r="M1593" i="3"/>
  <c r="M3523" i="3"/>
  <c r="M3606" i="3"/>
  <c r="M848" i="3"/>
  <c r="M293" i="3"/>
  <c r="M873" i="3"/>
  <c r="M202" i="3"/>
  <c r="M4114" i="3"/>
  <c r="M1535" i="3"/>
  <c r="M500" i="3"/>
  <c r="M663" i="3"/>
  <c r="M560" i="3"/>
  <c r="M616" i="3"/>
  <c r="M2658" i="3"/>
  <c r="M235" i="3"/>
  <c r="M1426" i="3"/>
  <c r="M2841" i="3"/>
  <c r="M2765" i="3"/>
  <c r="M2628" i="3"/>
  <c r="M501" i="3"/>
  <c r="M3564" i="3"/>
  <c r="M985" i="3"/>
  <c r="M1394" i="3"/>
  <c r="M3120" i="3"/>
  <c r="M3447" i="3"/>
  <c r="M196" i="3"/>
  <c r="M3269" i="3"/>
  <c r="M3797" i="3"/>
  <c r="M771" i="3"/>
  <c r="M671" i="3"/>
  <c r="M645" i="3"/>
  <c r="M1000" i="3"/>
  <c r="M442" i="3"/>
  <c r="M2033" i="3"/>
  <c r="M652" i="3"/>
  <c r="M1280" i="3"/>
  <c r="M784" i="3"/>
  <c r="M890" i="3"/>
  <c r="M3735" i="3"/>
  <c r="M1871" i="3"/>
  <c r="M310" i="3"/>
  <c r="M1721" i="3"/>
  <c r="M3981" i="3"/>
  <c r="M1701" i="3"/>
  <c r="M3687" i="3"/>
  <c r="M1172" i="3"/>
  <c r="M240" i="3"/>
  <c r="M3934" i="3"/>
  <c r="M2456" i="3"/>
  <c r="M4881" i="3"/>
  <c r="M4908" i="3"/>
  <c r="M4935" i="3"/>
  <c r="M4699" i="3"/>
  <c r="M4266" i="3"/>
  <c r="M4593" i="3"/>
  <c r="M4129" i="3"/>
  <c r="M4637" i="3"/>
  <c r="M4594" i="3"/>
  <c r="M4490" i="3"/>
  <c r="M4134" i="3"/>
  <c r="M4557" i="3"/>
  <c r="M4811" i="3"/>
  <c r="M4305" i="3"/>
  <c r="M4476" i="3"/>
  <c r="M4834" i="3"/>
  <c r="M4256" i="3"/>
  <c r="M4411" i="3"/>
  <c r="M4216" i="3"/>
  <c r="M4797" i="3"/>
  <c r="M4773" i="3"/>
  <c r="M4358" i="3"/>
  <c r="M4667" i="3"/>
  <c r="M4145" i="3"/>
  <c r="M4283" i="3"/>
  <c r="M4131" i="3"/>
  <c r="M4548" i="3"/>
  <c r="M4388" i="3"/>
  <c r="M4673" i="3"/>
  <c r="M2283" i="3"/>
  <c r="M982" i="3"/>
  <c r="M2414" i="3"/>
  <c r="M762" i="3"/>
  <c r="M3041" i="3"/>
  <c r="M4876" i="3"/>
  <c r="M4903" i="3"/>
  <c r="M4930" i="3"/>
  <c r="M4852" i="3"/>
  <c r="M4333" i="3"/>
  <c r="M4691" i="3"/>
  <c r="M4173" i="3"/>
  <c r="M4721" i="3"/>
  <c r="M4776" i="3"/>
  <c r="M4686" i="3"/>
  <c r="M4854" i="3"/>
  <c r="M4454" i="3"/>
  <c r="M4765" i="3"/>
  <c r="M4505" i="3"/>
  <c r="M4648" i="3"/>
  <c r="M4692" i="3"/>
  <c r="M4452" i="3"/>
  <c r="M4277" i="3"/>
  <c r="M4661" i="3"/>
  <c r="M4567" i="3"/>
  <c r="M4293" i="3"/>
  <c r="M4556" i="3"/>
  <c r="M1099" i="3"/>
  <c r="M3893" i="3"/>
  <c r="M2480" i="3"/>
  <c r="M1646" i="3"/>
  <c r="M2601" i="3"/>
  <c r="M3595" i="3"/>
  <c r="M3474" i="3"/>
  <c r="M1277" i="3"/>
  <c r="M2950" i="3"/>
  <c r="M2974" i="3"/>
  <c r="M2958" i="3"/>
  <c r="M1844" i="3"/>
  <c r="M3672" i="3"/>
  <c r="M3436" i="3"/>
  <c r="M1910" i="3"/>
  <c r="M3077" i="3"/>
  <c r="M1081" i="3"/>
  <c r="M339" i="3"/>
  <c r="M2372" i="3"/>
  <c r="M2023" i="3"/>
  <c r="M106" i="3"/>
  <c r="M3540" i="3"/>
  <c r="M3013" i="3"/>
  <c r="M2537" i="3"/>
  <c r="M195" i="3"/>
  <c r="M177" i="3"/>
  <c r="M141" i="3"/>
  <c r="M1799" i="3"/>
  <c r="M2731" i="3"/>
  <c r="M513" i="3"/>
  <c r="M2476" i="3"/>
  <c r="M1584" i="3"/>
  <c r="M4029" i="3"/>
  <c r="M3173" i="3"/>
  <c r="M229" i="3"/>
  <c r="M798" i="3"/>
  <c r="M2013" i="3"/>
  <c r="M3940" i="3"/>
  <c r="M1974" i="3"/>
  <c r="M3193" i="3"/>
  <c r="M2986" i="3"/>
  <c r="M1085" i="3"/>
  <c r="M2769" i="3"/>
  <c r="M665" i="3"/>
  <c r="M20" i="3"/>
  <c r="M1332" i="3"/>
  <c r="M3005" i="3"/>
  <c r="M2797" i="3"/>
  <c r="M1637" i="3"/>
  <c r="M2410" i="3"/>
  <c r="M1676" i="3"/>
  <c r="M2822" i="3"/>
  <c r="M584" i="3"/>
  <c r="M3624" i="3"/>
  <c r="M3620" i="3"/>
  <c r="M2531" i="3"/>
  <c r="M2821" i="3"/>
  <c r="M656" i="3"/>
  <c r="M3930" i="3"/>
  <c r="M1524" i="3"/>
  <c r="M3617" i="3"/>
  <c r="M946" i="3"/>
  <c r="M1586" i="3"/>
  <c r="M1089" i="3"/>
  <c r="M3339" i="3"/>
  <c r="M2151" i="3"/>
  <c r="M1764" i="3"/>
  <c r="M3203" i="3"/>
  <c r="M3210" i="3"/>
  <c r="M2147" i="3"/>
  <c r="M295" i="3"/>
  <c r="M2481" i="3"/>
  <c r="M2804" i="3"/>
  <c r="M192" i="3"/>
  <c r="M1206" i="3"/>
  <c r="M2083" i="3"/>
  <c r="M1171" i="3"/>
  <c r="M2303" i="3"/>
  <c r="M2397" i="3"/>
  <c r="M2003" i="3"/>
  <c r="M2736" i="3"/>
  <c r="M1631" i="3"/>
  <c r="M3554" i="3"/>
  <c r="M116" i="3"/>
  <c r="M4424" i="3"/>
  <c r="M4772" i="3"/>
  <c r="M4757" i="3"/>
  <c r="M4322" i="3"/>
  <c r="M4282" i="3"/>
  <c r="M4827" i="3"/>
  <c r="M4674" i="3"/>
  <c r="M4450" i="3"/>
  <c r="M4197" i="3"/>
  <c r="M4627" i="3"/>
  <c r="M4498" i="3"/>
  <c r="M4448" i="3"/>
  <c r="M4287" i="3"/>
  <c r="M4837" i="3"/>
  <c r="M4550" i="3"/>
  <c r="M4316" i="3"/>
  <c r="M4843" i="3"/>
  <c r="M4336" i="3"/>
  <c r="M4683" i="3"/>
  <c r="M4257" i="3"/>
  <c r="M4949" i="3"/>
  <c r="M4868" i="3"/>
  <c r="M1689" i="3"/>
  <c r="M3582" i="3"/>
  <c r="M4237" i="3"/>
  <c r="M3133" i="3"/>
  <c r="M2060" i="3"/>
  <c r="M285" i="3"/>
  <c r="M3646" i="3"/>
  <c r="M1629" i="3"/>
  <c r="M2386" i="3"/>
  <c r="M2593" i="3"/>
  <c r="M1662" i="3"/>
  <c r="M1384" i="3"/>
  <c r="M3541" i="3"/>
  <c r="M44" i="3"/>
  <c r="M3674" i="3"/>
  <c r="M3310" i="3"/>
  <c r="M1123" i="3"/>
  <c r="M3297" i="3"/>
  <c r="M3194" i="3"/>
  <c r="M2420" i="3"/>
  <c r="M176" i="3"/>
  <c r="M1020" i="3"/>
  <c r="M3122" i="3"/>
  <c r="M1797" i="3"/>
  <c r="M2008" i="3"/>
  <c r="M2663" i="3"/>
  <c r="M3061" i="3"/>
  <c r="M1488" i="3"/>
  <c r="M2227" i="3"/>
  <c r="M2975" i="3"/>
  <c r="M3903" i="3"/>
  <c r="M749" i="3"/>
  <c r="M3412" i="3"/>
  <c r="M2356" i="3"/>
  <c r="M1930" i="3"/>
  <c r="M3530" i="3"/>
  <c r="M2508" i="3"/>
  <c r="M3111" i="3"/>
  <c r="M2237" i="3"/>
  <c r="M3996" i="3"/>
  <c r="M3909" i="3"/>
  <c r="M224" i="3"/>
  <c r="M3163" i="3"/>
  <c r="M175" i="3"/>
  <c r="M426" i="3"/>
  <c r="M861" i="3"/>
  <c r="M721" i="3"/>
  <c r="M1467" i="3"/>
  <c r="M2656" i="3"/>
  <c r="M380" i="3"/>
  <c r="M1382" i="3"/>
  <c r="M1210" i="3"/>
  <c r="M853" i="3"/>
  <c r="M3280" i="3"/>
  <c r="M2129" i="3"/>
  <c r="M2007" i="3"/>
  <c r="M3286" i="3"/>
  <c r="M142" i="3"/>
  <c r="M531" i="3"/>
  <c r="M2143" i="3"/>
  <c r="M3780" i="3"/>
  <c r="M451" i="3"/>
  <c r="M1935" i="3"/>
  <c r="M3305" i="3"/>
  <c r="M1534" i="3"/>
  <c r="M1114" i="3"/>
  <c r="M4094" i="3"/>
  <c r="M3125" i="3"/>
  <c r="M170" i="3"/>
  <c r="M419" i="3"/>
  <c r="M2357" i="3"/>
  <c r="M1364" i="3"/>
  <c r="M662" i="3"/>
  <c r="M3161" i="3"/>
  <c r="M2307" i="3"/>
  <c r="M2806" i="3"/>
  <c r="M2015" i="3"/>
  <c r="M3342" i="3"/>
  <c r="M1414" i="3"/>
  <c r="M2897" i="3"/>
  <c r="M2477" i="3"/>
  <c r="M1582" i="3"/>
  <c r="M647" i="3"/>
  <c r="M2695" i="3"/>
  <c r="M147" i="3"/>
  <c r="M398" i="3"/>
  <c r="M1513" i="3"/>
  <c r="M1606" i="3"/>
  <c r="M498" i="3"/>
  <c r="M2191" i="3"/>
  <c r="M2692" i="3"/>
  <c r="M717" i="3"/>
  <c r="M1463" i="3"/>
  <c r="M723" i="3"/>
  <c r="M1757" i="3"/>
  <c r="M108" i="3"/>
  <c r="M3536" i="3"/>
  <c r="M1853" i="3"/>
  <c r="M1602" i="3"/>
  <c r="M494" i="3"/>
  <c r="M1495" i="3"/>
  <c r="M1972" i="3"/>
  <c r="M1792" i="3"/>
  <c r="M3970" i="3"/>
  <c r="M3251" i="3"/>
  <c r="M3456" i="3"/>
  <c r="M2278" i="3"/>
  <c r="M2132" i="3"/>
  <c r="M3834" i="3"/>
  <c r="M3162" i="3"/>
  <c r="M1693" i="3"/>
  <c r="M197" i="3"/>
  <c r="M542" i="3"/>
  <c r="M280" i="3"/>
  <c r="M2009" i="3"/>
  <c r="M1939" i="3"/>
  <c r="M425" i="3"/>
  <c r="M3680" i="3"/>
  <c r="M2595" i="3"/>
  <c r="M137" i="3"/>
  <c r="M3664" i="3"/>
  <c r="M2563" i="3"/>
  <c r="M722" i="3"/>
  <c r="M3870" i="3"/>
  <c r="M896" i="3"/>
  <c r="M2915" i="3"/>
  <c r="M3237" i="3"/>
  <c r="M1659" i="3"/>
  <c r="M2244" i="3"/>
  <c r="M1891" i="3"/>
  <c r="M525" i="3"/>
  <c r="M3276" i="3"/>
  <c r="M1531" i="3"/>
  <c r="M2530" i="3"/>
  <c r="M3404" i="3"/>
  <c r="M2192" i="3"/>
  <c r="M2002" i="3"/>
  <c r="M3403" i="3"/>
  <c r="M1760" i="3"/>
  <c r="M2272" i="3"/>
  <c r="M1932" i="3"/>
  <c r="M3587" i="3"/>
  <c r="M3217" i="3"/>
  <c r="M321" i="3"/>
  <c r="M1339" i="3"/>
  <c r="M1209" i="3"/>
  <c r="M1248" i="3"/>
  <c r="M171" i="3"/>
  <c r="M3121" i="3"/>
  <c r="M3535" i="3"/>
  <c r="M998" i="3"/>
  <c r="M1986" i="3"/>
  <c r="M676" i="3"/>
  <c r="M4037" i="3"/>
  <c r="M1615" i="3"/>
  <c r="M1011" i="3"/>
  <c r="M1001" i="3"/>
  <c r="M468" i="3"/>
  <c r="M828" i="3"/>
  <c r="M930" i="3"/>
  <c r="M465" i="3"/>
  <c r="M997" i="3"/>
  <c r="M250" i="3"/>
  <c r="M447" i="3"/>
  <c r="M2500" i="3"/>
  <c r="M317" i="3"/>
  <c r="M4092" i="3"/>
  <c r="M3253" i="3"/>
  <c r="M383" i="3"/>
  <c r="M2314" i="3"/>
  <c r="M961" i="3"/>
  <c r="M1361" i="3"/>
  <c r="M1313" i="3"/>
  <c r="M1069" i="3"/>
  <c r="M3090" i="3"/>
  <c r="M733" i="3"/>
  <c r="M1367" i="3"/>
  <c r="M817" i="3"/>
  <c r="M1846" i="3"/>
  <c r="M1644" i="3"/>
  <c r="M2864" i="3"/>
  <c r="M2672" i="3"/>
  <c r="M704" i="3"/>
  <c r="M1331" i="3"/>
  <c r="M1415" i="3"/>
  <c r="M1160" i="3"/>
  <c r="M1718" i="3"/>
  <c r="M1848" i="3"/>
  <c r="M1928" i="3"/>
  <c r="M4016" i="3"/>
  <c r="M2802" i="3"/>
  <c r="M970" i="3"/>
  <c r="M3190" i="3"/>
  <c r="M3236" i="3"/>
  <c r="M1888" i="3"/>
  <c r="M685" i="3"/>
  <c r="M2972" i="3"/>
  <c r="M270" i="3"/>
  <c r="M718" i="3"/>
  <c r="M3658" i="3"/>
  <c r="M11" i="3"/>
  <c r="M2667" i="3"/>
  <c r="M413" i="3"/>
  <c r="M855" i="3"/>
  <c r="M1598" i="3"/>
  <c r="M955" i="3"/>
  <c r="M3054" i="3"/>
  <c r="M824" i="3"/>
  <c r="M3146" i="3"/>
  <c r="M3470" i="3"/>
  <c r="M3722" i="3"/>
  <c r="M782" i="3"/>
  <c r="M2564" i="3"/>
  <c r="M345" i="3"/>
  <c r="M1195" i="3"/>
  <c r="M3575" i="3"/>
  <c r="M993" i="3"/>
  <c r="M2867" i="3"/>
  <c r="M3593" i="3"/>
  <c r="M1199" i="3"/>
  <c r="M4089" i="3"/>
  <c r="M1096" i="3"/>
  <c r="M1074" i="3"/>
  <c r="M46" i="3"/>
  <c r="M1909" i="3"/>
  <c r="M3583" i="3"/>
  <c r="M2514" i="3"/>
  <c r="M3738" i="3"/>
  <c r="M3747" i="3"/>
  <c r="M2443" i="3"/>
  <c r="M260" i="3"/>
  <c r="M4100" i="3"/>
  <c r="M402" i="3"/>
  <c r="M2334" i="3"/>
  <c r="M2699" i="3"/>
  <c r="M3949" i="3"/>
  <c r="M2027" i="3"/>
  <c r="M2833" i="3"/>
  <c r="M939" i="3"/>
  <c r="M3055" i="3"/>
  <c r="M3609" i="3"/>
  <c r="M615" i="3"/>
  <c r="M774" i="3"/>
  <c r="M521" i="3"/>
  <c r="M2761" i="3"/>
  <c r="M1480" i="3"/>
  <c r="M1895" i="3"/>
  <c r="M1091" i="3"/>
  <c r="M493" i="3"/>
  <c r="M2677" i="3"/>
  <c r="M1795" i="3"/>
  <c r="M3670" i="3"/>
  <c r="M3337" i="3"/>
  <c r="M2373" i="3"/>
  <c r="M3139" i="3"/>
  <c r="M1864" i="3"/>
  <c r="M3144" i="3"/>
  <c r="M2053" i="3"/>
  <c r="M1466" i="3"/>
  <c r="M2131" i="3"/>
  <c r="M2990" i="3"/>
  <c r="M2953" i="3"/>
  <c r="M1314" i="3"/>
  <c r="M3419" i="3"/>
  <c r="M4097" i="3"/>
  <c r="M2513" i="3"/>
  <c r="M1272" i="3"/>
  <c r="M2028" i="3"/>
  <c r="M687" i="3"/>
  <c r="M34" i="3"/>
  <c r="M2776" i="3"/>
  <c r="M1767" i="3"/>
  <c r="M2902" i="3"/>
  <c r="M3850" i="3"/>
  <c r="M2494" i="3"/>
  <c r="M78" i="3"/>
  <c r="M3846" i="3"/>
  <c r="M2407" i="3"/>
  <c r="M77" i="3"/>
  <c r="M888" i="3"/>
  <c r="M3148" i="3"/>
  <c r="M3108" i="3"/>
  <c r="M3545" i="3"/>
  <c r="M1112" i="3"/>
  <c r="M2771" i="3"/>
  <c r="M1724" i="3"/>
  <c r="M2270" i="3"/>
  <c r="M2004" i="3"/>
  <c r="M1791" i="3"/>
  <c r="M55" i="3"/>
  <c r="M3991" i="3"/>
  <c r="M3076" i="3"/>
  <c r="M1349" i="3"/>
  <c r="M3600" i="3"/>
  <c r="M2948" i="3"/>
  <c r="M2800" i="3"/>
  <c r="M1759" i="3"/>
  <c r="M3274" i="3"/>
  <c r="M2755" i="3"/>
  <c r="M2584" i="3"/>
  <c r="M3896" i="3"/>
  <c r="M2730" i="3"/>
  <c r="M1859" i="3"/>
  <c r="M3405" i="3"/>
  <c r="M913" i="3"/>
  <c r="M868" i="3"/>
  <c r="M942" i="3"/>
  <c r="M53" i="3"/>
  <c r="M4070" i="3"/>
  <c r="M1116" i="3"/>
  <c r="M109" i="3"/>
  <c r="M4098" i="3"/>
  <c r="M1731" i="3"/>
  <c r="M3819" i="3"/>
  <c r="M4082" i="3"/>
  <c r="M1691" i="3"/>
  <c r="M1603" i="3"/>
  <c r="M3279" i="3"/>
  <c r="M3871" i="3"/>
  <c r="M2490" i="3"/>
  <c r="M1352" i="3"/>
  <c r="M467" i="3"/>
  <c r="M4067" i="3"/>
  <c r="M1620" i="3"/>
  <c r="M3401" i="3"/>
  <c r="M4108" i="3"/>
  <c r="M1687" i="3"/>
  <c r="M835" i="3"/>
  <c r="M297" i="3"/>
  <c r="M2979" i="3"/>
  <c r="M4043" i="3"/>
  <c r="M3802" i="3"/>
  <c r="M1793" i="3"/>
  <c r="M2393" i="3"/>
  <c r="M1418" i="3"/>
  <c r="M428" i="3"/>
  <c r="M634" i="3"/>
  <c r="M3931" i="3"/>
  <c r="M384" i="3"/>
  <c r="M1386" i="3"/>
  <c r="M3448" i="3"/>
  <c r="M1654" i="3"/>
  <c r="M3044" i="3"/>
  <c r="M633" i="3"/>
  <c r="M215" i="3"/>
  <c r="M1271" i="3"/>
  <c r="M2929" i="3"/>
  <c r="M255" i="3"/>
  <c r="M1410" i="3"/>
  <c r="M3512" i="3"/>
  <c r="M1965" i="3"/>
  <c r="M3831" i="3"/>
  <c r="M3937" i="3"/>
  <c r="M350" i="3"/>
  <c r="M2326" i="3"/>
  <c r="M2933" i="3"/>
  <c r="M3007" i="3"/>
  <c r="M296" i="3"/>
  <c r="M3132" i="3"/>
  <c r="M3075" i="3"/>
  <c r="M3895" i="3"/>
  <c r="M3868" i="3"/>
  <c r="M3602" i="3"/>
  <c r="M3615" i="3"/>
  <c r="M1957" i="3"/>
  <c r="M2080" i="3"/>
  <c r="M2344" i="3"/>
  <c r="M3039" i="3"/>
  <c r="M25" i="3"/>
  <c r="M1755" i="3"/>
  <c r="M3328" i="3"/>
  <c r="M2367" i="3"/>
  <c r="M157" i="3"/>
  <c r="M2908" i="3"/>
  <c r="M2271" i="3"/>
  <c r="M2157" i="3"/>
  <c r="M2944" i="3"/>
  <c r="M712" i="3"/>
  <c r="M2920" i="3"/>
  <c r="M2515" i="3"/>
  <c r="M3890" i="3"/>
  <c r="M2586" i="3"/>
  <c r="M128" i="3"/>
  <c r="M2243" i="3"/>
  <c r="M1898" i="3"/>
  <c r="M3777" i="3"/>
  <c r="M1040" i="3"/>
  <c r="M1896" i="3"/>
  <c r="M3776" i="3"/>
  <c r="M788" i="3"/>
  <c r="M1784" i="3"/>
  <c r="M522" i="3"/>
  <c r="M3372" i="3"/>
  <c r="M756" i="3"/>
  <c r="M1338" i="3"/>
  <c r="M2453" i="3"/>
  <c r="M3744" i="3"/>
  <c r="M1068" i="3"/>
  <c r="M562" i="3"/>
  <c r="M3580" i="3"/>
  <c r="M2152" i="3"/>
  <c r="M1978" i="3"/>
  <c r="M2351" i="3"/>
  <c r="M2395" i="3"/>
  <c r="M1240" i="3"/>
  <c r="M99" i="3"/>
  <c r="M590" i="3"/>
  <c r="M2436" i="3"/>
  <c r="M706" i="3"/>
  <c r="M3858" i="3"/>
  <c r="M2391" i="3"/>
  <c r="M3421" i="3"/>
  <c r="M4052" i="3"/>
  <c r="M3260" i="3"/>
  <c r="M1342" i="3"/>
  <c r="M1851" i="3"/>
  <c r="M1109" i="3"/>
  <c r="M1661" i="3"/>
  <c r="M12" i="3"/>
  <c r="M783" i="3"/>
  <c r="M1769" i="3"/>
  <c r="M3677" i="3"/>
  <c r="M1066" i="3"/>
  <c r="M2201" i="3"/>
  <c r="M3696" i="3"/>
  <c r="M1355" i="3"/>
  <c r="M1350" i="3"/>
  <c r="M1730" i="3"/>
  <c r="M1876" i="3"/>
  <c r="M1971" i="3"/>
  <c r="M2837" i="3"/>
  <c r="M3818" i="3"/>
  <c r="M3533" i="3"/>
  <c r="M1600" i="3"/>
  <c r="M469" i="3"/>
  <c r="M2389" i="3"/>
  <c r="M2247" i="3"/>
  <c r="M833" i="3"/>
  <c r="M1460" i="3"/>
  <c r="M3435" i="3"/>
  <c r="M1677" i="3"/>
  <c r="M392" i="3"/>
  <c r="M1054" i="3"/>
  <c r="M161" i="3"/>
  <c r="M391" i="3"/>
  <c r="M1249" i="3"/>
  <c r="M1937" i="3"/>
  <c r="M3719" i="3"/>
  <c r="M1213" i="3"/>
  <c r="M1860" i="3"/>
  <c r="M899" i="3"/>
  <c r="M3596" i="3"/>
  <c r="M2126" i="3"/>
  <c r="M1061" i="3"/>
  <c r="M1652" i="3"/>
  <c r="M619" i="3"/>
  <c r="M2352" i="3"/>
  <c r="M2883" i="3"/>
  <c r="M3289" i="3"/>
  <c r="M488" i="3"/>
  <c r="M637" i="3"/>
  <c r="M3129" i="3"/>
  <c r="M1869" i="3"/>
  <c r="M225" i="3"/>
  <c r="M578" i="3"/>
  <c r="M951" i="3"/>
  <c r="M193" i="3"/>
  <c r="M534" i="3"/>
  <c r="M1567" i="3"/>
  <c r="M2194" i="3"/>
  <c r="M3837" i="3"/>
  <c r="M1080" i="3"/>
  <c r="M2241" i="3"/>
  <c r="M2062" i="3"/>
  <c r="M2447" i="3"/>
  <c r="M268" i="3"/>
  <c r="M3006" i="3"/>
  <c r="M973" i="3"/>
  <c r="M3118" i="3"/>
  <c r="M2862" i="3"/>
  <c r="M3836" i="3"/>
  <c r="M3504" i="3"/>
  <c r="M1669" i="3"/>
  <c r="M2580" i="3"/>
  <c r="M1118" i="3"/>
  <c r="M600" i="3"/>
  <c r="M70" i="3"/>
  <c r="M2011" i="3"/>
  <c r="M2834" i="3"/>
  <c r="M1115" i="3"/>
  <c r="M1708" i="3"/>
  <c r="M813" i="3"/>
  <c r="M1440" i="3"/>
  <c r="M232" i="3"/>
  <c r="M2295" i="3"/>
  <c r="M2567" i="3"/>
  <c r="M105" i="3"/>
  <c r="M3959" i="3"/>
  <c r="M2423" i="3"/>
  <c r="M3357" i="3"/>
  <c r="M2818" i="3"/>
  <c r="M605" i="3"/>
  <c r="M277" i="3"/>
  <c r="M2377" i="3"/>
  <c r="M2448" i="3"/>
  <c r="M2683" i="3"/>
  <c r="M3078" i="3"/>
  <c r="M1047" i="3"/>
  <c r="M221" i="3"/>
  <c r="M574" i="3"/>
  <c r="M4020" i="3"/>
  <c r="M1500" i="3"/>
  <c r="M2644" i="3"/>
  <c r="M878" i="3"/>
  <c r="M2809" i="3"/>
  <c r="M1882" i="3"/>
  <c r="M2652" i="3"/>
  <c r="M630" i="3"/>
  <c r="M40" i="3"/>
  <c r="M754" i="3"/>
  <c r="M2756" i="3"/>
  <c r="M1852" i="3"/>
  <c r="M1399" i="3"/>
  <c r="M3113" i="3"/>
  <c r="M2721" i="3"/>
  <c r="M3461" i="3"/>
  <c r="M2413" i="3"/>
  <c r="M3835" i="3"/>
  <c r="M3410" i="3"/>
  <c r="M477" i="3"/>
  <c r="M3823" i="3"/>
  <c r="M3788" i="3"/>
  <c r="M1021" i="3"/>
  <c r="M173" i="3"/>
  <c r="M4056" i="3"/>
  <c r="M1628" i="3"/>
  <c r="M3154" i="3"/>
  <c r="M4040" i="3"/>
  <c r="M1048" i="3"/>
  <c r="M2688" i="3"/>
  <c r="M1119" i="3"/>
  <c r="M4096" i="3"/>
  <c r="M1727" i="3"/>
  <c r="M2111" i="3"/>
  <c r="M2416" i="3"/>
  <c r="M3781" i="3"/>
  <c r="M787" i="3"/>
  <c r="M2466" i="3"/>
  <c r="M3725" i="3"/>
  <c r="M3503" i="3"/>
  <c r="M607" i="3"/>
  <c r="M325" i="3"/>
  <c r="M1204" i="3"/>
  <c r="M3098" i="3"/>
  <c r="M713" i="3"/>
  <c r="M1722" i="3"/>
  <c r="M3809" i="3"/>
  <c r="M818" i="3"/>
  <c r="M376" i="3"/>
  <c r="M1484" i="3"/>
  <c r="M2045" i="3"/>
  <c r="M3256" i="3"/>
  <c r="M3778" i="3"/>
  <c r="M2675" i="3"/>
  <c r="M3152" i="3"/>
  <c r="M719" i="3"/>
  <c r="M940" i="3"/>
  <c r="M3035" i="3"/>
  <c r="M3898" i="3"/>
  <c r="M1090" i="3"/>
  <c r="M76" i="3"/>
  <c r="M3532" i="3"/>
  <c r="M2051" i="3"/>
  <c r="M3004" i="3"/>
  <c r="M1949" i="3"/>
  <c r="M4018" i="3"/>
  <c r="M622" i="3"/>
  <c r="M1941" i="3"/>
  <c r="M3989" i="3"/>
  <c r="M3830" i="3"/>
  <c r="M3149" i="3"/>
  <c r="M677" i="3"/>
  <c r="M2345" i="3"/>
  <c r="M2346" i="3"/>
  <c r="M393" i="3"/>
  <c r="M3663" i="3"/>
  <c r="M1433" i="3"/>
  <c r="M3917" i="3"/>
  <c r="M3371" i="3"/>
  <c r="M709" i="3"/>
  <c r="M2719" i="3"/>
  <c r="M1082" i="3"/>
  <c r="M210" i="3"/>
  <c r="M4118" i="3"/>
  <c r="M2686" i="3"/>
  <c r="M3096" i="3"/>
  <c r="M3386" i="3"/>
  <c r="M1065" i="3"/>
  <c r="M929" i="3"/>
  <c r="M206" i="3"/>
  <c r="M3244" i="3"/>
  <c r="M3158" i="3"/>
  <c r="M3827" i="3"/>
  <c r="M3864" i="3"/>
  <c r="M3861" i="3"/>
  <c r="M3467" i="3"/>
  <c r="M831" i="3"/>
  <c r="M124" i="3"/>
  <c r="M3962" i="3"/>
  <c r="M1934" i="3"/>
  <c r="M3070" i="3"/>
  <c r="M3668" i="3"/>
  <c r="M1787" i="3"/>
  <c r="M571" i="3"/>
  <c r="M2216" i="3"/>
  <c r="M490" i="3"/>
  <c r="M3983" i="3"/>
  <c r="M3327" i="3"/>
  <c r="M2404" i="3"/>
  <c r="M3801" i="3"/>
  <c r="M2095" i="3"/>
  <c r="M3743" i="3"/>
  <c r="M3189" i="3"/>
  <c r="M3396" i="3"/>
  <c r="M667" i="3"/>
  <c r="M31" i="3"/>
  <c r="M1378" i="3"/>
  <c r="M62" i="3"/>
  <c r="M130" i="3"/>
  <c r="M3085" i="3"/>
  <c r="M2614" i="3"/>
  <c r="M261" i="3"/>
  <c r="M811" i="3"/>
  <c r="M1428" i="3"/>
  <c r="M3630" i="3"/>
  <c r="M1592" i="3"/>
  <c r="M2321" i="3"/>
  <c r="M421" i="3"/>
  <c r="M2318" i="3"/>
  <c r="M675" i="3"/>
  <c r="M1330" i="3"/>
  <c r="M103" i="3"/>
  <c r="M1151" i="3"/>
  <c r="M1037" i="3"/>
  <c r="M2679" i="3"/>
  <c r="M708" i="3"/>
  <c r="M3584" i="3"/>
  <c r="M810" i="3"/>
  <c r="M1840" i="3"/>
  <c r="M8" i="3"/>
  <c r="M519" i="3"/>
  <c r="M752" i="3"/>
  <c r="M3860" i="3"/>
  <c r="M1716" i="3"/>
  <c r="M1591" i="3"/>
  <c r="M3299" i="3"/>
  <c r="M1955" i="3"/>
  <c r="M1476" i="3"/>
  <c r="M131" i="3"/>
  <c r="M455" i="3"/>
  <c r="M823" i="3"/>
  <c r="M1773" i="3"/>
  <c r="M3857" i="3"/>
  <c r="M2578" i="3"/>
  <c r="M1198" i="3"/>
  <c r="M2815" i="3"/>
  <c r="M1816" i="3"/>
  <c r="M1619" i="3"/>
  <c r="M3340" i="3"/>
  <c r="M2236" i="3"/>
  <c r="M1486" i="3"/>
  <c r="M2835" i="3"/>
  <c r="M2621" i="3"/>
  <c r="M780" i="3"/>
  <c r="M1707" i="3"/>
  <c r="M3567" i="3"/>
  <c r="M2141" i="3"/>
  <c r="M3323" i="3"/>
  <c r="M2218" i="3"/>
  <c r="M962" i="3"/>
  <c r="M2714" i="3"/>
  <c r="M267" i="3"/>
  <c r="M1279" i="3"/>
  <c r="M2874" i="3"/>
  <c r="M777" i="3"/>
  <c r="M1839" i="3"/>
  <c r="M572" i="3"/>
  <c r="M3884" i="3"/>
  <c r="M71" i="3"/>
  <c r="M9" i="3"/>
  <c r="M1817" i="3"/>
  <c r="M3024" i="3"/>
  <c r="M1622" i="3"/>
  <c r="M3343" i="3"/>
  <c r="M2358" i="3"/>
  <c r="M2030" i="3"/>
  <c r="M2774" i="3"/>
  <c r="M2892" i="3"/>
  <c r="M149" i="3"/>
  <c r="M1929" i="3"/>
  <c r="M4004" i="3"/>
  <c r="M1550" i="3"/>
  <c r="M809" i="3"/>
  <c r="M1912" i="3"/>
  <c r="M3741" i="3"/>
  <c r="M2046" i="3"/>
  <c r="M2435" i="3"/>
  <c r="M611" i="3"/>
  <c r="M2877" i="3"/>
  <c r="M4009" i="3"/>
  <c r="M1734" i="3"/>
  <c r="M3843" i="3"/>
  <c r="M3415" i="3"/>
  <c r="M371" i="3"/>
  <c r="M3963" i="3"/>
  <c r="M4034" i="3"/>
  <c r="M312" i="3"/>
  <c r="M1353" i="3"/>
  <c r="M3653" i="3"/>
  <c r="M747" i="3"/>
  <c r="M3849" i="3"/>
  <c r="M2828" i="3"/>
  <c r="M1371" i="3"/>
  <c r="M1678" i="3"/>
  <c r="M3091" i="3"/>
  <c r="M306" i="3"/>
  <c r="M3222" i="3"/>
  <c r="M3938" i="3"/>
  <c r="M2113" i="3"/>
  <c r="M3033" i="3"/>
  <c r="M2499" i="3"/>
  <c r="M3568" i="3"/>
  <c r="M3128" i="3"/>
  <c r="M851" i="3"/>
  <c r="M3181" i="3"/>
  <c r="M3691" i="3"/>
  <c r="M3682" i="3"/>
  <c r="M2429" i="3"/>
  <c r="M4003" i="3"/>
  <c r="M3916" i="3"/>
  <c r="M2937" i="3"/>
  <c r="M808" i="3"/>
  <c r="M3800" i="3"/>
  <c r="M3223" i="3"/>
  <c r="M3204" i="3"/>
  <c r="M3562" i="3"/>
  <c r="M3914" i="3"/>
  <c r="M3856" i="3"/>
  <c r="M2502" i="3"/>
  <c r="M183" i="3"/>
  <c r="M936" i="3"/>
  <c r="M2991" i="3"/>
  <c r="M3218" i="3"/>
  <c r="M3826" i="3"/>
  <c r="M4860" i="3"/>
  <c r="M4887" i="3"/>
  <c r="M4914" i="3"/>
  <c r="M4941" i="3"/>
  <c r="M4602" i="3"/>
  <c r="M4151" i="3"/>
  <c r="M4481" i="3"/>
  <c r="M4401" i="3"/>
  <c r="M4483" i="3"/>
  <c r="M4384" i="3"/>
  <c r="M4848" i="3"/>
  <c r="M4286" i="3"/>
  <c r="M4460" i="3"/>
  <c r="M4459" i="3"/>
  <c r="M4783" i="3"/>
  <c r="M4636" i="3"/>
  <c r="M4572" i="3"/>
  <c r="M4167" i="3"/>
  <c r="M4806" i="3"/>
  <c r="M4676" i="3"/>
  <c r="M4446" i="3"/>
  <c r="M4495" i="3"/>
  <c r="M4798" i="3"/>
  <c r="M4400" i="3"/>
  <c r="M4306" i="3"/>
  <c r="M4704" i="3"/>
  <c r="M4588" i="3"/>
  <c r="M4270" i="3"/>
  <c r="M4223" i="3"/>
  <c r="M4284" i="3"/>
  <c r="M3287" i="3"/>
  <c r="M1835" i="3"/>
  <c r="M2105" i="3"/>
  <c r="M3515" i="3"/>
  <c r="M2572" i="3"/>
  <c r="M4882" i="3"/>
  <c r="M4909" i="3"/>
  <c r="M4936" i="3"/>
  <c r="M4698" i="3"/>
  <c r="M4264" i="3"/>
  <c r="M4579" i="3"/>
  <c r="M4128" i="3"/>
  <c r="M4609" i="3"/>
  <c r="M4552" i="3"/>
  <c r="M4470" i="3"/>
  <c r="M4785" i="3"/>
  <c r="M4532" i="3"/>
  <c r="M4784" i="3"/>
  <c r="M4268" i="3"/>
  <c r="M4404" i="3"/>
  <c r="M4756" i="3"/>
  <c r="M4227" i="3"/>
  <c r="M4379" i="3"/>
  <c r="M4669" i="3"/>
  <c r="M4752" i="3"/>
  <c r="M4688" i="3"/>
  <c r="M4190" i="3"/>
  <c r="M4642" i="3"/>
  <c r="M4262" i="3"/>
  <c r="M4038" i="3"/>
  <c r="M726" i="3"/>
  <c r="M450" i="3"/>
  <c r="M3667" i="3"/>
  <c r="M3062" i="3"/>
  <c r="M668" i="3"/>
  <c r="M3714" i="3"/>
  <c r="M4036" i="3"/>
  <c r="M1750" i="3"/>
  <c r="M238" i="3"/>
  <c r="M2178" i="3"/>
  <c r="M273" i="3"/>
  <c r="M1963" i="3"/>
  <c r="M2791" i="3"/>
  <c r="M707" i="3"/>
  <c r="M209" i="3"/>
  <c r="M2794" i="3"/>
  <c r="M547" i="3"/>
  <c r="M2463" i="3"/>
  <c r="M2042" i="3"/>
  <c r="M1855" i="3"/>
  <c r="M1250" i="3"/>
  <c r="M537" i="3"/>
  <c r="M335" i="3"/>
  <c r="M2217" i="3"/>
  <c r="M3432" i="3"/>
  <c r="M1188" i="3"/>
  <c r="M3708" i="3"/>
  <c r="M1879" i="3"/>
  <c r="M2674" i="3"/>
  <c r="M416" i="3"/>
  <c r="M2286" i="3"/>
  <c r="M2264" i="3"/>
  <c r="M3499" i="3"/>
  <c r="M1894" i="3"/>
  <c r="M32" i="3"/>
  <c r="M2239" i="3"/>
  <c r="M594" i="3"/>
  <c r="M935" i="3"/>
  <c r="M2069" i="3"/>
  <c r="M3212" i="3"/>
  <c r="M2893" i="3"/>
  <c r="M3486" i="3"/>
  <c r="M1243" i="3"/>
  <c r="M3429" i="3"/>
  <c r="M4063" i="3"/>
  <c r="M1526" i="3"/>
  <c r="M378" i="3"/>
  <c r="M2040" i="3"/>
  <c r="M2751" i="3"/>
  <c r="M1283" i="3"/>
  <c r="M1587" i="3"/>
  <c r="M3268" i="3"/>
  <c r="M1920" i="3"/>
  <c r="M2549" i="3"/>
  <c r="M701" i="3"/>
  <c r="M1446" i="3"/>
  <c r="M3466" i="3"/>
  <c r="M4101" i="3"/>
  <c r="M1736" i="3"/>
  <c r="M893" i="3"/>
  <c r="M1712" i="3"/>
  <c r="M1645" i="3"/>
  <c r="M3416" i="3"/>
  <c r="M1060" i="3"/>
  <c r="M231" i="3"/>
  <c r="M1474" i="3"/>
  <c r="M2313" i="3"/>
  <c r="M1076" i="3"/>
  <c r="M1145" i="3"/>
  <c r="M3266" i="3"/>
  <c r="M3196" i="3"/>
  <c r="M3589" i="3"/>
  <c r="M3494" i="3"/>
  <c r="M3366" i="3"/>
  <c r="M1422" i="3"/>
  <c r="M603" i="3"/>
  <c r="M1705" i="3"/>
  <c r="M620" i="3"/>
  <c r="M1970" i="3"/>
  <c r="M3883" i="3"/>
  <c r="M2474" i="3"/>
  <c r="M3469" i="3"/>
  <c r="M4102" i="3"/>
  <c r="M1740" i="3"/>
  <c r="M2997" i="3"/>
  <c r="M3291" i="3"/>
  <c r="M2172" i="3"/>
  <c r="M743" i="3"/>
  <c r="M2311" i="3"/>
  <c r="M2446" i="3"/>
  <c r="M514" i="3"/>
  <c r="M1713" i="3"/>
  <c r="M1092" i="3"/>
  <c r="M965" i="3"/>
  <c r="M445" i="3"/>
  <c r="M1282" i="3"/>
  <c r="M1373" i="3"/>
  <c r="M1686" i="3"/>
  <c r="M3059" i="3"/>
  <c r="M286" i="3"/>
  <c r="M3230" i="3"/>
  <c r="M3978" i="3"/>
  <c r="M1698" i="3"/>
  <c r="M3652" i="3"/>
  <c r="M2068" i="3"/>
  <c r="M93" i="3"/>
  <c r="M952" i="3"/>
  <c r="M2932" i="3"/>
  <c r="M2962" i="3"/>
  <c r="M3267" i="3"/>
  <c r="M2144" i="3"/>
  <c r="M829" i="3"/>
  <c r="M3880" i="3"/>
  <c r="M2574" i="3"/>
  <c r="M86" i="3"/>
  <c r="M1257" i="3"/>
  <c r="M3374" i="3"/>
  <c r="M1227" i="3"/>
  <c r="M3885" i="3"/>
  <c r="M1635" i="3"/>
  <c r="M1594" i="3"/>
  <c r="M1417" i="3"/>
  <c r="M3454" i="3"/>
  <c r="M3252" i="3"/>
  <c r="M1345" i="3"/>
  <c r="M2963" i="3"/>
  <c r="M3301" i="3"/>
  <c r="M3408" i="3"/>
  <c r="M3649" i="3"/>
  <c r="M3556" i="3"/>
  <c r="M227" i="3"/>
  <c r="M852" i="3"/>
  <c r="M1805" i="3"/>
  <c r="M767" i="3"/>
  <c r="M2831" i="3"/>
  <c r="M1095" i="3"/>
  <c r="M1990" i="3"/>
  <c r="M1919" i="3"/>
  <c r="M512" i="3"/>
  <c r="M3367" i="3"/>
  <c r="M2387" i="3"/>
  <c r="M1801" i="3"/>
  <c r="M2368" i="3"/>
  <c r="M4863" i="3"/>
  <c r="M4890" i="3"/>
  <c r="M4917" i="3"/>
  <c r="M4944" i="3"/>
  <c r="M4516" i="3"/>
  <c r="M4845" i="3"/>
  <c r="M4439" i="3"/>
  <c r="M4331" i="3"/>
  <c r="M4441" i="3"/>
  <c r="M4244" i="3"/>
  <c r="M4685" i="3"/>
  <c r="M4586" i="3"/>
  <c r="M4318" i="3"/>
  <c r="M4387" i="3"/>
  <c r="M4529" i="3"/>
  <c r="M4292" i="3"/>
  <c r="M4431" i="3"/>
  <c r="M4451" i="3"/>
  <c r="M4615" i="3"/>
  <c r="M4825" i="3"/>
  <c r="M4274" i="3"/>
  <c r="M4382" i="3"/>
  <c r="M4645" i="3"/>
  <c r="M4210" i="3"/>
  <c r="M4233" i="3"/>
  <c r="M4591" i="3"/>
  <c r="M4500" i="3"/>
  <c r="M4171" i="3"/>
  <c r="M4330" i="3"/>
  <c r="M4813" i="3"/>
  <c r="M3841" i="3"/>
  <c r="M3912" i="3"/>
  <c r="M1803" i="3"/>
  <c r="M546" i="3"/>
  <c r="M2348" i="3"/>
  <c r="M4885" i="3"/>
  <c r="M4912" i="3"/>
  <c r="M4939" i="3"/>
  <c r="M4614" i="3"/>
  <c r="M4220" i="3"/>
  <c r="M4509" i="3"/>
  <c r="M4681" i="3"/>
  <c r="M4553" i="3"/>
  <c r="M4482" i="3"/>
  <c r="M4294" i="3"/>
  <c r="M4524" i="3"/>
  <c r="M4582" i="3"/>
  <c r="M4601" i="3"/>
  <c r="M4169" i="3"/>
  <c r="M4205" i="3"/>
  <c r="M4624" i="3"/>
  <c r="M4597" i="3"/>
  <c r="M4187" i="3"/>
  <c r="M4378" i="3"/>
  <c r="M4517" i="3"/>
  <c r="M4577" i="3"/>
  <c r="M4859" i="3"/>
  <c r="M4555" i="3"/>
  <c r="M4162" i="3"/>
  <c r="M4142" i="3"/>
  <c r="M4630" i="3"/>
  <c r="M4353" i="3"/>
  <c r="M4275" i="3"/>
  <c r="M4366" i="3"/>
  <c r="M1921" i="3"/>
  <c r="M2624" i="3"/>
  <c r="M1940" i="3"/>
  <c r="M3483" i="3"/>
  <c r="M2497" i="3"/>
  <c r="M3683" i="3"/>
  <c r="M1614" i="3"/>
  <c r="M4862" i="3"/>
  <c r="M4889" i="3"/>
  <c r="M4916" i="3"/>
  <c r="M4943" i="3"/>
  <c r="M4530" i="3"/>
  <c r="M4858" i="3"/>
  <c r="M4453" i="3"/>
  <c r="M4357" i="3"/>
  <c r="M4455" i="3"/>
  <c r="M4258" i="3"/>
  <c r="M4709" i="3"/>
  <c r="M4684" i="3"/>
  <c r="M3195" i="3"/>
  <c r="M679" i="3"/>
  <c r="M2399" i="3"/>
  <c r="M1559" i="3"/>
  <c r="M2940" i="3"/>
  <c r="M1683" i="3"/>
  <c r="M3742" i="3"/>
  <c r="M4012" i="3"/>
  <c r="M3338" i="3"/>
  <c r="M2263" i="3"/>
  <c r="M153" i="3"/>
  <c r="M1565" i="3"/>
  <c r="M565" i="3"/>
  <c r="M3262" i="3"/>
  <c r="M487" i="3"/>
  <c r="M1997" i="3"/>
  <c r="M1100" i="3"/>
  <c r="M1739" i="3"/>
  <c r="M3765" i="3"/>
  <c r="M703" i="3"/>
  <c r="M1675" i="3"/>
  <c r="M2125" i="3"/>
  <c r="M1648" i="3"/>
  <c r="M530" i="3"/>
  <c r="M3900" i="3"/>
  <c r="M1778" i="3"/>
  <c r="M3808" i="3"/>
  <c r="M1385" i="3"/>
  <c r="M1570" i="3"/>
  <c r="M491" i="3"/>
  <c r="M2186" i="3"/>
  <c r="M3721" i="3"/>
  <c r="M2320" i="3"/>
  <c r="M1527" i="3"/>
  <c r="M3390" i="3"/>
  <c r="M1998" i="3"/>
  <c r="M2909" i="3"/>
  <c r="M1487" i="3"/>
  <c r="M2637" i="3"/>
  <c r="M369" i="3"/>
  <c r="M1236" i="3"/>
  <c r="M460" i="3"/>
  <c r="M456" i="3"/>
  <c r="M2398" i="3"/>
  <c r="M156" i="3"/>
  <c r="M3576" i="3"/>
  <c r="M2582" i="3"/>
  <c r="M2450" i="3"/>
  <c r="M316" i="3"/>
  <c r="M1097" i="3"/>
  <c r="M7" i="3"/>
  <c r="M3309" i="3"/>
  <c r="M2678" i="3"/>
  <c r="M3095" i="3"/>
  <c r="M544" i="3"/>
  <c r="M3392" i="3"/>
  <c r="M2471" i="3"/>
  <c r="M1802" i="3"/>
  <c r="M3058" i="3"/>
  <c r="M2959" i="3"/>
  <c r="M3067" i="3"/>
  <c r="M3686" i="3"/>
  <c r="M3381" i="3"/>
  <c r="M2816" i="3"/>
  <c r="M2575" i="3"/>
  <c r="M1182" i="3"/>
  <c r="M3052" i="3"/>
  <c r="M3942" i="3"/>
  <c r="M2260" i="3"/>
  <c r="M2093" i="3"/>
  <c r="M699" i="3"/>
  <c r="M3731" i="3"/>
  <c r="M2432" i="3"/>
  <c r="M639" i="3"/>
  <c r="M496" i="3"/>
  <c r="M875" i="3"/>
  <c r="M885" i="3"/>
  <c r="M3603" i="3"/>
  <c r="M2259" i="3"/>
  <c r="M3529" i="3"/>
  <c r="M2885" i="3"/>
  <c r="M3982" i="3"/>
  <c r="M1804" i="3"/>
  <c r="M3066" i="3"/>
  <c r="M2931" i="3"/>
  <c r="M42" i="3"/>
  <c r="M3188" i="3"/>
  <c r="M3618" i="3"/>
  <c r="M3525" i="3"/>
  <c r="M3358" i="3"/>
  <c r="M497" i="3"/>
  <c r="M2208" i="3"/>
  <c r="M924" i="3"/>
  <c r="M2859" i="3"/>
  <c r="M4008" i="3"/>
  <c r="M3799" i="3"/>
  <c r="M2341" i="3"/>
  <c r="M957" i="3"/>
  <c r="M2773" i="3"/>
  <c r="M3451" i="3"/>
  <c r="M441" i="3"/>
  <c r="M2785" i="3"/>
  <c r="M986" i="3"/>
  <c r="M292" i="3"/>
  <c r="M666" i="3"/>
  <c r="M2462" i="3"/>
  <c r="M1961" i="3"/>
  <c r="M3692" i="3"/>
  <c r="M3921" i="3"/>
  <c r="M6" i="3"/>
  <c r="M2670" i="3"/>
  <c r="M3561" i="3"/>
  <c r="M606" i="3"/>
  <c r="M2869" i="3"/>
  <c r="M1393" i="3"/>
  <c r="M1953" i="3"/>
  <c r="M3842" i="3"/>
  <c r="M1169" i="3"/>
  <c r="M2895" i="3"/>
  <c r="M1821" i="3"/>
  <c r="M3586" i="3"/>
  <c r="M1419" i="3"/>
  <c r="M517" i="3"/>
  <c r="M68" i="3"/>
  <c r="M557" i="3"/>
  <c r="M559" i="3"/>
  <c r="M1144" i="3"/>
  <c r="M10" i="3"/>
  <c r="M3935" i="3"/>
  <c r="M2459" i="3"/>
  <c r="M915" i="3"/>
  <c r="M397" i="3"/>
  <c r="M2343" i="3"/>
  <c r="M3632" i="3"/>
  <c r="M3979" i="3"/>
  <c r="M1429" i="3"/>
  <c r="M90" i="3"/>
  <c r="M1485" i="3"/>
  <c r="M3023" i="3"/>
  <c r="M3250" i="3"/>
  <c r="M208" i="3"/>
  <c r="M3950" i="3"/>
  <c r="M3627" i="3"/>
  <c r="M4000" i="3"/>
  <c r="M1275" i="3"/>
  <c r="M4884" i="3"/>
  <c r="M4911" i="3"/>
  <c r="M4938" i="3"/>
  <c r="M4668" i="3"/>
  <c r="M4221" i="3"/>
  <c r="M4543" i="3"/>
  <c r="M4779" i="3"/>
  <c r="M4581" i="3"/>
  <c r="M4496" i="3"/>
  <c r="M4326" i="3"/>
  <c r="M4622" i="3"/>
  <c r="M4180" i="3"/>
  <c r="M4652" i="3"/>
  <c r="M4198" i="3"/>
  <c r="M4279" i="3"/>
  <c r="M4644" i="3"/>
  <c r="M4695" i="3"/>
  <c r="M4255" i="3"/>
  <c r="M4571" i="3"/>
  <c r="M4639" i="3"/>
  <c r="M4618" i="3"/>
  <c r="M4139" i="3"/>
  <c r="M4574" i="3"/>
  <c r="M4209" i="3"/>
  <c r="M4183" i="3"/>
  <c r="M4654" i="3"/>
  <c r="M4394" i="3"/>
  <c r="M4321" i="3"/>
  <c r="M4408" i="3"/>
  <c r="M219" i="3"/>
  <c r="M2455" i="3"/>
  <c r="M2200" i="3"/>
  <c r="M506" i="3"/>
  <c r="M2753" i="3"/>
  <c r="M4879" i="3"/>
  <c r="M4906" i="3"/>
  <c r="M4933" i="3"/>
  <c r="M4794" i="3"/>
  <c r="M4307" i="3"/>
  <c r="M4649" i="3"/>
  <c r="M4158" i="3"/>
  <c r="M4679" i="3"/>
  <c r="M4664" i="3"/>
  <c r="M4566" i="3"/>
  <c r="M4301" i="3"/>
  <c r="M4682" i="3"/>
  <c r="M4628" i="3"/>
  <c r="M4383" i="3"/>
  <c r="M4528" i="3"/>
  <c r="M4606" i="3"/>
  <c r="M4338" i="3"/>
  <c r="M4646" i="3"/>
  <c r="M4580" i="3"/>
  <c r="M4435" i="3"/>
  <c r="M4124" i="3"/>
  <c r="M4488" i="3"/>
  <c r="M4710" i="3"/>
  <c r="M4215" i="3"/>
  <c r="M4365" i="3"/>
  <c r="M4140" i="3"/>
  <c r="M4621" i="3"/>
  <c r="M4456" i="3"/>
  <c r="M4828" i="3"/>
  <c r="M1950" i="3"/>
  <c r="M640" i="3"/>
  <c r="M2383" i="3"/>
  <c r="M427" i="3"/>
  <c r="M2966" i="3"/>
  <c r="M1276" i="3"/>
  <c r="M3228" i="3"/>
  <c r="M1038" i="3"/>
  <c r="M4883" i="3"/>
  <c r="M4910" i="3"/>
  <c r="M4937" i="3"/>
  <c r="M434" i="3"/>
  <c r="M4028" i="3"/>
  <c r="M2268" i="3"/>
  <c r="M2219" i="3"/>
  <c r="M1138" i="3"/>
  <c r="M2163" i="3"/>
  <c r="M1317" i="3"/>
  <c r="M1444" i="3"/>
  <c r="M1528" i="3"/>
  <c r="M2127" i="3"/>
  <c r="M3135" i="3"/>
  <c r="M3877" i="3"/>
  <c r="M1728" i="3"/>
  <c r="M3614" i="3"/>
  <c r="M2642" i="3"/>
  <c r="M2158" i="3"/>
  <c r="M2697" i="3"/>
  <c r="M1346" i="3"/>
  <c r="M1613" i="3"/>
  <c r="M2738" i="3"/>
  <c r="M904" i="3"/>
  <c r="M3199" i="3"/>
  <c r="M1078" i="3"/>
  <c r="M1765" i="3"/>
  <c r="M3608" i="3"/>
  <c r="M3999" i="3"/>
  <c r="M2380" i="3"/>
  <c r="M2700" i="3"/>
  <c r="M2135" i="3"/>
  <c r="M2355" i="3"/>
  <c r="M2951" i="3"/>
  <c r="M3484" i="3"/>
  <c r="M361" i="3"/>
  <c r="M1390" i="3"/>
  <c r="M2766" i="3"/>
  <c r="M2498" i="3"/>
  <c r="M2204" i="3"/>
  <c r="M2775" i="3"/>
  <c r="M2626" i="3"/>
  <c r="M1794" i="3"/>
  <c r="M194" i="3"/>
  <c r="M1552" i="3"/>
  <c r="M1673" i="3"/>
  <c r="M2489" i="3"/>
  <c r="M502" i="3"/>
  <c r="M2921" i="3"/>
  <c r="M2324" i="3"/>
  <c r="M538" i="3"/>
  <c r="M1690" i="3"/>
  <c r="M2789" i="3"/>
  <c r="M2207" i="3"/>
  <c r="M2258" i="3"/>
  <c r="M1709" i="3"/>
  <c r="M489" i="3"/>
  <c r="M1050" i="3"/>
  <c r="M3490" i="3"/>
  <c r="M2254" i="3"/>
  <c r="M2881" i="3"/>
  <c r="M1581" i="3"/>
  <c r="M651" i="3"/>
  <c r="M178" i="3"/>
  <c r="M1546" i="3"/>
  <c r="M1670" i="3"/>
  <c r="M2856" i="3"/>
  <c r="M3211" i="3"/>
  <c r="M2155" i="3"/>
  <c r="M56" i="3"/>
  <c r="M2166" i="3"/>
  <c r="M1643" i="3"/>
  <c r="M2737" i="3"/>
  <c r="M1328" i="3"/>
  <c r="M3377" i="3"/>
  <c r="M3106" i="3"/>
  <c r="M3907" i="3"/>
  <c r="M1754" i="3"/>
  <c r="M3838" i="3"/>
  <c r="M1539" i="3"/>
  <c r="M1039" i="3"/>
  <c r="M2904" i="3"/>
  <c r="M2641" i="3"/>
  <c r="M3547" i="3"/>
  <c r="M2136" i="3"/>
  <c r="M1863" i="3"/>
  <c r="M3878" i="3"/>
  <c r="M4324" i="3"/>
  <c r="M4250" i="3"/>
  <c r="M4310" i="3"/>
  <c r="M4611" i="3"/>
  <c r="M4787" i="3"/>
  <c r="M4137" i="3"/>
  <c r="M4466" i="3"/>
  <c r="M4830" i="3"/>
  <c r="M4536" i="3"/>
  <c r="M4471" i="3"/>
  <c r="M4799" i="3"/>
  <c r="M4156" i="3"/>
  <c r="M4526" i="3"/>
  <c r="M4598" i="3"/>
  <c r="M4847" i="3"/>
  <c r="M4810" i="3"/>
  <c r="M4504" i="3"/>
  <c r="M4135" i="3"/>
  <c r="M4343" i="3"/>
  <c r="M4775" i="3"/>
  <c r="M4922" i="3"/>
  <c r="M3944" i="3"/>
  <c r="M648" i="3"/>
  <c r="M3817" i="3"/>
  <c r="M4130" i="3"/>
  <c r="M2284" i="3"/>
  <c r="M2956" i="3"/>
  <c r="M2861" i="3"/>
  <c r="M1703" i="3"/>
  <c r="M2780" i="3"/>
  <c r="M430" i="3"/>
  <c r="M978" i="3"/>
  <c r="M2846" i="3"/>
  <c r="M2190" i="3"/>
  <c r="M3145" i="3"/>
  <c r="M3017" i="3"/>
  <c r="M3766" i="3"/>
  <c r="M3635" i="3"/>
  <c r="M1884" i="3"/>
  <c r="M1253" i="3"/>
  <c r="M1165" i="3"/>
  <c r="M257" i="3"/>
  <c r="M595" i="3"/>
  <c r="M1666" i="3"/>
  <c r="M22" i="3"/>
  <c r="M3361" i="3"/>
  <c r="M2528" i="3"/>
  <c r="M963" i="3"/>
  <c r="M3235" i="3"/>
  <c r="M2161" i="3"/>
  <c r="M3599" i="3"/>
  <c r="M2211" i="3"/>
  <c r="M1356" i="3"/>
  <c r="M444" i="3"/>
  <c r="M1110" i="3"/>
  <c r="M2934" i="3"/>
  <c r="M2733" i="3"/>
  <c r="M1292" i="3"/>
  <c r="M256" i="3"/>
  <c r="M3227" i="3"/>
  <c r="M3623" i="3"/>
  <c r="M3311" i="3"/>
  <c r="M2197" i="3"/>
  <c r="M2010" i="3"/>
  <c r="M3679" i="3"/>
  <c r="M1164" i="3"/>
  <c r="M417" i="3"/>
  <c r="M436" i="3"/>
  <c r="M1009" i="3"/>
  <c r="M3206" i="3"/>
  <c r="M3591" i="3"/>
  <c r="M977" i="3"/>
  <c r="M3165" i="3"/>
  <c r="M654" i="3"/>
  <c r="M1395" i="3"/>
  <c r="M111" i="3"/>
  <c r="M3539" i="3"/>
  <c r="M3955" i="3"/>
  <c r="M342" i="3"/>
  <c r="M3904" i="3"/>
  <c r="M347" i="3"/>
  <c r="M761" i="3"/>
  <c r="M1156" i="3"/>
  <c r="M532" i="3"/>
  <c r="M850" i="3"/>
  <c r="M80" i="3"/>
  <c r="M934" i="3"/>
  <c r="M681" i="3"/>
  <c r="M2814" i="3"/>
  <c r="M682" i="3"/>
  <c r="M3936" i="3"/>
  <c r="M2430" i="3"/>
  <c r="M724" i="3"/>
  <c r="M330" i="3"/>
  <c r="M382" i="3"/>
  <c r="M1059" i="3"/>
  <c r="M2910" i="3"/>
  <c r="M3555" i="3"/>
  <c r="M635" i="3"/>
  <c r="M2248" i="3"/>
  <c r="M2104" i="3"/>
  <c r="M3927" i="3"/>
  <c r="M259" i="3"/>
  <c r="M1307" i="3"/>
  <c r="M2417" i="3"/>
  <c r="M4024" i="3"/>
  <c r="M3941" i="3"/>
  <c r="M355" i="3"/>
  <c r="M3676" i="3"/>
  <c r="M3905" i="3"/>
  <c r="M223" i="3"/>
  <c r="M3710" i="3"/>
  <c r="M483" i="3"/>
  <c r="M1005" i="3"/>
  <c r="M3201" i="3"/>
  <c r="M3307" i="3"/>
  <c r="M481" i="3"/>
  <c r="M1409" i="3"/>
  <c r="M2922" i="3"/>
  <c r="M3703" i="3"/>
  <c r="M1294" i="3"/>
  <c r="M3102" i="3"/>
  <c r="M3402" i="3"/>
  <c r="M190" i="3"/>
  <c r="M533" i="3"/>
  <c r="M2182" i="3"/>
  <c r="M1107" i="3"/>
  <c r="M394" i="3"/>
  <c r="M2985" i="3"/>
  <c r="M2118" i="3"/>
  <c r="M2657" i="3"/>
  <c r="M1649" i="3"/>
  <c r="M13" i="3"/>
  <c r="M3705" i="3"/>
  <c r="M1943" i="3"/>
  <c r="M2071" i="3"/>
  <c r="M59" i="3"/>
  <c r="M3480" i="3"/>
  <c r="M3417" i="3"/>
  <c r="M3840" i="3"/>
  <c r="M1084" i="3"/>
  <c r="M2154" i="3"/>
  <c r="M3812" i="3"/>
  <c r="M3507" i="3"/>
  <c r="M1922" i="3"/>
  <c r="M2517" i="3"/>
  <c r="M328" i="3"/>
  <c r="M1252" i="3"/>
  <c r="M3782" i="3"/>
  <c r="M2273" i="3"/>
  <c r="M218" i="3"/>
  <c r="M570" i="3"/>
  <c r="M1497" i="3"/>
  <c r="M79" i="3"/>
  <c r="M901" i="3"/>
  <c r="M102" i="3"/>
  <c r="M1605" i="3"/>
  <c r="M495" i="3"/>
  <c r="M2055" i="3"/>
  <c r="M3409" i="3"/>
  <c r="M528" i="3"/>
  <c r="M246" i="3"/>
  <c r="M3475" i="3"/>
  <c r="M2076" i="3"/>
  <c r="M646" i="3"/>
  <c r="M596" i="3"/>
  <c r="M3117" i="3"/>
  <c r="M4080" i="3"/>
  <c r="M1938" i="3"/>
  <c r="M3009" i="3"/>
  <c r="M943" i="3"/>
  <c r="M792" i="3"/>
  <c r="M2153" i="3"/>
  <c r="M3951" i="3"/>
  <c r="M508" i="3"/>
  <c r="M859" i="3"/>
  <c r="M2720" i="3"/>
  <c r="M1087" i="3"/>
  <c r="M2156" i="3"/>
  <c r="M1541" i="3"/>
  <c r="M3071" i="3"/>
  <c r="M97" i="3"/>
  <c r="M1533" i="3"/>
  <c r="M3031" i="3"/>
  <c r="M2072" i="3"/>
  <c r="M457" i="3"/>
  <c r="M563" i="3"/>
  <c r="M2439" i="3"/>
  <c r="M3462" i="3"/>
  <c r="M1710" i="3"/>
  <c r="M710" i="3"/>
  <c r="M3566" i="3"/>
  <c r="M1102" i="3"/>
  <c r="M2788" i="3"/>
  <c r="M1569" i="3"/>
  <c r="M830" i="3"/>
  <c r="M505" i="3"/>
  <c r="M994" i="3"/>
  <c r="M308" i="3"/>
  <c r="M3865" i="3"/>
  <c r="M2579" i="3"/>
  <c r="M884" i="3"/>
  <c r="M4117" i="3"/>
  <c r="M3572" i="3"/>
  <c r="M990" i="3"/>
  <c r="M300" i="3"/>
  <c r="M274" i="3"/>
  <c r="M4081" i="3"/>
  <c r="M2799" i="3"/>
  <c r="M258" i="3"/>
  <c r="M854" i="3"/>
  <c r="M3633" i="3"/>
  <c r="M1159" i="3"/>
  <c r="M3003" i="3"/>
  <c r="M294" i="3"/>
  <c r="M1865" i="3"/>
  <c r="M2568" i="3"/>
  <c r="M349" i="3"/>
  <c r="M1374" i="3"/>
  <c r="M3807" i="3"/>
  <c r="M4106" i="3"/>
  <c r="M2458" i="3"/>
  <c r="M3100" i="3"/>
  <c r="M3313" i="3"/>
  <c r="M3478" i="3"/>
  <c r="M2138" i="3"/>
  <c r="M3068" i="3"/>
  <c r="M3277" i="3"/>
  <c r="M2694" i="3"/>
  <c r="M3028" i="3"/>
  <c r="M3472" i="3"/>
  <c r="M4062" i="3"/>
  <c r="M185" i="3"/>
  <c r="M529" i="3"/>
  <c r="M2798" i="3"/>
  <c r="M2467" i="3"/>
  <c r="M121" i="3"/>
  <c r="M1501" i="3"/>
  <c r="M2996" i="3"/>
  <c r="M2634" i="3"/>
  <c r="M439" i="3"/>
  <c r="M375" i="3"/>
  <c r="M2037" i="3"/>
  <c r="M3496" i="3"/>
  <c r="M2231" i="3"/>
  <c r="M3752" i="3"/>
  <c r="M597" i="3"/>
  <c r="M3400" i="3"/>
  <c r="M2760" i="3"/>
  <c r="M3036" i="3"/>
  <c r="M3730" i="3"/>
  <c r="M2907" i="3"/>
  <c r="M1348" i="3"/>
  <c r="M2627" i="3"/>
  <c r="M983" i="3"/>
  <c r="M2924" i="3"/>
  <c r="M3684" i="3"/>
  <c r="M1771" i="3"/>
  <c r="M3053" i="3"/>
  <c r="M2202" i="3"/>
  <c r="M1599" i="3"/>
  <c r="M3441" i="3"/>
  <c r="M2279" i="3"/>
  <c r="M1977" i="3"/>
  <c r="M314" i="3"/>
  <c r="M1392" i="3"/>
  <c r="M3318" i="3"/>
  <c r="M1481" i="3"/>
  <c r="M146" i="3"/>
  <c r="M3263" i="3"/>
  <c r="M1246" i="3"/>
  <c r="M3433" i="3"/>
  <c r="M3069" i="3"/>
  <c r="M5" i="3"/>
  <c r="M282" i="3"/>
  <c r="M524" i="3"/>
  <c r="M3073" i="3"/>
  <c r="M3758" i="3"/>
  <c r="M845" i="3"/>
  <c r="M2961" i="3"/>
  <c r="M2412" i="3"/>
  <c r="M2588" i="3"/>
  <c r="M1578" i="3"/>
  <c r="M1058" i="3"/>
  <c r="M2729" i="3"/>
  <c r="M1700" i="3"/>
  <c r="M2418" i="3"/>
  <c r="M1435" i="3"/>
  <c r="M3810" i="3"/>
  <c r="M3610" i="3"/>
  <c r="M3619" i="3"/>
  <c r="M1529" i="3"/>
  <c r="M2084" i="3"/>
  <c r="M4111" i="3"/>
  <c r="M3787" i="3"/>
  <c r="M47" i="3"/>
  <c r="M794" i="3"/>
  <c r="M1861" i="3"/>
  <c r="M19" i="3"/>
  <c r="M755" i="3"/>
  <c r="M2516" i="3"/>
  <c r="M3202" i="3"/>
  <c r="M4054" i="3"/>
  <c r="M1623" i="3"/>
  <c r="M2978" i="3"/>
  <c r="M3815" i="3"/>
  <c r="M2049" i="3"/>
  <c r="M3224" i="3"/>
  <c r="M1258" i="3"/>
  <c r="M189" i="3"/>
  <c r="M4121" i="3"/>
  <c r="M3476" i="3"/>
  <c r="M4053" i="3"/>
  <c r="M1044" i="3"/>
  <c r="M2573" i="3"/>
  <c r="M324" i="3"/>
  <c r="M275" i="3"/>
  <c r="M2077" i="3"/>
  <c r="M1004" i="3"/>
  <c r="M1579" i="3"/>
  <c r="M567" i="3"/>
  <c r="M2385" i="3"/>
  <c r="M2512" i="3"/>
  <c r="M1504" i="3"/>
  <c r="M2238" i="3"/>
  <c r="M1186" i="3"/>
  <c r="M1897" i="3"/>
  <c r="M3084" i="3"/>
  <c r="M3513" i="3"/>
  <c r="M1166" i="3"/>
  <c r="M2330" i="3"/>
  <c r="M980" i="3"/>
  <c r="M1452" i="3"/>
  <c r="M2056" i="3"/>
  <c r="M3229" i="3"/>
  <c r="M655" i="3"/>
  <c r="M2024" i="3"/>
  <c r="M683" i="3"/>
  <c r="M1391" i="3"/>
  <c r="M1925" i="3"/>
  <c r="M43" i="3"/>
  <c r="M790" i="3"/>
  <c r="M1439" i="3"/>
  <c r="M3101" i="3"/>
  <c r="M2293" i="3"/>
  <c r="M2724" i="3"/>
  <c r="M900" i="3"/>
  <c r="M2353" i="3"/>
  <c r="M2763" i="3"/>
  <c r="M905" i="3"/>
  <c r="M716" i="3"/>
  <c r="M1379" i="3"/>
  <c r="M2426" i="3"/>
  <c r="M2585" i="3"/>
  <c r="M2199" i="3"/>
  <c r="M2081" i="3"/>
  <c r="M3459" i="3"/>
  <c r="M1936" i="3"/>
  <c r="M3105" i="3"/>
  <c r="M3022" i="3"/>
  <c r="M981" i="3"/>
  <c r="M3169" i="3"/>
  <c r="M2022" i="3"/>
  <c r="M748" i="3"/>
  <c r="M1499" i="3"/>
  <c r="M3518" i="3"/>
  <c r="M2280" i="3"/>
  <c r="M2133" i="3"/>
  <c r="M3902" i="3"/>
  <c r="M2245" i="3"/>
  <c r="M1538" i="3"/>
  <c r="M1019" i="3"/>
  <c r="M2005" i="3"/>
  <c r="M3356" i="3"/>
  <c r="M2224" i="3"/>
  <c r="M165" i="3"/>
  <c r="M2767" i="3"/>
  <c r="M741" i="3"/>
  <c r="M1459" i="3"/>
  <c r="M3814" i="3"/>
  <c r="M4066" i="3"/>
  <c r="M1041" i="3"/>
  <c r="M819" i="3"/>
  <c r="M4095" i="3"/>
  <c r="M1688" i="3"/>
  <c r="M2977" i="3"/>
  <c r="M1969" i="3"/>
  <c r="M4109" i="3"/>
  <c r="M4039" i="3"/>
  <c r="M1494" i="3"/>
  <c r="M1167" i="3"/>
  <c r="M2504" i="3"/>
  <c r="M138" i="3"/>
  <c r="M415" i="3"/>
  <c r="M650" i="3"/>
  <c r="M3468" i="3"/>
  <c r="M422" i="3"/>
  <c r="M3349" i="3"/>
  <c r="M2140" i="3"/>
  <c r="M1437" i="3"/>
  <c r="M2973" i="3"/>
  <c r="M2054" i="3"/>
  <c r="M3805" i="3"/>
  <c r="M1072" i="3"/>
  <c r="M3093" i="3"/>
  <c r="M1438" i="3"/>
  <c r="M2711" i="3"/>
  <c r="M3463" i="3"/>
  <c r="M598" i="3"/>
  <c r="M2709" i="3"/>
  <c r="M3427" i="3"/>
  <c r="M2792" i="3"/>
  <c r="M4119" i="3"/>
  <c r="M1553" i="3"/>
  <c r="M1597" i="3"/>
  <c r="M3804" i="3"/>
  <c r="M309" i="3"/>
  <c r="M3972" i="3"/>
  <c r="M1875" i="3"/>
  <c r="M94" i="3"/>
  <c r="M960" i="3"/>
  <c r="M3300" i="3"/>
  <c r="M3531" i="3"/>
  <c r="M2050" i="3"/>
  <c r="M3773" i="3"/>
  <c r="M446" i="3"/>
  <c r="M243" i="3"/>
  <c r="M1398" i="3"/>
  <c r="M2752" i="3"/>
  <c r="M1780" i="3"/>
  <c r="M1830" i="3"/>
  <c r="M29" i="3"/>
  <c r="M407" i="3"/>
  <c r="M443" i="3"/>
  <c r="M412" i="3"/>
  <c r="M1015" i="3"/>
  <c r="M3065" i="3"/>
  <c r="M1104" i="3"/>
  <c r="M3749" i="3"/>
  <c r="M3700" i="3"/>
  <c r="M1185" i="3"/>
  <c r="M461" i="3"/>
  <c r="M263" i="3"/>
  <c r="M1735" i="3"/>
  <c r="M4072" i="3"/>
  <c r="M510" i="3"/>
  <c r="M2088" i="3"/>
  <c r="M1448" i="3"/>
  <c r="M591" i="3"/>
  <c r="M388" i="3"/>
  <c r="M2596" i="3"/>
  <c r="M1049" i="3"/>
  <c r="M2119" i="3"/>
  <c r="M2993" i="3"/>
  <c r="M2914" i="3"/>
  <c r="M2371" i="3"/>
  <c r="M2610" i="3"/>
  <c r="M276" i="3"/>
  <c r="M1023" i="3"/>
  <c r="M1126" i="3"/>
  <c r="M2266" i="3"/>
  <c r="M1967" i="3"/>
  <c r="M577" i="3"/>
  <c r="M1425" i="3"/>
  <c r="M1621" i="3"/>
  <c r="M2684" i="3"/>
  <c r="M745" i="3"/>
  <c r="M1694" i="3"/>
  <c r="M1424" i="3"/>
  <c r="M172" i="3"/>
  <c r="M331" i="3"/>
  <c r="M50" i="3"/>
  <c r="M144" i="3"/>
  <c r="M2842" i="3"/>
  <c r="M3362" i="3"/>
  <c r="M2543" i="3"/>
  <c r="M2693" i="3"/>
  <c r="M2281" i="3"/>
  <c r="M3757" i="3"/>
  <c r="M1211" i="3"/>
  <c r="M995" i="3"/>
  <c r="M912" i="3"/>
  <c r="M2952" i="3"/>
  <c r="M278" i="3"/>
  <c r="M3559" i="3"/>
  <c r="M3973" i="3"/>
  <c r="M2830" i="3"/>
  <c r="M2829" i="3"/>
  <c r="M3701" i="3"/>
  <c r="M1942" i="3"/>
  <c r="M3675" i="3"/>
  <c r="M3755" i="3"/>
  <c r="M1858" i="3"/>
  <c r="M883" i="3"/>
  <c r="M3728" i="3"/>
  <c r="M2115" i="3"/>
  <c r="M2911" i="3"/>
  <c r="M3320" i="3"/>
  <c r="M1549" i="3"/>
  <c r="M2976" i="3"/>
  <c r="M2350" i="3"/>
  <c r="M1436" i="3"/>
  <c r="M2611" i="3"/>
  <c r="M2890" i="3"/>
  <c r="M3671" i="3"/>
  <c r="M354" i="3"/>
  <c r="M140" i="3"/>
  <c r="M2947" i="3"/>
  <c r="M81" i="3"/>
  <c r="M2983" i="3"/>
  <c r="M3906" i="3"/>
  <c r="M3932" i="3"/>
  <c r="M1607" i="3"/>
  <c r="M1461" i="3"/>
  <c r="M768" i="3"/>
  <c r="M1125" i="3"/>
  <c r="M3816" i="3"/>
  <c r="M1052" i="3"/>
  <c r="M485" i="3"/>
  <c r="M2742" i="3"/>
  <c r="M2165" i="3"/>
  <c r="M773" i="3"/>
  <c r="M3026" i="3"/>
  <c r="M2919" i="3"/>
  <c r="M3239" i="3"/>
  <c r="M3010" i="3"/>
  <c r="M2879" i="3"/>
  <c r="M3322" i="3"/>
  <c r="M3140" i="3"/>
  <c r="M2941" i="3"/>
  <c r="M3969" i="3"/>
  <c r="M2826" i="3"/>
  <c r="M1303" i="3"/>
  <c r="M1873" i="3"/>
  <c r="M2590" i="3"/>
  <c r="M101" i="3"/>
  <c r="M693" i="3"/>
  <c r="M2875" i="3"/>
  <c r="M1881" i="3"/>
  <c r="M903" i="3"/>
  <c r="M1157" i="3"/>
  <c r="M2878" i="3"/>
  <c r="M1766" i="3"/>
  <c r="M3648" i="3"/>
  <c r="M931" i="3"/>
  <c r="M1512" i="3"/>
  <c r="M509" i="3"/>
  <c r="M1187" i="3"/>
  <c r="M2870" i="3"/>
  <c r="M3385" i="3"/>
  <c r="M2411" i="3"/>
  <c r="M49" i="3"/>
  <c r="M769" i="3"/>
  <c r="M2623" i="3"/>
  <c r="M610" i="3"/>
  <c r="M954" i="3"/>
  <c r="M2298" i="3"/>
  <c r="M2735" i="3"/>
  <c r="M387" i="3"/>
  <c r="M864" i="3"/>
  <c r="M737" i="3"/>
  <c r="M3588" i="3"/>
  <c r="M686" i="3"/>
  <c r="M2052" i="3"/>
  <c r="M3225" i="3"/>
  <c r="M3794" i="3"/>
  <c r="M1155" i="3"/>
  <c r="M1189" i="3"/>
  <c r="M545" i="3"/>
  <c r="M3750" i="3"/>
  <c r="M2600" i="3"/>
  <c r="M2063" i="3"/>
  <c r="M1856" i="3"/>
  <c r="M1883" i="3"/>
  <c r="M2682" i="3"/>
  <c r="M476" i="3"/>
  <c r="M148" i="3"/>
  <c r="M1262" i="3"/>
  <c r="M3434" i="3"/>
  <c r="M602" i="3"/>
  <c r="M3665" i="3"/>
  <c r="M4015" i="3"/>
  <c r="M3661" i="3"/>
  <c r="M3638" i="3"/>
  <c r="M2444" i="3"/>
  <c r="M1431" i="3"/>
  <c r="M1574" i="3"/>
  <c r="M107" i="3"/>
  <c r="M1321" i="3"/>
  <c r="M462" i="3"/>
  <c r="M2048" i="3"/>
  <c r="M2917" i="3"/>
  <c r="M1405" i="3"/>
  <c r="M2887" i="3"/>
  <c r="M1388" i="3"/>
  <c r="M463" i="3"/>
  <c r="M2001" i="3"/>
  <c r="M1959" i="3"/>
  <c r="M3394" i="3"/>
  <c r="M2000" i="3"/>
  <c r="M3771" i="3"/>
  <c r="M3690" i="3"/>
  <c r="M291" i="3"/>
  <c r="M1369" i="3"/>
  <c r="M3137" i="3"/>
  <c r="M2511" i="3"/>
  <c r="M199" i="3"/>
  <c r="M3348" i="3"/>
  <c r="M2120" i="3"/>
  <c r="M1551" i="3"/>
  <c r="M159" i="3"/>
  <c r="M1287" i="3"/>
  <c r="M3534" i="3"/>
  <c r="M2312" i="3"/>
  <c r="M3958" i="3"/>
  <c r="M1588" i="3"/>
  <c r="M4048" i="3"/>
  <c r="M1483" i="3"/>
  <c r="M2819" i="3"/>
  <c r="M3497" i="3"/>
  <c r="M1729" i="3"/>
  <c r="M3954" i="3"/>
  <c r="M1772" i="3"/>
  <c r="M424" i="3"/>
  <c r="M3574" i="3"/>
  <c r="M1406" i="3"/>
  <c r="M3832" i="3"/>
  <c r="M18" i="3"/>
  <c r="M815" i="3"/>
  <c r="M2795" i="3"/>
  <c r="M1887" i="3"/>
  <c r="M3892" i="3"/>
  <c r="M3965" i="3"/>
  <c r="M4107" i="3"/>
  <c r="M396" i="3"/>
  <c r="M3351" i="3"/>
  <c r="M3375" i="3"/>
  <c r="M3611" i="3"/>
  <c r="M3829" i="3"/>
  <c r="M3897" i="3"/>
  <c r="M2087" i="3"/>
  <c r="M3986" i="3"/>
  <c r="M3739" i="3"/>
  <c r="M3745" i="3"/>
  <c r="M3918" i="3"/>
  <c r="M2041" i="3"/>
  <c r="M1837" i="3"/>
  <c r="M3957" i="3"/>
  <c r="M2342" i="3"/>
  <c r="M1473" i="3"/>
  <c r="M2896" i="3"/>
  <c r="M164" i="3"/>
  <c r="M409" i="3"/>
  <c r="M2526" i="3"/>
  <c r="M74" i="3"/>
  <c r="M3770" i="3"/>
  <c r="M527" i="3"/>
  <c r="M1423" i="3"/>
  <c r="M2486" i="3"/>
  <c r="M3124" i="3"/>
  <c r="M3598" i="3"/>
  <c r="M2405" i="3"/>
  <c r="M247" i="3"/>
  <c r="M1434" i="3"/>
  <c r="M75" i="3"/>
  <c r="M664" i="3"/>
  <c r="M464" i="3"/>
  <c r="M966" i="3"/>
  <c r="M241" i="3"/>
  <c r="M588" i="3"/>
  <c r="M2708" i="3"/>
  <c r="M3925" i="3"/>
  <c r="M1975" i="3"/>
  <c r="M3886" i="3"/>
  <c r="M4078" i="3"/>
  <c r="M3213" i="3"/>
  <c r="M1420" i="3"/>
  <c r="M100" i="3"/>
  <c r="M3495" i="3"/>
  <c r="M3662" i="3"/>
  <c r="M1323" i="3"/>
  <c r="M458" i="3"/>
  <c r="M2117" i="3"/>
  <c r="M2082" i="3"/>
  <c r="M3825" i="3"/>
  <c r="M803" i="3"/>
  <c r="M874" i="3"/>
  <c r="M205" i="3"/>
  <c r="M3241" i="3"/>
  <c r="M1465" i="3"/>
  <c r="M154" i="3"/>
  <c r="M403" i="3"/>
  <c r="M448" i="3"/>
  <c r="M3209" i="3"/>
  <c r="M2793" i="3"/>
  <c r="M4088" i="3"/>
  <c r="M504" i="3"/>
  <c r="M3265" i="3"/>
  <c r="M3134" i="3"/>
  <c r="M2212" i="3"/>
  <c r="M2296" i="3"/>
  <c r="M2964" i="3"/>
  <c r="M2257" i="3"/>
  <c r="M3292" i="3"/>
  <c r="M2173" i="3"/>
  <c r="M869" i="3"/>
  <c r="M2319" i="3"/>
  <c r="M2827" i="3"/>
  <c r="M826" i="3"/>
  <c r="M1748" i="3"/>
  <c r="M2935" i="3"/>
  <c r="M3086" i="3"/>
  <c r="M730" i="3"/>
  <c r="M1363" i="3"/>
  <c r="M1468" i="3"/>
  <c r="M155" i="3"/>
  <c r="M406" i="3"/>
  <c r="M2170" i="3"/>
  <c r="M3736" i="3"/>
  <c r="M1124" i="3"/>
  <c r="M3114" i="3"/>
  <c r="M4044" i="3"/>
  <c r="M4046" i="3"/>
  <c r="M2906" i="3"/>
  <c r="M1989" i="3"/>
  <c r="M631" i="3"/>
  <c r="M1952" i="3"/>
  <c r="M2287" i="3"/>
  <c r="M2863" i="3"/>
  <c r="M3378" i="3"/>
  <c r="M2016" i="3"/>
  <c r="M1948" i="3"/>
  <c r="M543" i="3"/>
  <c r="M3391" i="3"/>
  <c r="M2470" i="3"/>
  <c r="M180" i="3"/>
  <c r="M2968" i="3"/>
  <c r="M3654" i="3"/>
  <c r="M1098" i="3"/>
  <c r="M2787" i="3"/>
  <c r="M1672" i="3"/>
  <c r="M2079" i="3"/>
  <c r="M3713" i="3"/>
  <c r="M1093" i="3"/>
  <c r="M2669" i="3"/>
  <c r="M4031" i="3"/>
  <c r="M1514" i="3"/>
  <c r="M1234" i="3"/>
  <c r="M2811" i="3"/>
  <c r="M2255" i="3"/>
  <c r="M797" i="3"/>
  <c r="M3855" i="3"/>
  <c r="M917" i="3"/>
  <c r="M2967" i="3"/>
  <c r="M4007" i="3"/>
  <c r="M3060" i="3"/>
  <c r="M516" i="3"/>
  <c r="M3368" i="3"/>
  <c r="M1776" i="3"/>
  <c r="M2288" i="3"/>
  <c r="M3316" i="3"/>
  <c r="M2205" i="3"/>
  <c r="M2026" i="3"/>
  <c r="M2363" i="3"/>
  <c r="M3064" i="3"/>
  <c r="M3471" i="3"/>
  <c r="M4061" i="3"/>
  <c r="M1522" i="3"/>
  <c r="M1829" i="3"/>
  <c r="M3768" i="3"/>
  <c r="M802" i="3"/>
  <c r="M2488" i="3"/>
  <c r="M362" i="3"/>
  <c r="M1358" i="3"/>
  <c r="M3464" i="3"/>
  <c r="M4086" i="3"/>
  <c r="M4869" i="3"/>
  <c r="M4896" i="3"/>
  <c r="M4923" i="3"/>
  <c r="M4950" i="3"/>
  <c r="M4377" i="3"/>
  <c r="M4760" i="3"/>
  <c r="M4243" i="3"/>
  <c r="M4184" i="3"/>
  <c r="M4329" i="3"/>
  <c r="M4416" i="3"/>
  <c r="M4821" i="3"/>
  <c r="M4846" i="3"/>
  <c r="M4442" i="3"/>
  <c r="M4774" i="3"/>
  <c r="M4260" i="3"/>
  <c r="M4273" i="3"/>
  <c r="M4800" i="3"/>
  <c r="M4217" i="3"/>
  <c r="M4429" i="3"/>
  <c r="M4447" i="3"/>
  <c r="M4584" i="3"/>
  <c r="M4840" i="3"/>
  <c r="M4410" i="3"/>
  <c r="M4641" i="3"/>
  <c r="M4788" i="3"/>
  <c r="M4212" i="3"/>
  <c r="M4276" i="3"/>
  <c r="M4724" i="3"/>
  <c r="M4687" i="3"/>
  <c r="M4393" i="3"/>
  <c r="M88" i="3"/>
  <c r="M3087" i="3"/>
  <c r="M1543" i="3"/>
  <c r="M945" i="3"/>
  <c r="M4864" i="3"/>
  <c r="M4891" i="3"/>
  <c r="M4918" i="3"/>
  <c r="M4945" i="3"/>
  <c r="M4486" i="3"/>
  <c r="M4844" i="3"/>
  <c r="M4397" i="3"/>
  <c r="M4300" i="3"/>
  <c r="M4427" i="3"/>
  <c r="M4230" i="3"/>
  <c r="M4515" i="3"/>
  <c r="M4514" i="3"/>
  <c r="M4178" i="3"/>
  <c r="M4335" i="3"/>
  <c r="M4503" i="3"/>
  <c r="M4218" i="3"/>
  <c r="M4403" i="3"/>
  <c r="M4226" i="3"/>
  <c r="M4596" i="3"/>
  <c r="M4753" i="3"/>
  <c r="M4192" i="3"/>
  <c r="M4341" i="3"/>
  <c r="M4604" i="3"/>
  <c r="M4163" i="3"/>
  <c r="M4208" i="3"/>
  <c r="M2844" i="3"/>
  <c r="M166" i="3"/>
  <c r="M1714" i="3"/>
  <c r="M348" i="3"/>
  <c r="M4050" i="3"/>
  <c r="M1777" i="3"/>
  <c r="M72" i="3"/>
  <c r="M2181" i="3"/>
  <c r="M1242" i="3"/>
  <c r="M2478" i="3"/>
  <c r="M3980" i="3"/>
  <c r="M1878" i="3"/>
  <c r="M1202" i="3"/>
  <c r="M1326" i="3"/>
  <c r="M932" i="3"/>
  <c r="M2394" i="3"/>
  <c r="M3455" i="3"/>
  <c r="M3968" i="3"/>
  <c r="M1639" i="3"/>
  <c r="M3709" i="3"/>
  <c r="M2409" i="3"/>
  <c r="M4051" i="3"/>
  <c r="M1564" i="3"/>
  <c r="M3303" i="3"/>
  <c r="M3216" i="3"/>
  <c r="M1785" i="3"/>
  <c r="M1655" i="3"/>
  <c r="M3889" i="3"/>
  <c r="M2872" i="3"/>
  <c r="M3278" i="3"/>
  <c r="M3116" i="3"/>
  <c r="M3569" i="3"/>
  <c r="M624" i="3"/>
  <c r="M2886" i="3"/>
  <c r="M753" i="3"/>
  <c r="M1181" i="3"/>
  <c r="M2440" i="3"/>
  <c r="M618" i="3"/>
  <c r="M1745" i="3"/>
  <c r="M3657" i="3"/>
  <c r="M2969" i="3"/>
  <c r="M2020" i="3"/>
  <c r="M35" i="3"/>
  <c r="M253" i="3"/>
  <c r="M453" i="3"/>
  <c r="M2285" i="3"/>
  <c r="M925" i="3"/>
  <c r="M702" i="3"/>
  <c r="M3625" i="3"/>
  <c r="M838" i="3"/>
  <c r="M1366" i="3"/>
  <c r="M1239" i="3"/>
  <c r="M96" i="3"/>
  <c r="M589" i="3"/>
  <c r="M2786" i="3"/>
  <c r="M989" i="3"/>
  <c r="M2651" i="3"/>
  <c r="M370" i="3"/>
  <c r="M2061" i="3"/>
  <c r="M692" i="3"/>
  <c r="M1610" i="3"/>
  <c r="M2659" i="3"/>
  <c r="M3848" i="3"/>
  <c r="M3824" i="3"/>
  <c r="M3526" i="3"/>
  <c r="M728" i="3"/>
  <c r="M2873" i="3"/>
  <c r="M1235" i="3"/>
  <c r="M2392" i="3"/>
  <c r="M2209" i="3"/>
  <c r="M3179" i="3"/>
  <c r="M4074" i="3"/>
  <c r="M1671" i="3"/>
  <c r="M988" i="3"/>
  <c r="M2253" i="3"/>
  <c r="M2112" i="3"/>
  <c r="M1127" i="3"/>
  <c r="M3249" i="3"/>
  <c r="M1828" i="3"/>
  <c r="M1890" i="3"/>
  <c r="M3769" i="3"/>
  <c r="M438" i="3"/>
  <c r="M374" i="3"/>
  <c r="M2064" i="3"/>
  <c r="M2743" i="3"/>
  <c r="M1285" i="3"/>
  <c r="M1589" i="3"/>
  <c r="M3551" i="3"/>
  <c r="M2075" i="3"/>
  <c r="M3820" i="3"/>
  <c r="M127" i="3"/>
  <c r="M307" i="3"/>
  <c r="M3712" i="3"/>
  <c r="M1733" i="3"/>
  <c r="M518" i="3"/>
  <c r="M2335" i="3"/>
  <c r="M2116" i="3"/>
  <c r="M2671" i="3"/>
  <c r="M4032" i="3"/>
  <c r="M1515" i="3"/>
  <c r="M1197" i="3"/>
  <c r="M2812" i="3"/>
  <c r="M1808" i="3"/>
  <c r="M2130" i="3"/>
  <c r="M1335" i="3"/>
  <c r="M2506" i="3"/>
  <c r="M2493" i="3"/>
  <c r="M341" i="3"/>
  <c r="M1129" i="3"/>
  <c r="M1190" i="3"/>
  <c r="M1561" i="3"/>
  <c r="M3520" i="3"/>
  <c r="M1880" i="3"/>
  <c r="M3793" i="3"/>
  <c r="M1028" i="3"/>
  <c r="M2592" i="3"/>
  <c r="M386" i="3"/>
  <c r="M3764" i="3"/>
  <c r="M1954" i="3"/>
  <c r="M4059" i="3"/>
  <c r="M433" i="3"/>
  <c r="M1523" i="3"/>
  <c r="M2454" i="3"/>
  <c r="M2503" i="3"/>
  <c r="M3798" i="3"/>
  <c r="M2784" i="3"/>
  <c r="M1359" i="3"/>
  <c r="M3214" i="3"/>
  <c r="M4087" i="3"/>
  <c r="M1704" i="3"/>
  <c r="M2994" i="3"/>
  <c r="M411" i="3"/>
  <c r="M2177" i="3"/>
  <c r="M2175" i="3"/>
  <c r="M3716" i="3"/>
  <c r="M1032" i="3"/>
  <c r="M927" i="3"/>
  <c r="M233" i="3"/>
  <c r="M4115" i="3"/>
  <c r="M1537" i="3"/>
  <c r="M179" i="3"/>
  <c r="M431" i="3"/>
  <c r="M2434" i="3"/>
  <c r="M3760" i="3"/>
  <c r="M4872" i="3"/>
  <c r="M4899" i="3"/>
  <c r="M4926" i="3"/>
  <c r="M4953" i="3"/>
  <c r="M4374" i="3"/>
  <c r="M4719" i="3"/>
  <c r="M4201" i="3"/>
  <c r="M4791" i="3"/>
  <c r="M4175" i="3"/>
  <c r="M4395" i="3"/>
  <c r="M4559" i="3"/>
  <c r="M4390" i="3"/>
  <c r="M4549" i="3"/>
  <c r="M4658" i="3"/>
  <c r="M4809" i="3"/>
  <c r="M4851" i="3"/>
  <c r="M4647" i="3"/>
  <c r="M4311" i="3"/>
  <c r="M4651" i="3"/>
  <c r="M4248" i="3"/>
  <c r="M4472" i="3"/>
  <c r="M4751" i="3"/>
  <c r="M4295" i="3"/>
  <c r="M4522" i="3"/>
  <c r="M4634" i="3"/>
  <c r="M4478" i="3"/>
  <c r="M4204" i="3"/>
  <c r="M4629" i="3"/>
  <c r="M4535" i="3"/>
  <c r="M4269" i="3"/>
  <c r="M198" i="3"/>
  <c r="M2987" i="3"/>
  <c r="M1387" i="3"/>
  <c r="M3170" i="3"/>
  <c r="M4867" i="3"/>
  <c r="M4894" i="3"/>
  <c r="M4921" i="3"/>
  <c r="M4948" i="3"/>
  <c r="M4420" i="3"/>
  <c r="M4789" i="3"/>
  <c r="M4271" i="3"/>
  <c r="M4246" i="3"/>
  <c r="M4371" i="3"/>
  <c r="M4189" i="3"/>
  <c r="M4219" i="3"/>
  <c r="M4238" i="3"/>
  <c r="M4767" i="3"/>
  <c r="M4125" i="3"/>
  <c r="M4334" i="3"/>
  <c r="M4590" i="3"/>
  <c r="M4148" i="3"/>
  <c r="M4511" i="3"/>
  <c r="M4473" i="3"/>
  <c r="M4569" i="3"/>
  <c r="M4722" i="3"/>
  <c r="M4229" i="3"/>
  <c r="M4491" i="3"/>
  <c r="M4759" i="3"/>
  <c r="M4856" i="3"/>
  <c r="M4361" i="3"/>
  <c r="M4389" i="3"/>
  <c r="M4780" i="3"/>
  <c r="M4801" i="3"/>
  <c r="M4465" i="3"/>
  <c r="M1585" i="3"/>
  <c r="M3047" i="3"/>
  <c r="M1502" i="3"/>
  <c r="M910" i="3"/>
  <c r="M1492" i="3"/>
  <c r="M3783" i="3"/>
  <c r="M564" i="3"/>
  <c r="M4871" i="3"/>
  <c r="M4898" i="3"/>
  <c r="M4925" i="3"/>
  <c r="M4952" i="3"/>
  <c r="M4375" i="3"/>
  <c r="M4733" i="3"/>
  <c r="M4214" i="3"/>
  <c r="M4833" i="3"/>
  <c r="M4231" i="3"/>
  <c r="M4631" i="3"/>
  <c r="M4657" i="3"/>
  <c r="M4462" i="3"/>
  <c r="M217" i="3"/>
  <c r="M3352" i="3"/>
  <c r="M4120" i="3"/>
  <c r="M669" i="3"/>
  <c r="M3699" i="3"/>
  <c r="M203" i="3"/>
  <c r="M3272" i="3"/>
  <c r="M827" i="3"/>
  <c r="M2970" i="3"/>
  <c r="M3458" i="3"/>
  <c r="M1293" i="3"/>
  <c r="M1964" i="3"/>
  <c r="M315" i="3"/>
  <c r="M162" i="3"/>
  <c r="M999" i="3"/>
  <c r="M3423" i="3"/>
  <c r="M1289" i="3"/>
  <c r="M2445" i="3"/>
  <c r="M1322" i="3"/>
  <c r="M472" i="3"/>
  <c r="M1108" i="3"/>
  <c r="M2328" i="3"/>
  <c r="M3537" i="3"/>
  <c r="M3987" i="3"/>
  <c r="M1719" i="3"/>
  <c r="M2226" i="3"/>
  <c r="M3573" i="3"/>
  <c r="M248" i="3"/>
  <c r="M1290" i="3"/>
  <c r="M3341" i="3"/>
  <c r="M3707" i="3"/>
  <c r="M1850" i="3"/>
  <c r="M372" i="3"/>
  <c r="M926" i="3"/>
  <c r="M1030" i="3"/>
  <c r="M182" i="3"/>
  <c r="M320" i="3"/>
  <c r="M894" i="3"/>
  <c r="M3579" i="3"/>
  <c r="M621" i="3"/>
  <c r="M2666" i="3"/>
  <c r="M1833" i="3"/>
  <c r="M3399" i="3"/>
  <c r="M526" i="3"/>
  <c r="M2223" i="3"/>
  <c r="M3720" i="3"/>
  <c r="M1036" i="3"/>
  <c r="M3971" i="3"/>
  <c r="M2464" i="3"/>
  <c r="M2149" i="3"/>
  <c r="M3027" i="3"/>
  <c r="M3424" i="3"/>
  <c r="M4047" i="3"/>
  <c r="M1482" i="3"/>
  <c r="M1642" i="3"/>
  <c r="M28" i="3"/>
  <c r="M770" i="3"/>
  <c r="M2437" i="3"/>
  <c r="M337" i="3"/>
  <c r="M1267" i="3"/>
  <c r="M3803" i="3"/>
  <c r="M1033" i="3"/>
  <c r="M877" i="3"/>
  <c r="M2327" i="3"/>
  <c r="M918" i="3"/>
  <c r="M1477" i="3"/>
  <c r="M3519" i="3"/>
  <c r="M1430" i="3"/>
  <c r="M3939" i="3"/>
  <c r="M3685" i="3"/>
  <c r="M2031" i="3"/>
  <c r="M751" i="3"/>
  <c r="M2860" i="3"/>
  <c r="M114" i="3"/>
  <c r="M2438" i="3"/>
  <c r="M3558" i="3"/>
  <c r="M1368" i="3"/>
  <c r="M1469" i="3"/>
  <c r="M4013" i="3"/>
  <c r="M2965" i="3"/>
  <c r="M2017" i="3"/>
  <c r="M1779" i="3"/>
  <c r="M2442" i="3"/>
  <c r="M340" i="3"/>
  <c r="M1327" i="3"/>
  <c r="M3178" i="3"/>
  <c r="M4073" i="3"/>
  <c r="M1668" i="3"/>
  <c r="M2957" i="3"/>
  <c r="M2252" i="3"/>
  <c r="M3319" i="3"/>
  <c r="M3138" i="3"/>
  <c r="M3704" i="3"/>
  <c r="M550" i="3"/>
  <c r="M3565" i="3"/>
  <c r="M781" i="3"/>
  <c r="M3590" i="3"/>
  <c r="M834" i="3"/>
  <c r="M3882" i="3"/>
  <c r="M2547" i="3"/>
  <c r="M58" i="3"/>
  <c r="M1265" i="3"/>
  <c r="M3020" i="3"/>
  <c r="M3247" i="3"/>
  <c r="M841" i="3"/>
  <c r="M2635" i="3"/>
  <c r="M3915" i="3"/>
  <c r="M3369" i="3"/>
  <c r="M2176" i="3"/>
  <c r="M3123" i="3"/>
  <c r="M4060" i="3"/>
  <c r="M1636" i="3"/>
  <c r="M1130" i="3"/>
  <c r="M2014" i="3"/>
  <c r="M1947" i="3"/>
  <c r="M3910" i="3"/>
  <c r="M3388" i="3"/>
  <c r="M2384" i="3"/>
  <c r="M3488" i="3"/>
  <c r="M2662" i="3"/>
  <c r="M799" i="3"/>
  <c r="M1180" i="3"/>
  <c r="M499" i="3"/>
  <c r="M4010" i="3"/>
  <c r="M188" i="3"/>
  <c r="M944" i="3"/>
  <c r="M2390" i="3"/>
  <c r="M1770" i="3"/>
  <c r="M2376" i="3"/>
  <c r="M2927" i="3"/>
  <c r="M41" i="3"/>
  <c r="M2654" i="3"/>
  <c r="M3924" i="3"/>
  <c r="M2090" i="3"/>
  <c r="M3295" i="3"/>
  <c r="M1951" i="3"/>
  <c r="M2613" i="3"/>
  <c r="M729" i="3"/>
  <c r="M1475" i="3"/>
  <c r="M3795" i="3"/>
  <c r="M2783" i="3"/>
  <c r="M1775" i="3"/>
  <c r="M1617" i="3"/>
  <c r="M3315" i="3"/>
  <c r="M4866" i="3"/>
  <c r="M4893" i="3"/>
  <c r="M4920" i="3"/>
  <c r="M4947" i="3"/>
  <c r="M4430" i="3"/>
  <c r="M4795" i="3"/>
  <c r="M4313" i="3"/>
  <c r="M4247" i="3"/>
  <c r="M4385" i="3"/>
  <c r="M4146" i="3"/>
  <c r="M4392" i="3"/>
  <c r="M4265" i="3"/>
  <c r="M4315" i="3"/>
  <c r="M4207" i="3"/>
  <c r="M4362" i="3"/>
  <c r="M4632" i="3"/>
  <c r="M4278" i="3"/>
  <c r="M4623" i="3"/>
  <c r="M4545" i="3"/>
  <c r="M4640" i="3"/>
  <c r="M4778" i="3"/>
  <c r="M4267" i="3"/>
  <c r="M4523" i="3"/>
  <c r="M4829" i="3"/>
  <c r="M4136" i="3"/>
  <c r="M4437" i="3"/>
  <c r="M4433" i="3"/>
  <c r="M4807" i="3"/>
  <c r="M4841" i="3"/>
  <c r="M4506" i="3"/>
  <c r="M122" i="3"/>
  <c r="M3613" i="3"/>
  <c r="M1699" i="3"/>
  <c r="M688" i="3"/>
  <c r="M4861" i="3"/>
  <c r="M4888" i="3"/>
  <c r="M4915" i="3"/>
  <c r="M4942" i="3"/>
  <c r="M4546" i="3"/>
  <c r="M4126" i="3"/>
  <c r="M4467" i="3"/>
  <c r="M4373" i="3"/>
  <c r="M4469" i="3"/>
  <c r="M4328" i="3"/>
  <c r="M4822" i="3"/>
  <c r="M4749" i="3"/>
  <c r="M4364" i="3"/>
  <c r="M4434" i="3"/>
  <c r="M4626" i="3"/>
  <c r="M4539" i="3"/>
  <c r="M4527" i="3"/>
  <c r="M4716" i="3"/>
  <c r="M4754" i="3"/>
  <c r="M4565" i="3"/>
  <c r="M4348" i="3"/>
  <c r="M4463" i="3"/>
  <c r="M4715" i="3"/>
  <c r="M4288" i="3"/>
  <c r="M4280" i="3"/>
  <c r="M4663" i="3"/>
  <c r="M4568" i="3"/>
  <c r="M4240" i="3"/>
  <c r="M4176" i="3"/>
  <c r="M4252" i="3"/>
  <c r="M2779" i="3"/>
  <c r="M3974" i="3"/>
  <c r="M1768" i="3"/>
  <c r="M4112" i="3"/>
  <c r="M2300" i="3"/>
  <c r="M1274" i="3"/>
  <c r="M3651" i="3"/>
  <c r="M4865" i="3"/>
  <c r="M4892" i="3"/>
  <c r="M4919" i="3"/>
  <c r="M4946" i="3"/>
  <c r="G342" i="15"/>
  <c r="J342" i="15" s="1"/>
  <c r="G299" i="15"/>
  <c r="H292" i="15" s="1"/>
  <c r="G679" i="15"/>
  <c r="J679" i="15" s="1"/>
  <c r="G153" i="15"/>
  <c r="J153" i="15" s="1"/>
  <c r="G443" i="15"/>
  <c r="J443" i="15" s="1"/>
  <c r="G1127" i="15"/>
  <c r="J1127" i="15" s="1"/>
  <c r="G79" i="15"/>
  <c r="J79" i="15" s="1"/>
  <c r="L79" i="15" s="1"/>
  <c r="G1236" i="15"/>
  <c r="J1236" i="15" s="1"/>
  <c r="G1007" i="15"/>
  <c r="J1007" i="15" s="1"/>
  <c r="G1029" i="15"/>
  <c r="J1029" i="15" s="1"/>
  <c r="G87" i="15"/>
  <c r="J87" i="15" s="1"/>
  <c r="G1004" i="15"/>
  <c r="J1004" i="15" s="1"/>
  <c r="G638" i="15"/>
  <c r="J638" i="15" s="1"/>
  <c r="G571" i="15"/>
  <c r="J571" i="15" s="1"/>
  <c r="G349" i="15"/>
  <c r="J349" i="15" s="1"/>
  <c r="G307" i="15"/>
  <c r="J307" i="15" s="1"/>
  <c r="G272" i="15"/>
  <c r="J272" i="15" s="1"/>
  <c r="G419" i="15"/>
  <c r="J419" i="15" s="1"/>
  <c r="G196" i="15"/>
  <c r="J196" i="15" s="1"/>
  <c r="G851" i="15"/>
  <c r="J851" i="15" s="1"/>
  <c r="G586" i="15"/>
  <c r="J586" i="15" s="1"/>
  <c r="G1102" i="15"/>
  <c r="J1102" i="15" s="1"/>
  <c r="G864" i="15"/>
  <c r="J864" i="15" s="1"/>
  <c r="G49" i="15"/>
  <c r="J49" i="15" s="1"/>
  <c r="G817" i="15"/>
  <c r="G1217" i="15"/>
  <c r="J1217" i="15" s="1"/>
  <c r="G1151" i="15"/>
  <c r="J1151" i="15" s="1"/>
  <c r="G1016" i="15"/>
  <c r="G151" i="15"/>
  <c r="J151" i="15" s="1"/>
  <c r="G224" i="15"/>
  <c r="G350" i="15"/>
  <c r="J350" i="15" s="1"/>
  <c r="G501" i="15"/>
  <c r="J501" i="15" s="1"/>
  <c r="G291" i="15"/>
  <c r="J291" i="15" s="1"/>
  <c r="G297" i="15"/>
  <c r="J297" i="15" s="1"/>
  <c r="G539" i="15"/>
  <c r="H522" i="15" s="1"/>
  <c r="G925" i="15"/>
  <c r="J925" i="15" s="1"/>
  <c r="G214" i="15"/>
  <c r="J214" i="15" s="1"/>
  <c r="G6" i="15"/>
  <c r="J6" i="15" s="1"/>
  <c r="G1200" i="15"/>
  <c r="J1200" i="15" s="1"/>
  <c r="G582" i="15"/>
  <c r="H580" i="15" s="1"/>
  <c r="G516" i="15"/>
  <c r="G29" i="15"/>
  <c r="J29" i="15" s="1"/>
  <c r="G1105" i="15"/>
  <c r="J1105" i="15" s="1"/>
  <c r="G437" i="15"/>
  <c r="J437" i="15" s="1"/>
  <c r="G728" i="15"/>
  <c r="G772" i="15"/>
  <c r="J772" i="15" s="1"/>
  <c r="G130" i="15"/>
  <c r="J130" i="15" s="1"/>
  <c r="G981" i="15"/>
  <c r="J981" i="15" s="1"/>
  <c r="G154" i="15"/>
  <c r="J154" i="15" s="1"/>
  <c r="G265" i="15"/>
  <c r="J265" i="15" s="1"/>
  <c r="G868" i="15"/>
  <c r="J868" i="15" s="1"/>
  <c r="G758" i="15"/>
  <c r="G240" i="15"/>
  <c r="J240" i="15" s="1"/>
  <c r="M4592" i="3"/>
  <c r="M4610" i="3"/>
  <c r="M2333" i="3"/>
  <c r="M3453" i="3"/>
  <c r="M4023" i="3"/>
  <c r="M4931" i="3"/>
  <c r="M4677" i="3"/>
  <c r="M4720" i="3"/>
  <c r="M4370" i="3"/>
  <c r="M4406" i="3"/>
  <c r="M4554" i="3"/>
  <c r="M4418" i="3"/>
  <c r="M4501" i="3"/>
  <c r="M4605" i="3"/>
  <c r="M4694" i="3"/>
  <c r="M4337" i="3"/>
  <c r="M4302" i="3"/>
  <c r="M4422" i="3"/>
  <c r="M4675" i="3"/>
  <c r="M4236" i="3"/>
  <c r="M4261" i="3"/>
  <c r="M4633" i="3"/>
  <c r="M4544" i="3"/>
  <c r="M4200" i="3"/>
  <c r="M4127" i="3"/>
  <c r="M4150" i="3"/>
  <c r="M333" i="3"/>
  <c r="M3443" i="3"/>
  <c r="M1900" i="3"/>
  <c r="M581" i="3"/>
  <c r="M2402" i="3"/>
  <c r="M2074" i="3"/>
  <c r="M3370" i="3"/>
  <c r="M2754" i="3"/>
  <c r="M3641" i="3"/>
  <c r="M1595" i="3"/>
  <c r="M1532" i="3"/>
  <c r="M3759" i="3"/>
  <c r="M2292" i="3"/>
  <c r="M401" i="3"/>
  <c r="M2545" i="3"/>
  <c r="M2936" i="3"/>
  <c r="M358" i="3"/>
  <c r="M3439" i="3"/>
  <c r="M1261" i="3"/>
  <c r="M440" i="3"/>
  <c r="M2137" i="3"/>
  <c r="M3288" i="3"/>
  <c r="M1056" i="3"/>
  <c r="M2305" i="3"/>
  <c r="M2" i="3"/>
  <c r="M1191" i="3"/>
  <c r="M187" i="3"/>
  <c r="M2441" i="3"/>
  <c r="M470" i="3"/>
  <c r="M3160" i="3"/>
  <c r="M2696" i="3"/>
  <c r="M2946" i="3"/>
  <c r="M2449" i="3"/>
  <c r="M2745" i="3"/>
  <c r="M4110" i="3"/>
  <c r="M858" i="3"/>
  <c r="M3521" i="3"/>
  <c r="M2540" i="3"/>
  <c r="M967" i="3"/>
  <c r="M2196" i="3"/>
  <c r="M23" i="3"/>
  <c r="M2206" i="3"/>
  <c r="M2770" i="3"/>
  <c r="M3308" i="3"/>
  <c r="M366" i="3"/>
  <c r="M2484" i="3"/>
  <c r="M2094" i="3"/>
  <c r="M3723" i="3"/>
  <c r="M1908" i="3"/>
  <c r="M1988" i="3"/>
  <c r="M763" i="3"/>
  <c r="M1557" i="3"/>
  <c r="M914" i="3"/>
  <c r="M381" i="3"/>
  <c r="M2913" i="3"/>
  <c r="M906" i="3"/>
  <c r="M2732" i="3"/>
  <c r="M319" i="3"/>
  <c r="M3110" i="3"/>
  <c r="M4808" i="3"/>
  <c r="M4562" i="3"/>
  <c r="M2168" i="3"/>
  <c r="M979" i="3"/>
  <c r="M4886" i="3"/>
  <c r="M4613" i="3"/>
  <c r="M4485" i="3"/>
  <c r="M4272" i="3"/>
  <c r="M4181" i="3"/>
  <c r="M4578" i="3"/>
  <c r="M4697" i="3"/>
  <c r="M4354" i="3"/>
  <c r="M4575" i="3"/>
  <c r="M4766" i="3"/>
  <c r="M4792" i="3"/>
  <c r="M4165" i="3"/>
  <c r="M4386" i="3"/>
  <c r="M4600" i="3"/>
  <c r="M4225" i="3"/>
  <c r="M4409" i="3"/>
  <c r="M4561" i="3"/>
  <c r="M4396" i="3"/>
  <c r="M4814" i="3"/>
  <c r="M4587" i="3"/>
  <c r="M4381" i="3"/>
  <c r="M4170" i="3"/>
  <c r="M2057" i="3"/>
  <c r="M2923" i="3"/>
  <c r="M1259" i="3"/>
  <c r="M284" i="3"/>
  <c r="M1427" i="3"/>
  <c r="M2070" i="3"/>
  <c r="M2421" i="3"/>
  <c r="M1820" i="3"/>
  <c r="M1960" i="3"/>
  <c r="M3094" i="3"/>
  <c r="M150" i="3"/>
  <c r="M2620" i="3"/>
  <c r="M2746" i="3"/>
  <c r="M1781" i="3"/>
  <c r="M1544" i="3"/>
  <c r="M3839" i="3"/>
  <c r="M2817" i="3"/>
  <c r="M3205" i="3"/>
  <c r="M3330" i="3"/>
  <c r="M151" i="3"/>
  <c r="M2739" i="3"/>
  <c r="M1421" i="3"/>
  <c r="M698" i="3"/>
  <c r="M2169" i="3"/>
  <c r="M2134" i="3"/>
  <c r="M1168" i="3"/>
  <c r="M1237" i="3"/>
  <c r="M3420" i="3"/>
  <c r="M2025" i="3"/>
  <c r="M2705" i="3"/>
  <c r="M3155" i="3"/>
  <c r="M1238" i="3"/>
  <c r="M3425" i="3"/>
  <c r="M3485" i="3"/>
  <c r="M2297" i="3"/>
  <c r="M3733" i="3"/>
  <c r="M1324" i="3"/>
  <c r="M3477" i="3"/>
  <c r="M3345" i="3"/>
  <c r="M3678" i="3"/>
  <c r="M2425" i="3"/>
  <c r="M715" i="3"/>
  <c r="M1806" i="3"/>
  <c r="M3452" i="3"/>
  <c r="M2269" i="3"/>
  <c r="M1725" i="3"/>
  <c r="M437" i="3"/>
  <c r="M63" i="3"/>
  <c r="M882" i="3"/>
  <c r="M3977" i="3"/>
  <c r="M2544" i="3"/>
  <c r="M2571" i="3"/>
  <c r="M2187" i="3"/>
  <c r="M1987" i="3"/>
  <c r="M1062" i="3"/>
  <c r="M3167" i="3"/>
  <c r="M3407" i="3"/>
  <c r="M1682" i="3"/>
  <c r="M2110" i="3"/>
  <c r="M657" i="3"/>
  <c r="M3001" i="3"/>
  <c r="M2066" i="3"/>
  <c r="M2916" i="3"/>
  <c r="M2299" i="3"/>
  <c r="M1692" i="3"/>
  <c r="M2762" i="3"/>
  <c r="M2912" i="3"/>
  <c r="M2451" i="3"/>
  <c r="M1697" i="3"/>
  <c r="M2609" i="3"/>
  <c r="M1627" i="3"/>
  <c r="M727" i="3"/>
  <c r="M3774" i="3"/>
  <c r="M3762" i="3"/>
  <c r="M1268" i="3"/>
  <c r="M3012" i="3"/>
  <c r="M452" i="3"/>
  <c r="M1162" i="3"/>
  <c r="M1404" i="3"/>
  <c r="M2625" i="3"/>
  <c r="M1146" i="3"/>
  <c r="M911" i="3"/>
  <c r="M4041" i="3"/>
  <c r="M4415" i="3"/>
  <c r="M4508" i="3"/>
  <c r="M4398" i="3"/>
  <c r="M4510" i="3"/>
  <c r="M4595" i="3"/>
  <c r="M4835" i="3"/>
  <c r="M4551" i="3"/>
  <c r="M4263" i="3"/>
  <c r="M4696" i="3"/>
  <c r="M4901" i="3"/>
  <c r="M3872" i="3"/>
  <c r="M1354" i="3"/>
  <c r="M4352" i="3"/>
  <c r="M4251" i="3"/>
  <c r="M4603" i="3"/>
  <c r="M4560" i="3"/>
  <c r="M4748" i="3"/>
  <c r="M4232" i="3"/>
  <c r="M4656" i="3"/>
  <c r="M4259" i="3"/>
  <c r="M4747" i="3"/>
  <c r="M4924" i="3"/>
  <c r="M3506" i="3"/>
  <c r="M2029" i="3"/>
  <c r="M4542" i="3"/>
  <c r="M4520" i="3"/>
  <c r="M4643" i="3"/>
  <c r="M4558" i="3"/>
  <c r="M4832" i="3"/>
  <c r="M4812" i="3"/>
  <c r="M4770" i="3"/>
  <c r="M4186" i="3"/>
  <c r="M4853" i="3"/>
  <c r="M4875" i="3"/>
  <c r="M3240" i="3"/>
  <c r="M2707" i="3"/>
  <c r="M3491" i="3"/>
  <c r="M1450" i="3"/>
  <c r="M1224" i="3"/>
  <c r="M435" i="3"/>
  <c r="M1827" i="3"/>
  <c r="M3493" i="3"/>
  <c r="M95" i="3"/>
  <c r="M585" i="3"/>
  <c r="M3177" i="3"/>
  <c r="M482" i="3"/>
  <c r="M1679" i="3"/>
  <c r="M1443" i="3"/>
  <c r="M1029" i="3"/>
  <c r="M1554" i="3"/>
  <c r="M2507" i="3"/>
  <c r="M876" i="3"/>
  <c r="M2740" i="3"/>
  <c r="M923" i="3"/>
  <c r="M4116" i="3"/>
  <c r="M1192" i="3"/>
  <c r="M1547" i="3"/>
  <c r="M1128" i="3"/>
  <c r="M1711" i="3"/>
  <c r="M283" i="3"/>
  <c r="M2036" i="3"/>
  <c r="M4076" i="3"/>
  <c r="M3964" i="3"/>
  <c r="M3845" i="3"/>
  <c r="M3046" i="3"/>
  <c r="M2899" i="3"/>
  <c r="M1847" i="3"/>
  <c r="M2317" i="3"/>
  <c r="M2939" i="3"/>
  <c r="M4017" i="3"/>
  <c r="M3502" i="3"/>
  <c r="M3881" i="3"/>
  <c r="M3275" i="3"/>
  <c r="M212" i="3"/>
  <c r="M36" i="3"/>
  <c r="M454" i="3"/>
  <c r="M1744" i="3"/>
  <c r="M1651" i="3"/>
  <c r="M1831" i="3"/>
  <c r="M2636" i="3"/>
  <c r="M163" i="3"/>
  <c r="M1105" i="3"/>
  <c r="M4541" i="3"/>
  <c r="M4143" i="3"/>
  <c r="M4755" i="3"/>
  <c r="M4880" i="3"/>
  <c r="M1043" i="3"/>
  <c r="M2539" i="3"/>
  <c r="M4298" i="3"/>
  <c r="M4281" i="3"/>
  <c r="M4793" i="3"/>
  <c r="G615" i="15"/>
  <c r="J615" i="15" s="1"/>
  <c r="G532" i="15"/>
  <c r="J532" i="15" s="1"/>
  <c r="G818" i="15"/>
  <c r="G465" i="15"/>
  <c r="G569" i="15"/>
  <c r="J569" i="15" s="1"/>
  <c r="G232" i="15"/>
  <c r="J232" i="15" s="1"/>
  <c r="G801" i="15"/>
  <c r="J801" i="15" s="1"/>
  <c r="G352" i="15"/>
  <c r="J352" i="15" s="1"/>
  <c r="G239" i="15"/>
  <c r="J239" i="15" s="1"/>
  <c r="G810" i="15"/>
  <c r="J810" i="15" s="1"/>
  <c r="G244" i="15"/>
  <c r="G1047" i="15"/>
  <c r="J1047" i="15" s="1"/>
  <c r="G567" i="15"/>
  <c r="H550" i="15" s="1"/>
  <c r="G900" i="15"/>
  <c r="J900" i="15" s="1"/>
  <c r="G85" i="15"/>
  <c r="J85" i="15" s="1"/>
  <c r="G117" i="15"/>
  <c r="J117" i="15" s="1"/>
  <c r="G596" i="15"/>
  <c r="J596" i="15" s="1"/>
  <c r="G673" i="15"/>
  <c r="J673" i="15" s="1"/>
  <c r="G937" i="15"/>
  <c r="G886" i="15"/>
  <c r="J886" i="15" s="1"/>
  <c r="G914" i="15"/>
  <c r="J914" i="15" s="1"/>
  <c r="G1043" i="15"/>
  <c r="J1043" i="15" s="1"/>
  <c r="G601" i="15"/>
  <c r="G125" i="15"/>
  <c r="J125" i="15" s="1"/>
  <c r="G1198" i="15"/>
  <c r="J1198" i="15" s="1"/>
  <c r="G457" i="15"/>
  <c r="J457" i="15" s="1"/>
  <c r="G296" i="15"/>
  <c r="J296" i="15" s="1"/>
  <c r="G159" i="15"/>
  <c r="J159" i="15" s="1"/>
  <c r="G1103" i="15"/>
  <c r="H1096" i="15" s="1"/>
  <c r="G360" i="15"/>
  <c r="J360" i="15" s="1"/>
  <c r="G1112" i="15"/>
  <c r="J1112" i="15" s="1"/>
  <c r="G26" i="15"/>
  <c r="J26" i="15" s="1"/>
  <c r="G1025" i="15"/>
  <c r="J1025" i="15" s="1"/>
  <c r="G588" i="15"/>
  <c r="J588" i="15" s="1"/>
  <c r="G500" i="15"/>
  <c r="J500" i="15" s="1"/>
  <c r="G740" i="15"/>
  <c r="J740" i="15" s="1"/>
  <c r="G885" i="15"/>
  <c r="G108" i="15"/>
  <c r="J108" i="15" s="1"/>
  <c r="G243" i="15"/>
  <c r="J243" i="15" s="1"/>
  <c r="G1148" i="15"/>
  <c r="J1148" i="15" s="1"/>
  <c r="G74" i="15"/>
  <c r="H66" i="15" s="1"/>
  <c r="G947" i="15"/>
  <c r="G972" i="15"/>
  <c r="J972" i="15" s="1"/>
  <c r="G170" i="15"/>
  <c r="J170" i="15" s="1"/>
  <c r="G480" i="15"/>
  <c r="J480" i="15" s="1"/>
  <c r="G1241" i="15"/>
  <c r="J1241" i="15" s="1"/>
  <c r="L1241" i="15" s="1"/>
  <c r="G1076" i="15"/>
  <c r="J1076" i="15" s="1"/>
  <c r="G392" i="15"/>
  <c r="J392" i="15" s="1"/>
  <c r="G855" i="15"/>
  <c r="J855" i="15" s="1"/>
  <c r="G333" i="15"/>
  <c r="J333" i="15" s="1"/>
  <c r="G1070" i="15"/>
  <c r="J1070" i="15" s="1"/>
  <c r="G1160" i="15"/>
  <c r="J1160" i="15" s="1"/>
  <c r="G408" i="15"/>
  <c r="J408" i="15" s="1"/>
  <c r="G1097" i="15"/>
  <c r="J1097" i="15" s="1"/>
  <c r="G476" i="15"/>
  <c r="J476" i="15" s="1"/>
  <c r="G560" i="15"/>
  <c r="J560" i="15" s="1"/>
  <c r="G754" i="15"/>
  <c r="J754" i="15" s="1"/>
  <c r="G53" i="15"/>
  <c r="J53" i="15" s="1"/>
  <c r="G115" i="15"/>
  <c r="J115" i="15" s="1"/>
  <c r="G863" i="15"/>
  <c r="J863" i="15" s="1"/>
  <c r="G589" i="15"/>
  <c r="J589" i="15" s="1"/>
  <c r="G1006" i="15"/>
  <c r="G623" i="15"/>
  <c r="J623" i="15" s="1"/>
  <c r="G531" i="15"/>
  <c r="J531" i="15" s="1"/>
  <c r="G281" i="15"/>
  <c r="J281" i="15" s="1"/>
  <c r="G346" i="15"/>
  <c r="J346" i="15" s="1"/>
  <c r="G632" i="15"/>
  <c r="J632" i="15" s="1"/>
  <c r="G547" i="15"/>
  <c r="J547" i="15" s="1"/>
  <c r="G499" i="15"/>
  <c r="J499" i="15" s="1"/>
  <c r="G683" i="15"/>
  <c r="J683" i="15" s="1"/>
  <c r="G327" i="15"/>
  <c r="J327" i="15" s="1"/>
  <c r="G769" i="15"/>
  <c r="J769" i="15" s="1"/>
  <c r="G57" i="15"/>
  <c r="G955" i="15"/>
  <c r="H945" i="15" s="1"/>
  <c r="G624" i="15"/>
  <c r="H605" i="15" s="1"/>
  <c r="G892" i="15"/>
  <c r="J892" i="15" s="1"/>
  <c r="G978" i="15"/>
  <c r="J978" i="15" s="1"/>
  <c r="G980" i="15"/>
  <c r="H970" i="15" s="1"/>
  <c r="G519" i="15"/>
  <c r="G5" i="15"/>
  <c r="G860" i="15"/>
  <c r="J860" i="15" s="1"/>
  <c r="G619" i="15"/>
  <c r="J619" i="15" s="1"/>
  <c r="G1092" i="15"/>
  <c r="J1092" i="15" s="1"/>
  <c r="G30" i="15"/>
  <c r="J30" i="15" s="1"/>
  <c r="G747" i="15"/>
  <c r="J747" i="15" s="1"/>
  <c r="G888" i="15"/>
  <c r="J888" i="15" s="1"/>
  <c r="G825" i="15"/>
  <c r="J825" i="15" s="1"/>
  <c r="G199" i="15"/>
  <c r="G602" i="15"/>
  <c r="G517" i="15"/>
  <c r="J517" i="15" s="1"/>
  <c r="G604" i="15"/>
  <c r="G940" i="15"/>
  <c r="J940" i="15" s="1"/>
  <c r="G263" i="15"/>
  <c r="J263" i="15" s="1"/>
  <c r="G887" i="15"/>
  <c r="J887" i="15" s="1"/>
  <c r="G321" i="15"/>
  <c r="J321" i="15" s="1"/>
  <c r="G653" i="15"/>
  <c r="J653" i="15" s="1"/>
  <c r="G1212" i="15"/>
  <c r="J1212" i="15" s="1"/>
  <c r="G690" i="15"/>
  <c r="J690" i="15" s="1"/>
  <c r="G700" i="15"/>
  <c r="G958" i="15"/>
  <c r="J958" i="15" s="1"/>
  <c r="G1194" i="15"/>
  <c r="J1194" i="15" s="1"/>
  <c r="G904" i="15"/>
  <c r="J904" i="15" s="1"/>
  <c r="G726" i="15"/>
  <c r="J726" i="15" s="1"/>
  <c r="G1165" i="15"/>
  <c r="J1165" i="15" s="1"/>
  <c r="G134" i="15"/>
  <c r="J134" i="15" s="1"/>
  <c r="G777" i="15"/>
  <c r="J777" i="15" s="1"/>
  <c r="G440" i="15"/>
  <c r="J440" i="15" s="1"/>
  <c r="G870" i="15"/>
  <c r="J870" i="15" s="1"/>
  <c r="G806" i="15"/>
  <c r="H791" i="15" s="1"/>
  <c r="G445" i="15"/>
  <c r="J445" i="15" s="1"/>
  <c r="G318" i="15"/>
  <c r="J318" i="15" s="1"/>
  <c r="G322" i="15"/>
  <c r="J322" i="15" s="1"/>
  <c r="G359" i="15"/>
  <c r="H348" i="15" s="1"/>
  <c r="G509" i="15"/>
  <c r="G1128" i="15"/>
  <c r="J1128" i="15" s="1"/>
  <c r="G599" i="15"/>
  <c r="J599" i="15" s="1"/>
  <c r="G807" i="15"/>
  <c r="G753" i="15"/>
  <c r="H748" i="15" s="1"/>
  <c r="G598" i="15"/>
  <c r="J598" i="15" s="1"/>
  <c r="G616" i="15"/>
  <c r="J616" i="15" s="1"/>
  <c r="G494" i="15"/>
  <c r="J494" i="15" s="1"/>
  <c r="G1005" i="15"/>
  <c r="H996" i="15" s="1"/>
  <c r="G912" i="15"/>
  <c r="H905" i="15" s="1"/>
  <c r="G1116" i="15"/>
  <c r="J1116" i="15" s="1"/>
  <c r="G259" i="15"/>
  <c r="J259" i="15" s="1"/>
  <c r="G175" i="15"/>
  <c r="H168" i="15" s="1"/>
  <c r="G368" i="15"/>
  <c r="J368" i="15" s="1"/>
  <c r="G216" i="15"/>
  <c r="J216" i="15" s="1"/>
  <c r="G993" i="15"/>
  <c r="J993" i="15" s="1"/>
  <c r="G618" i="15"/>
  <c r="J618" i="15" s="1"/>
  <c r="G339" i="15"/>
  <c r="H331" i="15" s="1"/>
  <c r="G558" i="15"/>
  <c r="J558" i="15" s="1"/>
  <c r="G423" i="15"/>
  <c r="J423" i="15" s="1"/>
  <c r="G742" i="15"/>
  <c r="J742" i="15" s="1"/>
  <c r="G950" i="15"/>
  <c r="J950" i="15" s="1"/>
  <c r="G1208" i="15"/>
  <c r="G546" i="15"/>
  <c r="J546" i="15" s="1"/>
  <c r="G496" i="15"/>
  <c r="H490" i="15" s="1"/>
  <c r="G186" i="15"/>
  <c r="J186" i="15" s="1"/>
  <c r="G899" i="15"/>
  <c r="J899" i="15" s="1"/>
  <c r="G241" i="15"/>
  <c r="J241" i="15" s="1"/>
  <c r="G1213" i="15"/>
  <c r="J1213" i="15" s="1"/>
  <c r="G778" i="15"/>
  <c r="J778" i="15" s="1"/>
  <c r="G641" i="15"/>
  <c r="J641" i="15" s="1"/>
  <c r="G976" i="15"/>
  <c r="J976" i="15" s="1"/>
  <c r="G1182" i="15"/>
  <c r="J1182" i="15" s="1"/>
  <c r="G234" i="15"/>
  <c r="J234" i="15" s="1"/>
  <c r="G262" i="15"/>
  <c r="J262" i="15" s="1"/>
  <c r="G123" i="15"/>
  <c r="J123" i="15" s="1"/>
  <c r="G338" i="15"/>
  <c r="J338" i="15" s="1"/>
  <c r="G14" i="15"/>
  <c r="J14" i="15" s="1"/>
  <c r="G47" i="15"/>
  <c r="J47" i="15" s="1"/>
  <c r="G430" i="15"/>
  <c r="J430" i="15" s="1"/>
  <c r="G8" i="15"/>
  <c r="H4" i="15" s="1"/>
  <c r="G908" i="15"/>
  <c r="J908" i="15" s="1"/>
  <c r="G730" i="15"/>
  <c r="J730" i="15" s="1"/>
  <c r="G464" i="15"/>
  <c r="H461" i="15" s="1"/>
  <c r="G736" i="15"/>
  <c r="J736" i="15" s="1"/>
  <c r="G320" i="15"/>
  <c r="J320" i="15" s="1"/>
  <c r="G634" i="15"/>
  <c r="J634" i="15" s="1"/>
  <c r="G858" i="15"/>
  <c r="J858" i="15" s="1"/>
  <c r="G686" i="15"/>
  <c r="J686" i="15" s="1"/>
  <c r="G405" i="15"/>
  <c r="J405" i="15" s="1"/>
  <c r="G301" i="15"/>
  <c r="J301" i="15" s="1"/>
  <c r="G845" i="15"/>
  <c r="J845" i="15" s="1"/>
  <c r="G511" i="15"/>
  <c r="J511" i="15" s="1"/>
  <c r="G77" i="15"/>
  <c r="J77" i="15" s="1"/>
  <c r="L77" i="15" s="1"/>
  <c r="G650" i="15"/>
  <c r="J650" i="15" s="1"/>
  <c r="G832" i="15"/>
  <c r="J832" i="15" s="1"/>
  <c r="G289" i="15"/>
  <c r="J289" i="15" s="1"/>
  <c r="G967" i="15"/>
  <c r="J967" i="15" s="1"/>
  <c r="G873" i="15"/>
  <c r="J873" i="15" s="1"/>
  <c r="G776" i="15"/>
  <c r="J776" i="15" s="1"/>
  <c r="G1249" i="15"/>
  <c r="J1249" i="15" s="1"/>
  <c r="G527" i="15"/>
  <c r="J527" i="15" s="1"/>
  <c r="G741" i="15"/>
  <c r="J741" i="15" s="1"/>
  <c r="G535" i="15"/>
  <c r="J535" i="15" s="1"/>
  <c r="G1237" i="15"/>
  <c r="J1237" i="15" s="1"/>
  <c r="G1202" i="15"/>
  <c r="J1202" i="15" s="1"/>
  <c r="G1188" i="15"/>
  <c r="J1188" i="15" s="1"/>
  <c r="G935" i="15"/>
  <c r="J935" i="15" s="1"/>
  <c r="G363" i="15"/>
  <c r="J363" i="15" s="1"/>
  <c r="G576" i="15"/>
  <c r="J576" i="15" s="1"/>
  <c r="G328" i="15"/>
  <c r="J328" i="15" s="1"/>
  <c r="G222" i="15"/>
  <c r="J222" i="15" s="1"/>
  <c r="G1142" i="15"/>
  <c r="J1142" i="15" s="1"/>
  <c r="G780" i="15"/>
  <c r="G481" i="15"/>
  <c r="J481" i="15" s="1"/>
  <c r="G790" i="15"/>
  <c r="G751" i="15"/>
  <c r="J751" i="15" s="1"/>
  <c r="G453" i="15"/>
  <c r="J453" i="15" s="1"/>
  <c r="G895" i="15"/>
  <c r="J895" i="15" s="1"/>
  <c r="G564" i="15"/>
  <c r="J564" i="15" s="1"/>
  <c r="G856" i="15"/>
  <c r="J856" i="15" s="1"/>
  <c r="G973" i="15"/>
  <c r="J973" i="15" s="1"/>
  <c r="G343" i="15"/>
  <c r="J343" i="15" s="1"/>
  <c r="G555" i="15"/>
  <c r="J555" i="15" s="1"/>
  <c r="G129" i="15"/>
  <c r="J129" i="15" s="1"/>
  <c r="G96" i="15"/>
  <c r="J96" i="15" s="1"/>
  <c r="G575" i="15"/>
  <c r="G617" i="15"/>
  <c r="J617" i="15" s="1"/>
  <c r="G813" i="15"/>
  <c r="G724" i="15"/>
  <c r="J724" i="15" s="1"/>
  <c r="G456" i="15"/>
  <c r="G962" i="15"/>
  <c r="J962" i="15" s="1"/>
  <c r="G412" i="15"/>
  <c r="J412" i="15" s="1"/>
  <c r="G288" i="15"/>
  <c r="J288" i="15" s="1"/>
  <c r="G221" i="15"/>
  <c r="H219" i="15" s="1"/>
  <c r="G1210" i="15"/>
  <c r="G20" i="15"/>
  <c r="G161" i="15"/>
  <c r="G56" i="15"/>
  <c r="J56" i="15" s="1"/>
  <c r="G651" i="15"/>
  <c r="J651" i="15" s="1"/>
  <c r="G995" i="15"/>
  <c r="J995" i="15" s="1"/>
  <c r="G332" i="15"/>
  <c r="G1248" i="15"/>
  <c r="J1248" i="15" s="1"/>
  <c r="G308" i="15"/>
  <c r="J308" i="15" s="1"/>
  <c r="G266" i="15"/>
  <c r="J266" i="15" s="1"/>
  <c r="G75" i="15"/>
  <c r="J75" i="15" s="1"/>
  <c r="L75" i="15" s="1"/>
  <c r="G211" i="15"/>
  <c r="G590" i="15"/>
  <c r="H584" i="15" s="1"/>
  <c r="G142" i="15"/>
  <c r="J142" i="15" s="1"/>
  <c r="G1196" i="15"/>
  <c r="J1196" i="15" s="1"/>
  <c r="G865" i="15"/>
  <c r="J865" i="15" s="1"/>
  <c r="G630" i="15"/>
  <c r="J630" i="15" s="1"/>
  <c r="G497" i="15"/>
  <c r="G489" i="15"/>
  <c r="J489" i="15" s="1"/>
  <c r="G594" i="15"/>
  <c r="J594" i="15" s="1"/>
  <c r="G311" i="15"/>
  <c r="J311" i="15" s="1"/>
  <c r="G1119" i="15"/>
  <c r="J1119" i="15" s="1"/>
  <c r="G107" i="15"/>
  <c r="J107" i="15" s="1"/>
  <c r="G969" i="15"/>
  <c r="J969" i="15" s="1"/>
  <c r="G1246" i="15"/>
  <c r="H1240" i="15" s="1"/>
  <c r="G406" i="15"/>
  <c r="J406" i="15" s="1"/>
  <c r="G926" i="15"/>
  <c r="G903" i="15"/>
  <c r="J903" i="15" s="1"/>
  <c r="G89" i="15"/>
  <c r="J89" i="15" s="1"/>
  <c r="G1033" i="15"/>
  <c r="J1033" i="15" s="1"/>
  <c r="G181" i="15"/>
  <c r="J181" i="15" s="1"/>
  <c r="G64" i="15"/>
  <c r="G432" i="15"/>
  <c r="J432" i="15" s="1"/>
  <c r="G737" i="15"/>
  <c r="J737" i="15" s="1"/>
  <c r="G1079" i="15"/>
  <c r="J1079" i="15" s="1"/>
  <c r="G544" i="15"/>
  <c r="G155" i="15"/>
  <c r="J155" i="15" s="1"/>
  <c r="G755" i="15"/>
  <c r="J755" i="15" s="1"/>
  <c r="G1179" i="15"/>
  <c r="J1179" i="15" s="1"/>
  <c r="G764" i="15"/>
  <c r="J764" i="15" s="1"/>
  <c r="G915" i="15"/>
  <c r="J915" i="15" s="1"/>
  <c r="G710" i="15"/>
  <c r="H702" i="15" s="1"/>
  <c r="G759" i="15"/>
  <c r="G422" i="15"/>
  <c r="J422" i="15" s="1"/>
  <c r="G1152" i="15"/>
  <c r="J1152" i="15" s="1"/>
  <c r="G472" i="15"/>
  <c r="J472" i="15" s="1"/>
  <c r="G1023" i="15"/>
  <c r="G880" i="15"/>
  <c r="J880" i="15" s="1"/>
  <c r="G340" i="15"/>
  <c r="G699" i="15"/>
  <c r="G563" i="15"/>
  <c r="J563" i="15" s="1"/>
  <c r="G831" i="15"/>
  <c r="J831" i="15" s="1"/>
  <c r="G450" i="15"/>
  <c r="J450" i="15" s="1"/>
  <c r="G206" i="15"/>
  <c r="J206" i="15" s="1"/>
  <c r="G104" i="15"/>
  <c r="G122" i="15"/>
  <c r="J122" i="15" s="1"/>
  <c r="G538" i="15"/>
  <c r="J538" i="15" s="1"/>
  <c r="G890" i="15"/>
  <c r="J890" i="15" s="1"/>
  <c r="G41" i="15"/>
  <c r="J41" i="15" s="1"/>
  <c r="G816" i="15"/>
  <c r="G837" i="15"/>
  <c r="J837" i="15" s="1"/>
  <c r="G276" i="15"/>
  <c r="J276" i="15" s="1"/>
  <c r="G171" i="15"/>
  <c r="J171" i="15" s="1"/>
  <c r="G16" i="15"/>
  <c r="J16" i="15" s="1"/>
  <c r="G893" i="15"/>
  <c r="J893" i="15" s="1"/>
  <c r="G135" i="15"/>
  <c r="J135" i="15" s="1"/>
  <c r="G278" i="15"/>
  <c r="J278" i="15" s="1"/>
  <c r="G1229" i="15"/>
  <c r="J1229" i="15" s="1"/>
  <c r="G1150" i="15"/>
  <c r="J1150" i="15" s="1"/>
  <c r="G215" i="15"/>
  <c r="J215" i="15" s="1"/>
  <c r="G233" i="15"/>
  <c r="J233" i="15" s="1"/>
  <c r="G1045" i="15"/>
  <c r="J1045" i="15" s="1"/>
  <c r="G848" i="15"/>
  <c r="J848" i="15" s="1"/>
  <c r="G1251" i="15"/>
  <c r="G470" i="15"/>
  <c r="J470" i="15" s="1"/>
  <c r="G1090" i="15"/>
  <c r="J1090" i="15" s="1"/>
  <c r="G82" i="15"/>
  <c r="J82" i="15" s="1"/>
  <c r="G875" i="15"/>
  <c r="J875" i="15" s="1"/>
  <c r="G70" i="15"/>
  <c r="J70" i="15" s="1"/>
  <c r="L70" i="15" s="1"/>
  <c r="G811" i="15"/>
  <c r="J811" i="15" s="1"/>
  <c r="G72" i="15"/>
  <c r="J72" i="15" s="1"/>
  <c r="L72" i="15" s="1"/>
  <c r="G48" i="15"/>
  <c r="J48" i="15" s="1"/>
  <c r="G282" i="15"/>
  <c r="J282" i="15" s="1"/>
  <c r="G434" i="15"/>
  <c r="J434" i="15" s="1"/>
  <c r="G160" i="15"/>
  <c r="G383" i="15"/>
  <c r="J383" i="15" s="1"/>
  <c r="G162" i="15"/>
  <c r="G479" i="15"/>
  <c r="J479" i="15" s="1"/>
  <c r="G783" i="15"/>
  <c r="G847" i="15"/>
  <c r="J847" i="15" s="1"/>
  <c r="G110" i="15"/>
  <c r="J110" i="15" s="1"/>
  <c r="G12" i="15"/>
  <c r="J12" i="15" s="1"/>
  <c r="G365" i="15"/>
  <c r="J365" i="15" s="1"/>
  <c r="G1017" i="15"/>
  <c r="J1017" i="15" s="1"/>
  <c r="G1111" i="15"/>
  <c r="J1111" i="15" s="1"/>
  <c r="G518" i="15"/>
  <c r="G952" i="15"/>
  <c r="J952" i="15" s="1"/>
  <c r="G466" i="15"/>
  <c r="J466" i="15" s="1"/>
  <c r="G67" i="15"/>
  <c r="J67" i="15" s="1"/>
  <c r="L67" i="15" s="1"/>
  <c r="G948" i="15"/>
  <c r="J948" i="15" s="1"/>
  <c r="G975" i="15"/>
  <c r="J975" i="15" s="1"/>
  <c r="G1201" i="15"/>
  <c r="J1201" i="15" s="1"/>
  <c r="G782" i="15"/>
  <c r="G209" i="15"/>
  <c r="J209" i="15" s="1"/>
  <c r="G189" i="15"/>
  <c r="J189" i="15" s="1"/>
  <c r="G495" i="15"/>
  <c r="J495" i="15" s="1"/>
  <c r="G839" i="15"/>
  <c r="J839" i="15" s="1"/>
  <c r="G1106" i="15"/>
  <c r="J1106" i="15" s="1"/>
  <c r="G62" i="15"/>
  <c r="G869" i="15"/>
  <c r="J869" i="15" s="1"/>
  <c r="G176" i="15"/>
  <c r="J176" i="15" s="1"/>
  <c r="G1145" i="15"/>
  <c r="J1145" i="15" s="1"/>
  <c r="G819" i="15"/>
  <c r="J819" i="15" s="1"/>
  <c r="G1235" i="15"/>
  <c r="J1235" i="15" s="1"/>
  <c r="G1074" i="15"/>
  <c r="J1074" i="15" s="1"/>
  <c r="G442" i="15"/>
  <c r="G835" i="15"/>
  <c r="J835" i="15" s="1"/>
  <c r="G1233" i="15"/>
  <c r="J1233" i="15" s="1"/>
  <c r="G81" i="15"/>
  <c r="J81" i="15" s="1"/>
  <c r="L81" i="15" s="1"/>
  <c r="G374" i="15"/>
  <c r="G542" i="15"/>
  <c r="J542" i="15" s="1"/>
  <c r="G34" i="15"/>
  <c r="J34" i="15" s="1"/>
  <c r="G745" i="15"/>
  <c r="J745" i="15" s="1"/>
  <c r="G1041" i="15"/>
  <c r="J1041" i="15" s="1"/>
  <c r="G336" i="15"/>
  <c r="J336" i="15" s="1"/>
  <c r="G1219" i="15"/>
  <c r="J1219" i="15" s="1"/>
  <c r="G1243" i="15"/>
  <c r="J1243" i="15" s="1"/>
  <c r="G1220" i="15"/>
  <c r="J1220" i="15" s="1"/>
  <c r="G191" i="15"/>
  <c r="J191" i="15" s="1"/>
  <c r="G1024" i="15"/>
  <c r="H1016" i="15" s="1"/>
  <c r="G505" i="15"/>
  <c r="J505" i="15" s="1"/>
  <c r="G1013" i="15"/>
  <c r="J1013" i="15" s="1"/>
  <c r="G859" i="15"/>
  <c r="J859" i="15" s="1"/>
  <c r="G524" i="15"/>
  <c r="J524" i="15" s="1"/>
  <c r="G208" i="15"/>
  <c r="J208" i="15" s="1"/>
  <c r="G148" i="15"/>
  <c r="J148" i="15" s="1"/>
  <c r="G401" i="15"/>
  <c r="J401" i="15" s="1"/>
  <c r="G808" i="15"/>
  <c r="J808" i="15" s="1"/>
  <c r="G1036" i="15"/>
  <c r="J1036" i="15" s="1"/>
  <c r="G1197" i="15"/>
  <c r="J1197" i="15" s="1"/>
  <c r="G45" i="15"/>
  <c r="J45" i="15" s="1"/>
  <c r="G1140" i="15"/>
  <c r="J1140" i="15" s="1"/>
  <c r="G911" i="15"/>
  <c r="J911" i="15" s="1"/>
  <c r="G573" i="15"/>
  <c r="J573" i="15" s="1"/>
  <c r="G830" i="15"/>
  <c r="J830" i="15" s="1"/>
  <c r="G273" i="15"/>
  <c r="J273" i="15" s="1"/>
  <c r="G850" i="15"/>
  <c r="J850" i="15" s="1"/>
  <c r="G210" i="15"/>
  <c r="H202" i="15" s="1"/>
  <c r="G1104" i="15"/>
  <c r="J1104" i="15" s="1"/>
  <c r="G787" i="15"/>
  <c r="G416" i="15"/>
  <c r="J416" i="15" s="1"/>
  <c r="G316" i="15"/>
  <c r="J316" i="15" s="1"/>
  <c r="G1146" i="15"/>
  <c r="J1146" i="15" s="1"/>
  <c r="G656" i="15"/>
  <c r="J656" i="15" s="1"/>
  <c r="G404" i="15"/>
  <c r="J404" i="15" s="1"/>
  <c r="G227" i="15"/>
  <c r="G61" i="15"/>
  <c r="G1203" i="15"/>
  <c r="H1195" i="15" s="1"/>
  <c r="G528" i="15"/>
  <c r="J528" i="15" s="1"/>
  <c r="G757" i="15"/>
  <c r="J757" i="15" s="1"/>
  <c r="G709" i="15"/>
  <c r="G960" i="15"/>
  <c r="J960" i="15" s="1"/>
  <c r="G52" i="15"/>
  <c r="J52" i="15" s="1"/>
  <c r="G789" i="15"/>
  <c r="G347" i="15"/>
  <c r="J347" i="15" s="1"/>
  <c r="G844" i="15"/>
  <c r="J844" i="15" s="1"/>
  <c r="G883" i="15"/>
  <c r="J883" i="15" s="1"/>
  <c r="G1189" i="15"/>
  <c r="J1189" i="15" s="1"/>
  <c r="G238" i="15"/>
  <c r="H228" i="15" s="1"/>
  <c r="G146" i="15"/>
  <c r="J146" i="15" s="1"/>
  <c r="G798" i="15"/>
  <c r="J798" i="15" s="1"/>
  <c r="G269" i="15"/>
  <c r="J269" i="15" s="1"/>
  <c r="G190" i="15"/>
  <c r="J190" i="15" s="1"/>
  <c r="G767" i="15"/>
  <c r="J767" i="15" s="1"/>
  <c r="G1163" i="15"/>
  <c r="J1163" i="15" s="1"/>
  <c r="G727" i="15"/>
  <c r="H719" i="15" s="1"/>
  <c r="G1183" i="15"/>
  <c r="J1183" i="15" s="1"/>
  <c r="G366" i="15"/>
  <c r="J366" i="15" s="1"/>
  <c r="G285" i="15"/>
  <c r="J285" i="15" s="1"/>
  <c r="G280" i="15"/>
  <c r="J280" i="15" s="1"/>
  <c r="G705" i="15"/>
  <c r="J705" i="15" s="1"/>
  <c r="L705" i="15" s="1"/>
  <c r="G268" i="15"/>
  <c r="J268" i="15" s="1"/>
  <c r="G784" i="15"/>
  <c r="G1010" i="15"/>
  <c r="J1010" i="15" s="1"/>
  <c r="G1032" i="15"/>
  <c r="J1032" i="15" s="1"/>
  <c r="G645" i="15"/>
  <c r="J645" i="15" s="1"/>
  <c r="G256" i="15"/>
  <c r="J256" i="15" s="1"/>
  <c r="G938" i="15"/>
  <c r="G325" i="15"/>
  <c r="J325" i="15" s="1"/>
  <c r="G460" i="15"/>
  <c r="J460" i="15" s="1"/>
  <c r="G1138" i="15"/>
  <c r="H1131" i="15" s="1"/>
  <c r="G1080" i="15"/>
  <c r="J1080" i="15" s="1"/>
  <c r="G1209" i="15"/>
  <c r="J1209" i="15" s="1"/>
  <c r="G185" i="15"/>
  <c r="J185" i="15" s="1"/>
  <c r="G1126" i="15"/>
  <c r="J1126" i="15" s="1"/>
  <c r="G1155" i="15"/>
  <c r="J1155" i="15" s="1"/>
  <c r="G326" i="15"/>
  <c r="G677" i="15"/>
  <c r="J677" i="15" s="1"/>
  <c r="G410" i="15"/>
  <c r="J410" i="15" s="1"/>
  <c r="G109" i="15"/>
  <c r="J109" i="15" s="1"/>
  <c r="G852" i="15"/>
  <c r="J852" i="15" s="1"/>
  <c r="G803" i="15"/>
  <c r="J803" i="15" s="1"/>
  <c r="G643" i="15"/>
  <c r="J643" i="15" s="1"/>
  <c r="G1247" i="15"/>
  <c r="J1247" i="15" s="1"/>
  <c r="G10" i="15"/>
  <c r="J10" i="15" s="1"/>
  <c r="G1110" i="15"/>
  <c r="G691" i="15"/>
  <c r="J691" i="15" s="1"/>
  <c r="G557" i="15"/>
  <c r="J557" i="15" s="1"/>
  <c r="G688" i="15"/>
  <c r="G833" i="15"/>
  <c r="H827" i="15" s="1"/>
  <c r="G554" i="15"/>
  <c r="J554" i="15" s="1"/>
  <c r="G19" i="15"/>
  <c r="G317" i="15"/>
  <c r="J317" i="15" s="1"/>
  <c r="G436" i="15"/>
  <c r="J436" i="15" s="1"/>
  <c r="G987" i="15"/>
  <c r="J987" i="15" s="1"/>
  <c r="G1020" i="15"/>
  <c r="J1020" i="15" s="1"/>
  <c r="G267" i="15"/>
  <c r="J267" i="15" s="1"/>
  <c r="G1157" i="15"/>
  <c r="J1157" i="15" s="1"/>
  <c r="G1001" i="15"/>
  <c r="J1001" i="15" s="1"/>
  <c r="G822" i="15"/>
  <c r="J822" i="15" s="1"/>
  <c r="G179" i="15"/>
  <c r="J179" i="15" s="1"/>
  <c r="G685" i="15"/>
  <c r="J685" i="15" s="1"/>
  <c r="G1038" i="15"/>
  <c r="J1038" i="15" s="1"/>
  <c r="G1176" i="15"/>
  <c r="J1176" i="15" s="1"/>
  <c r="G879" i="15"/>
  <c r="J879" i="15" s="1"/>
  <c r="G541" i="15"/>
  <c r="J541" i="15" s="1"/>
  <c r="G319" i="15"/>
  <c r="J319" i="15" s="1"/>
  <c r="G750" i="15"/>
  <c r="J750" i="15" s="1"/>
  <c r="G444" i="15"/>
  <c r="J444" i="15" s="1"/>
  <c r="G1050" i="15"/>
  <c r="J1050" i="15" s="1"/>
  <c r="G648" i="15"/>
  <c r="J648" i="15" s="1"/>
  <c r="G11" i="15"/>
  <c r="J11" i="15" s="1"/>
  <c r="G788" i="15"/>
  <c r="G553" i="15"/>
  <c r="J553" i="15" s="1"/>
  <c r="G198" i="15"/>
  <c r="G42" i="15"/>
  <c r="J42" i="15" s="1"/>
  <c r="G35" i="15"/>
  <c r="J35" i="15" s="1"/>
  <c r="G529" i="15"/>
  <c r="J529" i="15" s="1"/>
  <c r="G1113" i="15"/>
  <c r="J1113" i="15" s="1"/>
  <c r="G420" i="15"/>
  <c r="H400" i="15" s="1"/>
  <c r="G770" i="15"/>
  <c r="J770" i="15" s="1"/>
  <c r="G543" i="15"/>
  <c r="J543" i="15" s="1"/>
  <c r="G635" i="15"/>
  <c r="J635" i="15" s="1"/>
  <c r="G194" i="15"/>
  <c r="J194" i="15" s="1"/>
  <c r="G229" i="15"/>
  <c r="J229" i="15" s="1"/>
  <c r="G205" i="15"/>
  <c r="J205" i="15" s="1"/>
  <c r="G284" i="15"/>
  <c r="J284" i="15" s="1"/>
  <c r="G901" i="15"/>
  <c r="J901" i="15" s="1"/>
  <c r="G260" i="15"/>
  <c r="J260" i="15" s="1"/>
  <c r="G1228" i="15"/>
  <c r="J1228" i="15" s="1"/>
  <c r="G344" i="15"/>
  <c r="J344" i="15" s="1"/>
  <c r="G428" i="15"/>
  <c r="J428" i="15" s="1"/>
  <c r="G203" i="15"/>
  <c r="G120" i="15"/>
  <c r="J120" i="15" s="1"/>
  <c r="G1124" i="15"/>
  <c r="J1124" i="15" s="1"/>
  <c r="G1207" i="15"/>
  <c r="G533" i="15"/>
  <c r="J533" i="15" s="1"/>
  <c r="G43" i="15"/>
  <c r="J43" i="15" s="1"/>
  <c r="G595" i="15"/>
  <c r="J595" i="15" s="1"/>
  <c r="G136" i="15"/>
  <c r="J136" i="15" s="1"/>
  <c r="G593" i="15"/>
  <c r="J593" i="15" s="1"/>
  <c r="G713" i="15"/>
  <c r="J713" i="15" s="1"/>
  <c r="L713" i="15" s="1"/>
  <c r="G462" i="15"/>
  <c r="G525" i="15"/>
  <c r="J525" i="15" s="1"/>
  <c r="G426" i="15"/>
  <c r="G369" i="15"/>
  <c r="J369" i="15" s="1"/>
  <c r="G254" i="15"/>
  <c r="J254" i="15" s="1"/>
  <c r="G697" i="15"/>
  <c r="G867" i="15"/>
  <c r="G1245" i="15"/>
  <c r="H1239" i="15" s="1"/>
  <c r="G923" i="15"/>
  <c r="G335" i="15"/>
  <c r="J335" i="15" s="1"/>
  <c r="G502" i="15"/>
  <c r="J502" i="15" s="1"/>
  <c r="G389" i="15"/>
  <c r="G192" i="15"/>
  <c r="J192" i="15" s="1"/>
  <c r="G924" i="15"/>
  <c r="G1012" i="15"/>
  <c r="J1012" i="15" s="1"/>
  <c r="G1078" i="15"/>
  <c r="J1078" i="15" s="1"/>
  <c r="G113" i="15"/>
  <c r="J113" i="15" s="1"/>
  <c r="G902" i="15"/>
  <c r="J902" i="15" s="1"/>
  <c r="G775" i="15"/>
  <c r="H763" i="15" s="1"/>
  <c r="G600" i="15"/>
  <c r="J600" i="15" s="1"/>
  <c r="G1218" i="15"/>
  <c r="H1211" i="15" s="1"/>
  <c r="G94" i="15"/>
  <c r="H88" i="15" s="1"/>
  <c r="G438" i="15"/>
  <c r="J438" i="15" s="1"/>
  <c r="G1117" i="15"/>
  <c r="J1117" i="15" s="1"/>
  <c r="G414" i="15"/>
  <c r="J414" i="15" s="1"/>
  <c r="G536" i="15"/>
  <c r="J536" i="15" s="1"/>
  <c r="G31" i="15"/>
  <c r="J31" i="15" s="1"/>
  <c r="G467" i="15"/>
  <c r="J467" i="15" s="1"/>
  <c r="G838" i="15"/>
  <c r="J838" i="15" s="1"/>
  <c r="G504" i="15"/>
  <c r="G270" i="15"/>
  <c r="J270" i="15" s="1"/>
  <c r="G646" i="15"/>
  <c r="J646" i="15" s="1"/>
  <c r="G424" i="15"/>
  <c r="J424" i="15" s="1"/>
  <c r="G188" i="15"/>
  <c r="J188" i="15" s="1"/>
  <c r="G387" i="15"/>
  <c r="J387" i="15" s="1"/>
  <c r="G230" i="15"/>
  <c r="J230" i="15" s="1"/>
  <c r="G998" i="15"/>
  <c r="J998" i="15" s="1"/>
  <c r="G884" i="15"/>
  <c r="H866" i="15" s="1"/>
  <c r="G212" i="15"/>
  <c r="J212" i="15" s="1"/>
  <c r="G354" i="15"/>
  <c r="J354" i="15" s="1"/>
  <c r="G577" i="15"/>
  <c r="J577" i="15" s="1"/>
  <c r="G628" i="15"/>
  <c r="J628" i="15" s="1"/>
  <c r="G510" i="15"/>
  <c r="G1108" i="15"/>
  <c r="J1108" i="15" s="1"/>
  <c r="G300" i="15"/>
  <c r="J300" i="15" s="1"/>
  <c r="G939" i="15"/>
  <c r="J939" i="15" s="1"/>
  <c r="G395" i="15"/>
  <c r="J395" i="15" s="1"/>
  <c r="G982" i="15"/>
  <c r="J982" i="15" s="1"/>
  <c r="G989" i="15"/>
  <c r="J989" i="15" s="1"/>
  <c r="G508" i="15"/>
  <c r="J508" i="15" s="1"/>
  <c r="G473" i="15"/>
  <c r="J473" i="15" s="1"/>
  <c r="G968" i="15"/>
  <c r="J968" i="15" s="1"/>
  <c r="G302" i="15"/>
  <c r="J302" i="15" s="1"/>
  <c r="G977" i="15"/>
  <c r="J977" i="15" s="1"/>
  <c r="G714" i="15"/>
  <c r="J714" i="15" s="1"/>
  <c r="L714" i="15" s="1"/>
  <c r="G1214" i="15"/>
  <c r="J1214" i="15" s="1"/>
  <c r="G640" i="15"/>
  <c r="J640" i="15" s="1"/>
  <c r="G15" i="15"/>
  <c r="J15" i="15" s="1"/>
  <c r="G90" i="15"/>
  <c r="J90" i="15" s="1"/>
  <c r="G946" i="15"/>
  <c r="G427" i="15"/>
  <c r="J427" i="15" s="1"/>
  <c r="G695" i="15"/>
  <c r="J695" i="15" s="1"/>
  <c r="G213" i="15"/>
  <c r="J213" i="15" s="1"/>
  <c r="G1021" i="15"/>
  <c r="J1021" i="15" s="1"/>
  <c r="G1035" i="15"/>
  <c r="J1035" i="15" s="1"/>
  <c r="G862" i="15"/>
  <c r="J862" i="15" s="1"/>
  <c r="G854" i="15"/>
  <c r="J854" i="15" s="1"/>
  <c r="G1221" i="15"/>
  <c r="J1221" i="15" s="1"/>
  <c r="G249" i="15"/>
  <c r="J249" i="15" s="1"/>
  <c r="G603" i="15"/>
  <c r="G568" i="15"/>
  <c r="J568" i="15" s="1"/>
  <c r="G612" i="15"/>
  <c r="J612" i="15" s="1"/>
  <c r="G351" i="15"/>
  <c r="J351" i="15" s="1"/>
  <c r="G896" i="15"/>
  <c r="J896" i="15" s="1"/>
  <c r="G7" i="15"/>
  <c r="J7" i="15" s="1"/>
  <c r="G1121" i="15"/>
  <c r="J1121" i="15" s="1"/>
  <c r="G121" i="15"/>
  <c r="J121" i="15" s="1"/>
  <c r="G1250" i="15"/>
  <c r="G1073" i="15"/>
  <c r="J1073" i="15" s="1"/>
  <c r="G922" i="15"/>
  <c r="G512" i="15"/>
  <c r="J512" i="15" s="1"/>
  <c r="G1192" i="15"/>
  <c r="J1192" i="15" s="1"/>
  <c r="G180" i="15"/>
  <c r="J180" i="15" s="1"/>
  <c r="G1216" i="15"/>
  <c r="J1216" i="15" s="1"/>
  <c r="G698" i="15"/>
  <c r="G910" i="15"/>
  <c r="J910" i="15" s="1"/>
  <c r="G1109" i="15"/>
  <c r="J1109" i="15" s="1"/>
  <c r="G620" i="15"/>
  <c r="J620" i="15" s="1"/>
  <c r="G143" i="15"/>
  <c r="J143" i="15" s="1"/>
  <c r="G478" i="15"/>
  <c r="J478" i="15" s="1"/>
  <c r="G559" i="15"/>
  <c r="J559" i="15" s="1"/>
  <c r="G853" i="15"/>
  <c r="J853" i="15" s="1"/>
  <c r="G114" i="15"/>
  <c r="J114" i="15" s="1"/>
  <c r="G642" i="15"/>
  <c r="J642" i="15" s="1"/>
  <c r="G526" i="15"/>
  <c r="J526" i="15" s="1"/>
  <c r="G236" i="15"/>
  <c r="J236" i="15" s="1"/>
  <c r="G293" i="15"/>
  <c r="J293" i="15" s="1"/>
  <c r="G429" i="15"/>
  <c r="J429" i="15" s="1"/>
  <c r="G463" i="15"/>
  <c r="J463" i="15" s="1"/>
  <c r="G804" i="15"/>
  <c r="J804" i="15" s="1"/>
  <c r="G732" i="15"/>
  <c r="J732" i="15" s="1"/>
  <c r="G917" i="15"/>
  <c r="J917" i="15" s="1"/>
  <c r="G274" i="15"/>
  <c r="J274" i="15" s="1"/>
  <c r="G21" i="15"/>
  <c r="G684" i="15"/>
  <c r="J684" i="15" s="1"/>
  <c r="G294" i="15"/>
  <c r="J294" i="15" s="1"/>
  <c r="G966" i="15"/>
  <c r="J966" i="15" s="1"/>
  <c r="G1230" i="15"/>
  <c r="J1230" i="15" s="1"/>
  <c r="G167" i="15"/>
  <c r="G1069" i="15"/>
  <c r="J1069" i="15" s="1"/>
  <c r="G112" i="15"/>
  <c r="J112" i="15" s="1"/>
  <c r="G846" i="15"/>
  <c r="J846" i="15" s="1"/>
  <c r="G469" i="15"/>
  <c r="J469" i="15" s="1"/>
  <c r="G55" i="15"/>
  <c r="J55" i="15" s="1"/>
  <c r="G743" i="15"/>
  <c r="G1034" i="15"/>
  <c r="J1034" i="15" s="1"/>
  <c r="G246" i="15"/>
  <c r="J246" i="15" s="1"/>
  <c r="G583" i="15"/>
  <c r="J583" i="15" s="1"/>
  <c r="G264" i="15"/>
  <c r="J264" i="15" s="1"/>
  <c r="G749" i="15"/>
  <c r="J749" i="15" s="1"/>
  <c r="G610" i="15"/>
  <c r="J610" i="15" s="1"/>
  <c r="G484" i="15"/>
  <c r="J484" i="15" s="1"/>
  <c r="G988" i="15"/>
  <c r="J988" i="15" s="1"/>
  <c r="G1125" i="15"/>
  <c r="J1125" i="15" s="1"/>
  <c r="G841" i="15"/>
  <c r="J841" i="15" s="1"/>
  <c r="G1000" i="15"/>
  <c r="J1000" i="15" s="1"/>
  <c r="G1244" i="15"/>
  <c r="J1244" i="15" s="1"/>
  <c r="G1067" i="15"/>
  <c r="J1067" i="15" s="1"/>
  <c r="G1234" i="15"/>
  <c r="J1234" i="15" s="1"/>
  <c r="G956" i="15"/>
  <c r="J956" i="15" s="1"/>
  <c r="G425" i="15"/>
  <c r="J425" i="15" s="1"/>
  <c r="G313" i="15"/>
  <c r="J313" i="15" s="1"/>
  <c r="G1190" i="15"/>
  <c r="G964" i="15"/>
  <c r="J964" i="15" s="1"/>
  <c r="G963" i="15"/>
  <c r="J963" i="15" s="1"/>
  <c r="G411" i="15"/>
  <c r="J411" i="15" s="1"/>
  <c r="G1187" i="15"/>
  <c r="H1170" i="15" s="1"/>
  <c r="G377" i="15"/>
  <c r="J377" i="15" s="1"/>
  <c r="G874" i="15"/>
  <c r="J874" i="15" s="1"/>
  <c r="G744" i="15"/>
  <c r="J744" i="15" s="1"/>
  <c r="G418" i="15"/>
  <c r="J418" i="15" s="1"/>
  <c r="G396" i="15"/>
  <c r="J396" i="15" s="1"/>
  <c r="G889" i="15"/>
  <c r="G681" i="15"/>
  <c r="G329" i="15"/>
  <c r="J329" i="15" s="1"/>
  <c r="G145" i="15"/>
  <c r="J145" i="15" s="1"/>
  <c r="G570" i="15"/>
  <c r="J570" i="15" s="1"/>
  <c r="G315" i="15"/>
  <c r="J315" i="15" s="1"/>
  <c r="G1177" i="15"/>
  <c r="J1177" i="15" s="1"/>
  <c r="G520" i="15"/>
  <c r="G398" i="15"/>
  <c r="J398" i="15" s="1"/>
  <c r="G556" i="15"/>
  <c r="J556" i="15" s="1"/>
  <c r="G1232" i="15"/>
  <c r="H1225" i="15" s="1"/>
  <c r="G92" i="15"/>
  <c r="J92" i="15" s="1"/>
  <c r="G928" i="15"/>
  <c r="G871" i="15"/>
  <c r="J871" i="15" s="1"/>
  <c r="G164" i="15"/>
  <c r="G252" i="15"/>
  <c r="J252" i="15" s="1"/>
  <c r="G28" i="15"/>
  <c r="J28" i="15" s="1"/>
  <c r="G223" i="15"/>
  <c r="J223" i="15" s="1"/>
  <c r="G551" i="15"/>
  <c r="J551" i="15" s="1"/>
  <c r="G1191" i="15"/>
  <c r="J1191" i="15" s="1"/>
  <c r="G1167" i="15"/>
  <c r="J1167" i="15" s="1"/>
  <c r="G820" i="15"/>
  <c r="G587" i="15"/>
  <c r="J587" i="15" s="1"/>
  <c r="G218" i="15"/>
  <c r="J218" i="15" s="1"/>
  <c r="G1193" i="15"/>
  <c r="J1193" i="15" s="1"/>
  <c r="G334" i="15"/>
  <c r="J334" i="15" s="1"/>
  <c r="G51" i="15"/>
  <c r="G927" i="15"/>
  <c r="G103" i="15"/>
  <c r="J103" i="15" s="1"/>
  <c r="G1129" i="15"/>
  <c r="J1129" i="15" s="1"/>
  <c r="G805" i="15"/>
  <c r="J805" i="15" s="1"/>
  <c r="G1223" i="15"/>
  <c r="J1223" i="15" s="1"/>
  <c r="G920" i="15"/>
  <c r="G226" i="15"/>
  <c r="G898" i="15"/>
  <c r="J898" i="15" s="1"/>
  <c r="G140" i="15"/>
  <c r="H133" i="15" s="1"/>
  <c r="G1003" i="15"/>
  <c r="J1003" i="15" s="1"/>
  <c r="G402" i="15"/>
  <c r="J402" i="15" s="1"/>
  <c r="G1173" i="15"/>
  <c r="J1173" i="15" s="1"/>
  <c r="G393" i="15"/>
  <c r="H391" i="15" s="1"/>
  <c r="G918" i="15"/>
  <c r="J918" i="15" s="1"/>
  <c r="G840" i="15"/>
  <c r="J840" i="15" s="1"/>
  <c r="G488" i="15"/>
  <c r="J488" i="15" s="1"/>
  <c r="G834" i="15"/>
  <c r="G474" i="15"/>
  <c r="H468" i="15" s="1"/>
  <c r="G1107" i="15"/>
  <c r="J1107" i="15" s="1"/>
  <c r="G1161" i="15"/>
  <c r="J1161" i="15" s="1"/>
  <c r="G985" i="15"/>
  <c r="J985" i="15" s="1"/>
  <c r="G762" i="15"/>
  <c r="G799" i="15"/>
  <c r="J799" i="15" s="1"/>
  <c r="G1019" i="15"/>
  <c r="J1019" i="15" s="1"/>
  <c r="G361" i="15"/>
  <c r="J361" i="15" s="1"/>
  <c r="G128" i="15"/>
  <c r="J128" i="15" s="1"/>
  <c r="G384" i="15"/>
  <c r="H380" i="15" s="1"/>
  <c r="G537" i="15"/>
  <c r="J537" i="15" s="1"/>
  <c r="G98" i="15"/>
  <c r="J98" i="15" s="1"/>
  <c r="G506" i="15"/>
  <c r="J506" i="15" s="1"/>
  <c r="G421" i="15"/>
  <c r="J421" i="15" s="1"/>
  <c r="G358" i="15"/>
  <c r="J358" i="15" s="1"/>
  <c r="G147" i="15"/>
  <c r="G493" i="15"/>
  <c r="J493" i="15" s="1"/>
  <c r="G150" i="15"/>
  <c r="J150" i="15" s="1"/>
  <c r="G678" i="15"/>
  <c r="J678" i="15" s="1"/>
  <c r="G201" i="15"/>
  <c r="G451" i="15"/>
  <c r="J451" i="15" s="1"/>
  <c r="G1164" i="15"/>
  <c r="J1164" i="15" s="1"/>
  <c r="G314" i="15"/>
  <c r="J314" i="15" s="1"/>
  <c r="G100" i="15"/>
  <c r="J100" i="15" s="1"/>
  <c r="G765" i="15"/>
  <c r="J765" i="15" s="1"/>
  <c r="G166" i="15"/>
  <c r="G1215" i="15"/>
  <c r="J1215" i="15" s="1"/>
  <c r="G1042" i="15"/>
  <c r="J1042" i="15" s="1"/>
  <c r="G386" i="15"/>
  <c r="J386" i="15" s="1"/>
  <c r="G812" i="15"/>
  <c r="J812" i="15" s="1"/>
  <c r="G46" i="15"/>
  <c r="J46" i="15" s="1"/>
  <c r="G994" i="15"/>
  <c r="J994" i="15" s="1"/>
  <c r="G597" i="15"/>
  <c r="J597" i="15" s="1"/>
  <c r="G22" i="15"/>
  <c r="G1132" i="15"/>
  <c r="J1132" i="15" s="1"/>
  <c r="G722" i="15"/>
  <c r="J722" i="15" s="1"/>
  <c r="G118" i="15"/>
  <c r="J118" i="15" s="1"/>
  <c r="G779" i="15"/>
  <c r="G622" i="15"/>
  <c r="J622" i="15" s="1"/>
  <c r="G245" i="15"/>
  <c r="G388" i="15"/>
  <c r="J388" i="15" s="1"/>
  <c r="G385" i="15"/>
  <c r="J385" i="15" s="1"/>
  <c r="G33" i="15"/>
  <c r="J33" i="15" s="1"/>
  <c r="G102" i="15"/>
  <c r="J102" i="15" s="1"/>
  <c r="G974" i="15"/>
  <c r="J974" i="15" s="1"/>
  <c r="G1123" i="15"/>
  <c r="H1115" i="15" s="1"/>
  <c r="G184" i="15"/>
  <c r="J184" i="15" s="1"/>
  <c r="G881" i="15"/>
  <c r="J881" i="15" s="1"/>
  <c r="G76" i="15"/>
  <c r="J76" i="15" s="1"/>
  <c r="L76" i="15" s="1"/>
  <c r="G231" i="15"/>
  <c r="J231" i="15" s="1"/>
  <c r="G649" i="15"/>
  <c r="J649" i="15" s="1"/>
  <c r="G1222" i="15"/>
  <c r="J1222" i="15" s="1"/>
  <c r="G44" i="15"/>
  <c r="J44" i="15" s="1"/>
  <c r="G204" i="15"/>
  <c r="G706" i="15"/>
  <c r="J706" i="15" s="1"/>
  <c r="L706" i="15" s="1"/>
  <c r="G951" i="15"/>
  <c r="J951" i="15" s="1"/>
  <c r="G786" i="15"/>
  <c r="J786" i="15" s="1"/>
  <c r="G655" i="15"/>
  <c r="J655" i="15" s="1"/>
  <c r="G1075" i="15"/>
  <c r="J1075" i="15" s="1"/>
  <c r="G54" i="15"/>
  <c r="J54" i="15" s="1"/>
  <c r="G492" i="15"/>
  <c r="J492" i="15" s="1"/>
  <c r="G997" i="15"/>
  <c r="G80" i="15"/>
  <c r="J80" i="15" s="1"/>
  <c r="L80" i="15" s="1"/>
  <c r="G58" i="15"/>
  <c r="G454" i="15"/>
  <c r="J454" i="15" s="1"/>
  <c r="G579" i="15"/>
  <c r="J579" i="15" s="1"/>
  <c r="G253" i="15"/>
  <c r="J253" i="15" s="1"/>
  <c r="G574" i="15"/>
  <c r="J574" i="15" s="1"/>
  <c r="G953" i="15"/>
  <c r="J953" i="15" s="1"/>
  <c r="G521" i="15"/>
  <c r="G172" i="15"/>
  <c r="J172" i="15" s="1"/>
  <c r="G95" i="15"/>
  <c r="J95" i="15" s="1"/>
  <c r="G1049" i="15"/>
  <c r="J1049" i="15" s="1"/>
  <c r="G1046" i="15"/>
  <c r="J1046" i="15" s="1"/>
  <c r="G849" i="15"/>
  <c r="J849" i="15" s="1"/>
  <c r="G459" i="15"/>
  <c r="J459" i="15" s="1"/>
  <c r="G138" i="15"/>
  <c r="J138" i="15" s="1"/>
  <c r="G458" i="15"/>
  <c r="J458" i="15" s="1"/>
  <c r="G913" i="15"/>
  <c r="J913" i="15" s="1"/>
  <c r="G562" i="15"/>
  <c r="J562" i="15" s="1"/>
  <c r="G197" i="15"/>
  <c r="J197" i="15" s="1"/>
  <c r="G959" i="15"/>
  <c r="J959" i="15" s="1"/>
  <c r="G916" i="15"/>
  <c r="J916" i="15" s="1"/>
  <c r="G324" i="15"/>
  <c r="J324" i="15" s="1"/>
  <c r="G676" i="15"/>
  <c r="J676" i="15" s="1"/>
  <c r="G930" i="15"/>
  <c r="J930" i="15" s="1"/>
  <c r="G1040" i="15"/>
  <c r="J1040" i="15" s="1"/>
  <c r="G446" i="15"/>
  <c r="J446" i="15" s="1"/>
  <c r="G1242" i="15"/>
  <c r="J1242" i="15" s="1"/>
  <c r="G692" i="15"/>
  <c r="J692" i="15" s="1"/>
  <c r="G540" i="15"/>
  <c r="H523" i="15" s="1"/>
  <c r="G906" i="15"/>
  <c r="J906" i="15" s="1"/>
  <c r="G32" i="15"/>
  <c r="J32" i="15" s="1"/>
  <c r="G631" i="15"/>
  <c r="G1002" i="15"/>
  <c r="J1002" i="15" s="1"/>
  <c r="G275" i="15"/>
  <c r="J275" i="15" s="1"/>
  <c r="G174" i="15"/>
  <c r="J174" i="15" s="1"/>
  <c r="G711" i="15"/>
  <c r="J711" i="15" s="1"/>
  <c r="L711" i="15" s="1"/>
  <c r="G1008" i="15"/>
  <c r="J1008" i="15" s="1"/>
  <c r="G843" i="15"/>
  <c r="J843" i="15" s="1"/>
  <c r="G367" i="15"/>
  <c r="J367" i="15" s="1"/>
  <c r="G1071" i="15"/>
  <c r="J1071" i="15" s="1"/>
  <c r="G141" i="15"/>
  <c r="J141" i="15" s="1"/>
  <c r="G312" i="15"/>
  <c r="J312" i="15" s="1"/>
  <c r="G944" i="15"/>
  <c r="J944" i="15" s="1"/>
  <c r="G990" i="15"/>
  <c r="J990" i="15" s="1"/>
  <c r="G591" i="15"/>
  <c r="J591" i="15" s="1"/>
  <c r="G961" i="15"/>
  <c r="J961" i="15" s="1"/>
  <c r="G979" i="15"/>
  <c r="J979" i="15" s="1"/>
  <c r="G761" i="15"/>
  <c r="G498" i="15"/>
  <c r="J498" i="15" s="1"/>
  <c r="G720" i="15"/>
  <c r="G625" i="15"/>
  <c r="H606" i="15" s="1"/>
  <c r="G475" i="15"/>
  <c r="J475" i="15" s="1"/>
  <c r="G891" i="15"/>
  <c r="J891" i="15" s="1"/>
  <c r="G1186" i="15"/>
  <c r="J1186" i="15" s="1"/>
  <c r="G83" i="15"/>
  <c r="J83" i="15" s="1"/>
  <c r="G821" i="15"/>
  <c r="G530" i="15"/>
  <c r="J530" i="15" s="1"/>
  <c r="G38" i="15"/>
  <c r="J38" i="15" s="1"/>
  <c r="G513" i="15"/>
  <c r="J513" i="15" s="1"/>
  <c r="G195" i="15"/>
  <c r="J195" i="15" s="1"/>
  <c r="G941" i="15"/>
  <c r="J941" i="15" s="1"/>
  <c r="G609" i="15"/>
  <c r="J609" i="15" s="1"/>
  <c r="G237" i="15"/>
  <c r="J237" i="15" s="1"/>
  <c r="G942" i="15"/>
  <c r="J942" i="15" s="1"/>
  <c r="G1175" i="15"/>
  <c r="J1175" i="15" s="1"/>
  <c r="G1077" i="15"/>
  <c r="J1077" i="15" s="1"/>
  <c r="G1180" i="15"/>
  <c r="J1180" i="15" s="1"/>
  <c r="G1120" i="15"/>
  <c r="J1120" i="15" s="1"/>
  <c r="G1147" i="15"/>
  <c r="J1147" i="15" s="1"/>
  <c r="G84" i="15"/>
  <c r="J84" i="15" s="1"/>
  <c r="G1027" i="15"/>
  <c r="J1027" i="15" s="1"/>
  <c r="G101" i="15"/>
  <c r="J101" i="15" s="1"/>
  <c r="G572" i="15"/>
  <c r="J572" i="15" s="1"/>
  <c r="G639" i="15"/>
  <c r="J639" i="15" s="1"/>
  <c r="G1156" i="15"/>
  <c r="J1156" i="15" s="1"/>
  <c r="G921" i="15"/>
  <c r="G137" i="15"/>
  <c r="J137" i="15" s="1"/>
  <c r="G310" i="15"/>
  <c r="J310" i="15" s="1"/>
  <c r="G487" i="15"/>
  <c r="J487" i="15" s="1"/>
  <c r="G882" i="15"/>
  <c r="J882" i="15" s="1"/>
  <c r="G739" i="15"/>
  <c r="H735" i="15" s="1"/>
  <c r="G68" i="15"/>
  <c r="J68" i="15" s="1"/>
  <c r="L68" i="15" s="1"/>
  <c r="G592" i="15"/>
  <c r="J592" i="15" s="1"/>
  <c r="G279" i="15"/>
  <c r="H257" i="15" s="1"/>
  <c r="G452" i="15"/>
  <c r="H448" i="15" s="1"/>
  <c r="G116" i="15"/>
  <c r="J116" i="15" s="1"/>
  <c r="G371" i="15"/>
  <c r="G178" i="15"/>
  <c r="J178" i="15" s="1"/>
  <c r="G124" i="15"/>
  <c r="J124" i="15" s="1"/>
  <c r="G1030" i="15"/>
  <c r="J1030" i="15" s="1"/>
  <c r="G271" i="15"/>
  <c r="J271" i="15" s="1"/>
  <c r="G163" i="15"/>
  <c r="G157" i="15"/>
  <c r="H152" i="15" s="1"/>
  <c r="G1072" i="15"/>
  <c r="J1072" i="15" s="1"/>
  <c r="G1094" i="15"/>
  <c r="J1094" i="15" s="1"/>
  <c r="G1185" i="15"/>
  <c r="J1185" i="15" s="1"/>
  <c r="G809" i="15"/>
  <c r="J809" i="15" s="1"/>
  <c r="G992" i="15"/>
  <c r="J992" i="15" s="1"/>
  <c r="G897" i="15"/>
  <c r="H894" i="15" s="1"/>
  <c r="G417" i="15"/>
  <c r="J417" i="15" s="1"/>
  <c r="G621" i="15"/>
  <c r="J621" i="15" s="1"/>
  <c r="G629" i="15"/>
  <c r="J629" i="15" s="1"/>
  <c r="G507" i="15"/>
  <c r="J507" i="15" s="1"/>
  <c r="G712" i="15"/>
  <c r="J712" i="15" s="1"/>
  <c r="L712" i="15" s="1"/>
  <c r="G341" i="15"/>
  <c r="J341" i="15" s="1"/>
  <c r="G836" i="15"/>
  <c r="J836" i="15" s="1"/>
  <c r="G409" i="15"/>
  <c r="J409" i="15" s="1"/>
  <c r="G242" i="15"/>
  <c r="J242" i="15" s="1"/>
  <c r="G187" i="15"/>
  <c r="H182" i="15" s="1"/>
  <c r="G131" i="15"/>
  <c r="J131" i="15" s="1"/>
  <c r="G477" i="15"/>
  <c r="J477" i="15" s="1"/>
  <c r="G99" i="15"/>
  <c r="J99" i="15" s="1"/>
  <c r="G932" i="15"/>
  <c r="J932" i="15" s="1"/>
  <c r="G139" i="15"/>
  <c r="J139" i="15" s="1"/>
  <c r="G40" i="15"/>
  <c r="J40" i="15" s="1"/>
  <c r="G1018" i="15"/>
  <c r="J1018" i="15" s="1"/>
  <c r="G734" i="15"/>
  <c r="J734" i="15" s="1"/>
  <c r="G1172" i="15"/>
  <c r="J1172" i="15" s="1"/>
  <c r="G1199" i="15"/>
  <c r="J1199" i="15" s="1"/>
  <c r="G24" i="15"/>
  <c r="J24" i="15" s="1"/>
  <c r="G752" i="15"/>
  <c r="J752" i="15" s="1"/>
  <c r="G399" i="15"/>
  <c r="J399" i="15" s="1"/>
  <c r="G1166" i="15"/>
  <c r="J1166" i="15" s="1"/>
  <c r="G1137" i="15"/>
  <c r="J1137" i="15" s="1"/>
  <c r="G828" i="15"/>
  <c r="G1144" i="15"/>
  <c r="J1144" i="15" s="1"/>
  <c r="G1014" i="15"/>
  <c r="J1014" i="15" s="1"/>
  <c r="G13" i="15"/>
  <c r="J13" i="15" s="1"/>
  <c r="G93" i="15"/>
  <c r="J93" i="15" s="1"/>
  <c r="G933" i="15"/>
  <c r="G290" i="15"/>
  <c r="J290" i="15" s="1"/>
  <c r="G936" i="15"/>
  <c r="G1026" i="15"/>
  <c r="J1026" i="15" s="1"/>
  <c r="G957" i="15"/>
  <c r="J957" i="15" s="1"/>
  <c r="G934" i="15"/>
  <c r="G304" i="15"/>
  <c r="J304" i="15" s="1"/>
  <c r="G403" i="15"/>
  <c r="J403" i="15" s="1"/>
  <c r="G1099" i="15"/>
  <c r="J1099" i="15" s="1"/>
  <c r="G1205" i="15"/>
  <c r="J1205" i="15" s="1"/>
  <c r="G999" i="15"/>
  <c r="J999" i="15" s="1"/>
  <c r="G78" i="15"/>
  <c r="J78" i="15" s="1"/>
  <c r="L78" i="15" s="1"/>
  <c r="G909" i="15"/>
  <c r="J909" i="15" s="1"/>
  <c r="G60" i="15"/>
  <c r="J60" i="15" s="1"/>
  <c r="G86" i="15"/>
  <c r="J86" i="15" s="1"/>
  <c r="G225" i="15"/>
  <c r="G486" i="15"/>
  <c r="J486" i="15" s="1"/>
  <c r="G1154" i="15"/>
  <c r="J1154" i="15" s="1"/>
  <c r="G1162" i="15"/>
  <c r="J1162" i="15" s="1"/>
  <c r="G718" i="15"/>
  <c r="H718" i="15" s="1"/>
  <c r="J718" i="15" s="1"/>
  <c r="L718" i="15" s="1"/>
  <c r="G1044" i="15"/>
  <c r="H1037" i="15" s="1"/>
  <c r="G353" i="15"/>
  <c r="J353" i="15" s="1"/>
  <c r="G626" i="15"/>
  <c r="J626" i="15" s="1"/>
  <c r="G345" i="15"/>
  <c r="J345" i="15" s="1"/>
  <c r="G247" i="15"/>
  <c r="G183" i="15"/>
  <c r="J183" i="15" s="1"/>
  <c r="G149" i="15"/>
  <c r="J149" i="15" s="1"/>
  <c r="G1118" i="15"/>
  <c r="J1118" i="15" s="1"/>
  <c r="G207" i="15"/>
  <c r="J207" i="15" s="1"/>
  <c r="G760" i="15"/>
  <c r="G561" i="15"/>
  <c r="J561" i="15" s="1"/>
  <c r="G415" i="15"/>
  <c r="J415" i="15" s="1"/>
  <c r="G1159" i="15"/>
  <c r="H1153" i="15" s="1"/>
  <c r="G439" i="15"/>
  <c r="J439" i="15" s="1"/>
  <c r="G1022" i="15"/>
  <c r="J1022" i="15" s="1"/>
  <c r="G652" i="15"/>
  <c r="J652" i="15" s="1"/>
  <c r="G794" i="15"/>
  <c r="J794" i="15" s="1"/>
  <c r="G1133" i="15"/>
  <c r="J1133" i="15" s="1"/>
  <c r="G283" i="15"/>
  <c r="J283" i="15" s="1"/>
  <c r="G158" i="15"/>
  <c r="J158" i="15" s="1"/>
  <c r="G857" i="15"/>
  <c r="J857" i="15" s="1"/>
  <c r="G39" i="15"/>
  <c r="J39" i="15" s="1"/>
  <c r="G1226" i="15"/>
  <c r="J1226" i="15" s="1"/>
  <c r="G1224" i="15"/>
  <c r="J1224" i="15" s="1"/>
  <c r="G217" i="15"/>
  <c r="J217" i="15" s="1"/>
  <c r="G1028" i="15"/>
  <c r="J1028" i="15" s="1"/>
  <c r="G25" i="15"/>
  <c r="J25" i="15" s="1"/>
  <c r="G746" i="15"/>
  <c r="J746" i="15" s="1"/>
  <c r="G1122" i="15"/>
  <c r="J1122" i="15" s="1"/>
  <c r="G298" i="15"/>
  <c r="J298" i="15" s="1"/>
  <c r="G842" i="15"/>
  <c r="J842" i="15" s="1"/>
  <c r="G1141" i="15"/>
  <c r="J1141" i="15" s="1"/>
  <c r="G756" i="15"/>
  <c r="J756" i="15" s="1"/>
  <c r="G552" i="15"/>
  <c r="J552" i="15" s="1"/>
  <c r="G1181" i="15"/>
  <c r="J1181" i="15" s="1"/>
  <c r="G723" i="15"/>
  <c r="J723" i="15" s="1"/>
  <c r="G483" i="15"/>
  <c r="J483" i="15" s="1"/>
  <c r="G534" i="15"/>
  <c r="J534" i="15" s="1"/>
  <c r="G715" i="15"/>
  <c r="J715" i="15" s="1"/>
  <c r="L715" i="15" s="1"/>
  <c r="G1184" i="15"/>
  <c r="J1184" i="15" s="1"/>
  <c r="G949" i="15"/>
  <c r="J949" i="15" s="1"/>
  <c r="G872" i="15"/>
  <c r="J872" i="15" s="1"/>
  <c r="G337" i="15"/>
  <c r="J337" i="15" s="1"/>
  <c r="G258" i="15"/>
  <c r="J258" i="15" s="1"/>
  <c r="G491" i="15"/>
  <c r="G357" i="15"/>
  <c r="J357" i="15" s="1"/>
  <c r="G515" i="15"/>
  <c r="G729" i="15"/>
  <c r="J729" i="15" s="1"/>
  <c r="G983" i="15"/>
  <c r="J983" i="15" s="1"/>
  <c r="G156" i="15"/>
  <c r="J156" i="15" s="1"/>
  <c r="G71" i="15"/>
  <c r="J71" i="15" s="1"/>
  <c r="L71" i="15" s="1"/>
  <c r="G1136" i="15"/>
  <c r="J1136" i="15" s="1"/>
  <c r="G73" i="15"/>
  <c r="H65" i="15" s="1"/>
  <c r="G1011" i="15"/>
  <c r="J1011" i="15" s="1"/>
  <c r="G687" i="15"/>
  <c r="J687" i="15" s="1"/>
  <c r="G485" i="15"/>
  <c r="G1068" i="15"/>
  <c r="J1068" i="15" s="1"/>
  <c r="G1231" i="15"/>
  <c r="J1231" i="15" s="1"/>
  <c r="G781" i="15"/>
  <c r="J781" i="15" s="1"/>
  <c r="G173" i="15"/>
  <c r="J173" i="15" s="1"/>
  <c r="G255" i="15"/>
  <c r="J255" i="15" s="1"/>
  <c r="G696" i="15"/>
  <c r="J696" i="15" s="1"/>
  <c r="G1171" i="15"/>
  <c r="J1171" i="15" s="1"/>
  <c r="G373" i="15"/>
  <c r="G716" i="15"/>
  <c r="H716" i="15" s="1"/>
  <c r="J716" i="15" s="1"/>
  <c r="L716" i="15" s="1"/>
  <c r="G654" i="15"/>
  <c r="J654" i="15" s="1"/>
  <c r="G613" i="15"/>
  <c r="J613" i="15" s="1"/>
  <c r="G1204" i="15"/>
  <c r="J1204" i="15" s="1"/>
  <c r="G1174" i="15"/>
  <c r="J1174" i="15" s="1"/>
  <c r="G18" i="15"/>
  <c r="J18" i="15" s="1"/>
  <c r="G1252" i="15"/>
  <c r="G435" i="15"/>
  <c r="J435" i="15" s="1"/>
  <c r="G1095" i="15"/>
  <c r="J1095" i="15" s="1"/>
  <c r="G768" i="15"/>
  <c r="J768" i="15" s="1"/>
  <c r="G815" i="15"/>
  <c r="J815" i="15" s="1"/>
  <c r="G356" i="15"/>
  <c r="J356" i="15" s="1"/>
  <c r="G132" i="15"/>
  <c r="G277" i="15"/>
  <c r="J277" i="15" s="1"/>
  <c r="G545" i="15"/>
  <c r="J545" i="15" s="1"/>
  <c r="G824" i="15"/>
  <c r="J824" i="15" s="1"/>
  <c r="G703" i="15"/>
  <c r="J703" i="15" s="1"/>
  <c r="L703" i="15" s="1"/>
  <c r="G991" i="15"/>
  <c r="G1143" i="15"/>
  <c r="J1143" i="15" s="1"/>
  <c r="G738" i="15"/>
  <c r="J738" i="15" s="1"/>
  <c r="G826" i="15"/>
  <c r="J826" i="15" s="1"/>
  <c r="G647" i="15"/>
  <c r="G295" i="15"/>
  <c r="J295" i="15" s="1"/>
  <c r="G682" i="15"/>
  <c r="J682" i="15" s="1"/>
  <c r="G725" i="15"/>
  <c r="J725" i="15" s="1"/>
  <c r="J674" i="15"/>
  <c r="H792" i="15" l="1"/>
  <c r="H370" i="15"/>
  <c r="H462" i="15"/>
  <c r="H720" i="15"/>
  <c r="H701" i="15"/>
  <c r="H332" i="15"/>
  <c r="H50" i="15"/>
  <c r="J50" i="15" s="1"/>
  <c r="H919" i="15"/>
  <c r="H503" i="15"/>
  <c r="H105" i="15"/>
  <c r="J105" i="15" s="1"/>
  <c r="H1015" i="15"/>
  <c r="H637" i="15"/>
  <c r="H680" i="15"/>
  <c r="J680" i="15" s="1"/>
  <c r="J27" i="15"/>
  <c r="H23" i="15"/>
  <c r="H681" i="15"/>
  <c r="H491" i="15"/>
  <c r="H828" i="15"/>
  <c r="H920" i="15"/>
  <c r="H203" i="15"/>
  <c r="J203" i="15" s="1"/>
  <c r="H504" i="15"/>
  <c r="H867" i="15"/>
  <c r="H51" i="15"/>
  <c r="H371" i="15"/>
  <c r="H997" i="15"/>
  <c r="J709" i="15"/>
  <c r="L709" i="15" s="1"/>
  <c r="J279" i="15"/>
  <c r="J140" i="15"/>
  <c r="J884" i="15"/>
  <c r="J955" i="15"/>
  <c r="J339" i="15"/>
  <c r="J331" i="15"/>
  <c r="J126" i="15"/>
  <c r="J187" i="15"/>
  <c r="J464" i="15"/>
  <c r="J94" i="15"/>
  <c r="J175" i="15"/>
  <c r="J299" i="15"/>
  <c r="J292" i="15"/>
  <c r="J452" i="15"/>
  <c r="J647" i="15"/>
  <c r="J739" i="15"/>
  <c r="J1103" i="15"/>
  <c r="J238" i="15"/>
  <c r="J567" i="15"/>
  <c r="J1044" i="15"/>
  <c r="J897" i="15"/>
  <c r="J57" i="15"/>
  <c r="J157" i="15"/>
  <c r="J1123" i="15"/>
  <c r="J8" i="15"/>
  <c r="J539" i="15"/>
  <c r="J1023" i="15"/>
  <c r="J688" i="15"/>
  <c r="J912" i="15"/>
  <c r="J1005" i="15"/>
  <c r="J928" i="15"/>
  <c r="J624" i="15"/>
  <c r="J509" i="15"/>
  <c r="J250" i="15"/>
  <c r="J1218" i="15"/>
  <c r="J359" i="15"/>
  <c r="J348" i="15"/>
  <c r="J420" i="15"/>
  <c r="J400" i="15"/>
  <c r="J474" i="15"/>
  <c r="J496" i="15"/>
  <c r="J590" i="15"/>
  <c r="J1187" i="15"/>
  <c r="J1245" i="15"/>
  <c r="J1203" i="15"/>
  <c r="J775" i="15"/>
  <c r="J1159" i="15"/>
  <c r="J833" i="15"/>
  <c r="J221" i="15"/>
  <c r="J806" i="15"/>
  <c r="J791" i="15"/>
  <c r="J73" i="15"/>
  <c r="L73" i="15" s="1"/>
  <c r="J65" i="15"/>
  <c r="J582" i="15"/>
  <c r="J384" i="15"/>
  <c r="J380" i="15"/>
  <c r="J393" i="15"/>
  <c r="J391" i="15"/>
  <c r="J657" i="15" s="1"/>
  <c r="J980" i="15"/>
  <c r="J373" i="15"/>
  <c r="J370" i="15"/>
  <c r="J1232" i="15"/>
  <c r="J1138" i="15"/>
  <c r="J323" i="15"/>
  <c r="J306" i="15"/>
  <c r="J433" i="15"/>
  <c r="J431" i="15"/>
  <c r="J727" i="15"/>
  <c r="J210" i="15"/>
  <c r="J202" i="15"/>
  <c r="J753" i="15"/>
  <c r="J497" i="15"/>
  <c r="J689" i="15"/>
  <c r="J340" i="15"/>
  <c r="J807" i="15"/>
  <c r="J792" i="15"/>
  <c r="J728" i="15"/>
  <c r="J465" i="15"/>
  <c r="J929" i="15"/>
  <c r="J625" i="15"/>
  <c r="J127" i="15"/>
  <c r="J834" i="15"/>
  <c r="J211" i="15"/>
  <c r="J540" i="15"/>
  <c r="J510" i="15"/>
  <c r="J1246" i="15"/>
  <c r="J1024" i="15"/>
  <c r="J710" i="15"/>
  <c r="L710" i="15" s="1"/>
  <c r="J885" i="15"/>
  <c r="J374" i="15"/>
  <c r="J1006" i="15"/>
  <c r="J74" i="15"/>
  <c r="L74" i="15" s="1"/>
  <c r="J9" i="15"/>
  <c r="J58" i="15"/>
  <c r="J787" i="15"/>
  <c r="J789" i="15"/>
  <c r="J785" i="15"/>
  <c r="J790" i="15"/>
  <c r="J788" i="15"/>
  <c r="A1826" i="3"/>
  <c r="A1219" i="3"/>
  <c r="A1904" i="3"/>
  <c r="A1981" i="3"/>
  <c r="A2536" i="3"/>
  <c r="A1136" i="3"/>
  <c r="A1506" i="3"/>
  <c r="A2534" i="3"/>
  <c r="A1905" i="3"/>
  <c r="A1300" i="3"/>
  <c r="A1518" i="3"/>
  <c r="A1810" i="3"/>
  <c r="A1813" i="3"/>
  <c r="A1297" i="3"/>
  <c r="A2524" i="3"/>
  <c r="A1809" i="3"/>
  <c r="A1907" i="3"/>
  <c r="A1915" i="3"/>
  <c r="A1137" i="3"/>
  <c r="A1507" i="3"/>
  <c r="A2535" i="3"/>
  <c r="A1901" i="3"/>
  <c r="A1906" i="3"/>
  <c r="A1505" i="3"/>
  <c r="A1298" i="3"/>
  <c r="A1308" i="3"/>
  <c r="A1984" i="3"/>
  <c r="A1142" i="3"/>
  <c r="A1301" i="3"/>
  <c r="A1814" i="3"/>
  <c r="A1979" i="3"/>
  <c r="A1309" i="3"/>
  <c r="A2617" i="3"/>
  <c r="A1221" i="3"/>
  <c r="A1812" i="3"/>
  <c r="A1815" i="3"/>
  <c r="A1220" i="3"/>
  <c r="A1233" i="3"/>
  <c r="A2522" i="3"/>
  <c r="A1132" i="3"/>
  <c r="A1511" i="3"/>
  <c r="A1521" i="3"/>
  <c r="A2533" i="3"/>
  <c r="A1231" i="3"/>
  <c r="A1982" i="3"/>
  <c r="A1509" i="3"/>
  <c r="A1134" i="3"/>
  <c r="A1299" i="3"/>
  <c r="A1991" i="3"/>
  <c r="A2607" i="3"/>
  <c r="A1917" i="3"/>
  <c r="A2532" i="3"/>
  <c r="A2602" i="3"/>
  <c r="A643" i="3"/>
  <c r="A1177" i="3"/>
  <c r="A2519" i="3"/>
  <c r="A2525" i="3"/>
  <c r="A1223" i="3"/>
  <c r="A1916" i="3"/>
  <c r="A1311" i="3"/>
  <c r="A1007" i="3"/>
  <c r="A2606" i="3"/>
  <c r="A1218" i="3"/>
  <c r="A1510" i="3"/>
  <c r="A1222" i="3"/>
  <c r="A1296" i="3"/>
  <c r="A1903" i="3"/>
  <c r="A1217" i="3"/>
  <c r="A2618" i="3"/>
  <c r="A2616" i="3"/>
  <c r="A1520" i="3"/>
  <c r="A1995" i="3"/>
  <c r="A2605" i="3"/>
  <c r="A2521" i="3"/>
  <c r="A2619" i="3"/>
  <c r="A1139" i="3"/>
  <c r="A1914" i="3"/>
  <c r="A1312" i="3"/>
  <c r="A2520" i="3"/>
  <c r="A1824" i="3"/>
  <c r="A1310" i="3"/>
  <c r="A2604" i="3"/>
  <c r="A1983" i="3"/>
  <c r="A2615" i="3"/>
  <c r="A1131" i="3"/>
  <c r="A160" i="3"/>
  <c r="K774" i="15" s="1"/>
  <c r="L774" i="15" s="1"/>
  <c r="A1517" i="3"/>
  <c r="A1913" i="3"/>
  <c r="A1229" i="3"/>
  <c r="A1985" i="3"/>
  <c r="A1140" i="3"/>
  <c r="A1508" i="3"/>
  <c r="A1135" i="3"/>
  <c r="A1822" i="3"/>
  <c r="A1980" i="3"/>
  <c r="A2523" i="3"/>
  <c r="A1823" i="3"/>
  <c r="A1825" i="3"/>
  <c r="A2603" i="3"/>
  <c r="A1133" i="3"/>
  <c r="A1902" i="3"/>
  <c r="A1295" i="3"/>
  <c r="A2608" i="3"/>
  <c r="A1232" i="3"/>
  <c r="A1141" i="3"/>
  <c r="A1992" i="3"/>
  <c r="A1519" i="3"/>
  <c r="A1811" i="3"/>
  <c r="A1994" i="3"/>
  <c r="A1230" i="3"/>
  <c r="A1993" i="3"/>
  <c r="A1143" i="3"/>
  <c r="A4729" i="3"/>
  <c r="A4741" i="3"/>
  <c r="A4731" i="3"/>
  <c r="A4740" i="3"/>
  <c r="A4738" i="3"/>
  <c r="A4730" i="3"/>
  <c r="A4728" i="3"/>
  <c r="A4725" i="3"/>
  <c r="A4737" i="3"/>
  <c r="A4739" i="3"/>
  <c r="A4726" i="3"/>
  <c r="A4727" i="3"/>
  <c r="A4547" i="3"/>
  <c r="E111" i="15"/>
  <c r="F111" i="15" s="1"/>
  <c r="G111" i="15" s="1"/>
  <c r="J111" i="15" s="1"/>
  <c r="J1015" i="15" l="1"/>
  <c r="J490" i="15"/>
  <c r="J468" i="15"/>
  <c r="J448" i="15"/>
  <c r="J763" i="15" s="1"/>
  <c r="J248" i="15"/>
  <c r="J219" i="15"/>
  <c r="J228" i="15"/>
  <c r="J88" i="15"/>
  <c r="J133" i="15"/>
  <c r="J168" i="15"/>
  <c r="J152" i="15"/>
  <c r="J550" i="15"/>
  <c r="J748" i="15" s="1"/>
  <c r="J522" i="15"/>
  <c r="J919" i="15" s="1"/>
  <c r="J182" i="15"/>
  <c r="J637" i="15"/>
  <c r="J702" i="15"/>
  <c r="L702" i="15" s="1"/>
  <c r="J584" i="15"/>
  <c r="J462" i="15"/>
  <c r="J720" i="15" s="1"/>
  <c r="J1052" i="15" s="1"/>
  <c r="J605" i="15"/>
  <c r="J945" i="15" s="1"/>
  <c r="J1115" i="15" s="1"/>
  <c r="J1170" i="15"/>
  <c r="J701" i="15"/>
  <c r="J735" i="15"/>
  <c r="J580" i="15"/>
  <c r="J503" i="15"/>
  <c r="K1081" i="15"/>
  <c r="K248" i="15"/>
  <c r="K748" i="15"/>
  <c r="K152" i="15"/>
  <c r="K1195" i="15"/>
  <c r="K133" i="15"/>
  <c r="K970" i="15"/>
  <c r="K400" i="15"/>
  <c r="L400" i="15" s="1"/>
  <c r="K763" i="15"/>
  <c r="K292" i="15"/>
  <c r="L292" i="15" s="1"/>
  <c r="K550" i="15"/>
  <c r="K1115" i="15"/>
  <c r="K65" i="15"/>
  <c r="L65" i="15" s="1"/>
  <c r="K584" i="15"/>
  <c r="K1239" i="15"/>
  <c r="K468" i="15"/>
  <c r="K580" i="15"/>
  <c r="K1153" i="15"/>
  <c r="K168" i="15"/>
  <c r="K182" i="15"/>
  <c r="K380" i="15"/>
  <c r="L380" i="15" s="1"/>
  <c r="K23" i="15"/>
  <c r="K827" i="15"/>
  <c r="K1037" i="15"/>
  <c r="K1225" i="15"/>
  <c r="K219" i="15"/>
  <c r="K228" i="15"/>
  <c r="K391" i="15"/>
  <c r="L391" i="15" s="1"/>
  <c r="K905" i="15"/>
  <c r="K448" i="15"/>
  <c r="K1170" i="15"/>
  <c r="K1211" i="15"/>
  <c r="K306" i="15"/>
  <c r="L306" i="15" s="1"/>
  <c r="K657" i="15"/>
  <c r="L657" i="15" s="1"/>
  <c r="K431" i="15"/>
  <c r="L431" i="15" s="1"/>
  <c r="K257" i="15"/>
  <c r="K1096" i="15"/>
  <c r="K894" i="15"/>
  <c r="K1131" i="15"/>
  <c r="K945" i="15"/>
  <c r="K88" i="15"/>
  <c r="K36" i="15"/>
  <c r="L36" i="15" s="1"/>
  <c r="K348" i="15"/>
  <c r="L348" i="15" s="1"/>
  <c r="K735" i="15"/>
  <c r="J204" i="15"/>
  <c r="J51" i="15"/>
  <c r="K606" i="15"/>
  <c r="K1240" i="15"/>
  <c r="J1240" i="15" s="1"/>
  <c r="L1240" i="15" s="1"/>
  <c r="K523" i="15"/>
  <c r="K106" i="15"/>
  <c r="J106" i="15" s="1"/>
  <c r="L106" i="15" s="1"/>
  <c r="K66" i="15"/>
  <c r="J66" i="15" s="1"/>
  <c r="K37" i="15"/>
  <c r="J37" i="15" s="1"/>
  <c r="K608" i="15"/>
  <c r="L608" i="15" s="1"/>
  <c r="K707" i="15"/>
  <c r="L707" i="15" s="1"/>
  <c r="K607" i="15"/>
  <c r="L607" i="15" s="1"/>
  <c r="K372" i="15"/>
  <c r="L372" i="15" s="1"/>
  <c r="K1083" i="15"/>
  <c r="L1083" i="15" s="1"/>
  <c r="K800" i="15"/>
  <c r="L800" i="15" s="1"/>
  <c r="K708" i="15"/>
  <c r="L708" i="15" s="1"/>
  <c r="K1082" i="15"/>
  <c r="L1082" i="15" s="1"/>
  <c r="K802" i="15"/>
  <c r="L802" i="15" s="1"/>
  <c r="K771" i="15"/>
  <c r="L771" i="15" s="1"/>
  <c r="K585" i="15"/>
  <c r="L585" i="15" s="1"/>
  <c r="K773" i="15"/>
  <c r="L773" i="15" s="1"/>
  <c r="K381" i="15"/>
  <c r="L381" i="15" s="1"/>
  <c r="K382" i="15"/>
  <c r="L382" i="15" s="1"/>
  <c r="K866" i="15"/>
  <c r="K50" i="15"/>
  <c r="L50" i="15" s="1"/>
  <c r="K370" i="15"/>
  <c r="L370" i="15" s="1"/>
  <c r="K1051" i="15"/>
  <c r="K719" i="15"/>
  <c r="K919" i="15"/>
  <c r="K202" i="15"/>
  <c r="L202" i="15" s="1"/>
  <c r="K605" i="15"/>
  <c r="K503" i="15"/>
  <c r="K4" i="15"/>
  <c r="K105" i="15"/>
  <c r="L105" i="15" s="1"/>
  <c r="K461" i="15"/>
  <c r="K680" i="15"/>
  <c r="L680" i="15" s="1"/>
  <c r="K637" i="15"/>
  <c r="K522" i="15"/>
  <c r="K331" i="15"/>
  <c r="L331" i="15" s="1"/>
  <c r="K1015" i="15"/>
  <c r="K996" i="15"/>
  <c r="K490" i="15"/>
  <c r="L490" i="15" s="1"/>
  <c r="K791" i="15"/>
  <c r="L791" i="15" s="1"/>
  <c r="M1177" i="3"/>
  <c r="N1177" i="3"/>
  <c r="M1217" i="3"/>
  <c r="N1217" i="3"/>
  <c r="M4729" i="3"/>
  <c r="N4729" i="3"/>
  <c r="M1131" i="3"/>
  <c r="N1131" i="3"/>
  <c r="M1520" i="3"/>
  <c r="N1520" i="3"/>
  <c r="M2525" i="3"/>
  <c r="N2525" i="3"/>
  <c r="M2533" i="3"/>
  <c r="N2533" i="3"/>
  <c r="M1301" i="3"/>
  <c r="N1301" i="3"/>
  <c r="M2524" i="3"/>
  <c r="N2524" i="3"/>
  <c r="M1826" i="3"/>
  <c r="N1826" i="3"/>
  <c r="M1984" i="3"/>
  <c r="N1984" i="3"/>
  <c r="M2603" i="3"/>
  <c r="N2603" i="3"/>
  <c r="M1143" i="3"/>
  <c r="N1143" i="3"/>
  <c r="M1825" i="3"/>
  <c r="N1825" i="3"/>
  <c r="M2615" i="3"/>
  <c r="N2615" i="3"/>
  <c r="M2616" i="3"/>
  <c r="N2616" i="3"/>
  <c r="M2519" i="3"/>
  <c r="N2519" i="3"/>
  <c r="M1521" i="3"/>
  <c r="N1521" i="3"/>
  <c r="M1142" i="3"/>
  <c r="N1142" i="3"/>
  <c r="M1297" i="3"/>
  <c r="N1297" i="3"/>
  <c r="M1823" i="3"/>
  <c r="N1823" i="3"/>
  <c r="M2523" i="3"/>
  <c r="N2523" i="3"/>
  <c r="M4726" i="3"/>
  <c r="N4726" i="3"/>
  <c r="M4739" i="3"/>
  <c r="N4739" i="3"/>
  <c r="M1811" i="3"/>
  <c r="N1811" i="3"/>
  <c r="M1822" i="3"/>
  <c r="N1822" i="3"/>
  <c r="M1824" i="3"/>
  <c r="N1824" i="3"/>
  <c r="M1296" i="3"/>
  <c r="N1296" i="3"/>
  <c r="M2532" i="3"/>
  <c r="N2532" i="3"/>
  <c r="M1233" i="3"/>
  <c r="N1233" i="3"/>
  <c r="M1505" i="3"/>
  <c r="N1505" i="3"/>
  <c r="M1300" i="3"/>
  <c r="N1300" i="3"/>
  <c r="M2618" i="3"/>
  <c r="N2618" i="3"/>
  <c r="M4727" i="3"/>
  <c r="N4727" i="3"/>
  <c r="M1518" i="3"/>
  <c r="N1518" i="3"/>
  <c r="M4737" i="3"/>
  <c r="N4737" i="3"/>
  <c r="M1519" i="3"/>
  <c r="N1519" i="3"/>
  <c r="M1135" i="3"/>
  <c r="N1135" i="3"/>
  <c r="M2520" i="3"/>
  <c r="N2520" i="3"/>
  <c r="M1222" i="3"/>
  <c r="N1222" i="3"/>
  <c r="M1917" i="3"/>
  <c r="N1917" i="3"/>
  <c r="M1220" i="3"/>
  <c r="N1220" i="3"/>
  <c r="M1906" i="3"/>
  <c r="N1906" i="3"/>
  <c r="M1905" i="3"/>
  <c r="N1905" i="3"/>
  <c r="M1983" i="3"/>
  <c r="N1983" i="3"/>
  <c r="M1132" i="3"/>
  <c r="N1132" i="3"/>
  <c r="M1298" i="3"/>
  <c r="N1298" i="3"/>
  <c r="M4725" i="3"/>
  <c r="N4725" i="3"/>
  <c r="M1992" i="3"/>
  <c r="N1992" i="3"/>
  <c r="M1508" i="3"/>
  <c r="N1508" i="3"/>
  <c r="M1312" i="3"/>
  <c r="N1312" i="3"/>
  <c r="M1510" i="3"/>
  <c r="N1510" i="3"/>
  <c r="M2607" i="3"/>
  <c r="N2607" i="3"/>
  <c r="M1815" i="3"/>
  <c r="N1815" i="3"/>
  <c r="M1901" i="3"/>
  <c r="N1901" i="3"/>
  <c r="M2534" i="3"/>
  <c r="N2534" i="3"/>
  <c r="M4547" i="3"/>
  <c r="N4547" i="3"/>
  <c r="M2604" i="3"/>
  <c r="N2604" i="3"/>
  <c r="M2522" i="3"/>
  <c r="N2522" i="3"/>
  <c r="M4728" i="3"/>
  <c r="N4728" i="3"/>
  <c r="M1141" i="3"/>
  <c r="N1141" i="3"/>
  <c r="M1140" i="3"/>
  <c r="N1140" i="3"/>
  <c r="M1914" i="3"/>
  <c r="N1914" i="3"/>
  <c r="M1218" i="3"/>
  <c r="N1218" i="3"/>
  <c r="M1991" i="3"/>
  <c r="N1991" i="3"/>
  <c r="M1812" i="3"/>
  <c r="N1812" i="3"/>
  <c r="M2535" i="3"/>
  <c r="N2535" i="3"/>
  <c r="M1506" i="3"/>
  <c r="N1506" i="3"/>
  <c r="M1810" i="3"/>
  <c r="N1810" i="3"/>
  <c r="M1903" i="3"/>
  <c r="N1903" i="3"/>
  <c r="M4730" i="3"/>
  <c r="N4730" i="3"/>
  <c r="M1232" i="3"/>
  <c r="N1232" i="3"/>
  <c r="M1985" i="3"/>
  <c r="N1985" i="3"/>
  <c r="M1139" i="3"/>
  <c r="N1139" i="3"/>
  <c r="M2606" i="3"/>
  <c r="N2606" i="3"/>
  <c r="M1299" i="3"/>
  <c r="N1299" i="3"/>
  <c r="M1221" i="3"/>
  <c r="N1221" i="3"/>
  <c r="M1507" i="3"/>
  <c r="N1507" i="3"/>
  <c r="M1136" i="3"/>
  <c r="N1136" i="3"/>
  <c r="M1993" i="3"/>
  <c r="N1993" i="3"/>
  <c r="M1813" i="3"/>
  <c r="N1813" i="3"/>
  <c r="M1980" i="3"/>
  <c r="N1980" i="3"/>
  <c r="M4738" i="3"/>
  <c r="N4738" i="3"/>
  <c r="M2608" i="3"/>
  <c r="N2608" i="3"/>
  <c r="M1229" i="3"/>
  <c r="N1229" i="3"/>
  <c r="M2619" i="3"/>
  <c r="N2619" i="3"/>
  <c r="M1007" i="3"/>
  <c r="N1007" i="3"/>
  <c r="M1134" i="3"/>
  <c r="N1134" i="3"/>
  <c r="M2617" i="3"/>
  <c r="N2617" i="3"/>
  <c r="M1137" i="3"/>
  <c r="N1137" i="3"/>
  <c r="M2536" i="3"/>
  <c r="N2536" i="3"/>
  <c r="M643" i="3"/>
  <c r="N643" i="3"/>
  <c r="M1310" i="3"/>
  <c r="N1310" i="3"/>
  <c r="M4740" i="3"/>
  <c r="N4740" i="3"/>
  <c r="M1295" i="3"/>
  <c r="N1295" i="3"/>
  <c r="M1913" i="3"/>
  <c r="N1913" i="3"/>
  <c r="M2521" i="3"/>
  <c r="N2521" i="3"/>
  <c r="M1311" i="3"/>
  <c r="N1311" i="3"/>
  <c r="M1509" i="3"/>
  <c r="N1509" i="3"/>
  <c r="M1309" i="3"/>
  <c r="N1309" i="3"/>
  <c r="M1915" i="3"/>
  <c r="N1915" i="3"/>
  <c r="M1981" i="3"/>
  <c r="N1981" i="3"/>
  <c r="M1511" i="3"/>
  <c r="N1511" i="3"/>
  <c r="M1230" i="3"/>
  <c r="N1230" i="3"/>
  <c r="M2602" i="3"/>
  <c r="N2602" i="3"/>
  <c r="M4731" i="3"/>
  <c r="N4731" i="3"/>
  <c r="M1902" i="3"/>
  <c r="N1902" i="3"/>
  <c r="M1517" i="3"/>
  <c r="N1517" i="3"/>
  <c r="M2605" i="3"/>
  <c r="N2605" i="3"/>
  <c r="M1916" i="3"/>
  <c r="N1916" i="3"/>
  <c r="M1982" i="3"/>
  <c r="N1982" i="3"/>
  <c r="M1979" i="3"/>
  <c r="N1979" i="3"/>
  <c r="M1907" i="3"/>
  <c r="N1907" i="3"/>
  <c r="M1904" i="3"/>
  <c r="N1904" i="3"/>
  <c r="M1308" i="3"/>
  <c r="N1308" i="3"/>
  <c r="M1994" i="3"/>
  <c r="N1994" i="3"/>
  <c r="M4741" i="3"/>
  <c r="N4741" i="3"/>
  <c r="M1133" i="3"/>
  <c r="N1133" i="3"/>
  <c r="M160" i="3"/>
  <c r="N160" i="3"/>
  <c r="K1243" i="15"/>
  <c r="L1243" i="15" s="1"/>
  <c r="K1242" i="15"/>
  <c r="L1242" i="15" s="1"/>
  <c r="K1244" i="15"/>
  <c r="L1244" i="15" s="1"/>
  <c r="M1995" i="3"/>
  <c r="N1995" i="3"/>
  <c r="M1223" i="3"/>
  <c r="N1223" i="3"/>
  <c r="M1231" i="3"/>
  <c r="N1231" i="3"/>
  <c r="M1814" i="3"/>
  <c r="N1814" i="3"/>
  <c r="M1809" i="3"/>
  <c r="N1809" i="3"/>
  <c r="M1219" i="3"/>
  <c r="N1219" i="3"/>
  <c r="K87" i="15"/>
  <c r="L87" i="15" s="1"/>
  <c r="K319" i="15"/>
  <c r="L319" i="15" s="1"/>
  <c r="K114" i="15"/>
  <c r="L114" i="15" s="1"/>
  <c r="K268" i="15"/>
  <c r="L268" i="15" s="1"/>
  <c r="K311" i="15"/>
  <c r="L311" i="15" s="1"/>
  <c r="K119" i="15"/>
  <c r="L119" i="15" s="1"/>
  <c r="K1075" i="15"/>
  <c r="L1075" i="15" s="1"/>
  <c r="K1183" i="15"/>
  <c r="L1183" i="15" s="1"/>
  <c r="K616" i="15"/>
  <c r="L616" i="15" s="1"/>
  <c r="K525" i="15"/>
  <c r="L525" i="15" s="1"/>
  <c r="K317" i="15"/>
  <c r="L317" i="15" s="1"/>
  <c r="K314" i="15"/>
  <c r="L314" i="15" s="1"/>
  <c r="K413" i="15"/>
  <c r="L413" i="15" s="1"/>
  <c r="K274" i="15"/>
  <c r="L274" i="15" s="1"/>
  <c r="K418" i="15"/>
  <c r="L418" i="15" s="1"/>
  <c r="K112" i="15"/>
  <c r="L112" i="15" s="1"/>
  <c r="K1074" i="15"/>
  <c r="L1074" i="15" s="1"/>
  <c r="K880" i="15"/>
  <c r="L880" i="15" s="1"/>
  <c r="K621" i="15"/>
  <c r="L621" i="15" s="1"/>
  <c r="K531" i="15"/>
  <c r="L531" i="15" s="1"/>
  <c r="K558" i="15"/>
  <c r="L558" i="15" s="1"/>
  <c r="K1069" i="15"/>
  <c r="L1069" i="15" s="1"/>
  <c r="K882" i="15"/>
  <c r="L882" i="15" s="1"/>
  <c r="K266" i="15"/>
  <c r="L266" i="15" s="1"/>
  <c r="K1068" i="15"/>
  <c r="L1068" i="15" s="1"/>
  <c r="K535" i="15"/>
  <c r="L535" i="15" s="1"/>
  <c r="K610" i="15"/>
  <c r="L610" i="15" s="1"/>
  <c r="K124" i="15"/>
  <c r="L124" i="15" s="1"/>
  <c r="K1077" i="15"/>
  <c r="L1077" i="15" s="1"/>
  <c r="K530" i="15"/>
  <c r="L530" i="15" s="1"/>
  <c r="K536" i="15"/>
  <c r="L536" i="15" s="1"/>
  <c r="K417" i="15"/>
  <c r="L417" i="15" s="1"/>
  <c r="K406" i="15"/>
  <c r="L406" i="15" s="1"/>
  <c r="K554" i="15"/>
  <c r="L554" i="15" s="1"/>
  <c r="K620" i="15"/>
  <c r="L620" i="15" s="1"/>
  <c r="K309" i="15"/>
  <c r="L309" i="15" s="1"/>
  <c r="K622" i="15"/>
  <c r="L622" i="15" s="1"/>
  <c r="K529" i="15"/>
  <c r="L529" i="15" s="1"/>
  <c r="K560" i="15"/>
  <c r="L560" i="15" s="1"/>
  <c r="K315" i="15"/>
  <c r="L315" i="15" s="1"/>
  <c r="K1067" i="15"/>
  <c r="L1067" i="15" s="1"/>
  <c r="K1181" i="15"/>
  <c r="L1181" i="15" s="1"/>
  <c r="K1178" i="15"/>
  <c r="L1178" i="15" s="1"/>
  <c r="K562" i="15"/>
  <c r="L562" i="15" s="1"/>
  <c r="K1182" i="15"/>
  <c r="L1182" i="15" s="1"/>
  <c r="K563" i="15"/>
  <c r="L563" i="15" s="1"/>
  <c r="K271" i="15"/>
  <c r="L271" i="15" s="1"/>
  <c r="K414" i="15"/>
  <c r="L414" i="15" s="1"/>
  <c r="K1073" i="15"/>
  <c r="L1073" i="15" s="1"/>
  <c r="K408" i="15"/>
  <c r="L408" i="15" s="1"/>
  <c r="K878" i="15"/>
  <c r="L878" i="15" s="1"/>
  <c r="K873" i="15"/>
  <c r="L873" i="15" s="1"/>
  <c r="K115" i="15"/>
  <c r="L115" i="15" s="1"/>
  <c r="K1079" i="15"/>
  <c r="L1079" i="15" s="1"/>
  <c r="K613" i="15"/>
  <c r="L613" i="15" s="1"/>
  <c r="K318" i="15"/>
  <c r="L318" i="15" s="1"/>
  <c r="K619" i="15"/>
  <c r="L619" i="15" s="1"/>
  <c r="K275" i="15"/>
  <c r="L275" i="15" s="1"/>
  <c r="K1180" i="15"/>
  <c r="L1180" i="15" s="1"/>
  <c r="K875" i="15"/>
  <c r="L875" i="15" s="1"/>
  <c r="K561" i="15"/>
  <c r="L561" i="15" s="1"/>
  <c r="K409" i="15"/>
  <c r="L409" i="15" s="1"/>
  <c r="K415" i="15"/>
  <c r="L415" i="15" s="1"/>
  <c r="K879" i="15"/>
  <c r="L879" i="15" s="1"/>
  <c r="K1177" i="15"/>
  <c r="L1177" i="15" s="1"/>
  <c r="K122" i="15"/>
  <c r="L122" i="15" s="1"/>
  <c r="K269" i="15"/>
  <c r="L269" i="15" s="1"/>
  <c r="K1185" i="15"/>
  <c r="L1185" i="15" s="1"/>
  <c r="K533" i="15"/>
  <c r="L533" i="15" s="1"/>
  <c r="K412" i="15"/>
  <c r="L412" i="15" s="1"/>
  <c r="K276" i="15"/>
  <c r="L276" i="15" s="1"/>
  <c r="K1173" i="15"/>
  <c r="L1173" i="15" s="1"/>
  <c r="K272" i="15"/>
  <c r="L272" i="15" s="1"/>
  <c r="K120" i="15"/>
  <c r="L120" i="15" s="1"/>
  <c r="K277" i="15"/>
  <c r="L277" i="15" s="1"/>
  <c r="K1071" i="15"/>
  <c r="L1071" i="15" s="1"/>
  <c r="K553" i="15"/>
  <c r="L553" i="15" s="1"/>
  <c r="K310" i="15"/>
  <c r="L310" i="15" s="1"/>
  <c r="K113" i="15"/>
  <c r="L113" i="15" s="1"/>
  <c r="K117" i="15"/>
  <c r="L117" i="15" s="1"/>
  <c r="K872" i="15"/>
  <c r="L872" i="15" s="1"/>
  <c r="K270" i="15"/>
  <c r="L270" i="15" s="1"/>
  <c r="K313" i="15"/>
  <c r="L313" i="15" s="1"/>
  <c r="K881" i="15"/>
  <c r="L881" i="15" s="1"/>
  <c r="K534" i="15"/>
  <c r="L534" i="15" s="1"/>
  <c r="K121" i="15"/>
  <c r="L121" i="15" s="1"/>
  <c r="K411" i="15"/>
  <c r="L411" i="15" s="1"/>
  <c r="K874" i="15"/>
  <c r="L874" i="15" s="1"/>
  <c r="K410" i="15"/>
  <c r="L410" i="15" s="1"/>
  <c r="K1070" i="15"/>
  <c r="L1070" i="15" s="1"/>
  <c r="K565" i="15"/>
  <c r="L565" i="15" s="1"/>
  <c r="K273" i="15"/>
  <c r="L273" i="15" s="1"/>
  <c r="K1174" i="15"/>
  <c r="L1174" i="15" s="1"/>
  <c r="K1076" i="15"/>
  <c r="L1076" i="15" s="1"/>
  <c r="K265" i="15"/>
  <c r="L265" i="15" s="1"/>
  <c r="K617" i="15"/>
  <c r="L617" i="15" s="1"/>
  <c r="K123" i="15"/>
  <c r="L123" i="15" s="1"/>
  <c r="K316" i="15"/>
  <c r="L316" i="15" s="1"/>
  <c r="K555" i="15"/>
  <c r="L555" i="15" s="1"/>
  <c r="K559" i="15"/>
  <c r="L559" i="15" s="1"/>
  <c r="K1175" i="15"/>
  <c r="L1175" i="15" s="1"/>
  <c r="K118" i="15"/>
  <c r="L118" i="15" s="1"/>
  <c r="K612" i="15"/>
  <c r="L612" i="15" s="1"/>
  <c r="K1176" i="15"/>
  <c r="L1176" i="15" s="1"/>
  <c r="K564" i="15"/>
  <c r="L564" i="15" s="1"/>
  <c r="K557" i="15"/>
  <c r="L557" i="15" s="1"/>
  <c r="K537" i="15"/>
  <c r="L537" i="15" s="1"/>
  <c r="K618" i="15"/>
  <c r="L618" i="15" s="1"/>
  <c r="K416" i="15"/>
  <c r="L416" i="15" s="1"/>
  <c r="K611" i="15"/>
  <c r="L611" i="15" s="1"/>
  <c r="K320" i="15"/>
  <c r="L320" i="15" s="1"/>
  <c r="K615" i="15"/>
  <c r="L615" i="15" s="1"/>
  <c r="K1179" i="15"/>
  <c r="L1179" i="15" s="1"/>
  <c r="K528" i="15"/>
  <c r="L528" i="15" s="1"/>
  <c r="K614" i="15"/>
  <c r="L614" i="15" s="1"/>
  <c r="K871" i="15"/>
  <c r="L871" i="15" s="1"/>
  <c r="K556" i="15"/>
  <c r="L556" i="15" s="1"/>
  <c r="K876" i="15"/>
  <c r="L876" i="15" s="1"/>
  <c r="K532" i="15"/>
  <c r="L532" i="15" s="1"/>
  <c r="K1072" i="15"/>
  <c r="L1072" i="15" s="1"/>
  <c r="K527" i="15"/>
  <c r="L527" i="15" s="1"/>
  <c r="K312" i="15"/>
  <c r="L312" i="15" s="1"/>
  <c r="K870" i="15"/>
  <c r="L870" i="15" s="1"/>
  <c r="K1078" i="15"/>
  <c r="L1078" i="15" s="1"/>
  <c r="K877" i="15"/>
  <c r="L877" i="15" s="1"/>
  <c r="K116" i="15"/>
  <c r="L116" i="15" s="1"/>
  <c r="K267" i="15"/>
  <c r="L267" i="15" s="1"/>
  <c r="K321" i="15"/>
  <c r="L321" i="15" s="1"/>
  <c r="K1184" i="15"/>
  <c r="L1184" i="15" s="1"/>
  <c r="K526" i="15"/>
  <c r="L526" i="15" s="1"/>
  <c r="K407" i="15"/>
  <c r="L407" i="15" s="1"/>
  <c r="K13" i="15"/>
  <c r="L13" i="15" s="1"/>
  <c r="K397" i="15"/>
  <c r="L397" i="15" s="1"/>
  <c r="K84" i="15"/>
  <c r="L84" i="15" s="1"/>
  <c r="K98" i="15"/>
  <c r="L98" i="15" s="1"/>
  <c r="K97" i="15"/>
  <c r="L97" i="15" s="1"/>
  <c r="K99" i="15"/>
  <c r="L99" i="15" s="1"/>
  <c r="K850" i="15"/>
  <c r="L850" i="15" s="1"/>
  <c r="K82" i="15"/>
  <c r="L82" i="15" s="1"/>
  <c r="K31" i="15"/>
  <c r="L31" i="15" s="1"/>
  <c r="K16" i="15"/>
  <c r="L16" i="15" s="1"/>
  <c r="K854" i="15"/>
  <c r="L854" i="15" s="1"/>
  <c r="K85" i="15"/>
  <c r="L85" i="15" s="1"/>
  <c r="K572" i="15"/>
  <c r="L572" i="15" s="1"/>
  <c r="K30" i="15"/>
  <c r="L30" i="15" s="1"/>
  <c r="K571" i="15"/>
  <c r="L571" i="15" s="1"/>
  <c r="K479" i="15"/>
  <c r="L479" i="15" s="1"/>
  <c r="K477" i="15"/>
  <c r="L477" i="15" s="1"/>
  <c r="K190" i="15"/>
  <c r="L190" i="15" s="1"/>
  <c r="K33" i="15"/>
  <c r="L33" i="15" s="1"/>
  <c r="K480" i="15"/>
  <c r="L480" i="15" s="1"/>
  <c r="K568" i="15"/>
  <c r="L568" i="15" s="1"/>
  <c r="K570" i="15"/>
  <c r="L570" i="15" s="1"/>
  <c r="K255" i="15"/>
  <c r="L255" i="15" s="1"/>
  <c r="K853" i="15"/>
  <c r="L853" i="15" s="1"/>
  <c r="K394" i="15"/>
  <c r="L394" i="15" s="1"/>
  <c r="K396" i="15"/>
  <c r="L396" i="15" s="1"/>
  <c r="K398" i="15"/>
  <c r="L398" i="15" s="1"/>
  <c r="K251" i="15"/>
  <c r="L251" i="15" s="1"/>
  <c r="K15" i="15"/>
  <c r="L15" i="15" s="1"/>
  <c r="K852" i="15"/>
  <c r="L852" i="15" s="1"/>
  <c r="K253" i="15"/>
  <c r="L253" i="15" s="1"/>
  <c r="K252" i="15"/>
  <c r="L252" i="15" s="1"/>
  <c r="K14" i="15"/>
  <c r="L14" i="15" s="1"/>
  <c r="K851" i="15"/>
  <c r="L851" i="15" s="1"/>
  <c r="K32" i="15"/>
  <c r="L32" i="15" s="1"/>
  <c r="K598" i="15"/>
  <c r="L598" i="15" s="1"/>
  <c r="K192" i="15"/>
  <c r="L192" i="15" s="1"/>
  <c r="K481" i="15"/>
  <c r="L481" i="15" s="1"/>
  <c r="K189" i="15"/>
  <c r="L189" i="15" s="1"/>
  <c r="K100" i="15"/>
  <c r="L100" i="15" s="1"/>
  <c r="K191" i="15"/>
  <c r="L191" i="15" s="1"/>
  <c r="K188" i="15"/>
  <c r="L188" i="15" s="1"/>
  <c r="K478" i="15"/>
  <c r="L478" i="15" s="1"/>
  <c r="K569" i="15"/>
  <c r="L569" i="15" s="1"/>
  <c r="K83" i="15"/>
  <c r="L83" i="15" s="1"/>
  <c r="K101" i="15"/>
  <c r="L101" i="15" s="1"/>
  <c r="K86" i="15"/>
  <c r="L86" i="15" s="1"/>
  <c r="K395" i="15"/>
  <c r="L395" i="15" s="1"/>
  <c r="K12" i="15"/>
  <c r="L12" i="15" s="1"/>
  <c r="K34" i="15"/>
  <c r="L34" i="15" s="1"/>
  <c r="K597" i="15"/>
  <c r="L597" i="15" s="1"/>
  <c r="K254" i="15"/>
  <c r="L254" i="15" s="1"/>
  <c r="K623" i="15"/>
  <c r="L623" i="15" s="1"/>
  <c r="K419" i="15"/>
  <c r="L419" i="15" s="1"/>
  <c r="K538" i="15"/>
  <c r="L538" i="15" s="1"/>
  <c r="K1080" i="15"/>
  <c r="L1080" i="15" s="1"/>
  <c r="K278" i="15"/>
  <c r="L278" i="15" s="1"/>
  <c r="K1186" i="15"/>
  <c r="L1186" i="15" s="1"/>
  <c r="K322" i="15"/>
  <c r="L322" i="15" s="1"/>
  <c r="K883" i="15"/>
  <c r="L883" i="15" s="1"/>
  <c r="K566" i="15"/>
  <c r="L566" i="15" s="1"/>
  <c r="K125" i="15"/>
  <c r="L125" i="15" s="1"/>
  <c r="K835" i="15"/>
  <c r="L835" i="15" s="1"/>
  <c r="K466" i="15"/>
  <c r="L466" i="15" s="1"/>
  <c r="K212" i="15"/>
  <c r="L212" i="15" s="1"/>
  <c r="K512" i="15"/>
  <c r="L512" i="15" s="1"/>
  <c r="K11" i="15"/>
  <c r="L11" i="15" s="1"/>
  <c r="K498" i="15"/>
  <c r="L498" i="15" s="1"/>
  <c r="K128" i="15"/>
  <c r="L128" i="15" s="1"/>
  <c r="K1026" i="15"/>
  <c r="L1026" i="15" s="1"/>
  <c r="K626" i="15"/>
  <c r="L626" i="15" s="1"/>
  <c r="K541" i="15"/>
  <c r="L541" i="15" s="1"/>
  <c r="K886" i="15"/>
  <c r="L886" i="15" s="1"/>
  <c r="K1248" i="15"/>
  <c r="L1248" i="15" s="1"/>
  <c r="K43" i="15"/>
  <c r="L43" i="15" s="1"/>
  <c r="K59" i="15"/>
  <c r="L59" i="15" s="1"/>
  <c r="K1150" i="15"/>
  <c r="L1150" i="15" s="1"/>
  <c r="K809" i="15"/>
  <c r="L809" i="15" s="1"/>
  <c r="K930" i="15"/>
  <c r="L930" i="15" s="1"/>
  <c r="K1008" i="15"/>
  <c r="L1008" i="15" s="1"/>
  <c r="K1002" i="15"/>
  <c r="L1002" i="15" s="1"/>
  <c r="K1001" i="15"/>
  <c r="L1001" i="15" s="1"/>
  <c r="K1000" i="15"/>
  <c r="L1000" i="15" s="1"/>
  <c r="K999" i="15"/>
  <c r="L999" i="15" s="1"/>
  <c r="K1012" i="15"/>
  <c r="L1012" i="15" s="1"/>
  <c r="K1013" i="15"/>
  <c r="L1013" i="15" s="1"/>
  <c r="AT1361" i="4"/>
  <c r="AT741" i="4"/>
  <c r="AT1041" i="4"/>
  <c r="AT661" i="4"/>
  <c r="AT141" i="4"/>
  <c r="AT1326" i="4"/>
  <c r="AU1326" i="4" s="1"/>
  <c r="K521" i="15"/>
  <c r="L521" i="15" s="1"/>
  <c r="AT1404" i="4"/>
  <c r="AT1362" i="4"/>
  <c r="K818" i="15"/>
  <c r="H818" i="15" s="1"/>
  <c r="J818" i="15" s="1"/>
  <c r="L818" i="15" s="1"/>
  <c r="K442" i="15"/>
  <c r="J442" i="15" s="1"/>
  <c r="L442" i="15" s="1"/>
  <c r="K933" i="15"/>
  <c r="H933" i="15" s="1"/>
  <c r="J933" i="15" s="1"/>
  <c r="L933" i="15" s="1"/>
  <c r="K817" i="15"/>
  <c r="H817" i="15" s="1"/>
  <c r="J817" i="15" s="1"/>
  <c r="L817" i="15" s="1"/>
  <c r="K51" i="15"/>
  <c r="K781" i="15"/>
  <c r="L781" i="15" s="1"/>
  <c r="K424" i="15"/>
  <c r="L424" i="15" s="1"/>
  <c r="K728" i="15"/>
  <c r="L728" i="15" s="1"/>
  <c r="K892" i="15"/>
  <c r="L892" i="15" s="1"/>
  <c r="K1140" i="15"/>
  <c r="L1140" i="15" s="1"/>
  <c r="K203" i="15"/>
  <c r="L203" i="15" s="1"/>
  <c r="K336" i="15"/>
  <c r="L336" i="15" s="1"/>
  <c r="K485" i="15"/>
  <c r="J485" i="15" s="1"/>
  <c r="L485" i="15" s="1"/>
  <c r="K782" i="15"/>
  <c r="H782" i="15" s="1"/>
  <c r="J782" i="15" s="1"/>
  <c r="L782" i="15" s="1"/>
  <c r="K516" i="15"/>
  <c r="H516" i="15" s="1"/>
  <c r="J516" i="15" s="1"/>
  <c r="L516" i="15" s="1"/>
  <c r="K743" i="15"/>
  <c r="J743" i="15" s="1"/>
  <c r="K921" i="15"/>
  <c r="H921" i="15" s="1"/>
  <c r="J921" i="15" s="1"/>
  <c r="L921" i="15" s="1"/>
  <c r="K5" i="15"/>
  <c r="K790" i="15"/>
  <c r="L790" i="15" s="1"/>
  <c r="K799" i="15"/>
  <c r="L799" i="15" s="1"/>
  <c r="K146" i="15"/>
  <c r="L146" i="15" s="1"/>
  <c r="K1036" i="15"/>
  <c r="L1036" i="15" s="1"/>
  <c r="K1197" i="15"/>
  <c r="L1197" i="15" s="1"/>
  <c r="K979" i="15"/>
  <c r="L979" i="15" s="1"/>
  <c r="K741" i="15"/>
  <c r="L741" i="15" s="1"/>
  <c r="K147" i="15"/>
  <c r="J147" i="15" s="1"/>
  <c r="L147" i="15" s="1"/>
  <c r="K515" i="15"/>
  <c r="H515" i="15" s="1"/>
  <c r="J515" i="15" s="1"/>
  <c r="L515" i="15" s="1"/>
  <c r="K783" i="15"/>
  <c r="H783" i="15" s="1"/>
  <c r="J783" i="15" s="1"/>
  <c r="L783" i="15" s="1"/>
  <c r="K491" i="15"/>
  <c r="K788" i="15"/>
  <c r="L788" i="15" s="1"/>
  <c r="K893" i="15"/>
  <c r="L893" i="15" s="1"/>
  <c r="K482" i="15"/>
  <c r="L482" i="15" s="1"/>
  <c r="K47" i="15"/>
  <c r="L47" i="15" s="1"/>
  <c r="K1011" i="15"/>
  <c r="L1011" i="15" s="1"/>
  <c r="K756" i="15"/>
  <c r="L756" i="15" s="1"/>
  <c r="K450" i="15"/>
  <c r="L450" i="15" s="1"/>
  <c r="K947" i="15"/>
  <c r="H947" i="15" s="1"/>
  <c r="J947" i="15" s="1"/>
  <c r="L947" i="15" s="1"/>
  <c r="K62" i="15"/>
  <c r="J62" i="15" s="1"/>
  <c r="L62" i="15" s="1"/>
  <c r="K922" i="15"/>
  <c r="H922" i="15" s="1"/>
  <c r="J922" i="15" s="1"/>
  <c r="L922" i="15" s="1"/>
  <c r="K923" i="15"/>
  <c r="H923" i="15" s="1"/>
  <c r="J923" i="15" s="1"/>
  <c r="L923" i="15" s="1"/>
  <c r="K789" i="15"/>
  <c r="L789" i="15" s="1"/>
  <c r="K867" i="15"/>
  <c r="K843" i="15"/>
  <c r="L843" i="15" s="1"/>
  <c r="K325" i="15"/>
  <c r="L325" i="15" s="1"/>
  <c r="K1093" i="15"/>
  <c r="L1093" i="15" s="1"/>
  <c r="K758" i="15"/>
  <c r="J758" i="15" s="1"/>
  <c r="L758" i="15" s="1"/>
  <c r="K1110" i="15"/>
  <c r="J1110" i="15" s="1"/>
  <c r="L1110" i="15" s="1"/>
  <c r="K934" i="15"/>
  <c r="H934" i="15" s="1"/>
  <c r="J934" i="15" s="1"/>
  <c r="L934" i="15" s="1"/>
  <c r="K1251" i="15"/>
  <c r="H1251" i="15" s="1"/>
  <c r="J1251" i="15" s="1"/>
  <c r="L1251" i="15" s="1"/>
  <c r="K820" i="15"/>
  <c r="H820" i="15" s="1"/>
  <c r="J820" i="15" s="1"/>
  <c r="L820" i="15" s="1"/>
  <c r="K967" i="15"/>
  <c r="L967" i="15" s="1"/>
  <c r="K804" i="15"/>
  <c r="L804" i="15" s="1"/>
  <c r="K496" i="15"/>
  <c r="L496" i="15" s="1"/>
  <c r="K178" i="15"/>
  <c r="L178" i="15" s="1"/>
  <c r="K642" i="15"/>
  <c r="L642" i="15" s="1"/>
  <c r="K1033" i="15"/>
  <c r="L1033" i="15" s="1"/>
  <c r="K1249" i="15"/>
  <c r="L1249" i="15" s="1"/>
  <c r="K53" i="15"/>
  <c r="L53" i="15" s="1"/>
  <c r="K842" i="15"/>
  <c r="L842" i="15" s="1"/>
  <c r="K369" i="15"/>
  <c r="L369" i="15" s="1"/>
  <c r="K237" i="15"/>
  <c r="L237" i="15" s="1"/>
  <c r="K1126" i="15"/>
  <c r="L1126" i="15" s="1"/>
  <c r="K342" i="15"/>
  <c r="L342" i="15" s="1"/>
  <c r="K681" i="15"/>
  <c r="K1014" i="15"/>
  <c r="L1014" i="15" s="1"/>
  <c r="K767" i="15"/>
  <c r="L767" i="15" s="1"/>
  <c r="K1208" i="15"/>
  <c r="H1208" i="15" s="1"/>
  <c r="J1208" i="15" s="1"/>
  <c r="L1208" i="15" s="1"/>
  <c r="K1161" i="15"/>
  <c r="L1161" i="15" s="1"/>
  <c r="K1119" i="15"/>
  <c r="L1119" i="15" s="1"/>
  <c r="K539" i="15"/>
  <c r="L539" i="15" s="1"/>
  <c r="K207" i="15"/>
  <c r="L207" i="15" s="1"/>
  <c r="K507" i="15"/>
  <c r="L507" i="15" s="1"/>
  <c r="K280" i="15"/>
  <c r="L280" i="15" s="1"/>
  <c r="K235" i="15"/>
  <c r="L235" i="15" s="1"/>
  <c r="K279" i="15"/>
  <c r="L279" i="15" s="1"/>
  <c r="K502" i="15"/>
  <c r="L502" i="15" s="1"/>
  <c r="K1010" i="15"/>
  <c r="L1010" i="15" s="1"/>
  <c r="K1106" i="15"/>
  <c r="L1106" i="15" s="1"/>
  <c r="K590" i="15"/>
  <c r="L590" i="15" s="1"/>
  <c r="K720" i="15"/>
  <c r="K438" i="15"/>
  <c r="L438" i="15" s="1"/>
  <c r="K793" i="15"/>
  <c r="L793" i="15" s="1"/>
  <c r="K1199" i="15"/>
  <c r="L1199" i="15" s="1"/>
  <c r="K990" i="15"/>
  <c r="L990" i="15" s="1"/>
  <c r="K683" i="15"/>
  <c r="L683" i="15" s="1"/>
  <c r="K634" i="15"/>
  <c r="L634" i="15" s="1"/>
  <c r="K655" i="15"/>
  <c r="L655" i="15" s="1"/>
  <c r="K341" i="15"/>
  <c r="L341" i="15" s="1"/>
  <c r="K858" i="15"/>
  <c r="L858" i="15" s="1"/>
  <c r="K965" i="15"/>
  <c r="J965" i="15" s="1"/>
  <c r="L965" i="15" s="1"/>
  <c r="K1006" i="15"/>
  <c r="L1006" i="15" s="1"/>
  <c r="K430" i="15"/>
  <c r="L430" i="15" s="1"/>
  <c r="K695" i="15"/>
  <c r="L695" i="15" s="1"/>
  <c r="K509" i="15"/>
  <c r="L509" i="15" s="1"/>
  <c r="K1024" i="15"/>
  <c r="L1024" i="15" s="1"/>
  <c r="K725" i="15"/>
  <c r="L725" i="15" s="1"/>
  <c r="K869" i="15"/>
  <c r="L869" i="15" s="1"/>
  <c r="K216" i="15"/>
  <c r="L216" i="15" s="1"/>
  <c r="K24" i="15"/>
  <c r="L24" i="15" s="1"/>
  <c r="K998" i="15"/>
  <c r="L998" i="15" s="1"/>
  <c r="K848" i="15"/>
  <c r="L848" i="15" s="1"/>
  <c r="K686" i="15"/>
  <c r="L686" i="15" s="1"/>
  <c r="K1221" i="15"/>
  <c r="L1221" i="15" s="1"/>
  <c r="K215" i="15"/>
  <c r="L215" i="15" s="1"/>
  <c r="K181" i="15"/>
  <c r="L181" i="15" s="1"/>
  <c r="K650" i="15"/>
  <c r="L650" i="15" s="1"/>
  <c r="K1134" i="15"/>
  <c r="L1134" i="15" s="1"/>
  <c r="K1233" i="15"/>
  <c r="L1233" i="15" s="1"/>
  <c r="K262" i="15"/>
  <c r="L262" i="15" s="1"/>
  <c r="K474" i="15"/>
  <c r="L474" i="15" s="1"/>
  <c r="K305" i="15"/>
  <c r="L305" i="15" s="1"/>
  <c r="K1162" i="15"/>
  <c r="L1162" i="15" s="1"/>
  <c r="K508" i="15"/>
  <c r="L508" i="15" s="1"/>
  <c r="K787" i="15"/>
  <c r="L787" i="15" s="1"/>
  <c r="K599" i="15"/>
  <c r="L599" i="15" s="1"/>
  <c r="K333" i="15"/>
  <c r="L333" i="15" s="1"/>
  <c r="K131" i="15"/>
  <c r="L131" i="15" s="1"/>
  <c r="K374" i="15"/>
  <c r="L374" i="15" s="1"/>
  <c r="K27" i="15"/>
  <c r="L27" i="15" s="1"/>
  <c r="K1111" i="15"/>
  <c r="L1111" i="15" s="1"/>
  <c r="K1194" i="15"/>
  <c r="L1194" i="15" s="1"/>
  <c r="K1019" i="15"/>
  <c r="L1019" i="15" s="1"/>
  <c r="K986" i="15"/>
  <c r="L986" i="15" s="1"/>
  <c r="K39" i="15"/>
  <c r="L39" i="15" s="1"/>
  <c r="K578" i="15"/>
  <c r="L578" i="15" s="1"/>
  <c r="K206" i="15"/>
  <c r="L206" i="15" s="1"/>
  <c r="K984" i="15"/>
  <c r="L984" i="15" s="1"/>
  <c r="K35" i="15"/>
  <c r="L35" i="15" s="1"/>
  <c r="K540" i="15"/>
  <c r="L540" i="15" s="1"/>
  <c r="K1117" i="15"/>
  <c r="L1117" i="15" s="1"/>
  <c r="K931" i="15"/>
  <c r="L931" i="15" s="1"/>
  <c r="K811" i="15"/>
  <c r="L811" i="15" s="1"/>
  <c r="K151" i="15"/>
  <c r="L151" i="15" s="1"/>
  <c r="K144" i="15"/>
  <c r="L144" i="15" s="1"/>
  <c r="K1193" i="15"/>
  <c r="L1193" i="15" s="1"/>
  <c r="K1108" i="15"/>
  <c r="L1108" i="15" s="1"/>
  <c r="K60" i="15"/>
  <c r="L60" i="15" s="1"/>
  <c r="K240" i="15"/>
  <c r="L240" i="15" s="1"/>
  <c r="K46" i="15"/>
  <c r="L46" i="15" s="1"/>
  <c r="K837" i="15"/>
  <c r="L837" i="15" s="1"/>
  <c r="K666" i="15"/>
  <c r="L666" i="15" s="1"/>
  <c r="K183" i="15"/>
  <c r="L183" i="15" s="1"/>
  <c r="K218" i="15"/>
  <c r="L218" i="15" s="1"/>
  <c r="K823" i="15"/>
  <c r="L823" i="15" s="1"/>
  <c r="K256" i="15"/>
  <c r="L256" i="15" s="1"/>
  <c r="K955" i="15"/>
  <c r="L955" i="15" s="1"/>
  <c r="K1167" i="15"/>
  <c r="L1167" i="15" s="1"/>
  <c r="K90" i="15"/>
  <c r="L90" i="15" s="1"/>
  <c r="K230" i="15"/>
  <c r="L230" i="15" s="1"/>
  <c r="K691" i="15"/>
  <c r="L691" i="15" s="1"/>
  <c r="K1139" i="15"/>
  <c r="L1139" i="15" s="1"/>
  <c r="K258" i="15"/>
  <c r="L258" i="15" s="1"/>
  <c r="K184" i="15"/>
  <c r="L184" i="15" s="1"/>
  <c r="K632" i="15"/>
  <c r="L632" i="15" s="1"/>
  <c r="K208" i="15"/>
  <c r="L208" i="15" s="1"/>
  <c r="K641" i="15"/>
  <c r="L641" i="15" s="1"/>
  <c r="K738" i="15"/>
  <c r="L738" i="15" s="1"/>
  <c r="K828" i="15"/>
  <c r="K803" i="15"/>
  <c r="L803" i="15" s="1"/>
  <c r="K838" i="15"/>
  <c r="L838" i="15" s="1"/>
  <c r="K836" i="15"/>
  <c r="L836" i="15" s="1"/>
  <c r="K910" i="15"/>
  <c r="L910" i="15" s="1"/>
  <c r="K983" i="15"/>
  <c r="L983" i="15" s="1"/>
  <c r="K457" i="15"/>
  <c r="L457" i="15" s="1"/>
  <c r="K367" i="15"/>
  <c r="L367" i="15" s="1"/>
  <c r="K887" i="15"/>
  <c r="L887" i="15" s="1"/>
  <c r="K1214" i="15"/>
  <c r="L1214" i="15" s="1"/>
  <c r="K108" i="15"/>
  <c r="L108" i="15" s="1"/>
  <c r="K1213" i="15"/>
  <c r="L1213" i="15" s="1"/>
  <c r="K861" i="15"/>
  <c r="L861" i="15" s="1"/>
  <c r="K1125" i="15"/>
  <c r="L1125" i="15" s="1"/>
  <c r="K865" i="15"/>
  <c r="L865" i="15" s="1"/>
  <c r="K1129" i="15"/>
  <c r="L1129" i="15" s="1"/>
  <c r="K795" i="15"/>
  <c r="L795" i="15" s="1"/>
  <c r="K298" i="15"/>
  <c r="L298" i="15" s="1"/>
  <c r="K785" i="15"/>
  <c r="L785" i="15" s="1"/>
  <c r="K399" i="15"/>
  <c r="L399" i="15" s="1"/>
  <c r="K917" i="15"/>
  <c r="L917" i="15" s="1"/>
  <c r="K517" i="15"/>
  <c r="L517" i="15" s="1"/>
  <c r="K429" i="15"/>
  <c r="L429" i="15" s="1"/>
  <c r="K844" i="15"/>
  <c r="L844" i="15" s="1"/>
  <c r="K345" i="15"/>
  <c r="L345" i="15" s="1"/>
  <c r="K197" i="15"/>
  <c r="L197" i="15" s="1"/>
  <c r="K425" i="15"/>
  <c r="L425" i="15" s="1"/>
  <c r="K263" i="15"/>
  <c r="L263" i="15" s="1"/>
  <c r="K55" i="15"/>
  <c r="L55" i="15" s="1"/>
  <c r="K916" i="15"/>
  <c r="L916" i="15" s="1"/>
  <c r="K42" i="15"/>
  <c r="L42" i="15" s="1"/>
  <c r="K323" i="15"/>
  <c r="L323" i="15" s="1"/>
  <c r="K1235" i="15"/>
  <c r="L1235" i="15" s="1"/>
  <c r="K1204" i="15"/>
  <c r="L1204" i="15" s="1"/>
  <c r="K473" i="15"/>
  <c r="L473" i="15" s="1"/>
  <c r="K1007" i="15"/>
  <c r="L1007" i="15" s="1"/>
  <c r="K625" i="15"/>
  <c r="L625" i="15" s="1"/>
  <c r="K766" i="15"/>
  <c r="L766" i="15" s="1"/>
  <c r="K104" i="15"/>
  <c r="J104" i="15" s="1"/>
  <c r="L104" i="15" s="1"/>
  <c r="K26" i="15"/>
  <c r="L26" i="15" s="1"/>
  <c r="K723" i="15"/>
  <c r="L723" i="15" s="1"/>
  <c r="K1107" i="15"/>
  <c r="L1107" i="15" s="1"/>
  <c r="K1227" i="15"/>
  <c r="L1227" i="15" s="1"/>
  <c r="K18" i="15"/>
  <c r="L18" i="15" s="1"/>
  <c r="K1049" i="15"/>
  <c r="L1049" i="15" s="1"/>
  <c r="K247" i="15"/>
  <c r="J247" i="15" s="1"/>
  <c r="L247" i="15" s="1"/>
  <c r="K1205" i="15"/>
  <c r="L1205" i="15" s="1"/>
  <c r="K194" i="15"/>
  <c r="L194" i="15" s="1"/>
  <c r="K361" i="15"/>
  <c r="L361" i="15" s="1"/>
  <c r="K1142" i="15"/>
  <c r="L1142" i="15" s="1"/>
  <c r="K204" i="15"/>
  <c r="L204" i="15" s="1"/>
  <c r="K885" i="15"/>
  <c r="L885" i="15" s="1"/>
  <c r="K428" i="15"/>
  <c r="L428" i="15" s="1"/>
  <c r="K232" i="15"/>
  <c r="L232" i="15" s="1"/>
  <c r="K404" i="15"/>
  <c r="L404" i="15" s="1"/>
  <c r="K373" i="15"/>
  <c r="L373" i="15" s="1"/>
  <c r="K753" i="15"/>
  <c r="L753" i="15" s="1"/>
  <c r="K217" i="15"/>
  <c r="L217" i="15" s="1"/>
  <c r="K293" i="15"/>
  <c r="L293" i="15" s="1"/>
  <c r="K890" i="15"/>
  <c r="L890" i="15" s="1"/>
  <c r="K463" i="15"/>
  <c r="L463" i="15" s="1"/>
  <c r="K653" i="15"/>
  <c r="L653" i="15" s="1"/>
  <c r="K982" i="15"/>
  <c r="L982" i="15" s="1"/>
  <c r="K819" i="15"/>
  <c r="L819" i="15" s="1"/>
  <c r="K346" i="15"/>
  <c r="L346" i="15" s="1"/>
  <c r="K1202" i="15"/>
  <c r="L1202" i="15" s="1"/>
  <c r="K587" i="15"/>
  <c r="L587" i="15" s="1"/>
  <c r="K1039" i="15"/>
  <c r="L1039" i="15" s="1"/>
  <c r="K994" i="15"/>
  <c r="L994" i="15" s="1"/>
  <c r="K573" i="15"/>
  <c r="L573" i="15" s="1"/>
  <c r="K180" i="15"/>
  <c r="L180" i="15" s="1"/>
  <c r="K214" i="15"/>
  <c r="L214" i="15" s="1"/>
  <c r="K903" i="15"/>
  <c r="L903" i="15" s="1"/>
  <c r="K929" i="15"/>
  <c r="L929" i="15" s="1"/>
  <c r="K9" i="15"/>
  <c r="L9" i="15" s="1"/>
  <c r="K303" i="15"/>
  <c r="L303" i="15" s="1"/>
  <c r="K868" i="15"/>
  <c r="L868" i="15" s="1"/>
  <c r="K630" i="15"/>
  <c r="L630" i="15" s="1"/>
  <c r="K264" i="15"/>
  <c r="L264" i="15" s="1"/>
  <c r="K736" i="15"/>
  <c r="L736" i="15" s="1"/>
  <c r="K350" i="15"/>
  <c r="L350" i="15" s="1"/>
  <c r="K95" i="15"/>
  <c r="L95" i="15" s="1"/>
  <c r="K656" i="15"/>
  <c r="L656" i="15" s="1"/>
  <c r="K944" i="15"/>
  <c r="L944" i="15" s="1"/>
  <c r="K696" i="15"/>
  <c r="L696" i="15" s="1"/>
  <c r="K156" i="15"/>
  <c r="L156" i="15" s="1"/>
  <c r="K752" i="15"/>
  <c r="L752" i="15" s="1"/>
  <c r="K259" i="15"/>
  <c r="L259" i="15" s="1"/>
  <c r="K1224" i="15"/>
  <c r="L1224" i="15" s="1"/>
  <c r="K440" i="15"/>
  <c r="L440" i="15" s="1"/>
  <c r="K455" i="15"/>
  <c r="L455" i="15" s="1"/>
  <c r="K798" i="15"/>
  <c r="L798" i="15" s="1"/>
  <c r="K139" i="15"/>
  <c r="L139" i="15" s="1"/>
  <c r="K109" i="15"/>
  <c r="L109" i="15" s="1"/>
  <c r="K863" i="15"/>
  <c r="L863" i="15" s="1"/>
  <c r="K548" i="15"/>
  <c r="L548" i="15" s="1"/>
  <c r="K1122" i="15"/>
  <c r="L1122" i="15" s="1"/>
  <c r="K158" i="15"/>
  <c r="L158" i="15" s="1"/>
  <c r="K1136" i="15"/>
  <c r="L1136" i="15" s="1"/>
  <c r="K1128" i="15"/>
  <c r="L1128" i="15" s="1"/>
  <c r="K907" i="15"/>
  <c r="L907" i="15" s="1"/>
  <c r="K347" i="15"/>
  <c r="L347" i="15" s="1"/>
  <c r="K326" i="15"/>
  <c r="J326" i="15" s="1"/>
  <c r="L326" i="15" s="1"/>
  <c r="K1234" i="15"/>
  <c r="L1234" i="15" s="1"/>
  <c r="K7" i="15"/>
  <c r="L7" i="15" s="1"/>
  <c r="K1146" i="15"/>
  <c r="L1146" i="15" s="1"/>
  <c r="K864" i="15"/>
  <c r="L864" i="15" s="1"/>
  <c r="K805" i="15"/>
  <c r="L805" i="15" s="1"/>
  <c r="K454" i="15"/>
  <c r="L454" i="15" s="1"/>
  <c r="K338" i="15"/>
  <c r="L338" i="15" s="1"/>
  <c r="K362" i="15"/>
  <c r="L362" i="15" s="1"/>
  <c r="K1009" i="15"/>
  <c r="L1009" i="15" s="1"/>
  <c r="K856" i="15"/>
  <c r="L856" i="15" s="1"/>
  <c r="K964" i="15"/>
  <c r="L964" i="15" s="1"/>
  <c r="K1187" i="15"/>
  <c r="L1187" i="15" s="1"/>
  <c r="K1191" i="15"/>
  <c r="L1191" i="15" s="1"/>
  <c r="K961" i="15"/>
  <c r="L961" i="15" s="1"/>
  <c r="K499" i="15"/>
  <c r="L499" i="15" s="1"/>
  <c r="K684" i="15"/>
  <c r="L684" i="15" s="1"/>
  <c r="K458" i="15"/>
  <c r="L458" i="15" s="1"/>
  <c r="K891" i="15"/>
  <c r="L891" i="15" s="1"/>
  <c r="K421" i="15"/>
  <c r="L421" i="15" s="1"/>
  <c r="K233" i="15"/>
  <c r="L233" i="15" s="1"/>
  <c r="K629" i="15"/>
  <c r="L629" i="15" s="1"/>
  <c r="K505" i="15"/>
  <c r="L505" i="15" s="1"/>
  <c r="K678" i="15"/>
  <c r="L678" i="15" s="1"/>
  <c r="K764" i="15"/>
  <c r="L764" i="15" s="1"/>
  <c r="K205" i="15"/>
  <c r="L205" i="15" s="1"/>
  <c r="K546" i="15"/>
  <c r="L546" i="15" s="1"/>
  <c r="K1098" i="15"/>
  <c r="L1098" i="15" s="1"/>
  <c r="K645" i="15"/>
  <c r="L645" i="15" s="1"/>
  <c r="K1038" i="15"/>
  <c r="L1038" i="15" s="1"/>
  <c r="K467" i="15"/>
  <c r="L467" i="15" s="1"/>
  <c r="K360" i="15"/>
  <c r="L360" i="15" s="1"/>
  <c r="K1200" i="15"/>
  <c r="L1200" i="15" s="1"/>
  <c r="K149" i="15"/>
  <c r="L149" i="15" s="1"/>
  <c r="K1198" i="15"/>
  <c r="L1198" i="15" s="1"/>
  <c r="K486" i="15"/>
  <c r="L486" i="15" s="1"/>
  <c r="K1143" i="15"/>
  <c r="L1143" i="15" s="1"/>
  <c r="K914" i="15"/>
  <c r="L914" i="15" s="1"/>
  <c r="K807" i="15"/>
  <c r="L807" i="15" s="1"/>
  <c r="K403" i="15"/>
  <c r="L403" i="15" s="1"/>
  <c r="K1040" i="15"/>
  <c r="L1040" i="15" s="1"/>
  <c r="K746" i="15"/>
  <c r="L746" i="15" s="1"/>
  <c r="K1029" i="15"/>
  <c r="L1029" i="15" s="1"/>
  <c r="K8" i="15"/>
  <c r="L8" i="15" s="1"/>
  <c r="K966" i="15"/>
  <c r="L966" i="15" s="1"/>
  <c r="K103" i="15"/>
  <c r="L103" i="15" s="1"/>
  <c r="K841" i="15"/>
  <c r="L841" i="15" s="1"/>
  <c r="K755" i="15"/>
  <c r="L755" i="15" s="1"/>
  <c r="K290" i="15"/>
  <c r="L290" i="15" s="1"/>
  <c r="K682" i="15"/>
  <c r="L682" i="15" s="1"/>
  <c r="K545" i="15"/>
  <c r="L545" i="15" s="1"/>
  <c r="K160" i="15"/>
  <c r="J160" i="15" s="1"/>
  <c r="L160" i="15" s="1"/>
  <c r="K976" i="15"/>
  <c r="L976" i="15" s="1"/>
  <c r="K912" i="15"/>
  <c r="L912" i="15" s="1"/>
  <c r="K48" i="15"/>
  <c r="L48" i="15" s="1"/>
  <c r="K583" i="15"/>
  <c r="L583" i="15" s="1"/>
  <c r="K353" i="15"/>
  <c r="L353" i="15" s="1"/>
  <c r="K826" i="15"/>
  <c r="L826" i="15" s="1"/>
  <c r="K1112" i="15"/>
  <c r="L1112" i="15" s="1"/>
  <c r="K1188" i="15"/>
  <c r="L1188" i="15" s="1"/>
  <c r="K57" i="15"/>
  <c r="L57" i="15" s="1"/>
  <c r="K332" i="15"/>
  <c r="K170" i="15"/>
  <c r="L170" i="15" s="1"/>
  <c r="K977" i="15"/>
  <c r="L977" i="15" s="1"/>
  <c r="K340" i="15"/>
  <c r="L340" i="15" s="1"/>
  <c r="K1017" i="15"/>
  <c r="L1017" i="15" s="1"/>
  <c r="K1044" i="15"/>
  <c r="L1044" i="15" s="1"/>
  <c r="K126" i="15"/>
  <c r="L126" i="15" s="1"/>
  <c r="K1132" i="15"/>
  <c r="L1132" i="15" s="1"/>
  <c r="K1090" i="15"/>
  <c r="L1090" i="15" s="1"/>
  <c r="K513" i="15"/>
  <c r="L513" i="15" s="1"/>
  <c r="K889" i="15"/>
  <c r="J889" i="15" s="1"/>
  <c r="L889" i="15" s="1"/>
  <c r="K301" i="15"/>
  <c r="L301" i="15" s="1"/>
  <c r="K739" i="15"/>
  <c r="L739" i="15" s="1"/>
  <c r="K145" i="15"/>
  <c r="L145" i="15" s="1"/>
  <c r="K776" i="15"/>
  <c r="L776" i="15" s="1"/>
  <c r="K63" i="15"/>
  <c r="L63" i="15" s="1"/>
  <c r="K465" i="15"/>
  <c r="L465" i="15" s="1"/>
  <c r="K1025" i="15"/>
  <c r="L1025" i="15" s="1"/>
  <c r="K359" i="15"/>
  <c r="L359" i="15" s="1"/>
  <c r="K422" i="15"/>
  <c r="L422" i="15" s="1"/>
  <c r="K1220" i="15"/>
  <c r="L1220" i="15" s="1"/>
  <c r="K385" i="15"/>
  <c r="L385" i="15" s="1"/>
  <c r="K674" i="15"/>
  <c r="L674" i="15" s="1"/>
  <c r="K689" i="15"/>
  <c r="L689" i="15" s="1"/>
  <c r="K241" i="15"/>
  <c r="L241" i="15" s="1"/>
  <c r="K542" i="15"/>
  <c r="L542" i="15" s="1"/>
  <c r="K364" i="15"/>
  <c r="L364" i="15" s="1"/>
  <c r="K651" i="15"/>
  <c r="L651" i="15" s="1"/>
  <c r="K1104" i="15"/>
  <c r="L1104" i="15" s="1"/>
  <c r="K1030" i="15"/>
  <c r="L1030" i="15" s="1"/>
  <c r="K1168" i="15"/>
  <c r="L1168" i="15" s="1"/>
  <c r="K1135" i="15"/>
  <c r="L1135" i="15" s="1"/>
  <c r="K159" i="15"/>
  <c r="L159" i="15" s="1"/>
  <c r="K187" i="15"/>
  <c r="L187" i="15" s="1"/>
  <c r="K924" i="15"/>
  <c r="H924" i="15" s="1"/>
  <c r="J924" i="15" s="1"/>
  <c r="L924" i="15" s="1"/>
  <c r="K591" i="15"/>
  <c r="L591" i="15" s="1"/>
  <c r="K1223" i="15"/>
  <c r="L1223" i="15" s="1"/>
  <c r="K575" i="15"/>
  <c r="J575" i="15" s="1"/>
  <c r="L575" i="15" s="1"/>
  <c r="K913" i="15"/>
  <c r="L913" i="15" s="1"/>
  <c r="K155" i="15"/>
  <c r="L155" i="15" s="1"/>
  <c r="K1123" i="15"/>
  <c r="L1123" i="15" s="1"/>
  <c r="K631" i="15"/>
  <c r="J631" i="15" s="1"/>
  <c r="L631" i="15" s="1"/>
  <c r="K972" i="15"/>
  <c r="L972" i="15" s="1"/>
  <c r="K94" i="15"/>
  <c r="L94" i="15" s="1"/>
  <c r="K906" i="15"/>
  <c r="L906" i="15" s="1"/>
  <c r="K952" i="15"/>
  <c r="L952" i="15" s="1"/>
  <c r="K433" i="15"/>
  <c r="L433" i="15" s="1"/>
  <c r="K354" i="15"/>
  <c r="L354" i="15" s="1"/>
  <c r="K250" i="15"/>
  <c r="L250" i="15" s="1"/>
  <c r="K822" i="15"/>
  <c r="L822" i="15" s="1"/>
  <c r="K941" i="15"/>
  <c r="L941" i="15" s="1"/>
  <c r="K239" i="15"/>
  <c r="L239" i="15" s="1"/>
  <c r="K973" i="15"/>
  <c r="L973" i="15" s="1"/>
  <c r="K365" i="15"/>
  <c r="L365" i="15" s="1"/>
  <c r="K352" i="15"/>
  <c r="L352" i="15" s="1"/>
  <c r="K487" i="15"/>
  <c r="L487" i="15" s="1"/>
  <c r="K780" i="15"/>
  <c r="H780" i="15" s="1"/>
  <c r="J780" i="15" s="1"/>
  <c r="L780" i="15" s="1"/>
  <c r="K302" i="15"/>
  <c r="L302" i="15" s="1"/>
  <c r="K624" i="15"/>
  <c r="L624" i="15" s="1"/>
  <c r="K757" i="15"/>
  <c r="L757" i="15" s="1"/>
  <c r="K330" i="15"/>
  <c r="L330" i="15" s="1"/>
  <c r="K551" i="15"/>
  <c r="L551" i="15" s="1"/>
  <c r="K223" i="15"/>
  <c r="L223" i="15" s="1"/>
  <c r="K981" i="15"/>
  <c r="L981" i="15" s="1"/>
  <c r="K420" i="15"/>
  <c r="L420" i="15" s="1"/>
  <c r="K849" i="15"/>
  <c r="L849" i="15" s="1"/>
  <c r="K1141" i="15"/>
  <c r="L1141" i="15" s="1"/>
  <c r="K426" i="15"/>
  <c r="J426" i="15" s="1"/>
  <c r="L426" i="15" s="1"/>
  <c r="K439" i="15"/>
  <c r="L439" i="15" s="1"/>
  <c r="K985" i="15"/>
  <c r="L985" i="15" s="1"/>
  <c r="K285" i="15"/>
  <c r="L285" i="15" s="1"/>
  <c r="K1226" i="15"/>
  <c r="L1226" i="15" s="1"/>
  <c r="K1114" i="15"/>
  <c r="L1114" i="15" s="1"/>
  <c r="K948" i="15"/>
  <c r="L948" i="15" s="1"/>
  <c r="K627" i="15"/>
  <c r="L627" i="15" s="1"/>
  <c r="K434" i="15"/>
  <c r="L434" i="15" s="1"/>
  <c r="K592" i="15"/>
  <c r="L592" i="15" s="1"/>
  <c r="K1159" i="15"/>
  <c r="L1159" i="15" s="1"/>
  <c r="K366" i="15"/>
  <c r="L366" i="15" s="1"/>
  <c r="K1137" i="15"/>
  <c r="L1137" i="15" s="1"/>
  <c r="K1097" i="15"/>
  <c r="L1097" i="15" s="1"/>
  <c r="K846" i="15"/>
  <c r="L846" i="15" s="1"/>
  <c r="K950" i="15"/>
  <c r="L950" i="15" s="1"/>
  <c r="K249" i="15"/>
  <c r="L249" i="15" s="1"/>
  <c r="K918" i="15"/>
  <c r="L918" i="15" s="1"/>
  <c r="K469" i="15"/>
  <c r="L469" i="15" s="1"/>
  <c r="K58" i="15"/>
  <c r="L58" i="15" s="1"/>
  <c r="K175" i="15"/>
  <c r="L175" i="15" s="1"/>
  <c r="K692" i="15"/>
  <c r="L692" i="15" s="1"/>
  <c r="K492" i="15"/>
  <c r="L492" i="15" s="1"/>
  <c r="K731" i="15"/>
  <c r="L731" i="15" s="1"/>
  <c r="K859" i="15"/>
  <c r="L859" i="15" s="1"/>
  <c r="K173" i="15"/>
  <c r="L173" i="15" s="1"/>
  <c r="K724" i="15"/>
  <c r="L724" i="15" s="1"/>
  <c r="K963" i="15"/>
  <c r="L963" i="15" s="1"/>
  <c r="K784" i="15"/>
  <c r="H784" i="15" s="1"/>
  <c r="J784" i="15" s="1"/>
  <c r="L784" i="15" s="1"/>
  <c r="K956" i="15"/>
  <c r="L956" i="15" s="1"/>
  <c r="K287" i="15"/>
  <c r="J287" i="15" s="1"/>
  <c r="L287" i="15" s="1"/>
  <c r="K1118" i="15"/>
  <c r="L1118" i="15" s="1"/>
  <c r="K654" i="15"/>
  <c r="L654" i="15" s="1"/>
  <c r="K1028" i="15"/>
  <c r="L1028" i="15" s="1"/>
  <c r="K96" i="15"/>
  <c r="L96" i="15" s="1"/>
  <c r="K993" i="15"/>
  <c r="L993" i="15" s="1"/>
  <c r="K432" i="15"/>
  <c r="L432" i="15" s="1"/>
  <c r="K1022" i="15"/>
  <c r="L1022" i="15" s="1"/>
  <c r="K17" i="15"/>
  <c r="L17" i="15" s="1"/>
  <c r="K294" i="15"/>
  <c r="L294" i="15" s="1"/>
  <c r="K1172" i="15"/>
  <c r="L1172" i="15" s="1"/>
  <c r="K138" i="15"/>
  <c r="L138" i="15" s="1"/>
  <c r="K808" i="15"/>
  <c r="L808" i="15" s="1"/>
  <c r="K299" i="15"/>
  <c r="L299" i="15" s="1"/>
  <c r="K1102" i="15"/>
  <c r="L1102" i="15" s="1"/>
  <c r="K902" i="15"/>
  <c r="L902" i="15" s="1"/>
  <c r="K1152" i="15"/>
  <c r="L1152" i="15" s="1"/>
  <c r="K824" i="15"/>
  <c r="L824" i="15" s="1"/>
  <c r="K401" i="15"/>
  <c r="L401" i="15" s="1"/>
  <c r="K328" i="15"/>
  <c r="L328" i="15" s="1"/>
  <c r="K832" i="15"/>
  <c r="L832" i="15" s="1"/>
  <c r="K589" i="15"/>
  <c r="L589" i="15" s="1"/>
  <c r="K435" i="15"/>
  <c r="L435" i="15" s="1"/>
  <c r="K935" i="15"/>
  <c r="L935" i="15" s="1"/>
  <c r="K1149" i="15"/>
  <c r="L1149" i="15" s="1"/>
  <c r="K1100" i="15"/>
  <c r="L1100" i="15" s="1"/>
  <c r="K405" i="15"/>
  <c r="L405" i="15" s="1"/>
  <c r="K987" i="15"/>
  <c r="L987" i="15" s="1"/>
  <c r="K936" i="15"/>
  <c r="J936" i="15" s="1"/>
  <c r="L936" i="15" s="1"/>
  <c r="K351" i="15"/>
  <c r="L351" i="15" s="1"/>
  <c r="K649" i="15"/>
  <c r="L649" i="15" s="1"/>
  <c r="K726" i="15"/>
  <c r="L726" i="15" s="1"/>
  <c r="K488" i="15"/>
  <c r="L488" i="15" s="1"/>
  <c r="K751" i="15"/>
  <c r="L751" i="15" s="1"/>
  <c r="K949" i="15"/>
  <c r="L949" i="15" s="1"/>
  <c r="K1236" i="15"/>
  <c r="L1236" i="15" s="1"/>
  <c r="K814" i="15"/>
  <c r="H814" i="15" s="1"/>
  <c r="J814" i="15" s="1"/>
  <c r="L814" i="15" s="1"/>
  <c r="K41" i="15"/>
  <c r="L41" i="15" s="1"/>
  <c r="K1023" i="15"/>
  <c r="L1023" i="15" s="1"/>
  <c r="K855" i="15"/>
  <c r="L855" i="15" s="1"/>
  <c r="K40" i="15"/>
  <c r="L40" i="15" s="1"/>
  <c r="K29" i="15"/>
  <c r="L29" i="15" s="1"/>
  <c r="K324" i="15"/>
  <c r="L324" i="15" s="1"/>
  <c r="K797" i="15"/>
  <c r="L797" i="15" s="1"/>
  <c r="K942" i="15"/>
  <c r="L942" i="15" s="1"/>
  <c r="K974" i="15"/>
  <c r="L974" i="15" s="1"/>
  <c r="K135" i="15"/>
  <c r="L135" i="15" s="1"/>
  <c r="K334" i="15"/>
  <c r="L334" i="15" s="1"/>
  <c r="K1160" i="15"/>
  <c r="L1160" i="15" s="1"/>
  <c r="K676" i="15"/>
  <c r="L676" i="15" s="1"/>
  <c r="K928" i="15"/>
  <c r="L928" i="15" s="1"/>
  <c r="K1192" i="15"/>
  <c r="L1192" i="15" s="1"/>
  <c r="K1163" i="15"/>
  <c r="L1163" i="15" s="1"/>
  <c r="K730" i="15"/>
  <c r="L730" i="15" s="1"/>
  <c r="K768" i="15"/>
  <c r="L768" i="15" s="1"/>
  <c r="K840" i="15"/>
  <c r="L840" i="15" s="1"/>
  <c r="K1147" i="15"/>
  <c r="L1147" i="15" s="1"/>
  <c r="K211" i="15"/>
  <c r="L211" i="15" s="1"/>
  <c r="K1133" i="15"/>
  <c r="L1133" i="15" s="1"/>
  <c r="K308" i="15"/>
  <c r="L308" i="15" s="1"/>
  <c r="K44" i="15"/>
  <c r="L44" i="15" s="1"/>
  <c r="K375" i="15"/>
  <c r="L375" i="15" s="1"/>
  <c r="K834" i="15"/>
  <c r="L834" i="15" s="1"/>
  <c r="K335" i="15"/>
  <c r="L335" i="15" s="1"/>
  <c r="K483" i="15"/>
  <c r="L483" i="15" s="1"/>
  <c r="K1216" i="15"/>
  <c r="L1216" i="15" s="1"/>
  <c r="K1050" i="15"/>
  <c r="L1050" i="15" s="1"/>
  <c r="K794" i="15"/>
  <c r="L794" i="15" s="1"/>
  <c r="K462" i="15"/>
  <c r="K581" i="15"/>
  <c r="L581" i="15" s="1"/>
  <c r="K283" i="15"/>
  <c r="L283" i="15" s="1"/>
  <c r="K356" i="15"/>
  <c r="L356" i="15" s="1"/>
  <c r="K1099" i="15"/>
  <c r="L1099" i="15" s="1"/>
  <c r="K847" i="15"/>
  <c r="L847" i="15" s="1"/>
  <c r="K777" i="15"/>
  <c r="L777" i="15" s="1"/>
  <c r="K1222" i="15"/>
  <c r="L1222" i="15" s="1"/>
  <c r="K946" i="15"/>
  <c r="H946" i="15" s="1"/>
  <c r="J946" i="15" s="1"/>
  <c r="L946" i="15" s="1"/>
  <c r="K1231" i="15"/>
  <c r="L1231" i="15" s="1"/>
  <c r="K628" i="15"/>
  <c r="L628" i="15" s="1"/>
  <c r="K888" i="15"/>
  <c r="L888" i="15" s="1"/>
  <c r="K821" i="15"/>
  <c r="H821" i="15" s="1"/>
  <c r="J821" i="15" s="1"/>
  <c r="L821" i="15" s="1"/>
  <c r="K1042" i="15"/>
  <c r="L1042" i="15" s="1"/>
  <c r="K229" i="15"/>
  <c r="L229" i="15" s="1"/>
  <c r="K295" i="15"/>
  <c r="L295" i="15" s="1"/>
  <c r="K1148" i="15"/>
  <c r="L1148" i="15" s="1"/>
  <c r="K393" i="15"/>
  <c r="L393" i="15" s="1"/>
  <c r="K1032" i="15"/>
  <c r="L1032" i="15" s="1"/>
  <c r="K595" i="15"/>
  <c r="L595" i="15" s="1"/>
  <c r="K300" i="15"/>
  <c r="L300" i="15" s="1"/>
  <c r="K1215" i="15"/>
  <c r="L1215" i="15" s="1"/>
  <c r="K449" i="15"/>
  <c r="L449" i="15" s="1"/>
  <c r="K157" i="15"/>
  <c r="L157" i="15" s="1"/>
  <c r="K926" i="15"/>
  <c r="H926" i="15" s="1"/>
  <c r="J926" i="15" s="1"/>
  <c r="L926" i="15" s="1"/>
  <c r="K898" i="15"/>
  <c r="L898" i="15" s="1"/>
  <c r="K489" i="15"/>
  <c r="L489" i="15" s="1"/>
  <c r="K813" i="15"/>
  <c r="H813" i="15" s="1"/>
  <c r="J813" i="15" s="1"/>
  <c r="L813" i="15" s="1"/>
  <c r="K368" i="15"/>
  <c r="L368" i="15" s="1"/>
  <c r="K476" i="15"/>
  <c r="L476" i="15" s="1"/>
  <c r="K901" i="15"/>
  <c r="L901" i="15" s="1"/>
  <c r="K195" i="15"/>
  <c r="L195" i="15" s="1"/>
  <c r="K749" i="15"/>
  <c r="L749" i="15" s="1"/>
  <c r="K242" i="15"/>
  <c r="L242" i="15" s="1"/>
  <c r="K153" i="15"/>
  <c r="L153" i="15" s="1"/>
  <c r="K244" i="15"/>
  <c r="J244" i="15" s="1"/>
  <c r="K958" i="15"/>
  <c r="L958" i="15" s="1"/>
  <c r="K339" i="15"/>
  <c r="L339" i="15" s="1"/>
  <c r="K171" i="15"/>
  <c r="L171" i="15" s="1"/>
  <c r="K1228" i="15"/>
  <c r="L1228" i="15" s="1"/>
  <c r="K445" i="15"/>
  <c r="L445" i="15" s="1"/>
  <c r="K904" i="15"/>
  <c r="L904" i="15" s="1"/>
  <c r="K423" i="15"/>
  <c r="L423" i="15" s="1"/>
  <c r="K1109" i="15"/>
  <c r="L1109" i="15" s="1"/>
  <c r="K1245" i="15"/>
  <c r="L1245" i="15" s="1"/>
  <c r="K957" i="15"/>
  <c r="L957" i="15" s="1"/>
  <c r="K136" i="15"/>
  <c r="L136" i="15" s="1"/>
  <c r="K939" i="15"/>
  <c r="L939" i="15" s="1"/>
  <c r="K504" i="15"/>
  <c r="K161" i="15"/>
  <c r="J161" i="15" s="1"/>
  <c r="L161" i="15" s="1"/>
  <c r="K920" i="15"/>
  <c r="K937" i="15"/>
  <c r="H937" i="15" s="1"/>
  <c r="J937" i="15" s="1"/>
  <c r="L937" i="15" s="1"/>
  <c r="K908" i="15"/>
  <c r="L908" i="15" s="1"/>
  <c r="K969" i="15"/>
  <c r="L969" i="15" s="1"/>
  <c r="K436" i="15"/>
  <c r="L436" i="15" s="1"/>
  <c r="K943" i="15"/>
  <c r="L943" i="15" s="1"/>
  <c r="K52" i="15"/>
  <c r="L52" i="15" s="1"/>
  <c r="K107" i="15"/>
  <c r="L107" i="15" s="1"/>
  <c r="K690" i="15"/>
  <c r="L690" i="15" s="1"/>
  <c r="K899" i="15"/>
  <c r="L899" i="15" s="1"/>
  <c r="K213" i="15"/>
  <c r="L213" i="15" s="1"/>
  <c r="K544" i="15"/>
  <c r="J544" i="15" s="1"/>
  <c r="L544" i="15" s="1"/>
  <c r="K729" i="15"/>
  <c r="L729" i="15" s="1"/>
  <c r="K437" i="15"/>
  <c r="L437" i="15" s="1"/>
  <c r="K1217" i="15"/>
  <c r="L1217" i="15" s="1"/>
  <c r="K89" i="15"/>
  <c r="L89" i="15" s="1"/>
  <c r="K953" i="15"/>
  <c r="L953" i="15" s="1"/>
  <c r="K1219" i="15"/>
  <c r="L1219" i="15" s="1"/>
  <c r="K45" i="15"/>
  <c r="L45" i="15" s="1"/>
  <c r="K1003" i="15"/>
  <c r="L1003" i="15" s="1"/>
  <c r="K1047" i="15"/>
  <c r="L1047" i="15" s="1"/>
  <c r="K792" i="15"/>
  <c r="L792" i="15" s="1"/>
  <c r="K286" i="15"/>
  <c r="L286" i="15" s="1"/>
  <c r="K857" i="15"/>
  <c r="L857" i="15" s="1"/>
  <c r="K988" i="15"/>
  <c r="L988" i="15" s="1"/>
  <c r="K376" i="15"/>
  <c r="L376" i="15" s="1"/>
  <c r="K734" i="15"/>
  <c r="L734" i="15" s="1"/>
  <c r="K1196" i="15"/>
  <c r="L1196" i="15" s="1"/>
  <c r="K722" i="15"/>
  <c r="L722" i="15" s="1"/>
  <c r="K1238" i="15"/>
  <c r="L1238" i="15" s="1"/>
  <c r="K925" i="15"/>
  <c r="L925" i="15" s="1"/>
  <c r="K451" i="15"/>
  <c r="L451" i="15" s="1"/>
  <c r="K677" i="15"/>
  <c r="L677" i="15" s="1"/>
  <c r="K497" i="15"/>
  <c r="L497" i="15" s="1"/>
  <c r="K995" i="15"/>
  <c r="L995" i="15" s="1"/>
  <c r="K938" i="15"/>
  <c r="H938" i="15" s="1"/>
  <c r="J938" i="15" s="1"/>
  <c r="L938" i="15" s="1"/>
  <c r="K327" i="15"/>
  <c r="L327" i="15" s="1"/>
  <c r="K185" i="15"/>
  <c r="L185" i="15" s="1"/>
  <c r="K816" i="15"/>
  <c r="H816" i="15" s="1"/>
  <c r="J816" i="15" s="1"/>
  <c r="L816" i="15" s="1"/>
  <c r="K304" i="15"/>
  <c r="L304" i="15" s="1"/>
  <c r="K815" i="15"/>
  <c r="L815" i="15" s="1"/>
  <c r="K441" i="15"/>
  <c r="L441" i="15" s="1"/>
  <c r="K143" i="15"/>
  <c r="L143" i="15" s="1"/>
  <c r="K140" i="15"/>
  <c r="L140" i="15" s="1"/>
  <c r="K1113" i="15"/>
  <c r="L1113" i="15" s="1"/>
  <c r="K337" i="15"/>
  <c r="L337" i="15" s="1"/>
  <c r="K452" i="15"/>
  <c r="L452" i="15" s="1"/>
  <c r="K765" i="15"/>
  <c r="L765" i="15" s="1"/>
  <c r="K745" i="15"/>
  <c r="L745" i="15" s="1"/>
  <c r="K594" i="15"/>
  <c r="L594" i="15" s="1"/>
  <c r="K688" i="15"/>
  <c r="L688" i="15" s="1"/>
  <c r="K92" i="15"/>
  <c r="L92" i="15" s="1"/>
  <c r="K10" i="15"/>
  <c r="L10" i="15" s="1"/>
  <c r="K162" i="15"/>
  <c r="J162" i="15" s="1"/>
  <c r="L162" i="15" s="1"/>
  <c r="K1201" i="15"/>
  <c r="L1201" i="15" s="1"/>
  <c r="K1048" i="15"/>
  <c r="L1048" i="15" s="1"/>
  <c r="K971" i="15"/>
  <c r="L971" i="15" s="1"/>
  <c r="K806" i="15"/>
  <c r="L806" i="15" s="1"/>
  <c r="K1154" i="15"/>
  <c r="L1154" i="15" s="1"/>
  <c r="K93" i="15"/>
  <c r="L93" i="15" s="1"/>
  <c r="K989" i="15"/>
  <c r="L989" i="15" s="1"/>
  <c r="K609" i="15"/>
  <c r="L609" i="15" s="1"/>
  <c r="K386" i="15"/>
  <c r="L386" i="15" s="1"/>
  <c r="K694" i="15"/>
  <c r="L694" i="15" s="1"/>
  <c r="K1020" i="15"/>
  <c r="L1020" i="15" s="1"/>
  <c r="K1230" i="15"/>
  <c r="L1230" i="15" s="1"/>
  <c r="K130" i="15"/>
  <c r="L130" i="15" s="1"/>
  <c r="K668" i="15"/>
  <c r="L668" i="15" s="1"/>
  <c r="K660" i="15"/>
  <c r="L660" i="15" s="1"/>
  <c r="K1088" i="15"/>
  <c r="L1088" i="15" s="1"/>
  <c r="K177" i="15"/>
  <c r="L177" i="15" s="1"/>
  <c r="K1156" i="15"/>
  <c r="L1156" i="15" s="1"/>
  <c r="K355" i="15"/>
  <c r="L355" i="15" s="1"/>
  <c r="K1046" i="15"/>
  <c r="L1046" i="15" s="1"/>
  <c r="K220" i="15"/>
  <c r="L220" i="15" s="1"/>
  <c r="K932" i="15"/>
  <c r="L932" i="15" s="1"/>
  <c r="K524" i="15"/>
  <c r="L524" i="15" s="1"/>
  <c r="K732" i="15"/>
  <c r="L732" i="15" s="1"/>
  <c r="K129" i="15"/>
  <c r="L129" i="15" s="1"/>
  <c r="K1171" i="15"/>
  <c r="L1171" i="15" s="1"/>
  <c r="K210" i="15"/>
  <c r="L210" i="15" s="1"/>
  <c r="K443" i="15"/>
  <c r="L443" i="15" s="1"/>
  <c r="K1043" i="15"/>
  <c r="L1043" i="15" s="1"/>
  <c r="K137" i="15"/>
  <c r="L137" i="15" s="1"/>
  <c r="K1061" i="15"/>
  <c r="L1061" i="15" s="1"/>
  <c r="K1055" i="15"/>
  <c r="L1055" i="15" s="1"/>
  <c r="K727" i="15"/>
  <c r="L727" i="15" s="1"/>
  <c r="K831" i="15"/>
  <c r="L831" i="15" s="1"/>
  <c r="K997" i="15"/>
  <c r="K1034" i="15"/>
  <c r="L1034" i="15" s="1"/>
  <c r="K196" i="15"/>
  <c r="L196" i="15" s="1"/>
  <c r="K387" i="15"/>
  <c r="L387" i="15" s="1"/>
  <c r="K1206" i="15"/>
  <c r="L1206" i="15" s="1"/>
  <c r="K1094" i="15"/>
  <c r="L1094" i="15" s="1"/>
  <c r="K1247" i="15"/>
  <c r="L1247" i="15" s="1"/>
  <c r="K150" i="15"/>
  <c r="L150" i="15" s="1"/>
  <c r="K687" i="15"/>
  <c r="L687" i="15" s="1"/>
  <c r="K737" i="15"/>
  <c r="L737" i="15" s="1"/>
  <c r="K460" i="15"/>
  <c r="L460" i="15" s="1"/>
  <c r="K1157" i="15"/>
  <c r="L1157" i="15" s="1"/>
  <c r="K643" i="15"/>
  <c r="L643" i="15" s="1"/>
  <c r="K951" i="15"/>
  <c r="L951" i="15" s="1"/>
  <c r="K770" i="15"/>
  <c r="L770" i="15" s="1"/>
  <c r="K471" i="15"/>
  <c r="L471" i="15" s="1"/>
  <c r="K1066" i="15"/>
  <c r="L1066" i="15" s="1"/>
  <c r="K1065" i="15"/>
  <c r="L1065" i="15" s="1"/>
  <c r="K1086" i="15"/>
  <c r="L1086" i="15" s="1"/>
  <c r="K49" i="15"/>
  <c r="L49" i="15" s="1"/>
  <c r="K543" i="15"/>
  <c r="L543" i="15" s="1"/>
  <c r="K825" i="15"/>
  <c r="L825" i="15" s="1"/>
  <c r="K179" i="15"/>
  <c r="L179" i="15" s="1"/>
  <c r="K1166" i="15"/>
  <c r="L1166" i="15" s="1"/>
  <c r="K383" i="15"/>
  <c r="L383" i="15" s="1"/>
  <c r="K772" i="15"/>
  <c r="L772" i="15" s="1"/>
  <c r="K510" i="15"/>
  <c r="L510" i="15" s="1"/>
  <c r="K927" i="15"/>
  <c r="H927" i="15" s="1"/>
  <c r="J927" i="15" s="1"/>
  <c r="L927" i="15" s="1"/>
  <c r="K1190" i="15"/>
  <c r="J1190" i="15" s="1"/>
  <c r="L1190" i="15" s="1"/>
  <c r="K721" i="15"/>
  <c r="L721" i="15" s="1"/>
  <c r="K959" i="15"/>
  <c r="L959" i="15" s="1"/>
  <c r="K402" i="15"/>
  <c r="L402" i="15" s="1"/>
  <c r="K501" i="15"/>
  <c r="L501" i="15" s="1"/>
  <c r="K25" i="15"/>
  <c r="L25" i="15" s="1"/>
  <c r="K154" i="15"/>
  <c r="L154" i="15" s="1"/>
  <c r="K661" i="15"/>
  <c r="L661" i="15" s="1"/>
  <c r="K664" i="15"/>
  <c r="L664" i="15" s="1"/>
  <c r="K663" i="15"/>
  <c r="L663" i="15" s="1"/>
  <c r="K1089" i="15"/>
  <c r="L1089" i="15" s="1"/>
  <c r="K134" i="15"/>
  <c r="L134" i="15" s="1"/>
  <c r="K754" i="15"/>
  <c r="L754" i="15" s="1"/>
  <c r="K172" i="15"/>
  <c r="L172" i="15" s="1"/>
  <c r="K638" i="15"/>
  <c r="L638" i="15" s="1"/>
  <c r="K176" i="15"/>
  <c r="L176" i="15" s="1"/>
  <c r="K102" i="15"/>
  <c r="L102" i="15" s="1"/>
  <c r="K640" i="15"/>
  <c r="L640" i="15" s="1"/>
  <c r="K357" i="15"/>
  <c r="L357" i="15" s="1"/>
  <c r="K1116" i="15"/>
  <c r="L1116" i="15" s="1"/>
  <c r="K652" i="15"/>
  <c r="L652" i="15" s="1"/>
  <c r="K992" i="15"/>
  <c r="L992" i="15" s="1"/>
  <c r="K343" i="15"/>
  <c r="L343" i="15" s="1"/>
  <c r="K389" i="15"/>
  <c r="J389" i="15" s="1"/>
  <c r="L389" i="15" s="1"/>
  <c r="K1105" i="15"/>
  <c r="L1105" i="15" s="1"/>
  <c r="K810" i="15"/>
  <c r="L810" i="15" s="1"/>
  <c r="K1004" i="15"/>
  <c r="L1004" i="15" s="1"/>
  <c r="K1207" i="15"/>
  <c r="H1207" i="15" s="1"/>
  <c r="J1207" i="15" s="1"/>
  <c r="L1207" i="15" s="1"/>
  <c r="K845" i="15"/>
  <c r="L845" i="15" s="1"/>
  <c r="K1138" i="15"/>
  <c r="L1138" i="15" s="1"/>
  <c r="K1218" i="15"/>
  <c r="L1218" i="15" s="1"/>
  <c r="K633" i="15"/>
  <c r="L633" i="15" s="1"/>
  <c r="K1063" i="15"/>
  <c r="L1063" i="15" s="1"/>
  <c r="K1058" i="15"/>
  <c r="L1058" i="15" s="1"/>
  <c r="K675" i="15"/>
  <c r="J675" i="15" s="1"/>
  <c r="L675" i="15" s="1"/>
  <c r="K1091" i="15"/>
  <c r="J1091" i="15" s="1"/>
  <c r="L1091" i="15" s="1"/>
  <c r="K1229" i="15"/>
  <c r="L1229" i="15" s="1"/>
  <c r="K243" i="15"/>
  <c r="L243" i="15" s="1"/>
  <c r="K1151" i="15"/>
  <c r="L1151" i="15" s="1"/>
  <c r="K1209" i="15"/>
  <c r="L1209" i="15" s="1"/>
  <c r="K1045" i="15"/>
  <c r="L1045" i="15" s="1"/>
  <c r="K261" i="15"/>
  <c r="L261" i="15" s="1"/>
  <c r="K830" i="15"/>
  <c r="L830" i="15" s="1"/>
  <c r="K1210" i="15"/>
  <c r="J1210" i="15" s="1"/>
  <c r="L1210" i="15" s="1"/>
  <c r="K1145" i="15"/>
  <c r="L1145" i="15" s="1"/>
  <c r="K1158" i="15"/>
  <c r="L1158" i="15" s="1"/>
  <c r="K1121" i="15"/>
  <c r="L1121" i="15" s="1"/>
  <c r="K750" i="15"/>
  <c r="L750" i="15" s="1"/>
  <c r="K64" i="15"/>
  <c r="J64" i="15" s="1"/>
  <c r="L64" i="15" s="1"/>
  <c r="K884" i="15"/>
  <c r="L884" i="15" s="1"/>
  <c r="K142" i="15"/>
  <c r="L142" i="15" s="1"/>
  <c r="K586" i="15"/>
  <c r="L586" i="15" s="1"/>
  <c r="K954" i="15"/>
  <c r="J954" i="15" s="1"/>
  <c r="L954" i="15" s="1"/>
  <c r="K839" i="15"/>
  <c r="L839" i="15" s="1"/>
  <c r="K28" i="15"/>
  <c r="L28" i="15" s="1"/>
  <c r="K475" i="15"/>
  <c r="L475" i="15" s="1"/>
  <c r="K1057" i="15"/>
  <c r="L1057" i="15" s="1"/>
  <c r="K670" i="15"/>
  <c r="L670" i="15" s="1"/>
  <c r="AT61" i="4"/>
  <c r="AT800" i="4"/>
  <c r="AU800" i="4" s="1"/>
  <c r="AT300" i="4"/>
  <c r="AU300" i="4" s="1"/>
  <c r="AT1199" i="4"/>
  <c r="AU1199" i="4" s="1"/>
  <c r="AT820" i="4"/>
  <c r="AU820" i="4" s="1"/>
  <c r="AT498" i="4"/>
  <c r="AU498" i="4" s="1"/>
  <c r="AT398" i="4"/>
  <c r="AU398" i="4" s="1"/>
  <c r="AT1258" i="4"/>
  <c r="AU1258" i="4" s="1"/>
  <c r="AT659" i="4"/>
  <c r="AU659" i="4" s="1"/>
  <c r="AT478" i="4"/>
  <c r="AU478" i="4" s="1"/>
  <c r="AT1157" i="4"/>
  <c r="AU1157" i="4" s="1"/>
  <c r="AT18" i="4"/>
  <c r="AU18" i="4" s="1"/>
  <c r="AT517" i="4"/>
  <c r="AU517" i="4" s="1"/>
  <c r="AT397" i="4"/>
  <c r="AU397" i="4" s="1"/>
  <c r="AT719" i="4"/>
  <c r="AU719" i="4" s="1"/>
  <c r="AT1256" i="4"/>
  <c r="AU1256" i="4" s="1"/>
  <c r="AT557" i="4"/>
  <c r="AU557" i="4" s="1"/>
  <c r="AT676" i="4"/>
  <c r="AU676" i="4" s="1"/>
  <c r="AT978" i="4"/>
  <c r="AU978" i="4" s="1"/>
  <c r="AT216" i="4"/>
  <c r="AU216" i="4" s="1"/>
  <c r="AT355" i="4"/>
  <c r="AU355" i="4" s="1"/>
  <c r="AT455" i="4"/>
  <c r="AU455" i="4" s="1"/>
  <c r="AT337" i="4"/>
  <c r="AU337" i="4" s="1"/>
  <c r="AT835" i="4"/>
  <c r="AU835" i="4" s="1"/>
  <c r="AT97" i="4"/>
  <c r="AU97" i="4" s="1"/>
  <c r="AT1194" i="4"/>
  <c r="AU1194" i="4" s="1"/>
  <c r="AT1136" i="4"/>
  <c r="AU1136" i="4" s="1"/>
  <c r="AT76" i="4"/>
  <c r="AU76" i="4" s="1"/>
  <c r="K329" i="15"/>
  <c r="L329" i="15" s="1"/>
  <c r="K596" i="15"/>
  <c r="L596" i="15" s="1"/>
  <c r="K169" i="15"/>
  <c r="L169" i="15" s="1"/>
  <c r="K500" i="15"/>
  <c r="L500" i="15" s="1"/>
  <c r="K733" i="15"/>
  <c r="L733" i="15" s="1"/>
  <c r="K56" i="15"/>
  <c r="L56" i="15" s="1"/>
  <c r="K896" i="15"/>
  <c r="L896" i="15" s="1"/>
  <c r="K456" i="15"/>
  <c r="J456" i="15" s="1"/>
  <c r="K1018" i="15"/>
  <c r="L1018" i="15" s="1"/>
  <c r="K289" i="15"/>
  <c r="L289" i="15" s="1"/>
  <c r="K296" i="15"/>
  <c r="L296" i="15" s="1"/>
  <c r="K1027" i="15"/>
  <c r="L1027" i="15" s="1"/>
  <c r="K6" i="15"/>
  <c r="L6" i="15" s="1"/>
  <c r="K127" i="15"/>
  <c r="L127" i="15" s="1"/>
  <c r="K514" i="15"/>
  <c r="H514" i="15" s="1"/>
  <c r="J514" i="15" s="1"/>
  <c r="L514" i="15" s="1"/>
  <c r="K962" i="15"/>
  <c r="L962" i="15" s="1"/>
  <c r="K288" i="15"/>
  <c r="L288" i="15" s="1"/>
  <c r="K647" i="15"/>
  <c r="L647" i="15" s="1"/>
  <c r="K1056" i="15"/>
  <c r="L1056" i="15" s="1"/>
  <c r="K1059" i="15"/>
  <c r="L1059" i="15" s="1"/>
  <c r="K1250" i="15"/>
  <c r="H1250" i="15" s="1"/>
  <c r="J1250" i="15" s="1"/>
  <c r="L1250" i="15" s="1"/>
  <c r="K600" i="15"/>
  <c r="L600" i="15" s="1"/>
  <c r="K1031" i="15"/>
  <c r="L1031" i="15" s="1"/>
  <c r="K744" i="15"/>
  <c r="L744" i="15" s="1"/>
  <c r="K1246" i="15"/>
  <c r="L1246" i="15" s="1"/>
  <c r="K291" i="15"/>
  <c r="L291" i="15" s="1"/>
  <c r="K897" i="15"/>
  <c r="L897" i="15" s="1"/>
  <c r="K812" i="15"/>
  <c r="L812" i="15" s="1"/>
  <c r="K779" i="15"/>
  <c r="H779" i="15" s="1"/>
  <c r="J779" i="15" s="1"/>
  <c r="L779" i="15" s="1"/>
  <c r="K579" i="15"/>
  <c r="L579" i="15" s="1"/>
  <c r="K1016" i="15"/>
  <c r="K1103" i="15"/>
  <c r="L1103" i="15" s="1"/>
  <c r="K358" i="15"/>
  <c r="L358" i="15" s="1"/>
  <c r="K174" i="15"/>
  <c r="L174" i="15" s="1"/>
  <c r="K1144" i="15"/>
  <c r="L1144" i="15" s="1"/>
  <c r="K427" i="15"/>
  <c r="L427" i="15" s="1"/>
  <c r="K245" i="15"/>
  <c r="J245" i="15" s="1"/>
  <c r="L245" i="15" s="1"/>
  <c r="K960" i="15"/>
  <c r="L960" i="15" s="1"/>
  <c r="K1237" i="15"/>
  <c r="L1237" i="15" s="1"/>
  <c r="K193" i="15"/>
  <c r="L193" i="15" s="1"/>
  <c r="K672" i="15"/>
  <c r="L672" i="15" s="1"/>
  <c r="K236" i="15"/>
  <c r="L236" i="15" s="1"/>
  <c r="K786" i="15"/>
  <c r="L786" i="15" s="1"/>
  <c r="K769" i="15"/>
  <c r="L769" i="15" s="1"/>
  <c r="K1021" i="15"/>
  <c r="L1021" i="15" s="1"/>
  <c r="K742" i="15"/>
  <c r="L742" i="15" s="1"/>
  <c r="K1155" i="15"/>
  <c r="L1155" i="15" s="1"/>
  <c r="K234" i="15"/>
  <c r="L234" i="15" s="1"/>
  <c r="K132" i="15"/>
  <c r="J132" i="15" s="1"/>
  <c r="L132" i="15" s="1"/>
  <c r="K635" i="15"/>
  <c r="L635" i="15" s="1"/>
  <c r="K494" i="15"/>
  <c r="L494" i="15" s="1"/>
  <c r="K829" i="15"/>
  <c r="L829" i="15" s="1"/>
  <c r="K388" i="15"/>
  <c r="L388" i="15" s="1"/>
  <c r="K900" i="15"/>
  <c r="L900" i="15" s="1"/>
  <c r="K1124" i="15"/>
  <c r="L1124" i="15" s="1"/>
  <c r="K61" i="15"/>
  <c r="J61" i="15" s="1"/>
  <c r="L61" i="15" s="1"/>
  <c r="K38" i="15"/>
  <c r="L38" i="15" s="1"/>
  <c r="K1052" i="15"/>
  <c r="K667" i="15"/>
  <c r="L667" i="15" s="1"/>
  <c r="K1054" i="15"/>
  <c r="L1054" i="15" s="1"/>
  <c r="K665" i="15"/>
  <c r="L665" i="15" s="1"/>
  <c r="K484" i="15"/>
  <c r="L484" i="15" s="1"/>
  <c r="K186" i="15"/>
  <c r="L186" i="15" s="1"/>
  <c r="K297" i="15"/>
  <c r="L297" i="15" s="1"/>
  <c r="K392" i="15"/>
  <c r="L392" i="15" s="1"/>
  <c r="K1169" i="15"/>
  <c r="L1169" i="15" s="1"/>
  <c r="K593" i="15"/>
  <c r="L593" i="15" s="1"/>
  <c r="K1130" i="15"/>
  <c r="L1130" i="15" s="1"/>
  <c r="K464" i="15"/>
  <c r="L464" i="15" s="1"/>
  <c r="K282" i="15"/>
  <c r="L282" i="15" s="1"/>
  <c r="K1165" i="15"/>
  <c r="L1165" i="15" s="1"/>
  <c r="K371" i="15"/>
  <c r="K1035" i="15"/>
  <c r="L1035" i="15" s="1"/>
  <c r="K860" i="15"/>
  <c r="L860" i="15" s="1"/>
  <c r="K685" i="15"/>
  <c r="L685" i="15" s="1"/>
  <c r="K577" i="15"/>
  <c r="L577" i="15" s="1"/>
  <c r="K895" i="15"/>
  <c r="L895" i="15" s="1"/>
  <c r="K975" i="15"/>
  <c r="L975" i="15" s="1"/>
  <c r="K246" i="15"/>
  <c r="L246" i="15" s="1"/>
  <c r="K658" i="15"/>
  <c r="L658" i="15" s="1"/>
  <c r="K669" i="15"/>
  <c r="L669" i="15" s="1"/>
  <c r="AT400" i="4"/>
  <c r="AU400" i="4" s="1"/>
  <c r="AT280" i="4"/>
  <c r="AU280" i="4" s="1"/>
  <c r="AT860" i="4"/>
  <c r="AU860" i="4" s="1"/>
  <c r="AT879" i="4"/>
  <c r="AU879" i="4" s="1"/>
  <c r="AT499" i="4"/>
  <c r="AU499" i="4" s="1"/>
  <c r="AT1180" i="4"/>
  <c r="AU1180" i="4" s="1"/>
  <c r="AT1219" i="4"/>
  <c r="AU1219" i="4" s="1"/>
  <c r="AT1118" i="4"/>
  <c r="AU1118" i="4" s="1"/>
  <c r="AT859" i="4"/>
  <c r="AU859" i="4" s="1"/>
  <c r="AT340" i="4"/>
  <c r="AU340" i="4" s="1"/>
  <c r="AT578" i="4"/>
  <c r="AU578" i="4" s="1"/>
  <c r="AT100" i="4"/>
  <c r="AU100" i="4" s="1"/>
  <c r="AT1320" i="4"/>
  <c r="AU1320" i="4" s="1"/>
  <c r="AT619" i="4"/>
  <c r="AU619" i="4" s="1"/>
  <c r="AT618" i="4"/>
  <c r="AU618" i="4" s="1"/>
  <c r="AT698" i="4"/>
  <c r="AU698" i="4" s="1"/>
  <c r="AT55" i="4"/>
  <c r="AU55" i="4" s="1"/>
  <c r="AT1318" i="4"/>
  <c r="AU1318" i="4" s="1"/>
  <c r="AT99" i="4"/>
  <c r="AU99" i="4" s="1"/>
  <c r="AT275" i="4"/>
  <c r="AU275" i="4" s="1"/>
  <c r="K209" i="15"/>
  <c r="L209" i="15" s="1"/>
  <c r="K1101" i="15"/>
  <c r="L1101" i="15" s="1"/>
  <c r="K1120" i="15"/>
  <c r="L1120" i="15" s="1"/>
  <c r="K453" i="15"/>
  <c r="L453" i="15" s="1"/>
  <c r="K775" i="15"/>
  <c r="L775" i="15" s="1"/>
  <c r="K1005" i="15"/>
  <c r="L1005" i="15" s="1"/>
  <c r="K547" i="15"/>
  <c r="L547" i="15" s="1"/>
  <c r="K991" i="15"/>
  <c r="J991" i="15" s="1"/>
  <c r="L991" i="15" s="1"/>
  <c r="K673" i="15"/>
  <c r="L673" i="15" s="1"/>
  <c r="K110" i="15"/>
  <c r="L110" i="15" s="1"/>
  <c r="K260" i="15"/>
  <c r="L260" i="15" s="1"/>
  <c r="K1203" i="15"/>
  <c r="L1203" i="15" s="1"/>
  <c r="K472" i="15"/>
  <c r="L472" i="15" s="1"/>
  <c r="K1164" i="15"/>
  <c r="L1164" i="15" s="1"/>
  <c r="K1064" i="15"/>
  <c r="L1064" i="15" s="1"/>
  <c r="K1087" i="15"/>
  <c r="L1087" i="15" s="1"/>
  <c r="AT360" i="4"/>
  <c r="AU360" i="4" s="1"/>
  <c r="AT1100" i="4"/>
  <c r="AU1100" i="4" s="1"/>
  <c r="AT580" i="4"/>
  <c r="AU580" i="4" s="1"/>
  <c r="K1095" i="15"/>
  <c r="L1095" i="15" s="1"/>
  <c r="K384" i="15"/>
  <c r="L384" i="15" s="1"/>
  <c r="K833" i="15"/>
  <c r="L833" i="15" s="1"/>
  <c r="K470" i="15"/>
  <c r="L470" i="15" s="1"/>
  <c r="K1232" i="15"/>
  <c r="L1232" i="15" s="1"/>
  <c r="K915" i="15"/>
  <c r="L915" i="15" s="1"/>
  <c r="K693" i="15"/>
  <c r="L693" i="15" s="1"/>
  <c r="K588" i="15"/>
  <c r="L588" i="15" s="1"/>
  <c r="K576" i="15"/>
  <c r="L576" i="15" s="1"/>
  <c r="K909" i="15"/>
  <c r="L909" i="15" s="1"/>
  <c r="K567" i="15"/>
  <c r="L567" i="15" s="1"/>
  <c r="K344" i="15"/>
  <c r="L344" i="15" s="1"/>
  <c r="K238" i="15"/>
  <c r="L238" i="15" s="1"/>
  <c r="K574" i="15"/>
  <c r="L574" i="15" s="1"/>
  <c r="K148" i="15"/>
  <c r="L148" i="15" s="1"/>
  <c r="K644" i="15"/>
  <c r="L644" i="15" s="1"/>
  <c r="K747" i="15"/>
  <c r="L747" i="15" s="1"/>
  <c r="K648" i="15"/>
  <c r="L648" i="15" s="1"/>
  <c r="K662" i="15"/>
  <c r="L662" i="15" s="1"/>
  <c r="K1060" i="15"/>
  <c r="L1060" i="15" s="1"/>
  <c r="K1062" i="15"/>
  <c r="L1062" i="15" s="1"/>
  <c r="AT880" i="4"/>
  <c r="AU880" i="4" s="1"/>
  <c r="AT840" i="4"/>
  <c r="AU840" i="4" s="1"/>
  <c r="AT739" i="4"/>
  <c r="AU739" i="4" s="1"/>
  <c r="AT519" i="4"/>
  <c r="AU519" i="4" s="1"/>
  <c r="AT560" i="4"/>
  <c r="AU560" i="4" s="1"/>
  <c r="AT438" i="4"/>
  <c r="AU438" i="4" s="1"/>
  <c r="AT678" i="4"/>
  <c r="AU678" i="4" s="1"/>
  <c r="AT539" i="4"/>
  <c r="AU539" i="4" s="1"/>
  <c r="AT278" i="4"/>
  <c r="AU278" i="4" s="1"/>
  <c r="AT198" i="4"/>
  <c r="AU198" i="4" s="1"/>
  <c r="AT958" i="4"/>
  <c r="AU958" i="4" s="1"/>
  <c r="AT457" i="4"/>
  <c r="AU457" i="4" s="1"/>
  <c r="AT139" i="4"/>
  <c r="AU139" i="4" s="1"/>
  <c r="K582" i="15"/>
  <c r="L582" i="15" s="1"/>
  <c r="K221" i="15"/>
  <c r="L221" i="15" s="1"/>
  <c r="K978" i="15"/>
  <c r="L978" i="15" s="1"/>
  <c r="K801" i="15"/>
  <c r="L801" i="15" s="1"/>
  <c r="K506" i="15"/>
  <c r="L506" i="15" s="1"/>
  <c r="K911" i="15"/>
  <c r="L911" i="15" s="1"/>
  <c r="K1212" i="15"/>
  <c r="L1212" i="15" s="1"/>
  <c r="K495" i="15"/>
  <c r="L495" i="15" s="1"/>
  <c r="K459" i="15"/>
  <c r="L459" i="15" s="1"/>
  <c r="K284" i="15"/>
  <c r="L284" i="15" s="1"/>
  <c r="K980" i="15"/>
  <c r="L980" i="15" s="1"/>
  <c r="K1127" i="15"/>
  <c r="L1127" i="15" s="1"/>
  <c r="K307" i="15"/>
  <c r="L307" i="15" s="1"/>
  <c r="K446" i="15"/>
  <c r="L446" i="15" s="1"/>
  <c r="K646" i="15"/>
  <c r="L646" i="15" s="1"/>
  <c r="K778" i="15"/>
  <c r="L778" i="15" s="1"/>
  <c r="K552" i="15"/>
  <c r="L552" i="15" s="1"/>
  <c r="K659" i="15"/>
  <c r="L659" i="15" s="1"/>
  <c r="K671" i="15"/>
  <c r="L671" i="15" s="1"/>
  <c r="K1084" i="15"/>
  <c r="L1084" i="15" s="1"/>
  <c r="K349" i="15"/>
  <c r="L349" i="15" s="1"/>
  <c r="K141" i="15"/>
  <c r="L141" i="15" s="1"/>
  <c r="K511" i="15"/>
  <c r="L511" i="15" s="1"/>
  <c r="K91" i="15"/>
  <c r="L91" i="15" s="1"/>
  <c r="K444" i="15"/>
  <c r="L444" i="15" s="1"/>
  <c r="K1041" i="15"/>
  <c r="L1041" i="15" s="1"/>
  <c r="K679" i="15"/>
  <c r="L679" i="15" s="1"/>
  <c r="K940" i="15"/>
  <c r="L940" i="15" s="1"/>
  <c r="K1092" i="15"/>
  <c r="L1092" i="15" s="1"/>
  <c r="K862" i="15"/>
  <c r="L862" i="15" s="1"/>
  <c r="K222" i="15"/>
  <c r="L222" i="15" s="1"/>
  <c r="K1189" i="15"/>
  <c r="L1189" i="15" s="1"/>
  <c r="K54" i="15"/>
  <c r="L54" i="15" s="1"/>
  <c r="K740" i="15"/>
  <c r="L740" i="15" s="1"/>
  <c r="K363" i="15"/>
  <c r="L363" i="15" s="1"/>
  <c r="K281" i="15"/>
  <c r="L281" i="15" s="1"/>
  <c r="K231" i="15"/>
  <c r="L231" i="15" s="1"/>
  <c r="K796" i="15"/>
  <c r="L796" i="15" s="1"/>
  <c r="K1252" i="15"/>
  <c r="K968" i="15"/>
  <c r="L968" i="15" s="1"/>
  <c r="K639" i="15"/>
  <c r="L639" i="15" s="1"/>
  <c r="K493" i="15"/>
  <c r="L493" i="15" s="1"/>
  <c r="K1053" i="15"/>
  <c r="L1053" i="15" s="1"/>
  <c r="K1085" i="15"/>
  <c r="L1085" i="15" s="1"/>
  <c r="AT380" i="4"/>
  <c r="AU380" i="4" s="1"/>
  <c r="AT1119" i="4"/>
  <c r="AU1119" i="4" s="1"/>
  <c r="AT1080" i="4"/>
  <c r="AU1080" i="4" s="1"/>
  <c r="AT1239" i="4"/>
  <c r="AU1239" i="4" s="1"/>
  <c r="AT299" i="4"/>
  <c r="AU299" i="4" s="1"/>
  <c r="AT819" i="4"/>
  <c r="AU819" i="4" s="1"/>
  <c r="AT260" i="4"/>
  <c r="AU260" i="4" s="1"/>
  <c r="AT597" i="4"/>
  <c r="AU597" i="4" s="1"/>
  <c r="AT218" i="4"/>
  <c r="AU218" i="4" s="1"/>
  <c r="AT259" i="4"/>
  <c r="AU259" i="4" s="1"/>
  <c r="AT38" i="4"/>
  <c r="AU38" i="4" s="1"/>
  <c r="AT1077" i="4"/>
  <c r="AU1077" i="4" s="1"/>
  <c r="AT817" i="4"/>
  <c r="AU817" i="4" s="1"/>
  <c r="AT159" i="4"/>
  <c r="AU159" i="4" s="1"/>
  <c r="AT1037" i="4"/>
  <c r="AU1037" i="4" s="1"/>
  <c r="AT675" i="4"/>
  <c r="AU675" i="4" s="1"/>
  <c r="AT935" i="4"/>
  <c r="AU935" i="4" s="1"/>
  <c r="AT158" i="4"/>
  <c r="AU158" i="4" s="1"/>
  <c r="AT1076" i="4"/>
  <c r="AU1076" i="4" s="1"/>
  <c r="AT336" i="4"/>
  <c r="AU336" i="4" s="1"/>
  <c r="AT1035" i="4"/>
  <c r="AU1035" i="4" s="1"/>
  <c r="AT414" i="4"/>
  <c r="AU414" i="4" s="1"/>
  <c r="AT236" i="4"/>
  <c r="AU236" i="4" s="1"/>
  <c r="AT177" i="4"/>
  <c r="AU177" i="4" s="1"/>
  <c r="AT975" i="4"/>
  <c r="AU975" i="4" s="1"/>
  <c r="AT554" i="4"/>
  <c r="AU554" i="4" s="1"/>
  <c r="AT733" i="4"/>
  <c r="AU733" i="4" s="1"/>
  <c r="AT654" i="4"/>
  <c r="AU654" i="4" s="1"/>
  <c r="AT176" i="4"/>
  <c r="AU176" i="4" s="1"/>
  <c r="AT913" i="4"/>
  <c r="AU913" i="4" s="1"/>
  <c r="AT175" i="4"/>
  <c r="AU175" i="4" s="1"/>
  <c r="AT1033" i="4"/>
  <c r="AU1033" i="4" s="1"/>
  <c r="AT1293" i="4"/>
  <c r="AU1293" i="4" s="1"/>
  <c r="AT694" i="4"/>
  <c r="AU694" i="4" s="1"/>
  <c r="AT371" i="4"/>
  <c r="AU371" i="4" s="1"/>
  <c r="AT431" i="4"/>
  <c r="AU431" i="4" s="1"/>
  <c r="AT212" i="4"/>
  <c r="AU212" i="4" s="1"/>
  <c r="AT613" i="4"/>
  <c r="AU613" i="4" s="1"/>
  <c r="AT1173" i="4"/>
  <c r="AU1173" i="4" s="1"/>
  <c r="AT752" i="4"/>
  <c r="AU752" i="4" s="1"/>
  <c r="AT470" i="4"/>
  <c r="AU470" i="4" s="1"/>
  <c r="AT153" i="4"/>
  <c r="AU153" i="4" s="1"/>
  <c r="AT232" i="4"/>
  <c r="AU232" i="4" s="1"/>
  <c r="AT771" i="4"/>
  <c r="AU771" i="4" s="1"/>
  <c r="AT320" i="4"/>
  <c r="AU320" i="4" s="1"/>
  <c r="AT399" i="4"/>
  <c r="AU399" i="4" s="1"/>
  <c r="AT920" i="4"/>
  <c r="AU920" i="4" s="1"/>
  <c r="AT1140" i="4"/>
  <c r="AU1140" i="4" s="1"/>
  <c r="AT199" i="4"/>
  <c r="AU199" i="4" s="1"/>
  <c r="AT959" i="4"/>
  <c r="AU959" i="4" s="1"/>
  <c r="AT919" i="4"/>
  <c r="AU919" i="4" s="1"/>
  <c r="AT877" i="4"/>
  <c r="AU877" i="4" s="1"/>
  <c r="AT1319" i="4"/>
  <c r="AU1319" i="4" s="1"/>
  <c r="AT1179" i="4"/>
  <c r="AU1179" i="4" s="1"/>
  <c r="AT298" i="4"/>
  <c r="AU298" i="4" s="1"/>
  <c r="AT376" i="4"/>
  <c r="AU376" i="4" s="1"/>
  <c r="AT1277" i="4"/>
  <c r="AU1277" i="4" s="1"/>
  <c r="AT436" i="4"/>
  <c r="AU436" i="4" s="1"/>
  <c r="AT258" i="4"/>
  <c r="AU258" i="4" s="1"/>
  <c r="AT856" i="4"/>
  <c r="AU856" i="4" s="1"/>
  <c r="AT536" i="4"/>
  <c r="AU536" i="4" s="1"/>
  <c r="AT697" i="4"/>
  <c r="AU697" i="4" s="1"/>
  <c r="AT237" i="4"/>
  <c r="AU237" i="4" s="1"/>
  <c r="AT696" i="4"/>
  <c r="AU696" i="4" s="1"/>
  <c r="AT734" i="4"/>
  <c r="AU734" i="4" s="1"/>
  <c r="AT14" i="4"/>
  <c r="AU14" i="4" s="1"/>
  <c r="AT815" i="4"/>
  <c r="AU815" i="4" s="1"/>
  <c r="AT1114" i="4"/>
  <c r="AU1114" i="4" s="1"/>
  <c r="AT1015" i="4"/>
  <c r="AU1015" i="4" s="1"/>
  <c r="AT994" i="4"/>
  <c r="AU994" i="4" s="1"/>
  <c r="AT135" i="4"/>
  <c r="AU135" i="4" s="1"/>
  <c r="AT353" i="4"/>
  <c r="AU353" i="4" s="1"/>
  <c r="AT373" i="4"/>
  <c r="AU373" i="4" s="1"/>
  <c r="AT653" i="4"/>
  <c r="AU653" i="4" s="1"/>
  <c r="AT32" i="4"/>
  <c r="AU32" i="4" s="1"/>
  <c r="AT1054" i="4"/>
  <c r="AU1054" i="4" s="1"/>
  <c r="AT672" i="4"/>
  <c r="AU672" i="4" s="1"/>
  <c r="AT773" i="4"/>
  <c r="AU773" i="4" s="1"/>
  <c r="AT94" i="4"/>
  <c r="AU94" i="4" s="1"/>
  <c r="AT491" i="4"/>
  <c r="AU491" i="4" s="1"/>
  <c r="AT333" i="4"/>
  <c r="AU333" i="4" s="1"/>
  <c r="AT1133" i="4"/>
  <c r="AU1133" i="4" s="1"/>
  <c r="AT1271" i="4"/>
  <c r="AU1271" i="4" s="1"/>
  <c r="AT510" i="4"/>
  <c r="AU510" i="4" s="1"/>
  <c r="AT291" i="4"/>
  <c r="AU291" i="4" s="1"/>
  <c r="AT50" i="4"/>
  <c r="AU50" i="4" s="1"/>
  <c r="AT211" i="4"/>
  <c r="AU211" i="4" s="1"/>
  <c r="AT29" i="4"/>
  <c r="AU29" i="4" s="1"/>
  <c r="AT71" i="4"/>
  <c r="AU71" i="4" s="1"/>
  <c r="AT469" i="4"/>
  <c r="AU469" i="4" s="1"/>
  <c r="AT9" i="4"/>
  <c r="AU9" i="4" s="1"/>
  <c r="AT570" i="4"/>
  <c r="AU570" i="4" s="1"/>
  <c r="AT231" i="4"/>
  <c r="AU231" i="4" s="1"/>
  <c r="AT625" i="4"/>
  <c r="AT1145" i="4"/>
  <c r="AT508" i="4"/>
  <c r="AU508" i="4" s="1"/>
  <c r="AT929" i="4"/>
  <c r="AU929" i="4" s="1"/>
  <c r="AT1200" i="4"/>
  <c r="AU1200" i="4" s="1"/>
  <c r="AT279" i="4"/>
  <c r="AU279" i="4" s="1"/>
  <c r="AT1240" i="4"/>
  <c r="AU1240" i="4" s="1"/>
  <c r="AT140" i="4"/>
  <c r="AU140" i="4" s="1"/>
  <c r="AT1279" i="4"/>
  <c r="AU1279" i="4" s="1"/>
  <c r="AT318" i="4"/>
  <c r="AU318" i="4" s="1"/>
  <c r="AT700" i="4"/>
  <c r="AU700" i="4" s="1"/>
  <c r="AT538" i="4"/>
  <c r="AU538" i="4" s="1"/>
  <c r="AT1078" i="4"/>
  <c r="AU1078" i="4" s="1"/>
  <c r="AT417" i="4"/>
  <c r="AU417" i="4" s="1"/>
  <c r="AT858" i="4"/>
  <c r="AU858" i="4" s="1"/>
  <c r="AT238" i="4"/>
  <c r="AU238" i="4" s="1"/>
  <c r="AT758" i="4"/>
  <c r="AU758" i="4" s="1"/>
  <c r="AT276" i="4"/>
  <c r="AU276" i="4" s="1"/>
  <c r="AT537" i="4"/>
  <c r="AU537" i="4" s="1"/>
  <c r="AT656" i="4"/>
  <c r="AU656" i="4" s="1"/>
  <c r="AT495" i="4"/>
  <c r="AU495" i="4" s="1"/>
  <c r="AT1017" i="4"/>
  <c r="AU1017" i="4" s="1"/>
  <c r="AT1036" i="4"/>
  <c r="AU1036" i="4" s="1"/>
  <c r="AT454" i="4"/>
  <c r="AU454" i="4" s="1"/>
  <c r="AT555" i="4"/>
  <c r="AU555" i="4" s="1"/>
  <c r="AT1295" i="4"/>
  <c r="AU1295" i="4" s="1"/>
  <c r="AT15" i="4"/>
  <c r="AU15" i="4" s="1"/>
  <c r="AT474" i="4"/>
  <c r="AU474" i="4" s="1"/>
  <c r="AT1034" i="4"/>
  <c r="AU1034" i="4" s="1"/>
  <c r="AT96" i="4"/>
  <c r="AU96" i="4" s="1"/>
  <c r="AT695" i="4"/>
  <c r="AU695" i="4" s="1"/>
  <c r="AT1234" i="4"/>
  <c r="AU1234" i="4" s="1"/>
  <c r="AT513" i="4"/>
  <c r="AU513" i="4" s="1"/>
  <c r="AT953" i="4"/>
  <c r="AU953" i="4" s="1"/>
  <c r="AT754" i="4"/>
  <c r="AU754" i="4" s="1"/>
  <c r="AT1337" i="4"/>
  <c r="AU1337" i="4" s="1"/>
  <c r="AT312" i="4"/>
  <c r="AU312" i="4" s="1"/>
  <c r="AT471" i="4"/>
  <c r="AU471" i="4" s="1"/>
  <c r="AT852" i="4"/>
  <c r="AU852" i="4" s="1"/>
  <c r="AT812" i="4"/>
  <c r="AU812" i="4" s="1"/>
  <c r="AT271" i="4"/>
  <c r="AU271" i="4" s="1"/>
  <c r="AT831" i="4"/>
  <c r="AU831" i="4" s="1"/>
  <c r="AT772" i="4"/>
  <c r="AU772" i="4" s="1"/>
  <c r="AT870" i="4"/>
  <c r="AU870" i="4" s="1"/>
  <c r="AT310" i="4"/>
  <c r="AU310" i="4" s="1"/>
  <c r="AT1090" i="4"/>
  <c r="AU1090" i="4" s="1"/>
  <c r="AT790" i="4"/>
  <c r="AU790" i="4" s="1"/>
  <c r="AT729" i="4"/>
  <c r="AU729" i="4" s="1"/>
  <c r="AT489" i="4"/>
  <c r="AU489" i="4" s="1"/>
  <c r="AT891" i="4"/>
  <c r="AU891" i="4" s="1"/>
  <c r="AT632" i="4"/>
  <c r="AU632" i="4" s="1"/>
  <c r="AT1050" i="4"/>
  <c r="AU1050" i="4" s="1"/>
  <c r="AT1229" i="4"/>
  <c r="AU1229" i="4" s="1"/>
  <c r="AT769" i="4"/>
  <c r="AU769" i="4" s="1"/>
  <c r="AT944" i="4"/>
  <c r="AT504" i="4"/>
  <c r="AT48" i="4"/>
  <c r="AU48" i="4" s="1"/>
  <c r="AT484" i="4"/>
  <c r="AT428" i="4"/>
  <c r="AU428" i="4" s="1"/>
  <c r="AT308" i="4"/>
  <c r="AU308" i="4" s="1"/>
  <c r="AT970" i="4"/>
  <c r="AU970" i="4" s="1"/>
  <c r="AT1187" i="4"/>
  <c r="AU1187" i="4" s="1"/>
  <c r="AT463" i="4"/>
  <c r="AT1024" i="4"/>
  <c r="AT928" i="4"/>
  <c r="AU928" i="4" s="1"/>
  <c r="AT1005" i="4"/>
  <c r="AT1244" i="4"/>
  <c r="AT124" i="4"/>
  <c r="AT164" i="4"/>
  <c r="AT447" i="4"/>
  <c r="AU447" i="4" s="1"/>
  <c r="AT288" i="4"/>
  <c r="AU288" i="4" s="1"/>
  <c r="AT1143" i="4"/>
  <c r="AT947" i="4"/>
  <c r="AU947" i="4" s="1"/>
  <c r="AT83" i="4"/>
  <c r="AT566" i="4"/>
  <c r="AU566" i="4" s="1"/>
  <c r="AT1023" i="4"/>
  <c r="AT726" i="4"/>
  <c r="AU726" i="4" s="1"/>
  <c r="AT628" i="4"/>
  <c r="AU628" i="4" s="1"/>
  <c r="AT420" i="4"/>
  <c r="AU420" i="4" s="1"/>
  <c r="AT1040" i="4"/>
  <c r="AU1040" i="4" s="1"/>
  <c r="AT939" i="4"/>
  <c r="AU939" i="4" s="1"/>
  <c r="AT900" i="4"/>
  <c r="AU900" i="4" s="1"/>
  <c r="AT780" i="4"/>
  <c r="AU780" i="4" s="1"/>
  <c r="AT240" i="4"/>
  <c r="AU240" i="4" s="1"/>
  <c r="AT358" i="4"/>
  <c r="AU358" i="4" s="1"/>
  <c r="AT998" i="4"/>
  <c r="AU998" i="4" s="1"/>
  <c r="AT899" i="4"/>
  <c r="AU899" i="4" s="1"/>
  <c r="AT239" i="4"/>
  <c r="AU239" i="4" s="1"/>
  <c r="AT180" i="4"/>
  <c r="AU180" i="4" s="1"/>
  <c r="AT836" i="4"/>
  <c r="AU836" i="4" s="1"/>
  <c r="AT138" i="4"/>
  <c r="AU138" i="4" s="1"/>
  <c r="AT356" i="4"/>
  <c r="AU356" i="4" s="1"/>
  <c r="AT736" i="4"/>
  <c r="AU736" i="4" s="1"/>
  <c r="AT1095" i="4"/>
  <c r="AU1095" i="4" s="1"/>
  <c r="AT1276" i="4"/>
  <c r="AU1276" i="4" s="1"/>
  <c r="AT1255" i="4"/>
  <c r="AU1255" i="4" s="1"/>
  <c r="AT795" i="4"/>
  <c r="AU795" i="4" s="1"/>
  <c r="AT35" i="4"/>
  <c r="AU35" i="4" s="1"/>
  <c r="AT354" i="4"/>
  <c r="AU354" i="4" s="1"/>
  <c r="AT434" i="4"/>
  <c r="AU434" i="4" s="1"/>
  <c r="AT896" i="4"/>
  <c r="AU896" i="4" s="1"/>
  <c r="AT1094" i="4"/>
  <c r="AU1094" i="4" s="1"/>
  <c r="AT1074" i="4"/>
  <c r="AU1074" i="4" s="1"/>
  <c r="AT235" i="4"/>
  <c r="AU235" i="4" s="1"/>
  <c r="AT1135" i="4"/>
  <c r="AU1135" i="4" s="1"/>
  <c r="AT33" i="4"/>
  <c r="AU33" i="4" s="1"/>
  <c r="AT1055" i="4"/>
  <c r="AU1055" i="4" s="1"/>
  <c r="AT872" i="4"/>
  <c r="AU872" i="4" s="1"/>
  <c r="AT1134" i="4"/>
  <c r="AU1134" i="4" s="1"/>
  <c r="AT412" i="4"/>
  <c r="AU412" i="4" s="1"/>
  <c r="AT1273" i="4"/>
  <c r="AU1273" i="4" s="1"/>
  <c r="AT753" i="4"/>
  <c r="AU753" i="4" s="1"/>
  <c r="AT154" i="4"/>
  <c r="AU154" i="4" s="1"/>
  <c r="AT1336" i="4"/>
  <c r="AU1336" i="4" s="1"/>
  <c r="AT511" i="4"/>
  <c r="AU511" i="4" s="1"/>
  <c r="AT174" i="4"/>
  <c r="AU174" i="4" s="1"/>
  <c r="AT1132" i="4"/>
  <c r="AU1132" i="4" s="1"/>
  <c r="AT410" i="4"/>
  <c r="AU410" i="4" s="1"/>
  <c r="AT173" i="4"/>
  <c r="AU173" i="4" s="1"/>
  <c r="AT730" i="4"/>
  <c r="AU730" i="4" s="1"/>
  <c r="AT1231" i="4"/>
  <c r="AU1231" i="4" s="1"/>
  <c r="AT509" i="4"/>
  <c r="AU509" i="4" s="1"/>
  <c r="AT1270" i="4"/>
  <c r="AU1270" i="4" s="1"/>
  <c r="AT172" i="4"/>
  <c r="AU172" i="4" s="1"/>
  <c r="AT25" i="4"/>
  <c r="AT810" i="4"/>
  <c r="AU810" i="4" s="1"/>
  <c r="AT1148" i="4"/>
  <c r="AU1148" i="4" s="1"/>
  <c r="AT1289" i="4"/>
  <c r="AU1289" i="4" s="1"/>
  <c r="AT1209" i="4"/>
  <c r="AU1209" i="4" s="1"/>
  <c r="AT90" i="4"/>
  <c r="AU90" i="4" s="1"/>
  <c r="AT1144" i="4"/>
  <c r="AT28" i="4"/>
  <c r="AU28" i="4" s="1"/>
  <c r="AT668" i="4"/>
  <c r="AU668" i="4" s="1"/>
  <c r="AT1208" i="4"/>
  <c r="AU1208" i="4" s="1"/>
  <c r="AT724" i="4"/>
  <c r="AT208" i="4"/>
  <c r="AU208" i="4" s="1"/>
  <c r="AT1063" i="4"/>
  <c r="AT1305" i="4"/>
  <c r="AT425" i="4"/>
  <c r="AT723" i="4"/>
  <c r="AT787" i="4"/>
  <c r="AU787" i="4" s="1"/>
  <c r="AT645" i="4"/>
  <c r="AT467" i="4"/>
  <c r="AU467" i="4" s="1"/>
  <c r="AT528" i="4"/>
  <c r="AU528" i="4" s="1"/>
  <c r="AT267" i="4"/>
  <c r="AU267" i="4" s="1"/>
  <c r="AT629" i="4"/>
  <c r="AU629" i="4" s="1"/>
  <c r="AT1223" i="4"/>
  <c r="AT767" i="4"/>
  <c r="AU767" i="4" s="1"/>
  <c r="AT768" i="4"/>
  <c r="AU768" i="4" s="1"/>
  <c r="AT486" i="4"/>
  <c r="AU486" i="4" s="1"/>
  <c r="AT1308" i="4"/>
  <c r="AU1308" i="4" s="1"/>
  <c r="AT562" i="4"/>
  <c r="AT740" i="4"/>
  <c r="AU740" i="4" s="1"/>
  <c r="AT540" i="4"/>
  <c r="AU540" i="4" s="1"/>
  <c r="AT1099" i="4"/>
  <c r="AU1099" i="4" s="1"/>
  <c r="AT738" i="4"/>
  <c r="AU738" i="4" s="1"/>
  <c r="AT598" i="4"/>
  <c r="AU598" i="4" s="1"/>
  <c r="AT1098" i="4"/>
  <c r="AU1098" i="4" s="1"/>
  <c r="AT219" i="4"/>
  <c r="AU219" i="4" s="1"/>
  <c r="AT339" i="4"/>
  <c r="AU339" i="4" s="1"/>
  <c r="AT1257" i="4"/>
  <c r="AU1257" i="4" s="1"/>
  <c r="AT677" i="4"/>
  <c r="AU677" i="4" s="1"/>
  <c r="AT759" i="4"/>
  <c r="AU759" i="4" s="1"/>
  <c r="AT1217" i="4"/>
  <c r="AU1217" i="4" s="1"/>
  <c r="AT577" i="4"/>
  <c r="AU577" i="4" s="1"/>
  <c r="AT718" i="4"/>
  <c r="AU718" i="4" s="1"/>
  <c r="AT997" i="4"/>
  <c r="AU997" i="4" s="1"/>
  <c r="AT1216" i="4"/>
  <c r="AU1216" i="4" s="1"/>
  <c r="AT956" i="4"/>
  <c r="AU956" i="4" s="1"/>
  <c r="AT257" i="4"/>
  <c r="AU257" i="4" s="1"/>
  <c r="AT515" i="4"/>
  <c r="AU515" i="4" s="1"/>
  <c r="AT915" i="4"/>
  <c r="AU915" i="4" s="1"/>
  <c r="AT955" i="4"/>
  <c r="AU955" i="4" s="1"/>
  <c r="AT776" i="4"/>
  <c r="AU776" i="4" s="1"/>
  <c r="AT1056" i="4"/>
  <c r="AU1056" i="4" s="1"/>
  <c r="AT1154" i="4"/>
  <c r="AU1154" i="4" s="1"/>
  <c r="AT895" i="4"/>
  <c r="AU895" i="4" s="1"/>
  <c r="AT615" i="4"/>
  <c r="AU615" i="4" s="1"/>
  <c r="AT255" i="4"/>
  <c r="AU255" i="4" s="1"/>
  <c r="AT1175" i="4"/>
  <c r="AU1175" i="4" s="1"/>
  <c r="AT193" i="4"/>
  <c r="AU193" i="4" s="1"/>
  <c r="AT213" i="4"/>
  <c r="AU213" i="4" s="1"/>
  <c r="AT1314" i="4"/>
  <c r="AU1314" i="4" s="1"/>
  <c r="AT452" i="4"/>
  <c r="AU452" i="4" s="1"/>
  <c r="AT573" i="4"/>
  <c r="AU573" i="4" s="1"/>
  <c r="AT451" i="4"/>
  <c r="AU451" i="4" s="1"/>
  <c r="AT1232" i="4"/>
  <c r="AU1232" i="4" s="1"/>
  <c r="AT31" i="4"/>
  <c r="AU31" i="4" s="1"/>
  <c r="AT952" i="4"/>
  <c r="AU952" i="4" s="1"/>
  <c r="AT1292" i="4"/>
  <c r="AU1292" i="4" s="1"/>
  <c r="AT972" i="4"/>
  <c r="AU972" i="4" s="1"/>
  <c r="AT670" i="4"/>
  <c r="AU670" i="4" s="1"/>
  <c r="AT1172" i="4"/>
  <c r="AU1172" i="4" s="1"/>
  <c r="AT991" i="4"/>
  <c r="AU991" i="4" s="1"/>
  <c r="AT911" i="4"/>
  <c r="AU911" i="4" s="1"/>
  <c r="AT92" i="4"/>
  <c r="AU92" i="4" s="1"/>
  <c r="AT269" i="4"/>
  <c r="AU269" i="4" s="1"/>
  <c r="AT1051" i="4"/>
  <c r="AU1051" i="4" s="1"/>
  <c r="AT550" i="4"/>
  <c r="AU550" i="4" s="1"/>
  <c r="AT1359" i="4"/>
  <c r="AU1359" i="4" s="1"/>
  <c r="AT890" i="4"/>
  <c r="AU890" i="4" s="1"/>
  <c r="AT488" i="4"/>
  <c r="AU488" i="4" s="1"/>
  <c r="AT1124" i="4"/>
  <c r="AT444" i="4"/>
  <c r="AT909" i="4"/>
  <c r="AU909" i="4" s="1"/>
  <c r="AT1125" i="4"/>
  <c r="AT264" i="4"/>
  <c r="AT764" i="4"/>
  <c r="AT864" i="4"/>
  <c r="AT969" i="4"/>
  <c r="AU969" i="4" s="1"/>
  <c r="AT1264" i="4"/>
  <c r="AT65" i="4"/>
  <c r="AT345" i="4"/>
  <c r="AT609" i="4"/>
  <c r="AU609" i="4" s="1"/>
  <c r="AT507" i="4"/>
  <c r="AU507" i="4" s="1"/>
  <c r="AT848" i="4"/>
  <c r="AU848" i="4" s="1"/>
  <c r="AT1284" i="4"/>
  <c r="AT1204" i="4"/>
  <c r="AT85" i="4"/>
  <c r="AT329" i="4"/>
  <c r="AU329" i="4" s="1"/>
  <c r="AT162" i="4"/>
  <c r="AT1146" i="4"/>
  <c r="AU1146" i="4" s="1"/>
  <c r="AT328" i="4"/>
  <c r="AU328" i="4" s="1"/>
  <c r="AT149" i="4"/>
  <c r="AU149" i="4" s="1"/>
  <c r="AT203" i="4"/>
  <c r="AT183" i="4"/>
  <c r="AT586" i="4"/>
  <c r="AU586" i="4" s="1"/>
  <c r="AT602" i="4"/>
  <c r="AT987" i="4"/>
  <c r="AU987" i="4" s="1"/>
  <c r="AT907" i="4"/>
  <c r="AU907" i="4" s="1"/>
  <c r="AT106" i="4"/>
  <c r="AU106" i="4" s="1"/>
  <c r="AT1102" i="4"/>
  <c r="AT1266" i="4"/>
  <c r="AU1266" i="4" s="1"/>
  <c r="AT563" i="4"/>
  <c r="AT440" i="4"/>
  <c r="AU440" i="4" s="1"/>
  <c r="AT1280" i="4"/>
  <c r="AU1280" i="4" s="1"/>
  <c r="AT1220" i="4"/>
  <c r="AU1220" i="4" s="1"/>
  <c r="AT980" i="4"/>
  <c r="AU980" i="4" s="1"/>
  <c r="AT19" i="4"/>
  <c r="AU19" i="4" s="1"/>
  <c r="AT760" i="4"/>
  <c r="AU760" i="4" s="1"/>
  <c r="AT1079" i="4"/>
  <c r="AU1079" i="4" s="1"/>
  <c r="AT818" i="4"/>
  <c r="AU818" i="4" s="1"/>
  <c r="AT317" i="4"/>
  <c r="AU317" i="4" s="1"/>
  <c r="AT497" i="4"/>
  <c r="AU497" i="4" s="1"/>
  <c r="AT1059" i="4"/>
  <c r="AU1059" i="4" s="1"/>
  <c r="AT1138" i="4"/>
  <c r="AU1138" i="4" s="1"/>
  <c r="AT316" i="4"/>
  <c r="AU316" i="4" s="1"/>
  <c r="AT1058" i="4"/>
  <c r="AU1058" i="4" s="1"/>
  <c r="AT1096" i="4"/>
  <c r="AU1096" i="4" s="1"/>
  <c r="AT475" i="4"/>
  <c r="AU475" i="4" s="1"/>
  <c r="AT315" i="4"/>
  <c r="AU315" i="4" s="1"/>
  <c r="AT977" i="4"/>
  <c r="AU977" i="4" s="1"/>
  <c r="AT1137" i="4"/>
  <c r="AU1137" i="4" s="1"/>
  <c r="AT535" i="4"/>
  <c r="AU535" i="4" s="1"/>
  <c r="AT716" i="4"/>
  <c r="AU716" i="4" s="1"/>
  <c r="AT1339" i="4"/>
  <c r="AU1339" i="4" s="1"/>
  <c r="AT1016" i="4"/>
  <c r="AU1016" i="4" s="1"/>
  <c r="AT794" i="4"/>
  <c r="AU794" i="4" s="1"/>
  <c r="AT273" i="4"/>
  <c r="AU273" i="4" s="1"/>
  <c r="AT933" i="4"/>
  <c r="AU933" i="4" s="1"/>
  <c r="AT715" i="4"/>
  <c r="AU715" i="4" s="1"/>
  <c r="AT873" i="4"/>
  <c r="AU873" i="4" s="1"/>
  <c r="AT512" i="4"/>
  <c r="AU512" i="4" s="1"/>
  <c r="AT732" i="4"/>
  <c r="AU732" i="4" s="1"/>
  <c r="AT813" i="4"/>
  <c r="AU813" i="4" s="1"/>
  <c r="AT792" i="4"/>
  <c r="AU792" i="4" s="1"/>
  <c r="AT372" i="4"/>
  <c r="AU372" i="4" s="1"/>
  <c r="AT1111" i="4"/>
  <c r="AU1111" i="4" s="1"/>
  <c r="AT591" i="4"/>
  <c r="AU591" i="4" s="1"/>
  <c r="AT871" i="4"/>
  <c r="AU871" i="4" s="1"/>
  <c r="AT992" i="4"/>
  <c r="AU992" i="4" s="1"/>
  <c r="AT1072" i="4"/>
  <c r="AU1072" i="4" s="1"/>
  <c r="AT10" i="4"/>
  <c r="AU10" i="4" s="1"/>
  <c r="AT612" i="4"/>
  <c r="AU612" i="4" s="1"/>
  <c r="AT370" i="4"/>
  <c r="AU370" i="4" s="1"/>
  <c r="AT551" i="4"/>
  <c r="AU551" i="4" s="1"/>
  <c r="AT270" i="4"/>
  <c r="AU270" i="4" s="1"/>
  <c r="AT1130" i="4"/>
  <c r="AU1130" i="4" s="1"/>
  <c r="AT210" i="4"/>
  <c r="AU210" i="4" s="1"/>
  <c r="AT630" i="4"/>
  <c r="AU630" i="4" s="1"/>
  <c r="AT24" i="4"/>
  <c r="AT309" i="4"/>
  <c r="AU309" i="4" s="1"/>
  <c r="AT809" i="4"/>
  <c r="AU809" i="4" s="1"/>
  <c r="AT865" i="4"/>
  <c r="AT750" i="4"/>
  <c r="AU750" i="4" s="1"/>
  <c r="AT1108" i="4"/>
  <c r="AU1108" i="4" s="1"/>
  <c r="AT230" i="4"/>
  <c r="AU230" i="4" s="1"/>
  <c r="AT725" i="4"/>
  <c r="AT825" i="4"/>
  <c r="AT171" i="4"/>
  <c r="AU171" i="4" s="1"/>
  <c r="AT744" i="4"/>
  <c r="AT224" i="4"/>
  <c r="AT565" i="4"/>
  <c r="AT703" i="4"/>
  <c r="AT443" i="4"/>
  <c r="AT384" i="4"/>
  <c r="AT943" i="4"/>
  <c r="AT988" i="4"/>
  <c r="AU988" i="4" s="1"/>
  <c r="AT483" i="4"/>
  <c r="AT1147" i="4"/>
  <c r="AU1147" i="4" s="1"/>
  <c r="AT984" i="4"/>
  <c r="AT1160" i="4"/>
  <c r="AU1160" i="4" s="1"/>
  <c r="AT1000" i="4"/>
  <c r="AU1000" i="4" s="1"/>
  <c r="AT419" i="4"/>
  <c r="AU419" i="4" s="1"/>
  <c r="AT39" i="4"/>
  <c r="AU39" i="4" s="1"/>
  <c r="AT57" i="4"/>
  <c r="AU57" i="4" s="1"/>
  <c r="AT1198" i="4"/>
  <c r="AU1198" i="4" s="1"/>
  <c r="AT418" i="4"/>
  <c r="AU418" i="4" s="1"/>
  <c r="AT277" i="4"/>
  <c r="AU277" i="4" s="1"/>
  <c r="AT1038" i="4"/>
  <c r="AU1038" i="4" s="1"/>
  <c r="AT699" i="4"/>
  <c r="AU699" i="4" s="1"/>
  <c r="AT876" i="4"/>
  <c r="AU876" i="4" s="1"/>
  <c r="AT1156" i="4"/>
  <c r="AU1156" i="4" s="1"/>
  <c r="AT1196" i="4"/>
  <c r="AU1196" i="4" s="1"/>
  <c r="AT37" i="4"/>
  <c r="AU37" i="4" s="1"/>
  <c r="AT1297" i="4"/>
  <c r="AU1297" i="4" s="1"/>
  <c r="AT415" i="4"/>
  <c r="AU415" i="4" s="1"/>
  <c r="AT178" i="4"/>
  <c r="AU178" i="4" s="1"/>
  <c r="AT16" i="4"/>
  <c r="AU16" i="4" s="1"/>
  <c r="AT757" i="4"/>
  <c r="AU757" i="4" s="1"/>
  <c r="AT136" i="4"/>
  <c r="AU136" i="4" s="1"/>
  <c r="AT756" i="4"/>
  <c r="AU756" i="4" s="1"/>
  <c r="AT1075" i="4"/>
  <c r="AU1075" i="4" s="1"/>
  <c r="AT834" i="4"/>
  <c r="AU834" i="4" s="1"/>
  <c r="AT394" i="4"/>
  <c r="AU394" i="4" s="1"/>
  <c r="AT1193" i="4"/>
  <c r="AU1193" i="4" s="1"/>
  <c r="AT473" i="4"/>
  <c r="AU473" i="4" s="1"/>
  <c r="AT1294" i="4"/>
  <c r="AU1294" i="4" s="1"/>
  <c r="AT294" i="4"/>
  <c r="AU294" i="4" s="1"/>
  <c r="AT352" i="4"/>
  <c r="AU352" i="4" s="1"/>
  <c r="AT714" i="4"/>
  <c r="AU714" i="4" s="1"/>
  <c r="AT492" i="4"/>
  <c r="AU492" i="4" s="1"/>
  <c r="AT254" i="4"/>
  <c r="AU254" i="4" s="1"/>
  <c r="AT1014" i="4"/>
  <c r="AU1014" i="4" s="1"/>
  <c r="AT1032" i="4"/>
  <c r="AU1032" i="4" s="1"/>
  <c r="AT311" i="4"/>
  <c r="AU311" i="4" s="1"/>
  <c r="AT292" i="4"/>
  <c r="AU292" i="4" s="1"/>
  <c r="AT1053" i="4"/>
  <c r="AU1053" i="4" s="1"/>
  <c r="AT1151" i="4"/>
  <c r="AU1151" i="4" s="1"/>
  <c r="AT590" i="4"/>
  <c r="AU590" i="4" s="1"/>
  <c r="AT331" i="4"/>
  <c r="AU331" i="4" s="1"/>
  <c r="AT1211" i="4"/>
  <c r="AU1211" i="4" s="1"/>
  <c r="AT390" i="4"/>
  <c r="AU390" i="4" s="1"/>
  <c r="AT450" i="4"/>
  <c r="AU450" i="4" s="1"/>
  <c r="AT70" i="4"/>
  <c r="AU70" i="4" s="1"/>
  <c r="AT530" i="4"/>
  <c r="AU530" i="4" s="1"/>
  <c r="AT950" i="4"/>
  <c r="AU950" i="4" s="1"/>
  <c r="AT610" i="4"/>
  <c r="AU610" i="4" s="1"/>
  <c r="AT669" i="4"/>
  <c r="AU669" i="4" s="1"/>
  <c r="AT324" i="4"/>
  <c r="AT631" i="4"/>
  <c r="AU631" i="4" s="1"/>
  <c r="AT624" i="4"/>
  <c r="AT170" i="4"/>
  <c r="AU170" i="4" s="1"/>
  <c r="AT408" i="4"/>
  <c r="AU408" i="4" s="1"/>
  <c r="AT91" i="4"/>
  <c r="AU91" i="4" s="1"/>
  <c r="AT804" i="4"/>
  <c r="AT728" i="4"/>
  <c r="AU728" i="4" s="1"/>
  <c r="AT423" i="4"/>
  <c r="AT523" i="4"/>
  <c r="AT1085" i="4"/>
  <c r="AT908" i="4"/>
  <c r="AU908" i="4" s="1"/>
  <c r="AT743" i="4"/>
  <c r="AT1107" i="4"/>
  <c r="AU1107" i="4" s="1"/>
  <c r="AT924" i="4"/>
  <c r="AT129" i="4"/>
  <c r="AU129" i="4" s="1"/>
  <c r="AT925" i="4"/>
  <c r="AT564" i="4"/>
  <c r="AT600" i="4"/>
  <c r="AU600" i="4" s="1"/>
  <c r="AT520" i="4"/>
  <c r="AU520" i="4" s="1"/>
  <c r="AT120" i="4"/>
  <c r="AU120" i="4" s="1"/>
  <c r="AT359" i="4"/>
  <c r="AU359" i="4" s="1"/>
  <c r="AT80" i="4"/>
  <c r="AU80" i="4" s="1"/>
  <c r="AT798" i="4"/>
  <c r="AU798" i="4" s="1"/>
  <c r="AT938" i="4"/>
  <c r="AU938" i="4" s="1"/>
  <c r="AT160" i="4"/>
  <c r="AU160" i="4" s="1"/>
  <c r="AT1278" i="4"/>
  <c r="AU1278" i="4" s="1"/>
  <c r="AT779" i="4"/>
  <c r="AU779" i="4" s="1"/>
  <c r="AT56" i="4"/>
  <c r="AU56" i="4" s="1"/>
  <c r="AT639" i="4"/>
  <c r="AU639" i="4" s="1"/>
  <c r="AT197" i="4"/>
  <c r="AU197" i="4" s="1"/>
  <c r="AT78" i="4"/>
  <c r="AU78" i="4" s="1"/>
  <c r="AT1178" i="4"/>
  <c r="AU1178" i="4" s="1"/>
  <c r="AT196" i="4"/>
  <c r="AU196" i="4" s="1"/>
  <c r="AT296" i="4"/>
  <c r="AU296" i="4" s="1"/>
  <c r="AT595" i="4"/>
  <c r="AU595" i="4" s="1"/>
  <c r="AT897" i="4"/>
  <c r="AU897" i="4" s="1"/>
  <c r="AT375" i="4"/>
  <c r="AU375" i="4" s="1"/>
  <c r="AT195" i="4"/>
  <c r="AU195" i="4" s="1"/>
  <c r="AT976" i="4"/>
  <c r="AU976" i="4" s="1"/>
  <c r="AT314" i="4"/>
  <c r="AU314" i="4" s="1"/>
  <c r="AT215" i="4"/>
  <c r="AU215" i="4" s="1"/>
  <c r="AT335" i="4"/>
  <c r="AU335" i="4" s="1"/>
  <c r="AT393" i="4"/>
  <c r="AU393" i="4" s="1"/>
  <c r="AT673" i="4"/>
  <c r="AU673" i="4" s="1"/>
  <c r="AT534" i="4"/>
  <c r="AU534" i="4" s="1"/>
  <c r="AT755" i="4"/>
  <c r="AU755" i="4" s="1"/>
  <c r="AT592" i="4"/>
  <c r="AU592" i="4" s="1"/>
  <c r="AT113" i="4"/>
  <c r="AU113" i="4" s="1"/>
  <c r="AT1073" i="4"/>
  <c r="AU1073" i="4" s="1"/>
  <c r="AT1233" i="4"/>
  <c r="AU1233" i="4" s="1"/>
  <c r="AT932" i="4"/>
  <c r="AU932" i="4" s="1"/>
  <c r="AT671" i="4"/>
  <c r="AU671" i="4" s="1"/>
  <c r="AT531" i="4"/>
  <c r="AU531" i="4" s="1"/>
  <c r="AT1251" i="4"/>
  <c r="AU1251" i="4" s="1"/>
  <c r="AT1013" i="4"/>
  <c r="AU1013" i="4" s="1"/>
  <c r="AT693" i="4"/>
  <c r="AU693" i="4" s="1"/>
  <c r="AT1031" i="4"/>
  <c r="AU1031" i="4" s="1"/>
  <c r="AT1190" i="4"/>
  <c r="AU1190" i="4" s="1"/>
  <c r="AT72" i="4"/>
  <c r="AU72" i="4" s="1"/>
  <c r="AT651" i="4"/>
  <c r="AU651" i="4" s="1"/>
  <c r="AT1052" i="4"/>
  <c r="AU1052" i="4" s="1"/>
  <c r="AT110" i="4"/>
  <c r="AU110" i="4" s="1"/>
  <c r="AT1249" i="4"/>
  <c r="AU1249" i="4" s="1"/>
  <c r="AT1070" i="4"/>
  <c r="AU1070" i="4" s="1"/>
  <c r="AT1360" i="4"/>
  <c r="AU1360" i="4" s="1"/>
  <c r="AT1089" i="4"/>
  <c r="AU1089" i="4" s="1"/>
  <c r="AT788" i="4"/>
  <c r="AU788" i="4" s="1"/>
  <c r="AT945" i="4"/>
  <c r="AT1269" i="4"/>
  <c r="AU1269" i="4" s="1"/>
  <c r="AT284" i="4"/>
  <c r="AT745" i="4"/>
  <c r="AT405" i="4"/>
  <c r="AT388" i="4"/>
  <c r="AU388" i="4" s="1"/>
  <c r="AT150" i="4"/>
  <c r="AU150" i="4" s="1"/>
  <c r="AT1247" i="4"/>
  <c r="AU1247" i="4" s="1"/>
  <c r="AT785" i="4"/>
  <c r="AT863" i="4"/>
  <c r="AT245" i="4"/>
  <c r="AT525" i="4"/>
  <c r="AT347" i="4"/>
  <c r="AU347" i="4" s="1"/>
  <c r="AT587" i="4"/>
  <c r="AU587" i="4" s="1"/>
  <c r="AT188" i="4"/>
  <c r="AU188" i="4" s="1"/>
  <c r="AT1104" i="4"/>
  <c r="AT885" i="4"/>
  <c r="AT6" i="4"/>
  <c r="AU6" i="4" s="1"/>
  <c r="AT460" i="4"/>
  <c r="AU460" i="4" s="1"/>
  <c r="AT500" i="4"/>
  <c r="AU500" i="4" s="1"/>
  <c r="AT799" i="4"/>
  <c r="AU799" i="4" s="1"/>
  <c r="AT599" i="4"/>
  <c r="AU599" i="4" s="1"/>
  <c r="AT579" i="4"/>
  <c r="AU579" i="4" s="1"/>
  <c r="AT660" i="4"/>
  <c r="AU660" i="4" s="1"/>
  <c r="AT518" i="4"/>
  <c r="AU518" i="4" s="1"/>
  <c r="AT377" i="4"/>
  <c r="AU377" i="4" s="1"/>
  <c r="AT918" i="4"/>
  <c r="AU918" i="4" s="1"/>
  <c r="AT79" i="4"/>
  <c r="AU79" i="4" s="1"/>
  <c r="AT1298" i="4"/>
  <c r="AU1298" i="4" s="1"/>
  <c r="AT857" i="4"/>
  <c r="AU857" i="4" s="1"/>
  <c r="AT117" i="4"/>
  <c r="AU117" i="4" s="1"/>
  <c r="AT179" i="4"/>
  <c r="AU179" i="4" s="1"/>
  <c r="AT917" i="4"/>
  <c r="AU917" i="4" s="1"/>
  <c r="AT556" i="4"/>
  <c r="AU556" i="4" s="1"/>
  <c r="AT816" i="4"/>
  <c r="AU816" i="4" s="1"/>
  <c r="AT617" i="4"/>
  <c r="AU617" i="4" s="1"/>
  <c r="AT1236" i="4"/>
  <c r="AU1236" i="4" s="1"/>
  <c r="AT1296" i="4"/>
  <c r="AU1296" i="4" s="1"/>
  <c r="AT494" i="4"/>
  <c r="AU494" i="4" s="1"/>
  <c r="AT637" i="4"/>
  <c r="AU637" i="4" s="1"/>
  <c r="AT874" i="4"/>
  <c r="AU874" i="4" s="1"/>
  <c r="AT274" i="4"/>
  <c r="AU274" i="4" s="1"/>
  <c r="AT954" i="4"/>
  <c r="AU954" i="4" s="1"/>
  <c r="AT313" i="4"/>
  <c r="AU313" i="4" s="1"/>
  <c r="AT453" i="4"/>
  <c r="AU453" i="4" s="1"/>
  <c r="AT1093" i="4"/>
  <c r="AU1093" i="4" s="1"/>
  <c r="AT53" i="4"/>
  <c r="AU53" i="4" s="1"/>
  <c r="AT832" i="4"/>
  <c r="AU832" i="4" s="1"/>
  <c r="AT293" i="4"/>
  <c r="AU293" i="4" s="1"/>
  <c r="AT155" i="4"/>
  <c r="AU155" i="4" s="1"/>
  <c r="AT853" i="4"/>
  <c r="AU853" i="4" s="1"/>
  <c r="AT12" i="4"/>
  <c r="AU12" i="4" s="1"/>
  <c r="AT634" i="4"/>
  <c r="AU634" i="4" s="1"/>
  <c r="AT892" i="4"/>
  <c r="AU892" i="4" s="1"/>
  <c r="AT73" i="4"/>
  <c r="AU73" i="4" s="1"/>
  <c r="AT192" i="4"/>
  <c r="AU192" i="4" s="1"/>
  <c r="AT253" i="4"/>
  <c r="AU253" i="4" s="1"/>
  <c r="AT692" i="4"/>
  <c r="AU692" i="4" s="1"/>
  <c r="AT971" i="4"/>
  <c r="AU971" i="4" s="1"/>
  <c r="AT1110" i="4"/>
  <c r="AU1110" i="4" s="1"/>
  <c r="AT1071" i="4"/>
  <c r="AU1071" i="4" s="1"/>
  <c r="AT1335" i="4"/>
  <c r="AU1335" i="4" s="1"/>
  <c r="AT1210" i="4"/>
  <c r="AU1210" i="4" s="1"/>
  <c r="AT1171" i="4"/>
  <c r="AU1171" i="4" s="1"/>
  <c r="AT611" i="4"/>
  <c r="AU611" i="4" s="1"/>
  <c r="AT869" i="4"/>
  <c r="AU869" i="4" s="1"/>
  <c r="AT789" i="4"/>
  <c r="AU789" i="4" s="1"/>
  <c r="AT448" i="4"/>
  <c r="AU448" i="4" s="1"/>
  <c r="AT828" i="4"/>
  <c r="AU828" i="4" s="1"/>
  <c r="AT770" i="4"/>
  <c r="AU770" i="4" s="1"/>
  <c r="AT209" i="4"/>
  <c r="AU209" i="4" s="1"/>
  <c r="AT445" i="4"/>
  <c r="AT1333" i="4"/>
  <c r="AU1333" i="4" s="1"/>
  <c r="AT1248" i="4"/>
  <c r="AU1248" i="4" s="1"/>
  <c r="AT704" i="4"/>
  <c r="AT42" i="4"/>
  <c r="AT547" i="4"/>
  <c r="AU547" i="4" s="1"/>
  <c r="AT244" i="4"/>
  <c r="AT105" i="4"/>
  <c r="AT763" i="4"/>
  <c r="AT623" i="4"/>
  <c r="AT964" i="4"/>
  <c r="AT965" i="4"/>
  <c r="AT407" i="4"/>
  <c r="AU407" i="4" s="1"/>
  <c r="AT1008" i="4"/>
  <c r="AU1008" i="4" s="1"/>
  <c r="AT1163" i="4"/>
  <c r="AT204" i="4"/>
  <c r="AT766" i="4"/>
  <c r="AU766" i="4" s="1"/>
  <c r="AT1167" i="4"/>
  <c r="AU1167" i="4" s="1"/>
  <c r="AT1287" i="4"/>
  <c r="AU1287" i="4" s="1"/>
  <c r="AT802" i="4"/>
  <c r="AT662" i="4"/>
  <c r="AT402" i="4"/>
  <c r="AT966" i="4"/>
  <c r="AU966" i="4" s="1"/>
  <c r="AT266" i="4"/>
  <c r="AU266" i="4" s="1"/>
  <c r="AT1006" i="4"/>
  <c r="AU1006" i="4" s="1"/>
  <c r="AT1043" i="4"/>
  <c r="AT1046" i="4"/>
  <c r="AU1046" i="4" s="1"/>
  <c r="AT59" i="4"/>
  <c r="AU59" i="4" s="1"/>
  <c r="AT1260" i="4"/>
  <c r="AU1260" i="4" s="1"/>
  <c r="AT679" i="4"/>
  <c r="AU679" i="4" s="1"/>
  <c r="AT839" i="4"/>
  <c r="AU839" i="4" s="1"/>
  <c r="AT40" i="4"/>
  <c r="AU40" i="4" s="1"/>
  <c r="AT1158" i="4"/>
  <c r="AU1158" i="4" s="1"/>
  <c r="AT999" i="4"/>
  <c r="AU999" i="4" s="1"/>
  <c r="AT1019" i="4"/>
  <c r="AU1019" i="4" s="1"/>
  <c r="AT437" i="4"/>
  <c r="AU437" i="4" s="1"/>
  <c r="AT118" i="4"/>
  <c r="AU118" i="4" s="1"/>
  <c r="AT1117" i="4"/>
  <c r="AU1117" i="4" s="1"/>
  <c r="AT778" i="4"/>
  <c r="AU778" i="4" s="1"/>
  <c r="AT416" i="4"/>
  <c r="AU416" i="4" s="1"/>
  <c r="AT516" i="4"/>
  <c r="AU516" i="4" s="1"/>
  <c r="AT898" i="4"/>
  <c r="AU898" i="4" s="1"/>
  <c r="AT1317" i="4"/>
  <c r="AU1317" i="4" s="1"/>
  <c r="AT1057" i="4"/>
  <c r="AU1057" i="4" s="1"/>
  <c r="AT777" i="4"/>
  <c r="AU777" i="4" s="1"/>
  <c r="AT875" i="4"/>
  <c r="AU875" i="4" s="1"/>
  <c r="AT996" i="4"/>
  <c r="AU996" i="4" s="1"/>
  <c r="AT674" i="4"/>
  <c r="AU674" i="4" s="1"/>
  <c r="AT1340" i="4"/>
  <c r="AU1340" i="4" s="1"/>
  <c r="AT1176" i="4"/>
  <c r="AU1176" i="4" s="1"/>
  <c r="AT1275" i="4"/>
  <c r="AU1275" i="4" s="1"/>
  <c r="AT433" i="4"/>
  <c r="AU433" i="4" s="1"/>
  <c r="AT1338" i="4"/>
  <c r="AU1338" i="4" s="1"/>
  <c r="AT413" i="4"/>
  <c r="AU413" i="4" s="1"/>
  <c r="AT194" i="4"/>
  <c r="AU194" i="4" s="1"/>
  <c r="AT1214" i="4"/>
  <c r="AU1214" i="4" s="1"/>
  <c r="AT894" i="4"/>
  <c r="AU894" i="4" s="1"/>
  <c r="AT974" i="4"/>
  <c r="AU974" i="4" s="1"/>
  <c r="AT272" i="4"/>
  <c r="AU272" i="4" s="1"/>
  <c r="AT1252" i="4"/>
  <c r="AU1252" i="4" s="1"/>
  <c r="AT95" i="4"/>
  <c r="AU95" i="4" s="1"/>
  <c r="AT351" i="4"/>
  <c r="AU351" i="4" s="1"/>
  <c r="AT391" i="4"/>
  <c r="AU391" i="4" s="1"/>
  <c r="AT713" i="4"/>
  <c r="AU713" i="4" s="1"/>
  <c r="AT112" i="4"/>
  <c r="AU112" i="4" s="1"/>
  <c r="AT731" i="4"/>
  <c r="AU731" i="4" s="1"/>
  <c r="AT851" i="4"/>
  <c r="AU851" i="4" s="1"/>
  <c r="AT571" i="4"/>
  <c r="AU571" i="4" s="1"/>
  <c r="AT1291" i="4"/>
  <c r="AU1291" i="4" s="1"/>
  <c r="AT1290" i="4"/>
  <c r="AU1290" i="4" s="1"/>
  <c r="AT252" i="4"/>
  <c r="AU252" i="4" s="1"/>
  <c r="AT429" i="4"/>
  <c r="AU429" i="4" s="1"/>
  <c r="AT850" i="4"/>
  <c r="AU850" i="4" s="1"/>
  <c r="AT1109" i="4"/>
  <c r="AU1109" i="4" s="1"/>
  <c r="AT290" i="4"/>
  <c r="AU290" i="4" s="1"/>
  <c r="AT152" i="4"/>
  <c r="AU152" i="4" s="1"/>
  <c r="AT325" i="4"/>
  <c r="AT529" i="4"/>
  <c r="AU529" i="4" s="1"/>
  <c r="AT849" i="4"/>
  <c r="AU849" i="4" s="1"/>
  <c r="AT365" i="4"/>
  <c r="AT485" i="4"/>
  <c r="AT505" i="4"/>
  <c r="AT868" i="4"/>
  <c r="AU868" i="4" s="1"/>
  <c r="AT1358" i="4"/>
  <c r="AU1358" i="4" s="1"/>
  <c r="AT545" i="4"/>
  <c r="AT1129" i="4"/>
  <c r="AU1129" i="4" s="1"/>
  <c r="AT263" i="4"/>
  <c r="AT487" i="4"/>
  <c r="AU487" i="4" s="1"/>
  <c r="AT1245" i="4"/>
  <c r="AT145" i="4"/>
  <c r="AT229" i="4"/>
  <c r="AU229" i="4" s="1"/>
  <c r="AT689" i="4"/>
  <c r="AU689" i="4" s="1"/>
  <c r="AT808" i="4"/>
  <c r="AU808" i="4" s="1"/>
  <c r="AT84" i="4"/>
  <c r="AT1185" i="4"/>
  <c r="AT1246" i="4"/>
  <c r="AU1246" i="4" s="1"/>
  <c r="AT87" i="4"/>
  <c r="AU87" i="4" s="1"/>
  <c r="AT1122" i="4"/>
  <c r="AT169" i="4"/>
  <c r="AU169" i="4" s="1"/>
  <c r="AT1186" i="4"/>
  <c r="AU1186" i="4" s="1"/>
  <c r="AT1083" i="4"/>
  <c r="AT480" i="4"/>
  <c r="AU480" i="4" s="1"/>
  <c r="AT1159" i="4"/>
  <c r="AU1159" i="4" s="1"/>
  <c r="AT319" i="4"/>
  <c r="AU319" i="4" s="1"/>
  <c r="AT459" i="4"/>
  <c r="AU459" i="4" s="1"/>
  <c r="AT1300" i="4"/>
  <c r="AU1300" i="4" s="1"/>
  <c r="AT838" i="4"/>
  <c r="AU838" i="4" s="1"/>
  <c r="AT1060" i="4"/>
  <c r="AU1060" i="4" s="1"/>
  <c r="AT558" i="4"/>
  <c r="AU558" i="4" s="1"/>
  <c r="AT1197" i="4"/>
  <c r="AU1197" i="4" s="1"/>
  <c r="AT640" i="4"/>
  <c r="AU640" i="4" s="1"/>
  <c r="AT937" i="4"/>
  <c r="AU937" i="4" s="1"/>
  <c r="AT496" i="4"/>
  <c r="AU496" i="4" s="1"/>
  <c r="AT796" i="4"/>
  <c r="AU796" i="4" s="1"/>
  <c r="AT936" i="4"/>
  <c r="AU936" i="4" s="1"/>
  <c r="AT1018" i="4"/>
  <c r="AU1018" i="4" s="1"/>
  <c r="AT1115" i="4"/>
  <c r="AU1115" i="4" s="1"/>
  <c r="AT116" i="4"/>
  <c r="AU116" i="4" s="1"/>
  <c r="AT638" i="4"/>
  <c r="AU638" i="4" s="1"/>
  <c r="AT1177" i="4"/>
  <c r="AU1177" i="4" s="1"/>
  <c r="AT395" i="4"/>
  <c r="AU395" i="4" s="1"/>
  <c r="AT855" i="4"/>
  <c r="AU855" i="4" s="1"/>
  <c r="AT514" i="4"/>
  <c r="AU514" i="4" s="1"/>
  <c r="AT34" i="4"/>
  <c r="AU34" i="4" s="1"/>
  <c r="AT575" i="4"/>
  <c r="AU575" i="4" s="1"/>
  <c r="AT833" i="4"/>
  <c r="AU833" i="4" s="1"/>
  <c r="AT13" i="4"/>
  <c r="AU13" i="4" s="1"/>
  <c r="AT214" i="4"/>
  <c r="AU214" i="4" s="1"/>
  <c r="AT914" i="4"/>
  <c r="AU914" i="4" s="1"/>
  <c r="AT1315" i="4"/>
  <c r="AU1315" i="4" s="1"/>
  <c r="AT1192" i="4"/>
  <c r="AU1192" i="4" s="1"/>
  <c r="AT533" i="4"/>
  <c r="AU533" i="4" s="1"/>
  <c r="AT774" i="4"/>
  <c r="AU774" i="4" s="1"/>
  <c r="AT1112" i="4"/>
  <c r="AU1112" i="4" s="1"/>
  <c r="AT334" i="4"/>
  <c r="AU334" i="4" s="1"/>
  <c r="AT572" i="4"/>
  <c r="AU572" i="4" s="1"/>
  <c r="AT1191" i="4"/>
  <c r="AU1191" i="4" s="1"/>
  <c r="AT912" i="4"/>
  <c r="AU912" i="4" s="1"/>
  <c r="AT791" i="4"/>
  <c r="AU791" i="4" s="1"/>
  <c r="AT552" i="4"/>
  <c r="AU552" i="4" s="1"/>
  <c r="AT1312" i="4"/>
  <c r="AU1312" i="4" s="1"/>
  <c r="AT93" i="4"/>
  <c r="AU93" i="4" s="1"/>
  <c r="AT1250" i="4"/>
  <c r="AU1250" i="4" s="1"/>
  <c r="AT430" i="4"/>
  <c r="AU430" i="4" s="1"/>
  <c r="AT132" i="4"/>
  <c r="AU132" i="4" s="1"/>
  <c r="AT389" i="4"/>
  <c r="AU389" i="4" s="1"/>
  <c r="AT1311" i="4"/>
  <c r="AU1311" i="4" s="1"/>
  <c r="AT49" i="4"/>
  <c r="AU49" i="4" s="1"/>
  <c r="AT990" i="4"/>
  <c r="AU990" i="4" s="1"/>
  <c r="AT449" i="4"/>
  <c r="AU449" i="4" s="1"/>
  <c r="AT949" i="4"/>
  <c r="AU949" i="4" s="1"/>
  <c r="AT549" i="4"/>
  <c r="AU549" i="4" s="1"/>
  <c r="AT824" i="4"/>
  <c r="AT845" i="4"/>
  <c r="AT23" i="4"/>
  <c r="AT404" i="4"/>
  <c r="AT1310" i="4"/>
  <c r="AU1310" i="4" s="1"/>
  <c r="AT1224" i="4"/>
  <c r="AT1049" i="4"/>
  <c r="AU1049" i="4" s="1"/>
  <c r="AT667" i="4"/>
  <c r="AU667" i="4" s="1"/>
  <c r="AT948" i="4"/>
  <c r="AU948" i="4" s="1"/>
  <c r="AT26" i="4"/>
  <c r="AU26" i="4" s="1"/>
  <c r="AT1084" i="4"/>
  <c r="AT503" i="4"/>
  <c r="AT7" i="4"/>
  <c r="AU7" i="4" s="1"/>
  <c r="AT568" i="4"/>
  <c r="AU568" i="4" s="1"/>
  <c r="AT1205" i="4"/>
  <c r="AT1184" i="4"/>
  <c r="AT1045" i="4"/>
  <c r="AT608" i="4"/>
  <c r="AU608" i="4" s="1"/>
  <c r="AT246" i="4"/>
  <c r="AU246" i="4" s="1"/>
  <c r="AT186" i="4"/>
  <c r="AU186" i="4" s="1"/>
  <c r="AT940" i="4"/>
  <c r="AU940" i="4" s="1"/>
  <c r="AT378" i="4"/>
  <c r="AU378" i="4" s="1"/>
  <c r="AT477" i="4"/>
  <c r="AU477" i="4" s="1"/>
  <c r="AT20" i="4"/>
  <c r="AU20" i="4" s="1"/>
  <c r="AT1316" i="4"/>
  <c r="AU1316" i="4" s="1"/>
  <c r="AT793" i="4"/>
  <c r="AU793" i="4" s="1"/>
  <c r="AT493" i="4"/>
  <c r="AU493" i="4" s="1"/>
  <c r="AT134" i="4"/>
  <c r="AU134" i="4" s="1"/>
  <c r="AT532" i="4"/>
  <c r="AU532" i="4" s="1"/>
  <c r="AT191" i="4"/>
  <c r="AU191" i="4" s="1"/>
  <c r="AT1030" i="4"/>
  <c r="AU1030" i="4" s="1"/>
  <c r="AT1069" i="4"/>
  <c r="AU1069" i="4" s="1"/>
  <c r="AT265" i="4"/>
  <c r="AT1010" i="4"/>
  <c r="AU1010" i="4" s="1"/>
  <c r="AT108" i="4"/>
  <c r="AU108" i="4" s="1"/>
  <c r="AT1004" i="4"/>
  <c r="AT648" i="4"/>
  <c r="AU648" i="4" s="1"/>
  <c r="AT843" i="4"/>
  <c r="AT182" i="4"/>
  <c r="AT68" i="4"/>
  <c r="AU68" i="4" s="1"/>
  <c r="AT228" i="4"/>
  <c r="AU228" i="4" s="1"/>
  <c r="AT1103" i="4"/>
  <c r="AT166" i="4"/>
  <c r="AU166" i="4" s="1"/>
  <c r="AT786" i="4"/>
  <c r="AU786" i="4" s="1"/>
  <c r="AT465" i="4"/>
  <c r="AT923" i="4"/>
  <c r="AT1162" i="4"/>
  <c r="AT927" i="4"/>
  <c r="AU927" i="4" s="1"/>
  <c r="AT148" i="4"/>
  <c r="AU148" i="4" s="1"/>
  <c r="AT1368" i="4"/>
  <c r="AU1368" i="4" s="1"/>
  <c r="AT1061" i="4"/>
  <c r="AT43" i="4"/>
  <c r="AT643" i="4"/>
  <c r="K227" i="15"/>
  <c r="L227" i="15" s="1"/>
  <c r="AT1346" i="4"/>
  <c r="AU1346" i="4" s="1"/>
  <c r="AT601" i="4"/>
  <c r="K759" i="15"/>
  <c r="L759" i="15" s="1"/>
  <c r="AT881" i="4"/>
  <c r="AT1426" i="4"/>
  <c r="AU1426" i="4" s="1"/>
  <c r="AT902" i="4"/>
  <c r="AT301" i="4"/>
  <c r="AT322" i="4"/>
  <c r="AT1470" i="4"/>
  <c r="AU1470" i="4" s="1"/>
  <c r="AT621" i="4"/>
  <c r="AT1417" i="4"/>
  <c r="AU1417" i="4" s="1"/>
  <c r="AT1351" i="4"/>
  <c r="AU1351" i="4" s="1"/>
  <c r="AT446" i="4"/>
  <c r="AU446" i="4" s="1"/>
  <c r="AT1410" i="4"/>
  <c r="AU1410" i="4" s="1"/>
  <c r="K604" i="15"/>
  <c r="L604" i="15" s="1"/>
  <c r="AT1139" i="4"/>
  <c r="AU1139" i="4" s="1"/>
  <c r="AT691" i="4"/>
  <c r="AU691" i="4" s="1"/>
  <c r="AT1203" i="4"/>
  <c r="AT663" i="4"/>
  <c r="AT306" i="4"/>
  <c r="AU306" i="4" s="1"/>
  <c r="AT1413" i="4"/>
  <c r="AU1413" i="4" s="1"/>
  <c r="AT721" i="4"/>
  <c r="AT1120" i="4"/>
  <c r="AU1120" i="4" s="1"/>
  <c r="AT1020" i="4"/>
  <c r="AU1020" i="4" s="1"/>
  <c r="AT1097" i="4"/>
  <c r="AU1097" i="4" s="1"/>
  <c r="AT657" i="4"/>
  <c r="AU657" i="4" s="1"/>
  <c r="AT594" i="4"/>
  <c r="AU594" i="4" s="1"/>
  <c r="AT1274" i="4"/>
  <c r="AU1274" i="4" s="1"/>
  <c r="AT472" i="4"/>
  <c r="AU472" i="4" s="1"/>
  <c r="AT1092" i="4"/>
  <c r="AU1092" i="4" s="1"/>
  <c r="AT931" i="4"/>
  <c r="AU931" i="4" s="1"/>
  <c r="AT490" i="4"/>
  <c r="AU490" i="4" s="1"/>
  <c r="AT829" i="4"/>
  <c r="AU829" i="4" s="1"/>
  <c r="AT289" i="4"/>
  <c r="AU289" i="4" s="1"/>
  <c r="AT1029" i="4"/>
  <c r="AU1029" i="4" s="1"/>
  <c r="AT1088" i="4"/>
  <c r="AU1088" i="4" s="1"/>
  <c r="AT823" i="4"/>
  <c r="AT1225" i="4"/>
  <c r="AT1228" i="4"/>
  <c r="AU1228" i="4" s="1"/>
  <c r="AT1304" i="4"/>
  <c r="AT187" i="4"/>
  <c r="AU187" i="4" s="1"/>
  <c r="AT142" i="4"/>
  <c r="AT123" i="4"/>
  <c r="AT342" i="4"/>
  <c r="AT886" i="4"/>
  <c r="AU886" i="4" s="1"/>
  <c r="AT89" i="4"/>
  <c r="AU89" i="4" s="1"/>
  <c r="AT605" i="4"/>
  <c r="AT986" i="4"/>
  <c r="AU986" i="4" s="1"/>
  <c r="AT1168" i="4"/>
  <c r="AU1168" i="4" s="1"/>
  <c r="AT968" i="4"/>
  <c r="AU968" i="4" s="1"/>
  <c r="K167" i="15"/>
  <c r="L167" i="15" s="1"/>
  <c r="AT1479" i="4"/>
  <c r="AU1479" i="4" s="1"/>
  <c r="AT1373" i="4"/>
  <c r="AU1373" i="4" s="1"/>
  <c r="AT941" i="4"/>
  <c r="AT362" i="4"/>
  <c r="K700" i="15"/>
  <c r="L700" i="15" s="1"/>
  <c r="AT683" i="4"/>
  <c r="AT506" i="4"/>
  <c r="AU506" i="4" s="1"/>
  <c r="AT1398" i="4"/>
  <c r="AU1398" i="4" s="1"/>
  <c r="AT1342" i="4"/>
  <c r="AT781" i="4"/>
  <c r="K163" i="15"/>
  <c r="L163" i="15" s="1"/>
  <c r="AT822" i="4"/>
  <c r="AT1454" i="4"/>
  <c r="AU1454" i="4" s="1"/>
  <c r="AT748" i="4"/>
  <c r="AU748" i="4" s="1"/>
  <c r="AT1464" i="4"/>
  <c r="AT1372" i="4"/>
  <c r="AU1372" i="4" s="1"/>
  <c r="AT1350" i="4"/>
  <c r="AU1350" i="4" s="1"/>
  <c r="AT1453" i="4"/>
  <c r="AU1453" i="4" s="1"/>
  <c r="K377" i="15"/>
  <c r="AT1394" i="4"/>
  <c r="AU1394" i="4" s="1"/>
  <c r="AT1415" i="4"/>
  <c r="AU1415" i="4" s="1"/>
  <c r="AT256" i="4"/>
  <c r="AU256" i="4" s="1"/>
  <c r="AT1188" i="4"/>
  <c r="AU1188" i="4" s="1"/>
  <c r="AT1202" i="4"/>
  <c r="AT1392" i="4"/>
  <c r="AU1392" i="4" s="1"/>
  <c r="AT1321" i="4"/>
  <c r="AT775" i="4"/>
  <c r="AU775" i="4" s="1"/>
  <c r="AT1025" i="4"/>
  <c r="AT242" i="4"/>
  <c r="AT426" i="4"/>
  <c r="AU426" i="4" s="1"/>
  <c r="AT1062" i="4"/>
  <c r="AT1411" i="4"/>
  <c r="AU1411" i="4" s="1"/>
  <c r="AT614" i="4"/>
  <c r="AU614" i="4" s="1"/>
  <c r="AT989" i="4"/>
  <c r="AU989" i="4" s="1"/>
  <c r="AT585" i="4"/>
  <c r="AT1303" i="4"/>
  <c r="AT1086" i="4"/>
  <c r="AU1086" i="4" s="1"/>
  <c r="K164" i="15"/>
  <c r="L164" i="15" s="1"/>
  <c r="AT960" i="4"/>
  <c r="AU960" i="4" s="1"/>
  <c r="AT1039" i="4"/>
  <c r="AU1039" i="4" s="1"/>
  <c r="AT737" i="4"/>
  <c r="AU737" i="4" s="1"/>
  <c r="AT916" i="4"/>
  <c r="AU916" i="4" s="1"/>
  <c r="AT1215" i="4"/>
  <c r="AU1215" i="4" s="1"/>
  <c r="AT636" i="4"/>
  <c r="AU636" i="4" s="1"/>
  <c r="AT635" i="4"/>
  <c r="AU635" i="4" s="1"/>
  <c r="AT1212" i="4"/>
  <c r="AU1212" i="4" s="1"/>
  <c r="AT1091" i="4"/>
  <c r="AU1091" i="4" s="1"/>
  <c r="AT589" i="4"/>
  <c r="AU589" i="4" s="1"/>
  <c r="AT190" i="4"/>
  <c r="AU190" i="4" s="1"/>
  <c r="AT705" i="4"/>
  <c r="AT569" i="4"/>
  <c r="AU569" i="4" s="1"/>
  <c r="AT109" i="4"/>
  <c r="AU109" i="4" s="1"/>
  <c r="AT867" i="4"/>
  <c r="AU867" i="4" s="1"/>
  <c r="AT64" i="4"/>
  <c r="AT1028" i="4"/>
  <c r="AU1028" i="4" s="1"/>
  <c r="AT1309" i="4"/>
  <c r="AU1309" i="4" s="1"/>
  <c r="AT1227" i="4"/>
  <c r="AU1227" i="4" s="1"/>
  <c r="AT826" i="4"/>
  <c r="AU826" i="4" s="1"/>
  <c r="AT904" i="4"/>
  <c r="AT127" i="4"/>
  <c r="AU127" i="4" s="1"/>
  <c r="AT846" i="4"/>
  <c r="AU846" i="4" s="1"/>
  <c r="AT962" i="4"/>
  <c r="AT622" i="4"/>
  <c r="AT1082" i="4"/>
  <c r="AT1066" i="4"/>
  <c r="AU1066" i="4" s="1"/>
  <c r="K166" i="15"/>
  <c r="L166" i="15" s="1"/>
  <c r="AT1376" i="4"/>
  <c r="AU1376" i="4" s="1"/>
  <c r="AT287" i="4"/>
  <c r="AU287" i="4" s="1"/>
  <c r="AT41" i="4"/>
  <c r="AT681" i="4"/>
  <c r="AT247" i="4"/>
  <c r="AU247" i="4" s="1"/>
  <c r="K200" i="15"/>
  <c r="L200" i="15" s="1"/>
  <c r="AT1472" i="4"/>
  <c r="AU1472" i="4" s="1"/>
  <c r="K601" i="15"/>
  <c r="L601" i="15" s="1"/>
  <c r="AT1241" i="4"/>
  <c r="K199" i="15"/>
  <c r="L199" i="15" s="1"/>
  <c r="AT761" i="4"/>
  <c r="AT1463" i="4"/>
  <c r="AT282" i="4"/>
  <c r="AT1374" i="4"/>
  <c r="AU1374" i="4" s="1"/>
  <c r="AT722" i="4"/>
  <c r="AT1403" i="4"/>
  <c r="AT303" i="4"/>
  <c r="AT1476" i="4"/>
  <c r="AU1476" i="4" s="1"/>
  <c r="AT1445" i="4"/>
  <c r="AT546" i="4"/>
  <c r="AU546" i="4" s="1"/>
  <c r="K20" i="15"/>
  <c r="L20" i="15" s="1"/>
  <c r="AT1452" i="4"/>
  <c r="AU1452" i="4" s="1"/>
  <c r="AT1261" i="4"/>
  <c r="AT1253" i="4"/>
  <c r="AU1253" i="4" s="1"/>
  <c r="AT385" i="4"/>
  <c r="AT226" i="4"/>
  <c r="AU226" i="4" s="1"/>
  <c r="AT168" i="4"/>
  <c r="AU168" i="4" s="1"/>
  <c r="K697" i="15"/>
  <c r="L697" i="15" s="1"/>
  <c r="AT521" i="4"/>
  <c r="AT1001" i="4"/>
  <c r="AT1116" i="4"/>
  <c r="AU1116" i="4" s="1"/>
  <c r="AT111" i="4"/>
  <c r="AU111" i="4" s="1"/>
  <c r="AT130" i="4"/>
  <c r="AU130" i="4" s="1"/>
  <c r="AT1288" i="4"/>
  <c r="AU1288" i="4" s="1"/>
  <c r="AT225" i="4"/>
  <c r="AT887" i="4"/>
  <c r="AU887" i="4" s="1"/>
  <c r="AT223" i="4"/>
  <c r="AT66" i="4"/>
  <c r="AU66" i="4" s="1"/>
  <c r="AT200" i="4"/>
  <c r="AU200" i="4" s="1"/>
  <c r="AT458" i="4"/>
  <c r="AU458" i="4" s="1"/>
  <c r="AT1237" i="4"/>
  <c r="AU1237" i="4" s="1"/>
  <c r="AT1195" i="4"/>
  <c r="AU1195" i="4" s="1"/>
  <c r="AT115" i="4"/>
  <c r="AU115" i="4" s="1"/>
  <c r="AT854" i="4"/>
  <c r="AU854" i="4" s="1"/>
  <c r="AT1213" i="4"/>
  <c r="AU1213" i="4" s="1"/>
  <c r="AT893" i="4"/>
  <c r="AU893" i="4" s="1"/>
  <c r="AT951" i="4"/>
  <c r="AU951" i="4" s="1"/>
  <c r="AT650" i="4"/>
  <c r="AU650" i="4" s="1"/>
  <c r="AT369" i="4"/>
  <c r="AU369" i="4" s="1"/>
  <c r="AT1169" i="4"/>
  <c r="AU1169" i="4" s="1"/>
  <c r="AT1165" i="4"/>
  <c r="AT765" i="4"/>
  <c r="AT903" i="4"/>
  <c r="AT685" i="4"/>
  <c r="AT1044" i="4"/>
  <c r="AT144" i="4"/>
  <c r="AT527" i="4"/>
  <c r="AU527" i="4" s="1"/>
  <c r="AT86" i="4"/>
  <c r="AU86" i="4" s="1"/>
  <c r="AT707" i="4"/>
  <c r="AU707" i="4" s="1"/>
  <c r="AT1026" i="4"/>
  <c r="AU1026" i="4" s="1"/>
  <c r="AT1105" i="4"/>
  <c r="AT1064" i="4"/>
  <c r="AT746" i="4"/>
  <c r="AU746" i="4" s="1"/>
  <c r="AT582" i="4"/>
  <c r="AT1356" i="4"/>
  <c r="AU1356" i="4" s="1"/>
  <c r="K603" i="15"/>
  <c r="L603" i="15" s="1"/>
  <c r="AT1436" i="4"/>
  <c r="AU1436" i="4" s="1"/>
  <c r="AT1391" i="4"/>
  <c r="AU1391" i="4" s="1"/>
  <c r="AT341" i="4"/>
  <c r="AT1328" i="4"/>
  <c r="AU1328" i="4" s="1"/>
  <c r="AT321" i="4"/>
  <c r="AT243" i="4"/>
  <c r="AT1427" i="4"/>
  <c r="AU1427" i="4" s="1"/>
  <c r="AT1416" i="4"/>
  <c r="AU1416" i="4" s="1"/>
  <c r="AT524" i="4"/>
  <c r="AT1375" i="4"/>
  <c r="AU1375" i="4" s="1"/>
  <c r="AT967" i="4"/>
  <c r="AU967" i="4" s="1"/>
  <c r="AT1478" i="4"/>
  <c r="AU1478" i="4" s="1"/>
  <c r="K698" i="15"/>
  <c r="L698" i="15" s="1"/>
  <c r="AT421" i="4"/>
  <c r="AT1407" i="4"/>
  <c r="AU1407" i="4" s="1"/>
  <c r="AT801" i="4"/>
  <c r="AT1418" i="4"/>
  <c r="AU1418" i="4" s="1"/>
  <c r="AT526" i="4"/>
  <c r="AU526" i="4" s="1"/>
  <c r="AT1396" i="4"/>
  <c r="AU1396" i="4" s="1"/>
  <c r="AT1437" i="4"/>
  <c r="AU1437" i="4" s="1"/>
  <c r="K760" i="15"/>
  <c r="L760" i="15" s="1"/>
  <c r="AT981" i="4"/>
  <c r="AT1369" i="4"/>
  <c r="AU1369" i="4" s="1"/>
  <c r="K761" i="15"/>
  <c r="L761" i="15" s="1"/>
  <c r="AT1405" i="4"/>
  <c r="K165" i="15"/>
  <c r="L165" i="15" s="1"/>
  <c r="AT604" i="4"/>
  <c r="AT735" i="4"/>
  <c r="AU735" i="4" s="1"/>
  <c r="AT268" i="4"/>
  <c r="AU268" i="4" s="1"/>
  <c r="AT466" i="4"/>
  <c r="AU466" i="4" s="1"/>
  <c r="AT647" i="4"/>
  <c r="AU647" i="4" s="1"/>
  <c r="AT901" i="4"/>
  <c r="AT411" i="4"/>
  <c r="AU411" i="4" s="1"/>
  <c r="AT165" i="4"/>
  <c r="AT326" i="4"/>
  <c r="AU326" i="4" s="1"/>
  <c r="AT1087" i="4"/>
  <c r="AU1087" i="4" s="1"/>
  <c r="AT128" i="4"/>
  <c r="AU128" i="4" s="1"/>
  <c r="AT1441" i="4"/>
  <c r="AT680" i="4"/>
  <c r="AU680" i="4" s="1"/>
  <c r="AT439" i="4"/>
  <c r="AU439" i="4" s="1"/>
  <c r="AT720" i="4"/>
  <c r="AU720" i="4" s="1"/>
  <c r="AT297" i="4"/>
  <c r="AU297" i="4" s="1"/>
  <c r="AT54" i="4"/>
  <c r="AU54" i="4" s="1"/>
  <c r="AT1254" i="4"/>
  <c r="AU1254" i="4" s="1"/>
  <c r="AT1113" i="4"/>
  <c r="AU1113" i="4" s="1"/>
  <c r="AT1174" i="4"/>
  <c r="AU1174" i="4" s="1"/>
  <c r="AT233" i="4"/>
  <c r="AU233" i="4" s="1"/>
  <c r="AT332" i="4"/>
  <c r="AU332" i="4" s="1"/>
  <c r="AT690" i="4"/>
  <c r="AU690" i="4" s="1"/>
  <c r="AT131" i="4"/>
  <c r="AU131" i="4" s="1"/>
  <c r="AT468" i="4"/>
  <c r="AU468" i="4" s="1"/>
  <c r="AT588" i="4"/>
  <c r="AU588" i="4" s="1"/>
  <c r="AT69" i="4"/>
  <c r="AU69" i="4" s="1"/>
  <c r="AT644" i="4"/>
  <c r="AT709" i="4"/>
  <c r="AU709" i="4" s="1"/>
  <c r="AT125" i="4"/>
  <c r="AT1068" i="4"/>
  <c r="AU1068" i="4" s="1"/>
  <c r="AT102" i="4"/>
  <c r="AT708" i="4"/>
  <c r="AU708" i="4" s="1"/>
  <c r="AT1282" i="4"/>
  <c r="AT682" i="4"/>
  <c r="AT366" i="4"/>
  <c r="AU366" i="4" s="1"/>
  <c r="AT1003" i="4"/>
  <c r="AT302" i="4"/>
  <c r="AT882" i="4"/>
  <c r="AT22" i="4"/>
  <c r="AT627" i="4"/>
  <c r="AU627" i="4" s="1"/>
  <c r="AT1430" i="4"/>
  <c r="AU1430" i="4" s="1"/>
  <c r="AT1383" i="4"/>
  <c r="AT522" i="4"/>
  <c r="AT346" i="4"/>
  <c r="AU346" i="4" s="1"/>
  <c r="AT262" i="4"/>
  <c r="AT1344" i="4"/>
  <c r="AT1449" i="4"/>
  <c r="AU1449" i="4" s="1"/>
  <c r="AT1330" i="4"/>
  <c r="AU1330" i="4" s="1"/>
  <c r="K225" i="15"/>
  <c r="L225" i="15" s="1"/>
  <c r="AT841" i="4"/>
  <c r="AT1466" i="4"/>
  <c r="AU1466" i="4" s="1"/>
  <c r="AT1324" i="4"/>
  <c r="AT1382" i="4"/>
  <c r="AT1364" i="4"/>
  <c r="AT866" i="4"/>
  <c r="AU866" i="4" s="1"/>
  <c r="AT1409" i="4"/>
  <c r="AU1409" i="4" s="1"/>
  <c r="AT45" i="4"/>
  <c r="AT1469" i="4"/>
  <c r="AU1469" i="4" s="1"/>
  <c r="AT1353" i="4"/>
  <c r="AU1353" i="4" s="1"/>
  <c r="AT1121" i="4"/>
  <c r="AT1474" i="4"/>
  <c r="AU1474" i="4" s="1"/>
  <c r="AT44" i="4"/>
  <c r="AT1371" i="4"/>
  <c r="AU1371" i="4" s="1"/>
  <c r="AT1455" i="4"/>
  <c r="AU1455" i="4" s="1"/>
  <c r="AT1307" i="4"/>
  <c r="AU1307" i="4" s="1"/>
  <c r="AT1428" i="4"/>
  <c r="AU1428" i="4" s="1"/>
  <c r="AT1465" i="4"/>
  <c r="AT1439" i="4"/>
  <c r="AU1439" i="4" s="1"/>
  <c r="AT542" i="4"/>
  <c r="AT1440" i="4"/>
  <c r="AU1440" i="4" s="1"/>
  <c r="AT1222" i="4"/>
  <c r="AT1400" i="4"/>
  <c r="AU1400" i="4" s="1"/>
  <c r="AT1286" i="4"/>
  <c r="AU1286" i="4" s="1"/>
  <c r="AT1423" i="4"/>
  <c r="AT1480" i="4"/>
  <c r="AU1480" i="4" s="1"/>
  <c r="AT476" i="4"/>
  <c r="AU476" i="4" s="1"/>
  <c r="AT285" i="4"/>
  <c r="AT1242" i="4"/>
  <c r="AT1467" i="4"/>
  <c r="AU1467" i="4" s="1"/>
  <c r="AT1393" i="4"/>
  <c r="AU1393" i="4" s="1"/>
  <c r="AT1302" i="4"/>
  <c r="AT422" i="4"/>
  <c r="AT119" i="4"/>
  <c r="AU119" i="4" s="1"/>
  <c r="AT1431" i="4"/>
  <c r="AU1431" i="4" s="1"/>
  <c r="AT201" i="4"/>
  <c r="AT1238" i="4"/>
  <c r="AU1238" i="4" s="1"/>
  <c r="AT295" i="4"/>
  <c r="AU295" i="4" s="1"/>
  <c r="AT1259" i="4"/>
  <c r="AU1259" i="4" s="1"/>
  <c r="AT559" i="4"/>
  <c r="AU559" i="4" s="1"/>
  <c r="AT338" i="4"/>
  <c r="AU338" i="4" s="1"/>
  <c r="AT36" i="4"/>
  <c r="AU36" i="4" s="1"/>
  <c r="AT1235" i="4"/>
  <c r="AU1235" i="4" s="1"/>
  <c r="AT593" i="4"/>
  <c r="AU593" i="4" s="1"/>
  <c r="AT234" i="4"/>
  <c r="AU234" i="4" s="1"/>
  <c r="AT133" i="4"/>
  <c r="AU133" i="4" s="1"/>
  <c r="AT930" i="4"/>
  <c r="AU930" i="4" s="1"/>
  <c r="AT251" i="4"/>
  <c r="AU251" i="4" s="1"/>
  <c r="AT910" i="4"/>
  <c r="AU910" i="4" s="1"/>
  <c r="AT1170" i="4"/>
  <c r="AU1170" i="4" s="1"/>
  <c r="AT189" i="4"/>
  <c r="AU189" i="4" s="1"/>
  <c r="AT1357" i="4"/>
  <c r="AU1357" i="4" s="1"/>
  <c r="AT387" i="4"/>
  <c r="AU387" i="4" s="1"/>
  <c r="AT427" i="4"/>
  <c r="AU427" i="4" s="1"/>
  <c r="AT827" i="4"/>
  <c r="AU827" i="4" s="1"/>
  <c r="AT702" i="4"/>
  <c r="AT46" i="4"/>
  <c r="AU46" i="4" s="1"/>
  <c r="AT107" i="4"/>
  <c r="AU107" i="4" s="1"/>
  <c r="AT543" i="4"/>
  <c r="AT206" i="4"/>
  <c r="AU206" i="4" s="1"/>
  <c r="AT1166" i="4"/>
  <c r="AU1166" i="4" s="1"/>
  <c r="AT1243" i="4"/>
  <c r="AT686" i="4"/>
  <c r="AU686" i="4" s="1"/>
  <c r="AT922" i="4"/>
  <c r="AT1047" i="4"/>
  <c r="AU1047" i="4" s="1"/>
  <c r="AT861" i="4"/>
  <c r="AT1201" i="4"/>
  <c r="AT1281" i="4"/>
  <c r="AT21" i="4"/>
  <c r="AT982" i="4"/>
  <c r="AT1345" i="4"/>
  <c r="AT1473" i="4"/>
  <c r="AU1473" i="4" s="1"/>
  <c r="AT1429" i="4"/>
  <c r="AU1429" i="4" s="1"/>
  <c r="AT561" i="4"/>
  <c r="AT1367" i="4"/>
  <c r="AU1367" i="4" s="1"/>
  <c r="AT1021" i="4"/>
  <c r="AT821" i="4"/>
  <c r="AT1306" i="4"/>
  <c r="AU1306" i="4" s="1"/>
  <c r="AT1313" i="4"/>
  <c r="AU1313" i="4" s="1"/>
  <c r="AT783" i="4"/>
  <c r="AT946" i="4"/>
  <c r="AU946" i="4" s="1"/>
  <c r="AT1381" i="4"/>
  <c r="AT1106" i="4"/>
  <c r="AU1106" i="4" s="1"/>
  <c r="K111" i="15"/>
  <c r="L111" i="15" s="1"/>
  <c r="AT701" i="4"/>
  <c r="AT479" i="4"/>
  <c r="AU479" i="4" s="1"/>
  <c r="AT357" i="4"/>
  <c r="AU357" i="4" s="1"/>
  <c r="AT957" i="4"/>
  <c r="AU957" i="4" s="1"/>
  <c r="AT77" i="4"/>
  <c r="AU77" i="4" s="1"/>
  <c r="AT995" i="4"/>
  <c r="AU995" i="4" s="1"/>
  <c r="AT75" i="4"/>
  <c r="AU75" i="4" s="1"/>
  <c r="AT1152" i="4"/>
  <c r="AU1152" i="4" s="1"/>
  <c r="AT633" i="4"/>
  <c r="AU633" i="4" s="1"/>
  <c r="AT350" i="4"/>
  <c r="AU350" i="4" s="1"/>
  <c r="AT1011" i="4"/>
  <c r="AU1011" i="4" s="1"/>
  <c r="AT711" i="4"/>
  <c r="AU711" i="4" s="1"/>
  <c r="AT368" i="4"/>
  <c r="AU368" i="4" s="1"/>
  <c r="AT985" i="4"/>
  <c r="AT905" i="4"/>
  <c r="AT749" i="4"/>
  <c r="AU749" i="4" s="1"/>
  <c r="AT884" i="4"/>
  <c r="AT104" i="4"/>
  <c r="AT286" i="4"/>
  <c r="AU286" i="4" s="1"/>
  <c r="AT747" i="4"/>
  <c r="AU747" i="4" s="1"/>
  <c r="AT406" i="4"/>
  <c r="AU406" i="4" s="1"/>
  <c r="AT983" i="4"/>
  <c r="AT163" i="4"/>
  <c r="AT502" i="4"/>
  <c r="AT1042" i="4"/>
  <c r="AT143" i="4"/>
  <c r="AT906" i="4"/>
  <c r="AU906" i="4" s="1"/>
  <c r="AT147" i="4"/>
  <c r="AU147" i="4" s="1"/>
  <c r="AT1206" i="4"/>
  <c r="AU1206" i="4" s="1"/>
  <c r="AT1022" i="4"/>
  <c r="AT1327" i="4"/>
  <c r="AU1327" i="4" s="1"/>
  <c r="AT1355" i="4"/>
  <c r="AU1355" i="4" s="1"/>
  <c r="AT1348" i="4"/>
  <c r="AU1348" i="4" s="1"/>
  <c r="AT1386" i="4"/>
  <c r="AU1386" i="4" s="1"/>
  <c r="AT1221" i="4"/>
  <c r="AT961" i="4"/>
  <c r="AT1370" i="4"/>
  <c r="AU1370" i="4" s="1"/>
  <c r="AT181" i="4"/>
  <c r="AT1384" i="4"/>
  <c r="AT241" i="4"/>
  <c r="AT1443" i="4"/>
  <c r="AT1460" i="4"/>
  <c r="AU1460" i="4" s="1"/>
  <c r="AT847" i="4"/>
  <c r="AU847" i="4" s="1"/>
  <c r="AT1420" i="4"/>
  <c r="AU1420" i="4" s="1"/>
  <c r="AT1352" i="4"/>
  <c r="AU1352" i="4" s="1"/>
  <c r="AT1447" i="4"/>
  <c r="AU1447" i="4" s="1"/>
  <c r="AT581" i="4"/>
  <c r="K22" i="15"/>
  <c r="L22" i="15" s="1"/>
  <c r="AT1299" i="4"/>
  <c r="AU1299" i="4" s="1"/>
  <c r="AT1425" i="4"/>
  <c r="AT60" i="4"/>
  <c r="AU60" i="4" s="1"/>
  <c r="AT655" i="4"/>
  <c r="AU655" i="4" s="1"/>
  <c r="AT364" i="4"/>
  <c r="AT248" i="4"/>
  <c r="AU248" i="4" s="1"/>
  <c r="AT1027" i="4"/>
  <c r="AU1027" i="4" s="1"/>
  <c r="AT1141" i="4"/>
  <c r="AT1341" i="4"/>
  <c r="AT249" i="4"/>
  <c r="AU249" i="4" s="1"/>
  <c r="AT842" i="4"/>
  <c r="AT684" i="4"/>
  <c r="K19" i="15"/>
  <c r="L19" i="15" s="1"/>
  <c r="K198" i="15"/>
  <c r="L198" i="15" s="1"/>
  <c r="AT58" i="4"/>
  <c r="AU58" i="4" s="1"/>
  <c r="AT797" i="4"/>
  <c r="AU797" i="4" s="1"/>
  <c r="AT596" i="4"/>
  <c r="AU596" i="4" s="1"/>
  <c r="AT137" i="4"/>
  <c r="AU137" i="4" s="1"/>
  <c r="AT616" i="4"/>
  <c r="AU616" i="4" s="1"/>
  <c r="AT814" i="4"/>
  <c r="AU814" i="4" s="1"/>
  <c r="AT392" i="4"/>
  <c r="AU392" i="4" s="1"/>
  <c r="AT652" i="4"/>
  <c r="AU652" i="4" s="1"/>
  <c r="AT30" i="4"/>
  <c r="AU30" i="4" s="1"/>
  <c r="AT710" i="4"/>
  <c r="AU710" i="4" s="1"/>
  <c r="AT1230" i="4"/>
  <c r="AU1230" i="4" s="1"/>
  <c r="AT8" i="4"/>
  <c r="AU8" i="4" s="1"/>
  <c r="AT1265" i="4"/>
  <c r="AT305" i="4"/>
  <c r="AT1285" i="4"/>
  <c r="AT283" i="4"/>
  <c r="AT27" i="4"/>
  <c r="AU27" i="4" s="1"/>
  <c r="AT1128" i="4"/>
  <c r="AU1128" i="4" s="1"/>
  <c r="AT126" i="4"/>
  <c r="AU126" i="4" s="1"/>
  <c r="AT583" i="4"/>
  <c r="AT1002" i="4"/>
  <c r="AT1267" i="4"/>
  <c r="AU1267" i="4" s="1"/>
  <c r="AT664" i="4"/>
  <c r="AT706" i="4"/>
  <c r="AU706" i="4" s="1"/>
  <c r="AT1007" i="4"/>
  <c r="AU1007" i="4" s="1"/>
  <c r="AT1207" i="4"/>
  <c r="AU1207" i="4" s="1"/>
  <c r="AT584" i="4"/>
  <c r="AT261" i="4"/>
  <c r="AT1380" i="4"/>
  <c r="AU1380" i="4" s="1"/>
  <c r="AT1101" i="4"/>
  <c r="AT1366" i="4"/>
  <c r="AU1366" i="4" s="1"/>
  <c r="K201" i="15"/>
  <c r="L201" i="15" s="1"/>
  <c r="AT1387" i="4"/>
  <c r="AU1387" i="4" s="1"/>
  <c r="AT1347" i="4"/>
  <c r="AU1347" i="4" s="1"/>
  <c r="AT1142" i="4"/>
  <c r="AT1434" i="4"/>
  <c r="AU1434" i="4" s="1"/>
  <c r="AT1323" i="4"/>
  <c r="AT1424" i="4"/>
  <c r="AT926" i="4"/>
  <c r="AU926" i="4" s="1"/>
  <c r="AT1461" i="4"/>
  <c r="AT1435" i="4"/>
  <c r="AU1435" i="4" s="1"/>
  <c r="AT88" i="4"/>
  <c r="AU88" i="4" s="1"/>
  <c r="AT1406" i="4"/>
  <c r="AU1406" i="4" s="1"/>
  <c r="AT1401" i="4"/>
  <c r="AT74" i="4"/>
  <c r="AU74" i="4" s="1"/>
  <c r="AT727" i="4"/>
  <c r="AU727" i="4" s="1"/>
  <c r="AT146" i="4"/>
  <c r="AU146" i="4" s="1"/>
  <c r="AT441" i="4"/>
  <c r="AT217" i="4"/>
  <c r="AU217" i="4" s="1"/>
  <c r="AT712" i="4"/>
  <c r="AU712" i="4" s="1"/>
  <c r="AT307" i="4"/>
  <c r="AU307" i="4" s="1"/>
  <c r="AT963" i="4"/>
  <c r="AT1475" i="4"/>
  <c r="AU1475" i="4" s="1"/>
  <c r="K519" i="15"/>
  <c r="L519" i="15" s="1"/>
  <c r="K602" i="15"/>
  <c r="L602" i="15" s="1"/>
  <c r="AT281" i="4"/>
  <c r="AT878" i="4"/>
  <c r="AU878" i="4" s="1"/>
  <c r="AT1153" i="4"/>
  <c r="AU1153" i="4" s="1"/>
  <c r="AT1131" i="4"/>
  <c r="AU1131" i="4" s="1"/>
  <c r="AT323" i="4"/>
  <c r="AT222" i="4"/>
  <c r="AT626" i="4"/>
  <c r="AU626" i="4" s="1"/>
  <c r="AT101" i="4"/>
  <c r="AT220" i="4"/>
  <c r="AU220" i="4" s="1"/>
  <c r="AT1218" i="4"/>
  <c r="AU1218" i="4" s="1"/>
  <c r="AT17" i="4"/>
  <c r="AU17" i="4" s="1"/>
  <c r="AT98" i="4"/>
  <c r="AU98" i="4" s="1"/>
  <c r="AT934" i="4"/>
  <c r="AU934" i="4" s="1"/>
  <c r="AT156" i="4"/>
  <c r="AU156" i="4" s="1"/>
  <c r="AT993" i="4"/>
  <c r="AU993" i="4" s="1"/>
  <c r="AT51" i="4"/>
  <c r="AU51" i="4" s="1"/>
  <c r="AT1012" i="4"/>
  <c r="AU1012" i="4" s="1"/>
  <c r="AT1334" i="4"/>
  <c r="AU1334" i="4" s="1"/>
  <c r="AT409" i="4"/>
  <c r="AU409" i="4" s="1"/>
  <c r="AT330" i="4"/>
  <c r="AU330" i="4" s="1"/>
  <c r="AT348" i="4"/>
  <c r="AU348" i="4" s="1"/>
  <c r="AT807" i="4"/>
  <c r="AU807" i="4" s="1"/>
  <c r="AT1123" i="4"/>
  <c r="AT67" i="4"/>
  <c r="AU67" i="4" s="1"/>
  <c r="AT803" i="4"/>
  <c r="AT1182" i="4"/>
  <c r="AT382" i="4"/>
  <c r="AT642" i="4"/>
  <c r="AT205" i="4"/>
  <c r="AT1126" i="4"/>
  <c r="AU1126" i="4" s="1"/>
  <c r="AT1067" i="4"/>
  <c r="AU1067" i="4" s="1"/>
  <c r="AT603" i="4"/>
  <c r="AT784" i="4"/>
  <c r="AT606" i="4"/>
  <c r="AU606" i="4" s="1"/>
  <c r="AT646" i="4"/>
  <c r="AU646" i="4" s="1"/>
  <c r="AT1408" i="4"/>
  <c r="AU1408" i="4" s="1"/>
  <c r="AT161" i="4"/>
  <c r="K762" i="15"/>
  <c r="L762" i="15" s="1"/>
  <c r="AT1448" i="4"/>
  <c r="AU1448" i="4" s="1"/>
  <c r="AT1377" i="4"/>
  <c r="AU1377" i="4" s="1"/>
  <c r="AT401" i="4"/>
  <c r="AT1395" i="4"/>
  <c r="AU1395" i="4" s="1"/>
  <c r="AT1181" i="4"/>
  <c r="AT1451" i="4"/>
  <c r="AU1451" i="4" s="1"/>
  <c r="AT121" i="4"/>
  <c r="AT1457" i="4"/>
  <c r="AU1457" i="4" s="1"/>
  <c r="AT1354" i="4"/>
  <c r="AU1354" i="4" s="1"/>
  <c r="AT361" i="4"/>
  <c r="AT1419" i="4"/>
  <c r="AU1419" i="4" s="1"/>
  <c r="AT862" i="4"/>
  <c r="AT1390" i="4"/>
  <c r="AU1390" i="4" s="1"/>
  <c r="K21" i="15"/>
  <c r="L21" i="15" s="1"/>
  <c r="AT1081" i="4"/>
  <c r="AT1325" i="4"/>
  <c r="AT1477" i="4"/>
  <c r="AU1477" i="4" s="1"/>
  <c r="AT1379" i="4"/>
  <c r="AU1379" i="4" s="1"/>
  <c r="AT461" i="4"/>
  <c r="AT742" i="4"/>
  <c r="AT806" i="4"/>
  <c r="AU806" i="4" s="1"/>
  <c r="AT1389" i="4"/>
  <c r="AU1389" i="4" s="1"/>
  <c r="AT1438" i="4"/>
  <c r="AU1438" i="4" s="1"/>
  <c r="AT837" i="4"/>
  <c r="AU837" i="4" s="1"/>
  <c r="AT432" i="4"/>
  <c r="AU432" i="4" s="1"/>
  <c r="AT151" i="4"/>
  <c r="AU151" i="4" s="1"/>
  <c r="AT62" i="4"/>
  <c r="AT386" i="4"/>
  <c r="AU386" i="4" s="1"/>
  <c r="AT63" i="4"/>
  <c r="K226" i="15"/>
  <c r="L226" i="15" s="1"/>
  <c r="AT1442" i="4"/>
  <c r="AT501" i="4"/>
  <c r="AT435" i="4"/>
  <c r="AU435" i="4" s="1"/>
  <c r="AT973" i="4"/>
  <c r="AU973" i="4" s="1"/>
  <c r="AT805" i="4"/>
  <c r="AT403" i="4"/>
  <c r="AT665" i="4"/>
  <c r="AT883" i="4"/>
  <c r="AT782" i="4"/>
  <c r="AT1444" i="4"/>
  <c r="AT379" i="4"/>
  <c r="AU379" i="4" s="1"/>
  <c r="AT979" i="4"/>
  <c r="AU979" i="4" s="1"/>
  <c r="AT396" i="4"/>
  <c r="AU396" i="4" s="1"/>
  <c r="AT717" i="4"/>
  <c r="AU717" i="4" s="1"/>
  <c r="AT374" i="4"/>
  <c r="AU374" i="4" s="1"/>
  <c r="AT114" i="4"/>
  <c r="AU114" i="4" s="1"/>
  <c r="AT553" i="4"/>
  <c r="AU553" i="4" s="1"/>
  <c r="AT1272" i="4"/>
  <c r="AU1272" i="4" s="1"/>
  <c r="AT830" i="4"/>
  <c r="AU830" i="4" s="1"/>
  <c r="AT1189" i="4"/>
  <c r="AU1189" i="4" s="1"/>
  <c r="AT751" i="4"/>
  <c r="AU751" i="4" s="1"/>
  <c r="AT844" i="4"/>
  <c r="AT250" i="4"/>
  <c r="AU250" i="4" s="1"/>
  <c r="AT464" i="4"/>
  <c r="AT367" i="4"/>
  <c r="AU367" i="4" s="1"/>
  <c r="AT889" i="4"/>
  <c r="AU889" i="4" s="1"/>
  <c r="AT363" i="4"/>
  <c r="AT762" i="4"/>
  <c r="AT688" i="4"/>
  <c r="AU688" i="4" s="1"/>
  <c r="AT666" i="4"/>
  <c r="AU666" i="4" s="1"/>
  <c r="AT82" i="4"/>
  <c r="AT442" i="4"/>
  <c r="AT424" i="4"/>
  <c r="AT202" i="4"/>
  <c r="AT1283" i="4"/>
  <c r="AT1331" i="4"/>
  <c r="AU1331" i="4" s="1"/>
  <c r="AT304" i="4"/>
  <c r="K699" i="15"/>
  <c r="L699" i="15" s="1"/>
  <c r="AT1462" i="4"/>
  <c r="AT1363" i="4"/>
  <c r="AT1378" i="4"/>
  <c r="AU1378" i="4" s="1"/>
  <c r="AT1421" i="4"/>
  <c r="AT1446" i="4"/>
  <c r="AU1446" i="4" s="1"/>
  <c r="AT1183" i="4"/>
  <c r="AT1161" i="4"/>
  <c r="AT383" i="4"/>
  <c r="AT1422" i="4"/>
  <c r="AT942" i="4"/>
  <c r="AT1433" i="4"/>
  <c r="AU1433" i="4" s="1"/>
  <c r="AT541" i="4"/>
  <c r="AT1459" i="4"/>
  <c r="AU1459" i="4" s="1"/>
  <c r="AT1349" i="4"/>
  <c r="AU1349" i="4" s="1"/>
  <c r="AT1458" i="4"/>
  <c r="AU1458" i="4" s="1"/>
  <c r="AT1329" i="4"/>
  <c r="AU1329" i="4" s="1"/>
  <c r="K518" i="15"/>
  <c r="L518" i="15" s="1"/>
  <c r="AT687" i="4"/>
  <c r="AU687" i="4" s="1"/>
  <c r="AT1301" i="4"/>
  <c r="AT1399" i="4"/>
  <c r="AU1399" i="4" s="1"/>
  <c r="AT481" i="4"/>
  <c r="AT1385" i="4"/>
  <c r="AT1150" i="4"/>
  <c r="AU1150" i="4" s="1"/>
  <c r="AT1009" i="4"/>
  <c r="AU1009" i="4" s="1"/>
  <c r="AT1127" i="4"/>
  <c r="AU1127" i="4" s="1"/>
  <c r="AT81" i="4"/>
  <c r="AT576" i="4"/>
  <c r="AU576" i="4" s="1"/>
  <c r="AT1149" i="4"/>
  <c r="AU1149" i="4" s="1"/>
  <c r="AT47" i="4"/>
  <c r="AU47" i="4" s="1"/>
  <c r="AT227" i="4"/>
  <c r="AU227" i="4" s="1"/>
  <c r="AT343" i="4"/>
  <c r="AT620" i="4"/>
  <c r="AU620" i="4" s="1"/>
  <c r="AT658" i="4"/>
  <c r="AU658" i="4" s="1"/>
  <c r="AT456" i="4"/>
  <c r="AU456" i="4" s="1"/>
  <c r="AT1155" i="4"/>
  <c r="AU1155" i="4" s="1"/>
  <c r="AT157" i="4"/>
  <c r="AU157" i="4" s="1"/>
  <c r="AT574" i="4"/>
  <c r="AU574" i="4" s="1"/>
  <c r="AT52" i="4"/>
  <c r="AU52" i="4" s="1"/>
  <c r="AT11" i="4"/>
  <c r="AU11" i="4" s="1"/>
  <c r="AT811" i="4"/>
  <c r="AU811" i="4" s="1"/>
  <c r="AT349" i="4"/>
  <c r="AU349" i="4" s="1"/>
  <c r="AT649" i="4"/>
  <c r="AU649" i="4" s="1"/>
  <c r="AT1164" i="4"/>
  <c r="AT544" i="4"/>
  <c r="AT1065" i="4"/>
  <c r="AT548" i="4"/>
  <c r="AU548" i="4" s="1"/>
  <c r="AT1268" i="4"/>
  <c r="AU1268" i="4" s="1"/>
  <c r="AT1332" i="4"/>
  <c r="AU1332" i="4" s="1"/>
  <c r="AT185" i="4"/>
  <c r="AT888" i="4"/>
  <c r="AU888" i="4" s="1"/>
  <c r="AT122" i="4"/>
  <c r="AT1048" i="4"/>
  <c r="AU1048" i="4" s="1"/>
  <c r="AT344" i="4"/>
  <c r="AT482" i="4"/>
  <c r="AT167" i="4"/>
  <c r="AU167" i="4" s="1"/>
  <c r="AT1263" i="4"/>
  <c r="AT103" i="4"/>
  <c r="AT1226" i="4"/>
  <c r="AU1226" i="4" s="1"/>
  <c r="AT1456" i="4"/>
  <c r="AU1456" i="4" s="1"/>
  <c r="AT1322" i="4"/>
  <c r="AT1471" i="4"/>
  <c r="AU1471" i="4" s="1"/>
  <c r="AT1402" i="4"/>
  <c r="AT1468" i="4"/>
  <c r="AU1468" i="4" s="1"/>
  <c r="AT1481" i="4"/>
  <c r="AT327" i="4"/>
  <c r="AU327" i="4" s="1"/>
  <c r="AT1262" i="4"/>
  <c r="AT381" i="4"/>
  <c r="AT1388" i="4"/>
  <c r="AU1388" i="4" s="1"/>
  <c r="AT1343" i="4"/>
  <c r="AT1414" i="4"/>
  <c r="AU1414" i="4" s="1"/>
  <c r="K224" i="15"/>
  <c r="L224" i="15" s="1"/>
  <c r="AT921" i="4"/>
  <c r="AT1450" i="4"/>
  <c r="AU1450" i="4" s="1"/>
  <c r="AT221" i="4"/>
  <c r="K520" i="15"/>
  <c r="L520" i="15" s="1"/>
  <c r="AT607" i="4"/>
  <c r="AU607" i="4" s="1"/>
  <c r="AT1365" i="4"/>
  <c r="AT567" i="4"/>
  <c r="AU567" i="4" s="1"/>
  <c r="AT641" i="4"/>
  <c r="AT1397" i="4"/>
  <c r="AU1397" i="4" s="1"/>
  <c r="AT184" i="4"/>
  <c r="AT1432" i="4"/>
  <c r="AU1432" i="4" s="1"/>
  <c r="AT207" i="4"/>
  <c r="AU207" i="4" s="1"/>
  <c r="AT462" i="4"/>
  <c r="AT1412" i="4"/>
  <c r="AU1412" i="4" s="1"/>
  <c r="L468" i="15" l="1"/>
  <c r="L248" i="15"/>
  <c r="L1052" i="15"/>
  <c r="L448" i="15"/>
  <c r="L462" i="15"/>
  <c r="L720" i="15"/>
  <c r="L1015" i="15"/>
  <c r="L1170" i="15"/>
  <c r="L228" i="15"/>
  <c r="L219" i="15"/>
  <c r="L88" i="15"/>
  <c r="J4" i="15"/>
  <c r="L4" i="15" s="1"/>
  <c r="H5" i="15"/>
  <c r="J5" i="15" s="1"/>
  <c r="L5" i="15" s="1"/>
  <c r="L748" i="15"/>
  <c r="L168" i="15"/>
  <c r="L152" i="15"/>
  <c r="L763" i="15"/>
  <c r="L133" i="15"/>
  <c r="L182" i="15"/>
  <c r="L919" i="15"/>
  <c r="L522" i="15"/>
  <c r="L550" i="15"/>
  <c r="L637" i="15"/>
  <c r="L580" i="15"/>
  <c r="L605" i="15"/>
  <c r="H1252" i="15"/>
  <c r="J1252" i="15" s="1"/>
  <c r="L1252" i="15" s="1"/>
  <c r="J23" i="15"/>
  <c r="L23" i="15" s="1"/>
  <c r="L51" i="15"/>
  <c r="L584" i="15"/>
  <c r="L735" i="15"/>
  <c r="J523" i="15"/>
  <c r="L523" i="15" s="1"/>
  <c r="L456" i="15"/>
  <c r="J461" i="15"/>
  <c r="L244" i="15"/>
  <c r="J257" i="15"/>
  <c r="L257" i="15" s="1"/>
  <c r="L945" i="15"/>
  <c r="L1115" i="15"/>
  <c r="L503" i="15"/>
  <c r="J866" i="15"/>
  <c r="J827" i="15"/>
  <c r="J1096" i="15" s="1"/>
  <c r="J1225" i="15" s="1"/>
  <c r="L1225" i="15" s="1"/>
  <c r="J970" i="15"/>
  <c r="L970" i="15" s="1"/>
  <c r="L37" i="15"/>
  <c r="J606" i="15"/>
  <c r="L606" i="15" s="1"/>
  <c r="J681" i="15"/>
  <c r="L681" i="15" s="1"/>
  <c r="L66" i="15"/>
  <c r="J371" i="15"/>
  <c r="L371" i="15" s="1"/>
  <c r="J491" i="15"/>
  <c r="J920" i="15"/>
  <c r="L920" i="15" s="1"/>
  <c r="J996" i="15"/>
  <c r="J1131" i="15" s="1"/>
  <c r="L1131" i="15" s="1"/>
  <c r="J905" i="15"/>
  <c r="J1153" i="15" s="1"/>
  <c r="L1153" i="15" s="1"/>
  <c r="L701" i="15"/>
  <c r="J894" i="15"/>
  <c r="J1037" i="15" s="1"/>
  <c r="J1195" i="15" s="1"/>
  <c r="L1195" i="15" s="1"/>
  <c r="L743" i="15"/>
  <c r="J719" i="15"/>
  <c r="L719" i="15" s="1"/>
  <c r="J1016" i="15" l="1"/>
  <c r="L1016" i="15" s="1"/>
  <c r="L461" i="15"/>
  <c r="J997" i="15"/>
  <c r="L997" i="15" s="1"/>
  <c r="L1037" i="15"/>
  <c r="L827" i="15"/>
  <c r="L894" i="15"/>
  <c r="L1096" i="15"/>
  <c r="J1081" i="15"/>
  <c r="J1051" i="15"/>
  <c r="L1051" i="15" s="1"/>
  <c r="L866" i="15"/>
  <c r="J332" i="15"/>
  <c r="L332" i="15" s="1"/>
  <c r="J504" i="15"/>
  <c r="L504" i="15" s="1"/>
  <c r="L905" i="15"/>
  <c r="J867" i="15"/>
  <c r="L867" i="15" s="1"/>
  <c r="J828" i="15"/>
  <c r="L828" i="15" s="1"/>
  <c r="L491" i="15"/>
  <c r="L996" i="15"/>
  <c r="L1081" i="15" l="1"/>
  <c r="J1211" i="15"/>
  <c r="L1211" i="15" s="1"/>
  <c r="J1239" i="15"/>
  <c r="L123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tc={D8901834-6E2C-4D52-8DF7-EA8670DF6F0F}</author>
    <author>tc={653F5510-E6E8-4FCD-BFFA-F3FF1B7920B5}</author>
    <author>tc={5B6FFA91-E26F-4A0D-9BBE-634F8E21D573}</author>
    <author>tc={D05DC81A-97D2-4A17-8101-180A52F43896}</author>
    <author>tc={6AAA34D4-E230-4029-AF7A-64671AA69693}</author>
    <author>tc={300CF75A-9FA2-4B6F-91D7-73A707BFE5DA}</author>
    <author>tc={F49E09ED-18CB-4C7E-BC2F-9F9B0AF7DEE6}</author>
    <author>tc={B16F1071-1995-4873-8122-F39E37CDC107}</author>
    <author>tc={FEE237B3-7EA3-40B9-9745-61148326124D}</author>
    <author>tc={C53503E0-C6F2-44BA-B2CC-1C3CB716B429}</author>
    <author>tc={8C39B5A1-682E-428B-8A60-A82894027B61}</author>
    <author>tc={144A83DB-174F-40B2-B2AF-7837C3C9F367}</author>
    <author>tc={2E5324D9-0D2A-412C-9FEE-DC868DF25566}</author>
    <author>tc={2586C7C2-CD27-4E90-9DBD-6D79BC0D3203}</author>
    <author>tc={E8EC7EE0-54E9-47B3-B939-9DEF890722F0}</author>
    <author>tc={88747C30-80EC-4869-9ED1-0300FBA9FEEA}</author>
    <author>tc={EDC86A7D-3117-4D9F-8700-685180572143}</author>
    <author>tc={BC38B271-F8B4-4A32-97A0-ED855E47EF29}</author>
    <author>tc={C1432E0E-9D18-44B3-9523-FC1CD1DB741D}</author>
    <author>tc={C0080160-C744-4818-9AC8-D8F1B591124B}</author>
    <author>tc={FD1CDCD4-7B47-4B62-9BFC-68061CF40E64}</author>
    <author>tc={C9C8B61F-B2DA-45F2-AB7C-7DBA1A61A3B3}</author>
    <author>tc={0CA064C9-D22B-4C93-8982-57BED55F9D70}</author>
    <author>tc={E2B081EC-8F45-4494-ABAE-90955E577F28}</author>
    <author>tc={E21F75AE-C1E1-491B-8490-BECE96673A72}</author>
    <author>tc={08B5C85E-4197-4C6B-9149-CA7A7F8780AA}</author>
    <author>tc={A8140528-0906-44B8-A631-7E49702160A4}</author>
    <author>tc={5AA978F9-AE86-44B0-8B02-B1CC90597B18}</author>
    <author>tc={9A889112-25F1-4E8D-A342-2FCCA9232107}</author>
    <author>tc={5E51027A-4A01-48C6-834D-3216915E7836}</author>
    <author>tc={95CA4B6F-D9FA-4C52-ACAB-11498C776394}</author>
    <author>tc={3D0E31B5-812D-4BE4-ABED-8215DDA704F0}</author>
    <author>tc={43260384-1078-453F-9310-363A0044B25F}</author>
    <author>tc={4A039B87-12A9-40B6-80AA-F52627B9D513}</author>
    <author>tc={86DAF63D-C884-446A-AFE5-707E2F8AE7D6}</author>
    <author>tc={84DD211E-292B-4C96-9718-EAE8AF9D5661}</author>
    <author>tc={68722376-98C1-4120-B03F-396403EB11BA}</author>
    <author>tc={42FE0E55-B4D1-49C2-A907-6CE0A0B16776}</author>
    <author>tc={DDB9CE56-7443-469B-B634-D722E24C3DA3}</author>
    <author>tc={F158A553-BE27-4B4D-8B94-67E3833A197A}</author>
    <author>tc={1B304118-5770-4558-AD82-77FCF2A85718}</author>
    <author>tc={22AEA3C8-56A0-4472-9360-7EA1C2E576FD}</author>
    <author>tc={D5F3B5A4-5B45-47E1-BD2D-6AFB5C7CDCBF}</author>
    <author>tc={AAFF5FFB-2C0A-42D7-9C3E-D181B6EE8775}</author>
    <author>tc={7333BC0F-FCD7-4A98-9E69-F4E1DC28B3A6}</author>
    <author>tc={4DA94F38-CE29-4C6D-96AA-9CA1CC01B017}</author>
    <author>tc={811AD8B7-49A6-4251-9C1E-148A4C6EC521}</author>
  </authors>
  <commentList>
    <comment ref="C22" authorId="0" shapeId="0" xr:uid="{D8901834-6E2C-4D52-8DF7-EA8670DF6F0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Can be move to Steady state for BDG24 </t>
      </text>
    </comment>
    <comment ref="B262" authorId="1" shapeId="0" xr:uid="{653F5510-E6E8-4FCD-BFFA-F3FF1B7920B5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community</t>
      </text>
    </comment>
    <comment ref="B322" authorId="2" shapeId="0" xr:uid="{5B6FFA91-E26F-4A0D-9BBE-634F8E21D573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area</t>
      </text>
    </comment>
    <comment ref="B342" authorId="3" shapeId="0" xr:uid="{D05DC81A-97D2-4A17-8101-180A52F43896}">
      <text>
        <t>[Threaded comment]
Your version of Excel allows you to read this threaded comment; however, any edits to it will get removed if the file is opened in a newer version of Excel. Learn more: https://go.microsoft.com/fwlink/?linkid=870924
Comment:
    Military base close</t>
      </text>
    </comment>
    <comment ref="B382" authorId="4" shapeId="0" xr:uid="{6AAA34D4-E230-4029-AF7A-64671AA6969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University of Easter carolina
</t>
      </text>
    </comment>
    <comment ref="H402" authorId="5" shapeId="0" xr:uid="{300CF75A-9FA2-4B6F-91D7-73A707BFE5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Vitalant - blood donation at 2 miles
</t>
      </text>
    </comment>
    <comment ref="B422" authorId="6" shapeId="0" xr:uid="{F49E09ED-18CB-4C7E-BC2F-9F9B0AF7DE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Indian reservation
</t>
      </text>
    </comment>
    <comment ref="C462" authorId="7" shapeId="0" xr:uid="{B16F1071-1995-4873-8122-F39E37CDC10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 move to Steady stage for BDG '24 </t>
      </text>
    </comment>
    <comment ref="B702" authorId="8" shapeId="0" xr:uid="{FEE237B3-7EA3-40B9-9745-61148326124D}">
      <text>
        <t>[Threaded comment]
Your version of Excel allows you to read this threaded comment; however, any edits to it will get removed if the file is opened in a newer version of Excel. Learn more: https://go.microsoft.com/fwlink/?linkid=870924
Comment:
    University Community</t>
      </text>
    </comment>
    <comment ref="J764" authorId="9" shapeId="0" xr:uid="{C53503E0-C6F2-44BA-B2CC-1C3CB716B4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K764" authorId="10" shapeId="0" xr:uid="{8C39B5A1-682E-428B-8A60-A82894027B6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L764" authorId="11" shapeId="0" xr:uid="{144A83DB-174F-40B2-B2AF-7837C3C9F36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M764" authorId="12" shapeId="0" xr:uid="{2E5324D9-0D2A-412C-9FEE-DC868DF255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N764" authorId="13" shapeId="0" xr:uid="{2586C7C2-CD27-4E90-9DBD-6D79BC0D32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O764" authorId="14" shapeId="0" xr:uid="{E8EC7EE0-54E9-47B3-B939-9DEF890722F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P764" authorId="15" shapeId="0" xr:uid="{88747C30-80EC-4869-9ED1-0300FBA9FE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Q764" authorId="16" shapeId="0" xr:uid="{EDC86A7D-3117-4D9F-8700-68518057214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R764" authorId="17" shapeId="0" xr:uid="{BC38B271-F8B4-4A32-97A0-ED855E47EF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S764" authorId="18" shapeId="0" xr:uid="{C1432E0E-9D18-44B3-9523-FC1CD1DB741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T764" authorId="19" shapeId="0" xr:uid="{C0080160-C744-4818-9AC8-D8F1B591124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U764" authorId="20" shapeId="0" xr:uid="{FD1CDCD4-7B47-4B62-9BFC-68061CF40E6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V764" authorId="21" shapeId="0" xr:uid="{C9C8B61F-B2DA-45F2-AB7C-7DBA1A61A3B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W764" authorId="22" shapeId="0" xr:uid="{0CA064C9-D22B-4C93-8982-57BED55F9D7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X764" authorId="23" shapeId="0" xr:uid="{E2B081EC-8F45-4494-ABAE-90955E577F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Y764" authorId="24" shapeId="0" xr:uid="{E21F75AE-C1E1-491B-8490-BECE96673A7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Z764" authorId="25" shapeId="0" xr:uid="{08B5C85E-4197-4C6B-9149-CA7A7F8780A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A764" authorId="26" shapeId="0" xr:uid="{A8140528-0906-44B8-A631-7E49702160A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B764" authorId="27" shapeId="0" xr:uid="{5AA978F9-AE86-44B0-8B02-B1CC90597B1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C764" authorId="28" shapeId="0" xr:uid="{9A889112-25F1-4E8D-A342-2FCCA923210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D764" authorId="29" shapeId="0" xr:uid="{5E51027A-4A01-48C6-834D-3216915E783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E764" authorId="30" shapeId="0" xr:uid="{95CA4B6F-D9FA-4C52-ACAB-11498C77639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F764" authorId="31" shapeId="0" xr:uid="{3D0E31B5-812D-4BE4-ABED-8215DDA704F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G764" authorId="32" shapeId="0" xr:uid="{43260384-1078-453F-9310-363A0044B25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H764" authorId="33" shapeId="0" xr:uid="{4A039B87-12A9-40B6-80AA-F52627B9D51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I764" authorId="34" shapeId="0" xr:uid="{86DAF63D-C884-446A-AFE5-707E2F8AE7D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J764" authorId="35" shapeId="0" xr:uid="{84DD211E-292B-4C96-9718-EAE8AF9D566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K764" authorId="36" shapeId="0" xr:uid="{68722376-98C1-4120-B03F-396403EB11B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L764" authorId="37" shapeId="0" xr:uid="{42FE0E55-B4D1-49C2-A907-6CE0A0B1677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M764" authorId="38" shapeId="0" xr:uid="{DDB9CE56-7443-469B-B634-D722E24C3DA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N764" authorId="39" shapeId="0" xr:uid="{F158A553-BE27-4B4D-8B94-67E3833A19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O764" authorId="40" shapeId="0" xr:uid="{1B304118-5770-4558-AD82-77FCF2A8571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P764" authorId="41" shapeId="0" xr:uid="{22AEA3C8-56A0-4472-9360-7EA1C2E576F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AQ764" authorId="42" shapeId="0" xr:uid="{D5F3B5A4-5B45-47E1-BD2D-6AFB5C7CDCB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B842" authorId="43" shapeId="0" xr:uid="{AAFF5FFB-2C0A-42D7-9C3E-D181B6EE8775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university</t>
      </text>
    </comment>
    <comment ref="H882" authorId="44" shapeId="0" xr:uid="{7333BC0F-FCD7-4A98-9E69-F4E1DC28B3A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Blood center?
</t>
      </text>
    </comment>
    <comment ref="H1082" authorId="45" shapeId="0" xr:uid="{4DA94F38-CE29-4C6D-96AA-9CA1CC01B01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For 2024 move to Medium (rural area with very close competitors(
</t>
      </text>
    </comment>
    <comment ref="B1282" authorId="46" shapeId="0" xr:uid="{811AD8B7-49A6-4251-9C1E-148A4C6EC521}">
      <text>
        <t>[Threaded comment]
Your version of Excel allows you to read this threaded comment; however, any edits to it will get removed if the file is opened in a newer version of Excel. Learn more: https://go.microsoft.com/fwlink/?linkid=870924
Comment:
    Populate (Alabama University)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tc={46937FA9-C42C-47D8-B0A6-C309683DAC02}</author>
  </authors>
  <commentList>
    <comment ref="L40" authorId="0" shapeId="0" xr:uid="{46937FA9-C42C-47D8-B0A6-C309683DAC02}">
      <text>
        <t>[Threaded comment]
Your version of Excel allows you to read this threaded comment; however, any edits to it will get removed if the file is opened in a newer version of Excel. Learn more: https://go.microsoft.com/fwlink/?linkid=870924
Comment:
    Pre-Existing should always be the same as Anti-D fees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CE6256-3263-4186-B4E5-54B59C7D2DCC}" keepAlive="1" name="Query - DataFromNL" description="Connection to the 'DataFromNL' query in the workbook." type="5" refreshedVersion="8" background="1" saveData="1">
    <dbPr connection="Provider=Microsoft.Mashup.OleDb.1;Data Source=$Workbook$;Location=DataFromNL;Extended Properties=&quot;&quot;" command="SELECT * FROM [DataFromNL]"/>
  </connection>
  <connection id="2" xr16:uid="{1CAD8E69-6683-4B18-B6DE-00D68118AAC8}" keepAlive="1" name="Query - DataFromNL (2)" description="Connection to the 'DataFromNL (2)' query in the workbook." type="5" refreshedVersion="8" background="1" saveData="1">
    <dbPr connection="Provider=Microsoft.Mashup.OleDb.1;Data Source=$Workbook$;Location=&quot;DataFromNL (2)&quot;;Extended Properties=&quot;&quot;" command="SELECT * FROM [DataFromNL (2)]"/>
  </connection>
  <connection id="3" xr16:uid="{8908331D-BC28-4E37-8FA3-E819534F66E0}" keepAlive="1" name="Query - DefaultCollections" description="Connection to the 'DefaultCollections' query in the workbook." type="5" refreshedVersion="8" background="1" saveData="1">
    <dbPr connection="Provider=Microsoft.Mashup.OleDb.1;Data Source=$Workbook$;Location=DefaultCollections;Extended Properties=&quot;&quot;" command="SELECT * FROM [DefaultCollections]"/>
  </connection>
</connections>
</file>

<file path=xl/sharedStrings.xml><?xml version="1.0" encoding="utf-8"?>
<sst xmlns="http://schemas.openxmlformats.org/spreadsheetml/2006/main" count="40714" uniqueCount="1700">
  <si>
    <t>#</t>
  </si>
  <si>
    <t>CENTER</t>
  </si>
  <si>
    <t>STAGE</t>
  </si>
  <si>
    <t>SOURCE</t>
  </si>
  <si>
    <t>IT Use</t>
  </si>
  <si>
    <t>COMPETITION</t>
  </si>
  <si>
    <t>DONOR COMPENSATION</t>
  </si>
  <si>
    <t>PROPOSAL IN 08 2023</t>
  </si>
  <si>
    <t>PROPOSAL IN SEPT</t>
  </si>
  <si>
    <t>PROPOSAL IN OCT</t>
  </si>
  <si>
    <t>PROPOSAL IN NOV</t>
  </si>
  <si>
    <t>PROPOSAL IN DEC 2023</t>
  </si>
  <si>
    <t>PROPOSAL IN JAN 2024</t>
  </si>
  <si>
    <t>PROPOSAL IN FEB 2024</t>
  </si>
  <si>
    <t>PROPOSAL IN MARCH 2024</t>
  </si>
  <si>
    <t>PROPOSAL IN APRIL 2024</t>
  </si>
  <si>
    <t>PROPOSAL IN MAY 2024</t>
  </si>
  <si>
    <t>PROPOSAL IN JUNE 2024</t>
  </si>
  <si>
    <t>PROPOSAL IN JULY 2024</t>
  </si>
  <si>
    <t>PROPOSAL IN AUG 2024</t>
  </si>
  <si>
    <t>PROPOSAL IN SEP 2024</t>
  </si>
  <si>
    <t>PROPOSAL IN OCT 2024</t>
  </si>
  <si>
    <t>PROPOSAL IN NOV 2024</t>
  </si>
  <si>
    <t>PROPOSAL IN DEC 2024</t>
  </si>
  <si>
    <t>PROPOSAL IN JAN 25</t>
  </si>
  <si>
    <t>PROPOSAL IN FEB 25</t>
  </si>
  <si>
    <t>PROPOSAL IN March 25</t>
  </si>
  <si>
    <t>PROPOSAL IN APRIL 25</t>
  </si>
  <si>
    <t>PROPOSAL IN MAY 25</t>
  </si>
  <si>
    <t>PROPOSAL IN JUNE 25</t>
  </si>
  <si>
    <t>PROPOSAL IN JULY 25</t>
  </si>
  <si>
    <t>PROPOSAL IN AUG 25</t>
  </si>
  <si>
    <t>PROPOSAL IN SEPT 25</t>
  </si>
  <si>
    <t>PROPOSAL IN OCT 25</t>
  </si>
  <si>
    <t>PROPOSAL IN NOV 25</t>
  </si>
  <si>
    <t>PROPOSAL IN DEC 25</t>
  </si>
  <si>
    <t>PROPOSAL IN JAN 26</t>
  </si>
  <si>
    <t>PROPOSAL IN FEB 26</t>
  </si>
  <si>
    <t>PROPOSAL IN MARCH 26</t>
  </si>
  <si>
    <t>PROPOSAL IN April 26</t>
  </si>
  <si>
    <t>different from prior month</t>
  </si>
  <si>
    <t>Current NL</t>
  </si>
  <si>
    <t>difference</t>
  </si>
  <si>
    <t>San Antonio</t>
  </si>
  <si>
    <t>3) Steady-state</t>
  </si>
  <si>
    <t>BPL Legacy</t>
  </si>
  <si>
    <t>CP525</t>
  </si>
  <si>
    <t>High</t>
  </si>
  <si>
    <t>New Donor</t>
  </si>
  <si>
    <t>60$/70$</t>
  </si>
  <si>
    <t>60$/70$ x 4 times</t>
  </si>
  <si>
    <t>60$/65$</t>
  </si>
  <si>
    <t>60$/80$</t>
  </si>
  <si>
    <t>100$ x 5</t>
  </si>
  <si>
    <t>100$ x 8</t>
  </si>
  <si>
    <t>100 x 8</t>
  </si>
  <si>
    <t>100 x 5</t>
  </si>
  <si>
    <t>100 x 3</t>
  </si>
  <si>
    <t>100 x 4</t>
  </si>
  <si>
    <t>100 x 2</t>
  </si>
  <si>
    <t>Return Donor</t>
  </si>
  <si>
    <t>55$/70$</t>
  </si>
  <si>
    <t>Retention Bonus</t>
  </si>
  <si>
    <t>$25 on the 8th don</t>
  </si>
  <si>
    <t>NONE</t>
  </si>
  <si>
    <t>30$ on the 6th don</t>
  </si>
  <si>
    <t>10$ on the 6th don</t>
  </si>
  <si>
    <t>20$ on the 6th don</t>
  </si>
  <si>
    <t>10$ on 5th, 15$ on the 6th and 20$ on the 7th</t>
  </si>
  <si>
    <t>10 on 5th, 15 on the 6th and 20 on the 7th</t>
  </si>
  <si>
    <t>20 on 6th</t>
  </si>
  <si>
    <t>$20 on the 6th don</t>
  </si>
  <si>
    <t>$20 on the 5th don</t>
  </si>
  <si>
    <t>Referral</t>
  </si>
  <si>
    <t>50$</t>
  </si>
  <si>
    <t>AUTOMATIC PAYMENT</t>
  </si>
  <si>
    <t>NEW DONOR -1st</t>
  </si>
  <si>
    <t>NEW DONOR -2nd</t>
  </si>
  <si>
    <t>NEW DONOR -3rd</t>
  </si>
  <si>
    <t>NEW DONOR -4th</t>
  </si>
  <si>
    <t>NEW DONOR -5th</t>
  </si>
  <si>
    <t>NEW DONOR -6th</t>
  </si>
  <si>
    <t>NEW DONOR -7th</t>
  </si>
  <si>
    <t>NEW DONOR -8th</t>
  </si>
  <si>
    <t>RETURN - 1st don of the week -STD</t>
  </si>
  <si>
    <t>RETURN - 2nd don of the week -BONUS</t>
  </si>
  <si>
    <t>RETURN - 5th don of the month -BONUS</t>
  </si>
  <si>
    <t>RETURN - 6th don of the month -BONUS</t>
  </si>
  <si>
    <t>RETURN - 7th don of the month -BONUS</t>
  </si>
  <si>
    <t>RETURN - 8th don of the month -BONUS</t>
  </si>
  <si>
    <t>RETURN - Buddy referral  -BONUS</t>
  </si>
  <si>
    <t> </t>
  </si>
  <si>
    <t>San Antonio - Commerce</t>
  </si>
  <si>
    <t>CP529</t>
  </si>
  <si>
    <t>flat $70</t>
  </si>
  <si>
    <t>100$ x 6</t>
  </si>
  <si>
    <t>$55/$65 (ISO-1,2,3)
$55 / $75 (ISO-0 only)</t>
  </si>
  <si>
    <t>$20 on thth 6 don (All ISO)
$60 on the 7th don (ISO-0 only)</t>
  </si>
  <si>
    <t>$20 on thth 5 don (All ISO)
$60 on the 7th don (ISO-0 only)</t>
  </si>
  <si>
    <t>Laredo</t>
  </si>
  <si>
    <t>BPL Legagy</t>
  </si>
  <si>
    <t>CP228</t>
  </si>
  <si>
    <t>flat $65</t>
  </si>
  <si>
    <t>55$/65$ x 4 times</t>
  </si>
  <si>
    <t>55$/65$</t>
  </si>
  <si>
    <t>65$/75$</t>
  </si>
  <si>
    <t>100$ x 4</t>
  </si>
  <si>
    <t>100$ x 2 + 75$x 2</t>
  </si>
  <si>
    <t>$100 x 6</t>
  </si>
  <si>
    <t>$100 x 4</t>
  </si>
  <si>
    <t>55$/60$</t>
  </si>
  <si>
    <t>$50/$55 (ISO -1,2,3) ;  $50/$65 (ISO-0)</t>
  </si>
  <si>
    <t>$30 on the 6th don</t>
  </si>
  <si>
    <t>$30 on the 6th don (ISO -0,1,2,3) and ISO-0 an additional $60 on the 7th through punch card</t>
  </si>
  <si>
    <t>$20 on the 5th don and $30 on the 6th don (ISO -0,1,2,3) and ISO-0 an additional $60 on the 7th through punch card</t>
  </si>
  <si>
    <t>Palmview</t>
  </si>
  <si>
    <t>CP962</t>
  </si>
  <si>
    <t>$65/$75</t>
  </si>
  <si>
    <t>$65/$70 x 4 times</t>
  </si>
  <si>
    <t>$65/$70</t>
  </si>
  <si>
    <t>$100x4</t>
  </si>
  <si>
    <t>$100x3</t>
  </si>
  <si>
    <t>$125x3</t>
  </si>
  <si>
    <t>125x3</t>
  </si>
  <si>
    <t>100x3</t>
  </si>
  <si>
    <t>100x6</t>
  </si>
  <si>
    <t xml:space="preserve">$65/$75 </t>
  </si>
  <si>
    <t>60$/75$</t>
  </si>
  <si>
    <t>60$/73$</t>
  </si>
  <si>
    <t>10$ on the 5th , 15$ on the 6th , 20$ on the 7th</t>
  </si>
  <si>
    <t>10 on the 5th , 15 on the 6th , 20 on the 7th</t>
  </si>
  <si>
    <t>$20 on the 5th and $40 on the 6th don</t>
  </si>
  <si>
    <t>$100</t>
  </si>
  <si>
    <t>$50</t>
  </si>
  <si>
    <t>100$ (only for January)</t>
  </si>
  <si>
    <t>100$ till Feb 7th then 50$</t>
  </si>
  <si>
    <t>Pharr</t>
  </si>
  <si>
    <t>CP523</t>
  </si>
  <si>
    <t>100$ x 3</t>
  </si>
  <si>
    <t>125$ x 3</t>
  </si>
  <si>
    <t>100$ x 2</t>
  </si>
  <si>
    <t>55/70 ( ISO-1,2,3) &gt; 55/80 (ISO-0)</t>
  </si>
  <si>
    <t>55/65 ( ISO-1,2,3) &gt; 55/75 (ISO-0)</t>
  </si>
  <si>
    <t>$30 on the 6th (ISO-ALL), and $60 int he 7th don for ISO-0 only</t>
  </si>
  <si>
    <t>$20 on the 5th and $40 on the 6th don (ISO-ALL), and $60 int he 7th don for ISO-0 only</t>
  </si>
  <si>
    <t xml:space="preserve">$100 </t>
  </si>
  <si>
    <t>Goodyear</t>
  </si>
  <si>
    <t>CP221</t>
  </si>
  <si>
    <t>Medium</t>
  </si>
  <si>
    <t>50$/70$</t>
  </si>
  <si>
    <t>50$/70$ x 4 times</t>
  </si>
  <si>
    <t>100$ x 7</t>
  </si>
  <si>
    <t>100 x 6</t>
  </si>
  <si>
    <t>15$ on the 6th don</t>
  </si>
  <si>
    <t>15 on the 6th don</t>
  </si>
  <si>
    <t>$20 on the 7th don</t>
  </si>
  <si>
    <t>$20 on the 6th don and $20 on the 7th don</t>
  </si>
  <si>
    <t>$20 on the 6th don and $30 on the 7th don</t>
  </si>
  <si>
    <t>Phoenix</t>
  </si>
  <si>
    <t>CP524</t>
  </si>
  <si>
    <t>flat $60</t>
  </si>
  <si>
    <t>56$/60$ x 4 times</t>
  </si>
  <si>
    <t>56$/60$</t>
  </si>
  <si>
    <t>50$ / 70$</t>
  </si>
  <si>
    <t>50$ / 65$</t>
  </si>
  <si>
    <t>$50/$60 (ISO -1,2,3); $50/$70 (ISO-0 only)</t>
  </si>
  <si>
    <t>10$ on the 5th, 20$ on the 6th and 10$ on the 7th</t>
  </si>
  <si>
    <t>10 on the 5th, 20 on the 6th and 10 on the 7th</t>
  </si>
  <si>
    <t>30 on the 6th</t>
  </si>
  <si>
    <t>$30 on the 6th (for ALL); $60 on the 7th (ISO-0)</t>
  </si>
  <si>
    <t>$20 on the 5th  and $20 on the 6th (for ALL); $60 on the 7th (ISO-0)</t>
  </si>
  <si>
    <t>Houston - Aldine</t>
  </si>
  <si>
    <t>CP225</t>
  </si>
  <si>
    <t>100 x 7</t>
  </si>
  <si>
    <t>$50/$65 (ISO-1,2,3); 
$50/$75 (ISO-0 only))</t>
  </si>
  <si>
    <t>15$ on the 6th and 30$ on the 7th</t>
  </si>
  <si>
    <t>15 on the 6th and 30 on the 7th</t>
  </si>
  <si>
    <t>10 on the 5th and 20 on the 6th</t>
  </si>
  <si>
    <t>10 on the 6th</t>
  </si>
  <si>
    <t>$10 on the 6th (ISO-ALL); $60 on the 7th don (ISO-0)</t>
  </si>
  <si>
    <t>$20 on the 5th and $20 on the 6th  (ISO-ALL); $60 on the 7th don (ISO-0)</t>
  </si>
  <si>
    <t>Orlando</t>
  </si>
  <si>
    <t>CP961</t>
  </si>
  <si>
    <t>$100 x 7</t>
  </si>
  <si>
    <t>20 on the 6th don</t>
  </si>
  <si>
    <t>$20 on the 6th and $20 on the 7th don</t>
  </si>
  <si>
    <t>100$ till Feb 7th and then 50$</t>
  </si>
  <si>
    <t>El Paso - Dyer</t>
  </si>
  <si>
    <t>CP185</t>
  </si>
  <si>
    <t>61$/65$ x 4 times</t>
  </si>
  <si>
    <t>56$/65$</t>
  </si>
  <si>
    <t>65$/70$</t>
  </si>
  <si>
    <t>61$/65$</t>
  </si>
  <si>
    <t>55$/75$</t>
  </si>
  <si>
    <t>30$ on the 6th donation</t>
  </si>
  <si>
    <t>50$ on the 6th donation</t>
  </si>
  <si>
    <t>50$ on the 7th donation</t>
  </si>
  <si>
    <t>10 on the 7th</t>
  </si>
  <si>
    <t>El Paso - Alameda</t>
  </si>
  <si>
    <t>CP528</t>
  </si>
  <si>
    <t>$55/$65 (ISO-1,2,3); $55/ $75 (ISO-0)</t>
  </si>
  <si>
    <t xml:space="preserve">80$ on the 6th </t>
  </si>
  <si>
    <t xml:space="preserve">40$ on the 6th </t>
  </si>
  <si>
    <t>$40 on the 6th (ISO-ALL); $60 on the 7th (ISO-0 only)</t>
  </si>
  <si>
    <t>El Paso - Zaragoza</t>
  </si>
  <si>
    <t>CP527</t>
  </si>
  <si>
    <t xml:space="preserve">$60/$70 </t>
  </si>
  <si>
    <t>56$/ 70$ x 4 times</t>
  </si>
  <si>
    <t>56$/ 70$</t>
  </si>
  <si>
    <t>15$ on the 5th and 30$ on the 6th</t>
  </si>
  <si>
    <t>15 on the 5th and 30 on the 6th</t>
  </si>
  <si>
    <t>El Paso - Stanton</t>
  </si>
  <si>
    <t>CP206</t>
  </si>
  <si>
    <t>65$/ 70$ x 4 times</t>
  </si>
  <si>
    <t>65$/ 70$</t>
  </si>
  <si>
    <t>60$/ 70$</t>
  </si>
  <si>
    <t>$100 x3</t>
  </si>
  <si>
    <t>$100 x 5</t>
  </si>
  <si>
    <t>$55/$65 (ISO-1,2,3); $55/$75 (ISO-0 only)</t>
  </si>
  <si>
    <t>$60 on the 7th don (ISO-0 only)</t>
  </si>
  <si>
    <t>Gainesville</t>
  </si>
  <si>
    <t>CP214</t>
  </si>
  <si>
    <t>61$/70$ x 4 times</t>
  </si>
  <si>
    <t>56$/70$</t>
  </si>
  <si>
    <t>100$x2+ 75$x2+100$x2</t>
  </si>
  <si>
    <t>100x2+ 75x2+100x2</t>
  </si>
  <si>
    <t>61$/70$</t>
  </si>
  <si>
    <t>20$ on the 6th donation</t>
  </si>
  <si>
    <t>10$ on the 5th, 15$ on the 6th and 20$ on the 7th don</t>
  </si>
  <si>
    <t>15$ on the 6th and 20$ on the 7th don</t>
  </si>
  <si>
    <t>15 on the 6th and 20 on the 7th don</t>
  </si>
  <si>
    <t>20 on the 6th</t>
  </si>
  <si>
    <t>Little Rock</t>
  </si>
  <si>
    <t>CP283</t>
  </si>
  <si>
    <t>66$/70$ x 4 times</t>
  </si>
  <si>
    <t>60$/66$</t>
  </si>
  <si>
    <t>60$ flat</t>
  </si>
  <si>
    <t>66$/70$</t>
  </si>
  <si>
    <t>20$ at the 6th don</t>
  </si>
  <si>
    <t>Lubbock</t>
  </si>
  <si>
    <t>CP285</t>
  </si>
  <si>
    <t xml:space="preserve">$100 x4 </t>
  </si>
  <si>
    <t>$100 x7</t>
  </si>
  <si>
    <t>$100 x5</t>
  </si>
  <si>
    <t>$100 x6</t>
  </si>
  <si>
    <t>60$/70</t>
  </si>
  <si>
    <t>$60/$70</t>
  </si>
  <si>
    <t>$35 on the 8th don</t>
  </si>
  <si>
    <t>$30 on 5th and $50 on 7th</t>
  </si>
  <si>
    <t>$20 on 5th and $20 on 7th</t>
  </si>
  <si>
    <t>$20 on 5th</t>
  </si>
  <si>
    <t>$20 on 5th and 15$ on the 7th don</t>
  </si>
  <si>
    <t>$20 on 5th and 20$ on the 7th don</t>
  </si>
  <si>
    <t>$15 on 5th,  $25 on the 6th, $35 on the 7th</t>
  </si>
  <si>
    <t>Lubbock 34</t>
  </si>
  <si>
    <t>CP284</t>
  </si>
  <si>
    <t>64$/70$</t>
  </si>
  <si>
    <t>20 on 5th and 20 on 7th</t>
  </si>
  <si>
    <t>20 on 5th</t>
  </si>
  <si>
    <t>Copperas Cove</t>
  </si>
  <si>
    <t>CP184</t>
  </si>
  <si>
    <t>100$x4</t>
  </si>
  <si>
    <t>100$ x6</t>
  </si>
  <si>
    <t>100$ x8</t>
  </si>
  <si>
    <t>$50/$60 (ISO-1,2,3); $50/$70 (ISO-0 only)</t>
  </si>
  <si>
    <t>$30 on the 6th don (ISO-ALL); $60 on the 7th don (ISO-0 only)</t>
  </si>
  <si>
    <t>$40 on the 6th don (ISO-ALL); $60 on the 7th don (ISO-0 only)</t>
  </si>
  <si>
    <t>Temple Terrace</t>
  </si>
  <si>
    <t>CP526</t>
  </si>
  <si>
    <t>50$/75$</t>
  </si>
  <si>
    <t>10 on the 6th don</t>
  </si>
  <si>
    <t>$10 on the 5th don</t>
  </si>
  <si>
    <t>Greenville</t>
  </si>
  <si>
    <t>CP222</t>
  </si>
  <si>
    <t>65$/70$ x 4 times</t>
  </si>
  <si>
    <t>150$ x 2</t>
  </si>
  <si>
    <t>50$/70$ (NSP,  KIG10-1,2,3) , $50/$80 (KIG10 ISO-0)</t>
  </si>
  <si>
    <t>40$ on the 6th don</t>
  </si>
  <si>
    <t>$30 on the 7th don</t>
  </si>
  <si>
    <t>$20 on the 5h don and $20 on the 6th don</t>
  </si>
  <si>
    <t>Farmington</t>
  </si>
  <si>
    <t>CP207</t>
  </si>
  <si>
    <t>Low</t>
  </si>
  <si>
    <t>55$ flat</t>
  </si>
  <si>
    <t>53$ flat</t>
  </si>
  <si>
    <t>50$ /60$</t>
  </si>
  <si>
    <t>5$ on the 5th, 10$ on the 6th, 20$ on the 7th don</t>
  </si>
  <si>
    <t>20$ on the 5th</t>
  </si>
  <si>
    <t>$10 on the 6th, 7th and 8th don</t>
  </si>
  <si>
    <t>$20 on the 6th and $40 on the 7th don</t>
  </si>
  <si>
    <t>Gallup</t>
  </si>
  <si>
    <t>CP215</t>
  </si>
  <si>
    <t>$52.5 flat</t>
  </si>
  <si>
    <t>50.5$ flat</t>
  </si>
  <si>
    <t>$100x2</t>
  </si>
  <si>
    <t>$100x6</t>
  </si>
  <si>
    <t>$51 flat (ISO-1,2,3); $51/$61 (ISO-0 only)</t>
  </si>
  <si>
    <t>20$ on the 7th don</t>
  </si>
  <si>
    <t>20 on the 7th don</t>
  </si>
  <si>
    <t>10 on the 5th don</t>
  </si>
  <si>
    <t>$27 on the 6th (ISO-ALL); $60 on the 7th don (ISO-0 only)</t>
  </si>
  <si>
    <t>$20 on the 5th and $20 on the 6th (ALL) and $60 on the 7th don (ISO-0)</t>
  </si>
  <si>
    <t xml:space="preserve">$50 </t>
  </si>
  <si>
    <t>Duncanville</t>
  </si>
  <si>
    <t>2) Growth</t>
  </si>
  <si>
    <t>KED Legacy</t>
  </si>
  <si>
    <t>CP530</t>
  </si>
  <si>
    <t xml:space="preserve"> $125X5 </t>
  </si>
  <si>
    <t xml:space="preserve"> $125X5 + 45$ /60$ /45$</t>
  </si>
  <si>
    <t xml:space="preserve"> $100x4</t>
  </si>
  <si>
    <t xml:space="preserve"> $100x3</t>
  </si>
  <si>
    <t xml:space="preserve"> $100x7</t>
  </si>
  <si>
    <t>$45/$65</t>
  </si>
  <si>
    <t>45$ /60$</t>
  </si>
  <si>
    <t>60$ /70$</t>
  </si>
  <si>
    <t>$55/$65 (ISO-1,2,3); $55/$75 (ISO-0)</t>
  </si>
  <si>
    <t>N/A</t>
  </si>
  <si>
    <t>30$ on the 5th, 50$ on the 7th</t>
  </si>
  <si>
    <t>20$ on the 5th, 40$ on the 7th</t>
  </si>
  <si>
    <t>20$ on the 5th, 20$ on the 7th</t>
  </si>
  <si>
    <t>20 on the 5th, 20 on the 7th</t>
  </si>
  <si>
    <t>25 on the 6th</t>
  </si>
  <si>
    <t>25 on the 6th (for all ISO); $60 on the 7th don (ISO-0)</t>
  </si>
  <si>
    <t>$30 on the 5th and $40 on the 6th (for all ISO); $60 on the 7th don (ISO-0)</t>
  </si>
  <si>
    <t xml:space="preserve">Las Vegas </t>
  </si>
  <si>
    <t>CP570</t>
  </si>
  <si>
    <t xml:space="preserve">100$ x 4 </t>
  </si>
  <si>
    <t>100$ x 4  + 50$/ 75$/ 50$/ 75$</t>
  </si>
  <si>
    <t>$100 x 8</t>
  </si>
  <si>
    <t>50$ / 75$</t>
  </si>
  <si>
    <t>50$ / 75$ +5$ summer weekly card</t>
  </si>
  <si>
    <t>50$ / 75$ +5$ promo (automatic payment)</t>
  </si>
  <si>
    <t>$50/$65 (ISO-1,2,3); $50/$75 (ISO-0 only)</t>
  </si>
  <si>
    <t>25$ on 8th donation</t>
  </si>
  <si>
    <t>80$ on 6th donation</t>
  </si>
  <si>
    <t>45$ on 6th donation</t>
  </si>
  <si>
    <t>50$ on 7th donation</t>
  </si>
  <si>
    <t>25$ on 6th donation</t>
  </si>
  <si>
    <t>15$ on the 5th , 20$ on the  6th , 10$ on the 7th</t>
  </si>
  <si>
    <t>15 on the 5th , 20 on the  6th , 10 on the 7th</t>
  </si>
  <si>
    <t>25 on the  6th</t>
  </si>
  <si>
    <t>$25 on the 5th don, $15 on the 6th don</t>
  </si>
  <si>
    <t>$25 on the 5th don, $15 on the 6th don (ISO-ALL); $60 on the 7th don (ISO-0 only)</t>
  </si>
  <si>
    <t>Tucker</t>
  </si>
  <si>
    <t>CP128</t>
  </si>
  <si>
    <t xml:space="preserve"> $100x5</t>
  </si>
  <si>
    <t xml:space="preserve"> $100x5 + 40$ / 70$/ 40$</t>
  </si>
  <si>
    <t xml:space="preserve"> $100x6</t>
  </si>
  <si>
    <t xml:space="preserve"> $125x5</t>
  </si>
  <si>
    <t xml:space="preserve">$40/$60+ bonus $10 on the 2nd don </t>
  </si>
  <si>
    <t xml:space="preserve">$40/$60+ bonus $15 on the 2nd don </t>
  </si>
  <si>
    <t>$40/$80</t>
  </si>
  <si>
    <t>$10 on and 7th don</t>
  </si>
  <si>
    <t>$20 on the 5th and $20 on the 6th don</t>
  </si>
  <si>
    <t>College Park</t>
  </si>
  <si>
    <t>CP134</t>
  </si>
  <si>
    <t xml:space="preserve"> $100x4 + 40$ / 70$ x 2 times</t>
  </si>
  <si>
    <t xml:space="preserve"> 100x6</t>
  </si>
  <si>
    <t xml:space="preserve"> 100x4</t>
  </si>
  <si>
    <t xml:space="preserve"> 100x8</t>
  </si>
  <si>
    <t>30$ on the 7th don</t>
  </si>
  <si>
    <t xml:space="preserve">30$ on the 6th </t>
  </si>
  <si>
    <t>20$ on the 5th, 25$ on the 6th and 20$ on the 7th don</t>
  </si>
  <si>
    <t>20 on the 5th, 25 on the 6th and 20 on the 7th don</t>
  </si>
  <si>
    <t>$25  on the 6th don</t>
  </si>
  <si>
    <t>Cinnaminson</t>
  </si>
  <si>
    <t>CP138</t>
  </si>
  <si>
    <t>$125x4</t>
  </si>
  <si>
    <t>$125x4 + 40$ / 65$ x 2 times</t>
  </si>
  <si>
    <t>$100x7</t>
  </si>
  <si>
    <t>$100x2+75$x2+100$x2</t>
  </si>
  <si>
    <t>$100x8</t>
  </si>
  <si>
    <t>100x8</t>
  </si>
  <si>
    <t>100x4</t>
  </si>
  <si>
    <t>100x2</t>
  </si>
  <si>
    <t>$100x5</t>
  </si>
  <si>
    <t xml:space="preserve">$40/$65 </t>
  </si>
  <si>
    <t>$40/$65</t>
  </si>
  <si>
    <t>$45/$75</t>
  </si>
  <si>
    <t>$50/$80</t>
  </si>
  <si>
    <t>$40/$90</t>
  </si>
  <si>
    <t>$40/$95</t>
  </si>
  <si>
    <t>$40/$85 (ISO-1,2,3); $40/$95 (ISO-0)</t>
  </si>
  <si>
    <t>$20 on 6th and 8th</t>
  </si>
  <si>
    <t>$30 on 6th</t>
  </si>
  <si>
    <t>$20 on 5th and 6th</t>
  </si>
  <si>
    <t>$20 on the 6th</t>
  </si>
  <si>
    <t>$20 on the 5th and 40$ on the 6th</t>
  </si>
  <si>
    <t xml:space="preserve">$30 on the 5th and $50 on the 6th </t>
  </si>
  <si>
    <t xml:space="preserve">30 on the 5th and 50 on the 6th </t>
  </si>
  <si>
    <t xml:space="preserve">40 on the 5th and 20 on the 6th </t>
  </si>
  <si>
    <t xml:space="preserve"> 20 on the 6th </t>
  </si>
  <si>
    <t>20 on the 6th (for ALL ISO); $60 on the 7th for ISO-0</t>
  </si>
  <si>
    <t>$10 on the 5th and $20 on the 6th (for ALL ISO); $60 on the 7th for ISO-0</t>
  </si>
  <si>
    <t>Norman</t>
  </si>
  <si>
    <t>CP139</t>
  </si>
  <si>
    <t xml:space="preserve"> $100X5</t>
  </si>
  <si>
    <t xml:space="preserve"> $100X5 + 40$/ 60$/ 40$</t>
  </si>
  <si>
    <t xml:space="preserve"> $100X6</t>
  </si>
  <si>
    <t xml:space="preserve"> $125X3</t>
  </si>
  <si>
    <t xml:space="preserve">$40/$60 </t>
  </si>
  <si>
    <t xml:space="preserve">$45/$65 </t>
  </si>
  <si>
    <t>$45/$70</t>
  </si>
  <si>
    <t>$45/$70+ 10$ summer weekly card</t>
  </si>
  <si>
    <t>$45/$70+ 10$ weekly promo (automatic payment)</t>
  </si>
  <si>
    <t>$25 -7X monthly donation</t>
  </si>
  <si>
    <t>$80 on 6th</t>
  </si>
  <si>
    <t>$30 on 5th and 50$ on the 7th</t>
  </si>
  <si>
    <t xml:space="preserve">$20 on 6th </t>
  </si>
  <si>
    <t>15$ on the 5th, 30$ on the 6th</t>
  </si>
  <si>
    <t>15 on the 5th, 30 on the 6th</t>
  </si>
  <si>
    <t>20 on the 5th, 15 on the 6th</t>
  </si>
  <si>
    <t>40 on the 6th</t>
  </si>
  <si>
    <t>$30 on the 5th and $10 on the 6th</t>
  </si>
  <si>
    <t>$40 on the 5th</t>
  </si>
  <si>
    <t>100$ till 7th of Feb and then 50$</t>
  </si>
  <si>
    <t>Irving</t>
  </si>
  <si>
    <t>CP869</t>
  </si>
  <si>
    <t>$100 x 4 + 45$ / 65$ x 2 times</t>
  </si>
  <si>
    <t xml:space="preserve">$100 x 4 </t>
  </si>
  <si>
    <t>$125 x 5</t>
  </si>
  <si>
    <t>$100 x8</t>
  </si>
  <si>
    <t>100 x8</t>
  </si>
  <si>
    <t>100 x5</t>
  </si>
  <si>
    <t>100 x6</t>
  </si>
  <si>
    <t>$45/$65 (1st and 2nd don of the week)</t>
  </si>
  <si>
    <t xml:space="preserve">$50/$70 </t>
  </si>
  <si>
    <t xml:space="preserve">$50/$70 (NSP, KIG10-1,2,3) and $50/$80 (KIG10 ISO-0) </t>
  </si>
  <si>
    <t>$30 on the 8th don</t>
  </si>
  <si>
    <t>$10 on 6th</t>
  </si>
  <si>
    <t>$25 on the 5th and $15 on the 7th</t>
  </si>
  <si>
    <t xml:space="preserve">$10 on the 5th, $20 on the 6th don, $30 on the 7th don </t>
  </si>
  <si>
    <t>Bedford</t>
  </si>
  <si>
    <t>CP946</t>
  </si>
  <si>
    <r>
      <t>$100 x5</t>
    </r>
    <r>
      <rPr>
        <sz val="11"/>
        <color rgb="FFFF0000"/>
        <rFont val="Calibri"/>
        <family val="2"/>
        <scheme val="minor"/>
      </rPr>
      <t xml:space="preserve"> </t>
    </r>
  </si>
  <si>
    <t xml:space="preserve">$100 x5  + 45$/ 65$/ 45$       </t>
  </si>
  <si>
    <t>$100 x4</t>
  </si>
  <si>
    <t>$50/$70</t>
  </si>
  <si>
    <t>$55/$70</t>
  </si>
  <si>
    <t>50/60 (ISO-1,2,3); $50/$70 (ISO-0)</t>
  </si>
  <si>
    <t xml:space="preserve">$60 on 8th </t>
  </si>
  <si>
    <t>$15 on 5th and 25$ on the 7th</t>
  </si>
  <si>
    <t>$15 on 5th</t>
  </si>
  <si>
    <t>$15 on 5th and 20$ on the 7th</t>
  </si>
  <si>
    <t>$20 on 5th and 20$ on the 7th</t>
  </si>
  <si>
    <t>20 on 5th and 20 on the 7th</t>
  </si>
  <si>
    <t>20 on 5th and 15 on the 6th</t>
  </si>
  <si>
    <t>20 on 7th</t>
  </si>
  <si>
    <t>$10 on the 5th and $20 on the 7th</t>
  </si>
  <si>
    <t>$30 on the 6th (ALL ISO); $60 on the 7th (ISO-0)</t>
  </si>
  <si>
    <t>$30 on the 5th and $40 on the 6th (ALL ISO); $60 on the 7th (ISO-0)</t>
  </si>
  <si>
    <t>100$ (only for Janaury)</t>
  </si>
  <si>
    <t>Lithia Springs</t>
  </si>
  <si>
    <t>CP949</t>
  </si>
  <si>
    <r>
      <t xml:space="preserve"> $100x4</t>
    </r>
    <r>
      <rPr>
        <sz val="11"/>
        <color rgb="FFFF0000"/>
        <rFont val="Calibri"/>
        <family val="2"/>
        <scheme val="minor"/>
      </rPr>
      <t xml:space="preserve"> </t>
    </r>
  </si>
  <si>
    <t xml:space="preserve"> $100x4 + 50$/65$ x 2 times</t>
  </si>
  <si>
    <t>$50 / 65$</t>
  </si>
  <si>
    <t>$50 / 60$ + seasonal bonus weekly 5$</t>
  </si>
  <si>
    <t>$50 / 60$ + weekly  promo 5$ (automatic)</t>
  </si>
  <si>
    <t>$50 / 60$ + weekly  promo 10$ (automatic)</t>
  </si>
  <si>
    <t>$40 on and 8th don</t>
  </si>
  <si>
    <t>80$ on the 6th</t>
  </si>
  <si>
    <t>40$ on the 6th</t>
  </si>
  <si>
    <t>30$ on the 6th</t>
  </si>
  <si>
    <t>20$ on the 5th and 50$ on the 6th</t>
  </si>
  <si>
    <t>$20 on the 5th and $50 on the 6th (ISO-ALL); $60 on the 7th don (ISO-0)</t>
  </si>
  <si>
    <t>Forest Lane</t>
  </si>
  <si>
    <t>CP894</t>
  </si>
  <si>
    <t>$100 x 4 + 45$/65$ x 2 times</t>
  </si>
  <si>
    <t>$100 x 3</t>
  </si>
  <si>
    <t>100x7</t>
  </si>
  <si>
    <t>100x5</t>
  </si>
  <si>
    <t>$45/$70 + seasonal weekly bonus 10$</t>
  </si>
  <si>
    <t>$45/$60 (ISO-1,2,3); $45/$70 (ISO-0)</t>
  </si>
  <si>
    <t xml:space="preserve">$30 on 8th </t>
  </si>
  <si>
    <t xml:space="preserve">$30 on 6th </t>
  </si>
  <si>
    <t xml:space="preserve">$30 on 5th </t>
  </si>
  <si>
    <t>$20 on the 5th and $40 on the 7th</t>
  </si>
  <si>
    <t>$20 on the 5th</t>
  </si>
  <si>
    <t>20$ on the 5th, 10$ on the 6th and 15$ on the 7th</t>
  </si>
  <si>
    <t xml:space="preserve">20$ on the 5th and 25$ on the 6th </t>
  </si>
  <si>
    <t xml:space="preserve">20 on the 5th and 25 on the 6th </t>
  </si>
  <si>
    <t xml:space="preserve">20 on the 6th </t>
  </si>
  <si>
    <t xml:space="preserve">40 on the 6th </t>
  </si>
  <si>
    <t>$20 on the 5th and on the 7th don</t>
  </si>
  <si>
    <t>$40 on the 6th (ISO-ALL); $60 on the 7th (ISO-0)</t>
  </si>
  <si>
    <t>$30 on the 5th  and $40 on the 6th (ISO-ALL); $60 on the 7th (ISO-0)</t>
  </si>
  <si>
    <t>Augusta</t>
  </si>
  <si>
    <t>CP078</t>
  </si>
  <si>
    <t>$100 x 4 + 45$/ 80$ x 2 times</t>
  </si>
  <si>
    <t>$45/$80</t>
  </si>
  <si>
    <t>$55/$75</t>
  </si>
  <si>
    <t>$50/$75</t>
  </si>
  <si>
    <t xml:space="preserve"> $40 on the 6th don,  $20 on the 8th don</t>
  </si>
  <si>
    <t xml:space="preserve"> $40 on the 6th don</t>
  </si>
  <si>
    <t xml:space="preserve"> $30 on the 6th don</t>
  </si>
  <si>
    <t xml:space="preserve"> 30 on the 6th don</t>
  </si>
  <si>
    <t xml:space="preserve"> 25 on the 5th don</t>
  </si>
  <si>
    <t>$0 (no referral fee)</t>
  </si>
  <si>
    <t>Mobile Montlimar</t>
  </si>
  <si>
    <t>CP133</t>
  </si>
  <si>
    <t>100$ x4</t>
  </si>
  <si>
    <t>100$ x4  + 40$ / 85$ x 2 times</t>
  </si>
  <si>
    <t>100$ x5</t>
  </si>
  <si>
    <t>$40/$85</t>
  </si>
  <si>
    <t>20$ on the 5th don</t>
  </si>
  <si>
    <t>20$ on the 5th don and $20 on the 6th don</t>
  </si>
  <si>
    <t>Mobile Moffet</t>
  </si>
  <si>
    <t>CP328</t>
  </si>
  <si>
    <t xml:space="preserve">100$ x4 </t>
  </si>
  <si>
    <t>Lincoln</t>
  </si>
  <si>
    <t>CP069</t>
  </si>
  <si>
    <t>$125 x 2 don.</t>
  </si>
  <si>
    <t>$125 x 2 don. + 40$/90$ x 3 times</t>
  </si>
  <si>
    <t>$100 x 4 don.</t>
  </si>
  <si>
    <t>$100 x 3 don.</t>
  </si>
  <si>
    <t>$125 x 4 don.</t>
  </si>
  <si>
    <t>$100 x 8 don.</t>
  </si>
  <si>
    <t>100 x 8 don.</t>
  </si>
  <si>
    <t>30$ on the 6th &amp; 8th donations</t>
  </si>
  <si>
    <t>20$ on the 6th &amp; 8th donations</t>
  </si>
  <si>
    <t>20$ on the 7th donations</t>
  </si>
  <si>
    <t>20$ on the 6th and the 8th don</t>
  </si>
  <si>
    <t>10$ on the 5th, 20$ on the 6th, 15$ on the 7th don</t>
  </si>
  <si>
    <t>10 on the 5th, 20 on the 6th, 15 on the 7th don</t>
  </si>
  <si>
    <t>15 on the 5th and 10 on the 6th</t>
  </si>
  <si>
    <t>$20 on the 5th $20 on the 6th</t>
  </si>
  <si>
    <t>Youngstown</t>
  </si>
  <si>
    <t>CP082</t>
  </si>
  <si>
    <t>$100 x 4 + 50$ / 70$ x 2 times</t>
  </si>
  <si>
    <t xml:space="preserve">$125 x 5 </t>
  </si>
  <si>
    <t xml:space="preserve">$100 x 5 </t>
  </si>
  <si>
    <t xml:space="preserve">$45/$70 </t>
  </si>
  <si>
    <t>$25 on the 6th don</t>
  </si>
  <si>
    <t>$50 on the 8th don</t>
  </si>
  <si>
    <t>20$ on the 6th and 25$ on the 7th</t>
  </si>
  <si>
    <t>20 on the 6th and 25 on the 7th</t>
  </si>
  <si>
    <t>20 on the 5th and 10 on the 6th</t>
  </si>
  <si>
    <t>$10 on the 6th and $10 on the 7th don</t>
  </si>
  <si>
    <t>100$ till 7th Feb then 50$</t>
  </si>
  <si>
    <t>Amarillo</t>
  </si>
  <si>
    <t>CP893</t>
  </si>
  <si>
    <t>$100 x 4+ 45$/65$ x 2 times</t>
  </si>
  <si>
    <t>$100 x 5 don.</t>
  </si>
  <si>
    <t>$100x2 +75$x2+100$x2</t>
  </si>
  <si>
    <t>100x2 +75x2+100x2</t>
  </si>
  <si>
    <t>$50/$70+ 10$ weekly seasonal bonus</t>
  </si>
  <si>
    <t>$50/$65</t>
  </si>
  <si>
    <t>$45/$60 (ISO- 1,2,3)
$45/$70 (for ISO-0)</t>
  </si>
  <si>
    <t>$20 on the 5th and 20$ on the 6th</t>
  </si>
  <si>
    <t>20$ on the 5th and 25$ on the 6th don</t>
  </si>
  <si>
    <t>15$ on the 5th and 20$ on the 6th don</t>
  </si>
  <si>
    <t>$60 on the 7th don (ISO-0)</t>
  </si>
  <si>
    <t>$20 on the 5th (ALL) and $60 on the 7th (ISO-0)</t>
  </si>
  <si>
    <t>$20 on the 5th and $20 on the 6th don (ALL) and $60 on the 7th (ISO-0)</t>
  </si>
  <si>
    <t>None</t>
  </si>
  <si>
    <t>Amherst</t>
  </si>
  <si>
    <t>CP917</t>
  </si>
  <si>
    <t>$100 x 7 don.</t>
  </si>
  <si>
    <t>$75x8</t>
  </si>
  <si>
    <t>$30/$55 (up to 55$ /55$ with Loyalty)</t>
  </si>
  <si>
    <t>$30/$55</t>
  </si>
  <si>
    <t xml:space="preserve">$30/$55 </t>
  </si>
  <si>
    <t>$30/$60</t>
  </si>
  <si>
    <t>$40/ $60</t>
  </si>
  <si>
    <t>$40/ $70</t>
  </si>
  <si>
    <t>$50 on the 8th donation</t>
  </si>
  <si>
    <t>30$ on the 6th and 30$ on the 8th don</t>
  </si>
  <si>
    <t>20$ on the 6th</t>
  </si>
  <si>
    <t>20$ on the 6th and 40$ on the 8th</t>
  </si>
  <si>
    <t>Pittston</t>
  </si>
  <si>
    <t>CP944</t>
  </si>
  <si>
    <t>$100 x 4 + 50$/70$ x 2 times</t>
  </si>
  <si>
    <t>100$x2 + 75$x2 + 100$x2</t>
  </si>
  <si>
    <t>100$x3</t>
  </si>
  <si>
    <t>100$x6</t>
  </si>
  <si>
    <t>$55/$75 (NSP and KIG10-1,2,3) and $55/$85 (only ISO-0)</t>
  </si>
  <si>
    <t>$15 on the 6th don</t>
  </si>
  <si>
    <t>$15 on the 7th don (ALL) and (only for ISO-0) $60 on the 7th don</t>
  </si>
  <si>
    <t>$15 on the 6th don (ALL) and (only for ISO-0) $60 on the 7th don</t>
  </si>
  <si>
    <t>$15 on 6th and  $20 on 8th (ALL) and (only for ISO-0) $60 on the 7th don</t>
  </si>
  <si>
    <t>Hot Springs</t>
  </si>
  <si>
    <t>CP224</t>
  </si>
  <si>
    <t>flat 55$</t>
  </si>
  <si>
    <t>$100 x 2</t>
  </si>
  <si>
    <t>100$x2+75$x2+100$x2</t>
  </si>
  <si>
    <t>100$x2</t>
  </si>
  <si>
    <t>50$/55$</t>
  </si>
  <si>
    <t>$20 on the 5th $15 on the 6th</t>
  </si>
  <si>
    <t>20$ on the 5th, 40$ on the 6th , 20$ on the 7th</t>
  </si>
  <si>
    <t>20 on the 5th, 40 on the 6th , 20 on the 7th</t>
  </si>
  <si>
    <t>30 on the 5th and  20 on the 6th</t>
  </si>
  <si>
    <t>10 on the 5th and on the 6th don</t>
  </si>
  <si>
    <t>30 on the 5th don</t>
  </si>
  <si>
    <t xml:space="preserve">$10 on the 5th, $20 on the 6th and $30 on the 7th </t>
  </si>
  <si>
    <t xml:space="preserve">$20 on the 5th, $20 on the 6th and $10 on the 7th </t>
  </si>
  <si>
    <t>Jonesboro</t>
  </si>
  <si>
    <t>CP226</t>
  </si>
  <si>
    <t>flat 50$</t>
  </si>
  <si>
    <t>$50/$55</t>
  </si>
  <si>
    <t>15$ on the 5th, 20$ on the 6th and 10$ on the 7th</t>
  </si>
  <si>
    <t>15$ on the 5th, 20$ on the 6th</t>
  </si>
  <si>
    <t>$10 on the 5th, $15 on the 6th, $25 on the 7th don</t>
  </si>
  <si>
    <t>$20 on the 5th, $20 on the 6th, $10 on the 7th don</t>
  </si>
  <si>
    <t>Bowling Green</t>
  </si>
  <si>
    <t>CP177</t>
  </si>
  <si>
    <t xml:space="preserve">$100 x 2 </t>
  </si>
  <si>
    <t>$100 x 2 + 36$/60$ x 3 times</t>
  </si>
  <si>
    <t>100$ 150$ 75$ 75$</t>
  </si>
  <si>
    <t>36$/60$</t>
  </si>
  <si>
    <t>40$/60$</t>
  </si>
  <si>
    <t>$30 on the 5th don</t>
  </si>
  <si>
    <t>$20 on the 5th and $30 on the 6th</t>
  </si>
  <si>
    <t>100$ till the Feb 7th then 50$</t>
  </si>
  <si>
    <t>$50  (for student $75 in Jan)</t>
  </si>
  <si>
    <t>Pasadena</t>
  </si>
  <si>
    <t>CP534</t>
  </si>
  <si>
    <t>100$ x 4 + 45$ /60$ x 2 times</t>
  </si>
  <si>
    <t xml:space="preserve">100 x 4 </t>
  </si>
  <si>
    <t>100 x 6 don.</t>
  </si>
  <si>
    <t>100 x 8 don</t>
  </si>
  <si>
    <t>$45/$60</t>
  </si>
  <si>
    <t>$45/$70 (ISO-1,2,3); $45/$80 (for ISO-0)</t>
  </si>
  <si>
    <t>$20 on 6th donation</t>
  </si>
  <si>
    <t>$20 on the 5th and 20$ on the 7th don</t>
  </si>
  <si>
    <t>40$ on the 7th don</t>
  </si>
  <si>
    <t>$30 on the 6th don (ISO-1,2,3); $60 on the 7th don (ISO-0 only)</t>
  </si>
  <si>
    <t>$20 on the 5th and $20 on the  6th don (ISO-1,2,3); $60 on the 7th don (ISO-0 only)</t>
  </si>
  <si>
    <t>Slidell</t>
  </si>
  <si>
    <t>CP953</t>
  </si>
  <si>
    <t xml:space="preserve">100$ x 2 don. </t>
  </si>
  <si>
    <t>100$ x 2 don. + 45$/ 80$ x 3 times</t>
  </si>
  <si>
    <t>100$ x 2 don.</t>
  </si>
  <si>
    <t>100$ x 4 don.</t>
  </si>
  <si>
    <t>100$ x 5 don.</t>
  </si>
  <si>
    <t>100$ x 6 don.</t>
  </si>
  <si>
    <t>20$ on the 5th and 25$ on the 7th don</t>
  </si>
  <si>
    <t>$40 on the 6th (for ALL ISO); $60 on the 7th (for ISO-0)</t>
  </si>
  <si>
    <t>$20 on the 5th don and $40 on the 6th (for ALL ISO); $60 on the 7th (for ISO-0)</t>
  </si>
  <si>
    <t>Grand Junction</t>
  </si>
  <si>
    <t>CP573</t>
  </si>
  <si>
    <t>$100 $100 $50 $100 $100</t>
  </si>
  <si>
    <t>$100 $100 $50 $100 $100 /40$/70$/40$</t>
  </si>
  <si>
    <t>$100 $100 $100</t>
  </si>
  <si>
    <t>100 x4</t>
  </si>
  <si>
    <t>100 x3</t>
  </si>
  <si>
    <t>$40/$60 (+10$ on the 2nd don. of the week)</t>
  </si>
  <si>
    <t>45$/65$</t>
  </si>
  <si>
    <t>45$/65$ + 5$ summer weekly card</t>
  </si>
  <si>
    <t>45$/65$ + 5$ weekly bonus</t>
  </si>
  <si>
    <t>45$/75$</t>
  </si>
  <si>
    <t>30$ on the 6 donations</t>
  </si>
  <si>
    <t>80$ on the 6 donations</t>
  </si>
  <si>
    <t>45$ on the 6 donations</t>
  </si>
  <si>
    <t>50$ on the 7 donations</t>
  </si>
  <si>
    <t>25$ on the 6 donations</t>
  </si>
  <si>
    <t>20$ on the 5th, 20$ on the 6th and 15$ on the 7th don</t>
  </si>
  <si>
    <t>20 on the 5th, 20 on the 6th and 15 on the 7th don</t>
  </si>
  <si>
    <t>20 on the 5th and 20 on the 6th</t>
  </si>
  <si>
    <t>20 on the 5th</t>
  </si>
  <si>
    <t>Cocoa Beach</t>
  </si>
  <si>
    <t>CP686</t>
  </si>
  <si>
    <t>100$ x 4 don. + 30$/90$ x 2 times</t>
  </si>
  <si>
    <t>100$ x 2 don</t>
  </si>
  <si>
    <t>100$x2 + 75$x2+100$</t>
  </si>
  <si>
    <t>$30/$90</t>
  </si>
  <si>
    <t>$30/$85</t>
  </si>
  <si>
    <t>$35/$80</t>
  </si>
  <si>
    <t>$20 on the 5th don and $20 on the 6th don</t>
  </si>
  <si>
    <t>Hendersonville</t>
  </si>
  <si>
    <t>CP955</t>
  </si>
  <si>
    <t xml:space="preserve">100$ x 3 don. </t>
  </si>
  <si>
    <t>100$ x 3 don.+ 45$/70$/45$/70$/45$</t>
  </si>
  <si>
    <t>100$ x 3 don.</t>
  </si>
  <si>
    <t>125$ x 3 don.</t>
  </si>
  <si>
    <t>125$ x 5 don.</t>
  </si>
  <si>
    <t>$70 flat</t>
  </si>
  <si>
    <t>50$ on the 6th don</t>
  </si>
  <si>
    <t>60$ on the 7th don</t>
  </si>
  <si>
    <t>$20 on the 5th, 10$ on the 6th don</t>
  </si>
  <si>
    <t>30 on the 7th</t>
  </si>
  <si>
    <t>$10 on the 6th and $20 on the 7th don</t>
  </si>
  <si>
    <t>Rocky Mount</t>
  </si>
  <si>
    <t>CP957</t>
  </si>
  <si>
    <t>100$ x 2 don.  + 40$/90$ x 3 times</t>
  </si>
  <si>
    <t>100$ x 2 + 75$ x2 don.</t>
  </si>
  <si>
    <t>100$ x 2 + 75$ x2 + 100$ x 2 don.</t>
  </si>
  <si>
    <t>$35/$80 for NSP and KIG10 ISO-1,2,3.      $35/$90 for KIG10 ISO-0</t>
  </si>
  <si>
    <t>30$ on the 6 donation</t>
  </si>
  <si>
    <t>10$ on the 5 donation</t>
  </si>
  <si>
    <t>10$ on the 5 and 20$ on the 7th donation</t>
  </si>
  <si>
    <t>10$ on the 5 and 20$ on the 7th don for NSP,and KIG10 ISO-1,2,3.    $10 on the 5th and $80 on the 7th don for KIG10 ISO0</t>
  </si>
  <si>
    <t>10$ on the 5th don and 20$ on the 6th don for NSP,and KIG10 ISO-1,2,3.    $10 on the 5th and $80 on the 7th don for KIG10 ISO0</t>
  </si>
  <si>
    <t>Columbia</t>
  </si>
  <si>
    <t>CP685</t>
  </si>
  <si>
    <t xml:space="preserve">100$ x3 </t>
  </si>
  <si>
    <t>100$ x3 + 45$/70$ x2 times + 45$</t>
  </si>
  <si>
    <t>100$ x3</t>
  </si>
  <si>
    <t>100$x2 +75$x2 +100$x2</t>
  </si>
  <si>
    <t>100x2 +75x2 +100x2</t>
  </si>
  <si>
    <t>45$/70$</t>
  </si>
  <si>
    <t>$30 on 5th don</t>
  </si>
  <si>
    <t>$15 on 5th don</t>
  </si>
  <si>
    <t>$20 on the 5th and $15 on the 6th</t>
  </si>
  <si>
    <t>20 on the 5th and 15 on the 6th</t>
  </si>
  <si>
    <t>$20 on the 5th don (for ALL ISO-0); $60 on the 7th don (ISO-0)</t>
  </si>
  <si>
    <t>Springfield</t>
  </si>
  <si>
    <t>CP135</t>
  </si>
  <si>
    <r>
      <t>$100 X4</t>
    </r>
    <r>
      <rPr>
        <sz val="11"/>
        <color rgb="FFFF0000"/>
        <rFont val="Calibri"/>
        <family val="2"/>
        <scheme val="minor"/>
      </rPr>
      <t xml:space="preserve"> </t>
    </r>
  </si>
  <si>
    <t>$100 X4  + 45$/75$ x 2 times</t>
  </si>
  <si>
    <t>$100 X4</t>
  </si>
  <si>
    <t>$100 X5</t>
  </si>
  <si>
    <t>100$x2 + 75$x2 +100$x2</t>
  </si>
  <si>
    <t>100x2 + 75x2 +100x2</t>
  </si>
  <si>
    <t>100x4+75</t>
  </si>
  <si>
    <t>$25/$55 + bonus of $20 1st don &amp; 20 at the 2nd</t>
  </si>
  <si>
    <t>$25/$55 + bonus of $15 1st don &amp; 15 at the 2nd</t>
  </si>
  <si>
    <t>25/55 + bonus of 15 1st don &amp; 15 at the 2nd</t>
  </si>
  <si>
    <t>50/60</t>
  </si>
  <si>
    <t xml:space="preserve"> $20 on the 6th for the month </t>
  </si>
  <si>
    <t xml:space="preserve"> $30 on the 6th for the month </t>
  </si>
  <si>
    <t>20$ on the 5th and 40$ on the 6th</t>
  </si>
  <si>
    <t>Urbana</t>
  </si>
  <si>
    <t>CP136</t>
  </si>
  <si>
    <t xml:space="preserve">$125 x6 </t>
  </si>
  <si>
    <t>$125 x6 +45$/75$</t>
  </si>
  <si>
    <t>$125 x6</t>
  </si>
  <si>
    <t>$25/$55 + bonus $20 @ 1st don &amp; $20 @ 2nd don</t>
  </si>
  <si>
    <t>$25/$55 + bonus $20 @ 1st don &amp; $30 @ 2nd don</t>
  </si>
  <si>
    <t>45$/85$</t>
  </si>
  <si>
    <t>$45/$80 (ISO-1,2,3); $45/$90 (ISO-0 only)</t>
  </si>
  <si>
    <t>$20 on the 8th don</t>
  </si>
  <si>
    <t>$50 on the 6th don</t>
  </si>
  <si>
    <t>25$ on the 5th and 25$ on the 6th</t>
  </si>
  <si>
    <t>$40 on the 6th (ISO-ALL); $60 on the 7th don (ISO-0 only)</t>
  </si>
  <si>
    <t>50 (Student will get $75 in case of referral by end of Jan)</t>
  </si>
  <si>
    <t>Sanford</t>
  </si>
  <si>
    <t>CP948</t>
  </si>
  <si>
    <t>$100 x 4 + 55$/70$ x 2 times</t>
  </si>
  <si>
    <t xml:space="preserve">$50/$70 + 5$ seasonal weekly bonus </t>
  </si>
  <si>
    <t>$50/$70 + 5$ seasonal weekly bonus (automatic)</t>
  </si>
  <si>
    <t>$35 on 6th don</t>
  </si>
  <si>
    <t>$50 on 6th don</t>
  </si>
  <si>
    <t>$50 on 7th don</t>
  </si>
  <si>
    <t>$25 on 6th don</t>
  </si>
  <si>
    <t>20$ on the 5th and 25$ on the 6th</t>
  </si>
  <si>
    <t>20 on the 5th and 25 on the 6th</t>
  </si>
  <si>
    <t>$20 on the 5th and $50 on the 6th don</t>
  </si>
  <si>
    <t>Somerset</t>
  </si>
  <si>
    <t>CP125</t>
  </si>
  <si>
    <t>$100 x2</t>
  </si>
  <si>
    <t>$100 on the 8th don</t>
  </si>
  <si>
    <t>Progressive</t>
  </si>
  <si>
    <t>$75, $250 if convert to Anti-D</t>
  </si>
  <si>
    <t>Shreveport</t>
  </si>
  <si>
    <t>CP147</t>
  </si>
  <si>
    <t xml:space="preserve">100$ x 4 don. </t>
  </si>
  <si>
    <t>100$ x 4 don. + 50$/85$ x 2 times</t>
  </si>
  <si>
    <t>$100 X 8</t>
  </si>
  <si>
    <t>$100 X 6</t>
  </si>
  <si>
    <t>$100 X 5</t>
  </si>
  <si>
    <t>$100 x 6 don.</t>
  </si>
  <si>
    <t>50$ / 85$</t>
  </si>
  <si>
    <t>50/75</t>
  </si>
  <si>
    <t>$45/$70 for NSP and KIG10 ISO-1,2,3.   $45/$80 for KIG10 ISO-0</t>
  </si>
  <si>
    <t>25$ at the 8 don</t>
  </si>
  <si>
    <t>$30 on the 6th donation</t>
  </si>
  <si>
    <t>$50 on the 7th don</t>
  </si>
  <si>
    <t>$20 on the 5th and 25$ on the 7th don</t>
  </si>
  <si>
    <t>20 on the 5th and 25 on the 7th don</t>
  </si>
  <si>
    <t>NONE for NSP,  KIG10 ISO-1,2,3.   $60 on the 7th don for KIG10 ISO-0</t>
  </si>
  <si>
    <t>$20 on the 5th don  (ALL) and   $60 on the 7th don for KIG10 ISO-0</t>
  </si>
  <si>
    <t>$20 on the 5th don  and $20 on the 6th don (ALL) and   $60 on the 7th don for KIG10 ISO-0</t>
  </si>
  <si>
    <t>Pensacola</t>
  </si>
  <si>
    <t>CP150</t>
  </si>
  <si>
    <t xml:space="preserve">$100 x 5 don. </t>
  </si>
  <si>
    <t>$100 x 5 don. + 40$/80$/40$</t>
  </si>
  <si>
    <t>$20 on 6th don</t>
  </si>
  <si>
    <t>$10 on 6th don</t>
  </si>
  <si>
    <t>20 on the 6th donation</t>
  </si>
  <si>
    <t>$75 (student campaign $100 by Jan)</t>
  </si>
  <si>
    <t>$75</t>
  </si>
  <si>
    <t>Burlington</t>
  </si>
  <si>
    <t>CP149</t>
  </si>
  <si>
    <t>$100 x 4 + 50$/100$ x 2 times</t>
  </si>
  <si>
    <t>$125x2+ $75x2 +$100</t>
  </si>
  <si>
    <t>$100 + $125 + $75 + 100$x5</t>
  </si>
  <si>
    <t>100 + 125 + 75 + 100x5</t>
  </si>
  <si>
    <t>100 + 125 + 75 + 100x3</t>
  </si>
  <si>
    <t xml:space="preserve">100 + 125 + 75 </t>
  </si>
  <si>
    <t>$50/$100 (1st and 2nd don of the week)</t>
  </si>
  <si>
    <t>$10 on the 6th don and $30 on the 7th</t>
  </si>
  <si>
    <t>$10 on the 5th don, $20 on the 6th don and $30 on the 7th</t>
  </si>
  <si>
    <t>$0 (no referral)</t>
  </si>
  <si>
    <t>Bradenton</t>
  </si>
  <si>
    <t>CP154</t>
  </si>
  <si>
    <t>$125 x 2</t>
  </si>
  <si>
    <t>$125 x 2 + 40$/75$ x 3 times</t>
  </si>
  <si>
    <t>100$x2 +75$x2 + 100$x2</t>
  </si>
  <si>
    <t>125x2 +75x2 + 100x2</t>
  </si>
  <si>
    <t>125$x2 +75$x2 + 100$x2</t>
  </si>
  <si>
    <t xml:space="preserve">100x2 </t>
  </si>
  <si>
    <t>$40/$75</t>
  </si>
  <si>
    <t>20$ on the 5th, 40$ on the 6th and 40$ on the 7th don</t>
  </si>
  <si>
    <t>20 on the 5th, 30 on the 6th and 30 on the 7th don</t>
  </si>
  <si>
    <t>20$ on the 5th, 30$ on the 6th and 30$ on the 7th don</t>
  </si>
  <si>
    <t>20 on the 5th, 30 on the 6th</t>
  </si>
  <si>
    <t>Port Orange</t>
  </si>
  <si>
    <t>CP943</t>
  </si>
  <si>
    <r>
      <t>$100 x 4</t>
    </r>
    <r>
      <rPr>
        <sz val="11"/>
        <color rgb="FFFF0000"/>
        <rFont val="Calibri"/>
        <family val="2"/>
        <scheme val="minor"/>
      </rPr>
      <t xml:space="preserve"> </t>
    </r>
  </si>
  <si>
    <t>$100 x 4  + 55$/70$ x 2 times</t>
  </si>
  <si>
    <t xml:space="preserve">$55/$70 </t>
  </si>
  <si>
    <t>$20 on the 5th don, $50 on the 6th</t>
  </si>
  <si>
    <t>20 on the 5th don, 50 on the 6th</t>
  </si>
  <si>
    <t>20 on the 5th don, 30 on the 6th</t>
  </si>
  <si>
    <t>$10 on the 5th and $20 on the 6th</t>
  </si>
  <si>
    <t>Cleveland</t>
  </si>
  <si>
    <t>CP947</t>
  </si>
  <si>
    <t>$50/$60</t>
  </si>
  <si>
    <t>$25 on the 6 th don</t>
  </si>
  <si>
    <t>80$ on the 6th donation</t>
  </si>
  <si>
    <t>45$ on the 6th donation</t>
  </si>
  <si>
    <t>45$ on the 7th donation</t>
  </si>
  <si>
    <t>15 on the 5th, 20 on the 6th and 10 on the 7th</t>
  </si>
  <si>
    <t>$25 on the 6th don (ALL ISO); $60 on the 7th (for ISO-0)</t>
  </si>
  <si>
    <t>$10 on the 5th don and $15 on the 6th don (ALL ISO); $60 on the 7th (for ISO-0)</t>
  </si>
  <si>
    <t>$20 on the 5th don and $10 on the 6th don (ALL ISO); $60 on the 7th (for ISO-0)</t>
  </si>
  <si>
    <t>$30 on the 5th don and $25 on the 6th don (ALL ISO); $60 on the 7th (for ISO-0)</t>
  </si>
  <si>
    <t>Hickory</t>
  </si>
  <si>
    <t>CP872</t>
  </si>
  <si>
    <t>$100 x 3 + 30$/60$ x 2 times + 30$</t>
  </si>
  <si>
    <t>100$x2+ 75$x2 + 100$x2</t>
  </si>
  <si>
    <t>100x2+ 75x2 + 100x2</t>
  </si>
  <si>
    <t>$30/$80</t>
  </si>
  <si>
    <t>$25 on the 6th donation</t>
  </si>
  <si>
    <t>20$ on the 5th, 30$ on the 6th</t>
  </si>
  <si>
    <t>40$ on the 5th and 60$ on the 6th don</t>
  </si>
  <si>
    <t>40 on the 5th and 60 on the 6th don</t>
  </si>
  <si>
    <t>30 on the 5th and 40 on the 6th don</t>
  </si>
  <si>
    <t>$20 on the 5th and $10 on the 6th don</t>
  </si>
  <si>
    <t>$20 on the 5th and $30 on the 6th don</t>
  </si>
  <si>
    <t>Anderson</t>
  </si>
  <si>
    <t>CP873</t>
  </si>
  <si>
    <t>$100 x 5  + 40$/70$/40$</t>
  </si>
  <si>
    <t>100$ x 2 + 75$</t>
  </si>
  <si>
    <t>$40/$75 (1st and 2nd don of the week)</t>
  </si>
  <si>
    <t>10$ on the 6th donation</t>
  </si>
  <si>
    <t>10 on the 6th donation</t>
  </si>
  <si>
    <t>10 on the 5th donation</t>
  </si>
  <si>
    <t>$10 on the 5th and $20 on the 6th don</t>
  </si>
  <si>
    <t>Altoona</t>
  </si>
  <si>
    <t>CP941</t>
  </si>
  <si>
    <t>$100 x 5 + 30$/80$/30$</t>
  </si>
  <si>
    <t>$30/$70 (ISO-1,2,3); $30/$80 (for ISO-0)</t>
  </si>
  <si>
    <t>$15 on the 8th donation</t>
  </si>
  <si>
    <t xml:space="preserve">$80 on the 6th </t>
  </si>
  <si>
    <t xml:space="preserve">$45 on the 6th </t>
  </si>
  <si>
    <t xml:space="preserve">$30 on the 7th </t>
  </si>
  <si>
    <t>30$ on the 6th and 40$ on the 7th</t>
  </si>
  <si>
    <t>30 on the 6th and 40 on the 7th</t>
  </si>
  <si>
    <t>$10 on the 6th (for ALL ISO); $60 on the 7th donc (for ISO-0)</t>
  </si>
  <si>
    <t>$20 on the 6th (for ALL ISO); $60 on the 7th donc (for ISO-0)</t>
  </si>
  <si>
    <t>100$ on Feb 7th till 50$</t>
  </si>
  <si>
    <t>La Vergne</t>
  </si>
  <si>
    <t>CP574</t>
  </si>
  <si>
    <t>$100, $150, $200</t>
  </si>
  <si>
    <t>$100, $150, $200 + 30$/60$ x 2 time + 30$</t>
  </si>
  <si>
    <t>65$ flat</t>
  </si>
  <si>
    <t>$30/$60 (1st and 2nd don of the week)</t>
  </si>
  <si>
    <t>50$ / 60$</t>
  </si>
  <si>
    <t>$40/$65 (for ISO-1,2,3); $40/$75 for ISO-0</t>
  </si>
  <si>
    <t>$30 on the 5th (ISO-ALL); $60 on the 7th (ISO-0 only)</t>
  </si>
  <si>
    <t>Tuscaloosa</t>
  </si>
  <si>
    <t>CP577</t>
  </si>
  <si>
    <t>$100 x 2 + 30$/75$ x 3 times</t>
  </si>
  <si>
    <t>$125 x 3</t>
  </si>
  <si>
    <t>$125 x 3 +$50</t>
  </si>
  <si>
    <t>$30/$75 (1st and 2nd don of the week)</t>
  </si>
  <si>
    <t>$45/$90</t>
  </si>
  <si>
    <t>$45/$80 (ISO-1,2,3); $45/$90 (ISO-0)</t>
  </si>
  <si>
    <t>20$ on the 6th  and 30$ on the 8th</t>
  </si>
  <si>
    <t>30$ on the 7th</t>
  </si>
  <si>
    <t>15$ on the 6th</t>
  </si>
  <si>
    <t>15$ on the 5th and 15$ on the 6th</t>
  </si>
  <si>
    <t>15 on the 5th and 15 on the 6th</t>
  </si>
  <si>
    <t>$10 on the 5th and $20 on the 6th (ALL) and $60 on the 7th don</t>
  </si>
  <si>
    <t>$25 on the 5th (ALL) and $60 on the 7th don</t>
  </si>
  <si>
    <t>Chicago</t>
  </si>
  <si>
    <t>1) Ramp-up</t>
  </si>
  <si>
    <t>CP575</t>
  </si>
  <si>
    <t>$100 x 2 + 40$/65$ x 3 times</t>
  </si>
  <si>
    <t>$125 x 6</t>
  </si>
  <si>
    <t>$125 x 4</t>
  </si>
  <si>
    <t>$40/$65 (1st and 2nd don of the week)</t>
  </si>
  <si>
    <t>$40/65$(1st and 2nd don of the week)</t>
  </si>
  <si>
    <t>$40/90$</t>
  </si>
  <si>
    <t>$60/80$</t>
  </si>
  <si>
    <t>$60/$70 (ISO-1,2,3); $60/$80 (ISO-0 only)</t>
  </si>
  <si>
    <t>$60 on the 6th don</t>
  </si>
  <si>
    <t>$60 on the 7th don</t>
  </si>
  <si>
    <t>$60 on the 6th (ISO-ALL); $60 on the 7th (ISO-0 only)</t>
  </si>
  <si>
    <t>Indianapolis</t>
  </si>
  <si>
    <t>CP959</t>
  </si>
  <si>
    <t>$75 x 3</t>
  </si>
  <si>
    <t>25$ on the 6th don</t>
  </si>
  <si>
    <t>10$ on the 5th don and $15 on the 6th don</t>
  </si>
  <si>
    <t>Ogden</t>
  </si>
  <si>
    <t>New</t>
  </si>
  <si>
    <t>CP535</t>
  </si>
  <si>
    <t>800$ in 8 donation</t>
  </si>
  <si>
    <t>$75/$125 + $100x6</t>
  </si>
  <si>
    <t>45$ /70$ + 5$ seasonal weekly bonus</t>
  </si>
  <si>
    <t>$45/$70 (ISO-1,2,3); $45/$80 (ISO-0 only)</t>
  </si>
  <si>
    <t>$10 on the 5th don and $20 on the 6th don (ISO-1,2,3); $60 on the 7th don (ISO-0 only)</t>
  </si>
  <si>
    <t>Austin</t>
  </si>
  <si>
    <t>CP572</t>
  </si>
  <si>
    <t>$50/ $70</t>
  </si>
  <si>
    <t>$40 on the 6th don</t>
  </si>
  <si>
    <t>Hampton</t>
  </si>
  <si>
    <t>CP787</t>
  </si>
  <si>
    <t>Spring Hill</t>
  </si>
  <si>
    <t>CP788</t>
  </si>
  <si>
    <t>Fort Worth</t>
  </si>
  <si>
    <t>CP789</t>
  </si>
  <si>
    <t>White Plains</t>
  </si>
  <si>
    <t>CP790</t>
  </si>
  <si>
    <t>Alburquerque</t>
  </si>
  <si>
    <t>CP578</t>
  </si>
  <si>
    <t>Specialty Base formula to look at new month - Update the "SpecialtyBaseLU" reference, then update the column in this table to reference new month</t>
  </si>
  <si>
    <t>MARKETING  to update this column</t>
  </si>
  <si>
    <t>No base (Column G)</t>
  </si>
  <si>
    <t>IT update Matrix to this column</t>
  </si>
  <si>
    <t>Center Name (calculated)</t>
  </si>
  <si>
    <t>PROFILECODE</t>
  </si>
  <si>
    <t>Name (calculated)</t>
  </si>
  <si>
    <t>Center Rulename</t>
  </si>
  <si>
    <t>Specialty Base</t>
  </si>
  <si>
    <t>Specialty Base $</t>
  </si>
  <si>
    <t>Speciality over base</t>
  </si>
  <si>
    <t>Speciality</t>
  </si>
  <si>
    <t>new Fee</t>
  </si>
  <si>
    <t>Current</t>
  </si>
  <si>
    <t>2X Week Anti-D Pre-Existing</t>
  </si>
  <si>
    <t>2X Week P Anti-D</t>
  </si>
  <si>
    <t>2X Week P CMV</t>
  </si>
  <si>
    <t>2X Week P RSV Pre-Existing</t>
  </si>
  <si>
    <t>P Anti-D Pre-Existing Standard</t>
  </si>
  <si>
    <t>P Anti-D Standard</t>
  </si>
  <si>
    <t>P CMV Standard</t>
  </si>
  <si>
    <t>P Denovo Non-Injectable</t>
  </si>
  <si>
    <t>P NORM KIG 10 Standard</t>
  </si>
  <si>
    <t>P NORM KIG 10-1 Standard</t>
  </si>
  <si>
    <t>P NORM KIG 10-2 Standard</t>
  </si>
  <si>
    <t>P NORM KIG 10-3 Standard</t>
  </si>
  <si>
    <t>P NORM KIG 10-4 Standard</t>
  </si>
  <si>
    <t>P RSV Pre-Existing Standard</t>
  </si>
  <si>
    <t>P Vaccinia Standard</t>
  </si>
  <si>
    <t>Vaccinia - 1st Donation</t>
  </si>
  <si>
    <t>Vaccinia - 2nd Donation</t>
  </si>
  <si>
    <t>Vaccinia - 3rd Donation</t>
  </si>
  <si>
    <t>Vaccinia - 4th Donation</t>
  </si>
  <si>
    <t>2X Week P HBS</t>
  </si>
  <si>
    <t>2X Week P HBS Pre-Existing</t>
  </si>
  <si>
    <t>P HBS Pre-Existing Standard</t>
  </si>
  <si>
    <t>P HBS Standard</t>
  </si>
  <si>
    <t>2X Week P Tetanus</t>
  </si>
  <si>
    <t>2X Week P Tetanus PE</t>
  </si>
  <si>
    <t>2X Week P VZV</t>
  </si>
  <si>
    <t>2X Week P VZV Pre-Existing</t>
  </si>
  <si>
    <t>P Tetanus Pre-Existing Standard</t>
  </si>
  <si>
    <t>P Tetanus Standard</t>
  </si>
  <si>
    <t>P VZV Standard</t>
  </si>
  <si>
    <t>PVZV Pre-Existing Standard</t>
  </si>
  <si>
    <t>2X Week P Rabies</t>
  </si>
  <si>
    <t>2X Week P Rabies HT</t>
  </si>
  <si>
    <t>P Rabies HT Standard</t>
  </si>
  <si>
    <t>P Rabies Standard</t>
  </si>
  <si>
    <t>P PL KIG 10-0 Standard</t>
  </si>
  <si>
    <t>P PL KIG 10-1 Standard</t>
  </si>
  <si>
    <t>P PL KIG 10-2 Standard</t>
  </si>
  <si>
    <t>P PL KIG 10-3 Standard</t>
  </si>
  <si>
    <t>P PL KIG 10-4 Standard</t>
  </si>
  <si>
    <t>P PRE VIP PL Standard</t>
  </si>
  <si>
    <t>2X Week P HBS TWINRX</t>
  </si>
  <si>
    <t>Anthrax 1st donation</t>
  </si>
  <si>
    <t>Anthrax Booster Immunization</t>
  </si>
  <si>
    <t>Anthrax P1 (1 Month Priming) Imm</t>
  </si>
  <si>
    <t>Anthrax P6 (6 Month Priming) Imm</t>
  </si>
  <si>
    <t>Anthrax PO (Day 0 Priming) Immun</t>
  </si>
  <si>
    <t>Anthrax Referral</t>
  </si>
  <si>
    <t>P Anthrax 1st Donation</t>
  </si>
  <si>
    <t>P Anthrax 2nd Donation</t>
  </si>
  <si>
    <t>P Anthrax 3rd Donation</t>
  </si>
  <si>
    <t>P Anthrax 4th Donation</t>
  </si>
  <si>
    <t>P Anthrax 5th Donation</t>
  </si>
  <si>
    <t>P Anthrax 6th Donation</t>
  </si>
  <si>
    <t>P Anthrax 7th Donation</t>
  </si>
  <si>
    <t>P Anthrax 8th Donation</t>
  </si>
  <si>
    <t>P Anthrax Standard</t>
  </si>
  <si>
    <t>P HBS TWINRIX Standard</t>
  </si>
  <si>
    <t>P Tetanus Tox Standard</t>
  </si>
  <si>
    <t>2X Week P NORM KIG10_0</t>
  </si>
  <si>
    <t>2X Week P NORM KIG10_2</t>
  </si>
  <si>
    <t>2X Week P NORM KIG10_3</t>
  </si>
  <si>
    <t>2X Week P NORM KIG10_4</t>
  </si>
  <si>
    <t>2X Week P NORM KIG10-1</t>
  </si>
  <si>
    <t>2X Week P Pre-VIP NS</t>
  </si>
  <si>
    <t>2X Week P VIP A</t>
  </si>
  <si>
    <t>2X Week P VIP AB</t>
  </si>
  <si>
    <t>2X Week Pre-VIP NS</t>
  </si>
  <si>
    <t>P Pre-VIP NS Standard</t>
  </si>
  <si>
    <t>P VIP A Standard</t>
  </si>
  <si>
    <t>P VIP AB Standard</t>
  </si>
  <si>
    <t>El Paso Dyer</t>
  </si>
  <si>
    <t>EP Alameda</t>
  </si>
  <si>
    <t>EP Stanton</t>
  </si>
  <si>
    <t>EP Zaragoza</t>
  </si>
  <si>
    <t>Houston Aldine</t>
  </si>
  <si>
    <t>Pre-VIP NS Standard</t>
  </si>
  <si>
    <t>Las Vegas</t>
  </si>
  <si>
    <t>lithia Springs</t>
  </si>
  <si>
    <t>Lubbock 34th</t>
  </si>
  <si>
    <t>Lubbock Main</t>
  </si>
  <si>
    <t>Mobile Mont</t>
  </si>
  <si>
    <t>Whole Blood INJ</t>
  </si>
  <si>
    <t>VIP AB Standard</t>
  </si>
  <si>
    <t>2X Week P Normal Source PL</t>
  </si>
  <si>
    <t>2X Week P PL  KIG10 0</t>
  </si>
  <si>
    <t>2X Week P PL  KIG10 1</t>
  </si>
  <si>
    <t>2X Week P PL  KIG10 2</t>
  </si>
  <si>
    <t>2X Week P PL  KIG10 3</t>
  </si>
  <si>
    <t>2X Week P PL  KIG10 4</t>
  </si>
  <si>
    <t>2X Week P Pre VIP PL</t>
  </si>
  <si>
    <t>P Normal Source PL Standard</t>
  </si>
  <si>
    <t>SA Commerce</t>
  </si>
  <si>
    <t>SA White</t>
  </si>
  <si>
    <t>ANTID_ND_ADD_100_8TIMES</t>
  </si>
  <si>
    <t>P 125 Anti - D</t>
  </si>
  <si>
    <t>P 125 Anti - D Non EU</t>
  </si>
  <si>
    <t>P 125 Anti - D PreExisting</t>
  </si>
  <si>
    <t>P 125 Normal Source</t>
  </si>
  <si>
    <t>Test Cells</t>
  </si>
  <si>
    <t>Active Center (calculated)</t>
  </si>
  <si>
    <t>PROFILENAME</t>
  </si>
  <si>
    <t>Marketing/Spciality (Calculated)</t>
  </si>
  <si>
    <t>RULENAME</t>
  </si>
  <si>
    <t>Sort Order (Calculated)</t>
  </si>
  <si>
    <t>RULESET_TYPE_IND</t>
  </si>
  <si>
    <t>AMOUNT</t>
  </si>
  <si>
    <t>Column1</t>
  </si>
  <si>
    <t>Are all items account for in Payment Changes tab?</t>
  </si>
  <si>
    <t>is in Specialty tab</t>
  </si>
  <si>
    <t>C Profile-069 Lincoln</t>
  </si>
  <si>
    <t>1st Responder-Medical</t>
  </si>
  <si>
    <t>BONUS</t>
  </si>
  <si>
    <t>2X Week P NSP NS</t>
  </si>
  <si>
    <t>2X Week P NSP Non EU</t>
  </si>
  <si>
    <t>5X Month</t>
  </si>
  <si>
    <t>6X Month</t>
  </si>
  <si>
    <t>CRM_LAPSEDONOR_25_twice</t>
  </si>
  <si>
    <t>CRM_LAPSEDONOR_50_twice</t>
  </si>
  <si>
    <t>CRM_LAPSEDONOR_75_twice</t>
  </si>
  <si>
    <t>College ID Standard Bonus</t>
  </si>
  <si>
    <t>Employee Donor</t>
  </si>
  <si>
    <t>Military ID</t>
  </si>
  <si>
    <t>New Donor 1st Visit-Bonus</t>
  </si>
  <si>
    <t>New Donor 2nd Visit-Bonus</t>
  </si>
  <si>
    <t>New Donor 3rd Visit-Bonus</t>
  </si>
  <si>
    <t>New Donor 4th Visit-Bonus</t>
  </si>
  <si>
    <t>New Donor 5th Visit-Bonus</t>
  </si>
  <si>
    <t>New Donor 6th Visit-Bonus</t>
  </si>
  <si>
    <t>New Donor 7th Visit-Bonus</t>
  </si>
  <si>
    <t>New Donor 8th Visit-Bonus</t>
  </si>
  <si>
    <t>1B_KEDLeague_Promo_5USD</t>
  </si>
  <si>
    <t>MANUAL</t>
  </si>
  <si>
    <t>CALL_10</t>
  </si>
  <si>
    <t>CALL_15</t>
  </si>
  <si>
    <t>CALL_25</t>
  </si>
  <si>
    <t>CALL_5</t>
  </si>
  <si>
    <t>CMV Lapsed $15 Twice</t>
  </si>
  <si>
    <t>Community</t>
  </si>
  <si>
    <t>DENOVO  - Antibody Screen</t>
  </si>
  <si>
    <t>Denovo - Attendance Bonus</t>
  </si>
  <si>
    <t>Denovo - Immunization</t>
  </si>
  <si>
    <t>EMPLOYEE_BONUS_8MONTH_80USD</t>
  </si>
  <si>
    <t>HANGER_RECRUIT_5USD_once</t>
  </si>
  <si>
    <t>Immunization Boost Payment</t>
  </si>
  <si>
    <t>Immunization Series Payment</t>
  </si>
  <si>
    <t>Inconv Fee $20-$50-Comment Req'd</t>
  </si>
  <si>
    <t>Inconv Fee $5-$20-Comment Req'd</t>
  </si>
  <si>
    <t>Inconv Fee$50-$100-Comment Req'd</t>
  </si>
  <si>
    <t>NSP_ LAPSEDONOR_50_Twice</t>
  </si>
  <si>
    <t>NSP_LD_25_2X</t>
  </si>
  <si>
    <t>NSP_LD_50_1X</t>
  </si>
  <si>
    <t>NSP_ORPHAN_100_once</t>
  </si>
  <si>
    <t>RSV WEEKLY BONUS 10</t>
  </si>
  <si>
    <t>Restick</t>
  </si>
  <si>
    <t>SCRATCH_1000_USD</t>
  </si>
  <si>
    <t>SCRATCH_100_USD</t>
  </si>
  <si>
    <t>SCRATCH_10_USD</t>
  </si>
  <si>
    <t>SCRATCH_20_USD</t>
  </si>
  <si>
    <t>SCRATCH_25_USD</t>
  </si>
  <si>
    <t>SCRATCH_50_USD</t>
  </si>
  <si>
    <t>SCRATCH_5_USD</t>
  </si>
  <si>
    <t>SLOW_TEXT_5</t>
  </si>
  <si>
    <t>SPECIAL_ x9_25 _ONCE</t>
  </si>
  <si>
    <t>SPECIAL_BONUS_40USD</t>
  </si>
  <si>
    <t>SPECIAL_x6_x7_15 _TWICE</t>
  </si>
  <si>
    <t>SPECIAL_x8_x9_20 _TWICE</t>
  </si>
  <si>
    <t>Sample Only</t>
  </si>
  <si>
    <t>Unit Below 250 mL</t>
  </si>
  <si>
    <t>Unit above 250 mL/underdraw</t>
  </si>
  <si>
    <t>REFERRAL</t>
  </si>
  <si>
    <t>STANDARD</t>
  </si>
  <si>
    <t>P NSP NONEU Standard</t>
  </si>
  <si>
    <t>P NSP NS Standard</t>
  </si>
  <si>
    <t>C Profile-078 Augusta</t>
  </si>
  <si>
    <t>SEASON_WELCOME_BONUS_5_USD</t>
  </si>
  <si>
    <t>SEASON_WELCOME__BONUS_10_USD</t>
  </si>
  <si>
    <t>SEASON_WELCOME__BONUS_20_USD</t>
  </si>
  <si>
    <t>SEASON_WELCOME__BONUS_50_USD</t>
  </si>
  <si>
    <t>C Profile-082 Youngstown</t>
  </si>
  <si>
    <t>7X Month</t>
  </si>
  <si>
    <t>CRM_UAT_5USD</t>
  </si>
  <si>
    <t>C Profile-125 Somerset</t>
  </si>
  <si>
    <t>Travel Miles 20-29</t>
  </si>
  <si>
    <t>Travel Miles 30-34</t>
  </si>
  <si>
    <t>Travel Miles 35-39</t>
  </si>
  <si>
    <t>Travel Miles 40-44</t>
  </si>
  <si>
    <t>Travel Miles 45-90</t>
  </si>
  <si>
    <t>C Profile-128 Tucker</t>
  </si>
  <si>
    <t>1A_LAND_PAGE_55USD</t>
  </si>
  <si>
    <t>NSP_ORPHAN_125_ONCE</t>
  </si>
  <si>
    <t>C Profile-133 Mobile Mont</t>
  </si>
  <si>
    <t>HBS Missed Donation</t>
  </si>
  <si>
    <t>Referral - Vaccinia</t>
  </si>
  <si>
    <t>Vaccinia Immunization</t>
  </si>
  <si>
    <t>C Profile-134 College Park</t>
  </si>
  <si>
    <t>MONDAY_COUPON_RETENTION_10_once</t>
  </si>
  <si>
    <t>C Profile-135 Springfield</t>
  </si>
  <si>
    <t>C Profile-136 Urbana</t>
  </si>
  <si>
    <t>SPECIAL_BONUS_60USD</t>
  </si>
  <si>
    <t>STUDENT_25USD_REF_BONUS</t>
  </si>
  <si>
    <t>C Profile-138 Cinnaminson</t>
  </si>
  <si>
    <t>C Profile-139 Norman</t>
  </si>
  <si>
    <t>C Profile-147 Shreveport</t>
  </si>
  <si>
    <t>SPECIAL_BONUS_10USD</t>
  </si>
  <si>
    <t>SPECIAL_BONUS_20USD</t>
  </si>
  <si>
    <t>SPECIAL_BONUS_30USD</t>
  </si>
  <si>
    <t>SPRING_COUPON_10_PER_WEEK</t>
  </si>
  <si>
    <t>C Profile-149 Burlington</t>
  </si>
  <si>
    <t>C Profile-150 Pensacola</t>
  </si>
  <si>
    <t>C Profile-154 Bradenton</t>
  </si>
  <si>
    <t>C Profile-177 Bowling Green</t>
  </si>
  <si>
    <t>C Profile-184 Copperas Cove</t>
  </si>
  <si>
    <t>C Profile-185 El Paso Dyer</t>
  </si>
  <si>
    <t>C Profile-206 EP Stanton</t>
  </si>
  <si>
    <t>C Profile-207 Farmington</t>
  </si>
  <si>
    <t>C Profile-214 Gainesville</t>
  </si>
  <si>
    <t>C Profile-215 Gallup</t>
  </si>
  <si>
    <t>C Profile-221 Goodyear</t>
  </si>
  <si>
    <t>C Profile-222 Greenville</t>
  </si>
  <si>
    <t>C Profile-224 Hot Springs</t>
  </si>
  <si>
    <t>C Profile-225 Houston Aldine</t>
  </si>
  <si>
    <t>C Profile-226 Jonesboro</t>
  </si>
  <si>
    <t>C Profile-228 Laredo</t>
  </si>
  <si>
    <t>C Profile-284 Lubbock 34th</t>
  </si>
  <si>
    <t>C Profile-285 Lubbock Main</t>
  </si>
  <si>
    <t>C Profile-328 Mobile Mof</t>
  </si>
  <si>
    <t>C Profile-523 Pharr</t>
  </si>
  <si>
    <t>C Profile-524 Phoenix</t>
  </si>
  <si>
    <t>C Profile-525 SA White</t>
  </si>
  <si>
    <t>C Profile-526 Temple Terrace</t>
  </si>
  <si>
    <t>C Profile-527 EP Zaragoza</t>
  </si>
  <si>
    <t>C Profile-528 EP Alameda</t>
  </si>
  <si>
    <t>C Profile-529 SA Commerce</t>
  </si>
  <si>
    <t>C Profile-530 Duncanville</t>
  </si>
  <si>
    <t>C Profile-534 Pasadena</t>
  </si>
  <si>
    <t>C Profile-535 Ogden</t>
  </si>
  <si>
    <t>C Profile-570 Las Vegas</t>
  </si>
  <si>
    <t>C Profile-572 Austin</t>
  </si>
  <si>
    <t>C Profile-573 Grand Junction</t>
  </si>
  <si>
    <t>C Profile-574 La Vergne</t>
  </si>
  <si>
    <t>C Profile-575 Chicago</t>
  </si>
  <si>
    <t>C Profile-577 Tuscaloosa</t>
  </si>
  <si>
    <t>C Profile-685 Columbia</t>
  </si>
  <si>
    <t>C Profile-686 Cocoa Beach</t>
  </si>
  <si>
    <t>C Profile-787 Hampton</t>
  </si>
  <si>
    <t>C Profile-869 Irving</t>
  </si>
  <si>
    <t>C Profile-872 Hickory</t>
  </si>
  <si>
    <t>C Profile-873 Anderson</t>
  </si>
  <si>
    <t>C Profile-893 Amarillo</t>
  </si>
  <si>
    <t>C Profile-894 Forest Lane</t>
  </si>
  <si>
    <t>HAPPY_HOURS_5USD</t>
  </si>
  <si>
    <t>C Profile-917 Amherst</t>
  </si>
  <si>
    <t>8X Month</t>
  </si>
  <si>
    <t>C Profile-941 Altoona</t>
  </si>
  <si>
    <t>C Profile-943 Port Orange</t>
  </si>
  <si>
    <t>C Profile-944 Pittston</t>
  </si>
  <si>
    <t>C Profile-946 Bedford</t>
  </si>
  <si>
    <t>C Profile-947 Cleveland</t>
  </si>
  <si>
    <t>C Profile-948 Sanford</t>
  </si>
  <si>
    <t>C Profile-949 Lithia Springs</t>
  </si>
  <si>
    <t>C Profile-953 Slidell</t>
  </si>
  <si>
    <t>C Profile-955 Hendersonville</t>
  </si>
  <si>
    <t>EDDM_WELCOME_BONUS_70_USD</t>
  </si>
  <si>
    <t>C Profile-957 Rocky Mount</t>
  </si>
  <si>
    <t>C Profile-959 Indianapolis</t>
  </si>
  <si>
    <t>C Profile-961 Orlando</t>
  </si>
  <si>
    <t>C Profile-962 Palmview</t>
  </si>
  <si>
    <t>SITE</t>
  </si>
  <si>
    <t>CPSITE</t>
  </si>
  <si>
    <t>NAME</t>
  </si>
  <si>
    <t>DEFAULT_COLL_TYPE</t>
  </si>
  <si>
    <t>Standard (CALCULATED)</t>
  </si>
  <si>
    <t>Standard Exists in NL</t>
  </si>
  <si>
    <t>2x Bonus (collection lookup)</t>
  </si>
  <si>
    <t>2x Bonus in NL</t>
  </si>
  <si>
    <t>Notes</t>
  </si>
  <si>
    <t>2x In Speciality Tab</t>
  </si>
  <si>
    <t>069</t>
  </si>
  <si>
    <t>P Profile-069 Lincoln</t>
  </si>
  <si>
    <t>PCMV</t>
  </si>
  <si>
    <t>PD</t>
  </si>
  <si>
    <t>PDPRE</t>
  </si>
  <si>
    <t>PHBSPE</t>
  </si>
  <si>
    <t>PHBSTWINRIX</t>
  </si>
  <si>
    <t>PNSPEUNS</t>
  </si>
  <si>
    <t>PTETANUS</t>
  </si>
  <si>
    <t>P_DNOV_NIJ</t>
  </si>
  <si>
    <t>P_RSV_PE</t>
  </si>
  <si>
    <t>078</t>
  </si>
  <si>
    <t>P Profile-078 Augusta</t>
  </si>
  <si>
    <t>PRAB</t>
  </si>
  <si>
    <t>PTETPE</t>
  </si>
  <si>
    <t>082</t>
  </si>
  <si>
    <t>P Profile-082 Youngstown</t>
  </si>
  <si>
    <t>125</t>
  </si>
  <si>
    <t>P Profile-125 Somerset</t>
  </si>
  <si>
    <t>PDRESS</t>
  </si>
  <si>
    <t>PDSOMERSET</t>
  </si>
  <si>
    <t>PNSPSS</t>
  </si>
  <si>
    <t>TCELLS</t>
  </si>
  <si>
    <t>WBINJ</t>
  </si>
  <si>
    <t>128</t>
  </si>
  <si>
    <t>P Profile-128 Tucker</t>
  </si>
  <si>
    <t>PVIPA</t>
  </si>
  <si>
    <t>PVIPAB</t>
  </si>
  <si>
    <t>PVZV</t>
  </si>
  <si>
    <t>PVZVPE</t>
  </si>
  <si>
    <t>P_NSPVIP</t>
  </si>
  <si>
    <t>133</t>
  </si>
  <si>
    <t>P Profile-133 Mobile Mont</t>
  </si>
  <si>
    <t>PHBS</t>
  </si>
  <si>
    <t>PTOX</t>
  </si>
  <si>
    <t>PVIG</t>
  </si>
  <si>
    <t>134</t>
  </si>
  <si>
    <t>P Profile-134 College Park</t>
  </si>
  <si>
    <t>135</t>
  </si>
  <si>
    <t>P Profile-135 Springfield</t>
  </si>
  <si>
    <t>136</t>
  </si>
  <si>
    <t>P Profile-136 Urbana</t>
  </si>
  <si>
    <t>PNKIG10</t>
  </si>
  <si>
    <t>PNKIG10_1</t>
  </si>
  <si>
    <t>PNKIG10_2</t>
  </si>
  <si>
    <t>PNKIG10_3</t>
  </si>
  <si>
    <t>PNKIG10_4</t>
  </si>
  <si>
    <t>138</t>
  </si>
  <si>
    <t>P Profile-138 Cinnaminson</t>
  </si>
  <si>
    <t>PANTHRAX</t>
  </si>
  <si>
    <t>139</t>
  </si>
  <si>
    <t>P Profile-139 Norman</t>
  </si>
  <si>
    <t>147</t>
  </si>
  <si>
    <t>P Profile-147 Shreveport</t>
  </si>
  <si>
    <t>149</t>
  </si>
  <si>
    <t>P Profile-149 Burlington</t>
  </si>
  <si>
    <t>150</t>
  </si>
  <si>
    <t>P Profile-150 Pensacola</t>
  </si>
  <si>
    <t>154</t>
  </si>
  <si>
    <t>P Profile-154 Bradenton</t>
  </si>
  <si>
    <t>177</t>
  </si>
  <si>
    <t>P Profile-177 Bowling Green</t>
  </si>
  <si>
    <t>184</t>
  </si>
  <si>
    <t>P Profile-184 Copperas Cove</t>
  </si>
  <si>
    <t>185</t>
  </si>
  <si>
    <t>P Profile-185 El Paso Dyer</t>
  </si>
  <si>
    <t>206</t>
  </si>
  <si>
    <t>P Profile-206 EP Stanton</t>
  </si>
  <si>
    <t>207</t>
  </si>
  <si>
    <t>P Profile-207 Farmington</t>
  </si>
  <si>
    <t>214</t>
  </si>
  <si>
    <t>P Profile-214 Gainesville</t>
  </si>
  <si>
    <t>215</t>
  </si>
  <si>
    <t>P Profile-215 Gallup</t>
  </si>
  <si>
    <t>221</t>
  </si>
  <si>
    <t>P Profile-221 Goodyear</t>
  </si>
  <si>
    <t>222</t>
  </si>
  <si>
    <t>P Profile-222 Greenville</t>
  </si>
  <si>
    <t>224</t>
  </si>
  <si>
    <t>P Profile-224 Hot Springs</t>
  </si>
  <si>
    <t>225</t>
  </si>
  <si>
    <t>P Profile-225 Houston Aldine</t>
  </si>
  <si>
    <t>226</t>
  </si>
  <si>
    <t>P Profile-226 Jonesboro</t>
  </si>
  <si>
    <t>228</t>
  </si>
  <si>
    <t>P Profile-228 Laredo</t>
  </si>
  <si>
    <t>284</t>
  </si>
  <si>
    <t>P Profile-284 Lubbock 34th</t>
  </si>
  <si>
    <t>285</t>
  </si>
  <si>
    <t>P Profile-285 Lubbock Main</t>
  </si>
  <si>
    <t>328</t>
  </si>
  <si>
    <t>P Profile-328 Mobile Mof</t>
  </si>
  <si>
    <t>523</t>
  </si>
  <si>
    <t>P Profile-523 Pharr</t>
  </si>
  <si>
    <t>524</t>
  </si>
  <si>
    <t>P Profile-524 Phoenix</t>
  </si>
  <si>
    <t>525</t>
  </si>
  <si>
    <t>P Profile-525 San Antonio</t>
  </si>
  <si>
    <t>526</t>
  </si>
  <si>
    <t>P Profile-526 Temple Terrace</t>
  </si>
  <si>
    <t>527</t>
  </si>
  <si>
    <t>P Profile-527 EP Zaragoza</t>
  </si>
  <si>
    <t>528</t>
  </si>
  <si>
    <t>P Profile-528 EP ALAMEDA</t>
  </si>
  <si>
    <t>529</t>
  </si>
  <si>
    <t>P Profile-529 SA Commerce</t>
  </si>
  <si>
    <t>530</t>
  </si>
  <si>
    <t>P Profile-530 Duncanville</t>
  </si>
  <si>
    <t>534</t>
  </si>
  <si>
    <t>P Profile-534 Pasadena</t>
  </si>
  <si>
    <t>535</t>
  </si>
  <si>
    <t>P Profile-535 Ogden</t>
  </si>
  <si>
    <t>570</t>
  </si>
  <si>
    <t>P Profile-570 Las Vegas</t>
  </si>
  <si>
    <t>572</t>
  </si>
  <si>
    <t>P Profile-572-Austin</t>
  </si>
  <si>
    <t>PNKIG10_0_PL</t>
  </si>
  <si>
    <t>PNKIG10_1_PL</t>
  </si>
  <si>
    <t>PNKIG10_2_PL</t>
  </si>
  <si>
    <t>PNKIG10_3_PL</t>
  </si>
  <si>
    <t>PNKIG10_4_PL</t>
  </si>
  <si>
    <t>PNSPPL</t>
  </si>
  <si>
    <t>573</t>
  </si>
  <si>
    <t>P Profile-573 Grand Junction</t>
  </si>
  <si>
    <t>574</t>
  </si>
  <si>
    <t>P Profile-574 La Vergne</t>
  </si>
  <si>
    <t>575</t>
  </si>
  <si>
    <t>P Profile-575 Chicago</t>
  </si>
  <si>
    <t>577</t>
  </si>
  <si>
    <t>P Profile-577 Tuscaloosa</t>
  </si>
  <si>
    <t>685</t>
  </si>
  <si>
    <t>P Profile-685 Columbia</t>
  </si>
  <si>
    <t>686</t>
  </si>
  <si>
    <t>P Profile-686 Cocoa Beach</t>
  </si>
  <si>
    <t>787</t>
  </si>
  <si>
    <t>P Profile-787 Hampton</t>
  </si>
  <si>
    <t>869</t>
  </si>
  <si>
    <t>P Profile-869 Irving</t>
  </si>
  <si>
    <t>872</t>
  </si>
  <si>
    <t>P Profile-872 Hickory</t>
  </si>
  <si>
    <t>873</t>
  </si>
  <si>
    <t>P Profile-873 Anderson</t>
  </si>
  <si>
    <t>893</t>
  </si>
  <si>
    <t>P Profile-893 Amarillo</t>
  </si>
  <si>
    <t>894</t>
  </si>
  <si>
    <t>P Profile-894 Forest Lane</t>
  </si>
  <si>
    <t>917</t>
  </si>
  <si>
    <t>P Profile-917  Amherst</t>
  </si>
  <si>
    <t>941</t>
  </si>
  <si>
    <t>P Profile-941  Altoona</t>
  </si>
  <si>
    <t>943</t>
  </si>
  <si>
    <t>P Profile-943 Port Orange</t>
  </si>
  <si>
    <t>944</t>
  </si>
  <si>
    <t>P Profile-944  Pittston</t>
  </si>
  <si>
    <t>946</t>
  </si>
  <si>
    <t>P Profile-946  Bedford</t>
  </si>
  <si>
    <t>947</t>
  </si>
  <si>
    <t>P Profile-947 Cleveland</t>
  </si>
  <si>
    <t>948</t>
  </si>
  <si>
    <t>P Profile-948 Sanford</t>
  </si>
  <si>
    <t>949</t>
  </si>
  <si>
    <t>P Profile-949 Lithia Springs</t>
  </si>
  <si>
    <t>953</t>
  </si>
  <si>
    <t>P Profile-953 Slidell</t>
  </si>
  <si>
    <t>955</t>
  </si>
  <si>
    <t>P Profile-955 Hendersonville</t>
  </si>
  <si>
    <t>957</t>
  </si>
  <si>
    <t>P Profile-957 Rocky Mount</t>
  </si>
  <si>
    <t>959</t>
  </si>
  <si>
    <t>P Profile-959 Indianapolis</t>
  </si>
  <si>
    <t>961</t>
  </si>
  <si>
    <t>P Profile-961 Orlando</t>
  </si>
  <si>
    <t>962</t>
  </si>
  <si>
    <t>P Profile-962 Palmview</t>
  </si>
  <si>
    <t>Business Name</t>
  </si>
  <si>
    <t>Marketing/Speciality</t>
  </si>
  <si>
    <t>Sort Order</t>
  </si>
  <si>
    <t>Marketing</t>
  </si>
  <si>
    <t>P NSP NS AP Standard</t>
  </si>
  <si>
    <t>2X Week</t>
  </si>
  <si>
    <t>RETURN - 2nd don of the week -BONUS-ALL</t>
  </si>
  <si>
    <t>2X Week NSP NS</t>
  </si>
  <si>
    <t>8X Month P NSP NS</t>
  </si>
  <si>
    <t>1st Donation of Week - P CMV</t>
  </si>
  <si>
    <t>2X Week P HBS TWINRX-AP</t>
  </si>
  <si>
    <t>2X Week P VZV AP</t>
  </si>
  <si>
    <t>2X Week P VZV Pre-Existing AP</t>
  </si>
  <si>
    <t>8X Month HBS</t>
  </si>
  <si>
    <t>8X Month HBS TwinRix</t>
  </si>
  <si>
    <t>8X Month HBS TwinRix AP</t>
  </si>
  <si>
    <t>8X Month P Anti-D</t>
  </si>
  <si>
    <t>8X Month P Tetanus</t>
  </si>
  <si>
    <t>8X Month P Tetanus Pre-Existing</t>
  </si>
  <si>
    <t>8X Month Vaccinia</t>
  </si>
  <si>
    <t>8X Month Vaccinia AP</t>
  </si>
  <si>
    <t>8X Month VZV</t>
  </si>
  <si>
    <t>8X Month VZV AP</t>
  </si>
  <si>
    <t>8X Month VZV Pre-Existing</t>
  </si>
  <si>
    <t>Fireman ID</t>
  </si>
  <si>
    <t>Loyalty</t>
  </si>
  <si>
    <t>Police ID</t>
  </si>
  <si>
    <t>Specialty</t>
  </si>
  <si>
    <t>&lt;149 Standard</t>
  </si>
  <si>
    <t>&gt;175 Standard</t>
  </si>
  <si>
    <t>125 Anti - D PreExisting</t>
  </si>
  <si>
    <t>125 Anti-D Somerset AP</t>
  </si>
  <si>
    <t>125 D Non EU Standard</t>
  </si>
  <si>
    <t>125 D Standard</t>
  </si>
  <si>
    <t>125 Normal Source Standard</t>
  </si>
  <si>
    <t>150-174 Standard</t>
  </si>
  <si>
    <t>Anti - D NEU AP SS Standard</t>
  </si>
  <si>
    <t>P HBS TWINRIX-AP Standard</t>
  </si>
  <si>
    <t>P Tetanus AP Standard</t>
  </si>
  <si>
    <t>P VZV Pre-Existing AP</t>
  </si>
  <si>
    <t>2X Week P Tetanus AP</t>
  </si>
  <si>
    <t>Pre-VIP Standard</t>
  </si>
  <si>
    <t>Vaccinia Standard</t>
  </si>
  <si>
    <t>VZV Standard</t>
  </si>
  <si>
    <t>Been a While Text $30</t>
  </si>
  <si>
    <t>Been a While Text $50</t>
  </si>
  <si>
    <t>Been a while Text $10</t>
  </si>
  <si>
    <t>Been a while Text $25</t>
  </si>
  <si>
    <t>Been a while Text $5</t>
  </si>
  <si>
    <t>Been a while text $20</t>
  </si>
  <si>
    <t>2X Week P NORM KIG10</t>
  </si>
  <si>
    <t>2X Week P NORM KIG10-2</t>
  </si>
  <si>
    <t>2X Week P NSP NS AP</t>
  </si>
  <si>
    <t>P Vaccinia AP Standard</t>
  </si>
  <si>
    <t>NSP_ LAPSEDONOR_20_Once</t>
  </si>
  <si>
    <t>NSP_ LAPSEDONOR_15_Twice</t>
  </si>
  <si>
    <t>NSP_ LAPSEDONOR_20_Twice</t>
  </si>
  <si>
    <t>Vaccinia AP - 1st Donation</t>
  </si>
  <si>
    <t>Vaccinia AP - 2nd Donation</t>
  </si>
  <si>
    <t>Vaccinia AP - 3rd Donation</t>
  </si>
  <si>
    <t>Vaccinia AP - 4th Donation</t>
  </si>
  <si>
    <t>CATALINA_20</t>
  </si>
  <si>
    <t>SCRATCH_1000</t>
  </si>
  <si>
    <t>SCRATCH_5_to_100</t>
  </si>
  <si>
    <t>Name</t>
  </si>
  <si>
    <t>Active KED Center</t>
  </si>
  <si>
    <t>Collection Type</t>
  </si>
  <si>
    <t>Payment Standard</t>
  </si>
  <si>
    <t>Payment 2x bonus</t>
  </si>
  <si>
    <t>Cindy Names</t>
  </si>
  <si>
    <t>CP942</t>
  </si>
  <si>
    <t>Allentown</t>
  </si>
  <si>
    <t>N</t>
  </si>
  <si>
    <t>DSOMERSET</t>
  </si>
  <si>
    <t>HBS (Twinrix) 2x</t>
  </si>
  <si>
    <t>Y</t>
  </si>
  <si>
    <t>PHBSTWINRIX-AP</t>
  </si>
  <si>
    <t>PNSPEUNS-AP</t>
  </si>
  <si>
    <t>HBS (Twinrix)</t>
  </si>
  <si>
    <t>DPRESS</t>
  </si>
  <si>
    <t>NSPSS</t>
  </si>
  <si>
    <t>CP178</t>
  </si>
  <si>
    <t>Cleveland OH</t>
  </si>
  <si>
    <t>CP179</t>
  </si>
  <si>
    <t>Commerce City</t>
  </si>
  <si>
    <t>PVZV-AP</t>
  </si>
  <si>
    <t>CP940</t>
  </si>
  <si>
    <t>Decatur</t>
  </si>
  <si>
    <t>PVZVPE-AP</t>
  </si>
  <si>
    <t>PCOVID19</t>
  </si>
  <si>
    <t>CP208</t>
  </si>
  <si>
    <t>Flagstaff</t>
  </si>
  <si>
    <t>DENOVO</t>
  </si>
  <si>
    <t>PNSPNEU</t>
  </si>
  <si>
    <t>PREKIG10</t>
  </si>
  <si>
    <t>PREKIG10-1</t>
  </si>
  <si>
    <t>PREKIG10-2</t>
  </si>
  <si>
    <t>PTET-AP</t>
  </si>
  <si>
    <t>NSPEUNS</t>
  </si>
  <si>
    <t>Normal Source NS Standard</t>
  </si>
  <si>
    <t>NSPNS-AP</t>
  </si>
  <si>
    <t>Normal Source NS Standard AP</t>
  </si>
  <si>
    <t>2X Week NSP NS AP</t>
  </si>
  <si>
    <t>NSPNEU</t>
  </si>
  <si>
    <t>Normal Source NS Non EU</t>
  </si>
  <si>
    <t>2X Week NSP NS NEU</t>
  </si>
  <si>
    <t>DPRE</t>
  </si>
  <si>
    <t>Anti-D Pre Existing Standard</t>
  </si>
  <si>
    <t>D</t>
  </si>
  <si>
    <t>Anti-D Standard</t>
  </si>
  <si>
    <t>2X Week Anti-D</t>
  </si>
  <si>
    <t>CP227</t>
  </si>
  <si>
    <t>Lakewood</t>
  </si>
  <si>
    <t>P_RSV_PE_AP</t>
  </si>
  <si>
    <t>P RSV Pre-Existing AP Standard</t>
  </si>
  <si>
    <t>2X Week P RSV Pre-Existing AP</t>
  </si>
  <si>
    <t>RSV_PE_AP</t>
  </si>
  <si>
    <t>RSV Pre-Existing AP Standard</t>
  </si>
  <si>
    <t>2X Week RSV Pre-Existing AP</t>
  </si>
  <si>
    <t>CP137</t>
  </si>
  <si>
    <t>Lincoln N</t>
  </si>
  <si>
    <t>RSV_PE</t>
  </si>
  <si>
    <t>RSV Pre-Existing Standard</t>
  </si>
  <si>
    <t>2X Week RSV Pre-Existing</t>
  </si>
  <si>
    <t>VZV</t>
  </si>
  <si>
    <t>VZV Pre-Existing Standard</t>
  </si>
  <si>
    <t>2X_WK_VZVPE_NP</t>
  </si>
  <si>
    <t>CP867</t>
  </si>
  <si>
    <t>Longview</t>
  </si>
  <si>
    <t>VZVPE</t>
  </si>
  <si>
    <t>VZV Pre-Existing AP</t>
  </si>
  <si>
    <t>2X Week VZV Pre-Existing AP</t>
  </si>
  <si>
    <t>VIPAB</t>
  </si>
  <si>
    <t>2X Week VIPAB</t>
  </si>
  <si>
    <t>VIPAB-AP</t>
  </si>
  <si>
    <t>VIP AB AP Standard</t>
  </si>
  <si>
    <t>2X Week VIP AB AP</t>
  </si>
  <si>
    <t>CP871</t>
  </si>
  <si>
    <t>Meridian</t>
  </si>
  <si>
    <t>VIG</t>
  </si>
  <si>
    <t>Vaccinia NP Standard</t>
  </si>
  <si>
    <t>CP153</t>
  </si>
  <si>
    <t>Myrtle Beach</t>
  </si>
  <si>
    <t>n</t>
  </si>
  <si>
    <t>CP892</t>
  </si>
  <si>
    <t>Odessa</t>
  </si>
  <si>
    <t>P_NSPVIP_PL</t>
  </si>
  <si>
    <t>CP155</t>
  </si>
  <si>
    <t>Sarasota</t>
  </si>
  <si>
    <t>CP886</t>
  </si>
  <si>
    <t>Westmoreland</t>
  </si>
  <si>
    <t>?</t>
  </si>
  <si>
    <t>Normal Source AP Standard</t>
  </si>
  <si>
    <t>Normal Source NS Non EU Standard</t>
  </si>
  <si>
    <t>P 125 Anti - D AP</t>
  </si>
  <si>
    <t>P Anti - D NEU - AP</t>
  </si>
  <si>
    <t>EDDM_ WELCOME_BONUS_100_USD</t>
  </si>
  <si>
    <t>EDDM_ WELCOME_BONUS_20_USD</t>
  </si>
  <si>
    <t>EDDM_ WELCOME_BONUS_40_USD</t>
  </si>
  <si>
    <t>EDDM_ WELCOME_BONUS_60_USD</t>
  </si>
  <si>
    <t>EDDM_ WELCOME_BONUS_80_USD</t>
  </si>
  <si>
    <t>2X Week  P RSV Pre-Existing AP</t>
  </si>
  <si>
    <t>LOCAL_EVENT_COUPON_20_USD</t>
  </si>
  <si>
    <t>SEASONAL_COUPON_10_PER WEEK</t>
  </si>
  <si>
    <t>SEASONAL_COUPON_5_PER WEEK</t>
  </si>
  <si>
    <t>SOCIAL_ WELCOME_BONUS_40_USD</t>
  </si>
  <si>
    <t>SOCIAL_ WELCOME_BONUS_60_USD</t>
  </si>
  <si>
    <t>LANDPAGE_ONETIME_BONUS_50_USD</t>
  </si>
  <si>
    <t>2X Week P VIP AB AP</t>
  </si>
  <si>
    <t>Donor_App_Usability_Test_Ref_50</t>
  </si>
  <si>
    <t>Donor_App_Use_Test_Rtrn_2XW_90</t>
  </si>
  <si>
    <t>Donor_App_Use_Test_Rtrn_Month_20</t>
  </si>
  <si>
    <t>Donor_App_Use_Test_Rtrn_NewD_100</t>
  </si>
  <si>
    <t>Donor_App_Use_Test_Rtrn_STND_40</t>
  </si>
  <si>
    <t>P VIP AB AP Standard</t>
  </si>
  <si>
    <t>Vaccinia AP NP-1st Donation</t>
  </si>
  <si>
    <t>Vaccinia AP NP-2nd Donation</t>
  </si>
  <si>
    <t>Vaccinia AP NP-3rd Donation</t>
  </si>
  <si>
    <t>Vaccinia AP NP-4th Donation</t>
  </si>
  <si>
    <t>Vaccinia NP-1st Donation</t>
  </si>
  <si>
    <t>Vaccinia NP-2nd Donation</t>
  </si>
  <si>
    <t>Vaccinia NP-3rd Donation</t>
  </si>
  <si>
    <t>Vaccinia NP-4th Donation</t>
  </si>
  <si>
    <t>Vaccinia AP NP Standard</t>
  </si>
  <si>
    <t>2X Week VZV</t>
  </si>
  <si>
    <t>2X Week VZV AP</t>
  </si>
  <si>
    <t>VZV AP Standard</t>
  </si>
  <si>
    <t>VZV Pre-Existing AP Standard</t>
  </si>
  <si>
    <t>BILLBOARD_BONUS_25_USD</t>
  </si>
  <si>
    <t>Donor_App_Use_Test_Rtrn_2XW_70</t>
  </si>
  <si>
    <t>Donor_App_Use_Test_Rtrn_Month_30</t>
  </si>
  <si>
    <t>zz2X Week NSP NS AP</t>
  </si>
  <si>
    <t>zz2X Week P HBS TWINRX-AP</t>
  </si>
  <si>
    <t>zz2X Week P NSP NS AP</t>
  </si>
  <si>
    <t>zzNormal Source AP Standard</t>
  </si>
  <si>
    <t>zzP HBS TWINRIX-AP Standard</t>
  </si>
  <si>
    <t>zzP NSP NS AP Standard</t>
  </si>
  <si>
    <t>zzP Tetanus AP Standard</t>
  </si>
  <si>
    <t>zz2X Week  P RSV Pre-Existing AP</t>
  </si>
  <si>
    <t>zz2X Week P Tetanus AP</t>
  </si>
  <si>
    <t>zz2X Week RSV Pre-Existing AP</t>
  </si>
  <si>
    <t>1A_LAND_PAGE_55</t>
  </si>
  <si>
    <t>2X Week P PL KIG10 0</t>
  </si>
  <si>
    <t>2X Week P PL KIG10 1</t>
  </si>
  <si>
    <t>2X Week P PL KIG10 2</t>
  </si>
  <si>
    <t>2X Week P PL KIG10 3</t>
  </si>
  <si>
    <t>2X Week P PL KIG10 4</t>
  </si>
  <si>
    <t>2X week for HBS</t>
  </si>
  <si>
    <t xml:space="preserve">How to make sure each configured collection type has an associated payment rule </t>
  </si>
  <si>
    <t>example  - Center collections "PL" ensure the center</t>
  </si>
  <si>
    <t>---Programs and test</t>
  </si>
  <si>
    <t>select substr(pp.code,3,3) as site, pp.code, pp.name, yield_mode_ind, pp.biometric_constype_id</t>
  </si>
  <si>
    <t xml:space="preserve">       ,ppa.default_coll_type, ppa.seq</t>
  </si>
  <si>
    <t xml:space="preserve">       ,pc.code ProgramCode_code</t>
  </si>
  <si>
    <t xml:space="preserve">       ,pc.Name ProgramCode_Name</t>
  </si>
  <si>
    <t>from DNR$PROGRAM_PROFILES pp</t>
  </si>
  <si>
    <t>join DNR$PROGPROF_ASSOC_PROGRAMS ppa on ppa.progprof_ID = pp.ID</t>
  </si>
  <si>
    <t>join DNR$PROGRAM_CODES pc on pc.id = ppa.PROGRAM_ID and pc.is_enabled = 1</t>
  </si>
  <si>
    <t>join SVC$SITES s on s.code = substr(pp.code,3,3)</t>
  </si>
  <si>
    <t>where  s.company_ID = '-1'</t>
  </si>
  <si>
    <t xml:space="preserve">   and pp.is_enabled = 1</t>
  </si>
  <si>
    <t xml:space="preserve">   and pc.Name ='Normal Source'</t>
  </si>
  <si>
    <t xml:space="preserve">order by pp.code, pc.Name  </t>
  </si>
  <si>
    <t>Michael P's Email</t>
  </si>
  <si>
    <t>Amarillo,</t>
  </si>
  <si>
    <t>Bedford,</t>
  </si>
  <si>
    <t>Bowling Green,</t>
  </si>
  <si>
    <t xml:space="preserve">Copperas Cove, </t>
  </si>
  <si>
    <t>El Paso – Stanton,</t>
  </si>
  <si>
    <t>Gainesville,</t>
  </si>
  <si>
    <t xml:space="preserve">Hendersonville, </t>
  </si>
  <si>
    <t>Pharr,</t>
  </si>
  <si>
    <t>KEDPLASMA LLC-Lincoln - 069</t>
  </si>
  <si>
    <t>KEDPLASMA LLC - Augusta - 078</t>
  </si>
  <si>
    <t>KEDPLASMA LLC-Youngstown -082</t>
  </si>
  <si>
    <t>KEDPLASMA LLC-Tucker-128</t>
  </si>
  <si>
    <t>KEDPLASMA LLC-Mobile Mont-133</t>
  </si>
  <si>
    <t>KEDPLASMA LLC-Springfield-135</t>
  </si>
  <si>
    <t>KEDPLASMA LLC-Urbana-136</t>
  </si>
  <si>
    <t>KEDPLASMA LLC-Cinnaminson-138</t>
  </si>
  <si>
    <t>KEDPLASMA LLC-Norman-139</t>
  </si>
  <si>
    <t>KEDPLASMA LLC-Shreveport-147</t>
  </si>
  <si>
    <t>KEDPLASMA LLC-Pensacola-150</t>
  </si>
  <si>
    <t>KEDPLASMA LLC-Bradenton-154</t>
  </si>
  <si>
    <t>KEDPLASMA LLC-Bowling Green-177</t>
  </si>
  <si>
    <t>KEDPLASMA LLC-Gainesville-214</t>
  </si>
  <si>
    <t>KEDPLASMA LLC-Gallup-215</t>
  </si>
  <si>
    <t>KEDPLASMA LLC-Hot Springs-224</t>
  </si>
  <si>
    <t>KEDPLASMA LLC-Laredo-228</t>
  </si>
  <si>
    <t>KEDPLASMA LLC-Lubbock 34th-284</t>
  </si>
  <si>
    <t>KEDPLASMA LLC-Mobile Mof-328</t>
  </si>
  <si>
    <t>KEDPLASMA LLC-Phoenix-524</t>
  </si>
  <si>
    <t>KEDPLASMA LLC-Temple Terrace-526</t>
  </si>
  <si>
    <t>KEDPLASMA LLC-Duncanville-530</t>
  </si>
  <si>
    <t>KEDPLASMA LLC-Pasadena-534</t>
  </si>
  <si>
    <t>KEDPLASMA LLC-Las Vegas-570</t>
  </si>
  <si>
    <t>KEDPLASMA LLC-Grand Junction-573</t>
  </si>
  <si>
    <t>KEDPLASMA LLC-La Vergne-574</t>
  </si>
  <si>
    <t>KEDPLASMA LLC-Tuscaloosa-577</t>
  </si>
  <si>
    <t>KEDPLASMA LLC-Columbia-685</t>
  </si>
  <si>
    <t>KEDPLASMA LLC-Cocoa Beach-686</t>
  </si>
  <si>
    <t>KEDPLASMA LLC-Irving-869</t>
  </si>
  <si>
    <t>KEDPLASMA LLC-Hickory-872</t>
  </si>
  <si>
    <t>KEDPLASMA LLC-Anderson-873</t>
  </si>
  <si>
    <t>KEDPLASMA LLC-Amarillo-893</t>
  </si>
  <si>
    <t>KEDPLASMA LLC-Forest Lane-894</t>
  </si>
  <si>
    <t>KEDPLASMA LLC-Amherst-917</t>
  </si>
  <si>
    <t>KEDPLASMA LLC-Altoona-941</t>
  </si>
  <si>
    <t>KEDPLASMA LLC-Port Orange-943</t>
  </si>
  <si>
    <t>KEDPLASMA LLC-Pittston-944</t>
  </si>
  <si>
    <t>KEDPLASMA LLC-Bedford-946</t>
  </si>
  <si>
    <t>KEDPLASMA LLC-Sanford-948</t>
  </si>
  <si>
    <t>KEDPLASMA LLC-Lithia Springs-949</t>
  </si>
  <si>
    <t>KEDPLASMA LLC-Slidell-953</t>
  </si>
  <si>
    <t>KEDPLASMA LLC-Hendersonville-955</t>
  </si>
  <si>
    <t>KEDPLASMA LLC-Rocky Mount-957</t>
  </si>
  <si>
    <t>KEDPLASMA LLC-Indianapolis-959</t>
  </si>
  <si>
    <t>KEDPLASMA LLC-Orlando-961</t>
  </si>
  <si>
    <t>zz2X Week P VIP AB AP</t>
  </si>
  <si>
    <t>zz2X Week P VZV AP</t>
  </si>
  <si>
    <t>zz2X Week P VZV Pre-Existing AP</t>
  </si>
  <si>
    <t>zz2X Week VIP AB AP</t>
  </si>
  <si>
    <t>zz2X Week VZV AP</t>
  </si>
  <si>
    <t>zz2X Week VZV Pre-Existing AP</t>
  </si>
  <si>
    <t>zzP 125 Anti - D AP</t>
  </si>
  <si>
    <t>zzP Anti - D NEU - AP</t>
  </si>
  <si>
    <t>NSPV</t>
  </si>
  <si>
    <t>zzP RSV Pre-Existing AP Standard</t>
  </si>
  <si>
    <t>zzP Vaccinia AP Standard</t>
  </si>
  <si>
    <t>zzP VIP AB AP Standard</t>
  </si>
  <si>
    <t>zzP VZV Pre-Existing AP</t>
  </si>
  <si>
    <t>zzRSV Pre-Existing AP Standard</t>
  </si>
  <si>
    <t>zzVaccinia AP - 1st Donation</t>
  </si>
  <si>
    <t>zzVaccinia AP - 2nd Donation</t>
  </si>
  <si>
    <t>zzVaccinia AP - 3rd Donation</t>
  </si>
  <si>
    <t>zzVaccinia AP - 4th Donation</t>
  </si>
  <si>
    <t>zzVaccinia AP NP Standard</t>
  </si>
  <si>
    <t>zzVaccinia AP NP-1st Donation</t>
  </si>
  <si>
    <t>zzVaccinia AP NP-2nd Donation</t>
  </si>
  <si>
    <t>zzVaccinia AP NP-3rd Donation</t>
  </si>
  <si>
    <t>zzVaccinia AP NP-4th Donation</t>
  </si>
  <si>
    <t>zzVIP AB AP Standard</t>
  </si>
  <si>
    <t>zzVZV AP Standard</t>
  </si>
  <si>
    <t>zzVZV Pre-Existing AP Standard</t>
  </si>
  <si>
    <t>Lincoln North</t>
  </si>
  <si>
    <t>In Speciality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</si>
</sst>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_);[Red]\(&quot;$&quot;#,##0.0\)"/>
    <numFmt numFmtId="165" formatCode="[$$-409]#,##0"/>
    <numFmt numFmtId="166" formatCode="_-[$$-409]* #,##0_ ;_-[$$-409]* \-#,##0\ ;_-[$$-409]* &quot;-&quot;??_ ;_-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Calibri"/>
      <family val="2"/>
    </font>
    <font>
      <sz val="9"/>
      <color rgb="FF333333"/>
      <name val="Arial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1"/>
      <color rgb="FF7030A0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161616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theme="9" tint="0.79998168889431442"/>
      </patternFill>
    </fill>
    <fill>
      <patternFill patternType="solid">
        <fgColor rgb="FFFFF2CC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99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auto="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/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0" tint="-0.24994659260841701"/>
      </bottom>
      <diagonal/>
    </border>
    <border>
      <left style="thin">
        <color rgb="FF000000"/>
      </left>
      <right style="thin">
        <color rgb="FF00000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medium">
        <color rgb="FFE8E8E8"/>
      </left>
      <right style="medium">
        <color rgb="FFE8E8E8"/>
      </right>
      <top style="medium">
        <color rgb="FFE8E8E8"/>
      </top>
      <bottom style="medium">
        <color rgb="FFE8E8E8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BFBFBF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06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4" fontId="0" fillId="0" borderId="0" xfId="1" applyFont="1"/>
    <xf numFmtId="0" fontId="0" fillId="0" borderId="7" xfId="0" applyBorder="1"/>
    <xf numFmtId="0" fontId="0" fillId="0" borderId="6" xfId="0" applyBorder="1"/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7" borderId="0" xfId="0" applyFill="1"/>
    <xf numFmtId="0" fontId="0" fillId="0" borderId="16" xfId="0" applyBorder="1"/>
    <xf numFmtId="0" fontId="0" fillId="8" borderId="16" xfId="0" applyFill="1" applyBorder="1"/>
    <xf numFmtId="0" fontId="3" fillId="7" borderId="0" xfId="0" applyFont="1" applyFill="1" applyAlignment="1">
      <alignment vertical="center"/>
    </xf>
    <xf numFmtId="0" fontId="4" fillId="7" borderId="0" xfId="0" applyFont="1" applyFill="1"/>
    <xf numFmtId="6" fontId="4" fillId="7" borderId="0" xfId="0" applyNumberFormat="1" applyFont="1" applyFill="1" applyAlignment="1">
      <alignment horizontal="left"/>
    </xf>
    <xf numFmtId="6" fontId="2" fillId="7" borderId="0" xfId="0" applyNumberFormat="1" applyFont="1" applyFill="1" applyAlignment="1">
      <alignment horizontal="left"/>
    </xf>
    <xf numFmtId="164" fontId="2" fillId="7" borderId="0" xfId="0" applyNumberFormat="1" applyFont="1" applyFill="1" applyAlignment="1">
      <alignment horizontal="left"/>
    </xf>
    <xf numFmtId="164" fontId="4" fillId="7" borderId="0" xfId="0" applyNumberFormat="1" applyFont="1" applyFill="1" applyAlignment="1">
      <alignment horizontal="left"/>
    </xf>
    <xf numFmtId="6" fontId="4" fillId="7" borderId="0" xfId="0" applyNumberFormat="1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3" borderId="18" xfId="0" applyFill="1" applyBorder="1"/>
    <xf numFmtId="0" fontId="0" fillId="5" borderId="5" xfId="0" applyFill="1" applyBorder="1"/>
    <xf numFmtId="0" fontId="0" fillId="5" borderId="0" xfId="0" applyFill="1"/>
    <xf numFmtId="0" fontId="0" fillId="5" borderId="32" xfId="0" applyFill="1" applyBorder="1"/>
    <xf numFmtId="0" fontId="0" fillId="4" borderId="0" xfId="0" applyFill="1"/>
    <xf numFmtId="0" fontId="0" fillId="6" borderId="33" xfId="0" applyFill="1" applyBorder="1"/>
    <xf numFmtId="0" fontId="0" fillId="6" borderId="0" xfId="0" applyFill="1"/>
    <xf numFmtId="0" fontId="0" fillId="6" borderId="17" xfId="0" applyFill="1" applyBorder="1"/>
    <xf numFmtId="0" fontId="4" fillId="3" borderId="34" xfId="0" applyFont="1" applyFill="1" applyBorder="1"/>
    <xf numFmtId="0" fontId="2" fillId="3" borderId="34" xfId="0" applyFont="1" applyFill="1" applyBorder="1"/>
    <xf numFmtId="0" fontId="9" fillId="3" borderId="34" xfId="0" applyFont="1" applyFill="1" applyBorder="1"/>
    <xf numFmtId="0" fontId="4" fillId="0" borderId="35" xfId="0" applyFont="1" applyBorder="1"/>
    <xf numFmtId="0" fontId="2" fillId="0" borderId="35" xfId="0" applyFont="1" applyBorder="1"/>
    <xf numFmtId="0" fontId="9" fillId="0" borderId="35" xfId="0" applyFont="1" applyBorder="1"/>
    <xf numFmtId="0" fontId="4" fillId="3" borderId="35" xfId="0" applyFont="1" applyFill="1" applyBorder="1"/>
    <xf numFmtId="0" fontId="2" fillId="3" borderId="35" xfId="0" applyFont="1" applyFill="1" applyBorder="1"/>
    <xf numFmtId="0" fontId="9" fillId="3" borderId="35" xfId="0" applyFont="1" applyFill="1" applyBorder="1"/>
    <xf numFmtId="6" fontId="4" fillId="0" borderId="36" xfId="0" applyNumberFormat="1" applyFont="1" applyBorder="1" applyAlignment="1">
      <alignment horizontal="left"/>
    </xf>
    <xf numFmtId="6" fontId="2" fillId="0" borderId="36" xfId="0" applyNumberFormat="1" applyFont="1" applyBorder="1" applyAlignment="1">
      <alignment horizontal="left"/>
    </xf>
    <xf numFmtId="6" fontId="9" fillId="0" borderId="36" xfId="0" applyNumberFormat="1" applyFont="1" applyBorder="1" applyAlignment="1">
      <alignment horizontal="left"/>
    </xf>
    <xf numFmtId="6" fontId="4" fillId="0" borderId="37" xfId="0" applyNumberFormat="1" applyFont="1" applyBorder="1" applyAlignment="1">
      <alignment horizontal="left"/>
    </xf>
    <xf numFmtId="6" fontId="2" fillId="0" borderId="37" xfId="0" applyNumberFormat="1" applyFont="1" applyBorder="1" applyAlignment="1">
      <alignment horizontal="left"/>
    </xf>
    <xf numFmtId="6" fontId="4" fillId="0" borderId="35" xfId="0" applyNumberFormat="1" applyFont="1" applyBorder="1" applyAlignment="1">
      <alignment horizontal="left"/>
    </xf>
    <xf numFmtId="6" fontId="2" fillId="0" borderId="35" xfId="0" applyNumberFormat="1" applyFont="1" applyBorder="1" applyAlignment="1">
      <alignment horizontal="left"/>
    </xf>
    <xf numFmtId="6" fontId="4" fillId="0" borderId="4" xfId="0" applyNumberFormat="1" applyFont="1" applyBorder="1" applyAlignment="1">
      <alignment horizontal="left"/>
    </xf>
    <xf numFmtId="6" fontId="2" fillId="0" borderId="4" xfId="0" applyNumberFormat="1" applyFont="1" applyBorder="1" applyAlignment="1">
      <alignment horizontal="left"/>
    </xf>
    <xf numFmtId="6" fontId="4" fillId="0" borderId="2" xfId="0" applyNumberFormat="1" applyFont="1" applyBorder="1" applyAlignment="1">
      <alignment horizontal="left"/>
    </xf>
    <xf numFmtId="0" fontId="4" fillId="0" borderId="2" xfId="0" applyFont="1" applyBorder="1"/>
    <xf numFmtId="6" fontId="4" fillId="0" borderId="1" xfId="0" applyNumberFormat="1" applyFont="1" applyBorder="1" applyAlignment="1">
      <alignment horizontal="left"/>
    </xf>
    <xf numFmtId="6" fontId="2" fillId="0" borderId="1" xfId="0" applyNumberFormat="1" applyFont="1" applyBorder="1" applyAlignment="1">
      <alignment horizontal="left"/>
    </xf>
    <xf numFmtId="6" fontId="2" fillId="0" borderId="2" xfId="0" applyNumberFormat="1" applyFont="1" applyBorder="1" applyAlignment="1">
      <alignment horizontal="left"/>
    </xf>
    <xf numFmtId="6" fontId="4" fillId="0" borderId="38" xfId="0" applyNumberFormat="1" applyFont="1" applyBorder="1" applyAlignment="1">
      <alignment horizontal="left"/>
    </xf>
    <xf numFmtId="6" fontId="2" fillId="0" borderId="38" xfId="0" applyNumberFormat="1" applyFont="1" applyBorder="1" applyAlignment="1">
      <alignment horizontal="left"/>
    </xf>
    <xf numFmtId="6" fontId="4" fillId="0" borderId="39" xfId="0" applyNumberFormat="1" applyFont="1" applyBorder="1" applyAlignment="1">
      <alignment horizontal="left"/>
    </xf>
    <xf numFmtId="0" fontId="0" fillId="0" borderId="2" xfId="0" applyBorder="1"/>
    <xf numFmtId="0" fontId="3" fillId="0" borderId="1" xfId="0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164" fontId="4" fillId="0" borderId="1" xfId="0" applyNumberFormat="1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164" fontId="4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4" fillId="0" borderId="38" xfId="0" applyNumberFormat="1" applyFont="1" applyBorder="1" applyAlignment="1">
      <alignment horizontal="left"/>
    </xf>
    <xf numFmtId="164" fontId="2" fillId="0" borderId="38" xfId="0" applyNumberFormat="1" applyFont="1" applyBorder="1" applyAlignment="1">
      <alignment horizontal="left"/>
    </xf>
    <xf numFmtId="0" fontId="0" fillId="3" borderId="43" xfId="0" applyFill="1" applyBorder="1"/>
    <xf numFmtId="0" fontId="0" fillId="0" borderId="44" xfId="0" applyBorder="1"/>
    <xf numFmtId="0" fontId="0" fillId="3" borderId="44" xfId="0" applyFill="1" applyBorder="1"/>
    <xf numFmtId="0" fontId="0" fillId="0" borderId="45" xfId="0" applyBorder="1"/>
    <xf numFmtId="0" fontId="0" fillId="5" borderId="42" xfId="0" applyFill="1" applyBorder="1"/>
    <xf numFmtId="0" fontId="0" fillId="5" borderId="44" xfId="0" applyFill="1" applyBorder="1"/>
    <xf numFmtId="0" fontId="0" fillId="4" borderId="44" xfId="0" applyFill="1" applyBorder="1"/>
    <xf numFmtId="0" fontId="0" fillId="6" borderId="44" xfId="0" applyFill="1" applyBorder="1"/>
    <xf numFmtId="0" fontId="3" fillId="0" borderId="7" xfId="0" applyFont="1" applyBorder="1" applyAlignment="1">
      <alignment horizontal="center" vertical="center"/>
    </xf>
    <xf numFmtId="0" fontId="5" fillId="12" borderId="0" xfId="0" applyFont="1" applyFill="1"/>
    <xf numFmtId="0" fontId="6" fillId="12" borderId="40" xfId="0" applyFont="1" applyFill="1" applyBorder="1"/>
    <xf numFmtId="0" fontId="0" fillId="12" borderId="46" xfId="0" applyFill="1" applyBorder="1"/>
    <xf numFmtId="0" fontId="4" fillId="12" borderId="41" xfId="0" applyFont="1" applyFill="1" applyBorder="1"/>
    <xf numFmtId="0" fontId="0" fillId="12" borderId="0" xfId="0" applyFill="1"/>
    <xf numFmtId="0" fontId="0" fillId="3" borderId="52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 wrapText="1"/>
    </xf>
    <xf numFmtId="0" fontId="0" fillId="3" borderId="52" xfId="0" applyFill="1" applyBorder="1" applyAlignment="1">
      <alignment horizontal="center" vertical="center" wrapText="1"/>
    </xf>
    <xf numFmtId="0" fontId="0" fillId="3" borderId="52" xfId="0" applyFill="1" applyBorder="1"/>
    <xf numFmtId="0" fontId="6" fillId="12" borderId="53" xfId="0" applyFont="1" applyFill="1" applyBorder="1"/>
    <xf numFmtId="0" fontId="0" fillId="0" borderId="53" xfId="0" applyBorder="1"/>
    <xf numFmtId="0" fontId="0" fillId="3" borderId="48" xfId="0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 wrapText="1"/>
    </xf>
    <xf numFmtId="0" fontId="0" fillId="3" borderId="48" xfId="0" applyFill="1" applyBorder="1"/>
    <xf numFmtId="0" fontId="3" fillId="3" borderId="54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 wrapText="1"/>
    </xf>
    <xf numFmtId="0" fontId="0" fillId="3" borderId="57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2" fillId="7" borderId="9" xfId="0" applyFont="1" applyFill="1" applyBorder="1"/>
    <xf numFmtId="0" fontId="0" fillId="3" borderId="59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6" fontId="4" fillId="7" borderId="14" xfId="0" applyNumberFormat="1" applyFont="1" applyFill="1" applyBorder="1" applyAlignment="1">
      <alignment horizontal="left"/>
    </xf>
    <xf numFmtId="44" fontId="0" fillId="0" borderId="0" xfId="1" applyFont="1" applyFill="1" applyBorder="1"/>
    <xf numFmtId="0" fontId="8" fillId="0" borderId="0" xfId="0" applyFont="1" applyAlignment="1">
      <alignment vertical="center" wrapText="1"/>
    </xf>
    <xf numFmtId="44" fontId="0" fillId="0" borderId="0" xfId="1" applyFont="1" applyFill="1" applyBorder="1" applyAlignment="1">
      <alignment horizontal="left"/>
    </xf>
    <xf numFmtId="0" fontId="4" fillId="0" borderId="0" xfId="0" applyFont="1"/>
    <xf numFmtId="6" fontId="0" fillId="0" borderId="0" xfId="0" applyNumberFormat="1"/>
    <xf numFmtId="0" fontId="10" fillId="13" borderId="64" xfId="0" applyFont="1" applyFill="1" applyBorder="1"/>
    <xf numFmtId="0" fontId="10" fillId="0" borderId="65" xfId="0" applyFont="1" applyBorder="1"/>
    <xf numFmtId="0" fontId="10" fillId="13" borderId="65" xfId="0" applyFont="1" applyFill="1" applyBorder="1"/>
    <xf numFmtId="0" fontId="10" fillId="0" borderId="66" xfId="0" applyFont="1" applyBorder="1"/>
    <xf numFmtId="0" fontId="2" fillId="3" borderId="67" xfId="0" applyFont="1" applyFill="1" applyBorder="1"/>
    <xf numFmtId="0" fontId="2" fillId="0" borderId="68" xfId="0" applyFont="1" applyBorder="1"/>
    <xf numFmtId="0" fontId="10" fillId="13" borderId="69" xfId="0" applyFont="1" applyFill="1" applyBorder="1"/>
    <xf numFmtId="0" fontId="10" fillId="0" borderId="70" xfId="0" applyFont="1" applyBorder="1"/>
    <xf numFmtId="0" fontId="2" fillId="3" borderId="71" xfId="0" applyFont="1" applyFill="1" applyBorder="1"/>
    <xf numFmtId="0" fontId="2" fillId="0" borderId="72" xfId="0" applyFont="1" applyBorder="1"/>
    <xf numFmtId="0" fontId="2" fillId="3" borderId="72" xfId="0" applyFont="1" applyFill="1" applyBorder="1"/>
    <xf numFmtId="6" fontId="2" fillId="0" borderId="73" xfId="0" applyNumberFormat="1" applyFont="1" applyBorder="1" applyAlignment="1">
      <alignment horizontal="left"/>
    </xf>
    <xf numFmtId="6" fontId="9" fillId="0" borderId="2" xfId="0" applyNumberFormat="1" applyFont="1" applyBorder="1" applyAlignment="1">
      <alignment horizontal="left"/>
    </xf>
    <xf numFmtId="6" fontId="4" fillId="0" borderId="14" xfId="0" applyNumberFormat="1" applyFont="1" applyBorder="1" applyAlignment="1">
      <alignment horizontal="left"/>
    </xf>
    <xf numFmtId="0" fontId="0" fillId="3" borderId="20" xfId="0" applyFill="1" applyBorder="1" applyAlignment="1">
      <alignment horizontal="center" vertical="center" wrapText="1"/>
    </xf>
    <xf numFmtId="0" fontId="11" fillId="13" borderId="65" xfId="0" applyFont="1" applyFill="1" applyBorder="1"/>
    <xf numFmtId="0" fontId="11" fillId="0" borderId="66" xfId="0" applyFont="1" applyBorder="1"/>
    <xf numFmtId="0" fontId="11" fillId="13" borderId="64" xfId="0" applyFont="1" applyFill="1" applyBorder="1"/>
    <xf numFmtId="0" fontId="11" fillId="0" borderId="65" xfId="0" applyFont="1" applyBorder="1"/>
    <xf numFmtId="0" fontId="4" fillId="3" borderId="67" xfId="0" applyFont="1" applyFill="1" applyBorder="1"/>
    <xf numFmtId="0" fontId="4" fillId="0" borderId="68" xfId="0" applyFont="1" applyBorder="1"/>
    <xf numFmtId="0" fontId="11" fillId="13" borderId="69" xfId="0" applyFont="1" applyFill="1" applyBorder="1"/>
    <xf numFmtId="0" fontId="11" fillId="0" borderId="70" xfId="0" applyFont="1" applyBorder="1"/>
    <xf numFmtId="6" fontId="4" fillId="3" borderId="35" xfId="0" applyNumberFormat="1" applyFont="1" applyFill="1" applyBorder="1"/>
    <xf numFmtId="0" fontId="3" fillId="0" borderId="0" xfId="0" applyFont="1"/>
    <xf numFmtId="44" fontId="0" fillId="0" borderId="74" xfId="1" applyFont="1" applyBorder="1"/>
    <xf numFmtId="0" fontId="0" fillId="14" borderId="0" xfId="0" applyFill="1"/>
    <xf numFmtId="44" fontId="0" fillId="14" borderId="0" xfId="1" applyFont="1" applyFill="1"/>
    <xf numFmtId="44" fontId="0" fillId="14" borderId="74" xfId="1" applyFont="1" applyFill="1" applyBorder="1"/>
    <xf numFmtId="44" fontId="0" fillId="10" borderId="0" xfId="1" applyFont="1" applyFill="1"/>
    <xf numFmtId="0" fontId="5" fillId="11" borderId="0" xfId="0" applyFont="1" applyFill="1"/>
    <xf numFmtId="44" fontId="14" fillId="11" borderId="0" xfId="1" applyFont="1" applyFill="1" applyAlignment="1">
      <alignment horizontal="center"/>
    </xf>
    <xf numFmtId="44" fontId="5" fillId="11" borderId="0" xfId="1" applyFont="1" applyFill="1"/>
    <xf numFmtId="44" fontId="5" fillId="11" borderId="74" xfId="1" applyFont="1" applyFill="1" applyBorder="1"/>
    <xf numFmtId="0" fontId="12" fillId="0" borderId="0" xfId="0" applyFont="1"/>
    <xf numFmtId="44" fontId="13" fillId="0" borderId="0" xfId="1" applyFont="1" applyFill="1" applyAlignment="1">
      <alignment horizontal="center"/>
    </xf>
    <xf numFmtId="44" fontId="12" fillId="0" borderId="0" xfId="1" applyFont="1" applyFill="1"/>
    <xf numFmtId="44" fontId="12" fillId="0" borderId="74" xfId="1" applyFont="1" applyFill="1" applyBorder="1"/>
    <xf numFmtId="0" fontId="15" fillId="0" borderId="0" xfId="0" applyFont="1"/>
    <xf numFmtId="0" fontId="16" fillId="0" borderId="0" xfId="0" applyFont="1"/>
    <xf numFmtId="0" fontId="17" fillId="15" borderId="0" xfId="0" applyFont="1" applyFill="1"/>
    <xf numFmtId="0" fontId="18" fillId="15" borderId="0" xfId="0" applyFont="1" applyFill="1"/>
    <xf numFmtId="0" fontId="6" fillId="12" borderId="1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14" borderId="16" xfId="0" applyFill="1" applyBorder="1"/>
    <xf numFmtId="0" fontId="19" fillId="14" borderId="76" xfId="0" applyFont="1" applyFill="1" applyBorder="1" applyAlignment="1">
      <alignment vertical="center" wrapText="1"/>
    </xf>
    <xf numFmtId="0" fontId="0" fillId="16" borderId="16" xfId="0" applyFill="1" applyBorder="1"/>
    <xf numFmtId="0" fontId="0" fillId="8" borderId="0" xfId="0" applyFill="1"/>
    <xf numFmtId="0" fontId="11" fillId="13" borderId="0" xfId="0" applyFont="1" applyFill="1"/>
    <xf numFmtId="0" fontId="11" fillId="0" borderId="0" xfId="0" applyFont="1"/>
    <xf numFmtId="0" fontId="10" fillId="0" borderId="77" xfId="0" applyFont="1" applyBorder="1"/>
    <xf numFmtId="0" fontId="10" fillId="0" borderId="78" xfId="0" applyFont="1" applyBorder="1"/>
    <xf numFmtId="0" fontId="10" fillId="13" borderId="77" xfId="0" applyFont="1" applyFill="1" applyBorder="1"/>
    <xf numFmtId="0" fontId="10" fillId="13" borderId="79" xfId="0" applyFont="1" applyFill="1" applyBorder="1"/>
    <xf numFmtId="0" fontId="10" fillId="13" borderId="0" xfId="0" applyFont="1" applyFill="1"/>
    <xf numFmtId="0" fontId="10" fillId="0" borderId="0" xfId="0" applyFont="1"/>
    <xf numFmtId="165" fontId="20" fillId="17" borderId="1" xfId="0" applyNumberFormat="1" applyFont="1" applyFill="1" applyBorder="1"/>
    <xf numFmtId="165" fontId="11" fillId="13" borderId="77" xfId="0" applyNumberFormat="1" applyFont="1" applyFill="1" applyBorder="1"/>
    <xf numFmtId="165" fontId="11" fillId="0" borderId="80" xfId="0" applyNumberFormat="1" applyFont="1" applyBorder="1"/>
    <xf numFmtId="165" fontId="11" fillId="13" borderId="80" xfId="0" applyNumberFormat="1" applyFont="1" applyFill="1" applyBorder="1"/>
    <xf numFmtId="165" fontId="11" fillId="0" borderId="81" xfId="0" applyNumberFormat="1" applyFont="1" applyBorder="1"/>
    <xf numFmtId="165" fontId="11" fillId="18" borderId="4" xfId="0" applyNumberFormat="1" applyFont="1" applyFill="1" applyBorder="1"/>
    <xf numFmtId="165" fontId="11" fillId="13" borderId="79" xfId="0" applyNumberFormat="1" applyFont="1" applyFill="1" applyBorder="1"/>
    <xf numFmtId="165" fontId="10" fillId="0" borderId="77" xfId="0" applyNumberFormat="1" applyFont="1" applyBorder="1"/>
    <xf numFmtId="165" fontId="11" fillId="13" borderId="65" xfId="0" applyNumberFormat="1" applyFont="1" applyFill="1" applyBorder="1"/>
    <xf numFmtId="165" fontId="11" fillId="0" borderId="66" xfId="0" applyNumberFormat="1" applyFont="1" applyBorder="1"/>
    <xf numFmtId="165" fontId="11" fillId="0" borderId="65" xfId="0" applyNumberFormat="1" applyFont="1" applyBorder="1"/>
    <xf numFmtId="165" fontId="11" fillId="0" borderId="1" xfId="0" applyNumberFormat="1" applyFont="1" applyBorder="1"/>
    <xf numFmtId="165" fontId="11" fillId="0" borderId="2" xfId="0" applyNumberFormat="1" applyFont="1" applyBorder="1"/>
    <xf numFmtId="165" fontId="11" fillId="0" borderId="38" xfId="0" applyNumberFormat="1" applyFont="1" applyBorder="1"/>
    <xf numFmtId="165" fontId="11" fillId="0" borderId="39" xfId="0" applyNumberFormat="1" applyFont="1" applyBorder="1"/>
    <xf numFmtId="165" fontId="11" fillId="18" borderId="82" xfId="0" applyNumberFormat="1" applyFont="1" applyFill="1" applyBorder="1"/>
    <xf numFmtId="165" fontId="10" fillId="0" borderId="2" xfId="0" applyNumberFormat="1" applyFont="1" applyBorder="1"/>
    <xf numFmtId="165" fontId="10" fillId="13" borderId="79" xfId="0" applyNumberFormat="1" applyFont="1" applyFill="1" applyBorder="1"/>
    <xf numFmtId="165" fontId="10" fillId="0" borderId="1" xfId="0" applyNumberFormat="1" applyFont="1" applyBorder="1"/>
    <xf numFmtId="165" fontId="11" fillId="0" borderId="4" xfId="0" applyNumberFormat="1" applyFont="1" applyBorder="1"/>
    <xf numFmtId="165" fontId="11" fillId="13" borderId="83" xfId="0" applyNumberFormat="1" applyFont="1" applyFill="1" applyBorder="1"/>
    <xf numFmtId="165" fontId="11" fillId="0" borderId="83" xfId="0" applyNumberFormat="1" applyFont="1" applyBorder="1"/>
    <xf numFmtId="165" fontId="11" fillId="13" borderId="69" xfId="0" applyNumberFormat="1" applyFont="1" applyFill="1" applyBorder="1"/>
    <xf numFmtId="165" fontId="11" fillId="0" borderId="70" xfId="0" applyNumberFormat="1" applyFont="1" applyBorder="1"/>
    <xf numFmtId="165" fontId="10" fillId="13" borderId="77" xfId="0" applyNumberFormat="1" applyFont="1" applyFill="1" applyBorder="1"/>
    <xf numFmtId="165" fontId="10" fillId="0" borderId="39" xfId="0" applyNumberFormat="1" applyFont="1" applyBorder="1"/>
    <xf numFmtId="165" fontId="11" fillId="0" borderId="77" xfId="0" applyNumberFormat="1" applyFont="1" applyBorder="1"/>
    <xf numFmtId="165" fontId="15" fillId="13" borderId="0" xfId="0" applyNumberFormat="1" applyFont="1" applyFill="1"/>
    <xf numFmtId="165" fontId="10" fillId="0" borderId="0" xfId="0" applyNumberFormat="1" applyFont="1"/>
    <xf numFmtId="165" fontId="10" fillId="13" borderId="0" xfId="0" applyNumberFormat="1" applyFont="1" applyFill="1"/>
    <xf numFmtId="165" fontId="15" fillId="0" borderId="0" xfId="0" applyNumberFormat="1" applyFont="1"/>
    <xf numFmtId="165" fontId="10" fillId="19" borderId="0" xfId="0" applyNumberFormat="1" applyFont="1" applyFill="1"/>
    <xf numFmtId="165" fontId="10" fillId="0" borderId="78" xfId="0" applyNumberFormat="1" applyFont="1" applyBorder="1"/>
    <xf numFmtId="165" fontId="11" fillId="13" borderId="0" xfId="0" applyNumberFormat="1" applyFont="1" applyFill="1"/>
    <xf numFmtId="165" fontId="11" fillId="0" borderId="0" xfId="0" applyNumberFormat="1" applyFont="1"/>
    <xf numFmtId="165" fontId="4" fillId="0" borderId="2" xfId="0" applyNumberFormat="1" applyFont="1" applyBorder="1"/>
    <xf numFmtId="165" fontId="0" fillId="0" borderId="0" xfId="0" applyNumberFormat="1"/>
    <xf numFmtId="0" fontId="11" fillId="18" borderId="4" xfId="0" applyFont="1" applyFill="1" applyBorder="1"/>
    <xf numFmtId="164" fontId="0" fillId="0" borderId="0" xfId="0" applyNumberFormat="1"/>
    <xf numFmtId="165" fontId="21" fillId="13" borderId="79" xfId="0" applyNumberFormat="1" applyFont="1" applyFill="1" applyBorder="1"/>
    <xf numFmtId="165" fontId="21" fillId="0" borderId="2" xfId="0" applyNumberFormat="1" applyFont="1" applyBorder="1"/>
    <xf numFmtId="165" fontId="21" fillId="0" borderId="77" xfId="0" applyNumberFormat="1" applyFont="1" applyBorder="1"/>
    <xf numFmtId="165" fontId="21" fillId="13" borderId="77" xfId="0" applyNumberFormat="1" applyFont="1" applyFill="1" applyBorder="1"/>
    <xf numFmtId="165" fontId="21" fillId="0" borderId="80" xfId="0" applyNumberFormat="1" applyFont="1" applyBorder="1"/>
    <xf numFmtId="165" fontId="21" fillId="13" borderId="80" xfId="0" applyNumberFormat="1" applyFont="1" applyFill="1" applyBorder="1"/>
    <xf numFmtId="165" fontId="21" fillId="0" borderId="81" xfId="0" applyNumberFormat="1" applyFont="1" applyBorder="1"/>
    <xf numFmtId="165" fontId="21" fillId="0" borderId="1" xfId="0" applyNumberFormat="1" applyFont="1" applyBorder="1"/>
    <xf numFmtId="165" fontId="21" fillId="0" borderId="38" xfId="0" applyNumberFormat="1" applyFont="1" applyBorder="1"/>
    <xf numFmtId="165" fontId="21" fillId="0" borderId="39" xfId="0" applyNumberFormat="1" applyFont="1" applyBorder="1"/>
    <xf numFmtId="165" fontId="21" fillId="13" borderId="0" xfId="0" applyNumberFormat="1" applyFont="1" applyFill="1"/>
    <xf numFmtId="165" fontId="21" fillId="0" borderId="0" xfId="0" applyNumberFormat="1" applyFont="1"/>
    <xf numFmtId="165" fontId="21" fillId="0" borderId="78" xfId="0" applyNumberFormat="1" applyFont="1" applyBorder="1"/>
    <xf numFmtId="165" fontId="21" fillId="0" borderId="4" xfId="0" applyNumberFormat="1" applyFont="1" applyBorder="1"/>
    <xf numFmtId="0" fontId="12" fillId="0" borderId="0" xfId="0" applyFont="1" applyAlignment="1">
      <alignment wrapText="1"/>
    </xf>
    <xf numFmtId="44" fontId="13" fillId="11" borderId="0" xfId="1" applyFont="1" applyFill="1" applyAlignment="1">
      <alignment vertical="center" wrapText="1"/>
    </xf>
    <xf numFmtId="0" fontId="10" fillId="13" borderId="80" xfId="0" applyFont="1" applyFill="1" applyBorder="1"/>
    <xf numFmtId="165" fontId="10" fillId="0" borderId="80" xfId="0" applyNumberFormat="1" applyFont="1" applyBorder="1"/>
    <xf numFmtId="0" fontId="10" fillId="19" borderId="66" xfId="0" applyFont="1" applyFill="1" applyBorder="1"/>
    <xf numFmtId="0" fontId="10" fillId="0" borderId="80" xfId="0" applyFont="1" applyBorder="1"/>
    <xf numFmtId="0" fontId="10" fillId="19" borderId="81" xfId="0" applyFont="1" applyFill="1" applyBorder="1"/>
    <xf numFmtId="0" fontId="10" fillId="0" borderId="81" xfId="0" applyFont="1" applyBorder="1"/>
    <xf numFmtId="0" fontId="10" fillId="13" borderId="83" xfId="0" applyFont="1" applyFill="1" applyBorder="1"/>
    <xf numFmtId="0" fontId="11" fillId="19" borderId="81" xfId="0" applyFont="1" applyFill="1" applyBorder="1"/>
    <xf numFmtId="165" fontId="10" fillId="0" borderId="4" xfId="0" applyNumberFormat="1" applyFont="1" applyBorder="1"/>
    <xf numFmtId="0" fontId="22" fillId="0" borderId="0" xfId="0" applyFont="1"/>
    <xf numFmtId="0" fontId="22" fillId="4" borderId="0" xfId="0" applyFont="1" applyFill="1"/>
    <xf numFmtId="44" fontId="22" fillId="0" borderId="0" xfId="1" applyFont="1"/>
    <xf numFmtId="44" fontId="22" fillId="0" borderId="74" xfId="1" applyFont="1" applyBorder="1"/>
    <xf numFmtId="165" fontId="10" fillId="13" borderId="80" xfId="0" applyNumberFormat="1" applyFont="1" applyFill="1" applyBorder="1"/>
    <xf numFmtId="165" fontId="10" fillId="0" borderId="38" xfId="0" applyNumberFormat="1" applyFont="1" applyBorder="1"/>
    <xf numFmtId="0" fontId="15" fillId="0" borderId="81" xfId="0" applyFont="1" applyBorder="1"/>
    <xf numFmtId="0" fontId="21" fillId="0" borderId="80" xfId="0" applyFont="1" applyBorder="1"/>
    <xf numFmtId="0" fontId="15" fillId="0" borderId="80" xfId="0" applyFont="1" applyBorder="1"/>
    <xf numFmtId="0" fontId="15" fillId="13" borderId="79" xfId="0" applyFont="1" applyFill="1" applyBorder="1"/>
    <xf numFmtId="0" fontId="21" fillId="13" borderId="80" xfId="0" applyFont="1" applyFill="1" applyBorder="1"/>
    <xf numFmtId="0" fontId="21" fillId="0" borderId="81" xfId="0" applyFont="1" applyBorder="1"/>
    <xf numFmtId="165" fontId="10" fillId="13" borderId="65" xfId="0" applyNumberFormat="1" applyFont="1" applyFill="1" applyBorder="1"/>
    <xf numFmtId="0" fontId="21" fillId="13" borderId="79" xfId="0" applyFont="1" applyFill="1" applyBorder="1"/>
    <xf numFmtId="165" fontId="23" fillId="17" borderId="1" xfId="0" applyNumberFormat="1" applyFont="1" applyFill="1" applyBorder="1"/>
    <xf numFmtId="0" fontId="21" fillId="18" borderId="4" xfId="0" applyFont="1" applyFill="1" applyBorder="1"/>
    <xf numFmtId="165" fontId="21" fillId="18" borderId="4" xfId="0" applyNumberFormat="1" applyFont="1" applyFill="1" applyBorder="1"/>
    <xf numFmtId="165" fontId="21" fillId="13" borderId="65" xfId="0" applyNumberFormat="1" applyFont="1" applyFill="1" applyBorder="1"/>
    <xf numFmtId="165" fontId="21" fillId="0" borderId="65" xfId="0" applyNumberFormat="1" applyFont="1" applyBorder="1"/>
    <xf numFmtId="165" fontId="21" fillId="18" borderId="82" xfId="0" applyNumberFormat="1" applyFont="1" applyFill="1" applyBorder="1"/>
    <xf numFmtId="0" fontId="21" fillId="13" borderId="83" xfId="0" applyFont="1" applyFill="1" applyBorder="1"/>
    <xf numFmtId="165" fontId="21" fillId="0" borderId="83" xfId="0" applyNumberFormat="1" applyFont="1" applyBorder="1"/>
    <xf numFmtId="165" fontId="21" fillId="13" borderId="69" xfId="0" applyNumberFormat="1" applyFont="1" applyFill="1" applyBorder="1"/>
    <xf numFmtId="165" fontId="21" fillId="0" borderId="70" xfId="0" applyNumberFormat="1" applyFont="1" applyBorder="1"/>
    <xf numFmtId="164" fontId="0" fillId="0" borderId="2" xfId="0" applyNumberFormat="1" applyBorder="1" applyAlignment="1">
      <alignment horizontal="left"/>
    </xf>
    <xf numFmtId="164" fontId="0" fillId="0" borderId="38" xfId="0" applyNumberFormat="1" applyBorder="1" applyAlignment="1">
      <alignment horizontal="left"/>
    </xf>
    <xf numFmtId="0" fontId="21" fillId="0" borderId="0" xfId="0" applyFont="1"/>
    <xf numFmtId="165" fontId="21" fillId="0" borderId="66" xfId="0" applyNumberFormat="1" applyFont="1" applyBorder="1"/>
    <xf numFmtId="6" fontId="0" fillId="0" borderId="36" xfId="0" applyNumberFormat="1" applyBorder="1" applyAlignment="1">
      <alignment horizontal="left"/>
    </xf>
    <xf numFmtId="165" fontId="0" fillId="0" borderId="2" xfId="0" applyNumberFormat="1" applyBorder="1"/>
    <xf numFmtId="165" fontId="10" fillId="0" borderId="81" xfId="0" applyNumberFormat="1" applyFont="1" applyBorder="1"/>
    <xf numFmtId="44" fontId="0" fillId="20" borderId="0" xfId="1" applyFont="1" applyFill="1"/>
    <xf numFmtId="166" fontId="15" fillId="0" borderId="80" xfId="0" applyNumberFormat="1" applyFont="1" applyBorder="1"/>
    <xf numFmtId="166" fontId="10" fillId="0" borderId="80" xfId="0" applyNumberFormat="1" applyFont="1" applyBorder="1"/>
    <xf numFmtId="166" fontId="15" fillId="0" borderId="2" xfId="0" applyNumberFormat="1" applyFont="1" applyBorder="1"/>
    <xf numFmtId="166" fontId="15" fillId="0" borderId="38" xfId="0" applyNumberFormat="1" applyFont="1" applyBorder="1"/>
    <xf numFmtId="166" fontId="16" fillId="17" borderId="1" xfId="0" applyNumberFormat="1" applyFont="1" applyFill="1" applyBorder="1"/>
    <xf numFmtId="166" fontId="10" fillId="13" borderId="77" xfId="0" applyNumberFormat="1" applyFont="1" applyFill="1" applyBorder="1"/>
    <xf numFmtId="166" fontId="10" fillId="13" borderId="80" xfId="0" applyNumberFormat="1" applyFont="1" applyFill="1" applyBorder="1"/>
    <xf numFmtId="166" fontId="15" fillId="0" borderId="81" xfId="0" applyNumberFormat="1" applyFont="1" applyBorder="1"/>
    <xf numFmtId="166" fontId="15" fillId="18" borderId="4" xfId="0" applyNumberFormat="1" applyFont="1" applyFill="1" applyBorder="1"/>
    <xf numFmtId="166" fontId="15" fillId="13" borderId="77" xfId="0" applyNumberFormat="1" applyFont="1" applyFill="1" applyBorder="1"/>
    <xf numFmtId="166" fontId="15" fillId="13" borderId="80" xfId="0" applyNumberFormat="1" applyFont="1" applyFill="1" applyBorder="1"/>
    <xf numFmtId="166" fontId="15" fillId="13" borderId="79" xfId="0" applyNumberFormat="1" applyFont="1" applyFill="1" applyBorder="1"/>
    <xf numFmtId="166" fontId="10" fillId="13" borderId="79" xfId="0" applyNumberFormat="1" applyFont="1" applyFill="1" applyBorder="1"/>
    <xf numFmtId="166" fontId="10" fillId="0" borderId="81" xfId="0" applyNumberFormat="1" applyFont="1" applyBorder="1"/>
    <xf numFmtId="166" fontId="15" fillId="13" borderId="65" xfId="0" applyNumberFormat="1" applyFont="1" applyFill="1" applyBorder="1"/>
    <xf numFmtId="166" fontId="15" fillId="0" borderId="65" xfId="0" applyNumberFormat="1" applyFont="1" applyBorder="1"/>
    <xf numFmtId="166" fontId="15" fillId="0" borderId="1" xfId="0" applyNumberFormat="1" applyFont="1" applyBorder="1"/>
    <xf numFmtId="166" fontId="15" fillId="0" borderId="39" xfId="0" applyNumberFormat="1" applyFont="1" applyBorder="1"/>
    <xf numFmtId="166" fontId="15" fillId="18" borderId="82" xfId="0" applyNumberFormat="1" applyFont="1" applyFill="1" applyBorder="1"/>
    <xf numFmtId="166" fontId="10" fillId="0" borderId="2" xfId="0" applyNumberFormat="1" applyFont="1" applyBorder="1"/>
    <xf numFmtId="166" fontId="10" fillId="0" borderId="39" xfId="0" applyNumberFormat="1" applyFont="1" applyBorder="1"/>
    <xf numFmtId="166" fontId="10" fillId="13" borderId="65" xfId="0" applyNumberFormat="1" applyFont="1" applyFill="1" applyBorder="1"/>
    <xf numFmtId="166" fontId="10" fillId="0" borderId="4" xfId="0" applyNumberFormat="1" applyFont="1" applyBorder="1"/>
    <xf numFmtId="166" fontId="15" fillId="0" borderId="4" xfId="0" applyNumberFormat="1" applyFont="1" applyBorder="1"/>
    <xf numFmtId="166" fontId="24" fillId="13" borderId="80" xfId="0" applyNumberFormat="1" applyFont="1" applyFill="1" applyBorder="1"/>
    <xf numFmtId="166" fontId="24" fillId="0" borderId="2" xfId="0" applyNumberFormat="1" applyFont="1" applyBorder="1"/>
    <xf numFmtId="166" fontId="15" fillId="13" borderId="83" xfId="0" applyNumberFormat="1" applyFont="1" applyFill="1" applyBorder="1"/>
    <xf numFmtId="166" fontId="15" fillId="0" borderId="83" xfId="0" applyNumberFormat="1" applyFont="1" applyBorder="1"/>
    <xf numFmtId="166" fontId="15" fillId="13" borderId="69" xfId="0" applyNumberFormat="1" applyFont="1" applyFill="1" applyBorder="1"/>
    <xf numFmtId="166" fontId="15" fillId="0" borderId="70" xfId="0" applyNumberFormat="1" applyFont="1" applyBorder="1"/>
    <xf numFmtId="166" fontId="21" fillId="0" borderId="1" xfId="0" applyNumberFormat="1" applyFont="1" applyBorder="1"/>
    <xf numFmtId="166" fontId="21" fillId="0" borderId="2" xfId="0" applyNumberFormat="1" applyFont="1" applyBorder="1"/>
    <xf numFmtId="166" fontId="21" fillId="0" borderId="38" xfId="0" applyNumberFormat="1" applyFont="1" applyBorder="1"/>
    <xf numFmtId="166" fontId="21" fillId="0" borderId="39" xfId="0" applyNumberFormat="1" applyFont="1" applyBorder="1"/>
    <xf numFmtId="166" fontId="15" fillId="0" borderId="77" xfId="0" applyNumberFormat="1" applyFont="1" applyBorder="1"/>
    <xf numFmtId="166" fontId="10" fillId="0" borderId="38" xfId="0" applyNumberFormat="1" applyFont="1" applyBorder="1"/>
    <xf numFmtId="166" fontId="15" fillId="13" borderId="0" xfId="0" applyNumberFormat="1" applyFont="1" applyFill="1"/>
    <xf numFmtId="166" fontId="10" fillId="0" borderId="0" xfId="0" applyNumberFormat="1" applyFont="1"/>
    <xf numFmtId="166" fontId="15" fillId="0" borderId="0" xfId="0" applyNumberFormat="1" applyFont="1"/>
    <xf numFmtId="166" fontId="15" fillId="0" borderId="66" xfId="0" applyNumberFormat="1" applyFont="1" applyBorder="1"/>
    <xf numFmtId="166" fontId="15" fillId="21" borderId="2" xfId="0" applyNumberFormat="1" applyFont="1" applyFill="1" applyBorder="1"/>
    <xf numFmtId="166" fontId="21" fillId="18" borderId="82" xfId="0" applyNumberFormat="1" applyFont="1" applyFill="1" applyBorder="1"/>
    <xf numFmtId="166" fontId="0" fillId="0" borderId="2" xfId="0" applyNumberFormat="1" applyBorder="1"/>
    <xf numFmtId="166" fontId="21" fillId="0" borderId="80" xfId="0" applyNumberFormat="1" applyFont="1" applyBorder="1"/>
    <xf numFmtId="166" fontId="21" fillId="13" borderId="80" xfId="0" applyNumberFormat="1" applyFont="1" applyFill="1" applyBorder="1"/>
    <xf numFmtId="166" fontId="21" fillId="0" borderId="81" xfId="0" applyNumberFormat="1" applyFont="1" applyBorder="1"/>
    <xf numFmtId="166" fontId="21" fillId="13" borderId="0" xfId="0" applyNumberFormat="1" applyFont="1" applyFill="1"/>
    <xf numFmtId="166" fontId="23" fillId="17" borderId="1" xfId="0" applyNumberFormat="1" applyFont="1" applyFill="1" applyBorder="1"/>
    <xf numFmtId="166" fontId="21" fillId="13" borderId="77" xfId="0" applyNumberFormat="1" applyFont="1" applyFill="1" applyBorder="1"/>
    <xf numFmtId="166" fontId="21" fillId="18" borderId="4" xfId="0" applyNumberFormat="1" applyFont="1" applyFill="1" applyBorder="1"/>
    <xf numFmtId="166" fontId="21" fillId="13" borderId="79" xfId="0" applyNumberFormat="1" applyFont="1" applyFill="1" applyBorder="1"/>
    <xf numFmtId="166" fontId="21" fillId="13" borderId="65" xfId="0" applyNumberFormat="1" applyFont="1" applyFill="1" applyBorder="1"/>
    <xf numFmtId="166" fontId="21" fillId="0" borderId="65" xfId="0" applyNumberFormat="1" applyFont="1" applyBorder="1"/>
    <xf numFmtId="166" fontId="21" fillId="0" borderId="4" xfId="0" applyNumberFormat="1" applyFont="1" applyBorder="1"/>
    <xf numFmtId="166" fontId="21" fillId="13" borderId="83" xfId="0" applyNumberFormat="1" applyFont="1" applyFill="1" applyBorder="1"/>
    <xf numFmtId="166" fontId="21" fillId="0" borderId="83" xfId="0" applyNumberFormat="1" applyFont="1" applyBorder="1"/>
    <xf numFmtId="166" fontId="21" fillId="13" borderId="69" xfId="0" applyNumberFormat="1" applyFont="1" applyFill="1" applyBorder="1"/>
    <xf numFmtId="166" fontId="21" fillId="0" borderId="70" xfId="0" applyNumberFormat="1" applyFont="1" applyBorder="1"/>
    <xf numFmtId="166" fontId="21" fillId="0" borderId="77" xfId="0" applyNumberFormat="1" applyFont="1" applyBorder="1"/>
    <xf numFmtId="166" fontId="21" fillId="0" borderId="0" xfId="0" applyNumberFormat="1" applyFont="1"/>
    <xf numFmtId="166" fontId="21" fillId="0" borderId="66" xfId="0" applyNumberFormat="1" applyFont="1" applyBorder="1"/>
    <xf numFmtId="166" fontId="21" fillId="21" borderId="2" xfId="0" applyNumberFormat="1" applyFont="1" applyFill="1" applyBorder="1"/>
    <xf numFmtId="166" fontId="10" fillId="0" borderId="1" xfId="0" applyNumberFormat="1" applyFont="1" applyBorder="1"/>
    <xf numFmtId="166" fontId="10" fillId="0" borderId="65" xfId="0" applyNumberFormat="1" applyFont="1" applyBorder="1"/>
    <xf numFmtId="0" fontId="0" fillId="22" borderId="0" xfId="0" applyFill="1"/>
    <xf numFmtId="166" fontId="10" fillId="13" borderId="83" xfId="0" applyNumberFormat="1" applyFont="1" applyFill="1" applyBorder="1"/>
    <xf numFmtId="0" fontId="19" fillId="0" borderId="0" xfId="0" applyFont="1"/>
    <xf numFmtId="166" fontId="9" fillId="0" borderId="2" xfId="0" applyNumberFormat="1" applyFont="1" applyBorder="1"/>
    <xf numFmtId="166" fontId="10" fillId="0" borderId="80" xfId="0" applyNumberFormat="1" applyFont="1" applyBorder="1" applyAlignment="1">
      <alignment wrapText="1"/>
    </xf>
    <xf numFmtId="166" fontId="10" fillId="13" borderId="80" xfId="0" applyNumberFormat="1" applyFont="1" applyFill="1" applyBorder="1" applyAlignment="1">
      <alignment wrapText="1"/>
    </xf>
    <xf numFmtId="166" fontId="10" fillId="0" borderId="83" xfId="0" applyNumberFormat="1" applyFont="1" applyBorder="1"/>
    <xf numFmtId="166" fontId="10" fillId="13" borderId="69" xfId="0" applyNumberFormat="1" applyFont="1" applyFill="1" applyBorder="1"/>
    <xf numFmtId="166" fontId="10" fillId="0" borderId="70" xfId="0" applyNumberFormat="1" applyFont="1" applyBorder="1"/>
    <xf numFmtId="166" fontId="10" fillId="13" borderId="0" xfId="0" applyNumberFormat="1" applyFont="1" applyFill="1"/>
    <xf numFmtId="166" fontId="21" fillId="0" borderId="80" xfId="0" applyNumberFormat="1" applyFont="1" applyBorder="1" applyAlignment="1">
      <alignment wrapText="1"/>
    </xf>
    <xf numFmtId="166" fontId="10" fillId="13" borderId="79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8" xfId="0" applyBorder="1"/>
    <xf numFmtId="0" fontId="5" fillId="0" borderId="0" xfId="0" applyFont="1"/>
    <xf numFmtId="0" fontId="5" fillId="0" borderId="19" xfId="0" applyFont="1" applyBorder="1"/>
    <xf numFmtId="166" fontId="21" fillId="13" borderId="80" xfId="0" applyNumberFormat="1" applyFont="1" applyFill="1" applyBorder="1" applyAlignment="1">
      <alignment wrapText="1"/>
    </xf>
    <xf numFmtId="166" fontId="21" fillId="13" borderId="79" xfId="0" applyNumberFormat="1" applyFont="1" applyFill="1" applyBorder="1" applyAlignment="1">
      <alignment vertical="center"/>
    </xf>
    <xf numFmtId="0" fontId="2" fillId="0" borderId="0" xfId="0" applyFont="1"/>
    <xf numFmtId="44" fontId="12" fillId="14" borderId="0" xfId="1" applyFont="1" applyFill="1" applyAlignment="1">
      <alignment vertical="center" wrapText="1"/>
    </xf>
    <xf numFmtId="0" fontId="22" fillId="0" borderId="16" xfId="0" applyFont="1" applyBorder="1"/>
    <xf numFmtId="0" fontId="0" fillId="24" borderId="0" xfId="0" applyFill="1"/>
    <xf numFmtId="0" fontId="22" fillId="24" borderId="0" xfId="0" applyFont="1" applyFill="1"/>
    <xf numFmtId="44" fontId="0" fillId="24" borderId="0" xfId="1" applyFont="1" applyFill="1"/>
    <xf numFmtId="44" fontId="22" fillId="24" borderId="0" xfId="1" applyFont="1" applyFill="1"/>
    <xf numFmtId="44" fontId="22" fillId="24" borderId="74" xfId="1" applyFont="1" applyFill="1" applyBorder="1"/>
    <xf numFmtId="8" fontId="0" fillId="0" borderId="0" xfId="1" applyNumberFormat="1" applyFont="1"/>
    <xf numFmtId="0" fontId="4" fillId="4" borderId="0" xfId="0" applyFont="1" applyFill="1"/>
    <xf numFmtId="0" fontId="0" fillId="14" borderId="24" xfId="0" applyFill="1" applyBorder="1" applyAlignment="1">
      <alignment horizontal="center" vertical="center"/>
    </xf>
    <xf numFmtId="0" fontId="0" fillId="14" borderId="57" xfId="0" applyFill="1" applyBorder="1" applyAlignment="1">
      <alignment horizontal="center" vertical="center"/>
    </xf>
    <xf numFmtId="0" fontId="0" fillId="14" borderId="47" xfId="0" applyFill="1" applyBorder="1" applyAlignment="1">
      <alignment horizontal="center" vertical="center"/>
    </xf>
    <xf numFmtId="0" fontId="0" fillId="14" borderId="43" xfId="0" applyFill="1" applyBorder="1"/>
    <xf numFmtId="0" fontId="4" fillId="14" borderId="34" xfId="0" applyFont="1" applyFill="1" applyBorder="1"/>
    <xf numFmtId="0" fontId="2" fillId="14" borderId="34" xfId="0" applyFont="1" applyFill="1" applyBorder="1"/>
    <xf numFmtId="0" fontId="9" fillId="14" borderId="34" xfId="0" applyFont="1" applyFill="1" applyBorder="1"/>
    <xf numFmtId="165" fontId="11" fillId="19" borderId="79" xfId="0" applyNumberFormat="1" applyFont="1" applyFill="1" applyBorder="1"/>
    <xf numFmtId="165" fontId="21" fillId="19" borderId="79" xfId="0" applyNumberFormat="1" applyFont="1" applyFill="1" applyBorder="1"/>
    <xf numFmtId="166" fontId="15" fillId="19" borderId="79" xfId="0" applyNumberFormat="1" applyFont="1" applyFill="1" applyBorder="1"/>
    <xf numFmtId="166" fontId="21" fillId="19" borderId="79" xfId="0" applyNumberFormat="1" applyFont="1" applyFill="1" applyBorder="1"/>
    <xf numFmtId="0" fontId="2" fillId="14" borderId="9" xfId="0" applyFont="1" applyFill="1" applyBorder="1"/>
    <xf numFmtId="0" fontId="4" fillId="14" borderId="0" xfId="0" applyFont="1" applyFill="1"/>
    <xf numFmtId="44" fontId="0" fillId="14" borderId="0" xfId="1" applyFont="1" applyFill="1" applyBorder="1"/>
    <xf numFmtId="6" fontId="0" fillId="14" borderId="0" xfId="0" applyNumberFormat="1" applyFill="1"/>
    <xf numFmtId="0" fontId="0" fillId="14" borderId="9" xfId="0" applyFill="1" applyBorder="1"/>
    <xf numFmtId="0" fontId="0" fillId="14" borderId="18" xfId="0" applyFill="1" applyBorder="1" applyAlignment="1">
      <alignment horizontal="center" vertical="center"/>
    </xf>
    <xf numFmtId="0" fontId="0" fillId="14" borderId="52" xfId="0" applyFill="1" applyBorder="1" applyAlignment="1">
      <alignment horizontal="center" vertical="center"/>
    </xf>
    <xf numFmtId="0" fontId="0" fillId="14" borderId="48" xfId="0" applyFill="1" applyBorder="1" applyAlignment="1">
      <alignment horizontal="center" vertical="center"/>
    </xf>
    <xf numFmtId="0" fontId="0" fillId="14" borderId="44" xfId="0" applyFill="1" applyBorder="1"/>
    <xf numFmtId="0" fontId="4" fillId="14" borderId="35" xfId="0" applyFont="1" applyFill="1" applyBorder="1"/>
    <xf numFmtId="0" fontId="2" fillId="14" borderId="35" xfId="0" applyFont="1" applyFill="1" applyBorder="1"/>
    <xf numFmtId="0" fontId="9" fillId="14" borderId="35" xfId="0" applyFont="1" applyFill="1" applyBorder="1"/>
    <xf numFmtId="165" fontId="11" fillId="14" borderId="80" xfId="0" applyNumberFormat="1" applyFont="1" applyFill="1" applyBorder="1"/>
    <xf numFmtId="165" fontId="21" fillId="14" borderId="80" xfId="0" applyNumberFormat="1" applyFont="1" applyFill="1" applyBorder="1"/>
    <xf numFmtId="166" fontId="15" fillId="14" borderId="80" xfId="0" applyNumberFormat="1" applyFont="1" applyFill="1" applyBorder="1"/>
    <xf numFmtId="166" fontId="21" fillId="14" borderId="80" xfId="0" applyNumberFormat="1" applyFont="1" applyFill="1" applyBorder="1"/>
    <xf numFmtId="165" fontId="11" fillId="19" borderId="80" xfId="0" applyNumberFormat="1" applyFont="1" applyFill="1" applyBorder="1"/>
    <xf numFmtId="165" fontId="21" fillId="19" borderId="80" xfId="0" applyNumberFormat="1" applyFont="1" applyFill="1" applyBorder="1"/>
    <xf numFmtId="166" fontId="15" fillId="19" borderId="80" xfId="0" applyNumberFormat="1" applyFont="1" applyFill="1" applyBorder="1"/>
    <xf numFmtId="166" fontId="21" fillId="19" borderId="80" xfId="0" applyNumberFormat="1" applyFont="1" applyFill="1" applyBorder="1"/>
    <xf numFmtId="0" fontId="0" fillId="14" borderId="27" xfId="0" applyFill="1" applyBorder="1" applyAlignment="1">
      <alignment horizontal="center" vertical="center"/>
    </xf>
    <xf numFmtId="0" fontId="0" fillId="14" borderId="59" xfId="0" applyFill="1" applyBorder="1" applyAlignment="1">
      <alignment horizontal="center" vertical="center"/>
    </xf>
    <xf numFmtId="0" fontId="0" fillId="14" borderId="49" xfId="0" applyFill="1" applyBorder="1" applyAlignment="1">
      <alignment horizontal="center" vertical="center"/>
    </xf>
    <xf numFmtId="0" fontId="0" fillId="14" borderId="45" xfId="0" applyFill="1" applyBorder="1"/>
    <xf numFmtId="6" fontId="4" fillId="14" borderId="36" xfId="0" applyNumberFormat="1" applyFont="1" applyFill="1" applyBorder="1" applyAlignment="1">
      <alignment horizontal="left"/>
    </xf>
    <xf numFmtId="6" fontId="2" fillId="14" borderId="36" xfId="0" applyNumberFormat="1" applyFont="1" applyFill="1" applyBorder="1" applyAlignment="1">
      <alignment horizontal="left"/>
    </xf>
    <xf numFmtId="6" fontId="9" fillId="14" borderId="36" xfId="0" applyNumberFormat="1" applyFont="1" applyFill="1" applyBorder="1" applyAlignment="1">
      <alignment horizontal="left"/>
    </xf>
    <xf numFmtId="165" fontId="11" fillId="14" borderId="81" xfId="0" applyNumberFormat="1" applyFont="1" applyFill="1" applyBorder="1"/>
    <xf numFmtId="165" fontId="21" fillId="14" borderId="81" xfId="0" applyNumberFormat="1" applyFont="1" applyFill="1" applyBorder="1"/>
    <xf numFmtId="166" fontId="15" fillId="14" borderId="81" xfId="0" applyNumberFormat="1" applyFont="1" applyFill="1" applyBorder="1"/>
    <xf numFmtId="166" fontId="21" fillId="14" borderId="81" xfId="0" applyNumberFormat="1" applyFont="1" applyFill="1" applyBorder="1"/>
    <xf numFmtId="6" fontId="4" fillId="14" borderId="14" xfId="0" applyNumberFormat="1" applyFont="1" applyFill="1" applyBorder="1" applyAlignment="1">
      <alignment horizontal="left"/>
    </xf>
    <xf numFmtId="0" fontId="0" fillId="14" borderId="14" xfId="0" applyFill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0" fillId="14" borderId="18" xfId="0" applyFill="1" applyBorder="1" applyAlignment="1">
      <alignment horizontal="center" vertical="center" wrapText="1"/>
    </xf>
    <xf numFmtId="0" fontId="0" fillId="14" borderId="48" xfId="0" applyFill="1" applyBorder="1" applyAlignment="1">
      <alignment horizontal="center" vertical="center" wrapText="1"/>
    </xf>
    <xf numFmtId="0" fontId="0" fillId="14" borderId="5" xfId="0" applyFill="1" applyBorder="1"/>
    <xf numFmtId="6" fontId="4" fillId="14" borderId="1" xfId="0" applyNumberFormat="1" applyFont="1" applyFill="1" applyBorder="1" applyAlignment="1">
      <alignment horizontal="left"/>
    </xf>
    <xf numFmtId="6" fontId="2" fillId="14" borderId="1" xfId="0" applyNumberFormat="1" applyFont="1" applyFill="1" applyBorder="1" applyAlignment="1">
      <alignment horizontal="left"/>
    </xf>
    <xf numFmtId="165" fontId="11" fillId="14" borderId="1" xfId="0" applyNumberFormat="1" applyFont="1" applyFill="1" applyBorder="1"/>
    <xf numFmtId="165" fontId="21" fillId="14" borderId="1" xfId="0" applyNumberFormat="1" applyFont="1" applyFill="1" applyBorder="1"/>
    <xf numFmtId="166" fontId="15" fillId="14" borderId="1" xfId="0" applyNumberFormat="1" applyFont="1" applyFill="1" applyBorder="1"/>
    <xf numFmtId="166" fontId="21" fillId="14" borderId="1" xfId="0" applyNumberFormat="1" applyFont="1" applyFill="1" applyBorder="1"/>
    <xf numFmtId="6" fontId="2" fillId="14" borderId="0" xfId="0" applyNumberFormat="1" applyFont="1" applyFill="1" applyAlignment="1">
      <alignment horizontal="left"/>
    </xf>
    <xf numFmtId="6" fontId="4" fillId="14" borderId="2" xfId="0" applyNumberFormat="1" applyFont="1" applyFill="1" applyBorder="1" applyAlignment="1">
      <alignment horizontal="left"/>
    </xf>
    <xf numFmtId="6" fontId="2" fillId="14" borderId="2" xfId="0" applyNumberFormat="1" applyFont="1" applyFill="1" applyBorder="1" applyAlignment="1">
      <alignment horizontal="left"/>
    </xf>
    <xf numFmtId="165" fontId="11" fillId="14" borderId="2" xfId="0" applyNumberFormat="1" applyFont="1" applyFill="1" applyBorder="1"/>
    <xf numFmtId="165" fontId="21" fillId="14" borderId="2" xfId="0" applyNumberFormat="1" applyFont="1" applyFill="1" applyBorder="1"/>
    <xf numFmtId="166" fontId="15" fillId="14" borderId="2" xfId="0" applyNumberFormat="1" applyFont="1" applyFill="1" applyBorder="1"/>
    <xf numFmtId="166" fontId="21" fillId="14" borderId="2" xfId="0" applyNumberFormat="1" applyFont="1" applyFill="1" applyBorder="1"/>
    <xf numFmtId="0" fontId="0" fillId="14" borderId="32" xfId="0" applyFill="1" applyBorder="1"/>
    <xf numFmtId="6" fontId="4" fillId="14" borderId="38" xfId="0" applyNumberFormat="1" applyFont="1" applyFill="1" applyBorder="1" applyAlignment="1">
      <alignment horizontal="left"/>
    </xf>
    <xf numFmtId="6" fontId="2" fillId="14" borderId="38" xfId="0" applyNumberFormat="1" applyFont="1" applyFill="1" applyBorder="1" applyAlignment="1">
      <alignment horizontal="left"/>
    </xf>
    <xf numFmtId="165" fontId="11" fillId="14" borderId="38" xfId="0" applyNumberFormat="1" applyFont="1" applyFill="1" applyBorder="1"/>
    <xf numFmtId="165" fontId="21" fillId="14" borderId="38" xfId="0" applyNumberFormat="1" applyFont="1" applyFill="1" applyBorder="1"/>
    <xf numFmtId="166" fontId="15" fillId="14" borderId="38" xfId="0" applyNumberFormat="1" applyFont="1" applyFill="1" applyBorder="1"/>
    <xf numFmtId="166" fontId="21" fillId="14" borderId="38" xfId="0" applyNumberFormat="1" applyFont="1" applyFill="1" applyBorder="1"/>
    <xf numFmtId="0" fontId="0" fillId="14" borderId="33" xfId="0" applyFill="1" applyBorder="1"/>
    <xf numFmtId="6" fontId="4" fillId="14" borderId="39" xfId="0" applyNumberFormat="1" applyFont="1" applyFill="1" applyBorder="1" applyAlignment="1">
      <alignment horizontal="left"/>
    </xf>
    <xf numFmtId="165" fontId="11" fillId="14" borderId="39" xfId="0" applyNumberFormat="1" applyFont="1" applyFill="1" applyBorder="1"/>
    <xf numFmtId="165" fontId="21" fillId="14" borderId="39" xfId="0" applyNumberFormat="1" applyFont="1" applyFill="1" applyBorder="1"/>
    <xf numFmtId="166" fontId="15" fillId="14" borderId="39" xfId="0" applyNumberFormat="1" applyFont="1" applyFill="1" applyBorder="1"/>
    <xf numFmtId="166" fontId="21" fillId="14" borderId="39" xfId="0" applyNumberFormat="1" applyFont="1" applyFill="1" applyBorder="1"/>
    <xf numFmtId="6" fontId="4" fillId="14" borderId="0" xfId="0" applyNumberFormat="1" applyFont="1" applyFill="1" applyAlignment="1">
      <alignment horizontal="left"/>
    </xf>
    <xf numFmtId="0" fontId="0" fillId="14" borderId="17" xfId="0" applyFill="1" applyBorder="1"/>
    <xf numFmtId="0" fontId="5" fillId="14" borderId="0" xfId="0" applyFont="1" applyFill="1"/>
    <xf numFmtId="0" fontId="6" fillId="14" borderId="19" xfId="0" applyFont="1" applyFill="1" applyBorder="1" applyAlignment="1">
      <alignment vertical="center"/>
    </xf>
    <xf numFmtId="0" fontId="6" fillId="14" borderId="40" xfId="0" applyFont="1" applyFill="1" applyBorder="1"/>
    <xf numFmtId="0" fontId="6" fillId="14" borderId="53" xfId="0" applyFont="1" applyFill="1" applyBorder="1"/>
    <xf numFmtId="0" fontId="0" fillId="14" borderId="46" xfId="0" applyFill="1" applyBorder="1"/>
    <xf numFmtId="0" fontId="4" fillId="14" borderId="41" xfId="0" applyFont="1" applyFill="1" applyBorder="1"/>
    <xf numFmtId="165" fontId="11" fillId="19" borderId="82" xfId="0" applyNumberFormat="1" applyFont="1" applyFill="1" applyBorder="1"/>
    <xf numFmtId="165" fontId="21" fillId="19" borderId="82" xfId="0" applyNumberFormat="1" applyFont="1" applyFill="1" applyBorder="1"/>
    <xf numFmtId="166" fontId="15" fillId="19" borderId="82" xfId="0" applyNumberFormat="1" applyFont="1" applyFill="1" applyBorder="1"/>
    <xf numFmtId="166" fontId="21" fillId="19" borderId="82" xfId="0" applyNumberFormat="1" applyFont="1" applyFill="1" applyBorder="1"/>
    <xf numFmtId="44" fontId="2" fillId="0" borderId="0" xfId="1" applyFont="1"/>
    <xf numFmtId="0" fontId="2" fillId="4" borderId="0" xfId="0" applyFont="1" applyFill="1"/>
    <xf numFmtId="44" fontId="2" fillId="0" borderId="74" xfId="1" applyFont="1" applyBorder="1"/>
    <xf numFmtId="0" fontId="2" fillId="24" borderId="0" xfId="0" applyFont="1" applyFill="1"/>
    <xf numFmtId="0" fontId="0" fillId="0" borderId="84" xfId="0" applyBorder="1"/>
    <xf numFmtId="0" fontId="0" fillId="22" borderId="16" xfId="0" applyFill="1" applyBorder="1"/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" borderId="53" xfId="0" applyFill="1" applyBorder="1" applyAlignment="1">
      <alignment horizontal="center" vertical="center" textRotation="90"/>
    </xf>
    <xf numFmtId="0" fontId="0" fillId="0" borderId="2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23" borderId="23" xfId="0" applyFill="1" applyBorder="1" applyAlignment="1">
      <alignment horizontal="center" vertical="center" wrapText="1"/>
    </xf>
    <xf numFmtId="0" fontId="0" fillId="23" borderId="25" xfId="0" applyFill="1" applyBorder="1" applyAlignment="1">
      <alignment horizontal="center" vertical="center" wrapText="1"/>
    </xf>
    <xf numFmtId="0" fontId="0" fillId="23" borderId="26" xfId="0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15" fillId="0" borderId="75" xfId="0" applyFont="1" applyBorder="1" applyAlignment="1">
      <alignment vertical="center"/>
    </xf>
    <xf numFmtId="0" fontId="0" fillId="0" borderId="42" xfId="0" applyBorder="1" applyAlignment="1">
      <alignment horizontal="center" vertical="center" wrapText="1"/>
    </xf>
    <xf numFmtId="0" fontId="0" fillId="14" borderId="21" xfId="0" applyFill="1" applyBorder="1" applyAlignment="1">
      <alignment horizontal="center" vertical="center" wrapText="1"/>
    </xf>
    <xf numFmtId="0" fontId="0" fillId="14" borderId="3" xfId="0" applyFill="1" applyBorder="1" applyAlignment="1">
      <alignment horizontal="center" vertical="center" wrapText="1"/>
    </xf>
    <xf numFmtId="0" fontId="0" fillId="14" borderId="22" xfId="0" applyFill="1" applyBorder="1" applyAlignment="1">
      <alignment horizontal="center" vertical="center" wrapText="1"/>
    </xf>
    <xf numFmtId="0" fontId="0" fillId="14" borderId="23" xfId="0" applyFill="1" applyBorder="1" applyAlignment="1">
      <alignment horizontal="center" vertical="center" wrapText="1"/>
    </xf>
    <xf numFmtId="0" fontId="0" fillId="14" borderId="25" xfId="0" applyFill="1" applyBorder="1" applyAlignment="1">
      <alignment horizontal="center" vertical="center" wrapText="1"/>
    </xf>
    <xf numFmtId="0" fontId="0" fillId="14" borderId="26" xfId="0" applyFill="1" applyBorder="1" applyAlignment="1">
      <alignment horizontal="center" vertical="center" wrapText="1"/>
    </xf>
    <xf numFmtId="0" fontId="0" fillId="14" borderId="24" xfId="0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28" xfId="0" applyFill="1" applyBorder="1" applyAlignment="1">
      <alignment horizontal="center" vertical="center"/>
    </xf>
    <xf numFmtId="0" fontId="0" fillId="14" borderId="29" xfId="0" applyFill="1" applyBorder="1" applyAlignment="1">
      <alignment horizontal="center" vertical="center"/>
    </xf>
    <xf numFmtId="0" fontId="0" fillId="14" borderId="30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58" xfId="0" applyFill="1" applyBorder="1" applyAlignment="1">
      <alignment horizontal="center" vertical="center"/>
    </xf>
    <xf numFmtId="0" fontId="0" fillId="14" borderId="53" xfId="0" applyFill="1" applyBorder="1" applyAlignment="1">
      <alignment horizontal="center" vertical="center"/>
    </xf>
    <xf numFmtId="0" fontId="0" fillId="14" borderId="60" xfId="0" applyFill="1" applyBorder="1" applyAlignment="1">
      <alignment horizontal="center" vertical="center"/>
    </xf>
    <xf numFmtId="0" fontId="0" fillId="14" borderId="53" xfId="0" applyFill="1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23" borderId="61" xfId="0" applyFill="1" applyBorder="1" applyAlignment="1">
      <alignment horizontal="center" vertical="center" wrapText="1"/>
    </xf>
    <xf numFmtId="0" fontId="0" fillId="23" borderId="62" xfId="0" applyFill="1" applyBorder="1" applyAlignment="1">
      <alignment horizontal="center" vertical="center" wrapText="1"/>
    </xf>
    <xf numFmtId="0" fontId="0" fillId="23" borderId="63" xfId="0" applyFill="1" applyBorder="1" applyAlignment="1">
      <alignment horizontal="center" vertical="center" wrapText="1"/>
    </xf>
    <xf numFmtId="0" fontId="15" fillId="15" borderId="1" xfId="0" applyFont="1" applyFill="1" applyBorder="1" applyAlignment="1">
      <alignment wrapText="1"/>
    </xf>
    <xf numFmtId="0" fontId="15" fillId="15" borderId="2" xfId="0" applyFont="1" applyFill="1" applyBorder="1" applyAlignment="1">
      <alignment wrapText="1"/>
    </xf>
    <xf numFmtId="0" fontId="15" fillId="15" borderId="75" xfId="0" applyFont="1" applyFill="1" applyBorder="1" applyAlignment="1">
      <alignment wrapText="1"/>
    </xf>
    <xf numFmtId="0" fontId="15" fillId="0" borderId="1" xfId="0" applyFont="1" applyBorder="1"/>
    <xf numFmtId="0" fontId="15" fillId="0" borderId="2" xfId="0" applyFont="1" applyBorder="1"/>
    <xf numFmtId="0" fontId="15" fillId="0" borderId="75" xfId="0" applyFont="1" applyBorder="1"/>
  </cellXfs>
  <cellStyles count="2">
    <cellStyle name="Currency" xfId="1" builtinId="4"/>
    <cellStyle name="Normal" xfId="0" builtinId="0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Pieroni Michael" id="{54E33951-BAE1-4231-8AF4-6AE697DB380F}" userId="S::m.pieroni@kedrion.com::6a05a51b-57a6-43e6-95f9-14b6e2f4aecc" providerId="AD"/>
  <person displayName="Cindy A. Horton" id="{D190A5A6-ED34-4524-B250-C37B1DF87AC4}" userId="S::chorton@kedplasmausa.com::1e465c65-4eb9-42c2-9970-6a0103907ffe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C8AC84-0C05-4217-B880-B7BD6FCA803C}" autoFormatId="16" applyNumberFormats="0" applyBorderFormats="0" applyFontFormats="0" applyPatternFormats="0" applyAlignmentFormats="0" applyWidthHeightFormats="0">
  <queryTableRefresh nextId="21" unboundColumnsRight="3">
    <queryTableFields count="13">
      <queryTableField id="11" name="PROFILECODE" tableColumnId="7"/>
      <queryTableField id="5" dataBound="0" tableColumnId="5"/>
      <queryTableField id="6" dataBound="0" tableColumnId="6"/>
      <queryTableField id="1" name="PROFILENAME" tableColumnId="1"/>
      <queryTableField id="8" dataBound="0" tableColumnId="8"/>
      <queryTableField id="9" dataBound="0" tableColumnId="9"/>
      <queryTableField id="2" name="RULENAME" tableColumnId="2"/>
      <queryTableField id="10" dataBound="0" tableColumnId="10"/>
      <queryTableField id="3" name="RULESET_TYPE_IND" tableColumnId="3"/>
      <queryTableField id="4" name="AMOUNT" tableColumnId="4"/>
      <queryTableField id="18" dataBound="0" tableColumnId="11"/>
      <queryTableField id="19" dataBound="0" tableColumnId="12"/>
      <queryTableField id="20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9AE88F1-BB65-4736-974D-B9EE9387C8D8}" autoFormatId="16" applyNumberFormats="0" applyBorderFormats="0" applyFontFormats="0" applyPatternFormats="0" applyAlignmentFormats="0" applyWidthHeightFormats="0">
  <queryTableRefresh nextId="12" unboundColumnsRight="7">
    <queryTableFields count="11">
      <queryTableField id="1" name="SITE" tableColumnId="1"/>
      <queryTableField id="2" name="CPSITE" tableColumnId="2"/>
      <queryTableField id="3" name="NAME" tableColumnId="3"/>
      <queryTableField id="4" name="DEFAULT_COLL_TYPE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B4FA74-531D-48B7-82EA-9976227F70F1}" name="Table_DataFromNL" displayName="Table_DataFromNL" ref="B1:N4955" tableType="queryTable" totalsRowShown="0">
  <autoFilter ref="B1:N4955" xr:uid="{BEB4FA74-531D-48B7-82EA-9976227F70F1}">
    <filterColumn colId="4">
      <filters>
        <filter val="2X Week Anti-D Pre-Existing"/>
      </filters>
    </filterColumn>
  </autoFilter>
  <tableColumns count="13">
    <tableColumn id="7" xr3:uid="{ADC60AF4-AF93-4705-9A35-F395A0ABB608}" uniqueName="7" name="PROFILECODE" queryTableFieldId="11" dataDxfId="23"/>
    <tableColumn id="5" xr3:uid="{554B9FBE-C2E2-4529-88E7-B972E6FCB2E3}" uniqueName="5" name="Center Name (calculated)" queryTableFieldId="5" dataDxfId="22">
      <calculatedColumnFormula>VLOOKUP(B2,CenterLU,2,FALSE)</calculatedColumnFormula>
    </tableColumn>
    <tableColumn id="6" xr3:uid="{0F96812B-106B-4A6E-8F0A-7BE5406B8AFE}" uniqueName="6" name="Active Center (calculated)" queryTableFieldId="6" dataDxfId="21">
      <calculatedColumnFormula>VLOOKUP(B2,CenterLU,3,FALSE)</calculatedColumnFormula>
    </tableColumn>
    <tableColumn id="1" xr3:uid="{A525DD4D-944C-48E5-B53B-D147159E2B9C}" uniqueName="1" name="PROFILENAME" queryTableFieldId="1" dataDxfId="20"/>
    <tableColumn id="8" xr3:uid="{99F6662D-28D9-46E8-8CDC-5277717DFDB9}" uniqueName="8" name="Name (calculated)" queryTableFieldId="8" dataDxfId="19">
      <calculatedColumnFormula>IF(VLOOKUP(H2,RULENAMELU,3,FALSE)=0,H2,VLOOKUP(H2,RULENAMELU,3,FALSE))</calculatedColumnFormula>
    </tableColumn>
    <tableColumn id="9" xr3:uid="{FCDE8B71-E5CB-4039-8FB2-DEF1BFB4D394}" uniqueName="9" name="Marketing/Spciality (Calculated)" queryTableFieldId="9" dataDxfId="18">
      <calculatedColumnFormula>VLOOKUP(H2,RULENAMELU,4,FALSE)</calculatedColumnFormula>
    </tableColumn>
    <tableColumn id="2" xr3:uid="{91B10C5B-3B8C-4992-B1CC-8D2901ED5090}" uniqueName="2" name="RULENAME" queryTableFieldId="2" dataDxfId="17"/>
    <tableColumn id="10" xr3:uid="{B52CC0E2-13BE-4E59-BBCB-9C22BCB55F75}" uniqueName="10" name="Sort Order (Calculated)" queryTableFieldId="10" dataDxfId="16">
      <calculatedColumnFormula>VLOOKUP(H2,RULENAMELU,5,FALSE)</calculatedColumnFormula>
    </tableColumn>
    <tableColumn id="3" xr3:uid="{6A15D51D-2D86-41D3-9744-098690CD8D3B}" uniqueName="3" name="RULESET_TYPE_IND" queryTableFieldId="3" dataDxfId="15"/>
    <tableColumn id="4" xr3:uid="{79CA1024-E7FF-43CC-8BDE-47FBE1C431F5}" uniqueName="4" name="AMOUNT" queryTableFieldId="4" dataDxfId="14" dataCellStyle="Currency"/>
    <tableColumn id="11" xr3:uid="{A314F9BB-96F4-495C-9C78-4268246F0CC0}" uniqueName="11" name="Column1" queryTableFieldId="18" dataDxfId="13">
      <calculatedColumnFormula>Table_DataFromNL[[#This Row],[PROFILECODE]]&amp;"-"&amp;Table_DataFromNL[[#This Row],[RULENAME]]</calculatedColumnFormula>
    </tableColumn>
    <tableColumn id="12" xr3:uid="{283E06E3-CC90-4ABE-81A6-E2A792FF4D9B}" uniqueName="12" name="Are all items account for in Payment Changes tab?" queryTableFieldId="19" dataDxfId="12">
      <calculatedColumnFormula>IFERROR(VLOOKUP(A2,PaychangesLU,1,FALSE),VLOOKUP(A2,SpecialtyCheckLU,1,FALSE))</calculatedColumnFormula>
    </tableColumn>
    <tableColumn id="13" xr3:uid="{AF042BE8-E3E0-4F7A-A6AB-8E3A6078B711}" uniqueName="13" name="is in Specialty tab" queryTableFieldId="20" dataDxfId="11">
      <calculatedColumnFormula>VLOOKUP(A2,SpecialtyCheckLU,1,FALSE)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B76062-8E28-413D-9033-C93469937B4C}" name="DefaultCollections" displayName="DefaultCollections" ref="A1:K595" tableType="queryTable" totalsRowShown="0">
  <autoFilter ref="A1:K595" xr:uid="{88B76062-8E28-413D-9033-C93469937B4C}">
    <filterColumn colId="4">
      <filters>
        <filter val="P VZV Standard"/>
      </filters>
    </filterColumn>
  </autoFilter>
  <tableColumns count="11">
    <tableColumn id="1" xr3:uid="{FD76327F-FFB0-49D6-8DB0-A20B90537523}" uniqueName="1" name="SITE" queryTableFieldId="1" dataDxfId="10"/>
    <tableColumn id="2" xr3:uid="{A46BA529-325F-46C6-9DCE-C6B20F95C2E3}" uniqueName="2" name="CPSITE" queryTableFieldId="2" dataDxfId="9"/>
    <tableColumn id="3" xr3:uid="{B34F2B7E-6327-425D-96E6-0F55EEAA60E4}" uniqueName="3" name="NAME" queryTableFieldId="3" dataDxfId="8"/>
    <tableColumn id="4" xr3:uid="{BC50C423-A626-4B2A-B1D3-A152C5CF9450}" uniqueName="4" name="DEFAULT_COLL_TYPE" queryTableFieldId="4" dataDxfId="7"/>
    <tableColumn id="5" xr3:uid="{7B1BF27F-5634-4FEF-BB80-E7790C37309F}" uniqueName="5" name="Standard (CALCULATED)" queryTableFieldId="5" dataDxfId="6">
      <calculatedColumnFormula>VLOOKUP(DefaultCollections[[#This Row],[DEFAULT_COLL_TYPE]],CollectionLookups,2,FALSE)</calculatedColumnFormula>
    </tableColumn>
    <tableColumn id="6" xr3:uid="{2220F1DD-8E59-44A6-9C47-4EED2F3B0968}" uniqueName="6" name="Standard Exists in NL" queryTableFieldId="6" dataDxfId="5">
      <calculatedColumnFormula>IFERROR(VLOOKUP(B2&amp;"-"&amp;E2,NLCollectionsLookup,1,FALSE),"NO")</calculatedColumnFormula>
    </tableColumn>
    <tableColumn id="7" xr3:uid="{55A7A7B3-CD7E-41C7-AD48-41528FC1F3B6}" uniqueName="7" name="2x Bonus (collection lookup)" queryTableFieldId="7" dataDxfId="4">
      <calculatedColumnFormula>VLOOKUP(DefaultCollections[[#This Row],[DEFAULT_COLL_TYPE]],CollectionLookups,3,FALSE)</calculatedColumnFormula>
    </tableColumn>
    <tableColumn id="8" xr3:uid="{9DF5008D-8F08-4326-BED6-9C1DCBC39964}" uniqueName="8" name="2x Bonus in NL" queryTableFieldId="8" dataDxfId="3">
      <calculatedColumnFormula>IFERROR(VLOOKUP(B2&amp;"-"&amp;G2,NLCollectionsLookup,1,FALSE),"NO")</calculatedColumnFormula>
    </tableColumn>
    <tableColumn id="9" xr3:uid="{AD347641-4803-4A71-860B-B796C6106829}" uniqueName="9" name="Notes" queryTableFieldId="9" dataDxfId="2"/>
    <tableColumn id="10" xr3:uid="{063A287A-024D-49FC-8DF4-551FAE9A0559}" uniqueName="10" name="In Speciality Tab" queryTableFieldId="10" dataDxfId="1">
      <calculatedColumnFormula>VLOOKUP(DefaultCollections[[#This Row],[Standard Exists in NL]],SpecialtyCheckLU,1,FALSE)</calculatedColumnFormula>
    </tableColumn>
    <tableColumn id="11" xr3:uid="{EB672424-6CD7-481D-98A5-0248C29F4EE9}" uniqueName="11" name="2x In Speciality Tab" queryTableFieldId="11" dataDxfId="0">
      <calculatedColumnFormula>VLOOKUP(B2&amp;"-"&amp;G2,SpecialtyCheckLU,1,FALSE)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2" dT="2023-07-05T20:32:57.20" personId="{54E33951-BAE1-4231-8AF4-6AE697DB380F}" id="{D8901834-6E2C-4D52-8DF7-EA8670DF6F0F}">
    <text xml:space="preserve">Can be move to Steady state for BDG24 </text>
  </threadedComment>
  <threadedComment ref="B262" dT="2023-07-05T21:49:59.91" personId="{54E33951-BAE1-4231-8AF4-6AE697DB380F}" id="{653F5510-E6E8-4FCD-BFFA-F3FF1B7920B5}">
    <text>College community</text>
  </threadedComment>
  <threadedComment ref="B322" dT="2023-07-05T22:00:06.16" personId="{54E33951-BAE1-4231-8AF4-6AE697DB380F}" id="{5B6FFA91-E26F-4A0D-9BBE-634F8E21D573}">
    <text>College area</text>
  </threadedComment>
  <threadedComment ref="B342" dT="2023-07-05T22:00:17.54" personId="{54E33951-BAE1-4231-8AF4-6AE697DB380F}" id="{D05DC81A-97D2-4A17-8101-180A52F43896}">
    <text>Military base close</text>
  </threadedComment>
  <threadedComment ref="B382" dT="2023-07-05T22:14:06.06" personId="{54E33951-BAE1-4231-8AF4-6AE697DB380F}" id="{6AAA34D4-E230-4029-AF7A-64671AA69693}">
    <text xml:space="preserve">University of Easter carolina
</text>
  </threadedComment>
  <threadedComment ref="H402" dT="2023-07-05T14:24:07.35" personId="{54E33951-BAE1-4231-8AF4-6AE697DB380F}" id="{300CF75A-9FA2-4B6F-91D7-73A707BFE5DA}">
    <text xml:space="preserve">Vitalant - blood donation at 2 miles
</text>
  </threadedComment>
  <threadedComment ref="B422" dT="2023-07-05T22:18:27.26" personId="{54E33951-BAE1-4231-8AF4-6AE697DB380F}" id="{F49E09ED-18CB-4C7E-BC2F-9F9B0AF7DEE6}">
    <text xml:space="preserve">Indian reservation
</text>
  </threadedComment>
  <threadedComment ref="C462" dT="2023-07-06T20:33:30.97" personId="{54E33951-BAE1-4231-8AF4-6AE697DB380F}" id="{B16F1071-1995-4873-8122-F39E37CDC107}">
    <text xml:space="preserve">Ca move to Steady stage for BDG '24 </text>
  </threadedComment>
  <threadedComment ref="B702" dT="2023-07-06T02:22:55.54" personId="{54E33951-BAE1-4231-8AF4-6AE697DB380F}" id="{FEE237B3-7EA3-40B9-9745-61148326124D}">
    <text>University Community</text>
  </threadedComment>
  <threadedComment ref="J764" dT="2023-07-06T02:34:55.04" personId="{54E33951-BAE1-4231-8AF4-6AE697DB380F}" id="{C53503E0-C6F2-44BA-B2CC-1C3CB716B429}">
    <text xml:space="preserve">Loyalty 55$ ?55$ ??
</text>
  </threadedComment>
  <threadedComment ref="K764" dT="2023-07-06T02:34:55.04" personId="{54E33951-BAE1-4231-8AF4-6AE697DB380F}" id="{8C39B5A1-682E-428B-8A60-A82894027B61}">
    <text xml:space="preserve">Loyalty 55$ ?55$ ??
</text>
  </threadedComment>
  <threadedComment ref="L764" dT="2023-07-06T02:34:55.04" personId="{54E33951-BAE1-4231-8AF4-6AE697DB380F}" id="{144A83DB-174F-40B2-B2AF-7837C3C9F367}">
    <text xml:space="preserve">Loyalty 55$ ?55$ ??
</text>
  </threadedComment>
  <threadedComment ref="M764" dT="2023-07-06T02:34:55.04" personId="{54E33951-BAE1-4231-8AF4-6AE697DB380F}" id="{2E5324D9-0D2A-412C-9FEE-DC868DF25566}">
    <text xml:space="preserve">Loyalty 55$ ?55$ ??
</text>
  </threadedComment>
  <threadedComment ref="N764" dT="2023-07-06T02:34:55.04" personId="{54E33951-BAE1-4231-8AF4-6AE697DB380F}" id="{2586C7C2-CD27-4E90-9DBD-6D79BC0D3203}">
    <text xml:space="preserve">Loyalty 55$ ?55$ ??
</text>
  </threadedComment>
  <threadedComment ref="O764" dT="2023-07-06T02:34:55.04" personId="{54E33951-BAE1-4231-8AF4-6AE697DB380F}" id="{E8EC7EE0-54E9-47B3-B939-9DEF890722F0}">
    <text xml:space="preserve">Loyalty 55$ ?55$ ??
</text>
  </threadedComment>
  <threadedComment ref="P764" dT="2023-07-06T02:34:55.04" personId="{54E33951-BAE1-4231-8AF4-6AE697DB380F}" id="{88747C30-80EC-4869-9ED1-0300FBA9FEEA}">
    <text xml:space="preserve">Loyalty 55$ ?55$ ??
</text>
  </threadedComment>
  <threadedComment ref="Q764" dT="2023-07-06T02:34:55.04" personId="{54E33951-BAE1-4231-8AF4-6AE697DB380F}" id="{EDC86A7D-3117-4D9F-8700-685180572143}">
    <text xml:space="preserve">Loyalty 55$ ?55$ ??
</text>
  </threadedComment>
  <threadedComment ref="R764" dT="2023-07-06T02:34:55.04" personId="{54E33951-BAE1-4231-8AF4-6AE697DB380F}" id="{BC38B271-F8B4-4A32-97A0-ED855E47EF29}">
    <text xml:space="preserve">Loyalty 55$ ?55$ ??
</text>
  </threadedComment>
  <threadedComment ref="S764" dT="2023-07-06T02:34:55.04" personId="{54E33951-BAE1-4231-8AF4-6AE697DB380F}" id="{C1432E0E-9D18-44B3-9523-FC1CD1DB741D}">
    <text xml:space="preserve">Loyalty 55$ ?55$ ??
</text>
  </threadedComment>
  <threadedComment ref="T764" dT="2023-07-06T02:34:55.04" personId="{54E33951-BAE1-4231-8AF4-6AE697DB380F}" id="{C0080160-C744-4818-9AC8-D8F1B591124B}">
    <text xml:space="preserve">Loyalty 55$ ?55$ ??
</text>
  </threadedComment>
  <threadedComment ref="U764" dT="2023-07-06T02:34:55.04" personId="{54E33951-BAE1-4231-8AF4-6AE697DB380F}" id="{FD1CDCD4-7B47-4B62-9BFC-68061CF40E64}">
    <text xml:space="preserve">Loyalty 55$ ?55$ ??
</text>
  </threadedComment>
  <threadedComment ref="V764" dT="2023-07-06T02:34:55.04" personId="{54E33951-BAE1-4231-8AF4-6AE697DB380F}" id="{C9C8B61F-B2DA-45F2-AB7C-7DBA1A61A3B3}">
    <text xml:space="preserve">Loyalty 55$ ?55$ ??
</text>
  </threadedComment>
  <threadedComment ref="W764" dT="2023-07-06T02:34:55.04" personId="{54E33951-BAE1-4231-8AF4-6AE697DB380F}" id="{0CA064C9-D22B-4C93-8982-57BED55F9D70}">
    <text xml:space="preserve">Loyalty 55$ ?55$ ??
</text>
  </threadedComment>
  <threadedComment ref="X764" dT="2023-07-06T02:34:55.04" personId="{54E33951-BAE1-4231-8AF4-6AE697DB380F}" id="{E2B081EC-8F45-4494-ABAE-90955E577F28}">
    <text xml:space="preserve">Loyalty 55$ ?55$ ??
</text>
  </threadedComment>
  <threadedComment ref="Y764" dT="2023-07-06T02:34:55.04" personId="{54E33951-BAE1-4231-8AF4-6AE697DB380F}" id="{E21F75AE-C1E1-491B-8490-BECE96673A72}">
    <text xml:space="preserve">Loyalty 55$ ?55$ ??
</text>
  </threadedComment>
  <threadedComment ref="Z764" dT="2023-07-06T02:34:55.04" personId="{54E33951-BAE1-4231-8AF4-6AE697DB380F}" id="{08B5C85E-4197-4C6B-9149-CA7A7F8780AA}">
    <text xml:space="preserve">Loyalty 55$ ?55$ ??
</text>
  </threadedComment>
  <threadedComment ref="AA764" dT="2023-07-06T02:34:55.04" personId="{54E33951-BAE1-4231-8AF4-6AE697DB380F}" id="{A8140528-0906-44B8-A631-7E49702160A4}">
    <text xml:space="preserve">Loyalty 55$ ?55$ ??
</text>
  </threadedComment>
  <threadedComment ref="AB764" dT="2023-07-06T02:34:55.04" personId="{54E33951-BAE1-4231-8AF4-6AE697DB380F}" id="{5AA978F9-AE86-44B0-8B02-B1CC90597B18}">
    <text xml:space="preserve">Loyalty 55$ ?55$ ??
</text>
  </threadedComment>
  <threadedComment ref="AC764" dT="2023-07-06T02:34:55.04" personId="{54E33951-BAE1-4231-8AF4-6AE697DB380F}" id="{9A889112-25F1-4E8D-A342-2FCCA9232107}">
    <text xml:space="preserve">Loyalty 55$ ?55$ ??
</text>
  </threadedComment>
  <threadedComment ref="AD764" dT="2023-07-06T02:34:55.04" personId="{54E33951-BAE1-4231-8AF4-6AE697DB380F}" id="{5E51027A-4A01-48C6-834D-3216915E7836}">
    <text xml:space="preserve">Loyalty 55$ ?55$ ??
</text>
  </threadedComment>
  <threadedComment ref="AE764" dT="2023-07-06T02:34:55.04" personId="{54E33951-BAE1-4231-8AF4-6AE697DB380F}" id="{95CA4B6F-D9FA-4C52-ACAB-11498C776394}">
    <text xml:space="preserve">Loyalty 55$ ?55$ ??
</text>
  </threadedComment>
  <threadedComment ref="AF764" dT="2023-07-06T02:34:55.04" personId="{54E33951-BAE1-4231-8AF4-6AE697DB380F}" id="{3D0E31B5-812D-4BE4-ABED-8215DDA704F0}">
    <text xml:space="preserve">Loyalty 55$ ?55$ ??
</text>
  </threadedComment>
  <threadedComment ref="AG764" dT="2023-07-06T02:34:55.04" personId="{54E33951-BAE1-4231-8AF4-6AE697DB380F}" id="{43260384-1078-453F-9310-363A0044B25F}">
    <text xml:space="preserve">Loyalty 55$ ?55$ ??
</text>
  </threadedComment>
  <threadedComment ref="AH764" dT="2023-07-06T02:34:55.04" personId="{54E33951-BAE1-4231-8AF4-6AE697DB380F}" id="{4A039B87-12A9-40B6-80AA-F52627B9D513}">
    <text xml:space="preserve">Loyalty 55$ ?55$ ??
</text>
  </threadedComment>
  <threadedComment ref="AI764" dT="2023-07-06T02:34:55.04" personId="{54E33951-BAE1-4231-8AF4-6AE697DB380F}" id="{86DAF63D-C884-446A-AFE5-707E2F8AE7D6}">
    <text xml:space="preserve">Loyalty 55$ ?55$ ??
</text>
  </threadedComment>
  <threadedComment ref="AJ764" dT="2023-07-06T02:34:55.04" personId="{54E33951-BAE1-4231-8AF4-6AE697DB380F}" id="{84DD211E-292B-4C96-9718-EAE8AF9D5661}">
    <text xml:space="preserve">Loyalty 55$ ?55$ ??
</text>
  </threadedComment>
  <threadedComment ref="AK764" dT="2023-07-06T02:34:55.04" personId="{54E33951-BAE1-4231-8AF4-6AE697DB380F}" id="{68722376-98C1-4120-B03F-396403EB11BA}">
    <text xml:space="preserve">Loyalty 55$ ?55$ ??
</text>
  </threadedComment>
  <threadedComment ref="AL764" dT="2023-07-06T02:34:55.04" personId="{54E33951-BAE1-4231-8AF4-6AE697DB380F}" id="{42FE0E55-B4D1-49C2-A907-6CE0A0B16776}">
    <text xml:space="preserve">Loyalty 55$ ?55$ ??
</text>
  </threadedComment>
  <threadedComment ref="AM764" dT="2023-07-06T02:34:55.04" personId="{54E33951-BAE1-4231-8AF4-6AE697DB380F}" id="{DDB9CE56-7443-469B-B634-D722E24C3DA3}">
    <text xml:space="preserve">Loyalty 55$ ?55$ ??
</text>
  </threadedComment>
  <threadedComment ref="AN764" dT="2023-07-06T02:34:55.04" personId="{54E33951-BAE1-4231-8AF4-6AE697DB380F}" id="{F158A553-BE27-4B4D-8B94-67E3833A197A}">
    <text xml:space="preserve">Loyalty 55$ ?55$ ??
</text>
  </threadedComment>
  <threadedComment ref="AO764" dT="2023-07-06T02:34:55.04" personId="{54E33951-BAE1-4231-8AF4-6AE697DB380F}" id="{1B304118-5770-4558-AD82-77FCF2A85718}">
    <text xml:space="preserve">Loyalty 55$ ?55$ ??
</text>
  </threadedComment>
  <threadedComment ref="AP764" dT="2023-07-06T02:34:55.04" personId="{54E33951-BAE1-4231-8AF4-6AE697DB380F}" id="{22AEA3C8-56A0-4472-9360-7EA1C2E576FD}">
    <text xml:space="preserve">Loyalty 55$ ?55$ ??
</text>
  </threadedComment>
  <threadedComment ref="AQ764" dT="2023-07-06T02:34:55.04" personId="{54E33951-BAE1-4231-8AF4-6AE697DB380F}" id="{D5F3B5A4-5B45-47E1-BD2D-6AFB5C7CDCBF}">
    <text xml:space="preserve">Loyalty 55$ ?55$ ??
</text>
  </threadedComment>
  <threadedComment ref="B842" dT="2023-07-05T22:31:04.67" personId="{54E33951-BAE1-4231-8AF4-6AE697DB380F}" id="{AAFF5FFB-2C0A-42D7-9C3E-D181B6EE8775}">
    <text>College university</text>
  </threadedComment>
  <threadedComment ref="H882" dT="2023-07-06T03:05:42.70" personId="{54E33951-BAE1-4231-8AF4-6AE697DB380F}" id="{7333BC0F-FCD7-4A98-9E69-F4E1DC28B3A6}">
    <text xml:space="preserve">Blood center?
</text>
  </threadedComment>
  <threadedComment ref="H1082" dT="2023-07-06T23:03:34.94" personId="{54E33951-BAE1-4231-8AF4-6AE697DB380F}" id="{4DA94F38-CE29-4C6D-96AA-9CA1CC01B017}">
    <text xml:space="preserve">For 2024 move to Medium (rural area with very close competitors(
</text>
  </threadedComment>
  <threadedComment ref="B1282" dT="2023-07-06T23:43:19.60" personId="{54E33951-BAE1-4231-8AF4-6AE697DB380F}" id="{811AD8B7-49A6-4251-9C1E-148A4C6EC521}">
    <text>Populate (Alabama University)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40" dT="2024-05-30T10:34:03.45" personId="{D190A5A6-ED34-4524-B250-C37B1DF87AC4}" id="{46937FA9-C42C-47D8-B0A6-C309683DAC02}">
    <text>Pre-Existing should always be the same as Anti-D fees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8FF5-E65D-4104-9EC5-E99E4B6EB0C1}">
  <sheetPr codeName="Sheet1"/>
  <dimension ref="A1:CB1481"/>
  <sheetViews>
    <sheetView tabSelected="1" topLeftCell="AJ1" zoomScaleNormal="100" workbookViewId="0">
      <pane ySplit="1" topLeftCell="A18" activePane="bottomLeft" state="frozen"/>
      <selection pane="bottomLeft" activeCell="M24" sqref="M24"/>
    </sheetView>
  </sheetViews>
  <sheetFormatPr defaultColWidth="9.33203125" defaultRowHeight="14.25" outlineLevelRow="1" x14ac:dyDescent="0.45"/>
  <cols>
    <col min="1" max="1" width="11.46484375" customWidth="1"/>
    <col min="2" max="2" width="23.33203125" customWidth="1"/>
    <col min="3" max="3" width="14.46484375" style="161" customWidth="1"/>
    <col min="4" max="4" width="13" customWidth="1"/>
    <col min="5" max="5" width="23.33203125" style="94" customWidth="1"/>
    <col min="6" max="6" width="16.1328125" style="32" customWidth="1"/>
    <col min="7" max="7" width="30.6640625" style="99" customWidth="1"/>
    <col min="8" max="8" width="22.6640625" style="96" customWidth="1"/>
    <col min="9" max="9" width="25.53125" customWidth="1"/>
    <col min="10" max="11" width="17.46484375" style="66" customWidth="1"/>
    <col min="12" max="21" width="17.46484375" style="59" customWidth="1"/>
    <col min="22" max="22" width="17.46484375" style="209" customWidth="1"/>
    <col min="23" max="28" width="27.33203125" style="209" customWidth="1"/>
    <col min="29" max="29" width="36" style="209" customWidth="1"/>
    <col min="30" max="30" width="30.53125" style="267" customWidth="1"/>
    <col min="31" max="32" width="51.33203125" style="267" customWidth="1"/>
    <col min="33" max="33" width="0.1328125" style="267" customWidth="1"/>
    <col min="34" max="35" width="51.33203125" style="267" customWidth="1"/>
    <col min="36" max="36" width="29" style="312" customWidth="1"/>
    <col min="37" max="37" width="28.1328125" style="312" customWidth="1"/>
    <col min="38" max="38" width="32.33203125" style="312" customWidth="1"/>
    <col min="39" max="39" width="41.1328125" style="312" customWidth="1"/>
    <col min="40" max="40" width="43.33203125" style="337" customWidth="1"/>
    <col min="41" max="41" width="108" style="312" customWidth="1"/>
    <col min="42" max="43" width="36.53125" style="312" customWidth="1"/>
    <col min="44" max="44" width="6.6640625" style="17" customWidth="1"/>
    <col min="45" max="45" width="13" style="116" customWidth="1"/>
    <col min="46" max="46" width="14.6640625" style="113" customWidth="1"/>
    <col min="47" max="47" width="14.6640625" customWidth="1"/>
  </cols>
  <sheetData>
    <row r="1" spans="1:80" ht="28.9" thickBot="1" x14ac:dyDescent="0.5">
      <c r="A1" s="1" t="s">
        <v>0</v>
      </c>
      <c r="B1" s="1" t="s">
        <v>1</v>
      </c>
      <c r="C1" s="1" t="s">
        <v>2</v>
      </c>
      <c r="D1" s="1" t="s">
        <v>3</v>
      </c>
      <c r="E1" s="100" t="s">
        <v>4</v>
      </c>
      <c r="F1" s="101" t="s">
        <v>4</v>
      </c>
      <c r="G1" s="102" t="s">
        <v>4</v>
      </c>
      <c r="H1" s="84" t="s">
        <v>5</v>
      </c>
      <c r="I1" s="2" t="s">
        <v>6</v>
      </c>
      <c r="J1" s="67" t="s">
        <v>7</v>
      </c>
      <c r="K1" s="68" t="s">
        <v>8</v>
      </c>
      <c r="L1" s="69" t="s">
        <v>9</v>
      </c>
      <c r="M1" s="69" t="s">
        <v>10</v>
      </c>
      <c r="N1" s="69" t="s">
        <v>11</v>
      </c>
      <c r="O1" s="69" t="s">
        <v>12</v>
      </c>
      <c r="P1" s="69" t="s">
        <v>13</v>
      </c>
      <c r="Q1" s="69" t="s">
        <v>14</v>
      </c>
      <c r="R1" s="69" t="s">
        <v>15</v>
      </c>
      <c r="S1" s="69" t="s">
        <v>16</v>
      </c>
      <c r="T1" s="69" t="s">
        <v>17</v>
      </c>
      <c r="U1" s="69" t="s">
        <v>18</v>
      </c>
      <c r="V1" s="174" t="s">
        <v>19</v>
      </c>
      <c r="W1" s="174" t="s">
        <v>20</v>
      </c>
      <c r="X1" s="174" t="s">
        <v>21</v>
      </c>
      <c r="Y1" s="174" t="s">
        <v>22</v>
      </c>
      <c r="Z1" s="174" t="s">
        <v>23</v>
      </c>
      <c r="AA1" s="174" t="s">
        <v>24</v>
      </c>
      <c r="AB1" s="174" t="s">
        <v>25</v>
      </c>
      <c r="AC1" s="174" t="s">
        <v>26</v>
      </c>
      <c r="AD1" s="252" t="s">
        <v>27</v>
      </c>
      <c r="AE1" s="252" t="s">
        <v>28</v>
      </c>
      <c r="AF1" s="252" t="s">
        <v>29</v>
      </c>
      <c r="AG1" s="252" t="s">
        <v>30</v>
      </c>
      <c r="AH1" s="252" t="s">
        <v>30</v>
      </c>
      <c r="AI1" s="252" t="s">
        <v>31</v>
      </c>
      <c r="AJ1" s="274" t="s">
        <v>32</v>
      </c>
      <c r="AK1" s="317" t="s">
        <v>33</v>
      </c>
      <c r="AL1" s="317" t="s">
        <v>34</v>
      </c>
      <c r="AM1" s="317" t="s">
        <v>35</v>
      </c>
      <c r="AN1" s="274" t="s">
        <v>36</v>
      </c>
      <c r="AO1" s="317" t="s">
        <v>37</v>
      </c>
      <c r="AP1" s="317" t="s">
        <v>38</v>
      </c>
      <c r="AQ1" s="317" t="s">
        <v>39</v>
      </c>
      <c r="AR1" s="20"/>
      <c r="AS1" s="114" t="s">
        <v>40</v>
      </c>
      <c r="AT1" s="115" t="s">
        <v>41</v>
      </c>
      <c r="AU1" t="s">
        <v>42</v>
      </c>
    </row>
    <row r="2" spans="1:80" s="10" customFormat="1" x14ac:dyDescent="0.45">
      <c r="A2" s="458">
        <v>1</v>
      </c>
      <c r="B2" s="497" t="s">
        <v>43</v>
      </c>
      <c r="C2" s="473" t="s">
        <v>44</v>
      </c>
      <c r="D2" s="467" t="s">
        <v>45</v>
      </c>
      <c r="E2" s="105" t="str">
        <f>B2</f>
        <v>San Antonio</v>
      </c>
      <c r="F2" s="106" t="s">
        <v>46</v>
      </c>
      <c r="G2" s="107" t="str">
        <f t="shared" ref="G2:G20" si="0">F2&amp;"-"&amp;I2</f>
        <v>CP525-New Donor</v>
      </c>
      <c r="H2" s="470" t="s">
        <v>47</v>
      </c>
      <c r="I2" s="76" t="s">
        <v>48</v>
      </c>
      <c r="J2" s="40" t="s">
        <v>49</v>
      </c>
      <c r="K2" s="41" t="s">
        <v>50</v>
      </c>
      <c r="L2" s="41" t="s">
        <v>51</v>
      </c>
      <c r="M2" s="41" t="s">
        <v>52</v>
      </c>
      <c r="N2" s="40" t="s">
        <v>52</v>
      </c>
      <c r="O2" s="46" t="s">
        <v>52</v>
      </c>
      <c r="P2" s="46" t="s">
        <v>52</v>
      </c>
      <c r="Q2" s="46" t="s">
        <v>53</v>
      </c>
      <c r="R2" s="46" t="s">
        <v>53</v>
      </c>
      <c r="S2" s="46" t="s">
        <v>53</v>
      </c>
      <c r="T2" s="46" t="s">
        <v>53</v>
      </c>
      <c r="U2" s="46" t="s">
        <v>53</v>
      </c>
      <c r="V2" s="175" t="s">
        <v>53</v>
      </c>
      <c r="W2" s="175" t="s">
        <v>53</v>
      </c>
      <c r="X2" s="175" t="s">
        <v>53</v>
      </c>
      <c r="Y2" s="175" t="s">
        <v>53</v>
      </c>
      <c r="Z2" s="175" t="s">
        <v>53</v>
      </c>
      <c r="AA2" s="175" t="s">
        <v>53</v>
      </c>
      <c r="AB2" s="175" t="s">
        <v>53</v>
      </c>
      <c r="AC2" s="175" t="s">
        <v>53</v>
      </c>
      <c r="AD2" s="216" t="s">
        <v>53</v>
      </c>
      <c r="AE2" s="198" t="s">
        <v>54</v>
      </c>
      <c r="AF2" s="198" t="s">
        <v>54</v>
      </c>
      <c r="AG2" s="216" t="s">
        <v>55</v>
      </c>
      <c r="AH2" s="216" t="s">
        <v>54</v>
      </c>
      <c r="AI2" s="198" t="s">
        <v>56</v>
      </c>
      <c r="AJ2" s="275" t="s">
        <v>57</v>
      </c>
      <c r="AK2" s="318" t="s">
        <v>57</v>
      </c>
      <c r="AL2" s="318" t="s">
        <v>57</v>
      </c>
      <c r="AM2" s="275" t="s">
        <v>58</v>
      </c>
      <c r="AN2" s="279" t="s">
        <v>58</v>
      </c>
      <c r="AO2" s="275" t="s">
        <v>59</v>
      </c>
      <c r="AP2" s="318" t="s">
        <v>59</v>
      </c>
      <c r="AQ2" s="318" t="s">
        <v>59</v>
      </c>
      <c r="AR2" s="108"/>
      <c r="AS2" s="116" t="str">
        <f>IF(AP2=AQ2,"N","Y")</f>
        <v>N</v>
      </c>
      <c r="AT2" s="113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x14ac:dyDescent="0.45">
      <c r="A3" s="459"/>
      <c r="B3" s="498"/>
      <c r="C3" s="474"/>
      <c r="D3" s="468"/>
      <c r="E3" s="90" t="str">
        <f>IF(B2 = "",E2,B2)</f>
        <v>San Antonio</v>
      </c>
      <c r="F3" s="91" t="s">
        <v>46</v>
      </c>
      <c r="G3" s="97" t="str">
        <f t="shared" si="0"/>
        <v>CP525-Return Donor</v>
      </c>
      <c r="H3" s="471"/>
      <c r="I3" s="77" t="s">
        <v>60</v>
      </c>
      <c r="J3" s="43" t="s">
        <v>49</v>
      </c>
      <c r="K3" s="43" t="s">
        <v>49</v>
      </c>
      <c r="L3" s="44" t="s">
        <v>51</v>
      </c>
      <c r="M3" s="44" t="s">
        <v>52</v>
      </c>
      <c r="N3" s="43" t="s">
        <v>52</v>
      </c>
      <c r="O3" s="43" t="s">
        <v>52</v>
      </c>
      <c r="P3" s="43" t="s">
        <v>52</v>
      </c>
      <c r="Q3" s="43" t="s">
        <v>52</v>
      </c>
      <c r="R3" s="43" t="s">
        <v>52</v>
      </c>
      <c r="S3" s="43" t="s">
        <v>52</v>
      </c>
      <c r="T3" s="43" t="s">
        <v>52</v>
      </c>
      <c r="U3" s="43" t="s">
        <v>52</v>
      </c>
      <c r="V3" s="176" t="s">
        <v>52</v>
      </c>
      <c r="W3" s="176" t="s">
        <v>61</v>
      </c>
      <c r="X3" s="176" t="s">
        <v>61</v>
      </c>
      <c r="Y3" s="176" t="s">
        <v>61</v>
      </c>
      <c r="Z3" s="176" t="s">
        <v>49</v>
      </c>
      <c r="AA3" s="176" t="s">
        <v>49</v>
      </c>
      <c r="AB3" s="176" t="s">
        <v>49</v>
      </c>
      <c r="AC3" s="176" t="s">
        <v>49</v>
      </c>
      <c r="AD3" s="217" t="s">
        <v>49</v>
      </c>
      <c r="AE3" s="217" t="s">
        <v>49</v>
      </c>
      <c r="AF3" s="217" t="s">
        <v>49</v>
      </c>
      <c r="AG3" s="217" t="s">
        <v>49</v>
      </c>
      <c r="AH3" s="217" t="s">
        <v>49</v>
      </c>
      <c r="AI3" s="217" t="s">
        <v>49</v>
      </c>
      <c r="AJ3" s="270" t="s">
        <v>49</v>
      </c>
      <c r="AK3" s="271" t="s">
        <v>61</v>
      </c>
      <c r="AL3" s="313" t="s">
        <v>61</v>
      </c>
      <c r="AM3" s="313" t="s">
        <v>61</v>
      </c>
      <c r="AN3" s="270" t="s">
        <v>61</v>
      </c>
      <c r="AO3" s="313" t="s">
        <v>61</v>
      </c>
      <c r="AP3" s="313" t="s">
        <v>61</v>
      </c>
      <c r="AQ3" s="313" t="s">
        <v>61</v>
      </c>
      <c r="AR3" s="21"/>
      <c r="AS3" s="116" t="str">
        <f t="shared" ref="AS3:AS66" si="1">IF(AP3=AQ3,"N","Y")</f>
        <v>N</v>
      </c>
      <c r="BD3" s="82"/>
    </row>
    <row r="4" spans="1:80" x14ac:dyDescent="0.45">
      <c r="A4" s="459"/>
      <c r="B4" s="498"/>
      <c r="C4" s="474"/>
      <c r="D4" s="468"/>
      <c r="E4" s="90" t="str">
        <f t="shared" ref="E4:E7" si="2">IF(B3 = "",E3,B3)</f>
        <v>San Antonio</v>
      </c>
      <c r="F4" s="91" t="s">
        <v>46</v>
      </c>
      <c r="G4" s="97" t="str">
        <f t="shared" si="0"/>
        <v>CP525-Retention Bonus</v>
      </c>
      <c r="H4" s="471"/>
      <c r="I4" s="78" t="s">
        <v>62</v>
      </c>
      <c r="J4" s="46" t="s">
        <v>63</v>
      </c>
      <c r="K4" s="46" t="s">
        <v>63</v>
      </c>
      <c r="L4" s="47" t="s">
        <v>64</v>
      </c>
      <c r="M4" s="47" t="s">
        <v>65</v>
      </c>
      <c r="N4" s="46" t="s">
        <v>65</v>
      </c>
      <c r="O4" s="46" t="s">
        <v>65</v>
      </c>
      <c r="P4" s="46" t="s">
        <v>65</v>
      </c>
      <c r="Q4" s="46" t="s">
        <v>65</v>
      </c>
      <c r="R4" s="46" t="s">
        <v>65</v>
      </c>
      <c r="S4" s="46" t="s">
        <v>65</v>
      </c>
      <c r="T4" s="46" t="s">
        <v>65</v>
      </c>
      <c r="U4" s="46" t="s">
        <v>65</v>
      </c>
      <c r="V4" s="177" t="s">
        <v>65</v>
      </c>
      <c r="W4" s="177" t="s">
        <v>65</v>
      </c>
      <c r="X4" s="177" t="s">
        <v>66</v>
      </c>
      <c r="Y4" s="177" t="s">
        <v>66</v>
      </c>
      <c r="Z4" s="177" t="s">
        <v>67</v>
      </c>
      <c r="AA4" s="177" t="s">
        <v>67</v>
      </c>
      <c r="AB4" s="229" t="s">
        <v>68</v>
      </c>
      <c r="AC4" s="248" t="s">
        <v>68</v>
      </c>
      <c r="AD4" s="248" t="s">
        <v>68</v>
      </c>
      <c r="AE4" s="248" t="s">
        <v>68</v>
      </c>
      <c r="AF4" s="248" t="s">
        <v>68</v>
      </c>
      <c r="AG4" s="248" t="s">
        <v>69</v>
      </c>
      <c r="AH4" s="248" t="s">
        <v>68</v>
      </c>
      <c r="AI4" s="229" t="s">
        <v>70</v>
      </c>
      <c r="AJ4" s="276" t="s">
        <v>64</v>
      </c>
      <c r="AK4" s="314" t="s">
        <v>64</v>
      </c>
      <c r="AL4" s="314" t="s">
        <v>64</v>
      </c>
      <c r="AM4" s="314" t="s">
        <v>64</v>
      </c>
      <c r="AN4" s="276" t="s">
        <v>71</v>
      </c>
      <c r="AO4" s="276" t="s">
        <v>72</v>
      </c>
      <c r="AP4" s="276" t="s">
        <v>71</v>
      </c>
      <c r="AQ4" s="314" t="s">
        <v>71</v>
      </c>
      <c r="AR4" s="21"/>
      <c r="AS4" s="116" t="str">
        <f t="shared" si="1"/>
        <v>N</v>
      </c>
      <c r="BD4" s="82"/>
    </row>
    <row r="5" spans="1:80" s="15" customFormat="1" ht="14.65" thickBot="1" x14ac:dyDescent="0.5">
      <c r="A5" s="460"/>
      <c r="B5" s="499"/>
      <c r="C5" s="475"/>
      <c r="D5" s="469"/>
      <c r="E5" s="109" t="str">
        <f t="shared" si="2"/>
        <v>San Antonio</v>
      </c>
      <c r="F5" s="110" t="s">
        <v>46</v>
      </c>
      <c r="G5" s="111" t="str">
        <f t="shared" si="0"/>
        <v>CP525-Referral</v>
      </c>
      <c r="H5" s="472"/>
      <c r="I5" s="79" t="s">
        <v>73</v>
      </c>
      <c r="J5" s="49">
        <v>50</v>
      </c>
      <c r="K5" s="49">
        <v>50</v>
      </c>
      <c r="L5" s="50" t="s">
        <v>64</v>
      </c>
      <c r="M5" s="50" t="s">
        <v>74</v>
      </c>
      <c r="N5" s="49" t="s">
        <v>74</v>
      </c>
      <c r="O5" s="49" t="s">
        <v>74</v>
      </c>
      <c r="P5" s="49" t="s">
        <v>74</v>
      </c>
      <c r="Q5" s="49" t="s">
        <v>74</v>
      </c>
      <c r="R5" s="49" t="s">
        <v>74</v>
      </c>
      <c r="S5" s="49" t="s">
        <v>74</v>
      </c>
      <c r="T5" s="49" t="s">
        <v>64</v>
      </c>
      <c r="U5" s="49" t="s">
        <v>64</v>
      </c>
      <c r="V5" s="178" t="s">
        <v>64</v>
      </c>
      <c r="W5" s="178" t="s">
        <v>64</v>
      </c>
      <c r="X5" s="178" t="s">
        <v>64</v>
      </c>
      <c r="Y5" s="178" t="s">
        <v>64</v>
      </c>
      <c r="Z5" s="178" t="s">
        <v>64</v>
      </c>
      <c r="AA5" s="178" t="s">
        <v>64</v>
      </c>
      <c r="AB5" s="178" t="s">
        <v>64</v>
      </c>
      <c r="AC5" s="178" t="s">
        <v>64</v>
      </c>
      <c r="AD5" s="219" t="s">
        <v>64</v>
      </c>
      <c r="AE5" s="219" t="s">
        <v>64</v>
      </c>
      <c r="AF5" s="219" t="s">
        <v>64</v>
      </c>
      <c r="AG5" s="219" t="s">
        <v>64</v>
      </c>
      <c r="AH5" s="219" t="s">
        <v>64</v>
      </c>
      <c r="AI5" s="219" t="s">
        <v>64</v>
      </c>
      <c r="AJ5" s="277" t="s">
        <v>64</v>
      </c>
      <c r="AK5" s="315" t="s">
        <v>64</v>
      </c>
      <c r="AL5" s="315" t="s">
        <v>64</v>
      </c>
      <c r="AM5" s="283">
        <v>50</v>
      </c>
      <c r="AN5" s="277">
        <v>50</v>
      </c>
      <c r="AO5" s="315">
        <v>50</v>
      </c>
      <c r="AP5" s="283" t="s">
        <v>64</v>
      </c>
      <c r="AQ5" s="315" t="s">
        <v>64</v>
      </c>
      <c r="AR5" s="112"/>
      <c r="AS5" s="116" t="str">
        <f t="shared" si="1"/>
        <v>N</v>
      </c>
      <c r="AT5" s="113"/>
      <c r="AU5" s="117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</row>
    <row r="6" spans="1:80" outlineLevel="1" x14ac:dyDescent="0.45">
      <c r="A6" s="3"/>
      <c r="B6" s="346"/>
      <c r="C6" s="31"/>
      <c r="D6" s="495" t="s">
        <v>46</v>
      </c>
      <c r="E6" s="103" t="str">
        <f t="shared" si="2"/>
        <v>San Antonio</v>
      </c>
      <c r="F6" s="132" t="str">
        <f>D6</f>
        <v>CP525</v>
      </c>
      <c r="G6" s="104" t="str">
        <f t="shared" si="0"/>
        <v>CP525-NEW DONOR -1st</v>
      </c>
      <c r="H6" s="457" t="s">
        <v>75</v>
      </c>
      <c r="I6" s="80" t="s">
        <v>76</v>
      </c>
      <c r="J6" s="52">
        <v>60</v>
      </c>
      <c r="K6" s="53">
        <f>J6</f>
        <v>60</v>
      </c>
      <c r="L6" s="52">
        <v>60</v>
      </c>
      <c r="M6" s="52">
        <v>60</v>
      </c>
      <c r="N6" s="52">
        <v>60</v>
      </c>
      <c r="O6" s="52">
        <v>60</v>
      </c>
      <c r="P6" s="52">
        <v>60</v>
      </c>
      <c r="Q6" s="52">
        <v>100</v>
      </c>
      <c r="R6" s="52">
        <v>100</v>
      </c>
      <c r="S6" s="52">
        <v>100</v>
      </c>
      <c r="T6" s="52">
        <v>100</v>
      </c>
      <c r="U6" s="52">
        <v>100</v>
      </c>
      <c r="V6" s="176">
        <v>100</v>
      </c>
      <c r="W6" s="176">
        <v>100</v>
      </c>
      <c r="X6" s="176">
        <v>100</v>
      </c>
      <c r="Y6" s="176">
        <v>100</v>
      </c>
      <c r="Z6" s="176">
        <v>100</v>
      </c>
      <c r="AA6" s="176">
        <v>100</v>
      </c>
      <c r="AB6" s="176">
        <v>100</v>
      </c>
      <c r="AC6" s="176">
        <v>100</v>
      </c>
      <c r="AD6" s="217">
        <v>100</v>
      </c>
      <c r="AE6" s="217">
        <v>100</v>
      </c>
      <c r="AF6" s="217">
        <v>100</v>
      </c>
      <c r="AG6" s="217">
        <v>100</v>
      </c>
      <c r="AH6" s="217">
        <v>100</v>
      </c>
      <c r="AI6" s="217">
        <v>100</v>
      </c>
      <c r="AJ6" s="270">
        <v>100</v>
      </c>
      <c r="AK6" s="313">
        <v>100</v>
      </c>
      <c r="AL6" s="313">
        <v>100</v>
      </c>
      <c r="AM6" s="313">
        <v>100</v>
      </c>
      <c r="AN6" s="270">
        <v>100</v>
      </c>
      <c r="AO6" s="313">
        <v>100</v>
      </c>
      <c r="AP6" s="313">
        <v>100</v>
      </c>
      <c r="AQ6" s="313">
        <v>100</v>
      </c>
      <c r="AR6" s="23"/>
      <c r="AS6" s="116" t="str">
        <f t="shared" si="1"/>
        <v>N</v>
      </c>
      <c r="AT6" s="113">
        <f>IFERROR(SUMIF('Current NLData'!A:A,'Payment Changes'!G6,'Current NLData'!K:K)/COUNTIF('Current NLData'!A:A,'Payment Changes'!G6),0)+IFERROR(VLOOKUP(G6&amp;"-ALL",NLPaymentExport,10,FALSE),0)</f>
        <v>100</v>
      </c>
      <c r="AU6" s="117">
        <f>IF(OR(I6 = "New Donor", I6="Return Donor", I6="Retention Bonus", I6="Referral", I6 = ""),"",AQ6-AT6 )</f>
        <v>0</v>
      </c>
    </row>
    <row r="7" spans="1:80" outlineLevel="1" x14ac:dyDescent="0.45">
      <c r="A7" s="3"/>
      <c r="B7" s="347"/>
      <c r="C7" s="30"/>
      <c r="D7" s="496"/>
      <c r="E7" s="90" t="str">
        <f t="shared" si="2"/>
        <v>San Antonio</v>
      </c>
      <c r="F7" s="92" t="str">
        <f t="shared" ref="F7" si="3">IF(D7 = "",F6,D7)</f>
        <v>CP525</v>
      </c>
      <c r="G7" s="98" t="str">
        <f t="shared" si="0"/>
        <v>CP525-NEW DONOR -2nd</v>
      </c>
      <c r="H7" s="457"/>
      <c r="I7" s="81" t="s">
        <v>77</v>
      </c>
      <c r="J7" s="54">
        <v>60</v>
      </c>
      <c r="K7" s="55">
        <v>70</v>
      </c>
      <c r="L7" s="54">
        <v>60</v>
      </c>
      <c r="M7" s="54">
        <v>60</v>
      </c>
      <c r="N7" s="54">
        <v>60</v>
      </c>
      <c r="O7" s="54">
        <v>60</v>
      </c>
      <c r="P7" s="54">
        <v>60</v>
      </c>
      <c r="Q7" s="54">
        <v>100</v>
      </c>
      <c r="R7" s="54">
        <v>100</v>
      </c>
      <c r="S7" s="54">
        <v>100</v>
      </c>
      <c r="T7" s="54">
        <v>100</v>
      </c>
      <c r="U7" s="54">
        <v>100</v>
      </c>
      <c r="V7" s="176">
        <v>100</v>
      </c>
      <c r="W7" s="176">
        <v>100</v>
      </c>
      <c r="X7" s="176">
        <v>100</v>
      </c>
      <c r="Y7" s="176">
        <v>100</v>
      </c>
      <c r="Z7" s="176">
        <v>100</v>
      </c>
      <c r="AA7" s="176">
        <v>100</v>
      </c>
      <c r="AB7" s="176">
        <v>100</v>
      </c>
      <c r="AC7" s="176">
        <v>100</v>
      </c>
      <c r="AD7" s="217">
        <v>100</v>
      </c>
      <c r="AE7" s="217">
        <v>100</v>
      </c>
      <c r="AF7" s="217">
        <v>100</v>
      </c>
      <c r="AG7" s="217">
        <v>100</v>
      </c>
      <c r="AH7" s="217">
        <v>100</v>
      </c>
      <c r="AI7" s="217">
        <v>100</v>
      </c>
      <c r="AJ7" s="270">
        <v>100</v>
      </c>
      <c r="AK7" s="313">
        <v>100</v>
      </c>
      <c r="AL7" s="313">
        <v>100</v>
      </c>
      <c r="AM7" s="313">
        <v>100</v>
      </c>
      <c r="AN7" s="270">
        <v>100</v>
      </c>
      <c r="AO7" s="313">
        <v>100</v>
      </c>
      <c r="AP7" s="313">
        <v>100</v>
      </c>
      <c r="AQ7" s="313">
        <v>100</v>
      </c>
      <c r="AR7" s="23"/>
      <c r="AS7" s="116" t="str">
        <f t="shared" si="1"/>
        <v>N</v>
      </c>
      <c r="AT7" s="113">
        <f>IFERROR(SUMIF('Current NLData'!A:A,'Payment Changes'!G7,'Current NLData'!K:K)/COUNTIF('Current NLData'!A:A,'Payment Changes'!G7),0)+IFERROR(VLOOKUP(G7&amp;"-ALL",NLPaymentExport,10,FALSE),0)</f>
        <v>100</v>
      </c>
      <c r="AU7" s="117">
        <f t="shared" ref="AU7:AU70" si="4">IF(OR(I7 = "New Donor", I7="Return Donor", I7="Retention Bonus", I7="Referral", I7 = ""),"",AQ7-AT7 )</f>
        <v>0</v>
      </c>
    </row>
    <row r="8" spans="1:80" outlineLevel="1" x14ac:dyDescent="0.45">
      <c r="A8" s="3"/>
      <c r="B8" s="347"/>
      <c r="C8" s="30"/>
      <c r="D8" s="496"/>
      <c r="E8" s="90" t="str">
        <f t="shared" ref="E8:E19" si="5">IF(B7 = "",E7,B7)</f>
        <v>San Antonio</v>
      </c>
      <c r="F8" s="92" t="str">
        <f t="shared" ref="F8:F14" si="6">IF(D8 = "",F7,D8)</f>
        <v>CP525</v>
      </c>
      <c r="G8" s="98" t="str">
        <f t="shared" si="0"/>
        <v>CP525-NEW DONOR -3rd</v>
      </c>
      <c r="H8" s="457"/>
      <c r="I8" s="81" t="s">
        <v>78</v>
      </c>
      <c r="J8" s="54">
        <v>60</v>
      </c>
      <c r="K8" s="55">
        <f t="shared" ref="K8:K12" si="7">J8</f>
        <v>60</v>
      </c>
      <c r="L8" s="54">
        <v>60</v>
      </c>
      <c r="M8" s="54">
        <v>60</v>
      </c>
      <c r="N8" s="54">
        <v>60</v>
      </c>
      <c r="O8" s="54">
        <v>60</v>
      </c>
      <c r="P8" s="54">
        <v>60</v>
      </c>
      <c r="Q8" s="54">
        <v>100</v>
      </c>
      <c r="R8" s="54">
        <v>100</v>
      </c>
      <c r="S8" s="54">
        <v>100</v>
      </c>
      <c r="T8" s="54">
        <v>100</v>
      </c>
      <c r="U8" s="54">
        <v>100</v>
      </c>
      <c r="V8" s="176">
        <v>100</v>
      </c>
      <c r="W8" s="176">
        <v>100</v>
      </c>
      <c r="X8" s="176">
        <v>100</v>
      </c>
      <c r="Y8" s="176">
        <v>100</v>
      </c>
      <c r="Z8" s="176">
        <v>100</v>
      </c>
      <c r="AA8" s="176">
        <v>100</v>
      </c>
      <c r="AB8" s="176">
        <v>100</v>
      </c>
      <c r="AC8" s="176">
        <v>100</v>
      </c>
      <c r="AD8" s="217">
        <v>100</v>
      </c>
      <c r="AE8" s="217">
        <v>100</v>
      </c>
      <c r="AF8" s="217">
        <v>100</v>
      </c>
      <c r="AG8" s="217">
        <v>100</v>
      </c>
      <c r="AH8" s="217">
        <v>100</v>
      </c>
      <c r="AI8" s="217">
        <v>100</v>
      </c>
      <c r="AJ8" s="270">
        <v>100</v>
      </c>
      <c r="AK8" s="313">
        <v>100</v>
      </c>
      <c r="AL8" s="313">
        <v>100</v>
      </c>
      <c r="AM8" s="313">
        <v>100</v>
      </c>
      <c r="AN8" s="270">
        <v>100</v>
      </c>
      <c r="AO8" s="271">
        <v>55</v>
      </c>
      <c r="AP8" s="313">
        <v>55</v>
      </c>
      <c r="AQ8" s="313">
        <v>55</v>
      </c>
      <c r="AR8" s="23"/>
      <c r="AS8" s="116" t="str">
        <f t="shared" si="1"/>
        <v>N</v>
      </c>
      <c r="AT8" s="113">
        <f>IFERROR(SUMIF('Current NLData'!A:A,'Payment Changes'!G8,'Current NLData'!K:K)/COUNTIF('Current NLData'!A:A,'Payment Changes'!G8),0)+IFERROR(VLOOKUP(G8&amp;"-ALL",NLPaymentExport,10,FALSE),0)</f>
        <v>55</v>
      </c>
      <c r="AU8" s="117">
        <f t="shared" si="4"/>
        <v>0</v>
      </c>
    </row>
    <row r="9" spans="1:80" outlineLevel="1" x14ac:dyDescent="0.45">
      <c r="A9" s="3"/>
      <c r="B9" s="347"/>
      <c r="C9" s="30"/>
      <c r="D9" s="496"/>
      <c r="E9" s="90" t="str">
        <f t="shared" si="5"/>
        <v>San Antonio</v>
      </c>
      <c r="F9" s="92" t="str">
        <f t="shared" si="6"/>
        <v>CP525</v>
      </c>
      <c r="G9" s="98" t="str">
        <f t="shared" si="0"/>
        <v>CP525-NEW DONOR -4th</v>
      </c>
      <c r="H9" s="457"/>
      <c r="I9" s="81" t="s">
        <v>79</v>
      </c>
      <c r="J9" s="54">
        <v>60</v>
      </c>
      <c r="K9" s="55">
        <v>70</v>
      </c>
      <c r="L9" s="54">
        <v>60</v>
      </c>
      <c r="M9" s="54">
        <v>60</v>
      </c>
      <c r="N9" s="54">
        <v>60</v>
      </c>
      <c r="O9" s="54">
        <v>60</v>
      </c>
      <c r="P9" s="54">
        <v>60</v>
      </c>
      <c r="Q9" s="54">
        <v>100</v>
      </c>
      <c r="R9" s="54">
        <v>100</v>
      </c>
      <c r="S9" s="54">
        <v>100</v>
      </c>
      <c r="T9" s="54">
        <v>100</v>
      </c>
      <c r="U9" s="54">
        <v>100</v>
      </c>
      <c r="V9" s="176">
        <v>100</v>
      </c>
      <c r="W9" s="176">
        <v>100</v>
      </c>
      <c r="X9" s="176">
        <v>100</v>
      </c>
      <c r="Y9" s="176">
        <v>100</v>
      </c>
      <c r="Z9" s="176">
        <v>100</v>
      </c>
      <c r="AA9" s="176">
        <v>100</v>
      </c>
      <c r="AB9" s="176">
        <v>100</v>
      </c>
      <c r="AC9" s="176">
        <v>100</v>
      </c>
      <c r="AD9" s="217">
        <v>100</v>
      </c>
      <c r="AE9" s="217">
        <v>100</v>
      </c>
      <c r="AF9" s="217">
        <v>100</v>
      </c>
      <c r="AG9" s="217">
        <v>100</v>
      </c>
      <c r="AH9" s="217">
        <v>100</v>
      </c>
      <c r="AI9" s="217">
        <v>100</v>
      </c>
      <c r="AJ9" s="271">
        <v>60</v>
      </c>
      <c r="AK9" s="271">
        <v>55</v>
      </c>
      <c r="AL9" s="313">
        <v>55</v>
      </c>
      <c r="AM9" s="271">
        <v>100</v>
      </c>
      <c r="AN9" s="270">
        <v>100</v>
      </c>
      <c r="AO9" s="271">
        <v>55</v>
      </c>
      <c r="AP9" s="313">
        <v>55</v>
      </c>
      <c r="AQ9" s="313">
        <v>55</v>
      </c>
      <c r="AR9" s="23"/>
      <c r="AS9" s="116" t="str">
        <f t="shared" si="1"/>
        <v>N</v>
      </c>
      <c r="AT9" s="113">
        <f>IFERROR(SUMIF('Current NLData'!A:A,'Payment Changes'!G9,'Current NLData'!K:K)/COUNTIF('Current NLData'!A:A,'Payment Changes'!G9),0)+IFERROR(VLOOKUP(G9&amp;"-ALL",NLPaymentExport,10,FALSE),0)</f>
        <v>55</v>
      </c>
      <c r="AU9" s="117">
        <f t="shared" si="4"/>
        <v>0</v>
      </c>
    </row>
    <row r="10" spans="1:80" outlineLevel="1" x14ac:dyDescent="0.45">
      <c r="A10" s="3"/>
      <c r="B10" s="347"/>
      <c r="C10" s="30"/>
      <c r="D10" s="496"/>
      <c r="E10" s="90" t="str">
        <f t="shared" si="5"/>
        <v>San Antonio</v>
      </c>
      <c r="F10" s="92" t="str">
        <f t="shared" si="6"/>
        <v>CP525</v>
      </c>
      <c r="G10" s="98" t="str">
        <f t="shared" si="0"/>
        <v>CP525-NEW DONOR -5th</v>
      </c>
      <c r="H10" s="457"/>
      <c r="I10" s="81" t="s">
        <v>80</v>
      </c>
      <c r="J10" s="54">
        <v>60</v>
      </c>
      <c r="K10" s="55">
        <f t="shared" si="7"/>
        <v>60</v>
      </c>
      <c r="L10" s="54">
        <v>60</v>
      </c>
      <c r="M10" s="54">
        <v>60</v>
      </c>
      <c r="N10" s="54">
        <v>60</v>
      </c>
      <c r="O10" s="54">
        <v>60</v>
      </c>
      <c r="P10" s="54">
        <v>60</v>
      </c>
      <c r="Q10" s="54">
        <v>100</v>
      </c>
      <c r="R10" s="54">
        <v>100</v>
      </c>
      <c r="S10" s="54">
        <v>100</v>
      </c>
      <c r="T10" s="54">
        <v>100</v>
      </c>
      <c r="U10" s="54">
        <v>100</v>
      </c>
      <c r="V10" s="176">
        <v>100</v>
      </c>
      <c r="W10" s="176">
        <v>100</v>
      </c>
      <c r="X10" s="176">
        <v>100</v>
      </c>
      <c r="Y10" s="176">
        <v>100</v>
      </c>
      <c r="Z10" s="176">
        <v>100</v>
      </c>
      <c r="AA10" s="176">
        <v>100</v>
      </c>
      <c r="AB10" s="176">
        <v>100</v>
      </c>
      <c r="AC10" s="176">
        <v>100</v>
      </c>
      <c r="AD10" s="217">
        <v>100</v>
      </c>
      <c r="AE10" s="217">
        <v>100</v>
      </c>
      <c r="AF10" s="217">
        <v>100</v>
      </c>
      <c r="AG10" s="217">
        <v>100</v>
      </c>
      <c r="AH10" s="217">
        <v>100</v>
      </c>
      <c r="AI10" s="217">
        <v>100</v>
      </c>
      <c r="AJ10" s="271">
        <v>60</v>
      </c>
      <c r="AK10" s="271">
        <v>55</v>
      </c>
      <c r="AL10" s="313">
        <v>55</v>
      </c>
      <c r="AM10" s="313">
        <v>55</v>
      </c>
      <c r="AN10" s="270">
        <v>55</v>
      </c>
      <c r="AO10" s="313">
        <v>55</v>
      </c>
      <c r="AP10" s="313">
        <v>55</v>
      </c>
      <c r="AQ10" s="313">
        <v>55</v>
      </c>
      <c r="AR10" s="23"/>
      <c r="AS10" s="116" t="str">
        <f t="shared" si="1"/>
        <v>N</v>
      </c>
      <c r="AT10" s="113">
        <f>IFERROR(SUMIF('Current NLData'!A:A,'Payment Changes'!G10,'Current NLData'!K:K)/COUNTIF('Current NLData'!A:A,'Payment Changes'!G10),0)+IFERROR(VLOOKUP(G10&amp;"-ALL",NLPaymentExport,10,FALSE),0)</f>
        <v>55</v>
      </c>
      <c r="AU10" s="117">
        <f t="shared" si="4"/>
        <v>0</v>
      </c>
    </row>
    <row r="11" spans="1:80" outlineLevel="1" x14ac:dyDescent="0.45">
      <c r="A11" s="3"/>
      <c r="B11" s="347"/>
      <c r="C11" s="30"/>
      <c r="D11" s="496"/>
      <c r="E11" s="90" t="str">
        <f t="shared" si="5"/>
        <v>San Antonio</v>
      </c>
      <c r="F11" s="92" t="str">
        <f t="shared" si="6"/>
        <v>CP525</v>
      </c>
      <c r="G11" s="98" t="str">
        <f t="shared" si="0"/>
        <v>CP525-NEW DONOR -6th</v>
      </c>
      <c r="H11" s="457"/>
      <c r="I11" s="81" t="s">
        <v>81</v>
      </c>
      <c r="J11" s="54">
        <v>60</v>
      </c>
      <c r="K11" s="55">
        <v>70</v>
      </c>
      <c r="L11" s="54">
        <v>60</v>
      </c>
      <c r="M11" s="54">
        <v>60</v>
      </c>
      <c r="N11" s="54">
        <v>60</v>
      </c>
      <c r="O11" s="54">
        <v>60</v>
      </c>
      <c r="P11" s="54">
        <v>60</v>
      </c>
      <c r="Q11" s="54">
        <v>60</v>
      </c>
      <c r="R11" s="54">
        <v>60</v>
      </c>
      <c r="S11" s="54">
        <v>60</v>
      </c>
      <c r="T11" s="54">
        <v>60</v>
      </c>
      <c r="U11" s="54">
        <v>60</v>
      </c>
      <c r="V11" s="176">
        <v>60</v>
      </c>
      <c r="W11" s="176">
        <v>55</v>
      </c>
      <c r="X11" s="176">
        <v>55</v>
      </c>
      <c r="Y11" s="176">
        <v>55</v>
      </c>
      <c r="Z11" s="176">
        <v>60</v>
      </c>
      <c r="AA11" s="176">
        <v>60</v>
      </c>
      <c r="AB11" s="176">
        <v>60</v>
      </c>
      <c r="AC11" s="176">
        <v>60</v>
      </c>
      <c r="AD11" s="217">
        <v>60</v>
      </c>
      <c r="AE11" s="230">
        <v>100</v>
      </c>
      <c r="AF11" s="230">
        <v>100</v>
      </c>
      <c r="AG11" s="217">
        <v>100</v>
      </c>
      <c r="AH11" s="217">
        <v>100</v>
      </c>
      <c r="AI11" s="230">
        <v>60</v>
      </c>
      <c r="AJ11" s="270">
        <v>60</v>
      </c>
      <c r="AK11" s="271">
        <v>55</v>
      </c>
      <c r="AL11" s="313">
        <v>55</v>
      </c>
      <c r="AM11" s="313">
        <v>55</v>
      </c>
      <c r="AN11" s="270">
        <v>55</v>
      </c>
      <c r="AO11" s="313">
        <v>55</v>
      </c>
      <c r="AP11" s="313">
        <v>55</v>
      </c>
      <c r="AQ11" s="313">
        <v>55</v>
      </c>
      <c r="AR11" s="23"/>
      <c r="AS11" s="116" t="str">
        <f t="shared" si="1"/>
        <v>N</v>
      </c>
      <c r="AT11" s="113">
        <f>IFERROR(SUMIF('Current NLData'!A:A,'Payment Changes'!G11,'Current NLData'!K:K)/COUNTIF('Current NLData'!A:A,'Payment Changes'!G11),0)+IFERROR(VLOOKUP(G11&amp;"-ALL",NLPaymentExport,10,FALSE),0)</f>
        <v>55</v>
      </c>
      <c r="AU11" s="117">
        <f t="shared" si="4"/>
        <v>0</v>
      </c>
    </row>
    <row r="12" spans="1:80" outlineLevel="1" x14ac:dyDescent="0.45">
      <c r="A12" s="3"/>
      <c r="B12" s="347"/>
      <c r="C12" s="30"/>
      <c r="D12" s="496"/>
      <c r="E12" s="90" t="str">
        <f t="shared" si="5"/>
        <v>San Antonio</v>
      </c>
      <c r="F12" s="92" t="str">
        <f t="shared" si="6"/>
        <v>CP525</v>
      </c>
      <c r="G12" s="98" t="str">
        <f t="shared" si="0"/>
        <v>CP525-NEW DONOR -7th</v>
      </c>
      <c r="H12" s="457"/>
      <c r="I12" s="81" t="s">
        <v>82</v>
      </c>
      <c r="J12" s="54">
        <v>60</v>
      </c>
      <c r="K12" s="55">
        <f t="shared" si="7"/>
        <v>60</v>
      </c>
      <c r="L12" s="54">
        <v>60</v>
      </c>
      <c r="M12" s="54">
        <v>60</v>
      </c>
      <c r="N12" s="54">
        <v>60</v>
      </c>
      <c r="O12" s="54">
        <v>60</v>
      </c>
      <c r="P12" s="54">
        <v>60</v>
      </c>
      <c r="Q12" s="54">
        <v>60</v>
      </c>
      <c r="R12" s="54">
        <v>60</v>
      </c>
      <c r="S12" s="54">
        <v>60</v>
      </c>
      <c r="T12" s="54">
        <v>60</v>
      </c>
      <c r="U12" s="54">
        <v>60</v>
      </c>
      <c r="V12" s="176">
        <v>60</v>
      </c>
      <c r="W12" s="176">
        <v>55</v>
      </c>
      <c r="X12" s="176">
        <v>55</v>
      </c>
      <c r="Y12" s="176">
        <v>55</v>
      </c>
      <c r="Z12" s="176">
        <v>60</v>
      </c>
      <c r="AA12" s="176">
        <v>60</v>
      </c>
      <c r="AB12" s="176">
        <v>60</v>
      </c>
      <c r="AC12" s="176">
        <v>60</v>
      </c>
      <c r="AD12" s="217">
        <v>60</v>
      </c>
      <c r="AE12" s="230">
        <v>100</v>
      </c>
      <c r="AF12" s="230">
        <v>100</v>
      </c>
      <c r="AG12" s="217">
        <v>100</v>
      </c>
      <c r="AH12" s="217">
        <v>100</v>
      </c>
      <c r="AI12" s="230">
        <v>60</v>
      </c>
      <c r="AJ12" s="270">
        <v>60</v>
      </c>
      <c r="AK12" s="271">
        <v>55</v>
      </c>
      <c r="AL12" s="313">
        <v>55</v>
      </c>
      <c r="AM12" s="313">
        <v>55</v>
      </c>
      <c r="AN12" s="270">
        <v>55</v>
      </c>
      <c r="AO12" s="313">
        <v>55</v>
      </c>
      <c r="AP12" s="313">
        <v>55</v>
      </c>
      <c r="AQ12" s="313">
        <v>55</v>
      </c>
      <c r="AR12" s="23"/>
      <c r="AS12" s="116" t="str">
        <f t="shared" si="1"/>
        <v>N</v>
      </c>
      <c r="AT12" s="113">
        <f>IFERROR(SUMIF('Current NLData'!A:A,'Payment Changes'!G12,'Current NLData'!K:K)/COUNTIF('Current NLData'!A:A,'Payment Changes'!G12),0)+IFERROR(VLOOKUP(G12&amp;"-ALL",NLPaymentExport,10,FALSE),0)</f>
        <v>55</v>
      </c>
      <c r="AU12" s="117">
        <f t="shared" si="4"/>
        <v>0</v>
      </c>
    </row>
    <row r="13" spans="1:80" outlineLevel="1" x14ac:dyDescent="0.45">
      <c r="A13" s="3"/>
      <c r="B13" s="347"/>
      <c r="C13" s="30"/>
      <c r="D13" s="496"/>
      <c r="E13" s="90" t="str">
        <f t="shared" si="5"/>
        <v>San Antonio</v>
      </c>
      <c r="F13" s="92" t="str">
        <f t="shared" si="6"/>
        <v>CP525</v>
      </c>
      <c r="G13" s="98" t="str">
        <f t="shared" si="0"/>
        <v>CP525-NEW DONOR -8th</v>
      </c>
      <c r="H13" s="457"/>
      <c r="I13" s="81" t="s">
        <v>83</v>
      </c>
      <c r="J13" s="54">
        <v>60</v>
      </c>
      <c r="K13" s="55">
        <v>70</v>
      </c>
      <c r="L13" s="54">
        <v>60</v>
      </c>
      <c r="M13" s="54">
        <v>60</v>
      </c>
      <c r="N13" s="54">
        <v>60</v>
      </c>
      <c r="O13" s="54">
        <v>60</v>
      </c>
      <c r="P13" s="54">
        <v>60</v>
      </c>
      <c r="Q13" s="54">
        <v>60</v>
      </c>
      <c r="R13" s="54">
        <v>60</v>
      </c>
      <c r="S13" s="54">
        <v>60</v>
      </c>
      <c r="T13" s="54">
        <v>60</v>
      </c>
      <c r="U13" s="54">
        <v>60</v>
      </c>
      <c r="V13" s="176">
        <v>60</v>
      </c>
      <c r="W13" s="176">
        <v>55</v>
      </c>
      <c r="X13" s="176">
        <v>55</v>
      </c>
      <c r="Y13" s="176">
        <v>55</v>
      </c>
      <c r="Z13" s="176">
        <v>60</v>
      </c>
      <c r="AA13" s="176">
        <v>60</v>
      </c>
      <c r="AB13" s="176">
        <v>60</v>
      </c>
      <c r="AC13" s="176">
        <v>60</v>
      </c>
      <c r="AD13" s="217">
        <v>60</v>
      </c>
      <c r="AE13" s="230">
        <v>100</v>
      </c>
      <c r="AF13" s="230">
        <v>100</v>
      </c>
      <c r="AG13" s="217">
        <v>100</v>
      </c>
      <c r="AH13" s="217">
        <v>100</v>
      </c>
      <c r="AI13" s="230">
        <v>60</v>
      </c>
      <c r="AJ13" s="270">
        <v>60</v>
      </c>
      <c r="AK13" s="271">
        <v>55</v>
      </c>
      <c r="AL13" s="313">
        <v>55</v>
      </c>
      <c r="AM13" s="313">
        <v>55</v>
      </c>
      <c r="AN13" s="270">
        <v>55</v>
      </c>
      <c r="AO13" s="313">
        <v>55</v>
      </c>
      <c r="AP13" s="313">
        <v>55</v>
      </c>
      <c r="AQ13" s="313">
        <v>55</v>
      </c>
      <c r="AR13" s="23"/>
      <c r="AS13" s="116" t="str">
        <f t="shared" si="1"/>
        <v>N</v>
      </c>
      <c r="AT13" s="113">
        <f>IFERROR(SUMIF('Current NLData'!A:A,'Payment Changes'!G13,'Current NLData'!K:K)/COUNTIF('Current NLData'!A:A,'Payment Changes'!G13),0)+IFERROR(VLOOKUP(G13&amp;"-ALL",NLPaymentExport,10,FALSE),0)</f>
        <v>55</v>
      </c>
      <c r="AU13" s="117">
        <f t="shared" si="4"/>
        <v>0</v>
      </c>
    </row>
    <row r="14" spans="1:80" ht="28.5" outlineLevel="1" x14ac:dyDescent="0.45">
      <c r="A14" s="3"/>
      <c r="B14" s="347"/>
      <c r="C14" s="30"/>
      <c r="D14" s="496"/>
      <c r="E14" s="90" t="str">
        <f t="shared" si="5"/>
        <v>San Antonio</v>
      </c>
      <c r="F14" s="92" t="str">
        <f t="shared" si="6"/>
        <v>CP525</v>
      </c>
      <c r="G14" s="98" t="str">
        <f t="shared" si="0"/>
        <v>CP525-RETURN - 1st don of the week -STD</v>
      </c>
      <c r="H14" s="457"/>
      <c r="I14" s="82" t="s">
        <v>84</v>
      </c>
      <c r="J14" s="54">
        <v>60</v>
      </c>
      <c r="K14" s="54">
        <f t="shared" ref="K14:K19" si="8">J14</f>
        <v>60</v>
      </c>
      <c r="L14" s="54">
        <v>60</v>
      </c>
      <c r="M14" s="54">
        <v>60</v>
      </c>
      <c r="N14" s="54">
        <v>60</v>
      </c>
      <c r="O14" s="54">
        <v>60</v>
      </c>
      <c r="P14" s="54">
        <v>60</v>
      </c>
      <c r="Q14" s="54">
        <v>60</v>
      </c>
      <c r="R14" s="54">
        <v>60</v>
      </c>
      <c r="S14" s="54">
        <v>60</v>
      </c>
      <c r="T14" s="54">
        <v>60</v>
      </c>
      <c r="U14" s="54">
        <v>60</v>
      </c>
      <c r="V14" s="176">
        <v>60</v>
      </c>
      <c r="W14" s="176">
        <v>55</v>
      </c>
      <c r="X14" s="176">
        <v>55</v>
      </c>
      <c r="Y14" s="176">
        <v>55</v>
      </c>
      <c r="Z14" s="176">
        <v>60</v>
      </c>
      <c r="AA14" s="176">
        <v>60</v>
      </c>
      <c r="AB14" s="176">
        <v>60</v>
      </c>
      <c r="AC14" s="176">
        <v>60</v>
      </c>
      <c r="AD14" s="217">
        <v>60</v>
      </c>
      <c r="AE14" s="217">
        <v>60</v>
      </c>
      <c r="AF14" s="217">
        <v>60</v>
      </c>
      <c r="AG14" s="217">
        <v>60</v>
      </c>
      <c r="AH14" s="217">
        <v>60</v>
      </c>
      <c r="AI14" s="217">
        <v>60</v>
      </c>
      <c r="AJ14" s="270">
        <v>60</v>
      </c>
      <c r="AK14" s="271">
        <v>55</v>
      </c>
      <c r="AL14" s="313">
        <v>55</v>
      </c>
      <c r="AM14" s="313">
        <v>55</v>
      </c>
      <c r="AN14" s="270">
        <v>55</v>
      </c>
      <c r="AO14" s="313">
        <v>55</v>
      </c>
      <c r="AP14" s="313">
        <v>55</v>
      </c>
      <c r="AQ14" s="313">
        <v>55</v>
      </c>
      <c r="AR14" s="22"/>
      <c r="AS14" s="116" t="str">
        <f t="shared" si="1"/>
        <v>N</v>
      </c>
      <c r="AT14" s="113">
        <f>IFERROR(SUMIF('Current NLData'!A:A,'Payment Changes'!G14,'Current NLData'!K:K)/COUNTIF('Current NLData'!A:A,'Payment Changes'!G14),0)+IFERROR(VLOOKUP(G14&amp;"-ALL",NLPaymentExport,10,FALSE),0)</f>
        <v>55</v>
      </c>
      <c r="AU14" s="117">
        <f t="shared" si="4"/>
        <v>0</v>
      </c>
    </row>
    <row r="15" spans="1:80" ht="28.5" outlineLevel="1" x14ac:dyDescent="0.45">
      <c r="A15" s="3"/>
      <c r="B15" s="347"/>
      <c r="C15" s="30"/>
      <c r="D15" s="496"/>
      <c r="E15" s="90" t="str">
        <f t="shared" si="5"/>
        <v>San Antonio</v>
      </c>
      <c r="F15" s="92" t="str">
        <f t="shared" ref="F15:F19" si="9">IF(D15 = "",F14,D15)</f>
        <v>CP525</v>
      </c>
      <c r="G15" s="98" t="str">
        <f t="shared" si="0"/>
        <v>CP525-RETURN - 2nd don of the week -BONUS</v>
      </c>
      <c r="H15" s="457"/>
      <c r="I15" s="82" t="s">
        <v>85</v>
      </c>
      <c r="J15" s="54">
        <v>10</v>
      </c>
      <c r="K15" s="54">
        <f t="shared" si="8"/>
        <v>10</v>
      </c>
      <c r="L15" s="54">
        <v>5</v>
      </c>
      <c r="M15" s="54">
        <v>20</v>
      </c>
      <c r="N15" s="54">
        <v>20</v>
      </c>
      <c r="O15" s="54">
        <v>20</v>
      </c>
      <c r="P15" s="54">
        <v>20</v>
      </c>
      <c r="Q15" s="54">
        <v>20</v>
      </c>
      <c r="R15" s="54">
        <v>20</v>
      </c>
      <c r="S15" s="54">
        <v>20</v>
      </c>
      <c r="T15" s="54">
        <v>20</v>
      </c>
      <c r="U15" s="54">
        <v>20</v>
      </c>
      <c r="V15" s="176">
        <v>20</v>
      </c>
      <c r="W15" s="176">
        <v>15</v>
      </c>
      <c r="X15" s="176">
        <v>15</v>
      </c>
      <c r="Y15" s="176">
        <v>15</v>
      </c>
      <c r="Z15" s="176">
        <v>10</v>
      </c>
      <c r="AA15" s="176">
        <v>10</v>
      </c>
      <c r="AB15" s="176">
        <v>10</v>
      </c>
      <c r="AC15" s="176">
        <v>10</v>
      </c>
      <c r="AD15" s="217">
        <v>10</v>
      </c>
      <c r="AE15" s="217">
        <v>10</v>
      </c>
      <c r="AF15" s="217">
        <v>10</v>
      </c>
      <c r="AG15" s="217">
        <v>10</v>
      </c>
      <c r="AH15" s="217">
        <v>10</v>
      </c>
      <c r="AI15" s="217">
        <v>10</v>
      </c>
      <c r="AJ15" s="270">
        <v>10</v>
      </c>
      <c r="AK15" s="271">
        <v>15</v>
      </c>
      <c r="AL15" s="313">
        <v>15</v>
      </c>
      <c r="AM15" s="313">
        <v>15</v>
      </c>
      <c r="AN15" s="270">
        <v>15</v>
      </c>
      <c r="AO15" s="313">
        <v>15</v>
      </c>
      <c r="AP15" s="313">
        <v>15</v>
      </c>
      <c r="AQ15" s="313">
        <v>15</v>
      </c>
      <c r="AR15" s="22"/>
      <c r="AS15" s="116" t="str">
        <f t="shared" si="1"/>
        <v>N</v>
      </c>
      <c r="AT15" s="113">
        <f>IFERROR(SUMIF('Current NLData'!A:A,'Payment Changes'!G15,'Current NLData'!K:K)/COUNTIF('Current NLData'!A:A,'Payment Changes'!G15),0)+IFERROR(VLOOKUP(G15&amp;"-ALL",NLPaymentExport,10,FALSE),0)</f>
        <v>15</v>
      </c>
      <c r="AU15" s="117">
        <f t="shared" si="4"/>
        <v>0</v>
      </c>
    </row>
    <row r="16" spans="1:80" ht="28.5" outlineLevel="1" x14ac:dyDescent="0.45">
      <c r="A16" s="3"/>
      <c r="B16" s="347"/>
      <c r="C16" s="30"/>
      <c r="D16" s="496"/>
      <c r="E16" s="90" t="str">
        <f t="shared" si="5"/>
        <v>San Antonio</v>
      </c>
      <c r="F16" s="92" t="str">
        <f t="shared" si="9"/>
        <v>CP525</v>
      </c>
      <c r="G16" s="98" t="str">
        <f t="shared" si="0"/>
        <v>CP525-RETURN - 5th don of the month -BONUS</v>
      </c>
      <c r="H16" s="457"/>
      <c r="I16" s="83" t="s">
        <v>86</v>
      </c>
      <c r="J16" s="54">
        <v>0</v>
      </c>
      <c r="K16" s="54">
        <f t="shared" si="8"/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176">
        <v>0</v>
      </c>
      <c r="W16" s="176">
        <v>0</v>
      </c>
      <c r="X16" s="176">
        <v>0</v>
      </c>
      <c r="Y16" s="176">
        <v>0</v>
      </c>
      <c r="Z16" s="176">
        <v>0</v>
      </c>
      <c r="AA16" s="176">
        <v>0</v>
      </c>
      <c r="AB16" s="230">
        <v>10</v>
      </c>
      <c r="AC16" s="230">
        <v>10</v>
      </c>
      <c r="AD16" s="217">
        <v>10</v>
      </c>
      <c r="AE16" s="217">
        <v>10</v>
      </c>
      <c r="AF16" s="217">
        <v>10</v>
      </c>
      <c r="AG16" s="217">
        <v>10</v>
      </c>
      <c r="AH16" s="217">
        <v>10</v>
      </c>
      <c r="AI16" s="230">
        <v>0</v>
      </c>
      <c r="AJ16" s="270">
        <v>0</v>
      </c>
      <c r="AK16" s="313">
        <v>0</v>
      </c>
      <c r="AL16" s="313">
        <v>0</v>
      </c>
      <c r="AM16" s="313">
        <v>0</v>
      </c>
      <c r="AN16" s="270">
        <v>0</v>
      </c>
      <c r="AO16" s="271">
        <v>20</v>
      </c>
      <c r="AP16" s="271">
        <v>0</v>
      </c>
      <c r="AQ16" s="271">
        <v>0</v>
      </c>
      <c r="AR16" s="22"/>
      <c r="AS16" s="116" t="str">
        <f t="shared" si="1"/>
        <v>N</v>
      </c>
      <c r="AT16" s="113">
        <f>IFERROR(SUMIF('Current NLData'!A:A,'Payment Changes'!G16,'Current NLData'!K:K)/COUNTIF('Current NLData'!A:A,'Payment Changes'!G16),0)+IFERROR(VLOOKUP(G16&amp;"-ALL",NLPaymentExport,10,FALSE),0)</f>
        <v>0</v>
      </c>
      <c r="AU16" s="117">
        <f t="shared" si="4"/>
        <v>0</v>
      </c>
    </row>
    <row r="17" spans="1:80" ht="28.5" outlineLevel="1" x14ac:dyDescent="0.45">
      <c r="A17" s="3"/>
      <c r="B17" s="347"/>
      <c r="C17" s="30"/>
      <c r="D17" s="496"/>
      <c r="E17" s="90" t="str">
        <f t="shared" si="5"/>
        <v>San Antonio</v>
      </c>
      <c r="F17" s="92" t="str">
        <f t="shared" si="9"/>
        <v>CP525</v>
      </c>
      <c r="G17" s="98" t="str">
        <f t="shared" si="0"/>
        <v>CP525-RETURN - 6th don of the month -BONUS</v>
      </c>
      <c r="H17" s="457"/>
      <c r="I17" s="83" t="s">
        <v>87</v>
      </c>
      <c r="J17" s="54">
        <v>0</v>
      </c>
      <c r="K17" s="54">
        <f t="shared" si="8"/>
        <v>0</v>
      </c>
      <c r="L17" s="54">
        <v>0</v>
      </c>
      <c r="M17" s="54">
        <v>30</v>
      </c>
      <c r="N17" s="54">
        <v>30</v>
      </c>
      <c r="O17" s="54">
        <v>30</v>
      </c>
      <c r="P17" s="54">
        <v>30</v>
      </c>
      <c r="Q17" s="54">
        <v>30</v>
      </c>
      <c r="R17" s="54">
        <v>30</v>
      </c>
      <c r="S17" s="54">
        <v>30</v>
      </c>
      <c r="T17" s="54">
        <v>30</v>
      </c>
      <c r="U17" s="54">
        <v>30</v>
      </c>
      <c r="V17" s="176">
        <v>30</v>
      </c>
      <c r="W17" s="176">
        <v>30</v>
      </c>
      <c r="X17" s="176">
        <v>10</v>
      </c>
      <c r="Y17" s="176">
        <v>10</v>
      </c>
      <c r="Z17" s="176">
        <v>20</v>
      </c>
      <c r="AA17" s="176">
        <v>20</v>
      </c>
      <c r="AB17" s="230">
        <v>15</v>
      </c>
      <c r="AC17" s="230">
        <v>15</v>
      </c>
      <c r="AD17" s="217">
        <v>15</v>
      </c>
      <c r="AE17" s="217">
        <v>15</v>
      </c>
      <c r="AF17" s="217">
        <v>15</v>
      </c>
      <c r="AG17" s="217">
        <v>15</v>
      </c>
      <c r="AH17" s="217">
        <v>15</v>
      </c>
      <c r="AI17" s="230">
        <v>20</v>
      </c>
      <c r="AJ17" s="271">
        <v>0</v>
      </c>
      <c r="AK17" s="313">
        <v>0</v>
      </c>
      <c r="AL17" s="313">
        <v>0</v>
      </c>
      <c r="AM17" s="313">
        <v>0</v>
      </c>
      <c r="AN17" s="271">
        <v>20</v>
      </c>
      <c r="AO17" s="271">
        <v>0</v>
      </c>
      <c r="AP17" s="271">
        <v>20</v>
      </c>
      <c r="AQ17" s="271">
        <v>20</v>
      </c>
      <c r="AR17" s="22"/>
      <c r="AS17" s="116" t="str">
        <f t="shared" si="1"/>
        <v>N</v>
      </c>
      <c r="AT17" s="113">
        <f>IFERROR(SUMIF('Current NLData'!A:A,'Payment Changes'!G17,'Current NLData'!K:K)/COUNTIF('Current NLData'!A:A,'Payment Changes'!G17),0)+IFERROR(VLOOKUP(G17&amp;"-ALL",NLPaymentExport,10,FALSE),0)</f>
        <v>20</v>
      </c>
      <c r="AU17" s="117">
        <f t="shared" si="4"/>
        <v>0</v>
      </c>
    </row>
    <row r="18" spans="1:80" ht="28.5" outlineLevel="1" x14ac:dyDescent="0.45">
      <c r="A18" s="3"/>
      <c r="B18" s="347"/>
      <c r="C18" s="30"/>
      <c r="D18" s="496"/>
      <c r="E18" s="90" t="str">
        <f t="shared" si="5"/>
        <v>San Antonio</v>
      </c>
      <c r="F18" s="92" t="str">
        <f t="shared" si="9"/>
        <v>CP525</v>
      </c>
      <c r="G18" s="98" t="str">
        <f t="shared" si="0"/>
        <v>CP525-RETURN - 7th don of the month -BONUS</v>
      </c>
      <c r="H18" s="457"/>
      <c r="I18" s="83" t="s">
        <v>88</v>
      </c>
      <c r="J18" s="54">
        <v>0</v>
      </c>
      <c r="K18" s="54">
        <f t="shared" si="8"/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54">
        <v>0</v>
      </c>
      <c r="T18" s="54">
        <v>0</v>
      </c>
      <c r="U18" s="54">
        <v>0</v>
      </c>
      <c r="V18" s="176">
        <v>0</v>
      </c>
      <c r="W18" s="176">
        <v>0</v>
      </c>
      <c r="X18" s="176">
        <v>0</v>
      </c>
      <c r="Y18" s="176">
        <v>0</v>
      </c>
      <c r="Z18" s="176">
        <v>0</v>
      </c>
      <c r="AA18" s="176">
        <v>0</v>
      </c>
      <c r="AB18" s="230">
        <v>20</v>
      </c>
      <c r="AC18" s="230">
        <v>20</v>
      </c>
      <c r="AD18" s="217">
        <v>20</v>
      </c>
      <c r="AE18" s="217">
        <v>20</v>
      </c>
      <c r="AF18" s="217">
        <v>20</v>
      </c>
      <c r="AG18" s="217">
        <v>20</v>
      </c>
      <c r="AH18" s="217">
        <v>20</v>
      </c>
      <c r="AI18" s="230">
        <v>0</v>
      </c>
      <c r="AJ18" s="270">
        <v>0</v>
      </c>
      <c r="AK18" s="313">
        <v>0</v>
      </c>
      <c r="AL18" s="313">
        <v>0</v>
      </c>
      <c r="AM18" s="313">
        <v>0</v>
      </c>
      <c r="AN18" s="270">
        <v>0</v>
      </c>
      <c r="AO18" s="313">
        <v>0</v>
      </c>
      <c r="AP18" s="313">
        <v>0</v>
      </c>
      <c r="AQ18" s="313">
        <v>0</v>
      </c>
      <c r="AR18" s="22"/>
      <c r="AS18" s="116" t="str">
        <f t="shared" si="1"/>
        <v>N</v>
      </c>
      <c r="AT18" s="113">
        <f>IFERROR(SUMIF('Current NLData'!A:A,'Payment Changes'!G18,'Current NLData'!K:K)/COUNTIF('Current NLData'!A:A,'Payment Changes'!G18),0)+IFERROR(VLOOKUP(G18&amp;"-ALL",NLPaymentExport,10,FALSE),0)</f>
        <v>0</v>
      </c>
      <c r="AU18" s="117">
        <f t="shared" si="4"/>
        <v>0</v>
      </c>
    </row>
    <row r="19" spans="1:80" ht="28.5" outlineLevel="1" x14ac:dyDescent="0.45">
      <c r="A19" s="3"/>
      <c r="B19" s="347"/>
      <c r="C19" s="30"/>
      <c r="D19" s="496"/>
      <c r="E19" s="90" t="str">
        <f t="shared" si="5"/>
        <v>San Antonio</v>
      </c>
      <c r="F19" s="92" t="str">
        <f t="shared" si="9"/>
        <v>CP525</v>
      </c>
      <c r="G19" s="98" t="str">
        <f t="shared" si="0"/>
        <v>CP525-RETURN - 8th don of the month -BONUS</v>
      </c>
      <c r="H19" s="457"/>
      <c r="I19" s="83" t="s">
        <v>89</v>
      </c>
      <c r="J19" s="54">
        <v>25</v>
      </c>
      <c r="K19" s="54">
        <f t="shared" si="8"/>
        <v>25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176">
        <v>0</v>
      </c>
      <c r="W19" s="176">
        <v>0</v>
      </c>
      <c r="X19" s="176">
        <v>0</v>
      </c>
      <c r="Y19" s="176">
        <v>0</v>
      </c>
      <c r="Z19" s="176">
        <v>0</v>
      </c>
      <c r="AA19" s="176">
        <v>0</v>
      </c>
      <c r="AB19" s="176">
        <v>0</v>
      </c>
      <c r="AC19" s="176">
        <v>0</v>
      </c>
      <c r="AD19" s="217">
        <v>0</v>
      </c>
      <c r="AE19" s="217">
        <v>0</v>
      </c>
      <c r="AF19" s="217">
        <v>0</v>
      </c>
      <c r="AG19" s="217">
        <v>0</v>
      </c>
      <c r="AH19" s="217">
        <v>0</v>
      </c>
      <c r="AI19" s="217">
        <v>0</v>
      </c>
      <c r="AJ19" s="270">
        <v>0</v>
      </c>
      <c r="AK19" s="313">
        <v>0</v>
      </c>
      <c r="AL19" s="313">
        <v>0</v>
      </c>
      <c r="AM19" s="313">
        <v>0</v>
      </c>
      <c r="AN19" s="270">
        <v>0</v>
      </c>
      <c r="AO19" s="313">
        <v>0</v>
      </c>
      <c r="AP19" s="313">
        <v>0</v>
      </c>
      <c r="AQ19" s="313">
        <v>0</v>
      </c>
      <c r="AR19" s="22"/>
      <c r="AS19" s="116" t="str">
        <f t="shared" si="1"/>
        <v>N</v>
      </c>
      <c r="AT19" s="113">
        <f>IFERROR(SUMIF('Current NLData'!A:A,'Payment Changes'!G19,'Current NLData'!K:K)/COUNTIF('Current NLData'!A:A,'Payment Changes'!G19),0)+IFERROR(VLOOKUP(G19&amp;"-ALL",NLPaymentExport,10,FALSE),0)</f>
        <v>0</v>
      </c>
      <c r="AU19" s="117">
        <f t="shared" si="4"/>
        <v>0</v>
      </c>
    </row>
    <row r="20" spans="1:80" ht="28.5" outlineLevel="1" x14ac:dyDescent="0.45">
      <c r="A20" s="3"/>
      <c r="B20" s="347"/>
      <c r="C20" s="30" t="str">
        <f>IF(J20=0,"Warning","")</f>
        <v/>
      </c>
      <c r="D20" s="496"/>
      <c r="E20" s="90" t="str">
        <f>IF(B18 = "",E18,B18)</f>
        <v>San Antonio</v>
      </c>
      <c r="F20" s="92" t="str">
        <f>IF(D20 = "",F18,D20)</f>
        <v>CP525</v>
      </c>
      <c r="G20" s="98" t="str">
        <f t="shared" si="0"/>
        <v>CP525-RETURN - Buddy referral  -BONUS</v>
      </c>
      <c r="H20" s="457"/>
      <c r="I20" s="83" t="s">
        <v>90</v>
      </c>
      <c r="J20" s="54">
        <v>50</v>
      </c>
      <c r="K20" s="54">
        <f t="shared" ref="K20" si="10">J20</f>
        <v>50</v>
      </c>
      <c r="L20" s="54">
        <v>0</v>
      </c>
      <c r="M20" s="54">
        <v>50</v>
      </c>
      <c r="N20" s="54">
        <v>50</v>
      </c>
      <c r="O20" s="54">
        <v>50</v>
      </c>
      <c r="P20" s="54">
        <v>50</v>
      </c>
      <c r="Q20" s="54">
        <v>50</v>
      </c>
      <c r="R20" s="54">
        <v>50</v>
      </c>
      <c r="S20" s="54">
        <v>50</v>
      </c>
      <c r="T20" s="54">
        <v>0</v>
      </c>
      <c r="U20" s="54">
        <v>0</v>
      </c>
      <c r="V20" s="176">
        <v>0</v>
      </c>
      <c r="W20" s="176">
        <v>0</v>
      </c>
      <c r="X20" s="176">
        <v>0</v>
      </c>
      <c r="Y20" s="176">
        <v>0</v>
      </c>
      <c r="Z20" s="176">
        <v>0</v>
      </c>
      <c r="AA20" s="176">
        <v>0</v>
      </c>
      <c r="AB20" s="176">
        <v>0</v>
      </c>
      <c r="AC20" s="176">
        <v>0</v>
      </c>
      <c r="AD20" s="217">
        <v>0</v>
      </c>
      <c r="AE20" s="217">
        <v>0</v>
      </c>
      <c r="AF20" s="217">
        <v>0</v>
      </c>
      <c r="AG20" s="217">
        <v>0</v>
      </c>
      <c r="AH20" s="217">
        <v>0</v>
      </c>
      <c r="AI20" s="217">
        <v>0</v>
      </c>
      <c r="AJ20" s="270">
        <v>0</v>
      </c>
      <c r="AK20" s="313">
        <v>0</v>
      </c>
      <c r="AL20" s="313">
        <v>0</v>
      </c>
      <c r="AM20" s="271">
        <v>50</v>
      </c>
      <c r="AN20" s="270">
        <v>50</v>
      </c>
      <c r="AO20" s="313">
        <v>50</v>
      </c>
      <c r="AP20" s="271">
        <v>0</v>
      </c>
      <c r="AQ20" s="271">
        <v>0</v>
      </c>
      <c r="AR20" s="22"/>
      <c r="AS20" s="116" t="str">
        <f t="shared" si="1"/>
        <v>N</v>
      </c>
      <c r="AT20" s="113">
        <f>IFERROR(SUMIF('Current NLData'!A:A,'Payment Changes'!G20,'Current NLData'!K:K)/COUNTIF('Current NLData'!A:A,'Payment Changes'!G20),0)+IFERROR(VLOOKUP(G20&amp;"-ALL",NLPaymentExport,10,FALSE),0)</f>
        <v>0</v>
      </c>
      <c r="AU20" s="117">
        <f t="shared" si="4"/>
        <v>0</v>
      </c>
    </row>
    <row r="21" spans="1:80" s="89" customFormat="1" ht="21.4" thickBot="1" x14ac:dyDescent="0.7">
      <c r="A21" s="85"/>
      <c r="B21" s="348"/>
      <c r="C21" s="160"/>
      <c r="D21" s="86"/>
      <c r="E21" s="86"/>
      <c r="F21" s="86"/>
      <c r="G21" s="86"/>
      <c r="H21" s="95"/>
      <c r="I21" s="87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211"/>
      <c r="W21" s="211"/>
      <c r="X21" s="211"/>
      <c r="Y21" s="211"/>
      <c r="Z21" s="211"/>
      <c r="AA21" s="211"/>
      <c r="AB21" s="211"/>
      <c r="AC21" s="211"/>
      <c r="AD21" s="253"/>
      <c r="AE21" s="253"/>
      <c r="AF21" s="253"/>
      <c r="AG21" s="253"/>
      <c r="AH21" s="253"/>
      <c r="AI21" s="253"/>
      <c r="AJ21" s="278" t="s">
        <v>91</v>
      </c>
      <c r="AK21" s="319" t="s">
        <v>91</v>
      </c>
      <c r="AL21" s="319" t="s">
        <v>91</v>
      </c>
      <c r="AM21" s="319" t="s">
        <v>91</v>
      </c>
      <c r="AN21" s="278" t="s">
        <v>91</v>
      </c>
      <c r="AO21" s="319" t="s">
        <v>91</v>
      </c>
      <c r="AP21" s="319" t="s">
        <v>91</v>
      </c>
      <c r="AQ21" s="319" t="s">
        <v>91</v>
      </c>
      <c r="AR21" s="21"/>
      <c r="AS21" s="116" t="str">
        <f t="shared" si="1"/>
        <v>N</v>
      </c>
      <c r="AT21" s="113">
        <f>IFERROR(SUMIF('Current NLData'!A:A,'Payment Changes'!G21,'Current NLData'!K:K)/COUNTIF('Current NLData'!A:A,'Payment Changes'!G21),0)+IFERROR(VLOOKUP(G21&amp;"-ALL",NLPaymentExport,10,FALSE),0)</f>
        <v>0</v>
      </c>
      <c r="AU21" s="117" t="str">
        <f t="shared" si="4"/>
        <v/>
      </c>
      <c r="AV21"/>
      <c r="AW21"/>
      <c r="AX21" s="210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</row>
    <row r="22" spans="1:80" s="10" customFormat="1" x14ac:dyDescent="0.45">
      <c r="A22" s="458">
        <v>2</v>
      </c>
      <c r="B22" s="461" t="s">
        <v>92</v>
      </c>
      <c r="C22" s="473" t="s">
        <v>44</v>
      </c>
      <c r="D22" s="467" t="s">
        <v>45</v>
      </c>
      <c r="E22" s="105" t="str">
        <f>IF(B22 = "",E21,B22)</f>
        <v>San Antonio - Commerce</v>
      </c>
      <c r="F22" s="106" t="s">
        <v>93</v>
      </c>
      <c r="G22" s="107" t="str">
        <f t="shared" ref="G22:G40" si="11">F22&amp;"-"&amp;I22</f>
        <v>CP529-New Donor</v>
      </c>
      <c r="H22" s="470" t="s">
        <v>47</v>
      </c>
      <c r="I22" s="76" t="s">
        <v>48</v>
      </c>
      <c r="J22" s="40" t="s">
        <v>94</v>
      </c>
      <c r="K22" s="41" t="s">
        <v>50</v>
      </c>
      <c r="L22" s="41" t="s">
        <v>49</v>
      </c>
      <c r="M22" s="41" t="s">
        <v>52</v>
      </c>
      <c r="N22" s="40" t="s">
        <v>52</v>
      </c>
      <c r="O22" s="40" t="s">
        <v>52</v>
      </c>
      <c r="P22" s="40" t="s">
        <v>52</v>
      </c>
      <c r="Q22" s="40" t="s">
        <v>52</v>
      </c>
      <c r="R22" s="40" t="s">
        <v>52</v>
      </c>
      <c r="S22" s="46" t="s">
        <v>53</v>
      </c>
      <c r="T22" s="46" t="s">
        <v>53</v>
      </c>
      <c r="U22" s="46" t="s">
        <v>53</v>
      </c>
      <c r="V22" s="175" t="s">
        <v>53</v>
      </c>
      <c r="W22" s="175" t="s">
        <v>53</v>
      </c>
      <c r="X22" s="175" t="s">
        <v>53</v>
      </c>
      <c r="Y22" s="175" t="s">
        <v>53</v>
      </c>
      <c r="Z22" s="175" t="s">
        <v>53</v>
      </c>
      <c r="AA22" s="175" t="s">
        <v>53</v>
      </c>
      <c r="AB22" s="175" t="s">
        <v>53</v>
      </c>
      <c r="AC22" s="175" t="s">
        <v>53</v>
      </c>
      <c r="AD22" s="216" t="s">
        <v>53</v>
      </c>
      <c r="AE22" s="216" t="s">
        <v>53</v>
      </c>
      <c r="AF22" s="216" t="s">
        <v>53</v>
      </c>
      <c r="AG22" s="216" t="s">
        <v>53</v>
      </c>
      <c r="AH22" s="216" t="s">
        <v>53</v>
      </c>
      <c r="AI22" s="216" t="s">
        <v>53</v>
      </c>
      <c r="AJ22" s="279" t="s">
        <v>53</v>
      </c>
      <c r="AK22" s="318" t="s">
        <v>53</v>
      </c>
      <c r="AL22" s="275" t="s">
        <v>54</v>
      </c>
      <c r="AM22" s="318" t="s">
        <v>54</v>
      </c>
      <c r="AN22" s="279" t="s">
        <v>54</v>
      </c>
      <c r="AO22" s="275" t="s">
        <v>95</v>
      </c>
      <c r="AP22" s="318" t="s">
        <v>95</v>
      </c>
      <c r="AQ22" s="318" t="s">
        <v>95</v>
      </c>
      <c r="AR22" s="108"/>
      <c r="AS22" s="116" t="str">
        <f t="shared" si="1"/>
        <v>N</v>
      </c>
      <c r="AT22" s="113">
        <f>IFERROR(SUMIF('Current NLData'!A:A,'Payment Changes'!G22,'Current NLData'!K:K)/COUNTIF('Current NLData'!A:A,'Payment Changes'!G22),0)+IFERROR(VLOOKUP(G22&amp;"-ALL",NLPaymentExport,10,FALSE),0)</f>
        <v>0</v>
      </c>
      <c r="AU22" s="117" t="str">
        <f t="shared" si="4"/>
        <v/>
      </c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</row>
    <row r="23" spans="1:80" ht="28.5" x14ac:dyDescent="0.45">
      <c r="A23" s="459"/>
      <c r="B23" s="462"/>
      <c r="C23" s="474"/>
      <c r="D23" s="468"/>
      <c r="E23" s="90" t="str">
        <f t="shared" ref="E23:E54" si="12">IF(B23 = "",E22,B23)</f>
        <v>San Antonio - Commerce</v>
      </c>
      <c r="F23" s="91" t="s">
        <v>93</v>
      </c>
      <c r="G23" s="97" t="str">
        <f t="shared" si="11"/>
        <v>CP529-Return Donor</v>
      </c>
      <c r="H23" s="471"/>
      <c r="I23" s="77" t="s">
        <v>60</v>
      </c>
      <c r="J23" s="43" t="s">
        <v>94</v>
      </c>
      <c r="K23" s="43" t="s">
        <v>49</v>
      </c>
      <c r="L23" s="44" t="s">
        <v>49</v>
      </c>
      <c r="M23" s="44" t="s">
        <v>52</v>
      </c>
      <c r="N23" s="43" t="s">
        <v>52</v>
      </c>
      <c r="O23" s="43" t="s">
        <v>52</v>
      </c>
      <c r="P23" s="43" t="s">
        <v>52</v>
      </c>
      <c r="Q23" s="43" t="s">
        <v>52</v>
      </c>
      <c r="R23" s="43" t="s">
        <v>52</v>
      </c>
      <c r="S23" s="43" t="s">
        <v>52</v>
      </c>
      <c r="T23" s="43" t="s">
        <v>52</v>
      </c>
      <c r="U23" s="43" t="s">
        <v>52</v>
      </c>
      <c r="V23" s="176" t="s">
        <v>52</v>
      </c>
      <c r="W23" s="176" t="s">
        <v>52</v>
      </c>
      <c r="X23" s="176" t="s">
        <v>52</v>
      </c>
      <c r="Y23" s="176" t="s">
        <v>52</v>
      </c>
      <c r="Z23" s="176" t="s">
        <v>49</v>
      </c>
      <c r="AA23" s="176" t="s">
        <v>49</v>
      </c>
      <c r="AB23" s="176" t="s">
        <v>49</v>
      </c>
      <c r="AC23" s="176" t="s">
        <v>49</v>
      </c>
      <c r="AD23" s="217" t="s">
        <v>49</v>
      </c>
      <c r="AE23" s="217" t="s">
        <v>49</v>
      </c>
      <c r="AF23" s="217" t="s">
        <v>49</v>
      </c>
      <c r="AG23" s="217" t="s">
        <v>49</v>
      </c>
      <c r="AH23" s="217" t="s">
        <v>49</v>
      </c>
      <c r="AI23" s="217" t="s">
        <v>49</v>
      </c>
      <c r="AJ23" s="270" t="s">
        <v>49</v>
      </c>
      <c r="AK23" s="313" t="s">
        <v>49</v>
      </c>
      <c r="AL23" s="313" t="s">
        <v>49</v>
      </c>
      <c r="AM23" s="313" t="s">
        <v>49</v>
      </c>
      <c r="AN23" s="338" t="s">
        <v>96</v>
      </c>
      <c r="AO23" s="344" t="s">
        <v>96</v>
      </c>
      <c r="AP23" s="344" t="s">
        <v>96</v>
      </c>
      <c r="AQ23" s="344" t="s">
        <v>96</v>
      </c>
      <c r="AR23" s="21"/>
      <c r="AS23" s="116" t="str">
        <f t="shared" si="1"/>
        <v>N</v>
      </c>
      <c r="AT23" s="113">
        <f>IFERROR(SUMIF('Current NLData'!A:A,'Payment Changes'!G23,'Current NLData'!K:K)/COUNTIF('Current NLData'!A:A,'Payment Changes'!G23),0)+IFERROR(VLOOKUP(G23&amp;"-ALL",NLPaymentExport,10,FALSE),0)</f>
        <v>0</v>
      </c>
      <c r="AU23" s="117" t="str">
        <f t="shared" si="4"/>
        <v/>
      </c>
    </row>
    <row r="24" spans="1:80" ht="28.5" x14ac:dyDescent="0.45">
      <c r="A24" s="459"/>
      <c r="B24" s="462"/>
      <c r="C24" s="474"/>
      <c r="D24" s="468"/>
      <c r="E24" s="90" t="str">
        <f t="shared" si="12"/>
        <v>San Antonio - Commerce</v>
      </c>
      <c r="F24" s="91" t="s">
        <v>93</v>
      </c>
      <c r="G24" s="97" t="str">
        <f t="shared" si="11"/>
        <v>CP529-Retention Bonus</v>
      </c>
      <c r="H24" s="471"/>
      <c r="I24" s="78" t="s">
        <v>62</v>
      </c>
      <c r="J24" s="46" t="s">
        <v>63</v>
      </c>
      <c r="K24" s="46" t="s">
        <v>63</v>
      </c>
      <c r="L24" s="47" t="s">
        <v>64</v>
      </c>
      <c r="M24" s="47" t="s">
        <v>65</v>
      </c>
      <c r="N24" s="46" t="s">
        <v>65</v>
      </c>
      <c r="O24" s="46" t="s">
        <v>65</v>
      </c>
      <c r="P24" s="46" t="s">
        <v>65</v>
      </c>
      <c r="Q24" s="46" t="s">
        <v>65</v>
      </c>
      <c r="R24" s="46" t="s">
        <v>65</v>
      </c>
      <c r="S24" s="46" t="s">
        <v>65</v>
      </c>
      <c r="T24" s="46" t="s">
        <v>65</v>
      </c>
      <c r="U24" s="46" t="s">
        <v>65</v>
      </c>
      <c r="V24" s="177" t="s">
        <v>65</v>
      </c>
      <c r="W24" s="177" t="s">
        <v>65</v>
      </c>
      <c r="X24" s="177" t="s">
        <v>65</v>
      </c>
      <c r="Y24" s="177" t="s">
        <v>65</v>
      </c>
      <c r="Z24" s="177" t="s">
        <v>67</v>
      </c>
      <c r="AA24" s="177" t="s">
        <v>67</v>
      </c>
      <c r="AB24" s="177" t="s">
        <v>67</v>
      </c>
      <c r="AC24" s="177" t="s">
        <v>67</v>
      </c>
      <c r="AD24" s="218" t="s">
        <v>67</v>
      </c>
      <c r="AE24" s="218" t="s">
        <v>67</v>
      </c>
      <c r="AF24" s="218" t="s">
        <v>67</v>
      </c>
      <c r="AG24" s="218" t="s">
        <v>67</v>
      </c>
      <c r="AH24" s="218" t="s">
        <v>67</v>
      </c>
      <c r="AI24" s="218" t="s">
        <v>67</v>
      </c>
      <c r="AJ24" s="280" t="s">
        <v>67</v>
      </c>
      <c r="AK24" s="314" t="s">
        <v>67</v>
      </c>
      <c r="AL24" s="314" t="s">
        <v>67</v>
      </c>
      <c r="AM24" s="314" t="s">
        <v>67</v>
      </c>
      <c r="AN24" s="339" t="s">
        <v>97</v>
      </c>
      <c r="AO24" s="339" t="s">
        <v>98</v>
      </c>
      <c r="AP24" s="350" t="s">
        <v>98</v>
      </c>
      <c r="AQ24" s="350" t="s">
        <v>98</v>
      </c>
      <c r="AR24" s="21"/>
      <c r="AS24" s="116" t="str">
        <f t="shared" si="1"/>
        <v>N</v>
      </c>
      <c r="AT24" s="113">
        <f>IFERROR(SUMIF('Current NLData'!A:A,'Payment Changes'!G24,'Current NLData'!K:K)/COUNTIF('Current NLData'!A:A,'Payment Changes'!G24),0)+IFERROR(VLOOKUP(G24&amp;"-ALL",NLPaymentExport,10,FALSE),0)</f>
        <v>0</v>
      </c>
      <c r="AU24" s="117" t="str">
        <f t="shared" si="4"/>
        <v/>
      </c>
    </row>
    <row r="25" spans="1:80" s="15" customFormat="1" ht="14.65" thickBot="1" x14ac:dyDescent="0.5">
      <c r="A25" s="460"/>
      <c r="B25" s="463"/>
      <c r="C25" s="475"/>
      <c r="D25" s="469"/>
      <c r="E25" s="109" t="str">
        <f t="shared" si="12"/>
        <v>San Antonio - Commerce</v>
      </c>
      <c r="F25" s="110" t="s">
        <v>93</v>
      </c>
      <c r="G25" s="111" t="str">
        <f t="shared" si="11"/>
        <v>CP529-Referral</v>
      </c>
      <c r="H25" s="472"/>
      <c r="I25" s="79" t="s">
        <v>73</v>
      </c>
      <c r="J25" s="49">
        <v>50</v>
      </c>
      <c r="K25" s="49">
        <v>50</v>
      </c>
      <c r="L25" s="50" t="s">
        <v>64</v>
      </c>
      <c r="M25" s="50" t="s">
        <v>74</v>
      </c>
      <c r="N25" s="49" t="s">
        <v>74</v>
      </c>
      <c r="O25" s="49" t="s">
        <v>74</v>
      </c>
      <c r="P25" s="49" t="s">
        <v>74</v>
      </c>
      <c r="Q25" s="49" t="s">
        <v>74</v>
      </c>
      <c r="R25" s="49" t="s">
        <v>74</v>
      </c>
      <c r="S25" s="49" t="s">
        <v>74</v>
      </c>
      <c r="T25" s="49" t="s">
        <v>64</v>
      </c>
      <c r="U25" s="49" t="s">
        <v>64</v>
      </c>
      <c r="V25" s="178" t="s">
        <v>64</v>
      </c>
      <c r="W25" s="178" t="s">
        <v>64</v>
      </c>
      <c r="X25" s="178" t="s">
        <v>64</v>
      </c>
      <c r="Y25" s="178" t="s">
        <v>64</v>
      </c>
      <c r="Z25" s="178" t="s">
        <v>64</v>
      </c>
      <c r="AA25" s="178" t="s">
        <v>64</v>
      </c>
      <c r="AB25" s="178" t="s">
        <v>64</v>
      </c>
      <c r="AC25" s="178" t="s">
        <v>64</v>
      </c>
      <c r="AD25" s="219" t="s">
        <v>64</v>
      </c>
      <c r="AE25" s="219" t="s">
        <v>64</v>
      </c>
      <c r="AF25" s="219" t="s">
        <v>64</v>
      </c>
      <c r="AG25" s="219" t="s">
        <v>64</v>
      </c>
      <c r="AH25" s="219" t="s">
        <v>64</v>
      </c>
      <c r="AI25" s="219" t="s">
        <v>64</v>
      </c>
      <c r="AJ25" s="277" t="s">
        <v>64</v>
      </c>
      <c r="AK25" s="315" t="s">
        <v>64</v>
      </c>
      <c r="AL25" s="315" t="s">
        <v>64</v>
      </c>
      <c r="AM25" s="315" t="s">
        <v>64</v>
      </c>
      <c r="AN25" s="277" t="s">
        <v>64</v>
      </c>
      <c r="AO25" s="315" t="s">
        <v>64</v>
      </c>
      <c r="AP25" s="315" t="s">
        <v>64</v>
      </c>
      <c r="AQ25" s="315" t="s">
        <v>64</v>
      </c>
      <c r="AR25" s="112"/>
      <c r="AS25" s="116" t="str">
        <f t="shared" si="1"/>
        <v>N</v>
      </c>
      <c r="AT25" s="113">
        <f>IFERROR(SUMIF('Current NLData'!A:A,'Payment Changes'!G25,'Current NLData'!K:K)/COUNTIF('Current NLData'!A:A,'Payment Changes'!G25),0)+IFERROR(VLOOKUP(G25&amp;"-ALL",NLPaymentExport,10,FALSE),0)</f>
        <v>0</v>
      </c>
      <c r="AU25" s="117" t="str">
        <f t="shared" si="4"/>
        <v/>
      </c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</row>
    <row r="26" spans="1:80" outlineLevel="1" x14ac:dyDescent="0.45">
      <c r="A26" s="3"/>
      <c r="B26" s="346"/>
      <c r="C26" s="31"/>
      <c r="D26" s="495" t="s">
        <v>93</v>
      </c>
      <c r="E26" s="90" t="str">
        <f t="shared" si="12"/>
        <v>San Antonio - Commerce</v>
      </c>
      <c r="F26" s="92" t="str">
        <f t="shared" ref="F26:F54" si="13">IF(D26 = "",F25,D26)</f>
        <v>CP529</v>
      </c>
      <c r="G26" s="98" t="str">
        <f t="shared" si="11"/>
        <v>CP529-NEW DONOR -1st</v>
      </c>
      <c r="H26" s="457" t="s">
        <v>75</v>
      </c>
      <c r="I26" s="80" t="s">
        <v>76</v>
      </c>
      <c r="J26" s="52">
        <v>70</v>
      </c>
      <c r="K26" s="53">
        <v>60</v>
      </c>
      <c r="L26" s="52">
        <v>60</v>
      </c>
      <c r="M26" s="52">
        <v>60</v>
      </c>
      <c r="N26" s="52">
        <v>60</v>
      </c>
      <c r="O26" s="52">
        <v>60</v>
      </c>
      <c r="P26" s="52">
        <v>60</v>
      </c>
      <c r="Q26" s="52">
        <v>60</v>
      </c>
      <c r="R26" s="52">
        <v>60</v>
      </c>
      <c r="S26" s="52">
        <v>100</v>
      </c>
      <c r="T26" s="52">
        <v>100</v>
      </c>
      <c r="U26" s="52">
        <v>100</v>
      </c>
      <c r="V26" s="176">
        <v>100</v>
      </c>
      <c r="W26" s="176">
        <v>100</v>
      </c>
      <c r="X26" s="176">
        <v>100</v>
      </c>
      <c r="Y26" s="176">
        <v>100</v>
      </c>
      <c r="Z26" s="176">
        <v>100</v>
      </c>
      <c r="AA26" s="176">
        <v>100</v>
      </c>
      <c r="AB26" s="176">
        <v>100</v>
      </c>
      <c r="AC26" s="176">
        <v>100</v>
      </c>
      <c r="AD26" s="217">
        <v>100</v>
      </c>
      <c r="AE26" s="217">
        <v>100</v>
      </c>
      <c r="AF26" s="217">
        <v>100</v>
      </c>
      <c r="AG26" s="217">
        <v>100</v>
      </c>
      <c r="AH26" s="217">
        <v>100</v>
      </c>
      <c r="AI26" s="217">
        <v>100</v>
      </c>
      <c r="AJ26" s="270">
        <v>100</v>
      </c>
      <c r="AK26" s="313">
        <v>100</v>
      </c>
      <c r="AL26" s="313">
        <v>100</v>
      </c>
      <c r="AM26" s="313">
        <v>100</v>
      </c>
      <c r="AN26" s="270">
        <v>100</v>
      </c>
      <c r="AO26" s="313">
        <v>100</v>
      </c>
      <c r="AP26" s="313">
        <v>100</v>
      </c>
      <c r="AQ26" s="313">
        <v>100</v>
      </c>
      <c r="AR26" s="23"/>
      <c r="AS26" s="116" t="str">
        <f t="shared" si="1"/>
        <v>N</v>
      </c>
      <c r="AT26" s="113">
        <f>IFERROR(SUMIF('Current NLData'!A:A,'Payment Changes'!G26,'Current NLData'!K:K)/COUNTIF('Current NLData'!A:A,'Payment Changes'!G26),0)+IFERROR(VLOOKUP(G26&amp;"-ALL",NLPaymentExport,10,FALSE),0)</f>
        <v>100</v>
      </c>
      <c r="AU26" s="117">
        <f t="shared" si="4"/>
        <v>0</v>
      </c>
    </row>
    <row r="27" spans="1:80" outlineLevel="1" x14ac:dyDescent="0.45">
      <c r="A27" s="3"/>
      <c r="B27" s="347"/>
      <c r="C27" s="30"/>
      <c r="D27" s="496"/>
      <c r="E27" s="90" t="str">
        <f t="shared" si="12"/>
        <v>San Antonio - Commerce</v>
      </c>
      <c r="F27" s="92" t="str">
        <f t="shared" si="13"/>
        <v>CP529</v>
      </c>
      <c r="G27" s="98" t="str">
        <f t="shared" si="11"/>
        <v>CP529-NEW DONOR -2nd</v>
      </c>
      <c r="H27" s="457"/>
      <c r="I27" s="81" t="s">
        <v>77</v>
      </c>
      <c r="J27" s="54">
        <v>70</v>
      </c>
      <c r="K27" s="55">
        <v>70</v>
      </c>
      <c r="L27" s="54">
        <v>60</v>
      </c>
      <c r="M27" s="54">
        <v>60</v>
      </c>
      <c r="N27" s="54">
        <v>60</v>
      </c>
      <c r="O27" s="54">
        <v>60</v>
      </c>
      <c r="P27" s="54">
        <v>60</v>
      </c>
      <c r="Q27" s="54">
        <v>60</v>
      </c>
      <c r="R27" s="54">
        <v>60</v>
      </c>
      <c r="S27" s="54">
        <v>100</v>
      </c>
      <c r="T27" s="54">
        <v>100</v>
      </c>
      <c r="U27" s="54">
        <v>100</v>
      </c>
      <c r="V27" s="176">
        <v>100</v>
      </c>
      <c r="W27" s="176">
        <v>100</v>
      </c>
      <c r="X27" s="176">
        <v>100</v>
      </c>
      <c r="Y27" s="176">
        <v>100</v>
      </c>
      <c r="Z27" s="176">
        <v>100</v>
      </c>
      <c r="AA27" s="176">
        <v>100</v>
      </c>
      <c r="AB27" s="176">
        <v>100</v>
      </c>
      <c r="AC27" s="176">
        <v>100</v>
      </c>
      <c r="AD27" s="217">
        <v>100</v>
      </c>
      <c r="AE27" s="217">
        <v>100</v>
      </c>
      <c r="AF27" s="217">
        <v>100</v>
      </c>
      <c r="AG27" s="217">
        <v>100</v>
      </c>
      <c r="AH27" s="217">
        <v>100</v>
      </c>
      <c r="AI27" s="217">
        <v>100</v>
      </c>
      <c r="AJ27" s="270">
        <v>100</v>
      </c>
      <c r="AK27" s="313">
        <v>100</v>
      </c>
      <c r="AL27" s="313">
        <v>100</v>
      </c>
      <c r="AM27" s="313">
        <v>100</v>
      </c>
      <c r="AN27" s="270">
        <v>100</v>
      </c>
      <c r="AO27" s="313">
        <v>100</v>
      </c>
      <c r="AP27" s="313">
        <v>100</v>
      </c>
      <c r="AQ27" s="313">
        <v>100</v>
      </c>
      <c r="AR27" s="23"/>
      <c r="AS27" s="116" t="str">
        <f t="shared" si="1"/>
        <v>N</v>
      </c>
      <c r="AT27" s="113">
        <f>IFERROR(SUMIF('Current NLData'!A:A,'Payment Changes'!G27,'Current NLData'!K:K)/COUNTIF('Current NLData'!A:A,'Payment Changes'!G27),0)+IFERROR(VLOOKUP(G27&amp;"-ALL",NLPaymentExport,10,FALSE),0)</f>
        <v>100</v>
      </c>
      <c r="AU27" s="117">
        <f t="shared" si="4"/>
        <v>0</v>
      </c>
    </row>
    <row r="28" spans="1:80" outlineLevel="1" x14ac:dyDescent="0.45">
      <c r="A28" s="3"/>
      <c r="B28" s="347"/>
      <c r="C28" s="30"/>
      <c r="D28" s="496"/>
      <c r="E28" s="90" t="str">
        <f t="shared" si="12"/>
        <v>San Antonio - Commerce</v>
      </c>
      <c r="F28" s="92" t="str">
        <f t="shared" si="13"/>
        <v>CP529</v>
      </c>
      <c r="G28" s="98" t="str">
        <f t="shared" si="11"/>
        <v>CP529-NEW DONOR -3rd</v>
      </c>
      <c r="H28" s="457"/>
      <c r="I28" s="81" t="s">
        <v>78</v>
      </c>
      <c r="J28" s="54">
        <v>70</v>
      </c>
      <c r="K28" s="55">
        <v>60</v>
      </c>
      <c r="L28" s="54">
        <v>60</v>
      </c>
      <c r="M28" s="54">
        <v>60</v>
      </c>
      <c r="N28" s="54">
        <v>60</v>
      </c>
      <c r="O28" s="54">
        <v>60</v>
      </c>
      <c r="P28" s="54">
        <v>60</v>
      </c>
      <c r="Q28" s="54">
        <v>60</v>
      </c>
      <c r="R28" s="54">
        <v>60</v>
      </c>
      <c r="S28" s="54">
        <v>100</v>
      </c>
      <c r="T28" s="54">
        <v>100</v>
      </c>
      <c r="U28" s="54">
        <v>100</v>
      </c>
      <c r="V28" s="176">
        <v>100</v>
      </c>
      <c r="W28" s="176">
        <v>100</v>
      </c>
      <c r="X28" s="176">
        <v>100</v>
      </c>
      <c r="Y28" s="176">
        <v>100</v>
      </c>
      <c r="Z28" s="176">
        <v>100</v>
      </c>
      <c r="AA28" s="176">
        <v>100</v>
      </c>
      <c r="AB28" s="176">
        <v>100</v>
      </c>
      <c r="AC28" s="176">
        <v>100</v>
      </c>
      <c r="AD28" s="217">
        <v>100</v>
      </c>
      <c r="AE28" s="217">
        <v>100</v>
      </c>
      <c r="AF28" s="217">
        <v>100</v>
      </c>
      <c r="AG28" s="217">
        <v>100</v>
      </c>
      <c r="AH28" s="217">
        <v>100</v>
      </c>
      <c r="AI28" s="217">
        <v>100</v>
      </c>
      <c r="AJ28" s="270">
        <v>100</v>
      </c>
      <c r="AK28" s="313">
        <v>100</v>
      </c>
      <c r="AL28" s="313">
        <v>100</v>
      </c>
      <c r="AM28" s="313">
        <v>100</v>
      </c>
      <c r="AN28" s="270">
        <v>100</v>
      </c>
      <c r="AO28" s="313">
        <v>100</v>
      </c>
      <c r="AP28" s="313">
        <v>100</v>
      </c>
      <c r="AQ28" s="313">
        <v>100</v>
      </c>
      <c r="AR28" s="23"/>
      <c r="AS28" s="116" t="str">
        <f t="shared" si="1"/>
        <v>N</v>
      </c>
      <c r="AT28" s="113">
        <f>IFERROR(SUMIF('Current NLData'!A:A,'Payment Changes'!G28,'Current NLData'!K:K)/COUNTIF('Current NLData'!A:A,'Payment Changes'!G28),0)+IFERROR(VLOOKUP(G28&amp;"-ALL",NLPaymentExport,10,FALSE),0)</f>
        <v>100</v>
      </c>
      <c r="AU28" s="117">
        <f t="shared" si="4"/>
        <v>0</v>
      </c>
    </row>
    <row r="29" spans="1:80" outlineLevel="1" x14ac:dyDescent="0.45">
      <c r="A29" s="3"/>
      <c r="B29" s="347"/>
      <c r="C29" s="30"/>
      <c r="D29" s="496"/>
      <c r="E29" s="90" t="str">
        <f t="shared" si="12"/>
        <v>San Antonio - Commerce</v>
      </c>
      <c r="F29" s="92" t="str">
        <f t="shared" si="13"/>
        <v>CP529</v>
      </c>
      <c r="G29" s="98" t="str">
        <f t="shared" si="11"/>
        <v>CP529-NEW DONOR -4th</v>
      </c>
      <c r="H29" s="457"/>
      <c r="I29" s="81" t="s">
        <v>79</v>
      </c>
      <c r="J29" s="54">
        <v>70</v>
      </c>
      <c r="K29" s="55">
        <v>70</v>
      </c>
      <c r="L29" s="54">
        <v>60</v>
      </c>
      <c r="M29" s="54">
        <v>60</v>
      </c>
      <c r="N29" s="54">
        <v>60</v>
      </c>
      <c r="O29" s="54">
        <v>60</v>
      </c>
      <c r="P29" s="54">
        <v>60</v>
      </c>
      <c r="Q29" s="54">
        <v>60</v>
      </c>
      <c r="R29" s="54">
        <v>60</v>
      </c>
      <c r="S29" s="54">
        <v>100</v>
      </c>
      <c r="T29" s="54">
        <v>100</v>
      </c>
      <c r="U29" s="54">
        <v>100</v>
      </c>
      <c r="V29" s="176">
        <v>100</v>
      </c>
      <c r="W29" s="176">
        <v>100</v>
      </c>
      <c r="X29" s="176">
        <v>100</v>
      </c>
      <c r="Y29" s="176">
        <v>100</v>
      </c>
      <c r="Z29" s="176">
        <v>100</v>
      </c>
      <c r="AA29" s="176">
        <v>100</v>
      </c>
      <c r="AB29" s="176">
        <v>100</v>
      </c>
      <c r="AC29" s="176">
        <v>100</v>
      </c>
      <c r="AD29" s="217">
        <v>100</v>
      </c>
      <c r="AE29" s="217">
        <v>100</v>
      </c>
      <c r="AF29" s="217">
        <v>100</v>
      </c>
      <c r="AG29" s="217">
        <v>100</v>
      </c>
      <c r="AH29" s="217">
        <v>100</v>
      </c>
      <c r="AI29" s="217">
        <v>100</v>
      </c>
      <c r="AJ29" s="270">
        <v>100</v>
      </c>
      <c r="AK29" s="313">
        <v>100</v>
      </c>
      <c r="AL29" s="313">
        <v>100</v>
      </c>
      <c r="AM29" s="313">
        <v>100</v>
      </c>
      <c r="AN29" s="270">
        <v>100</v>
      </c>
      <c r="AO29" s="313">
        <v>100</v>
      </c>
      <c r="AP29" s="313">
        <v>100</v>
      </c>
      <c r="AQ29" s="313">
        <v>100</v>
      </c>
      <c r="AR29" s="23"/>
      <c r="AS29" s="116" t="str">
        <f t="shared" si="1"/>
        <v>N</v>
      </c>
      <c r="AT29" s="113">
        <f>IFERROR(SUMIF('Current NLData'!A:A,'Payment Changes'!G29,'Current NLData'!K:K)/COUNTIF('Current NLData'!A:A,'Payment Changes'!G29),0)+IFERROR(VLOOKUP(G29&amp;"-ALL",NLPaymentExport,10,FALSE),0)</f>
        <v>100</v>
      </c>
      <c r="AU29" s="117">
        <f t="shared" si="4"/>
        <v>0</v>
      </c>
    </row>
    <row r="30" spans="1:80" outlineLevel="1" x14ac:dyDescent="0.45">
      <c r="A30" s="3"/>
      <c r="B30" s="347"/>
      <c r="C30" s="30"/>
      <c r="D30" s="496"/>
      <c r="E30" s="90" t="str">
        <f t="shared" si="12"/>
        <v>San Antonio - Commerce</v>
      </c>
      <c r="F30" s="92" t="str">
        <f t="shared" si="13"/>
        <v>CP529</v>
      </c>
      <c r="G30" s="98" t="str">
        <f t="shared" si="11"/>
        <v>CP529-NEW DONOR -5th</v>
      </c>
      <c r="H30" s="457"/>
      <c r="I30" s="81" t="s">
        <v>80</v>
      </c>
      <c r="J30" s="54">
        <v>70</v>
      </c>
      <c r="K30" s="55">
        <v>60</v>
      </c>
      <c r="L30" s="54">
        <v>60</v>
      </c>
      <c r="M30" s="54">
        <v>60</v>
      </c>
      <c r="N30" s="54">
        <v>60</v>
      </c>
      <c r="O30" s="54">
        <v>60</v>
      </c>
      <c r="P30" s="54">
        <v>60</v>
      </c>
      <c r="Q30" s="54">
        <v>60</v>
      </c>
      <c r="R30" s="54">
        <v>60</v>
      </c>
      <c r="S30" s="54">
        <v>100</v>
      </c>
      <c r="T30" s="54">
        <v>100</v>
      </c>
      <c r="U30" s="54">
        <v>100</v>
      </c>
      <c r="V30" s="176">
        <v>100</v>
      </c>
      <c r="W30" s="176">
        <v>100</v>
      </c>
      <c r="X30" s="176">
        <v>100</v>
      </c>
      <c r="Y30" s="176">
        <v>100</v>
      </c>
      <c r="Z30" s="176">
        <v>100</v>
      </c>
      <c r="AA30" s="176">
        <v>100</v>
      </c>
      <c r="AB30" s="176">
        <v>100</v>
      </c>
      <c r="AC30" s="176">
        <v>100</v>
      </c>
      <c r="AD30" s="217">
        <v>100</v>
      </c>
      <c r="AE30" s="217">
        <v>100</v>
      </c>
      <c r="AF30" s="217">
        <v>100</v>
      </c>
      <c r="AG30" s="217">
        <v>100</v>
      </c>
      <c r="AH30" s="217">
        <v>100</v>
      </c>
      <c r="AI30" s="217">
        <v>100</v>
      </c>
      <c r="AJ30" s="270">
        <v>100</v>
      </c>
      <c r="AK30" s="313">
        <v>100</v>
      </c>
      <c r="AL30" s="313">
        <v>100</v>
      </c>
      <c r="AM30" s="313">
        <v>100</v>
      </c>
      <c r="AN30" s="270">
        <v>100</v>
      </c>
      <c r="AO30" s="313">
        <v>100</v>
      </c>
      <c r="AP30" s="313">
        <v>100</v>
      </c>
      <c r="AQ30" s="313">
        <v>100</v>
      </c>
      <c r="AR30" s="23"/>
      <c r="AS30" s="116" t="str">
        <f t="shared" si="1"/>
        <v>N</v>
      </c>
      <c r="AT30" s="113">
        <f>IFERROR(SUMIF('Current NLData'!A:A,'Payment Changes'!G30,'Current NLData'!K:K)/COUNTIF('Current NLData'!A:A,'Payment Changes'!G30),0)+IFERROR(VLOOKUP(G30&amp;"-ALL",NLPaymentExport,10,FALSE),0)</f>
        <v>100</v>
      </c>
      <c r="AU30" s="117">
        <f t="shared" si="4"/>
        <v>0</v>
      </c>
    </row>
    <row r="31" spans="1:80" outlineLevel="1" x14ac:dyDescent="0.45">
      <c r="A31" s="3"/>
      <c r="B31" s="347"/>
      <c r="C31" s="30"/>
      <c r="D31" s="496"/>
      <c r="E31" s="90" t="str">
        <f t="shared" si="12"/>
        <v>San Antonio - Commerce</v>
      </c>
      <c r="F31" s="92" t="str">
        <f t="shared" si="13"/>
        <v>CP529</v>
      </c>
      <c r="G31" s="98" t="str">
        <f t="shared" si="11"/>
        <v>CP529-NEW DONOR -6th</v>
      </c>
      <c r="H31" s="457"/>
      <c r="I31" s="81" t="s">
        <v>81</v>
      </c>
      <c r="J31" s="54">
        <v>70</v>
      </c>
      <c r="K31" s="55">
        <v>70</v>
      </c>
      <c r="L31" s="54">
        <v>60</v>
      </c>
      <c r="M31" s="54">
        <v>60</v>
      </c>
      <c r="N31" s="54">
        <v>60</v>
      </c>
      <c r="O31" s="54">
        <v>60</v>
      </c>
      <c r="P31" s="54">
        <v>60</v>
      </c>
      <c r="Q31" s="54">
        <v>60</v>
      </c>
      <c r="R31" s="54">
        <v>60</v>
      </c>
      <c r="S31" s="54">
        <v>60</v>
      </c>
      <c r="T31" s="54">
        <v>60</v>
      </c>
      <c r="U31" s="54">
        <v>60</v>
      </c>
      <c r="V31" s="176">
        <v>60</v>
      </c>
      <c r="W31" s="176">
        <v>60</v>
      </c>
      <c r="X31" s="176">
        <v>60</v>
      </c>
      <c r="Y31" s="176">
        <v>60</v>
      </c>
      <c r="Z31" s="176">
        <v>60</v>
      </c>
      <c r="AA31" s="176">
        <v>60</v>
      </c>
      <c r="AB31" s="176">
        <v>60</v>
      </c>
      <c r="AC31" s="176">
        <v>60</v>
      </c>
      <c r="AD31" s="217">
        <v>60</v>
      </c>
      <c r="AE31" s="217">
        <v>60</v>
      </c>
      <c r="AF31" s="217">
        <v>60</v>
      </c>
      <c r="AG31" s="217">
        <v>60</v>
      </c>
      <c r="AH31" s="217">
        <v>60</v>
      </c>
      <c r="AI31" s="217">
        <v>60</v>
      </c>
      <c r="AJ31" s="270">
        <v>60</v>
      </c>
      <c r="AK31" s="313">
        <v>60</v>
      </c>
      <c r="AL31" s="271">
        <v>100</v>
      </c>
      <c r="AM31" s="313">
        <v>100</v>
      </c>
      <c r="AN31" s="270">
        <v>100</v>
      </c>
      <c r="AO31" s="313">
        <v>100</v>
      </c>
      <c r="AP31" s="313">
        <v>100</v>
      </c>
      <c r="AQ31" s="313">
        <v>100</v>
      </c>
      <c r="AR31" s="23"/>
      <c r="AS31" s="116" t="str">
        <f t="shared" si="1"/>
        <v>N</v>
      </c>
      <c r="AT31" s="113">
        <f>IFERROR(SUMIF('Current NLData'!A:A,'Payment Changes'!G31,'Current NLData'!K:K)/COUNTIF('Current NLData'!A:A,'Payment Changes'!G31),0)+IFERROR(VLOOKUP(G31&amp;"-ALL",NLPaymentExport,10,FALSE),0)</f>
        <v>100</v>
      </c>
      <c r="AU31" s="117">
        <f t="shared" si="4"/>
        <v>0</v>
      </c>
    </row>
    <row r="32" spans="1:80" outlineLevel="1" x14ac:dyDescent="0.45">
      <c r="A32" s="3"/>
      <c r="B32" s="347"/>
      <c r="C32" s="30"/>
      <c r="D32" s="496"/>
      <c r="E32" s="90" t="str">
        <f t="shared" si="12"/>
        <v>San Antonio - Commerce</v>
      </c>
      <c r="F32" s="92" t="str">
        <f t="shared" si="13"/>
        <v>CP529</v>
      </c>
      <c r="G32" s="98" t="str">
        <f t="shared" si="11"/>
        <v>CP529-NEW DONOR -7th</v>
      </c>
      <c r="H32" s="457"/>
      <c r="I32" s="81" t="s">
        <v>82</v>
      </c>
      <c r="J32" s="54">
        <v>70</v>
      </c>
      <c r="K32" s="55">
        <v>60</v>
      </c>
      <c r="L32" s="54">
        <v>60</v>
      </c>
      <c r="M32" s="54">
        <v>60</v>
      </c>
      <c r="N32" s="54">
        <v>60</v>
      </c>
      <c r="O32" s="54">
        <v>60</v>
      </c>
      <c r="P32" s="54">
        <v>60</v>
      </c>
      <c r="Q32" s="54">
        <v>60</v>
      </c>
      <c r="R32" s="54">
        <v>60</v>
      </c>
      <c r="S32" s="54">
        <v>60</v>
      </c>
      <c r="T32" s="54">
        <v>60</v>
      </c>
      <c r="U32" s="54">
        <v>60</v>
      </c>
      <c r="V32" s="176">
        <v>60</v>
      </c>
      <c r="W32" s="176">
        <v>60</v>
      </c>
      <c r="X32" s="176">
        <v>60</v>
      </c>
      <c r="Y32" s="176">
        <v>60</v>
      </c>
      <c r="Z32" s="176">
        <v>60</v>
      </c>
      <c r="AA32" s="176">
        <v>60</v>
      </c>
      <c r="AB32" s="176">
        <v>60</v>
      </c>
      <c r="AC32" s="176">
        <v>60</v>
      </c>
      <c r="AD32" s="217">
        <v>60</v>
      </c>
      <c r="AE32" s="217">
        <v>60</v>
      </c>
      <c r="AF32" s="217">
        <v>60</v>
      </c>
      <c r="AG32" s="217">
        <v>60</v>
      </c>
      <c r="AH32" s="217">
        <v>60</v>
      </c>
      <c r="AI32" s="217">
        <v>60</v>
      </c>
      <c r="AJ32" s="270">
        <v>60</v>
      </c>
      <c r="AK32" s="313">
        <v>60</v>
      </c>
      <c r="AL32" s="271">
        <v>100</v>
      </c>
      <c r="AM32" s="313">
        <v>100</v>
      </c>
      <c r="AN32" s="270">
        <v>100</v>
      </c>
      <c r="AO32" s="271">
        <v>55</v>
      </c>
      <c r="AP32" s="313">
        <v>55</v>
      </c>
      <c r="AQ32" s="313">
        <v>55</v>
      </c>
      <c r="AR32" s="23"/>
      <c r="AS32" s="116" t="str">
        <f t="shared" si="1"/>
        <v>N</v>
      </c>
      <c r="AT32" s="113">
        <f>IFERROR(SUMIF('Current NLData'!A:A,'Payment Changes'!G32,'Current NLData'!K:K)/COUNTIF('Current NLData'!A:A,'Payment Changes'!G32),0)+IFERROR(VLOOKUP(G32&amp;"-ALL",NLPaymentExport,10,FALSE),0)</f>
        <v>55</v>
      </c>
      <c r="AU32" s="117">
        <f t="shared" si="4"/>
        <v>0</v>
      </c>
    </row>
    <row r="33" spans="1:80" outlineLevel="1" x14ac:dyDescent="0.45">
      <c r="A33" s="3"/>
      <c r="B33" s="347"/>
      <c r="C33" s="30"/>
      <c r="D33" s="496"/>
      <c r="E33" s="90" t="str">
        <f t="shared" si="12"/>
        <v>San Antonio - Commerce</v>
      </c>
      <c r="F33" s="92" t="str">
        <f t="shared" si="13"/>
        <v>CP529</v>
      </c>
      <c r="G33" s="98" t="str">
        <f t="shared" si="11"/>
        <v>CP529-NEW DONOR -8th</v>
      </c>
      <c r="H33" s="457"/>
      <c r="I33" s="81" t="s">
        <v>83</v>
      </c>
      <c r="J33" s="54">
        <v>70</v>
      </c>
      <c r="K33" s="55">
        <v>70</v>
      </c>
      <c r="L33" s="54">
        <v>60</v>
      </c>
      <c r="M33" s="54">
        <v>60</v>
      </c>
      <c r="N33" s="54">
        <v>60</v>
      </c>
      <c r="O33" s="54">
        <v>60</v>
      </c>
      <c r="P33" s="54">
        <v>60</v>
      </c>
      <c r="Q33" s="54">
        <v>60</v>
      </c>
      <c r="R33" s="54">
        <v>60</v>
      </c>
      <c r="S33" s="54">
        <v>60</v>
      </c>
      <c r="T33" s="54">
        <v>60</v>
      </c>
      <c r="U33" s="54">
        <v>60</v>
      </c>
      <c r="V33" s="176">
        <v>60</v>
      </c>
      <c r="W33" s="176">
        <v>60</v>
      </c>
      <c r="X33" s="176">
        <v>60</v>
      </c>
      <c r="Y33" s="176">
        <v>60</v>
      </c>
      <c r="Z33" s="176">
        <v>60</v>
      </c>
      <c r="AA33" s="176">
        <v>60</v>
      </c>
      <c r="AB33" s="176">
        <v>60</v>
      </c>
      <c r="AC33" s="176">
        <v>60</v>
      </c>
      <c r="AD33" s="217">
        <v>60</v>
      </c>
      <c r="AE33" s="217">
        <v>60</v>
      </c>
      <c r="AF33" s="217">
        <v>60</v>
      </c>
      <c r="AG33" s="217">
        <v>60</v>
      </c>
      <c r="AH33" s="217">
        <v>60</v>
      </c>
      <c r="AI33" s="217">
        <v>60</v>
      </c>
      <c r="AJ33" s="270">
        <v>60</v>
      </c>
      <c r="AK33" s="313">
        <v>60</v>
      </c>
      <c r="AL33" s="271">
        <v>100</v>
      </c>
      <c r="AM33" s="313">
        <v>100</v>
      </c>
      <c r="AN33" s="270">
        <v>100</v>
      </c>
      <c r="AO33" s="271">
        <v>55</v>
      </c>
      <c r="AP33" s="313">
        <v>55</v>
      </c>
      <c r="AQ33" s="313">
        <v>55</v>
      </c>
      <c r="AR33" s="23"/>
      <c r="AS33" s="116" t="str">
        <f t="shared" si="1"/>
        <v>N</v>
      </c>
      <c r="AT33" s="113">
        <f>IFERROR(SUMIF('Current NLData'!A:A,'Payment Changes'!G33,'Current NLData'!K:K)/COUNTIF('Current NLData'!A:A,'Payment Changes'!G33),0)+IFERROR(VLOOKUP(G33&amp;"-ALL",NLPaymentExport,10,FALSE),0)</f>
        <v>55</v>
      </c>
      <c r="AU33" s="117">
        <f t="shared" si="4"/>
        <v>0</v>
      </c>
    </row>
    <row r="34" spans="1:80" ht="28.5" outlineLevel="1" x14ac:dyDescent="0.45">
      <c r="A34" s="3"/>
      <c r="B34" s="347"/>
      <c r="C34" s="30"/>
      <c r="D34" s="496"/>
      <c r="E34" s="90" t="str">
        <f t="shared" si="12"/>
        <v>San Antonio - Commerce</v>
      </c>
      <c r="F34" s="92" t="str">
        <f t="shared" si="13"/>
        <v>CP529</v>
      </c>
      <c r="G34" s="98" t="str">
        <f t="shared" si="11"/>
        <v>CP529-RETURN - 1st don of the week -STD</v>
      </c>
      <c r="H34" s="457"/>
      <c r="I34" s="82" t="s">
        <v>84</v>
      </c>
      <c r="J34" s="54">
        <v>70</v>
      </c>
      <c r="K34" s="54">
        <v>60</v>
      </c>
      <c r="L34" s="54">
        <v>60</v>
      </c>
      <c r="M34" s="54">
        <v>60</v>
      </c>
      <c r="N34" s="54">
        <v>60</v>
      </c>
      <c r="O34" s="54">
        <v>60</v>
      </c>
      <c r="P34" s="54">
        <v>60</v>
      </c>
      <c r="Q34" s="54">
        <v>60</v>
      </c>
      <c r="R34" s="54">
        <v>60</v>
      </c>
      <c r="S34" s="54">
        <v>60</v>
      </c>
      <c r="T34" s="54">
        <v>60</v>
      </c>
      <c r="U34" s="54">
        <v>60</v>
      </c>
      <c r="V34" s="176">
        <v>60</v>
      </c>
      <c r="W34" s="176">
        <v>60</v>
      </c>
      <c r="X34" s="176">
        <v>60</v>
      </c>
      <c r="Y34" s="176">
        <v>60</v>
      </c>
      <c r="Z34" s="176">
        <v>60</v>
      </c>
      <c r="AA34" s="176">
        <v>60</v>
      </c>
      <c r="AB34" s="176">
        <v>60</v>
      </c>
      <c r="AC34" s="176">
        <v>60</v>
      </c>
      <c r="AD34" s="217">
        <v>60</v>
      </c>
      <c r="AE34" s="217">
        <v>60</v>
      </c>
      <c r="AF34" s="217">
        <v>60</v>
      </c>
      <c r="AG34" s="217">
        <v>60</v>
      </c>
      <c r="AH34" s="217">
        <v>60</v>
      </c>
      <c r="AI34" s="217">
        <v>60</v>
      </c>
      <c r="AJ34" s="270">
        <v>60</v>
      </c>
      <c r="AK34" s="313">
        <v>60</v>
      </c>
      <c r="AL34" s="313">
        <v>60</v>
      </c>
      <c r="AM34" s="313">
        <v>60</v>
      </c>
      <c r="AN34" s="271">
        <v>55</v>
      </c>
      <c r="AO34" s="313">
        <v>55</v>
      </c>
      <c r="AP34" s="313">
        <v>55</v>
      </c>
      <c r="AQ34" s="313">
        <v>55</v>
      </c>
      <c r="AR34" s="23"/>
      <c r="AS34" s="116" t="str">
        <f t="shared" si="1"/>
        <v>N</v>
      </c>
      <c r="AT34" s="113">
        <f>IFERROR(SUMIF('Current NLData'!A:A,'Payment Changes'!G34,'Current NLData'!K:K)/COUNTIF('Current NLData'!A:A,'Payment Changes'!G34),0)+IFERROR(VLOOKUP(G34&amp;"-ALL",NLPaymentExport,10,FALSE),0)</f>
        <v>55</v>
      </c>
      <c r="AU34" s="117">
        <f t="shared" si="4"/>
        <v>0</v>
      </c>
    </row>
    <row r="35" spans="1:80" ht="28.5" outlineLevel="1" x14ac:dyDescent="0.45">
      <c r="A35" s="3"/>
      <c r="B35" s="347"/>
      <c r="C35" s="30"/>
      <c r="D35" s="496"/>
      <c r="E35" s="90" t="str">
        <f t="shared" ref="E35:E40" si="14">IF(B35 = "",E34,B35)</f>
        <v>San Antonio - Commerce</v>
      </c>
      <c r="F35" s="92" t="str">
        <f t="shared" ref="F35:F40" si="15">IF(D35 = "",F34,D35)</f>
        <v>CP529</v>
      </c>
      <c r="G35" s="98" t="str">
        <f t="shared" si="11"/>
        <v>CP529-RETURN - 2nd don of the week -BONUS</v>
      </c>
      <c r="H35" s="457"/>
      <c r="I35" s="82" t="s">
        <v>85</v>
      </c>
      <c r="J35" s="54">
        <v>0</v>
      </c>
      <c r="K35" s="54">
        <v>10</v>
      </c>
      <c r="L35" s="54">
        <v>10</v>
      </c>
      <c r="M35" s="54">
        <v>20</v>
      </c>
      <c r="N35" s="54">
        <v>20</v>
      </c>
      <c r="O35" s="54">
        <v>20</v>
      </c>
      <c r="P35" s="54">
        <v>20</v>
      </c>
      <c r="Q35" s="54">
        <v>20</v>
      </c>
      <c r="R35" s="54">
        <v>20</v>
      </c>
      <c r="S35" s="54">
        <v>20</v>
      </c>
      <c r="T35" s="54">
        <v>20</v>
      </c>
      <c r="U35" s="54">
        <v>20</v>
      </c>
      <c r="V35" s="176">
        <v>20</v>
      </c>
      <c r="W35" s="176">
        <v>20</v>
      </c>
      <c r="X35" s="176">
        <v>20</v>
      </c>
      <c r="Y35" s="176">
        <v>20</v>
      </c>
      <c r="Z35" s="176">
        <v>10</v>
      </c>
      <c r="AA35" s="176">
        <v>10</v>
      </c>
      <c r="AB35" s="176">
        <v>10</v>
      </c>
      <c r="AC35" s="176">
        <v>10</v>
      </c>
      <c r="AD35" s="217">
        <v>10</v>
      </c>
      <c r="AE35" s="217">
        <v>10</v>
      </c>
      <c r="AF35" s="217">
        <v>10</v>
      </c>
      <c r="AG35" s="217">
        <v>10</v>
      </c>
      <c r="AH35" s="217">
        <v>10</v>
      </c>
      <c r="AI35" s="217">
        <v>10</v>
      </c>
      <c r="AJ35" s="270">
        <v>10</v>
      </c>
      <c r="AK35" s="313">
        <v>10</v>
      </c>
      <c r="AL35" s="313">
        <v>10</v>
      </c>
      <c r="AM35" s="313">
        <v>10</v>
      </c>
      <c r="AN35" s="270">
        <v>10</v>
      </c>
      <c r="AO35" s="313">
        <v>10</v>
      </c>
      <c r="AP35" s="313">
        <v>10</v>
      </c>
      <c r="AQ35" s="313">
        <v>10</v>
      </c>
      <c r="AR35" s="23"/>
      <c r="AS35" s="116" t="str">
        <f t="shared" si="1"/>
        <v>N</v>
      </c>
      <c r="AT35" s="113">
        <f>IFERROR(SUMIF('Current NLData'!A:A,'Payment Changes'!G35,'Current NLData'!K:K)/COUNTIF('Current NLData'!A:A,'Payment Changes'!G35),0)+IFERROR(VLOOKUP(G35&amp;"-ALL",NLPaymentExport,10,FALSE),0)</f>
        <v>10</v>
      </c>
      <c r="AU35" s="117">
        <f t="shared" si="4"/>
        <v>0</v>
      </c>
    </row>
    <row r="36" spans="1:80" ht="28.5" outlineLevel="1" x14ac:dyDescent="0.45">
      <c r="A36" s="3"/>
      <c r="B36" s="347"/>
      <c r="C36" s="30"/>
      <c r="D36" s="496"/>
      <c r="E36" s="90" t="str">
        <f t="shared" si="14"/>
        <v>San Antonio - Commerce</v>
      </c>
      <c r="F36" s="92" t="str">
        <f t="shared" si="15"/>
        <v>CP529</v>
      </c>
      <c r="G36" s="98" t="str">
        <f t="shared" si="11"/>
        <v>CP529-RETURN - 5th don of the month -BONUS</v>
      </c>
      <c r="H36" s="457"/>
      <c r="I36" s="83" t="s">
        <v>86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176">
        <v>0</v>
      </c>
      <c r="W36" s="176">
        <v>0</v>
      </c>
      <c r="X36" s="176">
        <v>0</v>
      </c>
      <c r="Y36" s="176">
        <v>0</v>
      </c>
      <c r="Z36" s="176">
        <v>0</v>
      </c>
      <c r="AA36" s="176">
        <v>0</v>
      </c>
      <c r="AB36" s="176">
        <v>0</v>
      </c>
      <c r="AC36" s="176">
        <v>0</v>
      </c>
      <c r="AD36" s="217">
        <v>0</v>
      </c>
      <c r="AE36" s="217">
        <v>0</v>
      </c>
      <c r="AF36" s="217">
        <v>0</v>
      </c>
      <c r="AG36" s="217">
        <v>0</v>
      </c>
      <c r="AH36" s="217">
        <v>0</v>
      </c>
      <c r="AI36" s="217">
        <v>0</v>
      </c>
      <c r="AJ36" s="270">
        <v>0</v>
      </c>
      <c r="AK36" s="313">
        <v>0</v>
      </c>
      <c r="AL36" s="313">
        <v>0</v>
      </c>
      <c r="AM36" s="313">
        <v>0</v>
      </c>
      <c r="AN36" s="270">
        <v>0</v>
      </c>
      <c r="AO36" s="271">
        <v>20</v>
      </c>
      <c r="AP36" s="313">
        <v>20</v>
      </c>
      <c r="AQ36" s="313">
        <v>20</v>
      </c>
      <c r="AR36" s="22"/>
      <c r="AS36" s="116" t="str">
        <f t="shared" si="1"/>
        <v>N</v>
      </c>
      <c r="AT36" s="113">
        <f>IFERROR(SUMIF('Current NLData'!A:A,'Payment Changes'!G36,'Current NLData'!K:K)/COUNTIF('Current NLData'!A:A,'Payment Changes'!G36),0)+IFERROR(VLOOKUP(G36&amp;"-ALL",NLPaymentExport,10,FALSE),0)</f>
        <v>20</v>
      </c>
      <c r="AU36" s="117">
        <f t="shared" si="4"/>
        <v>0</v>
      </c>
    </row>
    <row r="37" spans="1:80" ht="28.5" outlineLevel="1" x14ac:dyDescent="0.45">
      <c r="A37" s="3"/>
      <c r="B37" s="347"/>
      <c r="C37" s="30"/>
      <c r="D37" s="496"/>
      <c r="E37" s="90" t="str">
        <f t="shared" si="14"/>
        <v>San Antonio - Commerce</v>
      </c>
      <c r="F37" s="92" t="str">
        <f t="shared" si="15"/>
        <v>CP529</v>
      </c>
      <c r="G37" s="98" t="str">
        <f t="shared" si="11"/>
        <v>CP529-RETURN - 6th don of the month -BONUS</v>
      </c>
      <c r="H37" s="457"/>
      <c r="I37" s="83" t="s">
        <v>87</v>
      </c>
      <c r="J37" s="54">
        <v>0</v>
      </c>
      <c r="K37" s="54">
        <v>0</v>
      </c>
      <c r="L37" s="54">
        <v>0</v>
      </c>
      <c r="M37" s="54">
        <v>30</v>
      </c>
      <c r="N37" s="54">
        <v>30</v>
      </c>
      <c r="O37" s="54">
        <v>30</v>
      </c>
      <c r="P37" s="54">
        <v>30</v>
      </c>
      <c r="Q37" s="54">
        <v>30</v>
      </c>
      <c r="R37" s="54">
        <v>30</v>
      </c>
      <c r="S37" s="54">
        <v>30</v>
      </c>
      <c r="T37" s="54">
        <v>30</v>
      </c>
      <c r="U37" s="54">
        <v>30</v>
      </c>
      <c r="V37" s="176">
        <v>30</v>
      </c>
      <c r="W37" s="176">
        <v>30</v>
      </c>
      <c r="X37" s="176">
        <v>30</v>
      </c>
      <c r="Y37" s="176">
        <v>30</v>
      </c>
      <c r="Z37" s="176">
        <v>20</v>
      </c>
      <c r="AA37" s="176">
        <v>20</v>
      </c>
      <c r="AB37" s="176">
        <v>20</v>
      </c>
      <c r="AC37" s="176">
        <v>20</v>
      </c>
      <c r="AD37" s="217">
        <v>20</v>
      </c>
      <c r="AE37" s="217">
        <v>20</v>
      </c>
      <c r="AF37" s="217">
        <v>20</v>
      </c>
      <c r="AG37" s="217">
        <v>20</v>
      </c>
      <c r="AH37" s="217">
        <v>20</v>
      </c>
      <c r="AI37" s="217">
        <v>20</v>
      </c>
      <c r="AJ37" s="270">
        <v>20</v>
      </c>
      <c r="AK37" s="313">
        <v>20</v>
      </c>
      <c r="AL37" s="313">
        <v>20</v>
      </c>
      <c r="AM37" s="313">
        <v>20</v>
      </c>
      <c r="AN37" s="270">
        <v>20</v>
      </c>
      <c r="AO37" s="271">
        <v>0</v>
      </c>
      <c r="AP37" s="313">
        <v>0</v>
      </c>
      <c r="AQ37" s="313">
        <v>0</v>
      </c>
      <c r="AR37" s="22"/>
      <c r="AS37" s="116" t="str">
        <f t="shared" si="1"/>
        <v>N</v>
      </c>
      <c r="AT37" s="113">
        <f>IFERROR(SUMIF('Current NLData'!A:A,'Payment Changes'!G37,'Current NLData'!K:K)/COUNTIF('Current NLData'!A:A,'Payment Changes'!G37),0)+IFERROR(VLOOKUP(G37&amp;"-ALL",NLPaymentExport,10,FALSE),0)</f>
        <v>0</v>
      </c>
      <c r="AU37" s="117">
        <f t="shared" si="4"/>
        <v>0</v>
      </c>
    </row>
    <row r="38" spans="1:80" ht="28.5" outlineLevel="1" x14ac:dyDescent="0.45">
      <c r="A38" s="3"/>
      <c r="B38" s="347"/>
      <c r="C38" s="30"/>
      <c r="D38" s="496"/>
      <c r="E38" s="90" t="str">
        <f t="shared" si="14"/>
        <v>San Antonio - Commerce</v>
      </c>
      <c r="F38" s="92" t="str">
        <f t="shared" si="15"/>
        <v>CP529</v>
      </c>
      <c r="G38" s="98" t="str">
        <f t="shared" si="11"/>
        <v>CP529-RETURN - 7th don of the month -BONUS</v>
      </c>
      <c r="H38" s="457"/>
      <c r="I38" s="83" t="s">
        <v>88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54">
        <v>0</v>
      </c>
      <c r="T38" s="54">
        <v>0</v>
      </c>
      <c r="U38" s="54">
        <v>0</v>
      </c>
      <c r="V38" s="176">
        <v>0</v>
      </c>
      <c r="W38" s="176">
        <v>0</v>
      </c>
      <c r="X38" s="176">
        <v>0</v>
      </c>
      <c r="Y38" s="176">
        <v>0</v>
      </c>
      <c r="Z38" s="176">
        <v>0</v>
      </c>
      <c r="AA38" s="176">
        <v>0</v>
      </c>
      <c r="AB38" s="176">
        <v>0</v>
      </c>
      <c r="AC38" s="176">
        <v>0</v>
      </c>
      <c r="AD38" s="217">
        <v>0</v>
      </c>
      <c r="AE38" s="217">
        <v>0</v>
      </c>
      <c r="AF38" s="217">
        <v>0</v>
      </c>
      <c r="AG38" s="217">
        <v>0</v>
      </c>
      <c r="AH38" s="217">
        <v>0</v>
      </c>
      <c r="AI38" s="217">
        <v>0</v>
      </c>
      <c r="AJ38" s="270">
        <v>0</v>
      </c>
      <c r="AK38" s="313">
        <v>0</v>
      </c>
      <c r="AL38" s="313">
        <v>0</v>
      </c>
      <c r="AM38" s="313">
        <v>0</v>
      </c>
      <c r="AN38" s="270">
        <v>0</v>
      </c>
      <c r="AO38" s="313">
        <v>0</v>
      </c>
      <c r="AP38" s="313">
        <v>0</v>
      </c>
      <c r="AQ38" s="313">
        <v>0</v>
      </c>
      <c r="AR38" s="22"/>
      <c r="AS38" s="116" t="str">
        <f t="shared" si="1"/>
        <v>N</v>
      </c>
      <c r="AT38" s="113">
        <f>IFERROR(SUMIF('Current NLData'!A:A,'Payment Changes'!G38,'Current NLData'!K:K)/COUNTIF('Current NLData'!A:A,'Payment Changes'!G38),0)+IFERROR(VLOOKUP(G38&amp;"-ALL",NLPaymentExport,10,FALSE),0)</f>
        <v>0</v>
      </c>
      <c r="AU38" s="117">
        <f t="shared" si="4"/>
        <v>0</v>
      </c>
    </row>
    <row r="39" spans="1:80" ht="28.5" outlineLevel="1" x14ac:dyDescent="0.45">
      <c r="A39" s="3"/>
      <c r="B39" s="347"/>
      <c r="C39" s="30"/>
      <c r="D39" s="496"/>
      <c r="E39" s="90" t="str">
        <f t="shared" si="14"/>
        <v>San Antonio - Commerce</v>
      </c>
      <c r="F39" s="92" t="str">
        <f t="shared" si="15"/>
        <v>CP529</v>
      </c>
      <c r="G39" s="98" t="str">
        <f t="shared" si="11"/>
        <v>CP529-RETURN - 8th don of the month -BONUS</v>
      </c>
      <c r="H39" s="457"/>
      <c r="I39" s="83" t="s">
        <v>89</v>
      </c>
      <c r="J39" s="54">
        <v>25</v>
      </c>
      <c r="K39" s="54">
        <v>25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54">
        <v>0</v>
      </c>
      <c r="T39" s="54">
        <v>0</v>
      </c>
      <c r="U39" s="54">
        <v>0</v>
      </c>
      <c r="V39" s="176">
        <v>0</v>
      </c>
      <c r="W39" s="176">
        <v>0</v>
      </c>
      <c r="X39" s="176">
        <v>0</v>
      </c>
      <c r="Y39" s="176">
        <v>0</v>
      </c>
      <c r="Z39" s="176">
        <v>0</v>
      </c>
      <c r="AA39" s="176">
        <v>0</v>
      </c>
      <c r="AB39" s="176">
        <v>0</v>
      </c>
      <c r="AC39" s="176">
        <v>0</v>
      </c>
      <c r="AD39" s="217">
        <v>0</v>
      </c>
      <c r="AE39" s="217">
        <v>0</v>
      </c>
      <c r="AF39" s="217">
        <v>0</v>
      </c>
      <c r="AG39" s="217">
        <v>0</v>
      </c>
      <c r="AH39" s="217">
        <v>0</v>
      </c>
      <c r="AI39" s="217">
        <v>0</v>
      </c>
      <c r="AJ39" s="270">
        <v>0</v>
      </c>
      <c r="AK39" s="313">
        <v>0</v>
      </c>
      <c r="AL39" s="313">
        <v>0</v>
      </c>
      <c r="AM39" s="313">
        <v>0</v>
      </c>
      <c r="AN39" s="270">
        <v>0</v>
      </c>
      <c r="AO39" s="313">
        <v>0</v>
      </c>
      <c r="AP39" s="313">
        <v>0</v>
      </c>
      <c r="AQ39" s="313">
        <v>0</v>
      </c>
      <c r="AR39" s="23"/>
      <c r="AS39" s="116" t="str">
        <f t="shared" si="1"/>
        <v>N</v>
      </c>
      <c r="AT39" s="113">
        <f>IFERROR(SUMIF('Current NLData'!A:A,'Payment Changes'!G39,'Current NLData'!K:K)/COUNTIF('Current NLData'!A:A,'Payment Changes'!G39),0)+IFERROR(VLOOKUP(G39&amp;"-ALL",NLPaymentExport,10,FALSE),0)</f>
        <v>0</v>
      </c>
      <c r="AU39" s="117">
        <f t="shared" si="4"/>
        <v>0</v>
      </c>
    </row>
    <row r="40" spans="1:80" ht="28.5" outlineLevel="1" x14ac:dyDescent="0.45">
      <c r="A40" s="3"/>
      <c r="B40" s="347"/>
      <c r="C40" s="30" t="str">
        <f>IF(J40=0,"Warning","")</f>
        <v/>
      </c>
      <c r="D40" s="496"/>
      <c r="E40" s="90" t="str">
        <f t="shared" si="14"/>
        <v>San Antonio - Commerce</v>
      </c>
      <c r="F40" s="92" t="str">
        <f t="shared" si="15"/>
        <v>CP529</v>
      </c>
      <c r="G40" s="98" t="str">
        <f t="shared" si="11"/>
        <v>CP529-RETURN - Buddy referral  -BONUS</v>
      </c>
      <c r="H40" s="457"/>
      <c r="I40" s="83" t="s">
        <v>90</v>
      </c>
      <c r="J40" s="54">
        <v>50</v>
      </c>
      <c r="K40" s="54">
        <v>50</v>
      </c>
      <c r="L40" s="54">
        <v>0</v>
      </c>
      <c r="M40" s="54">
        <v>50</v>
      </c>
      <c r="N40" s="54">
        <v>50</v>
      </c>
      <c r="O40" s="54">
        <v>50</v>
      </c>
      <c r="P40" s="54">
        <v>50</v>
      </c>
      <c r="Q40" s="54">
        <v>50</v>
      </c>
      <c r="R40" s="54">
        <v>50</v>
      </c>
      <c r="S40" s="54">
        <v>50</v>
      </c>
      <c r="T40" s="54">
        <v>0</v>
      </c>
      <c r="U40" s="54">
        <v>0</v>
      </c>
      <c r="V40" s="176">
        <v>0</v>
      </c>
      <c r="W40" s="176">
        <v>0</v>
      </c>
      <c r="X40" s="176">
        <v>0</v>
      </c>
      <c r="Y40" s="176">
        <v>0</v>
      </c>
      <c r="Z40" s="176">
        <v>0</v>
      </c>
      <c r="AA40" s="176">
        <v>0</v>
      </c>
      <c r="AB40" s="176">
        <v>0</v>
      </c>
      <c r="AC40" s="176">
        <v>0</v>
      </c>
      <c r="AD40" s="217">
        <v>0</v>
      </c>
      <c r="AE40" s="217">
        <v>0</v>
      </c>
      <c r="AF40" s="217">
        <v>0</v>
      </c>
      <c r="AG40" s="217">
        <v>0</v>
      </c>
      <c r="AH40" s="217">
        <v>0</v>
      </c>
      <c r="AI40" s="217">
        <v>0</v>
      </c>
      <c r="AJ40" s="270">
        <v>0</v>
      </c>
      <c r="AK40" s="313">
        <v>0</v>
      </c>
      <c r="AL40" s="313">
        <v>0</v>
      </c>
      <c r="AM40" s="313">
        <v>0</v>
      </c>
      <c r="AN40" s="270">
        <v>0</v>
      </c>
      <c r="AO40" s="313">
        <v>0</v>
      </c>
      <c r="AP40" s="313">
        <v>0</v>
      </c>
      <c r="AQ40" s="313">
        <v>0</v>
      </c>
      <c r="AR40" s="22"/>
      <c r="AS40" s="116" t="str">
        <f t="shared" si="1"/>
        <v>N</v>
      </c>
      <c r="AT40" s="113">
        <f>IFERROR(SUMIF('Current NLData'!A:A,'Payment Changes'!G40,'Current NLData'!K:K)/COUNTIF('Current NLData'!A:A,'Payment Changes'!G40),0)+IFERROR(VLOOKUP(G40&amp;"-ALL",NLPaymentExport,10,FALSE),0)</f>
        <v>0</v>
      </c>
      <c r="AU40" s="117">
        <f t="shared" si="4"/>
        <v>0</v>
      </c>
    </row>
    <row r="41" spans="1:80" s="89" customFormat="1" ht="21.4" thickBot="1" x14ac:dyDescent="0.7">
      <c r="A41" s="85"/>
      <c r="B41" s="348"/>
      <c r="C41" s="160"/>
      <c r="D41" s="86"/>
      <c r="E41" s="86"/>
      <c r="F41" s="86"/>
      <c r="G41" s="86"/>
      <c r="H41" s="95"/>
      <c r="I41" s="87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211">
        <v>0</v>
      </c>
      <c r="W41" s="211">
        <v>0</v>
      </c>
      <c r="X41" s="211">
        <v>0</v>
      </c>
      <c r="Y41" s="211">
        <v>0</v>
      </c>
      <c r="Z41" s="211">
        <v>0</v>
      </c>
      <c r="AA41" s="211">
        <v>0</v>
      </c>
      <c r="AB41" s="211">
        <v>0</v>
      </c>
      <c r="AC41" s="211">
        <v>0</v>
      </c>
      <c r="AD41" s="253">
        <v>0</v>
      </c>
      <c r="AE41" s="253">
        <v>0</v>
      </c>
      <c r="AF41" s="253">
        <v>0</v>
      </c>
      <c r="AG41" s="253">
        <v>0</v>
      </c>
      <c r="AH41" s="253">
        <v>0</v>
      </c>
      <c r="AI41" s="253">
        <v>0</v>
      </c>
      <c r="AJ41" s="278">
        <v>0</v>
      </c>
      <c r="AK41" s="319">
        <v>0</v>
      </c>
      <c r="AL41" s="319">
        <v>0</v>
      </c>
      <c r="AM41" s="319">
        <v>0</v>
      </c>
      <c r="AN41" s="278">
        <v>0</v>
      </c>
      <c r="AO41" s="319">
        <v>0</v>
      </c>
      <c r="AP41" s="319">
        <v>0</v>
      </c>
      <c r="AQ41" s="319">
        <v>0</v>
      </c>
      <c r="AR41" s="21"/>
      <c r="AS41" s="116" t="str">
        <f t="shared" si="1"/>
        <v>N</v>
      </c>
      <c r="AT41" s="113">
        <f>IFERROR(SUMIF('Current NLData'!A:A,'Payment Changes'!G41,'Current NLData'!K:K)/COUNTIF('Current NLData'!A:A,'Payment Changes'!G41),0)+IFERROR(VLOOKUP(G41&amp;"-ALL",NLPaymentExport,10,FALSE),0)</f>
        <v>0</v>
      </c>
      <c r="AU41" s="117" t="str">
        <f t="shared" si="4"/>
        <v/>
      </c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</row>
    <row r="42" spans="1:80" s="10" customFormat="1" x14ac:dyDescent="0.45">
      <c r="A42" s="458">
        <v>3</v>
      </c>
      <c r="B42" s="461" t="s">
        <v>99</v>
      </c>
      <c r="C42" s="473" t="s">
        <v>44</v>
      </c>
      <c r="D42" s="467" t="s">
        <v>100</v>
      </c>
      <c r="E42" s="105" t="str">
        <f t="shared" si="12"/>
        <v>Laredo</v>
      </c>
      <c r="F42" s="106" t="s">
        <v>101</v>
      </c>
      <c r="G42" s="107" t="str">
        <f t="shared" ref="G42:G80" si="16">F42&amp;"-"&amp;I42</f>
        <v>CP228-New Donor</v>
      </c>
      <c r="H42" s="470" t="s">
        <v>47</v>
      </c>
      <c r="I42" s="76" t="s">
        <v>48</v>
      </c>
      <c r="J42" s="40" t="s">
        <v>102</v>
      </c>
      <c r="K42" s="41" t="s">
        <v>103</v>
      </c>
      <c r="L42" s="41" t="s">
        <v>104</v>
      </c>
      <c r="M42" s="42" t="s">
        <v>104</v>
      </c>
      <c r="N42" s="40" t="s">
        <v>104</v>
      </c>
      <c r="O42" s="40" t="s">
        <v>105</v>
      </c>
      <c r="P42" s="40" t="s">
        <v>105</v>
      </c>
      <c r="Q42" s="40" t="s">
        <v>106</v>
      </c>
      <c r="R42" s="40" t="s">
        <v>106</v>
      </c>
      <c r="S42" s="40" t="s">
        <v>106</v>
      </c>
      <c r="T42" s="40" t="s">
        <v>107</v>
      </c>
      <c r="U42" s="40" t="s">
        <v>107</v>
      </c>
      <c r="V42" s="180" t="s">
        <v>107</v>
      </c>
      <c r="W42" s="180" t="s">
        <v>107</v>
      </c>
      <c r="X42" s="180" t="s">
        <v>107</v>
      </c>
      <c r="Y42" s="180" t="s">
        <v>107</v>
      </c>
      <c r="Z42" s="180" t="s">
        <v>107</v>
      </c>
      <c r="AA42" s="180" t="s">
        <v>107</v>
      </c>
      <c r="AB42" s="180" t="s">
        <v>107</v>
      </c>
      <c r="AC42" s="180" t="s">
        <v>107</v>
      </c>
      <c r="AD42" s="213" t="s">
        <v>107</v>
      </c>
      <c r="AE42" s="213" t="s">
        <v>107</v>
      </c>
      <c r="AF42" s="213" t="s">
        <v>107</v>
      </c>
      <c r="AG42" s="213" t="s">
        <v>107</v>
      </c>
      <c r="AH42" s="213" t="s">
        <v>107</v>
      </c>
      <c r="AI42" s="213" t="s">
        <v>107</v>
      </c>
      <c r="AJ42" s="281" t="s">
        <v>107</v>
      </c>
      <c r="AK42" s="320" t="s">
        <v>107</v>
      </c>
      <c r="AL42" s="282" t="s">
        <v>108</v>
      </c>
      <c r="AM42" s="320" t="s">
        <v>108</v>
      </c>
      <c r="AN42" s="281" t="s">
        <v>108</v>
      </c>
      <c r="AO42" s="282" t="s">
        <v>109</v>
      </c>
      <c r="AP42" s="320" t="s">
        <v>109</v>
      </c>
      <c r="AQ42" s="320" t="s">
        <v>109</v>
      </c>
      <c r="AR42" s="108"/>
      <c r="AS42" s="116" t="str">
        <f t="shared" si="1"/>
        <v>N</v>
      </c>
      <c r="AT42" s="113">
        <f>IFERROR(SUMIF('Current NLData'!A:A,'Payment Changes'!G42,'Current NLData'!K:K)/COUNTIF('Current NLData'!A:A,'Payment Changes'!G42),0)+IFERROR(VLOOKUP(G42&amp;"-ALL",NLPaymentExport,10,FALSE),0)</f>
        <v>0</v>
      </c>
      <c r="AU42" s="117" t="str">
        <f t="shared" si="4"/>
        <v/>
      </c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</row>
    <row r="43" spans="1:80" x14ac:dyDescent="0.45">
      <c r="A43" s="459"/>
      <c r="B43" s="462"/>
      <c r="C43" s="474"/>
      <c r="D43" s="468"/>
      <c r="E43" s="90" t="str">
        <f t="shared" si="12"/>
        <v>Laredo</v>
      </c>
      <c r="F43" s="91" t="s">
        <v>101</v>
      </c>
      <c r="G43" s="97" t="str">
        <f t="shared" si="16"/>
        <v>CP228-Return Donor</v>
      </c>
      <c r="H43" s="471"/>
      <c r="I43" s="77" t="s">
        <v>60</v>
      </c>
      <c r="J43" s="43" t="s">
        <v>102</v>
      </c>
      <c r="K43" s="43" t="s">
        <v>104</v>
      </c>
      <c r="L43" s="44" t="s">
        <v>104</v>
      </c>
      <c r="M43" s="45" t="s">
        <v>104</v>
      </c>
      <c r="N43" s="43" t="s">
        <v>104</v>
      </c>
      <c r="O43" s="43" t="s">
        <v>105</v>
      </c>
      <c r="P43" s="43" t="s">
        <v>105</v>
      </c>
      <c r="Q43" s="43" t="s">
        <v>61</v>
      </c>
      <c r="R43" s="43" t="s">
        <v>61</v>
      </c>
      <c r="S43" s="43" t="s">
        <v>61</v>
      </c>
      <c r="T43" s="43" t="s">
        <v>61</v>
      </c>
      <c r="U43" s="43" t="s">
        <v>61</v>
      </c>
      <c r="V43" s="181" t="s">
        <v>104</v>
      </c>
      <c r="W43" s="215" t="s">
        <v>110</v>
      </c>
      <c r="X43" s="215" t="s">
        <v>110</v>
      </c>
      <c r="Y43" s="215" t="s">
        <v>110</v>
      </c>
      <c r="Z43" s="215" t="s">
        <v>110</v>
      </c>
      <c r="AA43" s="215" t="s">
        <v>110</v>
      </c>
      <c r="AB43" s="215" t="s">
        <v>110</v>
      </c>
      <c r="AC43" s="215" t="s">
        <v>110</v>
      </c>
      <c r="AD43" s="215" t="s">
        <v>110</v>
      </c>
      <c r="AE43" s="215" t="s">
        <v>110</v>
      </c>
      <c r="AF43" s="215" t="s">
        <v>110</v>
      </c>
      <c r="AG43" s="215" t="s">
        <v>110</v>
      </c>
      <c r="AH43" s="215" t="s">
        <v>110</v>
      </c>
      <c r="AI43" s="215" t="s">
        <v>110</v>
      </c>
      <c r="AJ43" s="270" t="s">
        <v>110</v>
      </c>
      <c r="AK43" s="313" t="s">
        <v>110</v>
      </c>
      <c r="AL43" s="313" t="s">
        <v>110</v>
      </c>
      <c r="AM43" s="313" t="s">
        <v>110</v>
      </c>
      <c r="AN43" s="271" t="s">
        <v>111</v>
      </c>
      <c r="AO43" s="313" t="s">
        <v>111</v>
      </c>
      <c r="AP43" s="313" t="s">
        <v>111</v>
      </c>
      <c r="AQ43" s="313" t="s">
        <v>111</v>
      </c>
      <c r="AR43" s="21"/>
      <c r="AS43" s="116" t="str">
        <f t="shared" si="1"/>
        <v>N</v>
      </c>
      <c r="AT43" s="113">
        <f>IFERROR(SUMIF('Current NLData'!A:A,'Payment Changes'!G43,'Current NLData'!K:K)/COUNTIF('Current NLData'!A:A,'Payment Changes'!G43),0)+IFERROR(VLOOKUP(G43&amp;"-ALL",NLPaymentExport,10,FALSE),0)</f>
        <v>0</v>
      </c>
      <c r="AU43" s="117" t="str">
        <f t="shared" si="4"/>
        <v/>
      </c>
    </row>
    <row r="44" spans="1:80" x14ac:dyDescent="0.45">
      <c r="A44" s="459"/>
      <c r="B44" s="462"/>
      <c r="C44" s="474"/>
      <c r="D44" s="468"/>
      <c r="E44" s="90" t="str">
        <f t="shared" si="12"/>
        <v>Laredo</v>
      </c>
      <c r="F44" s="91" t="s">
        <v>101</v>
      </c>
      <c r="G44" s="97" t="str">
        <f t="shared" si="16"/>
        <v>CP228-Retention Bonus</v>
      </c>
      <c r="H44" s="471"/>
      <c r="I44" s="78" t="s">
        <v>62</v>
      </c>
      <c r="J44" s="46" t="s">
        <v>63</v>
      </c>
      <c r="K44" s="46" t="s">
        <v>63</v>
      </c>
      <c r="L44" s="47" t="s">
        <v>64</v>
      </c>
      <c r="M44" s="48" t="s">
        <v>64</v>
      </c>
      <c r="N44" s="46" t="s">
        <v>64</v>
      </c>
      <c r="O44" s="46" t="s">
        <v>65</v>
      </c>
      <c r="P44" s="46" t="s">
        <v>65</v>
      </c>
      <c r="Q44" s="46" t="s">
        <v>65</v>
      </c>
      <c r="R44" s="46" t="s">
        <v>65</v>
      </c>
      <c r="S44" s="46" t="s">
        <v>65</v>
      </c>
      <c r="T44" s="46" t="s">
        <v>65</v>
      </c>
      <c r="U44" s="46" t="s">
        <v>65</v>
      </c>
      <c r="V44" s="177" t="s">
        <v>65</v>
      </c>
      <c r="W44" s="177" t="s">
        <v>65</v>
      </c>
      <c r="X44" s="177" t="s">
        <v>66</v>
      </c>
      <c r="Y44" s="177" t="s">
        <v>66</v>
      </c>
      <c r="Z44" s="177" t="s">
        <v>66</v>
      </c>
      <c r="AA44" s="177" t="s">
        <v>66</v>
      </c>
      <c r="AB44" s="177" t="s">
        <v>66</v>
      </c>
      <c r="AC44" s="177" t="s">
        <v>66</v>
      </c>
      <c r="AD44" s="218" t="s">
        <v>66</v>
      </c>
      <c r="AE44" s="218" t="s">
        <v>66</v>
      </c>
      <c r="AF44" s="218" t="s">
        <v>66</v>
      </c>
      <c r="AG44" s="218" t="s">
        <v>66</v>
      </c>
      <c r="AH44" s="218" t="s">
        <v>66</v>
      </c>
      <c r="AI44" s="218" t="s">
        <v>66</v>
      </c>
      <c r="AJ44" s="280" t="s">
        <v>66</v>
      </c>
      <c r="AK44" s="314" t="s">
        <v>66</v>
      </c>
      <c r="AL44" s="276" t="s">
        <v>112</v>
      </c>
      <c r="AM44" s="314" t="s">
        <v>112</v>
      </c>
      <c r="AN44" s="276" t="s">
        <v>113</v>
      </c>
      <c r="AO44" s="276" t="s">
        <v>114</v>
      </c>
      <c r="AP44" s="314" t="s">
        <v>114</v>
      </c>
      <c r="AQ44" s="314" t="s">
        <v>114</v>
      </c>
      <c r="AR44" s="21"/>
      <c r="AS44" s="116" t="str">
        <f t="shared" si="1"/>
        <v>N</v>
      </c>
      <c r="AT44" s="113">
        <f>IFERROR(SUMIF('Current NLData'!A:A,'Payment Changes'!G44,'Current NLData'!K:K)/COUNTIF('Current NLData'!A:A,'Payment Changes'!G44),0)+IFERROR(VLOOKUP(G44&amp;"-ALL",NLPaymentExport,10,FALSE),0)</f>
        <v>0</v>
      </c>
      <c r="AU44" s="117" t="str">
        <f t="shared" si="4"/>
        <v/>
      </c>
    </row>
    <row r="45" spans="1:80" s="15" customFormat="1" ht="14.65" thickBot="1" x14ac:dyDescent="0.5">
      <c r="A45" s="460"/>
      <c r="B45" s="463"/>
      <c r="C45" s="475"/>
      <c r="D45" s="469"/>
      <c r="E45" s="109" t="str">
        <f t="shared" si="12"/>
        <v>Laredo</v>
      </c>
      <c r="F45" s="110" t="s">
        <v>101</v>
      </c>
      <c r="G45" s="111" t="str">
        <f t="shared" si="16"/>
        <v>CP228-Referral</v>
      </c>
      <c r="H45" s="472"/>
      <c r="I45" s="79" t="s">
        <v>73</v>
      </c>
      <c r="J45" s="49">
        <v>50</v>
      </c>
      <c r="K45" s="49">
        <v>50</v>
      </c>
      <c r="L45" s="50" t="s">
        <v>64</v>
      </c>
      <c r="M45" s="51" t="s">
        <v>64</v>
      </c>
      <c r="N45" s="49" t="s">
        <v>64</v>
      </c>
      <c r="O45" s="49" t="s">
        <v>74</v>
      </c>
      <c r="P45" s="49" t="s">
        <v>74</v>
      </c>
      <c r="Q45" s="49" t="s">
        <v>74</v>
      </c>
      <c r="R45" s="49" t="s">
        <v>74</v>
      </c>
      <c r="S45" s="49" t="s">
        <v>74</v>
      </c>
      <c r="T45" s="49" t="s">
        <v>74</v>
      </c>
      <c r="U45" s="49" t="s">
        <v>74</v>
      </c>
      <c r="V45" s="178" t="s">
        <v>74</v>
      </c>
      <c r="W45" s="178" t="s">
        <v>74</v>
      </c>
      <c r="X45" s="178" t="s">
        <v>74</v>
      </c>
      <c r="Y45" s="178" t="s">
        <v>74</v>
      </c>
      <c r="Z45" s="178" t="s">
        <v>74</v>
      </c>
      <c r="AA45" s="178" t="s">
        <v>74</v>
      </c>
      <c r="AB45" s="178" t="s">
        <v>74</v>
      </c>
      <c r="AC45" s="178" t="s">
        <v>74</v>
      </c>
      <c r="AD45" s="219" t="s">
        <v>74</v>
      </c>
      <c r="AE45" s="219" t="s">
        <v>74</v>
      </c>
      <c r="AF45" s="219" t="s">
        <v>74</v>
      </c>
      <c r="AG45" s="219" t="s">
        <v>74</v>
      </c>
      <c r="AH45" s="219" t="s">
        <v>74</v>
      </c>
      <c r="AI45" s="219" t="s">
        <v>74</v>
      </c>
      <c r="AJ45" s="277" t="s">
        <v>74</v>
      </c>
      <c r="AK45" s="315" t="s">
        <v>74</v>
      </c>
      <c r="AL45" s="315" t="s">
        <v>74</v>
      </c>
      <c r="AM45" s="315" t="s">
        <v>74</v>
      </c>
      <c r="AN45" s="277" t="s">
        <v>74</v>
      </c>
      <c r="AO45" s="315" t="s">
        <v>74</v>
      </c>
      <c r="AP45" s="315" t="s">
        <v>74</v>
      </c>
      <c r="AQ45" s="315" t="s">
        <v>74</v>
      </c>
      <c r="AR45" s="112"/>
      <c r="AS45" s="116" t="str">
        <f t="shared" si="1"/>
        <v>N</v>
      </c>
      <c r="AT45" s="113">
        <f>IFERROR(SUMIF('Current NLData'!A:A,'Payment Changes'!G45,'Current NLData'!K:K)/COUNTIF('Current NLData'!A:A,'Payment Changes'!G45),0)+IFERROR(VLOOKUP(G45&amp;"-ALL",NLPaymentExport,10,FALSE),0)</f>
        <v>0</v>
      </c>
      <c r="AU45" s="117" t="str">
        <f t="shared" si="4"/>
        <v/>
      </c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</row>
    <row r="46" spans="1:80" outlineLevel="1" x14ac:dyDescent="0.45">
      <c r="A46" s="3"/>
      <c r="B46" s="346"/>
      <c r="C46" s="31"/>
      <c r="D46" s="495" t="s">
        <v>101</v>
      </c>
      <c r="E46" s="90" t="str">
        <f t="shared" si="12"/>
        <v>Laredo</v>
      </c>
      <c r="F46" s="92" t="str">
        <f>IF(D46 = "",#REF!,D46)</f>
        <v>CP228</v>
      </c>
      <c r="G46" s="98" t="str">
        <f t="shared" si="16"/>
        <v>CP228-NEW DONOR -1st</v>
      </c>
      <c r="H46" s="457" t="s">
        <v>75</v>
      </c>
      <c r="I46" s="80" t="s">
        <v>76</v>
      </c>
      <c r="J46" s="52">
        <v>65</v>
      </c>
      <c r="K46" s="53">
        <v>55</v>
      </c>
      <c r="L46" s="52">
        <v>55</v>
      </c>
      <c r="M46" s="52">
        <v>55</v>
      </c>
      <c r="N46" s="52">
        <v>55</v>
      </c>
      <c r="O46" s="52">
        <v>65</v>
      </c>
      <c r="P46" s="52">
        <v>65</v>
      </c>
      <c r="Q46" s="52">
        <v>100</v>
      </c>
      <c r="R46" s="52">
        <v>100</v>
      </c>
      <c r="S46" s="52">
        <v>100</v>
      </c>
      <c r="T46" s="52">
        <v>100</v>
      </c>
      <c r="U46" s="52">
        <v>100</v>
      </c>
      <c r="V46" s="176">
        <v>100</v>
      </c>
      <c r="W46" s="176">
        <v>100</v>
      </c>
      <c r="X46" s="176">
        <v>100</v>
      </c>
      <c r="Y46" s="176">
        <v>100</v>
      </c>
      <c r="Z46" s="176">
        <v>100</v>
      </c>
      <c r="AA46" s="176">
        <v>100</v>
      </c>
      <c r="AB46" s="176">
        <v>100</v>
      </c>
      <c r="AC46" s="176">
        <v>100</v>
      </c>
      <c r="AD46" s="217">
        <v>100</v>
      </c>
      <c r="AE46" s="217">
        <v>100</v>
      </c>
      <c r="AF46" s="217">
        <v>100</v>
      </c>
      <c r="AG46" s="217">
        <v>100</v>
      </c>
      <c r="AH46" s="217">
        <v>100</v>
      </c>
      <c r="AI46" s="217">
        <v>100</v>
      </c>
      <c r="AJ46" s="270">
        <v>100</v>
      </c>
      <c r="AK46" s="313">
        <v>100</v>
      </c>
      <c r="AL46" s="313">
        <v>100</v>
      </c>
      <c r="AM46" s="313">
        <v>100</v>
      </c>
      <c r="AN46" s="270">
        <v>100</v>
      </c>
      <c r="AO46" s="313">
        <v>100</v>
      </c>
      <c r="AP46" s="313">
        <v>100</v>
      </c>
      <c r="AQ46" s="313">
        <v>100</v>
      </c>
      <c r="AR46" s="23"/>
      <c r="AS46" s="116" t="str">
        <f t="shared" si="1"/>
        <v>N</v>
      </c>
      <c r="AT46" s="113">
        <f>IFERROR(SUMIF('Current NLData'!A:A,'Payment Changes'!G46,'Current NLData'!K:K)/COUNTIF('Current NLData'!A:A,'Payment Changes'!G46),0)+IFERROR(VLOOKUP(G46&amp;"-ALL",NLPaymentExport,10,FALSE),0)</f>
        <v>100</v>
      </c>
      <c r="AU46" s="117">
        <f t="shared" si="4"/>
        <v>0</v>
      </c>
    </row>
    <row r="47" spans="1:80" outlineLevel="1" x14ac:dyDescent="0.45">
      <c r="A47" s="3"/>
      <c r="B47" s="347"/>
      <c r="C47" s="30"/>
      <c r="D47" s="496"/>
      <c r="E47" s="90" t="str">
        <f t="shared" si="12"/>
        <v>Laredo</v>
      </c>
      <c r="F47" s="92" t="str">
        <f t="shared" si="13"/>
        <v>CP228</v>
      </c>
      <c r="G47" s="98" t="str">
        <f t="shared" si="16"/>
        <v>CP228-NEW DONOR -2nd</v>
      </c>
      <c r="H47" s="457"/>
      <c r="I47" s="81" t="s">
        <v>77</v>
      </c>
      <c r="J47" s="54">
        <v>65</v>
      </c>
      <c r="K47" s="55">
        <v>65</v>
      </c>
      <c r="L47" s="54">
        <v>55</v>
      </c>
      <c r="M47" s="54">
        <v>55</v>
      </c>
      <c r="N47" s="54">
        <v>55</v>
      </c>
      <c r="O47" s="54">
        <v>65</v>
      </c>
      <c r="P47" s="54">
        <v>65</v>
      </c>
      <c r="Q47" s="54">
        <v>100</v>
      </c>
      <c r="R47" s="54">
        <v>100</v>
      </c>
      <c r="S47" s="54">
        <v>100</v>
      </c>
      <c r="T47" s="54">
        <v>100</v>
      </c>
      <c r="U47" s="54">
        <v>100</v>
      </c>
      <c r="V47" s="176">
        <v>100</v>
      </c>
      <c r="W47" s="176">
        <v>100</v>
      </c>
      <c r="X47" s="176">
        <v>100</v>
      </c>
      <c r="Y47" s="176">
        <v>100</v>
      </c>
      <c r="Z47" s="176">
        <v>100</v>
      </c>
      <c r="AA47" s="176">
        <v>100</v>
      </c>
      <c r="AB47" s="176">
        <v>100</v>
      </c>
      <c r="AC47" s="176">
        <v>100</v>
      </c>
      <c r="AD47" s="217">
        <v>100</v>
      </c>
      <c r="AE47" s="217">
        <v>100</v>
      </c>
      <c r="AF47" s="217">
        <v>100</v>
      </c>
      <c r="AG47" s="217">
        <v>100</v>
      </c>
      <c r="AH47" s="217">
        <v>100</v>
      </c>
      <c r="AI47" s="217">
        <v>100</v>
      </c>
      <c r="AJ47" s="270">
        <v>100</v>
      </c>
      <c r="AK47" s="313">
        <v>100</v>
      </c>
      <c r="AL47" s="313">
        <v>100</v>
      </c>
      <c r="AM47" s="313">
        <v>100</v>
      </c>
      <c r="AN47" s="270">
        <v>100</v>
      </c>
      <c r="AO47" s="313">
        <v>100</v>
      </c>
      <c r="AP47" s="313">
        <v>100</v>
      </c>
      <c r="AQ47" s="313">
        <v>100</v>
      </c>
      <c r="AR47" s="23"/>
      <c r="AS47" s="116" t="str">
        <f t="shared" si="1"/>
        <v>N</v>
      </c>
      <c r="AT47" s="113">
        <f>IFERROR(SUMIF('Current NLData'!A:A,'Payment Changes'!G47,'Current NLData'!K:K)/COUNTIF('Current NLData'!A:A,'Payment Changes'!G47),0)+IFERROR(VLOOKUP(G47&amp;"-ALL",NLPaymentExport,10,FALSE),0)</f>
        <v>100</v>
      </c>
      <c r="AU47" s="117">
        <f t="shared" si="4"/>
        <v>0</v>
      </c>
    </row>
    <row r="48" spans="1:80" outlineLevel="1" x14ac:dyDescent="0.45">
      <c r="A48" s="3"/>
      <c r="B48" s="347"/>
      <c r="C48" s="30"/>
      <c r="D48" s="496"/>
      <c r="E48" s="90" t="str">
        <f t="shared" si="12"/>
        <v>Laredo</v>
      </c>
      <c r="F48" s="92" t="str">
        <f t="shared" si="13"/>
        <v>CP228</v>
      </c>
      <c r="G48" s="98" t="str">
        <f t="shared" si="16"/>
        <v>CP228-NEW DONOR -3rd</v>
      </c>
      <c r="H48" s="457"/>
      <c r="I48" s="81" t="s">
        <v>78</v>
      </c>
      <c r="J48" s="54">
        <v>65</v>
      </c>
      <c r="K48" s="55">
        <v>55</v>
      </c>
      <c r="L48" s="54">
        <v>55</v>
      </c>
      <c r="M48" s="54">
        <v>55</v>
      </c>
      <c r="N48" s="54">
        <v>55</v>
      </c>
      <c r="O48" s="54">
        <v>65</v>
      </c>
      <c r="P48" s="54">
        <v>65</v>
      </c>
      <c r="Q48" s="54">
        <v>100</v>
      </c>
      <c r="R48" s="54">
        <v>100</v>
      </c>
      <c r="S48" s="54">
        <v>100</v>
      </c>
      <c r="T48" s="54">
        <v>75</v>
      </c>
      <c r="U48" s="54">
        <v>75</v>
      </c>
      <c r="V48" s="176">
        <v>75</v>
      </c>
      <c r="W48" s="176">
        <v>75</v>
      </c>
      <c r="X48" s="176">
        <v>75</v>
      </c>
      <c r="Y48" s="176">
        <v>75</v>
      </c>
      <c r="Z48" s="176">
        <v>75</v>
      </c>
      <c r="AA48" s="176">
        <v>75</v>
      </c>
      <c r="AB48" s="176">
        <v>75</v>
      </c>
      <c r="AC48" s="176">
        <v>75</v>
      </c>
      <c r="AD48" s="217">
        <v>75</v>
      </c>
      <c r="AE48" s="217">
        <v>75</v>
      </c>
      <c r="AF48" s="217">
        <v>75</v>
      </c>
      <c r="AG48" s="217">
        <v>75</v>
      </c>
      <c r="AH48" s="217">
        <v>75</v>
      </c>
      <c r="AI48" s="217">
        <v>75</v>
      </c>
      <c r="AJ48" s="270">
        <v>75</v>
      </c>
      <c r="AK48" s="313">
        <v>75</v>
      </c>
      <c r="AL48" s="271">
        <v>100</v>
      </c>
      <c r="AM48" s="313">
        <v>100</v>
      </c>
      <c r="AN48" s="270">
        <v>100</v>
      </c>
      <c r="AO48" s="313">
        <v>100</v>
      </c>
      <c r="AP48" s="313">
        <v>100</v>
      </c>
      <c r="AQ48" s="313">
        <v>100</v>
      </c>
      <c r="AR48" s="23"/>
      <c r="AS48" s="116" t="str">
        <f t="shared" si="1"/>
        <v>N</v>
      </c>
      <c r="AT48" s="113">
        <f>IFERROR(SUMIF('Current NLData'!A:A,'Payment Changes'!G48,'Current NLData'!K:K)/COUNTIF('Current NLData'!A:A,'Payment Changes'!G48),0)+IFERROR(VLOOKUP(G48&amp;"-ALL",NLPaymentExport,10,FALSE),0)</f>
        <v>100</v>
      </c>
      <c r="AU48" s="117">
        <f t="shared" si="4"/>
        <v>0</v>
      </c>
    </row>
    <row r="49" spans="1:80" outlineLevel="1" x14ac:dyDescent="0.45">
      <c r="A49" s="3"/>
      <c r="B49" s="347"/>
      <c r="C49" s="30"/>
      <c r="D49" s="496"/>
      <c r="E49" s="90" t="str">
        <f t="shared" si="12"/>
        <v>Laredo</v>
      </c>
      <c r="F49" s="92" t="str">
        <f t="shared" si="13"/>
        <v>CP228</v>
      </c>
      <c r="G49" s="98" t="str">
        <f t="shared" si="16"/>
        <v>CP228-NEW DONOR -4th</v>
      </c>
      <c r="H49" s="457"/>
      <c r="I49" s="81" t="s">
        <v>79</v>
      </c>
      <c r="J49" s="54">
        <v>65</v>
      </c>
      <c r="K49" s="55">
        <v>65</v>
      </c>
      <c r="L49" s="54">
        <v>55</v>
      </c>
      <c r="M49" s="54">
        <v>55</v>
      </c>
      <c r="N49" s="54">
        <v>55</v>
      </c>
      <c r="O49" s="54">
        <v>65</v>
      </c>
      <c r="P49" s="54">
        <v>65</v>
      </c>
      <c r="Q49" s="54">
        <v>100</v>
      </c>
      <c r="R49" s="54">
        <v>100</v>
      </c>
      <c r="S49" s="54">
        <v>100</v>
      </c>
      <c r="T49" s="54">
        <v>75</v>
      </c>
      <c r="U49" s="54">
        <v>75</v>
      </c>
      <c r="V49" s="176">
        <v>75</v>
      </c>
      <c r="W49" s="176">
        <v>75</v>
      </c>
      <c r="X49" s="176">
        <v>75</v>
      </c>
      <c r="Y49" s="176">
        <v>75</v>
      </c>
      <c r="Z49" s="176">
        <v>75</v>
      </c>
      <c r="AA49" s="176">
        <v>75</v>
      </c>
      <c r="AB49" s="176">
        <v>75</v>
      </c>
      <c r="AC49" s="176">
        <v>75</v>
      </c>
      <c r="AD49" s="217">
        <v>75</v>
      </c>
      <c r="AE49" s="217">
        <v>75</v>
      </c>
      <c r="AF49" s="217">
        <v>75</v>
      </c>
      <c r="AG49" s="217">
        <v>75</v>
      </c>
      <c r="AH49" s="217">
        <v>75</v>
      </c>
      <c r="AI49" s="217">
        <v>75</v>
      </c>
      <c r="AJ49" s="270">
        <v>75</v>
      </c>
      <c r="AK49" s="313">
        <v>75</v>
      </c>
      <c r="AL49" s="271">
        <v>100</v>
      </c>
      <c r="AM49" s="313">
        <v>100</v>
      </c>
      <c r="AN49" s="270">
        <v>100</v>
      </c>
      <c r="AO49" s="313">
        <v>100</v>
      </c>
      <c r="AP49" s="313">
        <v>100</v>
      </c>
      <c r="AQ49" s="313">
        <v>100</v>
      </c>
      <c r="AR49" s="23"/>
      <c r="AS49" s="116" t="str">
        <f t="shared" si="1"/>
        <v>N</v>
      </c>
      <c r="AT49" s="113">
        <f>IFERROR(SUMIF('Current NLData'!A:A,'Payment Changes'!G49,'Current NLData'!K:K)/COUNTIF('Current NLData'!A:A,'Payment Changes'!G49),0)+IFERROR(VLOOKUP(G49&amp;"-ALL",NLPaymentExport,10,FALSE),0)</f>
        <v>100</v>
      </c>
      <c r="AU49" s="117">
        <f t="shared" si="4"/>
        <v>0</v>
      </c>
    </row>
    <row r="50" spans="1:80" outlineLevel="1" x14ac:dyDescent="0.45">
      <c r="A50" s="3"/>
      <c r="B50" s="347"/>
      <c r="C50" s="30"/>
      <c r="D50" s="496"/>
      <c r="E50" s="90" t="str">
        <f t="shared" si="12"/>
        <v>Laredo</v>
      </c>
      <c r="F50" s="92" t="str">
        <f t="shared" si="13"/>
        <v>CP228</v>
      </c>
      <c r="G50" s="98" t="str">
        <f t="shared" si="16"/>
        <v>CP228-NEW DONOR -5th</v>
      </c>
      <c r="H50" s="457"/>
      <c r="I50" s="81" t="s">
        <v>80</v>
      </c>
      <c r="J50" s="54">
        <v>65</v>
      </c>
      <c r="K50" s="55">
        <v>55</v>
      </c>
      <c r="L50" s="54">
        <v>55</v>
      </c>
      <c r="M50" s="54">
        <v>55</v>
      </c>
      <c r="N50" s="54">
        <v>55</v>
      </c>
      <c r="O50" s="54">
        <v>65</v>
      </c>
      <c r="P50" s="54">
        <v>65</v>
      </c>
      <c r="Q50" s="54">
        <v>55</v>
      </c>
      <c r="R50" s="54">
        <v>55</v>
      </c>
      <c r="S50" s="54">
        <v>55</v>
      </c>
      <c r="T50" s="54">
        <v>55</v>
      </c>
      <c r="U50" s="54">
        <v>55</v>
      </c>
      <c r="V50" s="176">
        <v>55</v>
      </c>
      <c r="W50" s="176">
        <v>55</v>
      </c>
      <c r="X50" s="176">
        <v>55</v>
      </c>
      <c r="Y50" s="176">
        <v>55</v>
      </c>
      <c r="Z50" s="176">
        <v>55</v>
      </c>
      <c r="AA50" s="176">
        <v>55</v>
      </c>
      <c r="AB50" s="176">
        <v>55</v>
      </c>
      <c r="AC50" s="176">
        <v>55</v>
      </c>
      <c r="AD50" s="217">
        <v>55</v>
      </c>
      <c r="AE50" s="217">
        <v>55</v>
      </c>
      <c r="AF50" s="217">
        <v>55</v>
      </c>
      <c r="AG50" s="217">
        <v>55</v>
      </c>
      <c r="AH50" s="217">
        <v>55</v>
      </c>
      <c r="AI50" s="217">
        <v>55</v>
      </c>
      <c r="AJ50" s="270">
        <v>55</v>
      </c>
      <c r="AK50" s="313">
        <v>55</v>
      </c>
      <c r="AL50" s="271">
        <v>100</v>
      </c>
      <c r="AM50" s="313">
        <v>100</v>
      </c>
      <c r="AN50" s="270">
        <v>100</v>
      </c>
      <c r="AO50" s="271">
        <v>50</v>
      </c>
      <c r="AP50" s="313">
        <v>50</v>
      </c>
      <c r="AQ50" s="313">
        <v>50</v>
      </c>
      <c r="AR50" s="23"/>
      <c r="AS50" s="116" t="str">
        <f t="shared" si="1"/>
        <v>N</v>
      </c>
      <c r="AT50" s="113">
        <f>IFERROR(SUMIF('Current NLData'!A:A,'Payment Changes'!G50,'Current NLData'!K:K)/COUNTIF('Current NLData'!A:A,'Payment Changes'!G50),0)+IFERROR(VLOOKUP(G50&amp;"-ALL",NLPaymentExport,10,FALSE),0)</f>
        <v>50</v>
      </c>
      <c r="AU50" s="117">
        <f t="shared" si="4"/>
        <v>0</v>
      </c>
    </row>
    <row r="51" spans="1:80" outlineLevel="1" x14ac:dyDescent="0.45">
      <c r="A51" s="3"/>
      <c r="B51" s="347"/>
      <c r="C51" s="30"/>
      <c r="D51" s="496"/>
      <c r="E51" s="90" t="str">
        <f t="shared" si="12"/>
        <v>Laredo</v>
      </c>
      <c r="F51" s="92" t="str">
        <f t="shared" si="13"/>
        <v>CP228</v>
      </c>
      <c r="G51" s="98" t="str">
        <f t="shared" si="16"/>
        <v>CP228-NEW DONOR -6th</v>
      </c>
      <c r="H51" s="457"/>
      <c r="I51" s="81" t="s">
        <v>81</v>
      </c>
      <c r="J51" s="54">
        <v>65</v>
      </c>
      <c r="K51" s="55">
        <v>65</v>
      </c>
      <c r="L51" s="54">
        <v>55</v>
      </c>
      <c r="M51" s="54">
        <v>55</v>
      </c>
      <c r="N51" s="54">
        <v>55</v>
      </c>
      <c r="O51" s="54">
        <v>65</v>
      </c>
      <c r="P51" s="54">
        <v>65</v>
      </c>
      <c r="Q51" s="54">
        <v>55</v>
      </c>
      <c r="R51" s="54">
        <v>55</v>
      </c>
      <c r="S51" s="54">
        <v>55</v>
      </c>
      <c r="T51" s="54">
        <v>55</v>
      </c>
      <c r="U51" s="54">
        <v>55</v>
      </c>
      <c r="V51" s="176">
        <v>55</v>
      </c>
      <c r="W51" s="176">
        <v>55</v>
      </c>
      <c r="X51" s="176">
        <v>55</v>
      </c>
      <c r="Y51" s="176">
        <v>55</v>
      </c>
      <c r="Z51" s="176">
        <v>55</v>
      </c>
      <c r="AA51" s="176">
        <v>55</v>
      </c>
      <c r="AB51" s="176">
        <v>55</v>
      </c>
      <c r="AC51" s="176">
        <v>55</v>
      </c>
      <c r="AD51" s="217">
        <v>55</v>
      </c>
      <c r="AE51" s="217">
        <v>55</v>
      </c>
      <c r="AF51" s="217">
        <v>55</v>
      </c>
      <c r="AG51" s="217">
        <v>55</v>
      </c>
      <c r="AH51" s="217">
        <v>55</v>
      </c>
      <c r="AI51" s="217">
        <v>55</v>
      </c>
      <c r="AJ51" s="270">
        <v>55</v>
      </c>
      <c r="AK51" s="313">
        <v>55</v>
      </c>
      <c r="AL51" s="271">
        <v>100</v>
      </c>
      <c r="AM51" s="313">
        <v>100</v>
      </c>
      <c r="AN51" s="270">
        <v>100</v>
      </c>
      <c r="AO51" s="271">
        <v>50</v>
      </c>
      <c r="AP51" s="313">
        <v>50</v>
      </c>
      <c r="AQ51" s="313">
        <v>50</v>
      </c>
      <c r="AR51" s="23"/>
      <c r="AS51" s="116" t="str">
        <f t="shared" si="1"/>
        <v>N</v>
      </c>
      <c r="AT51" s="113">
        <f>IFERROR(SUMIF('Current NLData'!A:A,'Payment Changes'!G51,'Current NLData'!K:K)/COUNTIF('Current NLData'!A:A,'Payment Changes'!G51),0)+IFERROR(VLOOKUP(G51&amp;"-ALL",NLPaymentExport,10,FALSE),0)</f>
        <v>50</v>
      </c>
      <c r="AU51" s="117">
        <f t="shared" si="4"/>
        <v>0</v>
      </c>
    </row>
    <row r="52" spans="1:80" outlineLevel="1" x14ac:dyDescent="0.45">
      <c r="A52" s="3"/>
      <c r="B52" s="347"/>
      <c r="C52" s="30"/>
      <c r="D52" s="496"/>
      <c r="E52" s="90" t="str">
        <f t="shared" si="12"/>
        <v>Laredo</v>
      </c>
      <c r="F52" s="92" t="str">
        <f t="shared" si="13"/>
        <v>CP228</v>
      </c>
      <c r="G52" s="98" t="str">
        <f t="shared" si="16"/>
        <v>CP228-NEW DONOR -7th</v>
      </c>
      <c r="H52" s="457"/>
      <c r="I52" s="81" t="s">
        <v>82</v>
      </c>
      <c r="J52" s="54">
        <v>65</v>
      </c>
      <c r="K52" s="55">
        <v>55</v>
      </c>
      <c r="L52" s="54">
        <v>55</v>
      </c>
      <c r="M52" s="54">
        <v>55</v>
      </c>
      <c r="N52" s="54">
        <v>55</v>
      </c>
      <c r="O52" s="54">
        <v>65</v>
      </c>
      <c r="P52" s="54">
        <v>65</v>
      </c>
      <c r="Q52" s="54">
        <v>55</v>
      </c>
      <c r="R52" s="54">
        <v>55</v>
      </c>
      <c r="S52" s="54">
        <v>55</v>
      </c>
      <c r="T52" s="54">
        <v>55</v>
      </c>
      <c r="U52" s="54">
        <v>55</v>
      </c>
      <c r="V52" s="176">
        <v>55</v>
      </c>
      <c r="W52" s="176">
        <v>55</v>
      </c>
      <c r="X52" s="176">
        <v>55</v>
      </c>
      <c r="Y52" s="176">
        <v>55</v>
      </c>
      <c r="Z52" s="176">
        <v>55</v>
      </c>
      <c r="AA52" s="176">
        <v>55</v>
      </c>
      <c r="AB52" s="176">
        <v>55</v>
      </c>
      <c r="AC52" s="176">
        <v>55</v>
      </c>
      <c r="AD52" s="217">
        <v>55</v>
      </c>
      <c r="AE52" s="217">
        <v>55</v>
      </c>
      <c r="AF52" s="217">
        <v>55</v>
      </c>
      <c r="AG52" s="217">
        <v>55</v>
      </c>
      <c r="AH52" s="217">
        <v>55</v>
      </c>
      <c r="AI52" s="217">
        <v>55</v>
      </c>
      <c r="AJ52" s="270">
        <v>55</v>
      </c>
      <c r="AK52" s="313">
        <v>55</v>
      </c>
      <c r="AL52" s="313">
        <v>55</v>
      </c>
      <c r="AM52" s="313">
        <v>55</v>
      </c>
      <c r="AN52" s="271">
        <v>50</v>
      </c>
      <c r="AO52" s="313">
        <v>50</v>
      </c>
      <c r="AP52" s="313">
        <v>50</v>
      </c>
      <c r="AQ52" s="313">
        <v>50</v>
      </c>
      <c r="AR52" s="23"/>
      <c r="AS52" s="116" t="str">
        <f t="shared" si="1"/>
        <v>N</v>
      </c>
      <c r="AT52" s="113">
        <f>IFERROR(SUMIF('Current NLData'!A:A,'Payment Changes'!G52,'Current NLData'!K:K)/COUNTIF('Current NLData'!A:A,'Payment Changes'!G52),0)+IFERROR(VLOOKUP(G52&amp;"-ALL",NLPaymentExport,10,FALSE),0)</f>
        <v>50</v>
      </c>
      <c r="AU52" s="117">
        <f t="shared" si="4"/>
        <v>0</v>
      </c>
    </row>
    <row r="53" spans="1:80" outlineLevel="1" x14ac:dyDescent="0.45">
      <c r="A53" s="3"/>
      <c r="B53" s="347"/>
      <c r="C53" s="30"/>
      <c r="D53" s="496"/>
      <c r="E53" s="90" t="str">
        <f t="shared" si="12"/>
        <v>Laredo</v>
      </c>
      <c r="F53" s="92" t="str">
        <f t="shared" si="13"/>
        <v>CP228</v>
      </c>
      <c r="G53" s="98" t="str">
        <f t="shared" si="16"/>
        <v>CP228-NEW DONOR -8th</v>
      </c>
      <c r="H53" s="457"/>
      <c r="I53" s="81" t="s">
        <v>83</v>
      </c>
      <c r="J53" s="54">
        <v>65</v>
      </c>
      <c r="K53" s="55">
        <v>65</v>
      </c>
      <c r="L53" s="54">
        <v>55</v>
      </c>
      <c r="M53" s="54">
        <v>55</v>
      </c>
      <c r="N53" s="54">
        <v>55</v>
      </c>
      <c r="O53" s="54">
        <v>65</v>
      </c>
      <c r="P53" s="54">
        <v>65</v>
      </c>
      <c r="Q53" s="54">
        <v>55</v>
      </c>
      <c r="R53" s="54">
        <v>55</v>
      </c>
      <c r="S53" s="54">
        <v>55</v>
      </c>
      <c r="T53" s="54">
        <v>55</v>
      </c>
      <c r="U53" s="54">
        <v>55</v>
      </c>
      <c r="V53" s="176">
        <v>55</v>
      </c>
      <c r="W53" s="176">
        <v>55</v>
      </c>
      <c r="X53" s="176">
        <v>55</v>
      </c>
      <c r="Y53" s="176">
        <v>55</v>
      </c>
      <c r="Z53" s="176">
        <v>55</v>
      </c>
      <c r="AA53" s="176">
        <v>55</v>
      </c>
      <c r="AB53" s="176">
        <v>55</v>
      </c>
      <c r="AC53" s="176">
        <v>55</v>
      </c>
      <c r="AD53" s="217">
        <v>55</v>
      </c>
      <c r="AE53" s="217">
        <v>55</v>
      </c>
      <c r="AF53" s="217">
        <v>55</v>
      </c>
      <c r="AG53" s="217">
        <v>55</v>
      </c>
      <c r="AH53" s="217">
        <v>55</v>
      </c>
      <c r="AI53" s="217">
        <v>55</v>
      </c>
      <c r="AJ53" s="270">
        <v>55</v>
      </c>
      <c r="AK53" s="313">
        <v>55</v>
      </c>
      <c r="AL53" s="313">
        <v>55</v>
      </c>
      <c r="AM53" s="313">
        <v>55</v>
      </c>
      <c r="AN53" s="271">
        <v>50</v>
      </c>
      <c r="AO53" s="313">
        <v>50</v>
      </c>
      <c r="AP53" s="313">
        <v>50</v>
      </c>
      <c r="AQ53" s="313">
        <v>50</v>
      </c>
      <c r="AR53" s="23"/>
      <c r="AS53" s="116" t="str">
        <f t="shared" si="1"/>
        <v>N</v>
      </c>
      <c r="AT53" s="113">
        <f>IFERROR(SUMIF('Current NLData'!A:A,'Payment Changes'!G53,'Current NLData'!K:K)/COUNTIF('Current NLData'!A:A,'Payment Changes'!G53),0)+IFERROR(VLOOKUP(G53&amp;"-ALL",NLPaymentExport,10,FALSE),0)</f>
        <v>50</v>
      </c>
      <c r="AU53" s="117">
        <f t="shared" si="4"/>
        <v>0</v>
      </c>
    </row>
    <row r="54" spans="1:80" ht="28.5" outlineLevel="1" x14ac:dyDescent="0.45">
      <c r="A54" s="3"/>
      <c r="B54" s="347"/>
      <c r="C54" s="30"/>
      <c r="D54" s="496"/>
      <c r="E54" s="90" t="str">
        <f t="shared" si="12"/>
        <v>Laredo</v>
      </c>
      <c r="F54" s="92" t="str">
        <f t="shared" si="13"/>
        <v>CP228</v>
      </c>
      <c r="G54" s="98" t="str">
        <f t="shared" si="16"/>
        <v>CP228-RETURN - 1st don of the week -STD</v>
      </c>
      <c r="H54" s="457"/>
      <c r="I54" s="82" t="s">
        <v>84</v>
      </c>
      <c r="J54" s="54">
        <v>65</v>
      </c>
      <c r="K54" s="54">
        <v>55</v>
      </c>
      <c r="L54" s="54">
        <v>55</v>
      </c>
      <c r="M54" s="54">
        <v>55</v>
      </c>
      <c r="N54" s="54">
        <v>55</v>
      </c>
      <c r="O54" s="54">
        <v>65</v>
      </c>
      <c r="P54" s="54">
        <v>65</v>
      </c>
      <c r="Q54" s="54">
        <v>55</v>
      </c>
      <c r="R54" s="54">
        <v>55</v>
      </c>
      <c r="S54" s="54">
        <v>55</v>
      </c>
      <c r="T54" s="54">
        <v>55</v>
      </c>
      <c r="U54" s="54">
        <v>55</v>
      </c>
      <c r="V54" s="176">
        <v>55</v>
      </c>
      <c r="W54" s="176">
        <v>55</v>
      </c>
      <c r="X54" s="176">
        <v>55</v>
      </c>
      <c r="Y54" s="176">
        <v>55</v>
      </c>
      <c r="Z54" s="176">
        <v>55</v>
      </c>
      <c r="AA54" s="176">
        <v>55</v>
      </c>
      <c r="AB54" s="176">
        <v>55</v>
      </c>
      <c r="AC54" s="176">
        <v>55</v>
      </c>
      <c r="AD54" s="217">
        <v>55</v>
      </c>
      <c r="AE54" s="217">
        <v>55</v>
      </c>
      <c r="AF54" s="217">
        <v>55</v>
      </c>
      <c r="AG54" s="217">
        <v>55</v>
      </c>
      <c r="AH54" s="217">
        <v>55</v>
      </c>
      <c r="AI54" s="217">
        <v>55</v>
      </c>
      <c r="AJ54" s="270">
        <v>55</v>
      </c>
      <c r="AK54" s="313">
        <v>55</v>
      </c>
      <c r="AL54" s="313">
        <v>55</v>
      </c>
      <c r="AM54" s="313">
        <v>55</v>
      </c>
      <c r="AN54" s="271">
        <v>50</v>
      </c>
      <c r="AO54" s="313">
        <v>50</v>
      </c>
      <c r="AP54" s="313">
        <v>50</v>
      </c>
      <c r="AQ54" s="313">
        <v>50</v>
      </c>
      <c r="AR54" s="23"/>
      <c r="AS54" s="116" t="str">
        <f t="shared" si="1"/>
        <v>N</v>
      </c>
      <c r="AT54" s="113">
        <f>IFERROR(SUMIF('Current NLData'!A:A,'Payment Changes'!G54,'Current NLData'!K:K)/COUNTIF('Current NLData'!A:A,'Payment Changes'!G54),0)+IFERROR(VLOOKUP(G54&amp;"-ALL",NLPaymentExport,10,FALSE),0)</f>
        <v>50</v>
      </c>
      <c r="AU54" s="117">
        <f t="shared" si="4"/>
        <v>0</v>
      </c>
    </row>
    <row r="55" spans="1:80" ht="28.5" outlineLevel="1" x14ac:dyDescent="0.45">
      <c r="A55" s="3"/>
      <c r="B55" s="347"/>
      <c r="C55" s="30"/>
      <c r="D55" s="496"/>
      <c r="E55" s="90" t="str">
        <f t="shared" ref="E55:E72" si="17">IF(B55 = "",E54,B55)</f>
        <v>Laredo</v>
      </c>
      <c r="F55" s="92" t="str">
        <f t="shared" ref="F55:F72" si="18">IF(D55 = "",F54,D55)</f>
        <v>CP228</v>
      </c>
      <c r="G55" s="98" t="str">
        <f t="shared" si="16"/>
        <v>CP228-RETURN - 2nd don of the week -BONUS</v>
      </c>
      <c r="H55" s="457"/>
      <c r="I55" s="82" t="s">
        <v>85</v>
      </c>
      <c r="J55" s="54">
        <v>0</v>
      </c>
      <c r="K55" s="54">
        <v>10</v>
      </c>
      <c r="L55" s="54">
        <v>10</v>
      </c>
      <c r="M55" s="54">
        <v>10</v>
      </c>
      <c r="N55" s="54">
        <v>10</v>
      </c>
      <c r="O55" s="54">
        <v>10</v>
      </c>
      <c r="P55" s="54">
        <v>10</v>
      </c>
      <c r="Q55" s="54">
        <v>15</v>
      </c>
      <c r="R55" s="54">
        <v>15</v>
      </c>
      <c r="S55" s="54">
        <v>15</v>
      </c>
      <c r="T55" s="54">
        <v>15</v>
      </c>
      <c r="U55" s="54">
        <v>15</v>
      </c>
      <c r="V55" s="181">
        <v>10</v>
      </c>
      <c r="W55" s="215">
        <v>5</v>
      </c>
      <c r="X55" s="215">
        <v>5</v>
      </c>
      <c r="Y55" s="215">
        <v>5</v>
      </c>
      <c r="Z55" s="215">
        <v>5</v>
      </c>
      <c r="AA55" s="215">
        <v>5</v>
      </c>
      <c r="AB55" s="215">
        <v>5</v>
      </c>
      <c r="AC55" s="215">
        <v>5</v>
      </c>
      <c r="AD55" s="215">
        <v>5</v>
      </c>
      <c r="AE55" s="215">
        <v>5</v>
      </c>
      <c r="AF55" s="215">
        <v>5</v>
      </c>
      <c r="AG55" s="215">
        <v>5</v>
      </c>
      <c r="AH55" s="215">
        <v>5</v>
      </c>
      <c r="AI55" s="215">
        <v>5</v>
      </c>
      <c r="AJ55" s="270">
        <v>5</v>
      </c>
      <c r="AK55" s="313">
        <v>5</v>
      </c>
      <c r="AL55" s="313">
        <v>5</v>
      </c>
      <c r="AM55" s="313">
        <v>5</v>
      </c>
      <c r="AN55" s="270">
        <v>5</v>
      </c>
      <c r="AO55" s="313">
        <v>5</v>
      </c>
      <c r="AP55" s="313">
        <v>5</v>
      </c>
      <c r="AQ55" s="313">
        <v>5</v>
      </c>
      <c r="AR55" s="23"/>
      <c r="AS55" s="116" t="str">
        <f t="shared" si="1"/>
        <v>N</v>
      </c>
      <c r="AT55" s="113">
        <f>IFERROR(SUMIF('Current NLData'!A:A,'Payment Changes'!G55,'Current NLData'!K:K)/COUNTIF('Current NLData'!A:A,'Payment Changes'!G55),0)+IFERROR(VLOOKUP(G55&amp;"-ALL",NLPaymentExport,10,FALSE),0)</f>
        <v>5</v>
      </c>
      <c r="AU55" s="117">
        <f t="shared" si="4"/>
        <v>0</v>
      </c>
    </row>
    <row r="56" spans="1:80" ht="28.5" outlineLevel="1" x14ac:dyDescent="0.45">
      <c r="A56" s="3"/>
      <c r="B56" s="347"/>
      <c r="C56" s="30"/>
      <c r="D56" s="496"/>
      <c r="E56" s="90" t="str">
        <f t="shared" si="17"/>
        <v>Laredo</v>
      </c>
      <c r="F56" s="92" t="str">
        <f t="shared" si="18"/>
        <v>CP228</v>
      </c>
      <c r="G56" s="98" t="str">
        <f t="shared" si="16"/>
        <v>CP228-RETURN - 5th don of the month -BONUS</v>
      </c>
      <c r="H56" s="457"/>
      <c r="I56" s="83" t="s">
        <v>86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176">
        <v>0</v>
      </c>
      <c r="W56" s="176">
        <v>0</v>
      </c>
      <c r="X56" s="176">
        <v>0</v>
      </c>
      <c r="Y56" s="176">
        <v>0</v>
      </c>
      <c r="Z56" s="176">
        <v>0</v>
      </c>
      <c r="AA56" s="176">
        <v>0</v>
      </c>
      <c r="AB56" s="176">
        <v>0</v>
      </c>
      <c r="AC56" s="176">
        <v>0</v>
      </c>
      <c r="AD56" s="217">
        <v>0</v>
      </c>
      <c r="AE56" s="217">
        <v>0</v>
      </c>
      <c r="AF56" s="217">
        <v>0</v>
      </c>
      <c r="AG56" s="217">
        <v>0</v>
      </c>
      <c r="AH56" s="217">
        <v>0</v>
      </c>
      <c r="AI56" s="217">
        <v>0</v>
      </c>
      <c r="AJ56" s="270">
        <v>0</v>
      </c>
      <c r="AK56" s="313">
        <v>0</v>
      </c>
      <c r="AL56" s="313">
        <v>0</v>
      </c>
      <c r="AM56" s="313">
        <v>0</v>
      </c>
      <c r="AN56" s="270">
        <v>0</v>
      </c>
      <c r="AO56" s="271">
        <v>20</v>
      </c>
      <c r="AP56" s="313">
        <v>20</v>
      </c>
      <c r="AQ56" s="313">
        <v>20</v>
      </c>
      <c r="AR56" s="22"/>
      <c r="AS56" s="116" t="str">
        <f t="shared" si="1"/>
        <v>N</v>
      </c>
      <c r="AT56" s="113">
        <f>IFERROR(SUMIF('Current NLData'!A:A,'Payment Changes'!G56,'Current NLData'!K:K)/COUNTIF('Current NLData'!A:A,'Payment Changes'!G56),0)+IFERROR(VLOOKUP(G56&amp;"-ALL",NLPaymentExport,10,FALSE),0)</f>
        <v>20</v>
      </c>
      <c r="AU56" s="117">
        <f t="shared" si="4"/>
        <v>0</v>
      </c>
    </row>
    <row r="57" spans="1:80" ht="28.5" outlineLevel="1" x14ac:dyDescent="0.45">
      <c r="A57" s="3"/>
      <c r="B57" s="347"/>
      <c r="C57" s="30"/>
      <c r="D57" s="496"/>
      <c r="E57" s="90" t="str">
        <f t="shared" si="17"/>
        <v>Laredo</v>
      </c>
      <c r="F57" s="92" t="str">
        <f t="shared" si="18"/>
        <v>CP228</v>
      </c>
      <c r="G57" s="98" t="str">
        <f t="shared" si="16"/>
        <v>CP228-RETURN - 6th don of the month -BONUS</v>
      </c>
      <c r="H57" s="457"/>
      <c r="I57" s="83" t="s">
        <v>87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30</v>
      </c>
      <c r="P57" s="54">
        <v>30</v>
      </c>
      <c r="Q57" s="54">
        <v>30</v>
      </c>
      <c r="R57" s="54">
        <v>30</v>
      </c>
      <c r="S57" s="54">
        <v>30</v>
      </c>
      <c r="T57" s="54">
        <v>30</v>
      </c>
      <c r="U57" s="54">
        <v>30</v>
      </c>
      <c r="V57" s="176">
        <v>30</v>
      </c>
      <c r="W57" s="176">
        <v>30</v>
      </c>
      <c r="X57" s="176">
        <v>10</v>
      </c>
      <c r="Y57" s="176">
        <v>10</v>
      </c>
      <c r="Z57" s="176">
        <v>10</v>
      </c>
      <c r="AA57" s="176">
        <v>10</v>
      </c>
      <c r="AB57" s="176">
        <v>10</v>
      </c>
      <c r="AC57" s="176">
        <v>10</v>
      </c>
      <c r="AD57" s="217">
        <v>10</v>
      </c>
      <c r="AE57" s="217">
        <v>10</v>
      </c>
      <c r="AF57" s="217">
        <v>10</v>
      </c>
      <c r="AG57" s="217">
        <v>10</v>
      </c>
      <c r="AH57" s="217">
        <v>10</v>
      </c>
      <c r="AI57" s="217">
        <v>10</v>
      </c>
      <c r="AJ57" s="270">
        <v>10</v>
      </c>
      <c r="AK57" s="313">
        <v>10</v>
      </c>
      <c r="AL57" s="271">
        <v>30</v>
      </c>
      <c r="AM57" s="313">
        <v>30</v>
      </c>
      <c r="AN57" s="270">
        <v>30</v>
      </c>
      <c r="AO57" s="313">
        <v>30</v>
      </c>
      <c r="AP57" s="313">
        <v>30</v>
      </c>
      <c r="AQ57" s="313">
        <v>30</v>
      </c>
      <c r="AR57" s="22"/>
      <c r="AS57" s="116" t="str">
        <f t="shared" si="1"/>
        <v>N</v>
      </c>
      <c r="AT57" s="113">
        <f>IFERROR(SUMIF('Current NLData'!A:A,'Payment Changes'!G57,'Current NLData'!K:K)/COUNTIF('Current NLData'!A:A,'Payment Changes'!G57),0)+IFERROR(VLOOKUP(G57&amp;"-ALL",NLPaymentExport,10,FALSE),0)</f>
        <v>30</v>
      </c>
      <c r="AU57" s="117">
        <f t="shared" si="4"/>
        <v>0</v>
      </c>
    </row>
    <row r="58" spans="1:80" ht="28.5" outlineLevel="1" x14ac:dyDescent="0.45">
      <c r="A58" s="3"/>
      <c r="B58" s="347"/>
      <c r="C58" s="30"/>
      <c r="D58" s="496"/>
      <c r="E58" s="90" t="str">
        <f t="shared" si="17"/>
        <v>Laredo</v>
      </c>
      <c r="F58" s="92" t="str">
        <f t="shared" si="18"/>
        <v>CP228</v>
      </c>
      <c r="G58" s="98" t="str">
        <f t="shared" si="16"/>
        <v>CP228-RETURN - 7th don of the month -BONUS</v>
      </c>
      <c r="H58" s="457"/>
      <c r="I58" s="83" t="s">
        <v>88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176">
        <v>0</v>
      </c>
      <c r="W58" s="176">
        <v>0</v>
      </c>
      <c r="X58" s="176">
        <v>0</v>
      </c>
      <c r="Y58" s="176">
        <v>0</v>
      </c>
      <c r="Z58" s="176">
        <v>0</v>
      </c>
      <c r="AA58" s="176">
        <v>0</v>
      </c>
      <c r="AB58" s="176">
        <v>0</v>
      </c>
      <c r="AC58" s="176">
        <v>0</v>
      </c>
      <c r="AD58" s="217">
        <v>0</v>
      </c>
      <c r="AE58" s="217">
        <v>0</v>
      </c>
      <c r="AF58" s="217">
        <v>0</v>
      </c>
      <c r="AG58" s="217">
        <v>0</v>
      </c>
      <c r="AH58" s="217">
        <v>0</v>
      </c>
      <c r="AI58" s="217">
        <v>0</v>
      </c>
      <c r="AJ58" s="270">
        <v>0</v>
      </c>
      <c r="AK58" s="313">
        <v>0</v>
      </c>
      <c r="AL58" s="313">
        <v>0</v>
      </c>
      <c r="AM58" s="313">
        <v>0</v>
      </c>
      <c r="AN58" s="270">
        <v>0</v>
      </c>
      <c r="AO58" s="313">
        <v>0</v>
      </c>
      <c r="AP58" s="313">
        <v>0</v>
      </c>
      <c r="AQ58" s="313">
        <v>0</v>
      </c>
      <c r="AR58" s="22"/>
      <c r="AS58" s="116" t="str">
        <f t="shared" si="1"/>
        <v>N</v>
      </c>
      <c r="AT58" s="113">
        <f>IFERROR(SUMIF('Current NLData'!A:A,'Payment Changes'!G58,'Current NLData'!K:K)/COUNTIF('Current NLData'!A:A,'Payment Changes'!G58),0)+IFERROR(VLOOKUP(G58&amp;"-ALL",NLPaymentExport,10,FALSE),0)</f>
        <v>0</v>
      </c>
      <c r="AU58" s="117">
        <f t="shared" si="4"/>
        <v>0</v>
      </c>
    </row>
    <row r="59" spans="1:80" ht="28.5" outlineLevel="1" x14ac:dyDescent="0.45">
      <c r="A59" s="3"/>
      <c r="B59" s="347"/>
      <c r="C59" s="30"/>
      <c r="D59" s="496"/>
      <c r="E59" s="90" t="str">
        <f t="shared" si="17"/>
        <v>Laredo</v>
      </c>
      <c r="F59" s="92" t="str">
        <f t="shared" si="18"/>
        <v>CP228</v>
      </c>
      <c r="G59" s="98" t="str">
        <f t="shared" si="16"/>
        <v>CP228-RETURN - 8th don of the month -BONUS</v>
      </c>
      <c r="H59" s="457"/>
      <c r="I59" s="83" t="s">
        <v>89</v>
      </c>
      <c r="J59" s="54">
        <v>25</v>
      </c>
      <c r="K59" s="54">
        <v>25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176">
        <v>0</v>
      </c>
      <c r="W59" s="176">
        <v>0</v>
      </c>
      <c r="X59" s="176">
        <v>0</v>
      </c>
      <c r="Y59" s="176">
        <v>0</v>
      </c>
      <c r="Z59" s="176">
        <v>0</v>
      </c>
      <c r="AA59" s="176">
        <v>0</v>
      </c>
      <c r="AB59" s="176">
        <v>0</v>
      </c>
      <c r="AC59" s="176">
        <v>0</v>
      </c>
      <c r="AD59" s="217">
        <v>0</v>
      </c>
      <c r="AE59" s="217">
        <v>0</v>
      </c>
      <c r="AF59" s="217">
        <v>0</v>
      </c>
      <c r="AG59" s="217">
        <v>0</v>
      </c>
      <c r="AH59" s="217">
        <v>0</v>
      </c>
      <c r="AI59" s="217">
        <v>0</v>
      </c>
      <c r="AJ59" s="270">
        <v>0</v>
      </c>
      <c r="AK59" s="313">
        <v>0</v>
      </c>
      <c r="AL59" s="313">
        <v>0</v>
      </c>
      <c r="AM59" s="313">
        <v>0</v>
      </c>
      <c r="AN59" s="270">
        <v>0</v>
      </c>
      <c r="AO59" s="313">
        <v>0</v>
      </c>
      <c r="AP59" s="313">
        <v>0</v>
      </c>
      <c r="AQ59" s="313">
        <v>0</v>
      </c>
      <c r="AR59" s="22"/>
      <c r="AS59" s="116" t="str">
        <f t="shared" si="1"/>
        <v>N</v>
      </c>
      <c r="AT59" s="113">
        <f>IFERROR(SUMIF('Current NLData'!A:A,'Payment Changes'!G59,'Current NLData'!K:K)/COUNTIF('Current NLData'!A:A,'Payment Changes'!G59),0)+IFERROR(VLOOKUP(G59&amp;"-ALL",NLPaymentExport,10,FALSE),0)</f>
        <v>0</v>
      </c>
      <c r="AU59" s="117">
        <f t="shared" si="4"/>
        <v>0</v>
      </c>
    </row>
    <row r="60" spans="1:80" ht="28.5" outlineLevel="1" x14ac:dyDescent="0.45">
      <c r="A60" s="3"/>
      <c r="B60" s="347"/>
      <c r="C60" s="30" t="str">
        <f>IF(J60=0,"Warning","")</f>
        <v/>
      </c>
      <c r="D60" s="496"/>
      <c r="E60" s="90" t="str">
        <f t="shared" si="17"/>
        <v>Laredo</v>
      </c>
      <c r="F60" s="92" t="str">
        <f t="shared" si="18"/>
        <v>CP228</v>
      </c>
      <c r="G60" s="98" t="str">
        <f t="shared" si="16"/>
        <v>CP228-RETURN - Buddy referral  -BONUS</v>
      </c>
      <c r="H60" s="457"/>
      <c r="I60" s="83" t="s">
        <v>90</v>
      </c>
      <c r="J60" s="54">
        <v>50</v>
      </c>
      <c r="K60" s="54">
        <v>50</v>
      </c>
      <c r="L60" s="54">
        <v>0</v>
      </c>
      <c r="M60" s="54">
        <v>0</v>
      </c>
      <c r="N60" s="54">
        <v>0</v>
      </c>
      <c r="O60" s="54">
        <v>50</v>
      </c>
      <c r="P60" s="54">
        <v>50</v>
      </c>
      <c r="Q60" s="54">
        <v>50</v>
      </c>
      <c r="R60" s="54">
        <v>50</v>
      </c>
      <c r="S60" s="54">
        <v>50</v>
      </c>
      <c r="T60" s="54">
        <v>50</v>
      </c>
      <c r="U60" s="54">
        <v>50</v>
      </c>
      <c r="V60" s="176">
        <v>50</v>
      </c>
      <c r="W60" s="176">
        <v>50</v>
      </c>
      <c r="X60" s="176">
        <v>50</v>
      </c>
      <c r="Y60" s="176">
        <v>50</v>
      </c>
      <c r="Z60" s="176">
        <v>50</v>
      </c>
      <c r="AA60" s="176">
        <v>50</v>
      </c>
      <c r="AB60" s="176">
        <v>50</v>
      </c>
      <c r="AC60" s="176">
        <v>50</v>
      </c>
      <c r="AD60" s="217">
        <v>50</v>
      </c>
      <c r="AE60" s="217">
        <v>50</v>
      </c>
      <c r="AF60" s="217">
        <v>50</v>
      </c>
      <c r="AG60" s="217">
        <v>50</v>
      </c>
      <c r="AH60" s="217">
        <v>50</v>
      </c>
      <c r="AI60" s="217">
        <v>50</v>
      </c>
      <c r="AJ60" s="270">
        <v>50</v>
      </c>
      <c r="AK60" s="313">
        <v>50</v>
      </c>
      <c r="AL60" s="313">
        <v>50</v>
      </c>
      <c r="AM60" s="313">
        <v>50</v>
      </c>
      <c r="AN60" s="270">
        <v>50</v>
      </c>
      <c r="AO60" s="313">
        <v>50</v>
      </c>
      <c r="AP60" s="313">
        <v>50</v>
      </c>
      <c r="AQ60" s="313">
        <v>50</v>
      </c>
      <c r="AR60" s="22"/>
      <c r="AS60" s="116" t="str">
        <f t="shared" si="1"/>
        <v>N</v>
      </c>
      <c r="AT60" s="113">
        <f>IFERROR(SUMIF('Current NLData'!A:A,'Payment Changes'!G60,'Current NLData'!K:K)/COUNTIF('Current NLData'!A:A,'Payment Changes'!G60),0)+IFERROR(VLOOKUP(G60&amp;"-ALL",NLPaymentExport,10,FALSE),0)</f>
        <v>50</v>
      </c>
      <c r="AU60" s="117">
        <f t="shared" si="4"/>
        <v>0</v>
      </c>
    </row>
    <row r="61" spans="1:80" s="89" customFormat="1" ht="21.4" thickBot="1" x14ac:dyDescent="0.7">
      <c r="A61" s="85"/>
      <c r="B61" s="349"/>
      <c r="C61" s="160"/>
      <c r="D61" s="86"/>
      <c r="E61" s="90" t="str">
        <f t="shared" si="17"/>
        <v>Laredo</v>
      </c>
      <c r="F61" s="92" t="str">
        <f t="shared" si="18"/>
        <v>CP228</v>
      </c>
      <c r="G61" s="98" t="str">
        <f t="shared" si="16"/>
        <v>CP228-</v>
      </c>
      <c r="H61" s="95"/>
      <c r="I61" s="87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179">
        <v>0</v>
      </c>
      <c r="W61" s="179">
        <v>0</v>
      </c>
      <c r="X61" s="179">
        <v>0</v>
      </c>
      <c r="Y61" s="179">
        <v>0</v>
      </c>
      <c r="Z61" s="179">
        <v>0</v>
      </c>
      <c r="AA61" s="179">
        <v>0</v>
      </c>
      <c r="AB61" s="179">
        <v>0</v>
      </c>
      <c r="AC61" s="179">
        <v>0</v>
      </c>
      <c r="AD61" s="254">
        <v>0</v>
      </c>
      <c r="AE61" s="254">
        <v>0</v>
      </c>
      <c r="AF61" s="254">
        <v>0</v>
      </c>
      <c r="AG61" s="254">
        <v>0</v>
      </c>
      <c r="AH61" s="254">
        <v>0</v>
      </c>
      <c r="AI61" s="254">
        <v>0</v>
      </c>
      <c r="AJ61" s="278">
        <v>0</v>
      </c>
      <c r="AK61" s="319">
        <v>0</v>
      </c>
      <c r="AL61" s="319">
        <v>0</v>
      </c>
      <c r="AM61" s="319">
        <v>0</v>
      </c>
      <c r="AN61" s="278">
        <v>0</v>
      </c>
      <c r="AO61" s="319">
        <v>0</v>
      </c>
      <c r="AP61" s="319">
        <v>0</v>
      </c>
      <c r="AQ61" s="319">
        <v>0</v>
      </c>
      <c r="AR61" s="21"/>
      <c r="AS61" s="116" t="str">
        <f t="shared" si="1"/>
        <v>N</v>
      </c>
      <c r="AT61" s="113">
        <f>IFERROR(SUMIF('Current NLData'!A:A,'Payment Changes'!G61,'Current NLData'!K:K)/COUNTIF('Current NLData'!A:A,'Payment Changes'!G61),0)+IFERROR(VLOOKUP(G61&amp;"-ALL",NLPaymentExport,10,FALSE),0)</f>
        <v>0</v>
      </c>
      <c r="AU61" s="117" t="str">
        <f t="shared" si="4"/>
        <v/>
      </c>
      <c r="AV61"/>
      <c r="AW61"/>
      <c r="AX61"/>
      <c r="AY61" s="210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1:80" s="10" customFormat="1" x14ac:dyDescent="0.45">
      <c r="A62" s="458">
        <v>4</v>
      </c>
      <c r="B62" s="461" t="s">
        <v>115</v>
      </c>
      <c r="C62" s="473" t="s">
        <v>44</v>
      </c>
      <c r="D62" s="467" t="s">
        <v>100</v>
      </c>
      <c r="E62" s="105" t="str">
        <f t="shared" si="17"/>
        <v>Palmview</v>
      </c>
      <c r="F62" s="106" t="s">
        <v>116</v>
      </c>
      <c r="G62" s="107" t="str">
        <f t="shared" si="16"/>
        <v>CP962-New Donor</v>
      </c>
      <c r="H62" s="470" t="s">
        <v>47</v>
      </c>
      <c r="I62" s="76" t="s">
        <v>48</v>
      </c>
      <c r="J62" s="40" t="s">
        <v>117</v>
      </c>
      <c r="K62" s="41" t="s">
        <v>118</v>
      </c>
      <c r="L62" s="41" t="s">
        <v>119</v>
      </c>
      <c r="M62" s="41" t="s">
        <v>52</v>
      </c>
      <c r="N62" s="40" t="s">
        <v>52</v>
      </c>
      <c r="O62" s="40" t="s">
        <v>52</v>
      </c>
      <c r="P62" s="40" t="s">
        <v>52</v>
      </c>
      <c r="Q62" s="40" t="s">
        <v>52</v>
      </c>
      <c r="R62" s="40" t="s">
        <v>120</v>
      </c>
      <c r="S62" s="40" t="s">
        <v>120</v>
      </c>
      <c r="T62" s="40" t="s">
        <v>120</v>
      </c>
      <c r="U62" s="40" t="s">
        <v>120</v>
      </c>
      <c r="V62" s="180" t="s">
        <v>120</v>
      </c>
      <c r="W62" s="180" t="s">
        <v>121</v>
      </c>
      <c r="X62" s="180" t="s">
        <v>122</v>
      </c>
      <c r="Y62" s="180" t="s">
        <v>122</v>
      </c>
      <c r="Z62" s="180" t="s">
        <v>122</v>
      </c>
      <c r="AA62" s="180" t="s">
        <v>122</v>
      </c>
      <c r="AB62" s="180" t="s">
        <v>122</v>
      </c>
      <c r="AC62" s="180" t="s">
        <v>122</v>
      </c>
      <c r="AD62" s="213" t="s">
        <v>122</v>
      </c>
      <c r="AE62" s="213" t="s">
        <v>122</v>
      </c>
      <c r="AF62" s="213" t="s">
        <v>122</v>
      </c>
      <c r="AG62" s="213" t="s">
        <v>123</v>
      </c>
      <c r="AH62" s="213" t="s">
        <v>122</v>
      </c>
      <c r="AI62" s="213" t="s">
        <v>123</v>
      </c>
      <c r="AJ62" s="282" t="s">
        <v>124</v>
      </c>
      <c r="AK62" s="320" t="s">
        <v>124</v>
      </c>
      <c r="AL62" s="282" t="s">
        <v>125</v>
      </c>
      <c r="AM62" s="320" t="s">
        <v>125</v>
      </c>
      <c r="AN62" s="281" t="s">
        <v>125</v>
      </c>
      <c r="AO62" s="320" t="s">
        <v>125</v>
      </c>
      <c r="AP62" s="320" t="s">
        <v>125</v>
      </c>
      <c r="AQ62" s="320" t="s">
        <v>125</v>
      </c>
      <c r="AR62" s="108"/>
      <c r="AS62" s="116" t="str">
        <f t="shared" si="1"/>
        <v>N</v>
      </c>
      <c r="AT62" s="113">
        <f>IFERROR(SUMIF('Current NLData'!A:A,'Payment Changes'!G62,'Current NLData'!K:K)/COUNTIF('Current NLData'!A:A,'Payment Changes'!G62),0)+IFERROR(VLOOKUP(G62&amp;"-ALL",NLPaymentExport,10,FALSE),0)</f>
        <v>0</v>
      </c>
      <c r="AU62" s="117" t="str">
        <f t="shared" si="4"/>
        <v/>
      </c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1:80" x14ac:dyDescent="0.45">
      <c r="A63" s="459"/>
      <c r="B63" s="462"/>
      <c r="C63" s="474"/>
      <c r="D63" s="468"/>
      <c r="E63" s="90" t="str">
        <f t="shared" si="17"/>
        <v>Palmview</v>
      </c>
      <c r="F63" s="91" t="s">
        <v>116</v>
      </c>
      <c r="G63" s="97" t="str">
        <f t="shared" si="16"/>
        <v>CP962-Return Donor</v>
      </c>
      <c r="H63" s="471"/>
      <c r="I63" s="77" t="s">
        <v>60</v>
      </c>
      <c r="J63" s="43" t="s">
        <v>126</v>
      </c>
      <c r="K63" s="43" t="s">
        <v>119</v>
      </c>
      <c r="L63" s="44" t="s">
        <v>119</v>
      </c>
      <c r="M63" s="44" t="s">
        <v>52</v>
      </c>
      <c r="N63" s="43" t="s">
        <v>52</v>
      </c>
      <c r="O63" s="43" t="s">
        <v>52</v>
      </c>
      <c r="P63" s="43" t="s">
        <v>52</v>
      </c>
      <c r="Q63" s="43" t="s">
        <v>52</v>
      </c>
      <c r="R63" s="43" t="s">
        <v>52</v>
      </c>
      <c r="S63" s="43" t="s">
        <v>52</v>
      </c>
      <c r="T63" s="43" t="s">
        <v>52</v>
      </c>
      <c r="U63" s="168" t="s">
        <v>127</v>
      </c>
      <c r="V63" s="176" t="s">
        <v>127</v>
      </c>
      <c r="W63" s="176" t="s">
        <v>128</v>
      </c>
      <c r="X63" s="176" t="s">
        <v>49</v>
      </c>
      <c r="Y63" s="176" t="s">
        <v>49</v>
      </c>
      <c r="Z63" s="176" t="s">
        <v>49</v>
      </c>
      <c r="AA63" s="176" t="s">
        <v>49</v>
      </c>
      <c r="AB63" s="176" t="s">
        <v>49</v>
      </c>
      <c r="AC63" s="176" t="s">
        <v>49</v>
      </c>
      <c r="AD63" s="217" t="s">
        <v>49</v>
      </c>
      <c r="AE63" s="217" t="s">
        <v>49</v>
      </c>
      <c r="AF63" s="217" t="s">
        <v>49</v>
      </c>
      <c r="AG63" s="217" t="s">
        <v>49</v>
      </c>
      <c r="AH63" s="217" t="s">
        <v>49</v>
      </c>
      <c r="AI63" s="217" t="s">
        <v>49</v>
      </c>
      <c r="AJ63" s="270" t="s">
        <v>49</v>
      </c>
      <c r="AK63" s="271" t="s">
        <v>61</v>
      </c>
      <c r="AL63" s="313" t="s">
        <v>61</v>
      </c>
      <c r="AM63" s="313" t="s">
        <v>61</v>
      </c>
      <c r="AN63" s="270" t="s">
        <v>61</v>
      </c>
      <c r="AO63" s="271" t="s">
        <v>127</v>
      </c>
      <c r="AP63" s="313" t="s">
        <v>127</v>
      </c>
      <c r="AQ63" s="313" t="s">
        <v>127</v>
      </c>
      <c r="AR63" s="21"/>
      <c r="AS63" s="116" t="str">
        <f t="shared" si="1"/>
        <v>N</v>
      </c>
      <c r="AT63" s="113">
        <f>IFERROR(SUMIF('Current NLData'!A:A,'Payment Changes'!G63,'Current NLData'!K:K)/COUNTIF('Current NLData'!A:A,'Payment Changes'!G63),0)+IFERROR(VLOOKUP(G63&amp;"-ALL",NLPaymentExport,10,FALSE),0)</f>
        <v>0</v>
      </c>
      <c r="AU63" s="117" t="str">
        <f t="shared" si="4"/>
        <v/>
      </c>
    </row>
    <row r="64" spans="1:80" x14ac:dyDescent="0.45">
      <c r="A64" s="459"/>
      <c r="B64" s="462"/>
      <c r="C64" s="474"/>
      <c r="D64" s="468"/>
      <c r="E64" s="90" t="str">
        <f t="shared" si="17"/>
        <v>Palmview</v>
      </c>
      <c r="F64" s="91" t="s">
        <v>116</v>
      </c>
      <c r="G64" s="97" t="str">
        <f t="shared" si="16"/>
        <v>CP962-Retention Bonus</v>
      </c>
      <c r="H64" s="471"/>
      <c r="I64" s="78" t="s">
        <v>62</v>
      </c>
      <c r="J64" s="46" t="s">
        <v>63</v>
      </c>
      <c r="K64" s="46" t="s">
        <v>63</v>
      </c>
      <c r="L64" s="47" t="s">
        <v>64</v>
      </c>
      <c r="M64" s="120" t="s">
        <v>65</v>
      </c>
      <c r="N64" s="133" t="s">
        <v>65</v>
      </c>
      <c r="O64" s="133" t="s">
        <v>65</v>
      </c>
      <c r="P64" s="133" t="s">
        <v>65</v>
      </c>
      <c r="Q64" s="133" t="s">
        <v>65</v>
      </c>
      <c r="R64" s="133" t="s">
        <v>65</v>
      </c>
      <c r="S64" s="133" t="s">
        <v>65</v>
      </c>
      <c r="T64" s="133" t="s">
        <v>67</v>
      </c>
      <c r="U64" s="133" t="s">
        <v>67</v>
      </c>
      <c r="V64" s="182" t="s">
        <v>67</v>
      </c>
      <c r="W64" s="182" t="s">
        <v>67</v>
      </c>
      <c r="X64" s="182" t="s">
        <v>66</v>
      </c>
      <c r="Y64" s="182" t="s">
        <v>66</v>
      </c>
      <c r="Z64" s="182" t="s">
        <v>66</v>
      </c>
      <c r="AA64" s="182" t="s">
        <v>66</v>
      </c>
      <c r="AB64" s="120" t="s">
        <v>129</v>
      </c>
      <c r="AC64" s="248" t="s">
        <v>129</v>
      </c>
      <c r="AD64" s="248" t="s">
        <v>129</v>
      </c>
      <c r="AE64" s="248" t="s">
        <v>129</v>
      </c>
      <c r="AF64" s="248" t="s">
        <v>129</v>
      </c>
      <c r="AG64" s="248" t="s">
        <v>130</v>
      </c>
      <c r="AH64" s="248" t="s">
        <v>129</v>
      </c>
      <c r="AI64" s="248" t="s">
        <v>130</v>
      </c>
      <c r="AJ64" s="276" t="s">
        <v>64</v>
      </c>
      <c r="AK64" s="314" t="s">
        <v>64</v>
      </c>
      <c r="AL64" s="314" t="s">
        <v>64</v>
      </c>
      <c r="AM64" s="314" t="s">
        <v>64</v>
      </c>
      <c r="AN64" s="276" t="s">
        <v>112</v>
      </c>
      <c r="AO64" s="276" t="s">
        <v>131</v>
      </c>
      <c r="AP64" s="314" t="s">
        <v>131</v>
      </c>
      <c r="AQ64" s="314" t="s">
        <v>131</v>
      </c>
      <c r="AR64" s="21"/>
      <c r="AS64" s="116" t="str">
        <f t="shared" si="1"/>
        <v>N</v>
      </c>
      <c r="AT64" s="113">
        <f>IFERROR(SUMIF('Current NLData'!A:A,'Payment Changes'!G64,'Current NLData'!K:K)/COUNTIF('Current NLData'!A:A,'Payment Changes'!G64),0)+IFERROR(VLOOKUP(G64&amp;"-ALL",NLPaymentExport,10,FALSE),0)</f>
        <v>0</v>
      </c>
      <c r="AU64" s="117" t="str">
        <f t="shared" si="4"/>
        <v/>
      </c>
    </row>
    <row r="65" spans="1:80" s="15" customFormat="1" ht="14.65" thickBot="1" x14ac:dyDescent="0.5">
      <c r="A65" s="460"/>
      <c r="B65" s="463"/>
      <c r="C65" s="475"/>
      <c r="D65" s="469"/>
      <c r="E65" s="109" t="str">
        <f t="shared" si="17"/>
        <v>Palmview</v>
      </c>
      <c r="F65" s="110" t="s">
        <v>116</v>
      </c>
      <c r="G65" s="111" t="str">
        <f t="shared" si="16"/>
        <v>CP962-Referral</v>
      </c>
      <c r="H65" s="472"/>
      <c r="I65" s="79" t="s">
        <v>73</v>
      </c>
      <c r="J65" s="49">
        <v>50</v>
      </c>
      <c r="K65" s="49">
        <v>50</v>
      </c>
      <c r="L65" s="50" t="s">
        <v>64</v>
      </c>
      <c r="M65" s="121" t="s">
        <v>74</v>
      </c>
      <c r="N65" s="134" t="s">
        <v>74</v>
      </c>
      <c r="O65" s="134" t="s">
        <v>74</v>
      </c>
      <c r="P65" s="134" t="s">
        <v>74</v>
      </c>
      <c r="Q65" s="134" t="s">
        <v>74</v>
      </c>
      <c r="R65" s="134" t="s">
        <v>132</v>
      </c>
      <c r="S65" s="134" t="s">
        <v>132</v>
      </c>
      <c r="T65" s="134" t="s">
        <v>132</v>
      </c>
      <c r="U65" s="121" t="s">
        <v>133</v>
      </c>
      <c r="V65" s="183" t="s">
        <v>133</v>
      </c>
      <c r="W65" s="183" t="s">
        <v>133</v>
      </c>
      <c r="X65" s="183" t="s">
        <v>133</v>
      </c>
      <c r="Y65" s="183" t="s">
        <v>133</v>
      </c>
      <c r="Z65" s="183" t="s">
        <v>133</v>
      </c>
      <c r="AA65" s="183" t="s">
        <v>134</v>
      </c>
      <c r="AB65" s="231" t="s">
        <v>135</v>
      </c>
      <c r="AC65" s="244" t="s">
        <v>133</v>
      </c>
      <c r="AD65" s="249" t="s">
        <v>133</v>
      </c>
      <c r="AE65" s="249" t="s">
        <v>133</v>
      </c>
      <c r="AF65" s="249" t="s">
        <v>133</v>
      </c>
      <c r="AG65" s="249">
        <v>50</v>
      </c>
      <c r="AH65" s="249" t="s">
        <v>133</v>
      </c>
      <c r="AI65" s="249">
        <v>50</v>
      </c>
      <c r="AJ65" s="283" t="s">
        <v>64</v>
      </c>
      <c r="AK65" s="315" t="s">
        <v>64</v>
      </c>
      <c r="AL65" s="315" t="s">
        <v>64</v>
      </c>
      <c r="AM65" s="283">
        <v>50</v>
      </c>
      <c r="AN65" s="283">
        <v>100</v>
      </c>
      <c r="AO65" s="315">
        <v>100</v>
      </c>
      <c r="AP65" s="315">
        <v>100</v>
      </c>
      <c r="AQ65" s="315">
        <v>100</v>
      </c>
      <c r="AR65" s="112"/>
      <c r="AS65" s="116" t="str">
        <f t="shared" si="1"/>
        <v>N</v>
      </c>
      <c r="AT65" s="113">
        <f>IFERROR(SUMIF('Current NLData'!A:A,'Payment Changes'!G65,'Current NLData'!K:K)/COUNTIF('Current NLData'!A:A,'Payment Changes'!G65),0)+IFERROR(VLOOKUP(G65&amp;"-ALL",NLPaymentExport,10,FALSE),0)</f>
        <v>0</v>
      </c>
      <c r="AU65" s="117" t="str">
        <f t="shared" si="4"/>
        <v/>
      </c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1:80" outlineLevel="1" x14ac:dyDescent="0.45">
      <c r="A66" s="3"/>
      <c r="B66" s="346"/>
      <c r="C66" s="31"/>
      <c r="D66" s="495" t="s">
        <v>116</v>
      </c>
      <c r="E66" s="90" t="str">
        <f t="shared" si="17"/>
        <v>Palmview</v>
      </c>
      <c r="F66" s="92" t="str">
        <f t="shared" si="18"/>
        <v>CP962</v>
      </c>
      <c r="G66" s="98" t="str">
        <f t="shared" si="16"/>
        <v>CP962-NEW DONOR -1st</v>
      </c>
      <c r="H66" s="457" t="s">
        <v>75</v>
      </c>
      <c r="I66" s="80" t="s">
        <v>76</v>
      </c>
      <c r="J66" s="52">
        <v>65</v>
      </c>
      <c r="K66" s="53">
        <v>65</v>
      </c>
      <c r="L66" s="52">
        <v>65</v>
      </c>
      <c r="M66" s="52">
        <v>60</v>
      </c>
      <c r="N66" s="52">
        <v>60</v>
      </c>
      <c r="O66" s="52">
        <v>60</v>
      </c>
      <c r="P66" s="52">
        <v>60</v>
      </c>
      <c r="Q66" s="52">
        <v>60</v>
      </c>
      <c r="R66" s="52">
        <v>100</v>
      </c>
      <c r="S66" s="52">
        <v>100</v>
      </c>
      <c r="T66" s="52">
        <v>100</v>
      </c>
      <c r="U66" s="52">
        <v>100</v>
      </c>
      <c r="V66" s="176">
        <v>100</v>
      </c>
      <c r="W66" s="176">
        <v>100</v>
      </c>
      <c r="X66" s="176">
        <v>125</v>
      </c>
      <c r="Y66" s="176">
        <v>125</v>
      </c>
      <c r="Z66" s="176">
        <v>125</v>
      </c>
      <c r="AA66" s="176">
        <v>125</v>
      </c>
      <c r="AB66" s="176">
        <v>125</v>
      </c>
      <c r="AC66" s="176">
        <v>125</v>
      </c>
      <c r="AD66" s="217">
        <v>125</v>
      </c>
      <c r="AE66" s="217">
        <v>125</v>
      </c>
      <c r="AF66" s="217">
        <v>125</v>
      </c>
      <c r="AG66" s="217">
        <v>125</v>
      </c>
      <c r="AH66" s="217">
        <v>125</v>
      </c>
      <c r="AI66" s="217">
        <v>125</v>
      </c>
      <c r="AJ66" s="271">
        <v>100</v>
      </c>
      <c r="AK66" s="313">
        <v>100</v>
      </c>
      <c r="AL66" s="313">
        <v>100</v>
      </c>
      <c r="AM66" s="313">
        <v>100</v>
      </c>
      <c r="AN66" s="270">
        <v>100</v>
      </c>
      <c r="AO66" s="313">
        <v>100</v>
      </c>
      <c r="AP66" s="313">
        <v>100</v>
      </c>
      <c r="AQ66" s="313">
        <v>100</v>
      </c>
      <c r="AR66" s="23"/>
      <c r="AS66" s="116" t="str">
        <f t="shared" si="1"/>
        <v>N</v>
      </c>
      <c r="AT66" s="113">
        <f>IFERROR(SUMIF('Current NLData'!A:A,'Payment Changes'!G66,'Current NLData'!K:K)/COUNTIF('Current NLData'!A:A,'Payment Changes'!G66),0)+IFERROR(VLOOKUP(G66&amp;"-ALL",NLPaymentExport,10,FALSE),0)</f>
        <v>100</v>
      </c>
      <c r="AU66" s="117">
        <f t="shared" si="4"/>
        <v>0</v>
      </c>
    </row>
    <row r="67" spans="1:80" outlineLevel="1" x14ac:dyDescent="0.45">
      <c r="A67" s="3"/>
      <c r="B67" s="347"/>
      <c r="C67" s="30"/>
      <c r="D67" s="496"/>
      <c r="E67" s="90" t="str">
        <f t="shared" si="17"/>
        <v>Palmview</v>
      </c>
      <c r="F67" s="92" t="str">
        <f t="shared" si="18"/>
        <v>CP962</v>
      </c>
      <c r="G67" s="98" t="str">
        <f t="shared" si="16"/>
        <v>CP962-NEW DONOR -2nd</v>
      </c>
      <c r="H67" s="457"/>
      <c r="I67" s="81" t="s">
        <v>77</v>
      </c>
      <c r="J67" s="54">
        <v>65</v>
      </c>
      <c r="K67" s="55">
        <v>70</v>
      </c>
      <c r="L67" s="54">
        <v>65</v>
      </c>
      <c r="M67" s="54">
        <v>60</v>
      </c>
      <c r="N67" s="54">
        <v>60</v>
      </c>
      <c r="O67" s="54">
        <v>60</v>
      </c>
      <c r="P67" s="54">
        <v>60</v>
      </c>
      <c r="Q67" s="54">
        <v>60</v>
      </c>
      <c r="R67" s="54">
        <v>100</v>
      </c>
      <c r="S67" s="54">
        <v>100</v>
      </c>
      <c r="T67" s="54">
        <v>100</v>
      </c>
      <c r="U67" s="54">
        <v>100</v>
      </c>
      <c r="V67" s="176">
        <v>100</v>
      </c>
      <c r="W67" s="176">
        <v>100</v>
      </c>
      <c r="X67" s="176">
        <v>125</v>
      </c>
      <c r="Y67" s="176">
        <v>125</v>
      </c>
      <c r="Z67" s="176">
        <v>125</v>
      </c>
      <c r="AA67" s="176">
        <v>125</v>
      </c>
      <c r="AB67" s="176">
        <v>125</v>
      </c>
      <c r="AC67" s="176">
        <v>125</v>
      </c>
      <c r="AD67" s="217">
        <v>125</v>
      </c>
      <c r="AE67" s="217">
        <v>125</v>
      </c>
      <c r="AF67" s="217">
        <v>125</v>
      </c>
      <c r="AG67" s="217">
        <v>125</v>
      </c>
      <c r="AH67" s="217">
        <v>125</v>
      </c>
      <c r="AI67" s="217">
        <v>125</v>
      </c>
      <c r="AJ67" s="271">
        <v>100</v>
      </c>
      <c r="AK67" s="313">
        <v>100</v>
      </c>
      <c r="AL67" s="313">
        <v>100</v>
      </c>
      <c r="AM67" s="313">
        <v>100</v>
      </c>
      <c r="AN67" s="270">
        <v>100</v>
      </c>
      <c r="AO67" s="313">
        <v>100</v>
      </c>
      <c r="AP67" s="313">
        <v>100</v>
      </c>
      <c r="AQ67" s="313">
        <v>100</v>
      </c>
      <c r="AR67" s="23"/>
      <c r="AS67" s="116" t="str">
        <f t="shared" ref="AS67:AS130" si="19">IF(AP67=AQ67,"N","Y")</f>
        <v>N</v>
      </c>
      <c r="AT67" s="113">
        <f>IFERROR(SUMIF('Current NLData'!A:A,'Payment Changes'!G67,'Current NLData'!K:K)/COUNTIF('Current NLData'!A:A,'Payment Changes'!G67),0)+IFERROR(VLOOKUP(G67&amp;"-ALL",NLPaymentExport,10,FALSE),0)</f>
        <v>100</v>
      </c>
      <c r="AU67" s="117">
        <f t="shared" si="4"/>
        <v>0</v>
      </c>
    </row>
    <row r="68" spans="1:80" outlineLevel="1" x14ac:dyDescent="0.45">
      <c r="A68" s="3"/>
      <c r="B68" s="347"/>
      <c r="C68" s="30"/>
      <c r="D68" s="496"/>
      <c r="E68" s="90" t="str">
        <f t="shared" si="17"/>
        <v>Palmview</v>
      </c>
      <c r="F68" s="92" t="str">
        <f t="shared" si="18"/>
        <v>CP962</v>
      </c>
      <c r="G68" s="98" t="str">
        <f t="shared" si="16"/>
        <v>CP962-NEW DONOR -3rd</v>
      </c>
      <c r="H68" s="457"/>
      <c r="I68" s="81" t="s">
        <v>78</v>
      </c>
      <c r="J68" s="54">
        <v>65</v>
      </c>
      <c r="K68" s="55">
        <v>65</v>
      </c>
      <c r="L68" s="54">
        <v>65</v>
      </c>
      <c r="M68" s="54">
        <v>60</v>
      </c>
      <c r="N68" s="54">
        <v>60</v>
      </c>
      <c r="O68" s="54">
        <v>60</v>
      </c>
      <c r="P68" s="54">
        <v>60</v>
      </c>
      <c r="Q68" s="54">
        <v>60</v>
      </c>
      <c r="R68" s="54">
        <v>100</v>
      </c>
      <c r="S68" s="54">
        <v>100</v>
      </c>
      <c r="T68" s="54">
        <v>100</v>
      </c>
      <c r="U68" s="54">
        <v>100</v>
      </c>
      <c r="V68" s="176">
        <v>100</v>
      </c>
      <c r="W68" s="176">
        <v>100</v>
      </c>
      <c r="X68" s="176">
        <v>125</v>
      </c>
      <c r="Y68" s="176">
        <v>125</v>
      </c>
      <c r="Z68" s="176">
        <v>125</v>
      </c>
      <c r="AA68" s="176">
        <v>125</v>
      </c>
      <c r="AB68" s="176">
        <v>125</v>
      </c>
      <c r="AC68" s="176">
        <v>125</v>
      </c>
      <c r="AD68" s="217">
        <v>125</v>
      </c>
      <c r="AE68" s="217">
        <v>125</v>
      </c>
      <c r="AF68" s="217">
        <v>125</v>
      </c>
      <c r="AG68" s="217">
        <v>125</v>
      </c>
      <c r="AH68" s="217">
        <v>125</v>
      </c>
      <c r="AI68" s="217">
        <v>125</v>
      </c>
      <c r="AJ68" s="271">
        <v>100</v>
      </c>
      <c r="AK68" s="313">
        <v>100</v>
      </c>
      <c r="AL68" s="313">
        <v>100</v>
      </c>
      <c r="AM68" s="313">
        <v>100</v>
      </c>
      <c r="AN68" s="270">
        <v>100</v>
      </c>
      <c r="AO68" s="313">
        <v>100</v>
      </c>
      <c r="AP68" s="313">
        <v>100</v>
      </c>
      <c r="AQ68" s="313">
        <v>100</v>
      </c>
      <c r="AR68" s="23"/>
      <c r="AS68" s="116" t="str">
        <f t="shared" si="19"/>
        <v>N</v>
      </c>
      <c r="AT68" s="113">
        <f>IFERROR(SUMIF('Current NLData'!A:A,'Payment Changes'!G68,'Current NLData'!K:K)/COUNTIF('Current NLData'!A:A,'Payment Changes'!G68),0)+IFERROR(VLOOKUP(G68&amp;"-ALL",NLPaymentExport,10,FALSE),0)</f>
        <v>100</v>
      </c>
      <c r="AU68" s="117">
        <f t="shared" si="4"/>
        <v>0</v>
      </c>
    </row>
    <row r="69" spans="1:80" outlineLevel="1" x14ac:dyDescent="0.45">
      <c r="A69" s="3"/>
      <c r="B69" s="347"/>
      <c r="C69" s="30"/>
      <c r="D69" s="496"/>
      <c r="E69" s="90" t="str">
        <f t="shared" si="17"/>
        <v>Palmview</v>
      </c>
      <c r="F69" s="92" t="str">
        <f t="shared" si="18"/>
        <v>CP962</v>
      </c>
      <c r="G69" s="98" t="str">
        <f t="shared" si="16"/>
        <v>CP962-NEW DONOR -4th</v>
      </c>
      <c r="H69" s="457"/>
      <c r="I69" s="81" t="s">
        <v>79</v>
      </c>
      <c r="J69" s="54">
        <v>65</v>
      </c>
      <c r="K69" s="55">
        <v>70</v>
      </c>
      <c r="L69" s="54">
        <v>65</v>
      </c>
      <c r="M69" s="54">
        <v>60</v>
      </c>
      <c r="N69" s="54">
        <v>60</v>
      </c>
      <c r="O69" s="54">
        <v>60</v>
      </c>
      <c r="P69" s="54">
        <v>60</v>
      </c>
      <c r="Q69" s="54">
        <v>60</v>
      </c>
      <c r="R69" s="54">
        <v>100</v>
      </c>
      <c r="S69" s="54">
        <v>100</v>
      </c>
      <c r="T69" s="54">
        <v>100</v>
      </c>
      <c r="U69" s="54">
        <v>100</v>
      </c>
      <c r="V69" s="176">
        <v>100</v>
      </c>
      <c r="W69" s="176">
        <v>60</v>
      </c>
      <c r="X69" s="176">
        <v>60</v>
      </c>
      <c r="Y69" s="176">
        <v>60</v>
      </c>
      <c r="Z69" s="176">
        <v>60</v>
      </c>
      <c r="AA69" s="176">
        <v>60</v>
      </c>
      <c r="AB69" s="176">
        <v>60</v>
      </c>
      <c r="AC69" s="176">
        <v>60</v>
      </c>
      <c r="AD69" s="217">
        <v>60</v>
      </c>
      <c r="AE69" s="217">
        <v>60</v>
      </c>
      <c r="AF69" s="217">
        <v>60</v>
      </c>
      <c r="AG69" s="217">
        <v>60</v>
      </c>
      <c r="AH69" s="217">
        <v>60</v>
      </c>
      <c r="AI69" s="217">
        <v>60</v>
      </c>
      <c r="AJ69" s="270">
        <v>60</v>
      </c>
      <c r="AK69" s="271">
        <v>55</v>
      </c>
      <c r="AL69" s="271">
        <v>100</v>
      </c>
      <c r="AM69" s="313">
        <v>100</v>
      </c>
      <c r="AN69" s="270">
        <v>100</v>
      </c>
      <c r="AO69" s="313">
        <v>100</v>
      </c>
      <c r="AP69" s="313">
        <v>100</v>
      </c>
      <c r="AQ69" s="313">
        <v>100</v>
      </c>
      <c r="AR69" s="23"/>
      <c r="AS69" s="116" t="str">
        <f t="shared" si="19"/>
        <v>N</v>
      </c>
      <c r="AT69" s="113">
        <f>IFERROR(SUMIF('Current NLData'!A:A,'Payment Changes'!G69,'Current NLData'!K:K)/COUNTIF('Current NLData'!A:A,'Payment Changes'!G69),0)+IFERROR(VLOOKUP(G69&amp;"-ALL",NLPaymentExport,10,FALSE),0)</f>
        <v>100</v>
      </c>
      <c r="AU69" s="117">
        <f t="shared" si="4"/>
        <v>0</v>
      </c>
    </row>
    <row r="70" spans="1:80" outlineLevel="1" x14ac:dyDescent="0.45">
      <c r="A70" s="3"/>
      <c r="B70" s="347"/>
      <c r="C70" s="30"/>
      <c r="D70" s="496"/>
      <c r="E70" s="90" t="str">
        <f t="shared" si="17"/>
        <v>Palmview</v>
      </c>
      <c r="F70" s="92" t="str">
        <f t="shared" si="18"/>
        <v>CP962</v>
      </c>
      <c r="G70" s="98" t="str">
        <f t="shared" si="16"/>
        <v>CP962-NEW DONOR -5th</v>
      </c>
      <c r="H70" s="457"/>
      <c r="I70" s="81" t="s">
        <v>80</v>
      </c>
      <c r="J70" s="54">
        <v>65</v>
      </c>
      <c r="K70" s="55">
        <v>65</v>
      </c>
      <c r="L70" s="54">
        <v>65</v>
      </c>
      <c r="M70" s="54">
        <v>60</v>
      </c>
      <c r="N70" s="54">
        <v>60</v>
      </c>
      <c r="O70" s="54">
        <v>60</v>
      </c>
      <c r="P70" s="54">
        <v>60</v>
      </c>
      <c r="Q70" s="54">
        <v>60</v>
      </c>
      <c r="R70" s="54">
        <v>60</v>
      </c>
      <c r="S70" s="54">
        <v>60</v>
      </c>
      <c r="T70" s="54">
        <v>60</v>
      </c>
      <c r="U70" s="54">
        <v>60</v>
      </c>
      <c r="V70" s="176">
        <v>60</v>
      </c>
      <c r="W70" s="176">
        <v>60</v>
      </c>
      <c r="X70" s="176">
        <v>60</v>
      </c>
      <c r="Y70" s="176">
        <v>60</v>
      </c>
      <c r="Z70" s="176">
        <v>60</v>
      </c>
      <c r="AA70" s="176">
        <v>60</v>
      </c>
      <c r="AB70" s="176">
        <v>60</v>
      </c>
      <c r="AC70" s="176">
        <v>60</v>
      </c>
      <c r="AD70" s="217">
        <v>60</v>
      </c>
      <c r="AE70" s="217">
        <v>60</v>
      </c>
      <c r="AF70" s="217">
        <v>60</v>
      </c>
      <c r="AG70" s="217">
        <v>60</v>
      </c>
      <c r="AH70" s="217">
        <v>60</v>
      </c>
      <c r="AI70" s="217">
        <v>60</v>
      </c>
      <c r="AJ70" s="270">
        <v>60</v>
      </c>
      <c r="AK70" s="271">
        <v>55</v>
      </c>
      <c r="AL70" s="271">
        <v>100</v>
      </c>
      <c r="AM70" s="313">
        <v>100</v>
      </c>
      <c r="AN70" s="270">
        <v>100</v>
      </c>
      <c r="AO70" s="313">
        <v>100</v>
      </c>
      <c r="AP70" s="313">
        <v>100</v>
      </c>
      <c r="AQ70" s="313">
        <v>100</v>
      </c>
      <c r="AR70" s="23"/>
      <c r="AS70" s="116" t="str">
        <f t="shared" si="19"/>
        <v>N</v>
      </c>
      <c r="AT70" s="113">
        <f>IFERROR(SUMIF('Current NLData'!A:A,'Payment Changes'!G70,'Current NLData'!K:K)/COUNTIF('Current NLData'!A:A,'Payment Changes'!G70),0)+IFERROR(VLOOKUP(G70&amp;"-ALL",NLPaymentExport,10,FALSE),0)</f>
        <v>100</v>
      </c>
      <c r="AU70" s="117">
        <f t="shared" si="4"/>
        <v>0</v>
      </c>
    </row>
    <row r="71" spans="1:80" outlineLevel="1" x14ac:dyDescent="0.45">
      <c r="A71" s="3"/>
      <c r="B71" s="347"/>
      <c r="C71" s="30"/>
      <c r="D71" s="496"/>
      <c r="E71" s="90" t="str">
        <f t="shared" si="17"/>
        <v>Palmview</v>
      </c>
      <c r="F71" s="92" t="str">
        <f t="shared" si="18"/>
        <v>CP962</v>
      </c>
      <c r="G71" s="98" t="str">
        <f t="shared" si="16"/>
        <v>CP962-NEW DONOR -6th</v>
      </c>
      <c r="H71" s="457"/>
      <c r="I71" s="81" t="s">
        <v>81</v>
      </c>
      <c r="J71" s="54">
        <v>65</v>
      </c>
      <c r="K71" s="55">
        <v>70</v>
      </c>
      <c r="L71" s="54">
        <v>65</v>
      </c>
      <c r="M71" s="54">
        <v>60</v>
      </c>
      <c r="N71" s="54">
        <v>60</v>
      </c>
      <c r="O71" s="54">
        <v>60</v>
      </c>
      <c r="P71" s="54">
        <v>60</v>
      </c>
      <c r="Q71" s="54">
        <v>60</v>
      </c>
      <c r="R71" s="54">
        <v>60</v>
      </c>
      <c r="S71" s="54">
        <v>60</v>
      </c>
      <c r="T71" s="54">
        <v>60</v>
      </c>
      <c r="U71" s="54">
        <v>60</v>
      </c>
      <c r="V71" s="176">
        <v>60</v>
      </c>
      <c r="W71" s="176">
        <v>60</v>
      </c>
      <c r="X71" s="176">
        <v>60</v>
      </c>
      <c r="Y71" s="176">
        <v>60</v>
      </c>
      <c r="Z71" s="176">
        <v>60</v>
      </c>
      <c r="AA71" s="176">
        <v>60</v>
      </c>
      <c r="AB71" s="176">
        <v>60</v>
      </c>
      <c r="AC71" s="176">
        <v>60</v>
      </c>
      <c r="AD71" s="217">
        <v>60</v>
      </c>
      <c r="AE71" s="217">
        <v>60</v>
      </c>
      <c r="AF71" s="217">
        <v>60</v>
      </c>
      <c r="AG71" s="217">
        <v>60</v>
      </c>
      <c r="AH71" s="217">
        <v>60</v>
      </c>
      <c r="AI71" s="217">
        <v>60</v>
      </c>
      <c r="AJ71" s="270">
        <v>60</v>
      </c>
      <c r="AK71" s="271">
        <v>55</v>
      </c>
      <c r="AL71" s="271">
        <v>100</v>
      </c>
      <c r="AM71" s="313">
        <v>100</v>
      </c>
      <c r="AN71" s="270">
        <v>100</v>
      </c>
      <c r="AO71" s="313">
        <v>100</v>
      </c>
      <c r="AP71" s="313">
        <v>100</v>
      </c>
      <c r="AQ71" s="313">
        <v>100</v>
      </c>
      <c r="AR71" s="23"/>
      <c r="AS71" s="116" t="str">
        <f t="shared" si="19"/>
        <v>N</v>
      </c>
      <c r="AT71" s="113">
        <f>IFERROR(SUMIF('Current NLData'!A:A,'Payment Changes'!G71,'Current NLData'!K:K)/COUNTIF('Current NLData'!A:A,'Payment Changes'!G71),0)+IFERROR(VLOOKUP(G71&amp;"-ALL",NLPaymentExport,10,FALSE),0)</f>
        <v>100</v>
      </c>
      <c r="AU71" s="117">
        <f t="shared" ref="AU71:AU134" si="20">IF(OR(I71 = "New Donor", I71="Return Donor", I71="Retention Bonus", I71="Referral", I71 = ""),"",AQ71-AT71 )</f>
        <v>0</v>
      </c>
    </row>
    <row r="72" spans="1:80" outlineLevel="1" x14ac:dyDescent="0.45">
      <c r="A72" s="3"/>
      <c r="B72" s="347"/>
      <c r="C72" s="30"/>
      <c r="D72" s="496"/>
      <c r="E72" s="90" t="str">
        <f t="shared" si="17"/>
        <v>Palmview</v>
      </c>
      <c r="F72" s="92" t="str">
        <f t="shared" si="18"/>
        <v>CP962</v>
      </c>
      <c r="G72" s="98" t="str">
        <f t="shared" si="16"/>
        <v>CP962-NEW DONOR -7th</v>
      </c>
      <c r="H72" s="457"/>
      <c r="I72" s="81" t="s">
        <v>82</v>
      </c>
      <c r="J72" s="54">
        <v>65</v>
      </c>
      <c r="K72" s="55">
        <v>65</v>
      </c>
      <c r="L72" s="54">
        <v>65</v>
      </c>
      <c r="M72" s="54">
        <v>60</v>
      </c>
      <c r="N72" s="54">
        <v>60</v>
      </c>
      <c r="O72" s="54">
        <v>60</v>
      </c>
      <c r="P72" s="54">
        <v>60</v>
      </c>
      <c r="Q72" s="54">
        <v>60</v>
      </c>
      <c r="R72" s="54">
        <v>60</v>
      </c>
      <c r="S72" s="54">
        <v>60</v>
      </c>
      <c r="T72" s="54">
        <v>60</v>
      </c>
      <c r="U72" s="54">
        <v>60</v>
      </c>
      <c r="V72" s="176">
        <v>60</v>
      </c>
      <c r="W72" s="176">
        <v>60</v>
      </c>
      <c r="X72" s="176">
        <v>60</v>
      </c>
      <c r="Y72" s="176">
        <v>60</v>
      </c>
      <c r="Z72" s="176">
        <v>60</v>
      </c>
      <c r="AA72" s="176">
        <v>60</v>
      </c>
      <c r="AB72" s="176">
        <v>60</v>
      </c>
      <c r="AC72" s="176">
        <v>60</v>
      </c>
      <c r="AD72" s="217">
        <v>60</v>
      </c>
      <c r="AE72" s="217">
        <v>60</v>
      </c>
      <c r="AF72" s="217">
        <v>60</v>
      </c>
      <c r="AG72" s="217">
        <v>60</v>
      </c>
      <c r="AH72" s="217">
        <v>60</v>
      </c>
      <c r="AI72" s="217">
        <v>60</v>
      </c>
      <c r="AJ72" s="270">
        <v>60</v>
      </c>
      <c r="AK72" s="271">
        <v>55</v>
      </c>
      <c r="AL72" s="313">
        <v>55</v>
      </c>
      <c r="AM72" s="313">
        <v>55</v>
      </c>
      <c r="AN72" s="270">
        <v>55</v>
      </c>
      <c r="AO72" s="271">
        <v>60</v>
      </c>
      <c r="AP72" s="313">
        <v>60</v>
      </c>
      <c r="AQ72" s="313">
        <v>60</v>
      </c>
      <c r="AR72" s="23"/>
      <c r="AS72" s="116" t="str">
        <f t="shared" si="19"/>
        <v>N</v>
      </c>
      <c r="AT72" s="113">
        <f>IFERROR(SUMIF('Current NLData'!A:A,'Payment Changes'!G72,'Current NLData'!K:K)/COUNTIF('Current NLData'!A:A,'Payment Changes'!G72),0)+IFERROR(VLOOKUP(G72&amp;"-ALL",NLPaymentExport,10,FALSE),0)</f>
        <v>60</v>
      </c>
      <c r="AU72" s="117">
        <f t="shared" si="20"/>
        <v>0</v>
      </c>
    </row>
    <row r="73" spans="1:80" outlineLevel="1" x14ac:dyDescent="0.45">
      <c r="A73" s="3"/>
      <c r="B73" s="347"/>
      <c r="C73" s="30"/>
      <c r="D73" s="496"/>
      <c r="E73" s="90" t="str">
        <f t="shared" ref="E73:E136" si="21">IF(B73 = "",E72,B73)</f>
        <v>Palmview</v>
      </c>
      <c r="F73" s="92" t="str">
        <f t="shared" ref="F73:F136" si="22">IF(D73 = "",F72,D73)</f>
        <v>CP962</v>
      </c>
      <c r="G73" s="98" t="str">
        <f t="shared" si="16"/>
        <v>CP962-NEW DONOR -8th</v>
      </c>
      <c r="H73" s="457"/>
      <c r="I73" s="81" t="s">
        <v>83</v>
      </c>
      <c r="J73" s="54">
        <v>65</v>
      </c>
      <c r="K73" s="55">
        <v>70</v>
      </c>
      <c r="L73" s="54">
        <v>65</v>
      </c>
      <c r="M73" s="54">
        <v>60</v>
      </c>
      <c r="N73" s="54">
        <v>60</v>
      </c>
      <c r="O73" s="54">
        <v>60</v>
      </c>
      <c r="P73" s="54">
        <v>60</v>
      </c>
      <c r="Q73" s="54">
        <v>60</v>
      </c>
      <c r="R73" s="54">
        <v>60</v>
      </c>
      <c r="S73" s="54">
        <v>60</v>
      </c>
      <c r="T73" s="54">
        <v>60</v>
      </c>
      <c r="U73" s="54">
        <v>60</v>
      </c>
      <c r="V73" s="176">
        <v>60</v>
      </c>
      <c r="W73" s="176">
        <v>60</v>
      </c>
      <c r="X73" s="176">
        <v>60</v>
      </c>
      <c r="Y73" s="176">
        <v>60</v>
      </c>
      <c r="Z73" s="176">
        <v>60</v>
      </c>
      <c r="AA73" s="176">
        <v>60</v>
      </c>
      <c r="AB73" s="176">
        <v>60</v>
      </c>
      <c r="AC73" s="176">
        <v>60</v>
      </c>
      <c r="AD73" s="217">
        <v>60</v>
      </c>
      <c r="AE73" s="217">
        <v>60</v>
      </c>
      <c r="AF73" s="217">
        <v>60</v>
      </c>
      <c r="AG73" s="217">
        <v>60</v>
      </c>
      <c r="AH73" s="217">
        <v>60</v>
      </c>
      <c r="AI73" s="217">
        <v>60</v>
      </c>
      <c r="AJ73" s="270">
        <v>60</v>
      </c>
      <c r="AK73" s="271">
        <v>55</v>
      </c>
      <c r="AL73" s="313">
        <v>55</v>
      </c>
      <c r="AM73" s="313">
        <v>55</v>
      </c>
      <c r="AN73" s="270">
        <v>55</v>
      </c>
      <c r="AO73" s="271">
        <v>60</v>
      </c>
      <c r="AP73" s="313">
        <v>60</v>
      </c>
      <c r="AQ73" s="313">
        <v>60</v>
      </c>
      <c r="AR73" s="23"/>
      <c r="AS73" s="116" t="str">
        <f t="shared" si="19"/>
        <v>N</v>
      </c>
      <c r="AT73" s="113">
        <f>IFERROR(SUMIF('Current NLData'!A:A,'Payment Changes'!G73,'Current NLData'!K:K)/COUNTIF('Current NLData'!A:A,'Payment Changes'!G73),0)+IFERROR(VLOOKUP(G73&amp;"-ALL",NLPaymentExport,10,FALSE),0)</f>
        <v>60</v>
      </c>
      <c r="AU73" s="117">
        <f t="shared" si="20"/>
        <v>0</v>
      </c>
    </row>
    <row r="74" spans="1:80" ht="28.5" outlineLevel="1" x14ac:dyDescent="0.45">
      <c r="A74" s="3"/>
      <c r="B74" s="347"/>
      <c r="C74" s="30"/>
      <c r="D74" s="496"/>
      <c r="E74" s="90" t="str">
        <f t="shared" si="21"/>
        <v>Palmview</v>
      </c>
      <c r="F74" s="92" t="str">
        <f t="shared" si="22"/>
        <v>CP962</v>
      </c>
      <c r="G74" s="98" t="str">
        <f t="shared" si="16"/>
        <v>CP962-RETURN - 1st don of the week -STD</v>
      </c>
      <c r="H74" s="457"/>
      <c r="I74" s="82" t="s">
        <v>84</v>
      </c>
      <c r="J74" s="54">
        <v>65</v>
      </c>
      <c r="K74" s="54">
        <f>J74</f>
        <v>65</v>
      </c>
      <c r="L74" s="54">
        <v>65</v>
      </c>
      <c r="M74" s="54">
        <v>60</v>
      </c>
      <c r="N74" s="54">
        <v>60</v>
      </c>
      <c r="O74" s="54">
        <v>60</v>
      </c>
      <c r="P74" s="54">
        <v>60</v>
      </c>
      <c r="Q74" s="54">
        <v>60</v>
      </c>
      <c r="R74" s="54">
        <v>60</v>
      </c>
      <c r="S74" s="54">
        <v>60</v>
      </c>
      <c r="T74" s="54">
        <v>60</v>
      </c>
      <c r="U74" s="54">
        <v>60</v>
      </c>
      <c r="V74" s="176">
        <v>60</v>
      </c>
      <c r="W74" s="176">
        <v>60</v>
      </c>
      <c r="X74" s="176">
        <v>60</v>
      </c>
      <c r="Y74" s="176">
        <v>60</v>
      </c>
      <c r="Z74" s="176">
        <v>60</v>
      </c>
      <c r="AA74" s="176">
        <v>60</v>
      </c>
      <c r="AB74" s="176">
        <v>60</v>
      </c>
      <c r="AC74" s="176">
        <v>60</v>
      </c>
      <c r="AD74" s="217">
        <v>60</v>
      </c>
      <c r="AE74" s="217">
        <v>60</v>
      </c>
      <c r="AF74" s="217">
        <v>60</v>
      </c>
      <c r="AG74" s="217">
        <v>60</v>
      </c>
      <c r="AH74" s="217">
        <v>60</v>
      </c>
      <c r="AI74" s="217">
        <v>60</v>
      </c>
      <c r="AJ74" s="270">
        <v>60</v>
      </c>
      <c r="AK74" s="271">
        <v>55</v>
      </c>
      <c r="AL74" s="313">
        <v>55</v>
      </c>
      <c r="AM74" s="313">
        <v>55</v>
      </c>
      <c r="AN74" s="270">
        <v>55</v>
      </c>
      <c r="AO74" s="271">
        <v>60</v>
      </c>
      <c r="AP74" s="313">
        <v>60</v>
      </c>
      <c r="AQ74" s="313">
        <v>60</v>
      </c>
      <c r="AR74" s="22"/>
      <c r="AS74" s="116" t="str">
        <f t="shared" si="19"/>
        <v>N</v>
      </c>
      <c r="AT74" s="113">
        <f>IFERROR(SUMIF('Current NLData'!A:A,'Payment Changes'!G74,'Current NLData'!K:K)/COUNTIF('Current NLData'!A:A,'Payment Changes'!G74),0)+IFERROR(VLOOKUP(G74&amp;"-ALL",NLPaymentExport,10,FALSE),0)</f>
        <v>60</v>
      </c>
      <c r="AU74" s="117">
        <f t="shared" si="20"/>
        <v>0</v>
      </c>
    </row>
    <row r="75" spans="1:80" ht="28.5" outlineLevel="1" x14ac:dyDescent="0.45">
      <c r="A75" s="3"/>
      <c r="B75" s="347"/>
      <c r="C75" s="30"/>
      <c r="D75" s="496"/>
      <c r="E75" s="90" t="str">
        <f t="shared" si="21"/>
        <v>Palmview</v>
      </c>
      <c r="F75" s="92" t="str">
        <f t="shared" si="22"/>
        <v>CP962</v>
      </c>
      <c r="G75" s="98" t="str">
        <f t="shared" si="16"/>
        <v>CP962-RETURN - 2nd don of the week -BONUS</v>
      </c>
      <c r="H75" s="457"/>
      <c r="I75" s="82" t="s">
        <v>85</v>
      </c>
      <c r="J75" s="54">
        <v>10</v>
      </c>
      <c r="K75" s="54">
        <v>5</v>
      </c>
      <c r="L75" s="54">
        <v>5</v>
      </c>
      <c r="M75" s="54">
        <v>20</v>
      </c>
      <c r="N75" s="54">
        <v>20</v>
      </c>
      <c r="O75" s="54">
        <v>20</v>
      </c>
      <c r="P75" s="54">
        <v>20</v>
      </c>
      <c r="Q75" s="54">
        <v>20</v>
      </c>
      <c r="R75" s="54">
        <v>20</v>
      </c>
      <c r="S75" s="54">
        <v>20</v>
      </c>
      <c r="T75" s="54">
        <v>20</v>
      </c>
      <c r="U75" s="54">
        <v>15</v>
      </c>
      <c r="V75" s="176">
        <v>15</v>
      </c>
      <c r="W75" s="176">
        <v>13</v>
      </c>
      <c r="X75" s="176">
        <v>10</v>
      </c>
      <c r="Y75" s="176">
        <v>10</v>
      </c>
      <c r="Z75" s="176">
        <v>10</v>
      </c>
      <c r="AA75" s="176">
        <v>10</v>
      </c>
      <c r="AB75" s="176">
        <v>10</v>
      </c>
      <c r="AC75" s="176">
        <v>10</v>
      </c>
      <c r="AD75" s="217">
        <v>10</v>
      </c>
      <c r="AE75" s="217">
        <v>10</v>
      </c>
      <c r="AF75" s="217">
        <v>10</v>
      </c>
      <c r="AG75" s="217">
        <v>10</v>
      </c>
      <c r="AH75" s="217">
        <v>10</v>
      </c>
      <c r="AI75" s="217">
        <v>10</v>
      </c>
      <c r="AJ75" s="270">
        <v>10</v>
      </c>
      <c r="AK75" s="271">
        <v>15</v>
      </c>
      <c r="AL75" s="313">
        <v>15</v>
      </c>
      <c r="AM75" s="313">
        <v>15</v>
      </c>
      <c r="AN75" s="270">
        <v>15</v>
      </c>
      <c r="AO75" s="313">
        <v>15</v>
      </c>
      <c r="AP75" s="313">
        <v>15</v>
      </c>
      <c r="AQ75" s="313">
        <v>15</v>
      </c>
      <c r="AR75" s="23"/>
      <c r="AS75" s="116" t="str">
        <f t="shared" si="19"/>
        <v>N</v>
      </c>
      <c r="AT75" s="113">
        <f>IFERROR(SUMIF('Current NLData'!A:A,'Payment Changes'!G75,'Current NLData'!K:K)/COUNTIF('Current NLData'!A:A,'Payment Changes'!G75),0)+IFERROR(VLOOKUP(G75&amp;"-ALL",NLPaymentExport,10,FALSE),0)</f>
        <v>15</v>
      </c>
      <c r="AU75" s="117">
        <f t="shared" si="20"/>
        <v>0</v>
      </c>
    </row>
    <row r="76" spans="1:80" ht="28.5" outlineLevel="1" x14ac:dyDescent="0.45">
      <c r="A76" s="3"/>
      <c r="B76" s="347"/>
      <c r="C76" s="30"/>
      <c r="D76" s="496"/>
      <c r="E76" s="90" t="str">
        <f t="shared" si="21"/>
        <v>Palmview</v>
      </c>
      <c r="F76" s="92" t="str">
        <f t="shared" si="22"/>
        <v>CP962</v>
      </c>
      <c r="G76" s="98" t="str">
        <f t="shared" si="16"/>
        <v>CP962-RETURN - 5th don of the month -BONUS</v>
      </c>
      <c r="H76" s="457"/>
      <c r="I76" s="83" t="s">
        <v>86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176">
        <v>0</v>
      </c>
      <c r="W76" s="176">
        <v>0</v>
      </c>
      <c r="X76" s="176">
        <v>0</v>
      </c>
      <c r="Y76" s="176">
        <v>0</v>
      </c>
      <c r="Z76" s="176">
        <v>0</v>
      </c>
      <c r="AA76" s="176">
        <v>0</v>
      </c>
      <c r="AB76" s="230">
        <v>10</v>
      </c>
      <c r="AC76" s="230">
        <v>10</v>
      </c>
      <c r="AD76" s="217">
        <v>10</v>
      </c>
      <c r="AE76" s="217">
        <v>10</v>
      </c>
      <c r="AF76" s="217">
        <v>10</v>
      </c>
      <c r="AG76" s="217">
        <v>10</v>
      </c>
      <c r="AH76" s="217">
        <v>10</v>
      </c>
      <c r="AI76" s="217">
        <v>10</v>
      </c>
      <c r="AJ76" s="271">
        <v>0</v>
      </c>
      <c r="AK76" s="313">
        <v>0</v>
      </c>
      <c r="AL76" s="313">
        <v>0</v>
      </c>
      <c r="AM76" s="313">
        <v>0</v>
      </c>
      <c r="AN76" s="270">
        <v>0</v>
      </c>
      <c r="AO76" s="271">
        <v>20</v>
      </c>
      <c r="AP76" s="313">
        <v>20</v>
      </c>
      <c r="AQ76" s="313">
        <v>20</v>
      </c>
      <c r="AR76" s="22"/>
      <c r="AS76" s="116" t="str">
        <f t="shared" si="19"/>
        <v>N</v>
      </c>
      <c r="AT76" s="113">
        <f>IFERROR(SUMIF('Current NLData'!A:A,'Payment Changes'!G76,'Current NLData'!K:K)/COUNTIF('Current NLData'!A:A,'Payment Changes'!G76),0)+IFERROR(VLOOKUP(G76&amp;"-ALL",NLPaymentExport,10,FALSE),0)</f>
        <v>20</v>
      </c>
      <c r="AU76" s="117">
        <f t="shared" si="20"/>
        <v>0</v>
      </c>
    </row>
    <row r="77" spans="1:80" ht="28.5" outlineLevel="1" x14ac:dyDescent="0.45">
      <c r="A77" s="3"/>
      <c r="B77" s="347"/>
      <c r="C77" s="30"/>
      <c r="D77" s="496"/>
      <c r="E77" s="90" t="str">
        <f t="shared" si="21"/>
        <v>Palmview</v>
      </c>
      <c r="F77" s="92" t="str">
        <f t="shared" si="22"/>
        <v>CP962</v>
      </c>
      <c r="G77" s="98" t="str">
        <f t="shared" si="16"/>
        <v>CP962-RETURN - 6th don of the month -BONUS</v>
      </c>
      <c r="H77" s="457"/>
      <c r="I77" s="83" t="s">
        <v>87</v>
      </c>
      <c r="J77" s="54">
        <v>0</v>
      </c>
      <c r="K77" s="54">
        <v>0</v>
      </c>
      <c r="L77" s="54">
        <v>0</v>
      </c>
      <c r="M77" s="54">
        <v>30</v>
      </c>
      <c r="N77" s="54">
        <v>30</v>
      </c>
      <c r="O77" s="54">
        <v>30</v>
      </c>
      <c r="P77" s="54">
        <v>30</v>
      </c>
      <c r="Q77" s="54">
        <v>30</v>
      </c>
      <c r="R77" s="54">
        <v>30</v>
      </c>
      <c r="S77" s="54">
        <v>30</v>
      </c>
      <c r="T77" s="54">
        <v>20</v>
      </c>
      <c r="U77" s="54">
        <v>20</v>
      </c>
      <c r="V77" s="176">
        <v>20</v>
      </c>
      <c r="W77" s="176">
        <v>20</v>
      </c>
      <c r="X77" s="176">
        <v>10</v>
      </c>
      <c r="Y77" s="176">
        <v>10</v>
      </c>
      <c r="Z77" s="176">
        <v>10</v>
      </c>
      <c r="AA77" s="176">
        <v>10</v>
      </c>
      <c r="AB77" s="230">
        <v>15</v>
      </c>
      <c r="AC77" s="230">
        <v>15</v>
      </c>
      <c r="AD77" s="217">
        <v>15</v>
      </c>
      <c r="AE77" s="217">
        <v>15</v>
      </c>
      <c r="AF77" s="217">
        <v>15</v>
      </c>
      <c r="AG77" s="217">
        <v>15</v>
      </c>
      <c r="AH77" s="217">
        <v>15</v>
      </c>
      <c r="AI77" s="217">
        <v>15</v>
      </c>
      <c r="AJ77" s="271">
        <v>0</v>
      </c>
      <c r="AK77" s="313">
        <v>0</v>
      </c>
      <c r="AL77" s="313">
        <v>0</v>
      </c>
      <c r="AM77" s="313">
        <v>0</v>
      </c>
      <c r="AN77" s="271">
        <v>30</v>
      </c>
      <c r="AO77" s="271">
        <v>40</v>
      </c>
      <c r="AP77" s="313">
        <v>40</v>
      </c>
      <c r="AQ77" s="313">
        <v>40</v>
      </c>
      <c r="AR77" s="22"/>
      <c r="AS77" s="116" t="str">
        <f t="shared" si="19"/>
        <v>N</v>
      </c>
      <c r="AT77" s="113">
        <f>IFERROR(SUMIF('Current NLData'!A:A,'Payment Changes'!G77,'Current NLData'!K:K)/COUNTIF('Current NLData'!A:A,'Payment Changes'!G77),0)+IFERROR(VLOOKUP(G77&amp;"-ALL",NLPaymentExport,10,FALSE),0)</f>
        <v>40</v>
      </c>
      <c r="AU77" s="117">
        <f t="shared" si="20"/>
        <v>0</v>
      </c>
    </row>
    <row r="78" spans="1:80" ht="28.5" outlineLevel="1" x14ac:dyDescent="0.45">
      <c r="A78" s="3"/>
      <c r="B78" s="347"/>
      <c r="C78" s="30"/>
      <c r="D78" s="496"/>
      <c r="E78" s="90" t="str">
        <f t="shared" si="21"/>
        <v>Palmview</v>
      </c>
      <c r="F78" s="92" t="str">
        <f t="shared" si="22"/>
        <v>CP962</v>
      </c>
      <c r="G78" s="98" t="str">
        <f t="shared" si="16"/>
        <v>CP962-RETURN - 7th don of the month -BONUS</v>
      </c>
      <c r="H78" s="457"/>
      <c r="I78" s="83" t="s">
        <v>88</v>
      </c>
      <c r="J78" s="54">
        <v>0</v>
      </c>
      <c r="K78" s="54">
        <v>0</v>
      </c>
      <c r="L78" s="54">
        <v>0</v>
      </c>
      <c r="M78" s="54">
        <v>0</v>
      </c>
      <c r="N78" s="54">
        <v>0</v>
      </c>
      <c r="O78" s="54">
        <v>0</v>
      </c>
      <c r="P78" s="54">
        <v>0</v>
      </c>
      <c r="Q78" s="54">
        <v>0</v>
      </c>
      <c r="R78" s="54">
        <v>0</v>
      </c>
      <c r="S78" s="54">
        <v>0</v>
      </c>
      <c r="T78" s="54">
        <v>0</v>
      </c>
      <c r="U78" s="54">
        <v>0</v>
      </c>
      <c r="V78" s="176">
        <v>0</v>
      </c>
      <c r="W78" s="176">
        <v>0</v>
      </c>
      <c r="X78" s="176">
        <v>0</v>
      </c>
      <c r="Y78" s="176">
        <v>0</v>
      </c>
      <c r="Z78" s="176">
        <v>0</v>
      </c>
      <c r="AA78" s="176">
        <v>0</v>
      </c>
      <c r="AB78" s="230">
        <v>20</v>
      </c>
      <c r="AC78" s="230">
        <v>20</v>
      </c>
      <c r="AD78" s="217">
        <v>20</v>
      </c>
      <c r="AE78" s="217">
        <v>20</v>
      </c>
      <c r="AF78" s="217">
        <v>20</v>
      </c>
      <c r="AG78" s="217">
        <v>20</v>
      </c>
      <c r="AH78" s="217">
        <v>20</v>
      </c>
      <c r="AI78" s="217">
        <v>20</v>
      </c>
      <c r="AJ78" s="271">
        <v>0</v>
      </c>
      <c r="AK78" s="313">
        <v>0</v>
      </c>
      <c r="AL78" s="313">
        <v>0</v>
      </c>
      <c r="AM78" s="313">
        <v>0</v>
      </c>
      <c r="AN78" s="270">
        <v>0</v>
      </c>
      <c r="AO78" s="313">
        <v>0</v>
      </c>
      <c r="AP78" s="313">
        <v>0</v>
      </c>
      <c r="AQ78" s="313">
        <v>0</v>
      </c>
      <c r="AR78" s="22"/>
      <c r="AS78" s="116" t="str">
        <f t="shared" si="19"/>
        <v>N</v>
      </c>
      <c r="AT78" s="113">
        <f>IFERROR(SUMIF('Current NLData'!A:A,'Payment Changes'!G78,'Current NLData'!K:K)/COUNTIF('Current NLData'!A:A,'Payment Changes'!G78),0)+IFERROR(VLOOKUP(G78&amp;"-ALL",NLPaymentExport,10,FALSE),0)</f>
        <v>0</v>
      </c>
      <c r="AU78" s="117">
        <f t="shared" si="20"/>
        <v>0</v>
      </c>
    </row>
    <row r="79" spans="1:80" ht="28.5" outlineLevel="1" x14ac:dyDescent="0.45">
      <c r="A79" s="3"/>
      <c r="B79" s="347"/>
      <c r="C79" s="30"/>
      <c r="D79" s="496"/>
      <c r="E79" s="90" t="str">
        <f t="shared" si="21"/>
        <v>Palmview</v>
      </c>
      <c r="F79" s="92" t="str">
        <f t="shared" si="22"/>
        <v>CP962</v>
      </c>
      <c r="G79" s="98" t="str">
        <f t="shared" si="16"/>
        <v>CP962-RETURN - 8th don of the month -BONUS</v>
      </c>
      <c r="H79" s="457"/>
      <c r="I79" s="83" t="s">
        <v>89</v>
      </c>
      <c r="J79" s="54">
        <v>25</v>
      </c>
      <c r="K79" s="54">
        <v>25</v>
      </c>
      <c r="L79" s="54">
        <v>0</v>
      </c>
      <c r="M79" s="54">
        <v>0</v>
      </c>
      <c r="N79" s="54">
        <v>0</v>
      </c>
      <c r="O79" s="54">
        <v>0</v>
      </c>
      <c r="P79" s="54">
        <v>0</v>
      </c>
      <c r="Q79" s="54">
        <v>0</v>
      </c>
      <c r="R79" s="54">
        <v>0</v>
      </c>
      <c r="S79" s="54">
        <v>0</v>
      </c>
      <c r="T79" s="54">
        <v>0</v>
      </c>
      <c r="U79" s="54">
        <v>0</v>
      </c>
      <c r="V79" s="176">
        <v>0</v>
      </c>
      <c r="W79" s="176">
        <v>0</v>
      </c>
      <c r="X79" s="176">
        <v>0</v>
      </c>
      <c r="Y79" s="176">
        <v>0</v>
      </c>
      <c r="Z79" s="176">
        <v>0</v>
      </c>
      <c r="AA79" s="176">
        <v>0</v>
      </c>
      <c r="AB79" s="176">
        <v>0</v>
      </c>
      <c r="AC79" s="176">
        <v>0</v>
      </c>
      <c r="AD79" s="217">
        <v>0</v>
      </c>
      <c r="AE79" s="217">
        <v>0</v>
      </c>
      <c r="AF79" s="217">
        <v>0</v>
      </c>
      <c r="AG79" s="217">
        <v>0</v>
      </c>
      <c r="AH79" s="217">
        <v>0</v>
      </c>
      <c r="AI79" s="217">
        <v>0</v>
      </c>
      <c r="AJ79" s="270">
        <v>0</v>
      </c>
      <c r="AK79" s="313">
        <v>0</v>
      </c>
      <c r="AL79" s="313">
        <v>0</v>
      </c>
      <c r="AM79" s="313">
        <v>0</v>
      </c>
      <c r="AN79" s="270">
        <v>0</v>
      </c>
      <c r="AO79" s="313">
        <v>0</v>
      </c>
      <c r="AP79" s="313">
        <v>0</v>
      </c>
      <c r="AQ79" s="313">
        <v>0</v>
      </c>
      <c r="AR79" s="22"/>
      <c r="AS79" s="116" t="str">
        <f t="shared" si="19"/>
        <v>N</v>
      </c>
      <c r="AT79" s="113">
        <f>IFERROR(SUMIF('Current NLData'!A:A,'Payment Changes'!G79,'Current NLData'!K:K)/COUNTIF('Current NLData'!A:A,'Payment Changes'!G79),0)+IFERROR(VLOOKUP(G79&amp;"-ALL",NLPaymentExport,10,FALSE),0)</f>
        <v>0</v>
      </c>
      <c r="AU79" s="117">
        <f t="shared" si="20"/>
        <v>0</v>
      </c>
    </row>
    <row r="80" spans="1:80" ht="28.5" outlineLevel="1" x14ac:dyDescent="0.45">
      <c r="A80" s="3"/>
      <c r="B80" s="347"/>
      <c r="C80" s="30" t="str">
        <f>IF(J80=0,"Warning","")</f>
        <v/>
      </c>
      <c r="D80" s="496"/>
      <c r="E80" s="90" t="str">
        <f t="shared" si="21"/>
        <v>Palmview</v>
      </c>
      <c r="F80" s="92" t="str">
        <f t="shared" si="22"/>
        <v>CP962</v>
      </c>
      <c r="G80" s="98" t="str">
        <f t="shared" si="16"/>
        <v>CP962-RETURN - Buddy referral  -BONUS</v>
      </c>
      <c r="H80" s="457"/>
      <c r="I80" s="83" t="s">
        <v>90</v>
      </c>
      <c r="J80" s="54">
        <v>50</v>
      </c>
      <c r="K80" s="54">
        <v>50</v>
      </c>
      <c r="L80" s="54">
        <v>0</v>
      </c>
      <c r="M80" s="54">
        <v>50</v>
      </c>
      <c r="N80" s="54">
        <v>50</v>
      </c>
      <c r="O80" s="54">
        <v>50</v>
      </c>
      <c r="P80" s="54">
        <v>50</v>
      </c>
      <c r="Q80" s="54">
        <v>50</v>
      </c>
      <c r="R80" s="54">
        <v>100</v>
      </c>
      <c r="S80" s="54">
        <v>100</v>
      </c>
      <c r="T80" s="54">
        <v>100</v>
      </c>
      <c r="U80" s="54">
        <v>50</v>
      </c>
      <c r="V80" s="176">
        <v>50</v>
      </c>
      <c r="W80" s="176">
        <v>50</v>
      </c>
      <c r="X80" s="176">
        <v>50</v>
      </c>
      <c r="Y80" s="176">
        <v>50</v>
      </c>
      <c r="Z80" s="176">
        <v>50</v>
      </c>
      <c r="AA80" s="176">
        <v>100</v>
      </c>
      <c r="AB80" s="230">
        <v>50</v>
      </c>
      <c r="AC80" s="230">
        <v>50</v>
      </c>
      <c r="AD80" s="217">
        <v>50</v>
      </c>
      <c r="AE80" s="217">
        <v>50</v>
      </c>
      <c r="AF80" s="217">
        <v>50</v>
      </c>
      <c r="AG80" s="217">
        <v>50</v>
      </c>
      <c r="AH80" s="217">
        <v>50</v>
      </c>
      <c r="AI80" s="217">
        <v>50</v>
      </c>
      <c r="AJ80" s="271">
        <v>0</v>
      </c>
      <c r="AK80" s="313">
        <v>0</v>
      </c>
      <c r="AL80" s="313">
        <v>0</v>
      </c>
      <c r="AM80" s="271">
        <v>50</v>
      </c>
      <c r="AN80" s="271">
        <v>100</v>
      </c>
      <c r="AO80" s="313">
        <v>100</v>
      </c>
      <c r="AP80" s="313">
        <v>100</v>
      </c>
      <c r="AQ80" s="313">
        <v>100</v>
      </c>
      <c r="AR80" s="22"/>
      <c r="AS80" s="116" t="str">
        <f t="shared" si="19"/>
        <v>N</v>
      </c>
      <c r="AT80" s="113">
        <f>IFERROR(SUMIF('Current NLData'!A:A,'Payment Changes'!G80,'Current NLData'!K:K)/COUNTIF('Current NLData'!A:A,'Payment Changes'!G80),0)+IFERROR(VLOOKUP(G80&amp;"-ALL",NLPaymentExport,10,FALSE),0)</f>
        <v>100</v>
      </c>
      <c r="AU80" s="117">
        <f t="shared" si="20"/>
        <v>0</v>
      </c>
    </row>
    <row r="81" spans="1:80" s="89" customFormat="1" ht="21.4" thickBot="1" x14ac:dyDescent="0.7">
      <c r="A81" s="85"/>
      <c r="B81" s="348"/>
      <c r="C81" s="160"/>
      <c r="D81" s="86"/>
      <c r="E81" s="86"/>
      <c r="F81" s="86"/>
      <c r="G81" s="86"/>
      <c r="H81" s="95"/>
      <c r="I81" s="87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179" t="s">
        <v>91</v>
      </c>
      <c r="W81" s="179" t="s">
        <v>91</v>
      </c>
      <c r="X81" s="179" t="s">
        <v>91</v>
      </c>
      <c r="Y81" s="179" t="s">
        <v>91</v>
      </c>
      <c r="Z81" s="179" t="s">
        <v>91</v>
      </c>
      <c r="AA81" s="179" t="s">
        <v>91</v>
      </c>
      <c r="AB81" s="179" t="s">
        <v>91</v>
      </c>
      <c r="AC81" s="179" t="s">
        <v>91</v>
      </c>
      <c r="AD81" s="254" t="s">
        <v>91</v>
      </c>
      <c r="AE81" s="254" t="s">
        <v>91</v>
      </c>
      <c r="AF81" s="254" t="s">
        <v>91</v>
      </c>
      <c r="AG81" s="254" t="s">
        <v>91</v>
      </c>
      <c r="AH81" s="254" t="s">
        <v>91</v>
      </c>
      <c r="AI81" s="254" t="s">
        <v>91</v>
      </c>
      <c r="AJ81" s="278" t="s">
        <v>91</v>
      </c>
      <c r="AK81" s="319" t="s">
        <v>91</v>
      </c>
      <c r="AL81" s="319" t="s">
        <v>91</v>
      </c>
      <c r="AM81" s="319" t="s">
        <v>91</v>
      </c>
      <c r="AN81" s="278" t="s">
        <v>91</v>
      </c>
      <c r="AO81" s="319" t="s">
        <v>91</v>
      </c>
      <c r="AP81" s="319" t="s">
        <v>91</v>
      </c>
      <c r="AQ81" s="319" t="s">
        <v>91</v>
      </c>
      <c r="AR81" s="21"/>
      <c r="AS81" s="116" t="str">
        <f t="shared" si="19"/>
        <v>N</v>
      </c>
      <c r="AT81" s="113">
        <f>IFERROR(SUMIF('Current NLData'!A:A,'Payment Changes'!G81,'Current NLData'!K:K)/COUNTIF('Current NLData'!A:A,'Payment Changes'!G81),0)+IFERROR(VLOOKUP(G81&amp;"-ALL",NLPaymentExport,10,FALSE),0)</f>
        <v>0</v>
      </c>
      <c r="AU81" s="117" t="str">
        <f t="shared" si="20"/>
        <v/>
      </c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</row>
    <row r="82" spans="1:80" s="10" customFormat="1" x14ac:dyDescent="0.45">
      <c r="A82" s="458">
        <v>5</v>
      </c>
      <c r="B82" s="461" t="s">
        <v>136</v>
      </c>
      <c r="C82" s="473" t="s">
        <v>44</v>
      </c>
      <c r="D82" s="467" t="s">
        <v>100</v>
      </c>
      <c r="E82" s="105" t="str">
        <f t="shared" si="21"/>
        <v>Pharr</v>
      </c>
      <c r="F82" s="106" t="s">
        <v>137</v>
      </c>
      <c r="G82" s="107" t="str">
        <f t="shared" ref="G82:G100" si="23">F82&amp;"-"&amp;I82</f>
        <v>CP523-New Donor</v>
      </c>
      <c r="H82" s="470" t="s">
        <v>47</v>
      </c>
      <c r="I82" s="76" t="s">
        <v>48</v>
      </c>
      <c r="J82" s="40" t="s">
        <v>51</v>
      </c>
      <c r="K82" s="41" t="s">
        <v>103</v>
      </c>
      <c r="L82" s="41" t="s">
        <v>104</v>
      </c>
      <c r="M82" s="118" t="s">
        <v>52</v>
      </c>
      <c r="N82" s="135" t="s">
        <v>52</v>
      </c>
      <c r="O82" s="135" t="s">
        <v>52</v>
      </c>
      <c r="P82" s="135" t="s">
        <v>52</v>
      </c>
      <c r="Q82" s="135" t="s">
        <v>106</v>
      </c>
      <c r="R82" s="135" t="s">
        <v>106</v>
      </c>
      <c r="S82" s="135" t="s">
        <v>106</v>
      </c>
      <c r="T82" s="135" t="s">
        <v>106</v>
      </c>
      <c r="U82" s="135" t="s">
        <v>106</v>
      </c>
      <c r="V82" s="182" t="s">
        <v>106</v>
      </c>
      <c r="W82" s="182" t="s">
        <v>138</v>
      </c>
      <c r="X82" s="182" t="s">
        <v>139</v>
      </c>
      <c r="Y82" s="182" t="s">
        <v>139</v>
      </c>
      <c r="Z82" s="182" t="s">
        <v>139</v>
      </c>
      <c r="AA82" s="182" t="s">
        <v>139</v>
      </c>
      <c r="AB82" s="182" t="s">
        <v>139</v>
      </c>
      <c r="AC82" s="182" t="s">
        <v>139</v>
      </c>
      <c r="AD82" s="255" t="s">
        <v>139</v>
      </c>
      <c r="AE82" s="250" t="s">
        <v>95</v>
      </c>
      <c r="AF82" s="250" t="s">
        <v>95</v>
      </c>
      <c r="AG82" s="255" t="s">
        <v>95</v>
      </c>
      <c r="AH82" s="255" t="s">
        <v>95</v>
      </c>
      <c r="AI82" s="255" t="s">
        <v>95</v>
      </c>
      <c r="AJ82" s="284" t="s">
        <v>95</v>
      </c>
      <c r="AK82" s="321" t="s">
        <v>95</v>
      </c>
      <c r="AL82" s="321" t="s">
        <v>95</v>
      </c>
      <c r="AM82" s="321" t="s">
        <v>95</v>
      </c>
      <c r="AN82" s="284" t="s">
        <v>95</v>
      </c>
      <c r="AO82" s="291" t="s">
        <v>106</v>
      </c>
      <c r="AP82" s="291" t="s">
        <v>138</v>
      </c>
      <c r="AQ82" s="291" t="s">
        <v>140</v>
      </c>
      <c r="AR82" s="108"/>
      <c r="AS82" s="116" t="str">
        <f t="shared" si="19"/>
        <v>Y</v>
      </c>
      <c r="AT82" s="113">
        <f>IFERROR(SUMIF('Current NLData'!A:A,'Payment Changes'!G82,'Current NLData'!K:K)/COUNTIF('Current NLData'!A:A,'Payment Changes'!G82),0)+IFERROR(VLOOKUP(G82&amp;"-ALL",NLPaymentExport,10,FALSE),0)</f>
        <v>0</v>
      </c>
      <c r="AU82" s="117" t="str">
        <f t="shared" si="20"/>
        <v/>
      </c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</row>
    <row r="83" spans="1:80" x14ac:dyDescent="0.45">
      <c r="A83" s="459"/>
      <c r="B83" s="462"/>
      <c r="C83" s="474"/>
      <c r="D83" s="468"/>
      <c r="E83" s="90" t="str">
        <f t="shared" si="21"/>
        <v>Pharr</v>
      </c>
      <c r="F83" s="91" t="s">
        <v>137</v>
      </c>
      <c r="G83" s="97" t="str">
        <f t="shared" si="23"/>
        <v>CP523-Return Donor</v>
      </c>
      <c r="H83" s="471"/>
      <c r="I83" s="77" t="s">
        <v>60</v>
      </c>
      <c r="J83" s="43" t="s">
        <v>51</v>
      </c>
      <c r="K83" s="43" t="s">
        <v>104</v>
      </c>
      <c r="L83" s="44" t="s">
        <v>104</v>
      </c>
      <c r="M83" s="119" t="s">
        <v>52</v>
      </c>
      <c r="N83" s="136" t="s">
        <v>52</v>
      </c>
      <c r="O83" s="136" t="s">
        <v>52</v>
      </c>
      <c r="P83" s="136" t="s">
        <v>52</v>
      </c>
      <c r="Q83" s="136" t="s">
        <v>52</v>
      </c>
      <c r="R83" s="136" t="s">
        <v>52</v>
      </c>
      <c r="S83" s="136" t="s">
        <v>52</v>
      </c>
      <c r="T83" s="136" t="s">
        <v>52</v>
      </c>
      <c r="U83" s="136" t="s">
        <v>52</v>
      </c>
      <c r="V83" s="184" t="s">
        <v>52</v>
      </c>
      <c r="W83" s="184" t="s">
        <v>52</v>
      </c>
      <c r="X83" s="184" t="s">
        <v>49</v>
      </c>
      <c r="Y83" s="184" t="s">
        <v>49</v>
      </c>
      <c r="Z83" s="184" t="s">
        <v>49</v>
      </c>
      <c r="AA83" s="184" t="s">
        <v>49</v>
      </c>
      <c r="AB83" s="184" t="s">
        <v>49</v>
      </c>
      <c r="AC83" s="184" t="s">
        <v>49</v>
      </c>
      <c r="AD83" s="256" t="s">
        <v>49</v>
      </c>
      <c r="AE83" s="256" t="s">
        <v>49</v>
      </c>
      <c r="AF83" s="256" t="s">
        <v>49</v>
      </c>
      <c r="AG83" s="256" t="s">
        <v>49</v>
      </c>
      <c r="AH83" s="256" t="s">
        <v>49</v>
      </c>
      <c r="AI83" s="256" t="s">
        <v>49</v>
      </c>
      <c r="AJ83" s="285" t="s">
        <v>49</v>
      </c>
      <c r="AK83" s="322" t="s">
        <v>49</v>
      </c>
      <c r="AL83" s="322" t="s">
        <v>49</v>
      </c>
      <c r="AM83" s="322" t="s">
        <v>49</v>
      </c>
      <c r="AN83" s="333" t="s">
        <v>141</v>
      </c>
      <c r="AO83" s="333" t="s">
        <v>142</v>
      </c>
      <c r="AP83" s="322" t="s">
        <v>142</v>
      </c>
      <c r="AQ83" s="322" t="s">
        <v>142</v>
      </c>
      <c r="AR83" s="21"/>
      <c r="AS83" s="116" t="str">
        <f t="shared" si="19"/>
        <v>N</v>
      </c>
      <c r="AT83" s="113">
        <f>IFERROR(SUMIF('Current NLData'!A:A,'Payment Changes'!G83,'Current NLData'!K:K)/COUNTIF('Current NLData'!A:A,'Payment Changes'!G83),0)+IFERROR(VLOOKUP(G83&amp;"-ALL",NLPaymentExport,10,FALSE),0)</f>
        <v>0</v>
      </c>
      <c r="AU83" s="117" t="str">
        <f t="shared" si="20"/>
        <v/>
      </c>
    </row>
    <row r="84" spans="1:80" x14ac:dyDescent="0.45">
      <c r="A84" s="459"/>
      <c r="B84" s="462"/>
      <c r="C84" s="474"/>
      <c r="D84" s="468"/>
      <c r="E84" s="90" t="str">
        <f t="shared" si="21"/>
        <v>Pharr</v>
      </c>
      <c r="F84" s="91" t="s">
        <v>137</v>
      </c>
      <c r="G84" s="97" t="str">
        <f t="shared" si="23"/>
        <v>CP523-Retention Bonus</v>
      </c>
      <c r="H84" s="471"/>
      <c r="I84" s="78" t="s">
        <v>62</v>
      </c>
      <c r="J84" s="46" t="s">
        <v>63</v>
      </c>
      <c r="K84" s="46" t="s">
        <v>63</v>
      </c>
      <c r="L84" s="47" t="s">
        <v>64</v>
      </c>
      <c r="M84" s="48" t="s">
        <v>64</v>
      </c>
      <c r="N84" s="46" t="s">
        <v>64</v>
      </c>
      <c r="O84" s="46" t="s">
        <v>64</v>
      </c>
      <c r="P84" s="46" t="s">
        <v>64</v>
      </c>
      <c r="Q84" s="46" t="s">
        <v>64</v>
      </c>
      <c r="R84" s="46" t="s">
        <v>64</v>
      </c>
      <c r="S84" s="46" t="s">
        <v>64</v>
      </c>
      <c r="T84" s="46" t="s">
        <v>67</v>
      </c>
      <c r="U84" s="46" t="s">
        <v>67</v>
      </c>
      <c r="V84" s="175" t="s">
        <v>67</v>
      </c>
      <c r="W84" s="175" t="s">
        <v>67</v>
      </c>
      <c r="X84" s="175" t="s">
        <v>66</v>
      </c>
      <c r="Y84" s="175" t="s">
        <v>66</v>
      </c>
      <c r="Z84" s="175" t="s">
        <v>66</v>
      </c>
      <c r="AA84" s="175" t="s">
        <v>66</v>
      </c>
      <c r="AB84" s="170" t="s">
        <v>129</v>
      </c>
      <c r="AC84" s="248" t="s">
        <v>129</v>
      </c>
      <c r="AD84" s="248" t="s">
        <v>129</v>
      </c>
      <c r="AE84" s="248" t="s">
        <v>129</v>
      </c>
      <c r="AF84" s="248" t="s">
        <v>129</v>
      </c>
      <c r="AG84" s="248" t="s">
        <v>129</v>
      </c>
      <c r="AH84" s="248" t="s">
        <v>129</v>
      </c>
      <c r="AI84" s="248" t="s">
        <v>129</v>
      </c>
      <c r="AJ84" s="280" t="s">
        <v>129</v>
      </c>
      <c r="AK84" s="314" t="s">
        <v>129</v>
      </c>
      <c r="AL84" s="314" t="s">
        <v>129</v>
      </c>
      <c r="AM84" s="314" t="s">
        <v>129</v>
      </c>
      <c r="AN84" s="276" t="s">
        <v>143</v>
      </c>
      <c r="AO84" s="276" t="s">
        <v>144</v>
      </c>
      <c r="AP84" s="314" t="s">
        <v>144</v>
      </c>
      <c r="AQ84" s="314" t="s">
        <v>144</v>
      </c>
      <c r="AR84" s="21"/>
      <c r="AS84" s="116" t="str">
        <f t="shared" si="19"/>
        <v>N</v>
      </c>
      <c r="AT84" s="113">
        <f>IFERROR(SUMIF('Current NLData'!A:A,'Payment Changes'!G84,'Current NLData'!K:K)/COUNTIF('Current NLData'!A:A,'Payment Changes'!G84),0)+IFERROR(VLOOKUP(G84&amp;"-ALL",NLPaymentExport,10,FALSE),0)</f>
        <v>0</v>
      </c>
      <c r="AU84" s="117" t="str">
        <f t="shared" si="20"/>
        <v/>
      </c>
    </row>
    <row r="85" spans="1:80" s="15" customFormat="1" ht="14.65" thickBot="1" x14ac:dyDescent="0.5">
      <c r="A85" s="460"/>
      <c r="B85" s="463"/>
      <c r="C85" s="475"/>
      <c r="D85" s="469"/>
      <c r="E85" s="109" t="str">
        <f t="shared" si="21"/>
        <v>Pharr</v>
      </c>
      <c r="F85" s="110" t="s">
        <v>137</v>
      </c>
      <c r="G85" s="111" t="str">
        <f t="shared" si="23"/>
        <v>CP523-Referral</v>
      </c>
      <c r="H85" s="472"/>
      <c r="I85" s="79" t="s">
        <v>73</v>
      </c>
      <c r="J85" s="49">
        <v>50</v>
      </c>
      <c r="K85" s="49">
        <v>50</v>
      </c>
      <c r="L85" s="50" t="s">
        <v>64</v>
      </c>
      <c r="M85" s="51" t="s">
        <v>64</v>
      </c>
      <c r="N85" s="49" t="s">
        <v>64</v>
      </c>
      <c r="O85" s="49">
        <v>50</v>
      </c>
      <c r="P85" s="49">
        <v>50</v>
      </c>
      <c r="Q85" s="49">
        <v>100</v>
      </c>
      <c r="R85" s="49">
        <v>100</v>
      </c>
      <c r="S85" s="49">
        <v>100</v>
      </c>
      <c r="T85" s="49" t="s">
        <v>145</v>
      </c>
      <c r="U85" s="169" t="s">
        <v>133</v>
      </c>
      <c r="V85" s="178" t="s">
        <v>133</v>
      </c>
      <c r="W85" s="178" t="s">
        <v>133</v>
      </c>
      <c r="X85" s="178" t="s">
        <v>133</v>
      </c>
      <c r="Y85" s="178" t="s">
        <v>133</v>
      </c>
      <c r="Z85" s="178" t="s">
        <v>133</v>
      </c>
      <c r="AA85" s="178" t="s">
        <v>134</v>
      </c>
      <c r="AB85" s="233" t="s">
        <v>135</v>
      </c>
      <c r="AC85" s="244" t="s">
        <v>133</v>
      </c>
      <c r="AD85" s="249" t="s">
        <v>133</v>
      </c>
      <c r="AE85" s="249" t="s">
        <v>133</v>
      </c>
      <c r="AF85" s="249" t="s">
        <v>133</v>
      </c>
      <c r="AG85" s="249" t="s">
        <v>133</v>
      </c>
      <c r="AH85" s="249" t="s">
        <v>133</v>
      </c>
      <c r="AI85" s="249" t="s">
        <v>133</v>
      </c>
      <c r="AJ85" s="277" t="s">
        <v>133</v>
      </c>
      <c r="AK85" s="315" t="s">
        <v>133</v>
      </c>
      <c r="AL85" s="315" t="s">
        <v>133</v>
      </c>
      <c r="AM85" s="315" t="s">
        <v>133</v>
      </c>
      <c r="AN85" s="283" t="s">
        <v>64</v>
      </c>
      <c r="AO85" s="315" t="s">
        <v>64</v>
      </c>
      <c r="AP85" s="315" t="s">
        <v>64</v>
      </c>
      <c r="AQ85" s="315" t="s">
        <v>64</v>
      </c>
      <c r="AR85" s="112"/>
      <c r="AS85" s="116" t="str">
        <f t="shared" si="19"/>
        <v>N</v>
      </c>
      <c r="AT85" s="113">
        <f>IFERROR(SUMIF('Current NLData'!A:A,'Payment Changes'!G85,'Current NLData'!K:K)/COUNTIF('Current NLData'!A:A,'Payment Changes'!G85),0)+IFERROR(VLOOKUP(G85&amp;"-ALL",NLPaymentExport,10,FALSE),0)</f>
        <v>0</v>
      </c>
      <c r="AU85" s="117" t="str">
        <f t="shared" si="20"/>
        <v/>
      </c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</row>
    <row r="86" spans="1:80" outlineLevel="1" x14ac:dyDescent="0.45">
      <c r="A86" s="3"/>
      <c r="C86" s="4"/>
      <c r="D86" s="455" t="s">
        <v>137</v>
      </c>
      <c r="E86" s="90" t="str">
        <f t="shared" si="21"/>
        <v>Pharr</v>
      </c>
      <c r="F86" s="92" t="str">
        <f t="shared" si="22"/>
        <v>CP523</v>
      </c>
      <c r="G86" s="98" t="str">
        <f t="shared" si="23"/>
        <v>CP523-NEW DONOR -1st</v>
      </c>
      <c r="H86" s="457" t="s">
        <v>75</v>
      </c>
      <c r="I86" s="33" t="s">
        <v>76</v>
      </c>
      <c r="J86" s="60">
        <v>60</v>
      </c>
      <c r="K86" s="61">
        <v>55</v>
      </c>
      <c r="L86" s="60">
        <v>55</v>
      </c>
      <c r="M86" s="60">
        <v>60</v>
      </c>
      <c r="N86" s="60">
        <v>60</v>
      </c>
      <c r="O86" s="60">
        <v>60</v>
      </c>
      <c r="P86" s="60">
        <v>60</v>
      </c>
      <c r="Q86" s="60">
        <v>100</v>
      </c>
      <c r="R86" s="60">
        <v>100</v>
      </c>
      <c r="S86" s="60">
        <v>100</v>
      </c>
      <c r="T86" s="60">
        <v>100</v>
      </c>
      <c r="U86" s="60">
        <v>100</v>
      </c>
      <c r="V86" s="185">
        <v>100</v>
      </c>
      <c r="W86" s="185">
        <v>100</v>
      </c>
      <c r="X86" s="185">
        <v>125</v>
      </c>
      <c r="Y86" s="185">
        <v>125</v>
      </c>
      <c r="Z86" s="185">
        <v>125</v>
      </c>
      <c r="AA86" s="185">
        <v>125</v>
      </c>
      <c r="AB86" s="185">
        <v>125</v>
      </c>
      <c r="AC86" s="185">
        <v>125</v>
      </c>
      <c r="AD86" s="220">
        <v>125</v>
      </c>
      <c r="AE86" s="192">
        <v>100</v>
      </c>
      <c r="AF86" s="192">
        <v>100</v>
      </c>
      <c r="AG86" s="220">
        <v>100</v>
      </c>
      <c r="AH86" s="220">
        <v>100</v>
      </c>
      <c r="AI86" s="220">
        <v>100</v>
      </c>
      <c r="AJ86" s="286">
        <v>100</v>
      </c>
      <c r="AK86" s="300">
        <v>100</v>
      </c>
      <c r="AL86" s="300">
        <v>100</v>
      </c>
      <c r="AM86" s="300">
        <v>100</v>
      </c>
      <c r="AN86" s="286">
        <v>100</v>
      </c>
      <c r="AO86" s="300">
        <v>100</v>
      </c>
      <c r="AP86" s="300">
        <v>100</v>
      </c>
      <c r="AQ86" s="300">
        <v>100</v>
      </c>
      <c r="AR86" s="23"/>
      <c r="AS86" s="116" t="str">
        <f t="shared" si="19"/>
        <v>N</v>
      </c>
      <c r="AT86" s="113">
        <f>IFERROR(SUMIF('Current NLData'!A:A,'Payment Changes'!G86,'Current NLData'!K:K)/COUNTIF('Current NLData'!A:A,'Payment Changes'!G86),0)+IFERROR(VLOOKUP(G86&amp;"-ALL",NLPaymentExport,10,FALSE),0)</f>
        <v>100</v>
      </c>
      <c r="AU86" s="117">
        <f t="shared" si="20"/>
        <v>0</v>
      </c>
    </row>
    <row r="87" spans="1:80" outlineLevel="1" x14ac:dyDescent="0.45">
      <c r="A87" s="3"/>
      <c r="C87" s="4"/>
      <c r="D87" s="456"/>
      <c r="E87" s="90" t="str">
        <f t="shared" si="21"/>
        <v>Pharr</v>
      </c>
      <c r="F87" s="92" t="str">
        <f t="shared" si="22"/>
        <v>CP523</v>
      </c>
      <c r="G87" s="98" t="str">
        <f t="shared" si="23"/>
        <v>CP523-NEW DONOR -2nd</v>
      </c>
      <c r="H87" s="457"/>
      <c r="I87" s="34" t="s">
        <v>77</v>
      </c>
      <c r="J87" s="58">
        <v>60</v>
      </c>
      <c r="K87" s="62">
        <v>65</v>
      </c>
      <c r="L87" s="58">
        <v>55</v>
      </c>
      <c r="M87" s="58">
        <v>60</v>
      </c>
      <c r="N87" s="58">
        <v>60</v>
      </c>
      <c r="O87" s="58">
        <v>60</v>
      </c>
      <c r="P87" s="58">
        <v>60</v>
      </c>
      <c r="Q87" s="58">
        <v>100</v>
      </c>
      <c r="R87" s="58">
        <v>100</v>
      </c>
      <c r="S87" s="58">
        <v>100</v>
      </c>
      <c r="T87" s="58">
        <v>100</v>
      </c>
      <c r="U87" s="58">
        <v>100</v>
      </c>
      <c r="V87" s="186">
        <v>100</v>
      </c>
      <c r="W87" s="186">
        <v>100</v>
      </c>
      <c r="X87" s="186">
        <v>125</v>
      </c>
      <c r="Y87" s="186">
        <v>125</v>
      </c>
      <c r="Z87" s="186">
        <v>125</v>
      </c>
      <c r="AA87" s="186">
        <v>125</v>
      </c>
      <c r="AB87" s="186">
        <v>125</v>
      </c>
      <c r="AC87" s="186">
        <v>125</v>
      </c>
      <c r="AD87" s="214">
        <v>125</v>
      </c>
      <c r="AE87" s="190">
        <v>100</v>
      </c>
      <c r="AF87" s="190">
        <v>100</v>
      </c>
      <c r="AG87" s="214">
        <v>100</v>
      </c>
      <c r="AH87" s="214">
        <v>100</v>
      </c>
      <c r="AI87" s="214">
        <v>100</v>
      </c>
      <c r="AJ87" s="272">
        <v>100</v>
      </c>
      <c r="AK87" s="301">
        <v>100</v>
      </c>
      <c r="AL87" s="301">
        <v>100</v>
      </c>
      <c r="AM87" s="301">
        <v>100</v>
      </c>
      <c r="AN87" s="272">
        <v>100</v>
      </c>
      <c r="AO87" s="301">
        <v>100</v>
      </c>
      <c r="AP87" s="301">
        <v>100</v>
      </c>
      <c r="AQ87" s="301">
        <v>100</v>
      </c>
      <c r="AR87" s="23"/>
      <c r="AS87" s="116" t="str">
        <f t="shared" si="19"/>
        <v>N</v>
      </c>
      <c r="AT87" s="113">
        <f>IFERROR(SUMIF('Current NLData'!A:A,'Payment Changes'!G87,'Current NLData'!K:K)/COUNTIF('Current NLData'!A:A,'Payment Changes'!G87),0)+IFERROR(VLOOKUP(G87&amp;"-ALL",NLPaymentExport,10,FALSE),0)</f>
        <v>100</v>
      </c>
      <c r="AU87" s="117">
        <f t="shared" si="20"/>
        <v>0</v>
      </c>
    </row>
    <row r="88" spans="1:80" outlineLevel="1" x14ac:dyDescent="0.45">
      <c r="A88" s="3"/>
      <c r="C88" s="4"/>
      <c r="D88" s="456"/>
      <c r="E88" s="90" t="str">
        <f t="shared" si="21"/>
        <v>Pharr</v>
      </c>
      <c r="F88" s="92" t="str">
        <f t="shared" si="22"/>
        <v>CP523</v>
      </c>
      <c r="G88" s="98" t="str">
        <f t="shared" si="23"/>
        <v>CP523-NEW DONOR -3rd</v>
      </c>
      <c r="H88" s="457"/>
      <c r="I88" s="34" t="s">
        <v>78</v>
      </c>
      <c r="J88" s="58">
        <v>60</v>
      </c>
      <c r="K88" s="62">
        <v>55</v>
      </c>
      <c r="L88" s="58">
        <v>55</v>
      </c>
      <c r="M88" s="58">
        <v>60</v>
      </c>
      <c r="N88" s="58">
        <v>60</v>
      </c>
      <c r="O88" s="58">
        <v>60</v>
      </c>
      <c r="P88" s="58">
        <v>60</v>
      </c>
      <c r="Q88" s="58">
        <v>100</v>
      </c>
      <c r="R88" s="58">
        <v>100</v>
      </c>
      <c r="S88" s="58">
        <v>100</v>
      </c>
      <c r="T88" s="58">
        <v>100</v>
      </c>
      <c r="U88" s="58">
        <v>100</v>
      </c>
      <c r="V88" s="186">
        <v>100</v>
      </c>
      <c r="W88" s="186">
        <v>100</v>
      </c>
      <c r="X88" s="186">
        <v>125</v>
      </c>
      <c r="Y88" s="186">
        <v>125</v>
      </c>
      <c r="Z88" s="186">
        <v>125</v>
      </c>
      <c r="AA88" s="186">
        <v>125</v>
      </c>
      <c r="AB88" s="186">
        <v>125</v>
      </c>
      <c r="AC88" s="186">
        <v>125</v>
      </c>
      <c r="AD88" s="214">
        <v>125</v>
      </c>
      <c r="AE88" s="190">
        <v>100</v>
      </c>
      <c r="AF88" s="190">
        <v>100</v>
      </c>
      <c r="AG88" s="214">
        <v>100</v>
      </c>
      <c r="AH88" s="214">
        <v>100</v>
      </c>
      <c r="AI88" s="214">
        <v>100</v>
      </c>
      <c r="AJ88" s="272">
        <v>100</v>
      </c>
      <c r="AK88" s="301">
        <v>100</v>
      </c>
      <c r="AL88" s="301">
        <v>100</v>
      </c>
      <c r="AM88" s="301">
        <v>100</v>
      </c>
      <c r="AN88" s="272">
        <v>100</v>
      </c>
      <c r="AO88" s="301">
        <v>100</v>
      </c>
      <c r="AP88" s="301">
        <v>100</v>
      </c>
      <c r="AQ88" s="289">
        <v>55</v>
      </c>
      <c r="AR88" s="23"/>
      <c r="AS88" s="116" t="str">
        <f t="shared" si="19"/>
        <v>Y</v>
      </c>
      <c r="AT88" s="113">
        <f>IFERROR(SUMIF('Current NLData'!A:A,'Payment Changes'!G88,'Current NLData'!K:K)/COUNTIF('Current NLData'!A:A,'Payment Changes'!G88),0)+IFERROR(VLOOKUP(G88&amp;"-ALL",NLPaymentExport,10,FALSE),0)</f>
        <v>100</v>
      </c>
      <c r="AU88" s="117">
        <f t="shared" si="20"/>
        <v>-45</v>
      </c>
    </row>
    <row r="89" spans="1:80" outlineLevel="1" x14ac:dyDescent="0.45">
      <c r="A89" s="3"/>
      <c r="C89" s="4"/>
      <c r="D89" s="456"/>
      <c r="E89" s="90" t="str">
        <f t="shared" si="21"/>
        <v>Pharr</v>
      </c>
      <c r="F89" s="92" t="str">
        <f t="shared" si="22"/>
        <v>CP523</v>
      </c>
      <c r="G89" s="98" t="str">
        <f t="shared" si="23"/>
        <v>CP523-NEW DONOR -4th</v>
      </c>
      <c r="H89" s="457"/>
      <c r="I89" s="34" t="s">
        <v>79</v>
      </c>
      <c r="J89" s="58">
        <v>60</v>
      </c>
      <c r="K89" s="62">
        <v>65</v>
      </c>
      <c r="L89" s="58">
        <v>55</v>
      </c>
      <c r="M89" s="58">
        <v>60</v>
      </c>
      <c r="N89" s="58">
        <v>60</v>
      </c>
      <c r="O89" s="58">
        <v>60</v>
      </c>
      <c r="P89" s="58">
        <v>60</v>
      </c>
      <c r="Q89" s="58">
        <v>100</v>
      </c>
      <c r="R89" s="58">
        <v>100</v>
      </c>
      <c r="S89" s="58">
        <v>100</v>
      </c>
      <c r="T89" s="58">
        <v>100</v>
      </c>
      <c r="U89" s="58">
        <v>100</v>
      </c>
      <c r="V89" s="186">
        <v>100</v>
      </c>
      <c r="W89" s="186">
        <v>60</v>
      </c>
      <c r="X89" s="186">
        <v>60</v>
      </c>
      <c r="Y89" s="186">
        <v>60</v>
      </c>
      <c r="Z89" s="186">
        <v>60</v>
      </c>
      <c r="AA89" s="186">
        <v>60</v>
      </c>
      <c r="AB89" s="186">
        <v>60</v>
      </c>
      <c r="AC89" s="186">
        <v>60</v>
      </c>
      <c r="AD89" s="214">
        <v>60</v>
      </c>
      <c r="AE89" s="190">
        <v>100</v>
      </c>
      <c r="AF89" s="190">
        <v>100</v>
      </c>
      <c r="AG89" s="214">
        <v>100</v>
      </c>
      <c r="AH89" s="214">
        <v>100</v>
      </c>
      <c r="AI89" s="214">
        <v>100</v>
      </c>
      <c r="AJ89" s="272">
        <v>100</v>
      </c>
      <c r="AK89" s="301">
        <v>100</v>
      </c>
      <c r="AL89" s="301">
        <v>100</v>
      </c>
      <c r="AM89" s="301">
        <v>100</v>
      </c>
      <c r="AN89" s="272">
        <v>100</v>
      </c>
      <c r="AO89" s="301">
        <v>100</v>
      </c>
      <c r="AP89" s="289">
        <v>55</v>
      </c>
      <c r="AQ89" s="301">
        <v>55</v>
      </c>
      <c r="AR89" s="23"/>
      <c r="AS89" s="116" t="str">
        <f t="shared" si="19"/>
        <v>N</v>
      </c>
      <c r="AT89" s="113">
        <f>IFERROR(SUMIF('Current NLData'!A:A,'Payment Changes'!G89,'Current NLData'!K:K)/COUNTIF('Current NLData'!A:A,'Payment Changes'!G89),0)+IFERROR(VLOOKUP(G89&amp;"-ALL",NLPaymentExport,10,FALSE),0)</f>
        <v>55</v>
      </c>
      <c r="AU89" s="117">
        <f t="shared" si="20"/>
        <v>0</v>
      </c>
    </row>
    <row r="90" spans="1:80" outlineLevel="1" x14ac:dyDescent="0.45">
      <c r="A90" s="3"/>
      <c r="C90" s="4"/>
      <c r="D90" s="456"/>
      <c r="E90" s="90" t="str">
        <f t="shared" si="21"/>
        <v>Pharr</v>
      </c>
      <c r="F90" s="92" t="str">
        <f t="shared" si="22"/>
        <v>CP523</v>
      </c>
      <c r="G90" s="98" t="str">
        <f t="shared" si="23"/>
        <v>CP523-NEW DONOR -5th</v>
      </c>
      <c r="H90" s="457"/>
      <c r="I90" s="34" t="s">
        <v>80</v>
      </c>
      <c r="J90" s="58">
        <v>60</v>
      </c>
      <c r="K90" s="62">
        <v>55</v>
      </c>
      <c r="L90" s="58">
        <v>55</v>
      </c>
      <c r="M90" s="58">
        <v>60</v>
      </c>
      <c r="N90" s="58">
        <v>60</v>
      </c>
      <c r="O90" s="58">
        <v>60</v>
      </c>
      <c r="P90" s="58">
        <v>60</v>
      </c>
      <c r="Q90" s="58">
        <v>60</v>
      </c>
      <c r="R90" s="58">
        <v>60</v>
      </c>
      <c r="S90" s="58">
        <v>60</v>
      </c>
      <c r="T90" s="58">
        <v>60</v>
      </c>
      <c r="U90" s="58">
        <v>60</v>
      </c>
      <c r="V90" s="186">
        <v>60</v>
      </c>
      <c r="W90" s="186">
        <v>60</v>
      </c>
      <c r="X90" s="186">
        <v>60</v>
      </c>
      <c r="Y90" s="186">
        <v>60</v>
      </c>
      <c r="Z90" s="186">
        <v>60</v>
      </c>
      <c r="AA90" s="186">
        <v>60</v>
      </c>
      <c r="AB90" s="186">
        <v>60</v>
      </c>
      <c r="AC90" s="186">
        <v>60</v>
      </c>
      <c r="AD90" s="214">
        <v>60</v>
      </c>
      <c r="AE90" s="190">
        <v>100</v>
      </c>
      <c r="AF90" s="190">
        <v>100</v>
      </c>
      <c r="AG90" s="214">
        <v>100</v>
      </c>
      <c r="AH90" s="214">
        <v>100</v>
      </c>
      <c r="AI90" s="214">
        <v>100</v>
      </c>
      <c r="AJ90" s="272">
        <v>100</v>
      </c>
      <c r="AK90" s="301">
        <v>100</v>
      </c>
      <c r="AL90" s="301">
        <v>100</v>
      </c>
      <c r="AM90" s="301">
        <v>100</v>
      </c>
      <c r="AN90" s="272">
        <v>100</v>
      </c>
      <c r="AO90" s="289">
        <v>55</v>
      </c>
      <c r="AP90" s="301">
        <v>55</v>
      </c>
      <c r="AQ90" s="301">
        <v>55</v>
      </c>
      <c r="AR90" s="23"/>
      <c r="AS90" s="116" t="str">
        <f t="shared" si="19"/>
        <v>N</v>
      </c>
      <c r="AT90" s="113">
        <f>IFERROR(SUMIF('Current NLData'!A:A,'Payment Changes'!G90,'Current NLData'!K:K)/COUNTIF('Current NLData'!A:A,'Payment Changes'!G90),0)+IFERROR(VLOOKUP(G90&amp;"-ALL",NLPaymentExport,10,FALSE),0)</f>
        <v>55</v>
      </c>
      <c r="AU90" s="117">
        <f t="shared" si="20"/>
        <v>0</v>
      </c>
    </row>
    <row r="91" spans="1:80" outlineLevel="1" x14ac:dyDescent="0.45">
      <c r="A91" s="3"/>
      <c r="C91" s="4"/>
      <c r="D91" s="456"/>
      <c r="E91" s="90" t="str">
        <f t="shared" si="21"/>
        <v>Pharr</v>
      </c>
      <c r="F91" s="92" t="str">
        <f t="shared" si="22"/>
        <v>CP523</v>
      </c>
      <c r="G91" s="98" t="str">
        <f t="shared" si="23"/>
        <v>CP523-NEW DONOR -6th</v>
      </c>
      <c r="H91" s="457"/>
      <c r="I91" s="34" t="s">
        <v>81</v>
      </c>
      <c r="J91" s="58">
        <v>60</v>
      </c>
      <c r="K91" s="62">
        <v>65</v>
      </c>
      <c r="L91" s="58">
        <v>55</v>
      </c>
      <c r="M91" s="58">
        <v>60</v>
      </c>
      <c r="N91" s="58">
        <v>60</v>
      </c>
      <c r="O91" s="58">
        <v>60</v>
      </c>
      <c r="P91" s="58">
        <v>60</v>
      </c>
      <c r="Q91" s="58">
        <v>60</v>
      </c>
      <c r="R91" s="58">
        <v>60</v>
      </c>
      <c r="S91" s="58">
        <v>60</v>
      </c>
      <c r="T91" s="58">
        <v>60</v>
      </c>
      <c r="U91" s="58">
        <v>60</v>
      </c>
      <c r="V91" s="186">
        <v>60</v>
      </c>
      <c r="W91" s="186">
        <v>60</v>
      </c>
      <c r="X91" s="186">
        <v>60</v>
      </c>
      <c r="Y91" s="186">
        <v>60</v>
      </c>
      <c r="Z91" s="186">
        <v>60</v>
      </c>
      <c r="AA91" s="186">
        <v>60</v>
      </c>
      <c r="AB91" s="186">
        <v>60</v>
      </c>
      <c r="AC91" s="186">
        <v>60</v>
      </c>
      <c r="AD91" s="214">
        <v>60</v>
      </c>
      <c r="AE91" s="190">
        <v>100</v>
      </c>
      <c r="AF91" s="190">
        <v>100</v>
      </c>
      <c r="AG91" s="214">
        <v>100</v>
      </c>
      <c r="AH91" s="214">
        <v>100</v>
      </c>
      <c r="AI91" s="214">
        <v>100</v>
      </c>
      <c r="AJ91" s="272">
        <v>100</v>
      </c>
      <c r="AK91" s="301">
        <v>100</v>
      </c>
      <c r="AL91" s="301">
        <v>100</v>
      </c>
      <c r="AM91" s="301">
        <v>100</v>
      </c>
      <c r="AN91" s="272">
        <v>100</v>
      </c>
      <c r="AO91" s="289">
        <v>55</v>
      </c>
      <c r="AP91" s="301">
        <v>55</v>
      </c>
      <c r="AQ91" s="301">
        <v>55</v>
      </c>
      <c r="AR91" s="23"/>
      <c r="AS91" s="116" t="str">
        <f t="shared" si="19"/>
        <v>N</v>
      </c>
      <c r="AT91" s="113">
        <f>IFERROR(SUMIF('Current NLData'!A:A,'Payment Changes'!G91,'Current NLData'!K:K)/COUNTIF('Current NLData'!A:A,'Payment Changes'!G91),0)+IFERROR(VLOOKUP(G91&amp;"-ALL",NLPaymentExport,10,FALSE),0)</f>
        <v>55</v>
      </c>
      <c r="AU91" s="117">
        <f t="shared" si="20"/>
        <v>0</v>
      </c>
    </row>
    <row r="92" spans="1:80" outlineLevel="1" x14ac:dyDescent="0.45">
      <c r="A92" s="3"/>
      <c r="C92" s="4"/>
      <c r="D92" s="456"/>
      <c r="E92" s="90" t="str">
        <f t="shared" si="21"/>
        <v>Pharr</v>
      </c>
      <c r="F92" s="92" t="str">
        <f t="shared" si="22"/>
        <v>CP523</v>
      </c>
      <c r="G92" s="98" t="str">
        <f t="shared" si="23"/>
        <v>CP523-NEW DONOR -7th</v>
      </c>
      <c r="H92" s="457"/>
      <c r="I92" s="34" t="s">
        <v>82</v>
      </c>
      <c r="J92" s="58">
        <v>60</v>
      </c>
      <c r="K92" s="62">
        <v>55</v>
      </c>
      <c r="L92" s="58">
        <v>55</v>
      </c>
      <c r="M92" s="58">
        <v>60</v>
      </c>
      <c r="N92" s="58">
        <v>60</v>
      </c>
      <c r="O92" s="58">
        <v>60</v>
      </c>
      <c r="P92" s="58">
        <v>60</v>
      </c>
      <c r="Q92" s="58">
        <v>60</v>
      </c>
      <c r="R92" s="58">
        <v>60</v>
      </c>
      <c r="S92" s="58">
        <v>60</v>
      </c>
      <c r="T92" s="58">
        <v>60</v>
      </c>
      <c r="U92" s="58">
        <v>60</v>
      </c>
      <c r="V92" s="186">
        <v>60</v>
      </c>
      <c r="W92" s="186">
        <v>60</v>
      </c>
      <c r="X92" s="186">
        <v>60</v>
      </c>
      <c r="Y92" s="186">
        <v>60</v>
      </c>
      <c r="Z92" s="186">
        <v>60</v>
      </c>
      <c r="AA92" s="186">
        <v>60</v>
      </c>
      <c r="AB92" s="186">
        <v>60</v>
      </c>
      <c r="AC92" s="186">
        <v>60</v>
      </c>
      <c r="AD92" s="214">
        <v>60</v>
      </c>
      <c r="AE92" s="214">
        <v>60</v>
      </c>
      <c r="AF92" s="214">
        <v>60</v>
      </c>
      <c r="AG92" s="214">
        <v>60</v>
      </c>
      <c r="AH92" s="214">
        <v>60</v>
      </c>
      <c r="AI92" s="214">
        <v>60</v>
      </c>
      <c r="AJ92" s="272">
        <v>60</v>
      </c>
      <c r="AK92" s="301">
        <v>60</v>
      </c>
      <c r="AL92" s="301">
        <v>60</v>
      </c>
      <c r="AM92" s="301">
        <v>60</v>
      </c>
      <c r="AN92" s="289">
        <v>55</v>
      </c>
      <c r="AO92" s="301">
        <v>55</v>
      </c>
      <c r="AP92" s="301">
        <v>55</v>
      </c>
      <c r="AQ92" s="301">
        <v>55</v>
      </c>
      <c r="AR92" s="23"/>
      <c r="AS92" s="116" t="str">
        <f t="shared" si="19"/>
        <v>N</v>
      </c>
      <c r="AT92" s="113">
        <f>IFERROR(SUMIF('Current NLData'!A:A,'Payment Changes'!G92,'Current NLData'!K:K)/COUNTIF('Current NLData'!A:A,'Payment Changes'!G92),0)+IFERROR(VLOOKUP(G92&amp;"-ALL",NLPaymentExport,10,FALSE),0)</f>
        <v>55</v>
      </c>
      <c r="AU92" s="117">
        <f t="shared" si="20"/>
        <v>0</v>
      </c>
    </row>
    <row r="93" spans="1:80" outlineLevel="1" x14ac:dyDescent="0.45">
      <c r="A93" s="3"/>
      <c r="C93" s="4"/>
      <c r="D93" s="456"/>
      <c r="E93" s="90" t="str">
        <f t="shared" si="21"/>
        <v>Pharr</v>
      </c>
      <c r="F93" s="92" t="str">
        <f t="shared" si="22"/>
        <v>CP523</v>
      </c>
      <c r="G93" s="98" t="str">
        <f t="shared" si="23"/>
        <v>CP523-NEW DONOR -8th</v>
      </c>
      <c r="H93" s="457"/>
      <c r="I93" s="35" t="s">
        <v>83</v>
      </c>
      <c r="J93" s="63">
        <v>60</v>
      </c>
      <c r="K93" s="64">
        <v>65</v>
      </c>
      <c r="L93" s="63">
        <v>55</v>
      </c>
      <c r="M93" s="63">
        <v>60</v>
      </c>
      <c r="N93" s="63">
        <v>60</v>
      </c>
      <c r="O93" s="63">
        <v>60</v>
      </c>
      <c r="P93" s="63">
        <v>60</v>
      </c>
      <c r="Q93" s="63">
        <v>60</v>
      </c>
      <c r="R93" s="63">
        <v>60</v>
      </c>
      <c r="S93" s="63">
        <v>60</v>
      </c>
      <c r="T93" s="63">
        <v>60</v>
      </c>
      <c r="U93" s="63">
        <v>60</v>
      </c>
      <c r="V93" s="187">
        <v>60</v>
      </c>
      <c r="W93" s="187">
        <v>60</v>
      </c>
      <c r="X93" s="187">
        <v>60</v>
      </c>
      <c r="Y93" s="187">
        <v>60</v>
      </c>
      <c r="Z93" s="187">
        <v>60</v>
      </c>
      <c r="AA93" s="187">
        <v>60</v>
      </c>
      <c r="AB93" s="187">
        <v>60</v>
      </c>
      <c r="AC93" s="187">
        <v>60</v>
      </c>
      <c r="AD93" s="221">
        <v>60</v>
      </c>
      <c r="AE93" s="221">
        <v>60</v>
      </c>
      <c r="AF93" s="221">
        <v>60</v>
      </c>
      <c r="AG93" s="221">
        <v>60</v>
      </c>
      <c r="AH93" s="221">
        <v>60</v>
      </c>
      <c r="AI93" s="221">
        <v>60</v>
      </c>
      <c r="AJ93" s="273">
        <v>60</v>
      </c>
      <c r="AK93" s="302">
        <v>60</v>
      </c>
      <c r="AL93" s="302">
        <v>60</v>
      </c>
      <c r="AM93" s="302">
        <v>60</v>
      </c>
      <c r="AN93" s="305">
        <v>55</v>
      </c>
      <c r="AO93" s="302">
        <v>55</v>
      </c>
      <c r="AP93" s="302">
        <v>55</v>
      </c>
      <c r="AQ93" s="302">
        <v>55</v>
      </c>
      <c r="AR93" s="23"/>
      <c r="AS93" s="116" t="str">
        <f t="shared" si="19"/>
        <v>N</v>
      </c>
      <c r="AT93" s="113">
        <f>IFERROR(SUMIF('Current NLData'!A:A,'Payment Changes'!G93,'Current NLData'!K:K)/COUNTIF('Current NLData'!A:A,'Payment Changes'!G93),0)+IFERROR(VLOOKUP(G93&amp;"-ALL",NLPaymentExport,10,FALSE),0)</f>
        <v>55</v>
      </c>
      <c r="AU93" s="117">
        <f t="shared" si="20"/>
        <v>0</v>
      </c>
    </row>
    <row r="94" spans="1:80" ht="28.5" outlineLevel="1" x14ac:dyDescent="0.45">
      <c r="A94" s="3"/>
      <c r="C94" s="4"/>
      <c r="D94" s="456"/>
      <c r="E94" s="90" t="str">
        <f t="shared" si="21"/>
        <v>Pharr</v>
      </c>
      <c r="F94" s="92" t="str">
        <f t="shared" si="22"/>
        <v>CP523</v>
      </c>
      <c r="G94" s="98" t="str">
        <f t="shared" si="23"/>
        <v>CP523-RETURN - 1st don of the week -STD</v>
      </c>
      <c r="H94" s="457"/>
      <c r="I94" s="36" t="s">
        <v>84</v>
      </c>
      <c r="J94" s="58">
        <v>60</v>
      </c>
      <c r="K94" s="62">
        <v>55</v>
      </c>
      <c r="L94" s="58">
        <v>55</v>
      </c>
      <c r="M94" s="58">
        <v>60</v>
      </c>
      <c r="N94" s="58">
        <v>60</v>
      </c>
      <c r="O94" s="58">
        <v>60</v>
      </c>
      <c r="P94" s="58">
        <v>60</v>
      </c>
      <c r="Q94" s="58">
        <v>60</v>
      </c>
      <c r="R94" s="58">
        <v>60</v>
      </c>
      <c r="S94" s="58">
        <v>60</v>
      </c>
      <c r="T94" s="58">
        <v>60</v>
      </c>
      <c r="U94" s="58">
        <v>60</v>
      </c>
      <c r="V94" s="186">
        <v>60</v>
      </c>
      <c r="W94" s="186">
        <v>60</v>
      </c>
      <c r="X94" s="186">
        <v>60</v>
      </c>
      <c r="Y94" s="186">
        <v>60</v>
      </c>
      <c r="Z94" s="186">
        <v>60</v>
      </c>
      <c r="AA94" s="186">
        <v>60</v>
      </c>
      <c r="AB94" s="186">
        <v>60</v>
      </c>
      <c r="AC94" s="186">
        <v>60</v>
      </c>
      <c r="AD94" s="214">
        <v>60</v>
      </c>
      <c r="AE94" s="214">
        <v>60</v>
      </c>
      <c r="AF94" s="214">
        <v>60</v>
      </c>
      <c r="AG94" s="214">
        <v>60</v>
      </c>
      <c r="AH94" s="214">
        <v>60</v>
      </c>
      <c r="AI94" s="214">
        <v>60</v>
      </c>
      <c r="AJ94" s="272">
        <v>60</v>
      </c>
      <c r="AK94" s="301">
        <v>60</v>
      </c>
      <c r="AL94" s="301">
        <v>60</v>
      </c>
      <c r="AM94" s="301">
        <v>60</v>
      </c>
      <c r="AN94" s="289">
        <v>55</v>
      </c>
      <c r="AO94" s="301">
        <v>55</v>
      </c>
      <c r="AP94" s="301">
        <v>55</v>
      </c>
      <c r="AQ94" s="301">
        <v>55</v>
      </c>
      <c r="AR94" s="23"/>
      <c r="AS94" s="116" t="str">
        <f t="shared" si="19"/>
        <v>N</v>
      </c>
      <c r="AT94" s="113">
        <f>IFERROR(SUMIF('Current NLData'!A:A,'Payment Changes'!G94,'Current NLData'!K:K)/COUNTIF('Current NLData'!A:A,'Payment Changes'!G94),0)+IFERROR(VLOOKUP(G94&amp;"-ALL",NLPaymentExport,10,FALSE),0)</f>
        <v>55</v>
      </c>
      <c r="AU94" s="117">
        <f t="shared" si="20"/>
        <v>0</v>
      </c>
    </row>
    <row r="95" spans="1:80" ht="28.5" outlineLevel="1" x14ac:dyDescent="0.45">
      <c r="A95" s="3"/>
      <c r="C95" s="4"/>
      <c r="D95" s="456"/>
      <c r="E95" s="90" t="str">
        <f t="shared" si="21"/>
        <v>Pharr</v>
      </c>
      <c r="F95" s="92" t="str">
        <f t="shared" si="22"/>
        <v>CP523</v>
      </c>
      <c r="G95" s="98" t="str">
        <f t="shared" si="23"/>
        <v>CP523-RETURN - 2nd don of the week -BONUS</v>
      </c>
      <c r="H95" s="457"/>
      <c r="I95" s="36" t="s">
        <v>85</v>
      </c>
      <c r="J95" s="58">
        <v>5</v>
      </c>
      <c r="K95" s="62">
        <v>10</v>
      </c>
      <c r="L95" s="58">
        <v>10</v>
      </c>
      <c r="M95" s="58">
        <v>20</v>
      </c>
      <c r="N95" s="58">
        <v>20</v>
      </c>
      <c r="O95" s="58">
        <v>20</v>
      </c>
      <c r="P95" s="58">
        <v>20</v>
      </c>
      <c r="Q95" s="58">
        <v>20</v>
      </c>
      <c r="R95" s="58">
        <v>20</v>
      </c>
      <c r="S95" s="58">
        <v>20</v>
      </c>
      <c r="T95" s="58">
        <v>20</v>
      </c>
      <c r="U95" s="58">
        <v>20</v>
      </c>
      <c r="V95" s="186">
        <v>20</v>
      </c>
      <c r="W95" s="186">
        <v>20</v>
      </c>
      <c r="X95" s="186">
        <v>10</v>
      </c>
      <c r="Y95" s="186">
        <v>10</v>
      </c>
      <c r="Z95" s="186">
        <v>10</v>
      </c>
      <c r="AA95" s="186">
        <v>10</v>
      </c>
      <c r="AB95" s="186">
        <v>10</v>
      </c>
      <c r="AC95" s="186">
        <v>10</v>
      </c>
      <c r="AD95" s="214">
        <v>10</v>
      </c>
      <c r="AE95" s="214">
        <v>10</v>
      </c>
      <c r="AF95" s="214">
        <v>10</v>
      </c>
      <c r="AG95" s="214">
        <v>10</v>
      </c>
      <c r="AH95" s="214">
        <v>10</v>
      </c>
      <c r="AI95" s="214">
        <v>10</v>
      </c>
      <c r="AJ95" s="272">
        <v>10</v>
      </c>
      <c r="AK95" s="301">
        <v>10</v>
      </c>
      <c r="AL95" s="301">
        <v>10</v>
      </c>
      <c r="AM95" s="301">
        <v>10</v>
      </c>
      <c r="AN95" s="289">
        <v>15</v>
      </c>
      <c r="AO95" s="289">
        <v>10</v>
      </c>
      <c r="AP95" s="301">
        <v>10</v>
      </c>
      <c r="AQ95" s="301">
        <v>10</v>
      </c>
      <c r="AR95" s="23"/>
      <c r="AS95" s="116" t="str">
        <f t="shared" si="19"/>
        <v>N</v>
      </c>
      <c r="AT95" s="113">
        <f>IFERROR(SUMIF('Current NLData'!A:A,'Payment Changes'!G95,'Current NLData'!K:K)/COUNTIF('Current NLData'!A:A,'Payment Changes'!G95),0)+IFERROR(VLOOKUP(G95&amp;"-ALL",NLPaymentExport,10,FALSE),0)</f>
        <v>10</v>
      </c>
      <c r="AU95" s="117">
        <f t="shared" si="20"/>
        <v>0</v>
      </c>
    </row>
    <row r="96" spans="1:80" ht="28.5" outlineLevel="1" x14ac:dyDescent="0.45">
      <c r="A96" s="3"/>
      <c r="C96" s="4"/>
      <c r="D96" s="456"/>
      <c r="E96" s="90" t="str">
        <f t="shared" si="21"/>
        <v>Pharr</v>
      </c>
      <c r="F96" s="92" t="str">
        <f t="shared" si="22"/>
        <v>CP523</v>
      </c>
      <c r="G96" s="98" t="str">
        <f t="shared" si="23"/>
        <v>CP523-RETURN - 5th don of the month -BONUS</v>
      </c>
      <c r="H96" s="457"/>
      <c r="I96" s="37" t="s">
        <v>86</v>
      </c>
      <c r="J96" s="65">
        <v>0</v>
      </c>
      <c r="K96" s="65">
        <v>0</v>
      </c>
      <c r="L96" s="65">
        <v>0</v>
      </c>
      <c r="M96" s="65">
        <v>0</v>
      </c>
      <c r="N96" s="65">
        <v>0</v>
      </c>
      <c r="O96" s="65">
        <v>0</v>
      </c>
      <c r="P96" s="65">
        <v>0</v>
      </c>
      <c r="Q96" s="65">
        <v>0</v>
      </c>
      <c r="R96" s="65">
        <v>0</v>
      </c>
      <c r="S96" s="65">
        <v>0</v>
      </c>
      <c r="T96" s="65">
        <v>0</v>
      </c>
      <c r="U96" s="65">
        <v>0</v>
      </c>
      <c r="V96" s="188">
        <v>0</v>
      </c>
      <c r="W96" s="188">
        <v>0</v>
      </c>
      <c r="X96" s="188">
        <v>0</v>
      </c>
      <c r="Y96" s="188">
        <v>0</v>
      </c>
      <c r="Z96" s="188">
        <v>0</v>
      </c>
      <c r="AA96" s="188">
        <v>0</v>
      </c>
      <c r="AB96" s="188">
        <v>10</v>
      </c>
      <c r="AC96" s="188">
        <v>10</v>
      </c>
      <c r="AD96" s="222">
        <v>10</v>
      </c>
      <c r="AE96" s="222">
        <v>10</v>
      </c>
      <c r="AF96" s="222">
        <v>10</v>
      </c>
      <c r="AG96" s="222">
        <v>10</v>
      </c>
      <c r="AH96" s="222">
        <v>10</v>
      </c>
      <c r="AI96" s="222">
        <v>10</v>
      </c>
      <c r="AJ96" s="287">
        <v>10</v>
      </c>
      <c r="AK96" s="303">
        <v>10</v>
      </c>
      <c r="AL96" s="303">
        <v>10</v>
      </c>
      <c r="AM96" s="303">
        <v>10</v>
      </c>
      <c r="AN96" s="290">
        <v>0</v>
      </c>
      <c r="AO96" s="290">
        <v>20</v>
      </c>
      <c r="AP96" s="303">
        <v>20</v>
      </c>
      <c r="AQ96" s="303">
        <v>20</v>
      </c>
      <c r="AR96" s="22"/>
      <c r="AS96" s="116" t="str">
        <f t="shared" si="19"/>
        <v>N</v>
      </c>
      <c r="AT96" s="113">
        <f>IFERROR(SUMIF('Current NLData'!A:A,'Payment Changes'!G96,'Current NLData'!K:K)/COUNTIF('Current NLData'!A:A,'Payment Changes'!G96),0)+IFERROR(VLOOKUP(G96&amp;"-ALL",NLPaymentExport,10,FALSE),0)</f>
        <v>20</v>
      </c>
      <c r="AU96" s="117">
        <f t="shared" si="20"/>
        <v>0</v>
      </c>
    </row>
    <row r="97" spans="1:80" ht="28.5" outlineLevel="1" x14ac:dyDescent="0.45">
      <c r="A97" s="3"/>
      <c r="C97" s="4"/>
      <c r="D97" s="456"/>
      <c r="E97" s="90" t="str">
        <f t="shared" si="21"/>
        <v>Pharr</v>
      </c>
      <c r="F97" s="92" t="str">
        <f t="shared" si="22"/>
        <v>CP523</v>
      </c>
      <c r="G97" s="98" t="str">
        <f t="shared" si="23"/>
        <v>CP523-RETURN - 6th don of the month -BONUS</v>
      </c>
      <c r="H97" s="457"/>
      <c r="I97" s="38" t="s">
        <v>87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58">
        <v>0</v>
      </c>
      <c r="P97" s="58">
        <v>0</v>
      </c>
      <c r="Q97" s="58">
        <v>0</v>
      </c>
      <c r="R97" s="58">
        <v>0</v>
      </c>
      <c r="S97" s="58">
        <v>0</v>
      </c>
      <c r="T97" s="58">
        <v>20</v>
      </c>
      <c r="U97" s="58">
        <v>20</v>
      </c>
      <c r="V97" s="186">
        <v>20</v>
      </c>
      <c r="W97" s="186">
        <v>20</v>
      </c>
      <c r="X97" s="186">
        <v>10</v>
      </c>
      <c r="Y97" s="186">
        <v>10</v>
      </c>
      <c r="Z97" s="186">
        <v>10</v>
      </c>
      <c r="AA97" s="186">
        <v>10</v>
      </c>
      <c r="AB97" s="186">
        <v>15</v>
      </c>
      <c r="AC97" s="186">
        <v>15</v>
      </c>
      <c r="AD97" s="214">
        <v>15</v>
      </c>
      <c r="AE97" s="214">
        <v>15</v>
      </c>
      <c r="AF97" s="214">
        <v>15</v>
      </c>
      <c r="AG97" s="214">
        <v>15</v>
      </c>
      <c r="AH97" s="214">
        <v>15</v>
      </c>
      <c r="AI97" s="214">
        <v>15</v>
      </c>
      <c r="AJ97" s="272">
        <v>15</v>
      </c>
      <c r="AK97" s="301">
        <v>15</v>
      </c>
      <c r="AL97" s="301">
        <v>15</v>
      </c>
      <c r="AM97" s="301">
        <v>15</v>
      </c>
      <c r="AN97" s="289">
        <v>30</v>
      </c>
      <c r="AO97" s="289">
        <v>40</v>
      </c>
      <c r="AP97" s="301">
        <v>40</v>
      </c>
      <c r="AQ97" s="301">
        <v>40</v>
      </c>
      <c r="AR97" s="22"/>
      <c r="AS97" s="116" t="str">
        <f t="shared" si="19"/>
        <v>N</v>
      </c>
      <c r="AT97" s="113">
        <f>IFERROR(SUMIF('Current NLData'!A:A,'Payment Changes'!G97,'Current NLData'!K:K)/COUNTIF('Current NLData'!A:A,'Payment Changes'!G97),0)+IFERROR(VLOOKUP(G97&amp;"-ALL",NLPaymentExport,10,FALSE),0)</f>
        <v>40</v>
      </c>
      <c r="AU97" s="117">
        <f t="shared" si="20"/>
        <v>0</v>
      </c>
    </row>
    <row r="98" spans="1:80" ht="28.5" outlineLevel="1" x14ac:dyDescent="0.45">
      <c r="A98" s="3"/>
      <c r="C98" s="4"/>
      <c r="D98" s="456"/>
      <c r="E98" s="90" t="str">
        <f t="shared" si="21"/>
        <v>Pharr</v>
      </c>
      <c r="F98" s="92" t="str">
        <f t="shared" si="22"/>
        <v>CP523</v>
      </c>
      <c r="G98" s="98" t="str">
        <f t="shared" si="23"/>
        <v>CP523-RETURN - 7th don of the month -BONUS</v>
      </c>
      <c r="H98" s="457"/>
      <c r="I98" s="38" t="s">
        <v>88</v>
      </c>
      <c r="J98" s="58">
        <v>0</v>
      </c>
      <c r="K98" s="58">
        <v>0</v>
      </c>
      <c r="L98" s="58">
        <v>0</v>
      </c>
      <c r="M98" s="58">
        <v>0</v>
      </c>
      <c r="N98" s="58">
        <v>0</v>
      </c>
      <c r="O98" s="58">
        <v>0</v>
      </c>
      <c r="P98" s="58">
        <v>0</v>
      </c>
      <c r="Q98" s="58">
        <v>0</v>
      </c>
      <c r="R98" s="58">
        <v>0</v>
      </c>
      <c r="S98" s="58">
        <v>0</v>
      </c>
      <c r="T98" s="58">
        <v>0</v>
      </c>
      <c r="U98" s="58">
        <v>0</v>
      </c>
      <c r="V98" s="186">
        <v>0</v>
      </c>
      <c r="W98" s="186">
        <v>0</v>
      </c>
      <c r="X98" s="186">
        <v>0</v>
      </c>
      <c r="Y98" s="186">
        <v>0</v>
      </c>
      <c r="Z98" s="186">
        <v>0</v>
      </c>
      <c r="AA98" s="186">
        <v>0</v>
      </c>
      <c r="AB98" s="186">
        <v>20</v>
      </c>
      <c r="AC98" s="186">
        <v>20</v>
      </c>
      <c r="AD98" s="214">
        <v>20</v>
      </c>
      <c r="AE98" s="214">
        <v>20</v>
      </c>
      <c r="AF98" s="214">
        <v>20</v>
      </c>
      <c r="AG98" s="214">
        <v>20</v>
      </c>
      <c r="AH98" s="214">
        <v>20</v>
      </c>
      <c r="AI98" s="214">
        <v>20</v>
      </c>
      <c r="AJ98" s="272">
        <v>20</v>
      </c>
      <c r="AK98" s="301">
        <v>20</v>
      </c>
      <c r="AL98" s="301">
        <v>20</v>
      </c>
      <c r="AM98" s="301">
        <v>20</v>
      </c>
      <c r="AN98" s="289">
        <v>0</v>
      </c>
      <c r="AO98" s="301">
        <v>0</v>
      </c>
      <c r="AP98" s="301">
        <v>0</v>
      </c>
      <c r="AQ98" s="301">
        <v>0</v>
      </c>
      <c r="AR98" s="22"/>
      <c r="AS98" s="116" t="str">
        <f t="shared" si="19"/>
        <v>N</v>
      </c>
      <c r="AT98" s="113">
        <f>IFERROR(SUMIF('Current NLData'!A:A,'Payment Changes'!G98,'Current NLData'!K:K)/COUNTIF('Current NLData'!A:A,'Payment Changes'!G98),0)+IFERROR(VLOOKUP(G98&amp;"-ALL",NLPaymentExport,10,FALSE),0)</f>
        <v>0</v>
      </c>
      <c r="AU98" s="117">
        <f t="shared" si="20"/>
        <v>0</v>
      </c>
    </row>
    <row r="99" spans="1:80" ht="28.5" outlineLevel="1" x14ac:dyDescent="0.45">
      <c r="A99" s="3"/>
      <c r="C99" s="4"/>
      <c r="D99" s="456"/>
      <c r="E99" s="90" t="str">
        <f t="shared" si="21"/>
        <v>Pharr</v>
      </c>
      <c r="F99" s="92" t="str">
        <f t="shared" si="22"/>
        <v>CP523</v>
      </c>
      <c r="G99" s="98" t="str">
        <f t="shared" si="23"/>
        <v>CP523-RETURN - 8th don of the month -BONUS</v>
      </c>
      <c r="H99" s="457"/>
      <c r="I99" s="38" t="s">
        <v>89</v>
      </c>
      <c r="J99" s="58">
        <v>25</v>
      </c>
      <c r="K99" s="58">
        <v>25</v>
      </c>
      <c r="L99" s="58">
        <v>0</v>
      </c>
      <c r="M99" s="58">
        <v>0</v>
      </c>
      <c r="N99" s="58">
        <v>0</v>
      </c>
      <c r="O99" s="58">
        <v>0</v>
      </c>
      <c r="P99" s="58">
        <v>0</v>
      </c>
      <c r="Q99" s="58">
        <v>0</v>
      </c>
      <c r="R99" s="58">
        <v>0</v>
      </c>
      <c r="S99" s="58">
        <v>0</v>
      </c>
      <c r="T99" s="58">
        <v>0</v>
      </c>
      <c r="U99" s="58">
        <v>0</v>
      </c>
      <c r="V99" s="186">
        <v>0</v>
      </c>
      <c r="W99" s="186">
        <v>0</v>
      </c>
      <c r="X99" s="186">
        <v>0</v>
      </c>
      <c r="Y99" s="186">
        <v>0</v>
      </c>
      <c r="Z99" s="186">
        <v>0</v>
      </c>
      <c r="AA99" s="186">
        <v>0</v>
      </c>
      <c r="AB99" s="186">
        <v>0</v>
      </c>
      <c r="AC99" s="186">
        <v>0</v>
      </c>
      <c r="AD99" s="214">
        <v>0</v>
      </c>
      <c r="AE99" s="214">
        <v>0</v>
      </c>
      <c r="AF99" s="214">
        <v>0</v>
      </c>
      <c r="AG99" s="214">
        <v>0</v>
      </c>
      <c r="AH99" s="214">
        <v>0</v>
      </c>
      <c r="AI99" s="214">
        <v>0</v>
      </c>
      <c r="AJ99" s="272">
        <v>0</v>
      </c>
      <c r="AK99" s="301">
        <v>0</v>
      </c>
      <c r="AL99" s="301">
        <v>0</v>
      </c>
      <c r="AM99" s="301">
        <v>0</v>
      </c>
      <c r="AN99" s="272">
        <v>0</v>
      </c>
      <c r="AO99" s="301">
        <v>0</v>
      </c>
      <c r="AP99" s="301">
        <v>0</v>
      </c>
      <c r="AQ99" s="301">
        <v>0</v>
      </c>
      <c r="AR99" s="22"/>
      <c r="AS99" s="116" t="str">
        <f t="shared" si="19"/>
        <v>N</v>
      </c>
      <c r="AT99" s="113">
        <f>IFERROR(SUMIF('Current NLData'!A:A,'Payment Changes'!G99,'Current NLData'!K:K)/COUNTIF('Current NLData'!A:A,'Payment Changes'!G99),0)+IFERROR(VLOOKUP(G99&amp;"-ALL",NLPaymentExport,10,FALSE),0)</f>
        <v>0</v>
      </c>
      <c r="AU99" s="117">
        <f t="shared" si="20"/>
        <v>0</v>
      </c>
    </row>
    <row r="100" spans="1:80" ht="28.5" outlineLevel="1" x14ac:dyDescent="0.45">
      <c r="A100" s="3"/>
      <c r="C100" s="4" t="str">
        <f>IF(J100=0,"Warning","")</f>
        <v/>
      </c>
      <c r="D100" s="456"/>
      <c r="E100" s="90" t="str">
        <f t="shared" si="21"/>
        <v>Pharr</v>
      </c>
      <c r="F100" s="92" t="str">
        <f t="shared" si="22"/>
        <v>CP523</v>
      </c>
      <c r="G100" s="98" t="str">
        <f t="shared" si="23"/>
        <v>CP523-RETURN - Buddy referral  -BONUS</v>
      </c>
      <c r="H100" s="457"/>
      <c r="I100" s="39" t="s">
        <v>90</v>
      </c>
      <c r="J100" s="58">
        <v>50</v>
      </c>
      <c r="K100" s="58">
        <v>50</v>
      </c>
      <c r="L100" s="58">
        <v>0</v>
      </c>
      <c r="M100" s="58">
        <v>0</v>
      </c>
      <c r="N100" s="58">
        <v>0</v>
      </c>
      <c r="O100" s="58">
        <v>50</v>
      </c>
      <c r="P100" s="58">
        <v>50</v>
      </c>
      <c r="Q100" s="58">
        <v>100</v>
      </c>
      <c r="R100" s="58">
        <v>100</v>
      </c>
      <c r="S100" s="58">
        <v>100</v>
      </c>
      <c r="T100" s="58">
        <v>100</v>
      </c>
      <c r="U100" s="58">
        <v>50</v>
      </c>
      <c r="V100" s="186">
        <v>50</v>
      </c>
      <c r="W100" s="186">
        <v>50</v>
      </c>
      <c r="X100" s="186">
        <v>50</v>
      </c>
      <c r="Y100" s="186">
        <v>50</v>
      </c>
      <c r="Z100" s="186">
        <v>50</v>
      </c>
      <c r="AA100" s="186">
        <v>100</v>
      </c>
      <c r="AB100" s="190">
        <v>50</v>
      </c>
      <c r="AC100" s="190">
        <v>50</v>
      </c>
      <c r="AD100" s="214">
        <v>50</v>
      </c>
      <c r="AE100" s="214">
        <v>50</v>
      </c>
      <c r="AF100" s="214">
        <v>50</v>
      </c>
      <c r="AG100" s="214">
        <v>50</v>
      </c>
      <c r="AH100" s="214">
        <v>50</v>
      </c>
      <c r="AI100" s="214">
        <v>50</v>
      </c>
      <c r="AJ100" s="272">
        <v>50</v>
      </c>
      <c r="AK100" s="301">
        <v>50</v>
      </c>
      <c r="AL100" s="301">
        <v>50</v>
      </c>
      <c r="AM100" s="301">
        <v>50</v>
      </c>
      <c r="AN100" s="289">
        <v>0</v>
      </c>
      <c r="AO100" s="301">
        <v>0</v>
      </c>
      <c r="AP100" s="301">
        <v>0</v>
      </c>
      <c r="AQ100" s="301">
        <v>0</v>
      </c>
      <c r="AR100" s="22"/>
      <c r="AS100" s="116" t="str">
        <f t="shared" si="19"/>
        <v>N</v>
      </c>
      <c r="AT100" s="113">
        <f>IFERROR(SUMIF('Current NLData'!A:A,'Payment Changes'!G100,'Current NLData'!K:K)/COUNTIF('Current NLData'!A:A,'Payment Changes'!G100),0)+IFERROR(VLOOKUP(G100&amp;"-ALL",NLPaymentExport,10,FALSE),0)</f>
        <v>0</v>
      </c>
      <c r="AU100" s="117">
        <f t="shared" si="20"/>
        <v>0</v>
      </c>
    </row>
    <row r="101" spans="1:80" s="89" customFormat="1" ht="21.4" thickBot="1" x14ac:dyDescent="0.7">
      <c r="A101" s="85"/>
      <c r="B101" s="348"/>
      <c r="C101" s="160"/>
      <c r="D101" s="86"/>
      <c r="E101" s="86"/>
      <c r="F101" s="86"/>
      <c r="G101" s="86"/>
      <c r="H101" s="95"/>
      <c r="I101" s="87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189" t="s">
        <v>91</v>
      </c>
      <c r="W101" s="189" t="s">
        <v>91</v>
      </c>
      <c r="X101" s="189" t="s">
        <v>91</v>
      </c>
      <c r="Y101" s="189" t="s">
        <v>91</v>
      </c>
      <c r="Z101" s="189" t="s">
        <v>91</v>
      </c>
      <c r="AA101" s="189" t="s">
        <v>91</v>
      </c>
      <c r="AB101" s="189" t="s">
        <v>91</v>
      </c>
      <c r="AC101" s="189" t="s">
        <v>91</v>
      </c>
      <c r="AD101" s="257" t="s">
        <v>91</v>
      </c>
      <c r="AE101" s="257" t="s">
        <v>91</v>
      </c>
      <c r="AF101" s="257" t="s">
        <v>91</v>
      </c>
      <c r="AG101" s="257" t="s">
        <v>91</v>
      </c>
      <c r="AH101" s="257" t="s">
        <v>91</v>
      </c>
      <c r="AI101" s="257" t="s">
        <v>91</v>
      </c>
      <c r="AJ101" s="288" t="s">
        <v>91</v>
      </c>
      <c r="AK101" s="311" t="s">
        <v>91</v>
      </c>
      <c r="AL101" s="311" t="s">
        <v>91</v>
      </c>
      <c r="AM101" s="311" t="s">
        <v>91</v>
      </c>
      <c r="AN101" s="288" t="s">
        <v>91</v>
      </c>
      <c r="AO101" s="311" t="s">
        <v>91</v>
      </c>
      <c r="AP101" s="311" t="s">
        <v>91</v>
      </c>
      <c r="AQ101" s="311" t="s">
        <v>91</v>
      </c>
      <c r="AR101" s="21"/>
      <c r="AS101" s="116" t="str">
        <f t="shared" si="19"/>
        <v>N</v>
      </c>
      <c r="AT101" s="113">
        <f>IFERROR(SUMIF('Current NLData'!A:A,'Payment Changes'!G101,'Current NLData'!K:K)/COUNTIF('Current NLData'!A:A,'Payment Changes'!G101),0)+IFERROR(VLOOKUP(G101&amp;"-ALL",NLPaymentExport,10,FALSE),0)</f>
        <v>0</v>
      </c>
      <c r="AU101" s="117" t="str">
        <f t="shared" si="20"/>
        <v/>
      </c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</row>
    <row r="102" spans="1:80" s="10" customFormat="1" x14ac:dyDescent="0.45">
      <c r="A102" s="458">
        <v>6</v>
      </c>
      <c r="B102" s="461" t="s">
        <v>146</v>
      </c>
      <c r="C102" s="473" t="s">
        <v>44</v>
      </c>
      <c r="D102" s="467" t="s">
        <v>100</v>
      </c>
      <c r="E102" s="105" t="str">
        <f t="shared" si="21"/>
        <v>Goodyear</v>
      </c>
      <c r="F102" s="106" t="s">
        <v>147</v>
      </c>
      <c r="G102" s="107" t="str">
        <f t="shared" ref="G102:G120" si="24">F102&amp;"-"&amp;I102</f>
        <v>CP221-New Donor</v>
      </c>
      <c r="H102" s="470" t="s">
        <v>148</v>
      </c>
      <c r="I102" s="76" t="s">
        <v>48</v>
      </c>
      <c r="J102" s="40" t="s">
        <v>149</v>
      </c>
      <c r="K102" s="41" t="s">
        <v>150</v>
      </c>
      <c r="L102" s="41" t="s">
        <v>149</v>
      </c>
      <c r="M102" s="42" t="s">
        <v>149</v>
      </c>
      <c r="N102" s="40" t="s">
        <v>149</v>
      </c>
      <c r="O102" s="40" t="s">
        <v>149</v>
      </c>
      <c r="P102" s="40" t="s">
        <v>149</v>
      </c>
      <c r="Q102" s="40" t="s">
        <v>151</v>
      </c>
      <c r="R102" s="40" t="s">
        <v>151</v>
      </c>
      <c r="S102" s="40" t="s">
        <v>151</v>
      </c>
      <c r="T102" s="40" t="s">
        <v>53</v>
      </c>
      <c r="U102" s="40" t="s">
        <v>53</v>
      </c>
      <c r="V102" s="180" t="s">
        <v>53</v>
      </c>
      <c r="W102" s="180" t="s">
        <v>53</v>
      </c>
      <c r="X102" s="180" t="s">
        <v>53</v>
      </c>
      <c r="Y102" s="180" t="s">
        <v>53</v>
      </c>
      <c r="Z102" s="180" t="s">
        <v>53</v>
      </c>
      <c r="AA102" s="180" t="s">
        <v>53</v>
      </c>
      <c r="AB102" s="180" t="s">
        <v>53</v>
      </c>
      <c r="AC102" s="180" t="s">
        <v>53</v>
      </c>
      <c r="AD102" s="191" t="s">
        <v>54</v>
      </c>
      <c r="AE102" s="213" t="s">
        <v>54</v>
      </c>
      <c r="AF102" s="213" t="s">
        <v>54</v>
      </c>
      <c r="AG102" s="213" t="s">
        <v>55</v>
      </c>
      <c r="AH102" s="213" t="s">
        <v>54</v>
      </c>
      <c r="AI102" s="191" t="s">
        <v>152</v>
      </c>
      <c r="AJ102" s="282" t="s">
        <v>57</v>
      </c>
      <c r="AK102" s="320" t="s">
        <v>57</v>
      </c>
      <c r="AL102" s="320" t="s">
        <v>57</v>
      </c>
      <c r="AM102" s="282" t="s">
        <v>56</v>
      </c>
      <c r="AN102" s="281" t="s">
        <v>56</v>
      </c>
      <c r="AO102" s="320" t="s">
        <v>56</v>
      </c>
      <c r="AP102" s="320" t="s">
        <v>56</v>
      </c>
      <c r="AQ102" s="320" t="s">
        <v>56</v>
      </c>
      <c r="AR102" s="108"/>
      <c r="AS102" s="116" t="str">
        <f t="shared" si="19"/>
        <v>N</v>
      </c>
      <c r="AT102" s="113">
        <f>IFERROR(SUMIF('Current NLData'!A:A,'Payment Changes'!G102,'Current NLData'!K:K)/COUNTIF('Current NLData'!A:A,'Payment Changes'!G102),0)+IFERROR(VLOOKUP(G102&amp;"-ALL",NLPaymentExport,10,FALSE),0)</f>
        <v>0</v>
      </c>
      <c r="AU102" s="117" t="str">
        <f t="shared" si="20"/>
        <v/>
      </c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</row>
    <row r="103" spans="1:80" x14ac:dyDescent="0.45">
      <c r="A103" s="459"/>
      <c r="B103" s="462"/>
      <c r="C103" s="474"/>
      <c r="D103" s="468"/>
      <c r="E103" s="90" t="str">
        <f t="shared" si="21"/>
        <v>Goodyear</v>
      </c>
      <c r="F103" s="91" t="s">
        <v>147</v>
      </c>
      <c r="G103" s="97" t="str">
        <f t="shared" si="24"/>
        <v>CP221-Return Donor</v>
      </c>
      <c r="H103" s="471"/>
      <c r="I103" s="77" t="s">
        <v>60</v>
      </c>
      <c r="J103" s="43" t="s">
        <v>149</v>
      </c>
      <c r="K103" s="43" t="s">
        <v>149</v>
      </c>
      <c r="L103" s="44" t="s">
        <v>149</v>
      </c>
      <c r="M103" s="45" t="s">
        <v>149</v>
      </c>
      <c r="N103" s="43" t="s">
        <v>149</v>
      </c>
      <c r="O103" s="43" t="s">
        <v>149</v>
      </c>
      <c r="P103" s="43" t="s">
        <v>149</v>
      </c>
      <c r="Q103" s="43" t="s">
        <v>149</v>
      </c>
      <c r="R103" s="43" t="s">
        <v>149</v>
      </c>
      <c r="S103" s="43" t="s">
        <v>149</v>
      </c>
      <c r="T103" s="43" t="s">
        <v>149</v>
      </c>
      <c r="U103" s="43" t="s">
        <v>149</v>
      </c>
      <c r="V103" s="176" t="s">
        <v>149</v>
      </c>
      <c r="W103" s="176" t="s">
        <v>149</v>
      </c>
      <c r="X103" s="176" t="s">
        <v>149</v>
      </c>
      <c r="Y103" s="176" t="s">
        <v>149</v>
      </c>
      <c r="Z103" s="176" t="s">
        <v>149</v>
      </c>
      <c r="AA103" s="176" t="s">
        <v>149</v>
      </c>
      <c r="AB103" s="176" t="s">
        <v>149</v>
      </c>
      <c r="AC103" s="176" t="s">
        <v>149</v>
      </c>
      <c r="AD103" s="217" t="s">
        <v>149</v>
      </c>
      <c r="AE103" s="217" t="s">
        <v>149</v>
      </c>
      <c r="AF103" s="217" t="s">
        <v>149</v>
      </c>
      <c r="AG103" s="217" t="s">
        <v>149</v>
      </c>
      <c r="AH103" s="217" t="s">
        <v>149</v>
      </c>
      <c r="AI103" s="217" t="s">
        <v>149</v>
      </c>
      <c r="AJ103" s="270" t="s">
        <v>149</v>
      </c>
      <c r="AK103" s="313" t="s">
        <v>149</v>
      </c>
      <c r="AL103" s="313" t="s">
        <v>149</v>
      </c>
      <c r="AM103" s="313" t="s">
        <v>149</v>
      </c>
      <c r="AN103" s="270" t="s">
        <v>149</v>
      </c>
      <c r="AO103" s="313" t="s">
        <v>149</v>
      </c>
      <c r="AP103" s="313" t="s">
        <v>149</v>
      </c>
      <c r="AQ103" s="313" t="s">
        <v>149</v>
      </c>
      <c r="AR103" s="21"/>
      <c r="AS103" s="116" t="str">
        <f t="shared" si="19"/>
        <v>N</v>
      </c>
      <c r="AT103" s="113">
        <f>IFERROR(SUMIF('Current NLData'!A:A,'Payment Changes'!G103,'Current NLData'!K:K)/COUNTIF('Current NLData'!A:A,'Payment Changes'!G103),0)+IFERROR(VLOOKUP(G103&amp;"-ALL",NLPaymentExport,10,FALSE),0)</f>
        <v>0</v>
      </c>
      <c r="AU103" s="117" t="str">
        <f t="shared" si="20"/>
        <v/>
      </c>
    </row>
    <row r="104" spans="1:80" x14ac:dyDescent="0.45">
      <c r="A104" s="459"/>
      <c r="B104" s="462"/>
      <c r="C104" s="474"/>
      <c r="D104" s="468"/>
      <c r="E104" s="90" t="str">
        <f t="shared" si="21"/>
        <v>Goodyear</v>
      </c>
      <c r="F104" s="91" t="s">
        <v>147</v>
      </c>
      <c r="G104" s="97" t="str">
        <f t="shared" si="24"/>
        <v>CP221-Retention Bonus</v>
      </c>
      <c r="H104" s="471"/>
      <c r="I104" s="78" t="s">
        <v>62</v>
      </c>
      <c r="J104" s="46" t="s">
        <v>63</v>
      </c>
      <c r="K104" s="46" t="s">
        <v>63</v>
      </c>
      <c r="L104" s="47" t="s">
        <v>64</v>
      </c>
      <c r="M104" s="48" t="s">
        <v>64</v>
      </c>
      <c r="N104" s="46" t="s">
        <v>64</v>
      </c>
      <c r="O104" s="46" t="s">
        <v>64</v>
      </c>
      <c r="P104" s="46" t="s">
        <v>64</v>
      </c>
      <c r="Q104" s="46" t="s">
        <v>64</v>
      </c>
      <c r="R104" s="46" t="s">
        <v>64</v>
      </c>
      <c r="S104" s="46" t="s">
        <v>64</v>
      </c>
      <c r="T104" s="46" t="s">
        <v>64</v>
      </c>
      <c r="U104" s="46" t="s">
        <v>64</v>
      </c>
      <c r="V104" s="177" t="s">
        <v>64</v>
      </c>
      <c r="W104" s="177" t="s">
        <v>64</v>
      </c>
      <c r="X104" s="177" t="s">
        <v>64</v>
      </c>
      <c r="Y104" s="177" t="s">
        <v>64</v>
      </c>
      <c r="Z104" s="177" t="s">
        <v>64</v>
      </c>
      <c r="AA104" s="177" t="s">
        <v>64</v>
      </c>
      <c r="AB104" s="177" t="s">
        <v>64</v>
      </c>
      <c r="AC104" s="177" t="s">
        <v>64</v>
      </c>
      <c r="AD104" s="242" t="s">
        <v>153</v>
      </c>
      <c r="AE104" s="218" t="s">
        <v>153</v>
      </c>
      <c r="AF104" s="218" t="s">
        <v>153</v>
      </c>
      <c r="AG104" s="218" t="s">
        <v>154</v>
      </c>
      <c r="AH104" s="218" t="s">
        <v>153</v>
      </c>
      <c r="AI104" s="218" t="s">
        <v>154</v>
      </c>
      <c r="AJ104" s="276" t="s">
        <v>64</v>
      </c>
      <c r="AK104" s="314" t="s">
        <v>64</v>
      </c>
      <c r="AL104" s="314" t="s">
        <v>64</v>
      </c>
      <c r="AM104" s="276" t="s">
        <v>155</v>
      </c>
      <c r="AN104" s="280" t="s">
        <v>155</v>
      </c>
      <c r="AO104" s="276" t="s">
        <v>156</v>
      </c>
      <c r="AP104" s="276" t="s">
        <v>157</v>
      </c>
      <c r="AQ104" s="314" t="s">
        <v>157</v>
      </c>
      <c r="AR104" s="21"/>
      <c r="AS104" s="116" t="str">
        <f t="shared" si="19"/>
        <v>N</v>
      </c>
      <c r="AT104" s="113">
        <f>IFERROR(SUMIF('Current NLData'!A:A,'Payment Changes'!G104,'Current NLData'!K:K)/COUNTIF('Current NLData'!A:A,'Payment Changes'!G104),0)+IFERROR(VLOOKUP(G104&amp;"-ALL",NLPaymentExport,10,FALSE),0)</f>
        <v>0</v>
      </c>
      <c r="AU104" s="117" t="str">
        <f t="shared" si="20"/>
        <v/>
      </c>
    </row>
    <row r="105" spans="1:80" s="15" customFormat="1" ht="14.65" thickBot="1" x14ac:dyDescent="0.5">
      <c r="A105" s="460"/>
      <c r="B105" s="463"/>
      <c r="C105" s="475"/>
      <c r="D105" s="469"/>
      <c r="E105" s="109" t="str">
        <f t="shared" si="21"/>
        <v>Goodyear</v>
      </c>
      <c r="F105" s="110" t="s">
        <v>147</v>
      </c>
      <c r="G105" s="111" t="str">
        <f t="shared" si="24"/>
        <v>CP221-Referral</v>
      </c>
      <c r="H105" s="472"/>
      <c r="I105" s="79" t="s">
        <v>73</v>
      </c>
      <c r="J105" s="49">
        <v>50</v>
      </c>
      <c r="K105" s="49">
        <v>50</v>
      </c>
      <c r="L105" s="50" t="s">
        <v>64</v>
      </c>
      <c r="M105" s="51" t="s">
        <v>64</v>
      </c>
      <c r="N105" s="49" t="s">
        <v>64</v>
      </c>
      <c r="O105" s="49">
        <v>50</v>
      </c>
      <c r="P105" s="49">
        <v>50</v>
      </c>
      <c r="Q105" s="49">
        <v>50</v>
      </c>
      <c r="R105" s="49">
        <v>50</v>
      </c>
      <c r="S105" s="49">
        <v>50</v>
      </c>
      <c r="T105" s="49">
        <v>50</v>
      </c>
      <c r="U105" s="49">
        <v>50</v>
      </c>
      <c r="V105" s="178">
        <v>50</v>
      </c>
      <c r="W105" s="178">
        <v>50</v>
      </c>
      <c r="X105" s="178">
        <v>50</v>
      </c>
      <c r="Y105" s="178">
        <v>50</v>
      </c>
      <c r="Z105" s="178">
        <v>50</v>
      </c>
      <c r="AA105" s="178" t="s">
        <v>134</v>
      </c>
      <c r="AB105" s="233" t="s">
        <v>135</v>
      </c>
      <c r="AC105" s="244" t="s">
        <v>133</v>
      </c>
      <c r="AD105" s="249" t="s">
        <v>133</v>
      </c>
      <c r="AE105" s="249" t="s">
        <v>133</v>
      </c>
      <c r="AF105" s="249" t="s">
        <v>133</v>
      </c>
      <c r="AG105" s="249">
        <v>50</v>
      </c>
      <c r="AH105" s="249" t="s">
        <v>133</v>
      </c>
      <c r="AI105" s="249">
        <v>50</v>
      </c>
      <c r="AJ105" s="283" t="s">
        <v>64</v>
      </c>
      <c r="AK105" s="315" t="s">
        <v>64</v>
      </c>
      <c r="AL105" s="315" t="s">
        <v>64</v>
      </c>
      <c r="AM105" s="283" t="s">
        <v>133</v>
      </c>
      <c r="AN105" s="277" t="s">
        <v>133</v>
      </c>
      <c r="AO105" s="315" t="s">
        <v>133</v>
      </c>
      <c r="AP105" s="315" t="s">
        <v>133</v>
      </c>
      <c r="AQ105" s="315" t="s">
        <v>133</v>
      </c>
      <c r="AR105" s="112"/>
      <c r="AS105" s="116" t="str">
        <f t="shared" si="19"/>
        <v>N</v>
      </c>
      <c r="AT105" s="113">
        <f>IFERROR(SUMIF('Current NLData'!A:A,'Payment Changes'!G105,'Current NLData'!K:K)/COUNTIF('Current NLData'!A:A,'Payment Changes'!G105),0)+IFERROR(VLOOKUP(G105&amp;"-ALL",NLPaymentExport,10,FALSE),0)</f>
        <v>0</v>
      </c>
      <c r="AU105" s="117" t="str">
        <f t="shared" si="20"/>
        <v/>
      </c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</row>
    <row r="106" spans="1:80" outlineLevel="1" x14ac:dyDescent="0.45">
      <c r="A106" s="3"/>
      <c r="C106" s="4"/>
      <c r="D106" s="455" t="s">
        <v>147</v>
      </c>
      <c r="E106" s="90" t="str">
        <f t="shared" si="21"/>
        <v>Goodyear</v>
      </c>
      <c r="F106" s="92" t="str">
        <f t="shared" si="22"/>
        <v>CP221</v>
      </c>
      <c r="G106" s="98" t="str">
        <f t="shared" si="24"/>
        <v>CP221-NEW DONOR -1st</v>
      </c>
      <c r="H106" s="457" t="s">
        <v>75</v>
      </c>
      <c r="I106" s="33" t="s">
        <v>76</v>
      </c>
      <c r="J106" s="60">
        <v>50</v>
      </c>
      <c r="K106" s="61">
        <v>50</v>
      </c>
      <c r="L106" s="60">
        <v>50</v>
      </c>
      <c r="M106" s="60">
        <v>50</v>
      </c>
      <c r="N106" s="60">
        <v>50</v>
      </c>
      <c r="O106" s="60">
        <v>50</v>
      </c>
      <c r="P106" s="60">
        <v>50</v>
      </c>
      <c r="Q106" s="60">
        <v>100</v>
      </c>
      <c r="R106" s="60">
        <v>100</v>
      </c>
      <c r="S106" s="60">
        <v>100</v>
      </c>
      <c r="T106" s="60">
        <v>100</v>
      </c>
      <c r="U106" s="60">
        <v>100</v>
      </c>
      <c r="V106" s="185">
        <v>100</v>
      </c>
      <c r="W106" s="185">
        <v>100</v>
      </c>
      <c r="X106" s="185">
        <v>100</v>
      </c>
      <c r="Y106" s="185">
        <v>100</v>
      </c>
      <c r="Z106" s="185">
        <v>100</v>
      </c>
      <c r="AA106" s="185">
        <v>100</v>
      </c>
      <c r="AB106" s="185">
        <v>100</v>
      </c>
      <c r="AC106" s="185">
        <v>100</v>
      </c>
      <c r="AD106" s="220">
        <v>100</v>
      </c>
      <c r="AE106" s="220">
        <v>100</v>
      </c>
      <c r="AF106" s="220">
        <v>100</v>
      </c>
      <c r="AG106" s="220">
        <v>100</v>
      </c>
      <c r="AH106" s="220">
        <v>100</v>
      </c>
      <c r="AI106" s="220">
        <v>100</v>
      </c>
      <c r="AJ106" s="286">
        <v>100</v>
      </c>
      <c r="AK106" s="300">
        <v>100</v>
      </c>
      <c r="AL106" s="300">
        <v>100</v>
      </c>
      <c r="AM106" s="300">
        <v>100</v>
      </c>
      <c r="AN106" s="286">
        <v>100</v>
      </c>
      <c r="AO106" s="300">
        <v>100</v>
      </c>
      <c r="AP106" s="300">
        <v>100</v>
      </c>
      <c r="AQ106" s="300">
        <v>100</v>
      </c>
      <c r="AR106" s="23"/>
      <c r="AS106" s="116" t="str">
        <f t="shared" si="19"/>
        <v>N</v>
      </c>
      <c r="AT106" s="113">
        <f>IFERROR(SUMIF('Current NLData'!A:A,'Payment Changes'!G106,'Current NLData'!K:K)/COUNTIF('Current NLData'!A:A,'Payment Changes'!G106),0)+IFERROR(VLOOKUP(G106&amp;"-ALL",NLPaymentExport,10,FALSE),0)</f>
        <v>100</v>
      </c>
      <c r="AU106" s="117">
        <f t="shared" si="20"/>
        <v>0</v>
      </c>
    </row>
    <row r="107" spans="1:80" outlineLevel="1" x14ac:dyDescent="0.45">
      <c r="A107" s="3"/>
      <c r="C107" s="4"/>
      <c r="D107" s="456"/>
      <c r="E107" s="90" t="str">
        <f t="shared" si="21"/>
        <v>Goodyear</v>
      </c>
      <c r="F107" s="92" t="str">
        <f t="shared" si="22"/>
        <v>CP221</v>
      </c>
      <c r="G107" s="98" t="str">
        <f t="shared" si="24"/>
        <v>CP221-NEW DONOR -2nd</v>
      </c>
      <c r="H107" s="457"/>
      <c r="I107" s="34" t="s">
        <v>77</v>
      </c>
      <c r="J107" s="58">
        <v>50</v>
      </c>
      <c r="K107" s="62">
        <v>70</v>
      </c>
      <c r="L107" s="58">
        <v>50</v>
      </c>
      <c r="M107" s="58">
        <v>50</v>
      </c>
      <c r="N107" s="58">
        <v>50</v>
      </c>
      <c r="O107" s="58">
        <v>50</v>
      </c>
      <c r="P107" s="58">
        <v>50</v>
      </c>
      <c r="Q107" s="58">
        <v>100</v>
      </c>
      <c r="R107" s="58">
        <v>100</v>
      </c>
      <c r="S107" s="58">
        <v>100</v>
      </c>
      <c r="T107" s="58">
        <v>100</v>
      </c>
      <c r="U107" s="58">
        <v>100</v>
      </c>
      <c r="V107" s="186">
        <v>100</v>
      </c>
      <c r="W107" s="186">
        <v>100</v>
      </c>
      <c r="X107" s="186">
        <v>100</v>
      </c>
      <c r="Y107" s="186">
        <v>100</v>
      </c>
      <c r="Z107" s="186">
        <v>100</v>
      </c>
      <c r="AA107" s="186">
        <v>100</v>
      </c>
      <c r="AB107" s="186">
        <v>100</v>
      </c>
      <c r="AC107" s="186">
        <v>100</v>
      </c>
      <c r="AD107" s="214">
        <v>100</v>
      </c>
      <c r="AE107" s="214">
        <v>100</v>
      </c>
      <c r="AF107" s="214">
        <v>100</v>
      </c>
      <c r="AG107" s="214">
        <v>100</v>
      </c>
      <c r="AH107" s="214">
        <v>100</v>
      </c>
      <c r="AI107" s="214">
        <v>100</v>
      </c>
      <c r="AJ107" s="272">
        <v>100</v>
      </c>
      <c r="AK107" s="301">
        <v>100</v>
      </c>
      <c r="AL107" s="301">
        <v>100</v>
      </c>
      <c r="AM107" s="301">
        <v>100</v>
      </c>
      <c r="AN107" s="272">
        <v>100</v>
      </c>
      <c r="AO107" s="301">
        <v>100</v>
      </c>
      <c r="AP107" s="301">
        <v>100</v>
      </c>
      <c r="AQ107" s="301">
        <v>100</v>
      </c>
      <c r="AR107" s="23"/>
      <c r="AS107" s="116" t="str">
        <f t="shared" si="19"/>
        <v>N</v>
      </c>
      <c r="AT107" s="113">
        <f>IFERROR(SUMIF('Current NLData'!A:A,'Payment Changes'!G107,'Current NLData'!K:K)/COUNTIF('Current NLData'!A:A,'Payment Changes'!G107),0)+IFERROR(VLOOKUP(G107&amp;"-ALL",NLPaymentExport,10,FALSE),0)</f>
        <v>100</v>
      </c>
      <c r="AU107" s="117">
        <f t="shared" si="20"/>
        <v>0</v>
      </c>
    </row>
    <row r="108" spans="1:80" outlineLevel="1" x14ac:dyDescent="0.45">
      <c r="A108" s="3"/>
      <c r="C108" s="4"/>
      <c r="D108" s="456"/>
      <c r="E108" s="90" t="str">
        <f t="shared" si="21"/>
        <v>Goodyear</v>
      </c>
      <c r="F108" s="92" t="str">
        <f t="shared" si="22"/>
        <v>CP221</v>
      </c>
      <c r="G108" s="98" t="str">
        <f t="shared" si="24"/>
        <v>CP221-NEW DONOR -3rd</v>
      </c>
      <c r="H108" s="457"/>
      <c r="I108" s="34" t="s">
        <v>78</v>
      </c>
      <c r="J108" s="58">
        <v>50</v>
      </c>
      <c r="K108" s="62">
        <v>50</v>
      </c>
      <c r="L108" s="58">
        <v>50</v>
      </c>
      <c r="M108" s="58">
        <v>50</v>
      </c>
      <c r="N108" s="58">
        <v>50</v>
      </c>
      <c r="O108" s="58">
        <v>50</v>
      </c>
      <c r="P108" s="58">
        <v>50</v>
      </c>
      <c r="Q108" s="58">
        <v>100</v>
      </c>
      <c r="R108" s="58">
        <v>100</v>
      </c>
      <c r="S108" s="58">
        <v>100</v>
      </c>
      <c r="T108" s="58">
        <v>100</v>
      </c>
      <c r="U108" s="58">
        <v>100</v>
      </c>
      <c r="V108" s="186">
        <v>100</v>
      </c>
      <c r="W108" s="186">
        <v>100</v>
      </c>
      <c r="X108" s="186">
        <v>100</v>
      </c>
      <c r="Y108" s="186">
        <v>100</v>
      </c>
      <c r="Z108" s="186">
        <v>100</v>
      </c>
      <c r="AA108" s="186">
        <v>100</v>
      </c>
      <c r="AB108" s="186">
        <v>100</v>
      </c>
      <c r="AC108" s="186">
        <v>100</v>
      </c>
      <c r="AD108" s="214">
        <v>100</v>
      </c>
      <c r="AE108" s="214">
        <v>100</v>
      </c>
      <c r="AF108" s="214">
        <v>100</v>
      </c>
      <c r="AG108" s="214">
        <v>100</v>
      </c>
      <c r="AH108" s="214">
        <v>100</v>
      </c>
      <c r="AI108" s="214">
        <v>100</v>
      </c>
      <c r="AJ108" s="272">
        <v>100</v>
      </c>
      <c r="AK108" s="301">
        <v>100</v>
      </c>
      <c r="AL108" s="301">
        <v>100</v>
      </c>
      <c r="AM108" s="301">
        <v>100</v>
      </c>
      <c r="AN108" s="272">
        <v>100</v>
      </c>
      <c r="AO108" s="301">
        <v>100</v>
      </c>
      <c r="AP108" s="301">
        <v>100</v>
      </c>
      <c r="AQ108" s="301">
        <v>100</v>
      </c>
      <c r="AR108" s="23"/>
      <c r="AS108" s="116" t="str">
        <f t="shared" si="19"/>
        <v>N</v>
      </c>
      <c r="AT108" s="113">
        <f>IFERROR(SUMIF('Current NLData'!A:A,'Payment Changes'!G108,'Current NLData'!K:K)/COUNTIF('Current NLData'!A:A,'Payment Changes'!G108),0)+IFERROR(VLOOKUP(G108&amp;"-ALL",NLPaymentExport,10,FALSE),0)</f>
        <v>100</v>
      </c>
      <c r="AU108" s="117">
        <f t="shared" si="20"/>
        <v>0</v>
      </c>
    </row>
    <row r="109" spans="1:80" outlineLevel="1" x14ac:dyDescent="0.45">
      <c r="A109" s="3"/>
      <c r="C109" s="4"/>
      <c r="D109" s="456"/>
      <c r="E109" s="90" t="str">
        <f t="shared" si="21"/>
        <v>Goodyear</v>
      </c>
      <c r="F109" s="92" t="str">
        <f t="shared" si="22"/>
        <v>CP221</v>
      </c>
      <c r="G109" s="98" t="str">
        <f t="shared" si="24"/>
        <v>CP221-NEW DONOR -4th</v>
      </c>
      <c r="H109" s="457"/>
      <c r="I109" s="34" t="s">
        <v>79</v>
      </c>
      <c r="J109" s="58">
        <v>50</v>
      </c>
      <c r="K109" s="62">
        <v>70</v>
      </c>
      <c r="L109" s="58">
        <v>50</v>
      </c>
      <c r="M109" s="58">
        <v>50</v>
      </c>
      <c r="N109" s="58">
        <v>50</v>
      </c>
      <c r="O109" s="58">
        <v>50</v>
      </c>
      <c r="P109" s="58">
        <v>50</v>
      </c>
      <c r="Q109" s="58">
        <v>100</v>
      </c>
      <c r="R109" s="58">
        <v>100</v>
      </c>
      <c r="S109" s="58">
        <v>100</v>
      </c>
      <c r="T109" s="58">
        <v>100</v>
      </c>
      <c r="U109" s="58">
        <v>100</v>
      </c>
      <c r="V109" s="186">
        <v>100</v>
      </c>
      <c r="W109" s="186">
        <v>100</v>
      </c>
      <c r="X109" s="186">
        <v>100</v>
      </c>
      <c r="Y109" s="186">
        <v>100</v>
      </c>
      <c r="Z109" s="186">
        <v>100</v>
      </c>
      <c r="AA109" s="186">
        <v>100</v>
      </c>
      <c r="AB109" s="186">
        <v>100</v>
      </c>
      <c r="AC109" s="186">
        <v>100</v>
      </c>
      <c r="AD109" s="214">
        <v>100</v>
      </c>
      <c r="AE109" s="214">
        <v>100</v>
      </c>
      <c r="AF109" s="214">
        <v>100</v>
      </c>
      <c r="AG109" s="214">
        <v>100</v>
      </c>
      <c r="AH109" s="214">
        <v>100</v>
      </c>
      <c r="AI109" s="214">
        <v>100</v>
      </c>
      <c r="AJ109" s="289">
        <v>50</v>
      </c>
      <c r="AK109" s="301">
        <v>50</v>
      </c>
      <c r="AL109" s="301">
        <v>50</v>
      </c>
      <c r="AM109" s="289">
        <v>100</v>
      </c>
      <c r="AN109" s="272">
        <v>100</v>
      </c>
      <c r="AO109" s="301">
        <v>100</v>
      </c>
      <c r="AP109" s="301">
        <v>100</v>
      </c>
      <c r="AQ109" s="301">
        <v>100</v>
      </c>
      <c r="AR109" s="23"/>
      <c r="AS109" s="116" t="str">
        <f t="shared" si="19"/>
        <v>N</v>
      </c>
      <c r="AT109" s="113">
        <f>IFERROR(SUMIF('Current NLData'!A:A,'Payment Changes'!G109,'Current NLData'!K:K)/COUNTIF('Current NLData'!A:A,'Payment Changes'!G109),0)+IFERROR(VLOOKUP(G109&amp;"-ALL",NLPaymentExport,10,FALSE),0)</f>
        <v>100</v>
      </c>
      <c r="AU109" s="117">
        <f t="shared" si="20"/>
        <v>0</v>
      </c>
    </row>
    <row r="110" spans="1:80" outlineLevel="1" x14ac:dyDescent="0.45">
      <c r="A110" s="3"/>
      <c r="C110" s="4"/>
      <c r="D110" s="456"/>
      <c r="E110" s="90" t="str">
        <f t="shared" si="21"/>
        <v>Goodyear</v>
      </c>
      <c r="F110" s="92" t="str">
        <f t="shared" si="22"/>
        <v>CP221</v>
      </c>
      <c r="G110" s="98" t="str">
        <f t="shared" si="24"/>
        <v>CP221-NEW DONOR -5th</v>
      </c>
      <c r="H110" s="457"/>
      <c r="I110" s="34" t="s">
        <v>80</v>
      </c>
      <c r="J110" s="58">
        <v>50</v>
      </c>
      <c r="K110" s="62">
        <v>50</v>
      </c>
      <c r="L110" s="58">
        <v>50</v>
      </c>
      <c r="M110" s="58">
        <v>50</v>
      </c>
      <c r="N110" s="58">
        <v>50</v>
      </c>
      <c r="O110" s="58">
        <v>50</v>
      </c>
      <c r="P110" s="58">
        <v>50</v>
      </c>
      <c r="Q110" s="58">
        <v>100</v>
      </c>
      <c r="R110" s="58">
        <v>100</v>
      </c>
      <c r="S110" s="58">
        <v>100</v>
      </c>
      <c r="T110" s="58">
        <v>100</v>
      </c>
      <c r="U110" s="58">
        <v>100</v>
      </c>
      <c r="V110" s="186">
        <v>100</v>
      </c>
      <c r="W110" s="186">
        <v>100</v>
      </c>
      <c r="X110" s="186">
        <v>100</v>
      </c>
      <c r="Y110" s="186">
        <v>100</v>
      </c>
      <c r="Z110" s="186">
        <v>100</v>
      </c>
      <c r="AA110" s="186">
        <v>100</v>
      </c>
      <c r="AB110" s="186">
        <v>100</v>
      </c>
      <c r="AC110" s="186">
        <v>100</v>
      </c>
      <c r="AD110" s="214">
        <v>100</v>
      </c>
      <c r="AE110" s="214">
        <v>100</v>
      </c>
      <c r="AF110" s="214">
        <v>100</v>
      </c>
      <c r="AG110" s="214">
        <v>100</v>
      </c>
      <c r="AH110" s="214">
        <v>100</v>
      </c>
      <c r="AI110" s="214">
        <v>100</v>
      </c>
      <c r="AJ110" s="289">
        <v>50</v>
      </c>
      <c r="AK110" s="301">
        <v>50</v>
      </c>
      <c r="AL110" s="301">
        <v>50</v>
      </c>
      <c r="AM110" s="289">
        <v>100</v>
      </c>
      <c r="AN110" s="272">
        <v>100</v>
      </c>
      <c r="AO110" s="301">
        <v>100</v>
      </c>
      <c r="AP110" s="301">
        <v>100</v>
      </c>
      <c r="AQ110" s="301">
        <v>100</v>
      </c>
      <c r="AR110" s="23"/>
      <c r="AS110" s="116" t="str">
        <f t="shared" si="19"/>
        <v>N</v>
      </c>
      <c r="AT110" s="113">
        <f>IFERROR(SUMIF('Current NLData'!A:A,'Payment Changes'!G110,'Current NLData'!K:K)/COUNTIF('Current NLData'!A:A,'Payment Changes'!G110),0)+IFERROR(VLOOKUP(G110&amp;"-ALL",NLPaymentExport,10,FALSE),0)</f>
        <v>100</v>
      </c>
      <c r="AU110" s="117">
        <f t="shared" si="20"/>
        <v>0</v>
      </c>
    </row>
    <row r="111" spans="1:80" outlineLevel="1" x14ac:dyDescent="0.45">
      <c r="A111" s="3"/>
      <c r="C111" s="4"/>
      <c r="D111" s="456"/>
      <c r="E111" s="90" t="str">
        <f t="shared" si="21"/>
        <v>Goodyear</v>
      </c>
      <c r="F111" s="92" t="str">
        <f t="shared" si="22"/>
        <v>CP221</v>
      </c>
      <c r="G111" s="98" t="str">
        <f t="shared" si="24"/>
        <v>CP221-NEW DONOR -6th</v>
      </c>
      <c r="H111" s="457"/>
      <c r="I111" s="34" t="s">
        <v>81</v>
      </c>
      <c r="J111" s="58">
        <v>50</v>
      </c>
      <c r="K111" s="62">
        <v>70</v>
      </c>
      <c r="L111" s="58">
        <v>50</v>
      </c>
      <c r="M111" s="58">
        <v>50</v>
      </c>
      <c r="N111" s="58">
        <v>50</v>
      </c>
      <c r="O111" s="58">
        <v>50</v>
      </c>
      <c r="P111" s="58">
        <v>50</v>
      </c>
      <c r="Q111" s="58">
        <v>100</v>
      </c>
      <c r="R111" s="58">
        <v>100</v>
      </c>
      <c r="S111" s="58">
        <v>100</v>
      </c>
      <c r="T111" s="58">
        <v>50</v>
      </c>
      <c r="U111" s="58">
        <v>50</v>
      </c>
      <c r="V111" s="186">
        <v>50</v>
      </c>
      <c r="W111" s="186">
        <v>50</v>
      </c>
      <c r="X111" s="186">
        <v>50</v>
      </c>
      <c r="Y111" s="186">
        <v>50</v>
      </c>
      <c r="Z111" s="186">
        <v>50</v>
      </c>
      <c r="AA111" s="186">
        <v>50</v>
      </c>
      <c r="AB111" s="186">
        <v>50</v>
      </c>
      <c r="AC111" s="186">
        <v>50</v>
      </c>
      <c r="AD111" s="190">
        <v>100</v>
      </c>
      <c r="AE111" s="214">
        <v>100</v>
      </c>
      <c r="AF111" s="214">
        <v>100</v>
      </c>
      <c r="AG111" s="214">
        <v>100</v>
      </c>
      <c r="AH111" s="214">
        <v>100</v>
      </c>
      <c r="AI111" s="214">
        <v>100</v>
      </c>
      <c r="AJ111" s="289">
        <v>50</v>
      </c>
      <c r="AK111" s="301">
        <v>50</v>
      </c>
      <c r="AL111" s="301">
        <v>50</v>
      </c>
      <c r="AM111" s="301">
        <v>50</v>
      </c>
      <c r="AN111" s="272">
        <v>50</v>
      </c>
      <c r="AO111" s="301">
        <v>50</v>
      </c>
      <c r="AP111" s="301">
        <v>50</v>
      </c>
      <c r="AQ111" s="301">
        <v>50</v>
      </c>
      <c r="AR111" s="23"/>
      <c r="AS111" s="116" t="str">
        <f t="shared" si="19"/>
        <v>N</v>
      </c>
      <c r="AT111" s="113">
        <f>IFERROR(SUMIF('Current NLData'!A:A,'Payment Changes'!G111,'Current NLData'!K:K)/COUNTIF('Current NLData'!A:A,'Payment Changes'!G111),0)+IFERROR(VLOOKUP(G111&amp;"-ALL",NLPaymentExport,10,FALSE),0)</f>
        <v>50</v>
      </c>
      <c r="AU111" s="117">
        <f t="shared" si="20"/>
        <v>0</v>
      </c>
    </row>
    <row r="112" spans="1:80" outlineLevel="1" x14ac:dyDescent="0.45">
      <c r="A112" s="3"/>
      <c r="C112" s="4"/>
      <c r="D112" s="456"/>
      <c r="E112" s="90" t="str">
        <f t="shared" si="21"/>
        <v>Goodyear</v>
      </c>
      <c r="F112" s="92" t="str">
        <f t="shared" si="22"/>
        <v>CP221</v>
      </c>
      <c r="G112" s="98" t="str">
        <f t="shared" si="24"/>
        <v>CP221-NEW DONOR -7th</v>
      </c>
      <c r="H112" s="457"/>
      <c r="I112" s="34" t="s">
        <v>82</v>
      </c>
      <c r="J112" s="58">
        <v>50</v>
      </c>
      <c r="K112" s="62">
        <v>50</v>
      </c>
      <c r="L112" s="58">
        <v>50</v>
      </c>
      <c r="M112" s="58">
        <v>50</v>
      </c>
      <c r="N112" s="58">
        <v>50</v>
      </c>
      <c r="O112" s="58">
        <v>50</v>
      </c>
      <c r="P112" s="58">
        <v>50</v>
      </c>
      <c r="Q112" s="58">
        <v>100</v>
      </c>
      <c r="R112" s="58">
        <v>100</v>
      </c>
      <c r="S112" s="58">
        <v>100</v>
      </c>
      <c r="T112" s="58">
        <v>50</v>
      </c>
      <c r="U112" s="58">
        <v>50</v>
      </c>
      <c r="V112" s="186">
        <v>50</v>
      </c>
      <c r="W112" s="186">
        <v>50</v>
      </c>
      <c r="X112" s="186">
        <v>50</v>
      </c>
      <c r="Y112" s="186">
        <v>50</v>
      </c>
      <c r="Z112" s="186">
        <v>50</v>
      </c>
      <c r="AA112" s="186">
        <v>50</v>
      </c>
      <c r="AB112" s="186">
        <v>50</v>
      </c>
      <c r="AC112" s="186">
        <v>50</v>
      </c>
      <c r="AD112" s="190">
        <v>100</v>
      </c>
      <c r="AE112" s="214">
        <v>100</v>
      </c>
      <c r="AF112" s="214">
        <v>100</v>
      </c>
      <c r="AG112" s="214">
        <v>100</v>
      </c>
      <c r="AH112" s="214">
        <v>100</v>
      </c>
      <c r="AI112" s="190">
        <v>50</v>
      </c>
      <c r="AJ112" s="272">
        <v>50</v>
      </c>
      <c r="AK112" s="301">
        <v>50</v>
      </c>
      <c r="AL112" s="301">
        <v>50</v>
      </c>
      <c r="AM112" s="301">
        <v>50</v>
      </c>
      <c r="AN112" s="272">
        <v>50</v>
      </c>
      <c r="AO112" s="301">
        <v>50</v>
      </c>
      <c r="AP112" s="301">
        <v>50</v>
      </c>
      <c r="AQ112" s="301">
        <v>50</v>
      </c>
      <c r="AR112" s="23"/>
      <c r="AS112" s="116" t="str">
        <f t="shared" si="19"/>
        <v>N</v>
      </c>
      <c r="AT112" s="113">
        <f>IFERROR(SUMIF('Current NLData'!A:A,'Payment Changes'!G112,'Current NLData'!K:K)/COUNTIF('Current NLData'!A:A,'Payment Changes'!G112),0)+IFERROR(VLOOKUP(G112&amp;"-ALL",NLPaymentExport,10,FALSE),0)</f>
        <v>50</v>
      </c>
      <c r="AU112" s="117">
        <f t="shared" si="20"/>
        <v>0</v>
      </c>
    </row>
    <row r="113" spans="1:80" outlineLevel="1" x14ac:dyDescent="0.45">
      <c r="A113" s="3"/>
      <c r="C113" s="4"/>
      <c r="D113" s="456"/>
      <c r="E113" s="90" t="str">
        <f t="shared" si="21"/>
        <v>Goodyear</v>
      </c>
      <c r="F113" s="92" t="str">
        <f t="shared" si="22"/>
        <v>CP221</v>
      </c>
      <c r="G113" s="98" t="str">
        <f t="shared" si="24"/>
        <v>CP221-NEW DONOR -8th</v>
      </c>
      <c r="H113" s="457"/>
      <c r="I113" s="35" t="s">
        <v>83</v>
      </c>
      <c r="J113" s="63">
        <v>50</v>
      </c>
      <c r="K113" s="64">
        <v>70</v>
      </c>
      <c r="L113" s="63">
        <v>50</v>
      </c>
      <c r="M113" s="63">
        <v>50</v>
      </c>
      <c r="N113" s="63">
        <v>50</v>
      </c>
      <c r="O113" s="63">
        <v>50</v>
      </c>
      <c r="P113" s="63">
        <v>50</v>
      </c>
      <c r="Q113" s="63">
        <v>50</v>
      </c>
      <c r="R113" s="63">
        <v>50</v>
      </c>
      <c r="S113" s="63">
        <v>50</v>
      </c>
      <c r="T113" s="63">
        <v>50</v>
      </c>
      <c r="U113" s="63">
        <v>50</v>
      </c>
      <c r="V113" s="187">
        <v>50</v>
      </c>
      <c r="W113" s="187">
        <v>50</v>
      </c>
      <c r="X113" s="187">
        <v>50</v>
      </c>
      <c r="Y113" s="187">
        <v>50</v>
      </c>
      <c r="Z113" s="187">
        <v>50</v>
      </c>
      <c r="AA113" s="187">
        <v>50</v>
      </c>
      <c r="AB113" s="187">
        <v>50</v>
      </c>
      <c r="AC113" s="187">
        <v>50</v>
      </c>
      <c r="AD113" s="243">
        <v>100</v>
      </c>
      <c r="AE113" s="221">
        <v>100</v>
      </c>
      <c r="AF113" s="221">
        <v>100</v>
      </c>
      <c r="AG113" s="221">
        <v>100</v>
      </c>
      <c r="AH113" s="221">
        <v>100</v>
      </c>
      <c r="AI113" s="243">
        <v>50</v>
      </c>
      <c r="AJ113" s="273">
        <v>50</v>
      </c>
      <c r="AK113" s="302">
        <v>50</v>
      </c>
      <c r="AL113" s="302">
        <v>50</v>
      </c>
      <c r="AM113" s="302">
        <v>50</v>
      </c>
      <c r="AN113" s="273">
        <v>50</v>
      </c>
      <c r="AO113" s="302">
        <v>50</v>
      </c>
      <c r="AP113" s="302">
        <v>50</v>
      </c>
      <c r="AQ113" s="302">
        <v>50</v>
      </c>
      <c r="AR113" s="23"/>
      <c r="AS113" s="116" t="str">
        <f t="shared" si="19"/>
        <v>N</v>
      </c>
      <c r="AT113" s="113">
        <f>IFERROR(SUMIF('Current NLData'!A:A,'Payment Changes'!G113,'Current NLData'!K:K)/COUNTIF('Current NLData'!A:A,'Payment Changes'!G113),0)+IFERROR(VLOOKUP(G113&amp;"-ALL",NLPaymentExport,10,FALSE),0)</f>
        <v>50</v>
      </c>
      <c r="AU113" s="117">
        <f t="shared" si="20"/>
        <v>0</v>
      </c>
    </row>
    <row r="114" spans="1:80" ht="28.5" outlineLevel="1" x14ac:dyDescent="0.45">
      <c r="A114" s="3"/>
      <c r="C114" s="4"/>
      <c r="D114" s="456"/>
      <c r="E114" s="90" t="str">
        <f t="shared" si="21"/>
        <v>Goodyear</v>
      </c>
      <c r="F114" s="92" t="str">
        <f t="shared" si="22"/>
        <v>CP221</v>
      </c>
      <c r="G114" s="98" t="str">
        <f t="shared" si="24"/>
        <v>CP221-RETURN - 1st don of the week -STD</v>
      </c>
      <c r="H114" s="457"/>
      <c r="I114" s="36" t="s">
        <v>84</v>
      </c>
      <c r="J114" s="58">
        <v>50</v>
      </c>
      <c r="K114" s="58">
        <f>J114</f>
        <v>50</v>
      </c>
      <c r="L114" s="58">
        <v>50</v>
      </c>
      <c r="M114" s="58">
        <v>50</v>
      </c>
      <c r="N114" s="58">
        <v>50</v>
      </c>
      <c r="O114" s="58">
        <v>50</v>
      </c>
      <c r="P114" s="58">
        <v>50</v>
      </c>
      <c r="Q114" s="58">
        <v>50</v>
      </c>
      <c r="R114" s="58">
        <v>50</v>
      </c>
      <c r="S114" s="58">
        <v>50</v>
      </c>
      <c r="T114" s="58">
        <v>50</v>
      </c>
      <c r="U114" s="58">
        <v>50</v>
      </c>
      <c r="V114" s="186">
        <v>50</v>
      </c>
      <c r="W114" s="186">
        <v>50</v>
      </c>
      <c r="X114" s="186">
        <v>50</v>
      </c>
      <c r="Y114" s="186">
        <v>50</v>
      </c>
      <c r="Z114" s="186">
        <v>50</v>
      </c>
      <c r="AA114" s="186">
        <v>50</v>
      </c>
      <c r="AB114" s="186">
        <v>50</v>
      </c>
      <c r="AC114" s="186">
        <v>50</v>
      </c>
      <c r="AD114" s="214">
        <v>50</v>
      </c>
      <c r="AE114" s="214">
        <v>50</v>
      </c>
      <c r="AF114" s="214">
        <v>50</v>
      </c>
      <c r="AG114" s="214">
        <v>50</v>
      </c>
      <c r="AH114" s="214">
        <v>50</v>
      </c>
      <c r="AI114" s="214">
        <v>50</v>
      </c>
      <c r="AJ114" s="272">
        <v>50</v>
      </c>
      <c r="AK114" s="301">
        <v>50</v>
      </c>
      <c r="AL114" s="301">
        <v>50</v>
      </c>
      <c r="AM114" s="301">
        <v>50</v>
      </c>
      <c r="AN114" s="272">
        <v>50</v>
      </c>
      <c r="AO114" s="301">
        <v>50</v>
      </c>
      <c r="AP114" s="301">
        <v>50</v>
      </c>
      <c r="AQ114" s="301">
        <v>50</v>
      </c>
      <c r="AR114" s="22"/>
      <c r="AS114" s="116" t="str">
        <f t="shared" si="19"/>
        <v>N</v>
      </c>
      <c r="AT114" s="113">
        <f>IFERROR(SUMIF('Current NLData'!A:A,'Payment Changes'!G114,'Current NLData'!K:K)/COUNTIF('Current NLData'!A:A,'Payment Changes'!G114),0)+IFERROR(VLOOKUP(G114&amp;"-ALL",NLPaymentExport,10,FALSE),0)</f>
        <v>50</v>
      </c>
      <c r="AU114" s="117">
        <f t="shared" si="20"/>
        <v>0</v>
      </c>
    </row>
    <row r="115" spans="1:80" ht="28.5" outlineLevel="1" x14ac:dyDescent="0.45">
      <c r="A115" s="3"/>
      <c r="C115" s="4"/>
      <c r="D115" s="456"/>
      <c r="E115" s="90" t="str">
        <f t="shared" si="21"/>
        <v>Goodyear</v>
      </c>
      <c r="F115" s="92" t="str">
        <f t="shared" si="22"/>
        <v>CP221</v>
      </c>
      <c r="G115" s="98" t="str">
        <f t="shared" si="24"/>
        <v>CP221-RETURN - 2nd don of the week -BONUS</v>
      </c>
      <c r="H115" s="457"/>
      <c r="I115" s="36" t="s">
        <v>85</v>
      </c>
      <c r="J115" s="58">
        <v>20</v>
      </c>
      <c r="K115" s="58">
        <f>J115</f>
        <v>20</v>
      </c>
      <c r="L115" s="58">
        <v>20</v>
      </c>
      <c r="M115" s="58">
        <v>20</v>
      </c>
      <c r="N115" s="58">
        <v>20</v>
      </c>
      <c r="O115" s="58">
        <v>20</v>
      </c>
      <c r="P115" s="58">
        <v>20</v>
      </c>
      <c r="Q115" s="58">
        <v>20</v>
      </c>
      <c r="R115" s="58">
        <v>20</v>
      </c>
      <c r="S115" s="58">
        <v>20</v>
      </c>
      <c r="T115" s="58">
        <v>20</v>
      </c>
      <c r="U115" s="58">
        <v>20</v>
      </c>
      <c r="V115" s="186">
        <v>20</v>
      </c>
      <c r="W115" s="186">
        <v>20</v>
      </c>
      <c r="X115" s="186">
        <v>20</v>
      </c>
      <c r="Y115" s="186">
        <v>20</v>
      </c>
      <c r="Z115" s="186">
        <v>20</v>
      </c>
      <c r="AA115" s="186">
        <v>20</v>
      </c>
      <c r="AB115" s="186">
        <v>20</v>
      </c>
      <c r="AC115" s="186">
        <v>20</v>
      </c>
      <c r="AD115" s="214">
        <v>20</v>
      </c>
      <c r="AE115" s="214">
        <v>20</v>
      </c>
      <c r="AF115" s="214">
        <v>20</v>
      </c>
      <c r="AG115" s="214">
        <v>20</v>
      </c>
      <c r="AH115" s="214">
        <v>20</v>
      </c>
      <c r="AI115" s="214">
        <v>20</v>
      </c>
      <c r="AJ115" s="272">
        <v>20</v>
      </c>
      <c r="AK115" s="301">
        <v>20</v>
      </c>
      <c r="AL115" s="301">
        <v>20</v>
      </c>
      <c r="AM115" s="301">
        <v>20</v>
      </c>
      <c r="AN115" s="272">
        <v>20</v>
      </c>
      <c r="AO115" s="301">
        <v>20</v>
      </c>
      <c r="AP115" s="301">
        <v>20</v>
      </c>
      <c r="AQ115" s="301">
        <v>20</v>
      </c>
      <c r="AR115" s="22"/>
      <c r="AS115" s="116" t="str">
        <f t="shared" si="19"/>
        <v>N</v>
      </c>
      <c r="AT115" s="113">
        <f>IFERROR(SUMIF('Current NLData'!A:A,'Payment Changes'!G115,'Current NLData'!K:K)/COUNTIF('Current NLData'!A:A,'Payment Changes'!G115),0)+IFERROR(VLOOKUP(G115&amp;"-ALL",NLPaymentExport,10,FALSE),0)</f>
        <v>20</v>
      </c>
      <c r="AU115" s="117">
        <f t="shared" si="20"/>
        <v>0</v>
      </c>
    </row>
    <row r="116" spans="1:80" ht="28.5" outlineLevel="1" x14ac:dyDescent="0.45">
      <c r="A116" s="3"/>
      <c r="C116" s="4"/>
      <c r="D116" s="456"/>
      <c r="E116" s="90" t="str">
        <f t="shared" si="21"/>
        <v>Goodyear</v>
      </c>
      <c r="F116" s="92" t="str">
        <f t="shared" si="22"/>
        <v>CP221</v>
      </c>
      <c r="G116" s="98" t="str">
        <f t="shared" si="24"/>
        <v>CP221-RETURN - 5th don of the month -BONUS</v>
      </c>
      <c r="H116" s="457"/>
      <c r="I116" s="37" t="s">
        <v>86</v>
      </c>
      <c r="J116" s="65">
        <v>0</v>
      </c>
      <c r="K116" s="65">
        <v>0</v>
      </c>
      <c r="L116" s="65">
        <v>0</v>
      </c>
      <c r="M116" s="65">
        <v>0</v>
      </c>
      <c r="N116" s="65">
        <v>0</v>
      </c>
      <c r="O116" s="65">
        <v>0</v>
      </c>
      <c r="P116" s="65">
        <v>0</v>
      </c>
      <c r="Q116" s="65">
        <v>0</v>
      </c>
      <c r="R116" s="65">
        <v>0</v>
      </c>
      <c r="S116" s="65">
        <v>0</v>
      </c>
      <c r="T116" s="65">
        <v>0</v>
      </c>
      <c r="U116" s="65">
        <v>0</v>
      </c>
      <c r="V116" s="188">
        <v>0</v>
      </c>
      <c r="W116" s="188">
        <v>0</v>
      </c>
      <c r="X116" s="188">
        <v>0</v>
      </c>
      <c r="Y116" s="188">
        <v>0</v>
      </c>
      <c r="Z116" s="188">
        <v>0</v>
      </c>
      <c r="AA116" s="188">
        <v>0</v>
      </c>
      <c r="AB116" s="188">
        <v>0</v>
      </c>
      <c r="AC116" s="188">
        <v>0</v>
      </c>
      <c r="AD116" s="222">
        <v>0</v>
      </c>
      <c r="AE116" s="222">
        <v>0</v>
      </c>
      <c r="AF116" s="222">
        <v>0</v>
      </c>
      <c r="AG116" s="222">
        <v>0</v>
      </c>
      <c r="AH116" s="222">
        <v>0</v>
      </c>
      <c r="AI116" s="222">
        <v>0</v>
      </c>
      <c r="AJ116" s="287">
        <v>0</v>
      </c>
      <c r="AK116" s="303">
        <v>0</v>
      </c>
      <c r="AL116" s="303">
        <v>0</v>
      </c>
      <c r="AM116" s="303">
        <v>0</v>
      </c>
      <c r="AN116" s="287">
        <v>0</v>
      </c>
      <c r="AO116" s="303">
        <v>0</v>
      </c>
      <c r="AP116" s="303">
        <v>0</v>
      </c>
      <c r="AQ116" s="303">
        <v>0</v>
      </c>
      <c r="AR116" s="22"/>
      <c r="AS116" s="116" t="str">
        <f t="shared" si="19"/>
        <v>N</v>
      </c>
      <c r="AT116" s="113">
        <f>IFERROR(SUMIF('Current NLData'!A:A,'Payment Changes'!G116,'Current NLData'!K:K)/COUNTIF('Current NLData'!A:A,'Payment Changes'!G116),0)+IFERROR(VLOOKUP(G116&amp;"-ALL",NLPaymentExport,10,FALSE),0)</f>
        <v>0</v>
      </c>
      <c r="AU116" s="117">
        <f t="shared" si="20"/>
        <v>0</v>
      </c>
    </row>
    <row r="117" spans="1:80" ht="28.5" outlineLevel="1" x14ac:dyDescent="0.45">
      <c r="A117" s="3"/>
      <c r="C117" s="4"/>
      <c r="D117" s="456"/>
      <c r="E117" s="90" t="str">
        <f t="shared" si="21"/>
        <v>Goodyear</v>
      </c>
      <c r="F117" s="92" t="str">
        <f t="shared" si="22"/>
        <v>CP221</v>
      </c>
      <c r="G117" s="98" t="str">
        <f t="shared" si="24"/>
        <v>CP221-RETURN - 6th don of the month -BONUS</v>
      </c>
      <c r="H117" s="457"/>
      <c r="I117" s="38" t="s">
        <v>87</v>
      </c>
      <c r="J117" s="58">
        <v>0</v>
      </c>
      <c r="K117" s="58">
        <v>0</v>
      </c>
      <c r="L117" s="58">
        <v>0</v>
      </c>
      <c r="M117" s="58">
        <v>0</v>
      </c>
      <c r="N117" s="58">
        <v>0</v>
      </c>
      <c r="O117" s="58">
        <v>0</v>
      </c>
      <c r="P117" s="58">
        <v>0</v>
      </c>
      <c r="Q117" s="58">
        <v>0</v>
      </c>
      <c r="R117" s="58">
        <v>0</v>
      </c>
      <c r="S117" s="58">
        <v>0</v>
      </c>
      <c r="T117" s="58">
        <v>0</v>
      </c>
      <c r="U117" s="58">
        <v>0</v>
      </c>
      <c r="V117" s="186">
        <v>0</v>
      </c>
      <c r="W117" s="186">
        <v>0</v>
      </c>
      <c r="X117" s="186">
        <v>0</v>
      </c>
      <c r="Y117" s="186">
        <v>0</v>
      </c>
      <c r="Z117" s="186">
        <v>0</v>
      </c>
      <c r="AA117" s="186">
        <v>0</v>
      </c>
      <c r="AB117" s="186">
        <v>0</v>
      </c>
      <c r="AC117" s="186">
        <v>0</v>
      </c>
      <c r="AD117" s="190">
        <v>15</v>
      </c>
      <c r="AE117" s="214">
        <v>15</v>
      </c>
      <c r="AF117" s="214">
        <v>15</v>
      </c>
      <c r="AG117" s="214">
        <v>15</v>
      </c>
      <c r="AH117" s="214">
        <v>15</v>
      </c>
      <c r="AI117" s="214">
        <v>15</v>
      </c>
      <c r="AJ117" s="289">
        <v>0</v>
      </c>
      <c r="AK117" s="301">
        <v>0</v>
      </c>
      <c r="AL117" s="301">
        <v>0</v>
      </c>
      <c r="AM117" s="301">
        <v>0</v>
      </c>
      <c r="AN117" s="272">
        <v>0</v>
      </c>
      <c r="AO117" s="289">
        <v>20</v>
      </c>
      <c r="AP117" s="301">
        <v>20</v>
      </c>
      <c r="AQ117" s="301">
        <v>20</v>
      </c>
      <c r="AR117" s="22"/>
      <c r="AS117" s="116" t="str">
        <f t="shared" si="19"/>
        <v>N</v>
      </c>
      <c r="AT117" s="113">
        <f>IFERROR(SUMIF('Current NLData'!A:A,'Payment Changes'!G117,'Current NLData'!K:K)/COUNTIF('Current NLData'!A:A,'Payment Changes'!G117),0)+IFERROR(VLOOKUP(G117&amp;"-ALL",NLPaymentExport,10,FALSE),0)</f>
        <v>20</v>
      </c>
      <c r="AU117" s="117">
        <f t="shared" si="20"/>
        <v>0</v>
      </c>
    </row>
    <row r="118" spans="1:80" ht="28.5" outlineLevel="1" x14ac:dyDescent="0.45">
      <c r="A118" s="3"/>
      <c r="C118" s="4"/>
      <c r="D118" s="456"/>
      <c r="E118" s="90" t="str">
        <f t="shared" si="21"/>
        <v>Goodyear</v>
      </c>
      <c r="F118" s="92" t="str">
        <f t="shared" si="22"/>
        <v>CP221</v>
      </c>
      <c r="G118" s="98" t="str">
        <f t="shared" si="24"/>
        <v>CP221-RETURN - 7th don of the month -BONUS</v>
      </c>
      <c r="H118" s="457"/>
      <c r="I118" s="38" t="s">
        <v>88</v>
      </c>
      <c r="J118" s="58">
        <v>0</v>
      </c>
      <c r="K118" s="58">
        <v>0</v>
      </c>
      <c r="L118" s="58">
        <v>0</v>
      </c>
      <c r="M118" s="58">
        <v>0</v>
      </c>
      <c r="N118" s="58">
        <v>0</v>
      </c>
      <c r="O118" s="58">
        <v>0</v>
      </c>
      <c r="P118" s="58">
        <v>0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186">
        <v>0</v>
      </c>
      <c r="W118" s="186">
        <v>0</v>
      </c>
      <c r="X118" s="186">
        <v>0</v>
      </c>
      <c r="Y118" s="186">
        <v>0</v>
      </c>
      <c r="Z118" s="186">
        <v>0</v>
      </c>
      <c r="AA118" s="186">
        <v>0</v>
      </c>
      <c r="AB118" s="186">
        <v>0</v>
      </c>
      <c r="AC118" s="186">
        <v>0</v>
      </c>
      <c r="AD118" s="214">
        <v>0</v>
      </c>
      <c r="AE118" s="214">
        <v>0</v>
      </c>
      <c r="AF118" s="214">
        <v>0</v>
      </c>
      <c r="AG118" s="214">
        <v>0</v>
      </c>
      <c r="AH118" s="214">
        <v>0</v>
      </c>
      <c r="AI118" s="214">
        <v>0</v>
      </c>
      <c r="AJ118" s="272">
        <v>0</v>
      </c>
      <c r="AK118" s="301">
        <v>0</v>
      </c>
      <c r="AL118" s="301">
        <v>0</v>
      </c>
      <c r="AM118" s="289">
        <v>20</v>
      </c>
      <c r="AN118" s="272">
        <v>20</v>
      </c>
      <c r="AO118" s="301">
        <v>20</v>
      </c>
      <c r="AP118" s="289">
        <v>30</v>
      </c>
      <c r="AQ118" s="289">
        <v>30</v>
      </c>
      <c r="AR118" s="22"/>
      <c r="AS118" s="116" t="str">
        <f t="shared" si="19"/>
        <v>N</v>
      </c>
      <c r="AT118" s="113">
        <f>IFERROR(SUMIF('Current NLData'!A:A,'Payment Changes'!G118,'Current NLData'!K:K)/COUNTIF('Current NLData'!A:A,'Payment Changes'!G118),0)+IFERROR(VLOOKUP(G118&amp;"-ALL",NLPaymentExport,10,FALSE),0)</f>
        <v>30</v>
      </c>
      <c r="AU118" s="117">
        <f t="shared" si="20"/>
        <v>0</v>
      </c>
    </row>
    <row r="119" spans="1:80" ht="28.5" outlineLevel="1" x14ac:dyDescent="0.45">
      <c r="A119" s="3"/>
      <c r="C119" s="4"/>
      <c r="D119" s="456"/>
      <c r="E119" s="90" t="str">
        <f t="shared" si="21"/>
        <v>Goodyear</v>
      </c>
      <c r="F119" s="92" t="str">
        <f t="shared" si="22"/>
        <v>CP221</v>
      </c>
      <c r="G119" s="98" t="str">
        <f t="shared" si="24"/>
        <v>CP221-RETURN - 8th don of the month -BONUS</v>
      </c>
      <c r="H119" s="457"/>
      <c r="I119" s="38" t="s">
        <v>89</v>
      </c>
      <c r="J119" s="58">
        <v>25</v>
      </c>
      <c r="K119" s="58">
        <v>25</v>
      </c>
      <c r="L119" s="58">
        <v>0</v>
      </c>
      <c r="M119" s="58">
        <v>0</v>
      </c>
      <c r="N119" s="58">
        <v>0</v>
      </c>
      <c r="O119" s="58">
        <v>0</v>
      </c>
      <c r="P119" s="58">
        <v>0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186">
        <v>0</v>
      </c>
      <c r="W119" s="186">
        <v>0</v>
      </c>
      <c r="X119" s="186">
        <v>0</v>
      </c>
      <c r="Y119" s="186">
        <v>0</v>
      </c>
      <c r="Z119" s="186">
        <v>0</v>
      </c>
      <c r="AA119" s="186">
        <v>0</v>
      </c>
      <c r="AB119" s="186">
        <v>0</v>
      </c>
      <c r="AC119" s="186">
        <v>0</v>
      </c>
      <c r="AD119" s="214">
        <v>0</v>
      </c>
      <c r="AE119" s="214">
        <v>0</v>
      </c>
      <c r="AF119" s="214">
        <v>0</v>
      </c>
      <c r="AG119" s="214">
        <v>0</v>
      </c>
      <c r="AH119" s="214">
        <v>0</v>
      </c>
      <c r="AI119" s="214">
        <v>0</v>
      </c>
      <c r="AJ119" s="272">
        <v>0</v>
      </c>
      <c r="AK119" s="301">
        <v>0</v>
      </c>
      <c r="AL119" s="301">
        <v>0</v>
      </c>
      <c r="AM119" s="301">
        <v>0</v>
      </c>
      <c r="AN119" s="272">
        <v>0</v>
      </c>
      <c r="AO119" s="301">
        <v>0</v>
      </c>
      <c r="AP119" s="301">
        <v>0</v>
      </c>
      <c r="AQ119" s="301">
        <v>0</v>
      </c>
      <c r="AR119" s="22"/>
      <c r="AS119" s="116" t="str">
        <f t="shared" si="19"/>
        <v>N</v>
      </c>
      <c r="AT119" s="113">
        <f>IFERROR(SUMIF('Current NLData'!A:A,'Payment Changes'!G119,'Current NLData'!K:K)/COUNTIF('Current NLData'!A:A,'Payment Changes'!G119),0)+IFERROR(VLOOKUP(G119&amp;"-ALL",NLPaymentExport,10,FALSE),0)</f>
        <v>0</v>
      </c>
      <c r="AU119" s="117">
        <f t="shared" si="20"/>
        <v>0</v>
      </c>
    </row>
    <row r="120" spans="1:80" ht="28.5" outlineLevel="1" x14ac:dyDescent="0.45">
      <c r="A120" s="3"/>
      <c r="C120" s="4" t="str">
        <f>IF(J120=0,"Warning","")</f>
        <v/>
      </c>
      <c r="D120" s="456"/>
      <c r="E120" s="90" t="str">
        <f t="shared" si="21"/>
        <v>Goodyear</v>
      </c>
      <c r="F120" s="92" t="str">
        <f t="shared" si="22"/>
        <v>CP221</v>
      </c>
      <c r="G120" s="98" t="str">
        <f t="shared" si="24"/>
        <v>CP221-RETURN - Buddy referral  -BONUS</v>
      </c>
      <c r="H120" s="457"/>
      <c r="I120" s="39" t="s">
        <v>90</v>
      </c>
      <c r="J120" s="58">
        <v>50</v>
      </c>
      <c r="K120" s="58">
        <v>50</v>
      </c>
      <c r="L120" s="58">
        <v>0</v>
      </c>
      <c r="M120" s="58">
        <v>0</v>
      </c>
      <c r="N120" s="58">
        <v>0</v>
      </c>
      <c r="O120" s="58">
        <v>50</v>
      </c>
      <c r="P120" s="58">
        <v>50</v>
      </c>
      <c r="Q120" s="58">
        <v>50</v>
      </c>
      <c r="R120" s="58">
        <v>50</v>
      </c>
      <c r="S120" s="58">
        <v>50</v>
      </c>
      <c r="T120" s="58">
        <v>50</v>
      </c>
      <c r="U120" s="58">
        <v>50</v>
      </c>
      <c r="V120" s="186">
        <v>50</v>
      </c>
      <c r="W120" s="186">
        <v>50</v>
      </c>
      <c r="X120" s="186">
        <v>50</v>
      </c>
      <c r="Y120" s="186">
        <v>50</v>
      </c>
      <c r="Z120" s="186">
        <v>50</v>
      </c>
      <c r="AA120" s="186">
        <v>100</v>
      </c>
      <c r="AB120" s="190">
        <v>50</v>
      </c>
      <c r="AC120" s="190">
        <v>50</v>
      </c>
      <c r="AD120" s="214">
        <v>50</v>
      </c>
      <c r="AE120" s="214">
        <v>50</v>
      </c>
      <c r="AF120" s="214">
        <v>50</v>
      </c>
      <c r="AG120" s="214">
        <v>50</v>
      </c>
      <c r="AH120" s="214">
        <v>50</v>
      </c>
      <c r="AI120" s="214">
        <v>50</v>
      </c>
      <c r="AJ120" s="289">
        <v>0</v>
      </c>
      <c r="AK120" s="301">
        <v>0</v>
      </c>
      <c r="AL120" s="301">
        <v>0</v>
      </c>
      <c r="AM120" s="289">
        <v>50</v>
      </c>
      <c r="AN120" s="272">
        <v>50</v>
      </c>
      <c r="AO120" s="301">
        <v>50</v>
      </c>
      <c r="AP120" s="301">
        <v>50</v>
      </c>
      <c r="AQ120" s="301">
        <v>50</v>
      </c>
      <c r="AR120" s="22"/>
      <c r="AS120" s="116" t="str">
        <f t="shared" si="19"/>
        <v>N</v>
      </c>
      <c r="AT120" s="113">
        <f>IFERROR(SUMIF('Current NLData'!A:A,'Payment Changes'!G120,'Current NLData'!K:K)/COUNTIF('Current NLData'!A:A,'Payment Changes'!G120),0)+IFERROR(VLOOKUP(G120&amp;"-ALL",NLPaymentExport,10,FALSE),0)</f>
        <v>50</v>
      </c>
      <c r="AU120" s="117">
        <f t="shared" si="20"/>
        <v>0</v>
      </c>
    </row>
    <row r="121" spans="1:80" s="89" customFormat="1" ht="21.4" thickBot="1" x14ac:dyDescent="0.7">
      <c r="A121" s="85"/>
      <c r="B121" s="348"/>
      <c r="C121" s="160"/>
      <c r="D121" s="86"/>
      <c r="E121" s="86"/>
      <c r="F121" s="86"/>
      <c r="G121" s="86"/>
      <c r="H121" s="95"/>
      <c r="I121" s="87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189" t="s">
        <v>91</v>
      </c>
      <c r="W121" s="189" t="s">
        <v>91</v>
      </c>
      <c r="X121" s="189" t="s">
        <v>91</v>
      </c>
      <c r="Y121" s="189" t="s">
        <v>91</v>
      </c>
      <c r="Z121" s="189" t="s">
        <v>91</v>
      </c>
      <c r="AA121" s="189" t="s">
        <v>91</v>
      </c>
      <c r="AB121" s="189" t="s">
        <v>91</v>
      </c>
      <c r="AC121" s="189" t="s">
        <v>91</v>
      </c>
      <c r="AD121" s="257" t="s">
        <v>91</v>
      </c>
      <c r="AE121" s="257" t="s">
        <v>91</v>
      </c>
      <c r="AF121" s="257" t="s">
        <v>91</v>
      </c>
      <c r="AG121" s="257" t="s">
        <v>91</v>
      </c>
      <c r="AH121" s="257" t="s">
        <v>91</v>
      </c>
      <c r="AI121" s="257" t="s">
        <v>91</v>
      </c>
      <c r="AJ121" s="288" t="s">
        <v>91</v>
      </c>
      <c r="AK121" s="311" t="s">
        <v>91</v>
      </c>
      <c r="AL121" s="311" t="s">
        <v>91</v>
      </c>
      <c r="AM121" s="311" t="s">
        <v>91</v>
      </c>
      <c r="AN121" s="288" t="s">
        <v>91</v>
      </c>
      <c r="AO121" s="311" t="s">
        <v>91</v>
      </c>
      <c r="AP121" s="311" t="s">
        <v>91</v>
      </c>
      <c r="AQ121" s="311" t="s">
        <v>91</v>
      </c>
      <c r="AR121" s="21"/>
      <c r="AS121" s="116" t="str">
        <f t="shared" si="19"/>
        <v>N</v>
      </c>
      <c r="AT121" s="113">
        <f>IFERROR(SUMIF('Current NLData'!A:A,'Payment Changes'!G121,'Current NLData'!K:K)/COUNTIF('Current NLData'!A:A,'Payment Changes'!G121),0)+IFERROR(VLOOKUP(G121&amp;"-ALL",NLPaymentExport,10,FALSE),0)</f>
        <v>0</v>
      </c>
      <c r="AU121" s="117" t="str">
        <f t="shared" si="20"/>
        <v/>
      </c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</row>
    <row r="122" spans="1:80" s="10" customFormat="1" x14ac:dyDescent="0.45">
      <c r="A122" s="458">
        <v>7</v>
      </c>
      <c r="B122" s="461" t="s">
        <v>158</v>
      </c>
      <c r="C122" s="473" t="s">
        <v>44</v>
      </c>
      <c r="D122" s="467" t="s">
        <v>100</v>
      </c>
      <c r="E122" s="105" t="str">
        <f t="shared" si="21"/>
        <v>Phoenix</v>
      </c>
      <c r="F122" s="106" t="s">
        <v>159</v>
      </c>
      <c r="G122" s="107" t="str">
        <f t="shared" ref="G122:G140" si="25">F122&amp;"-"&amp;I122</f>
        <v>CP524-New Donor</v>
      </c>
      <c r="H122" s="470" t="s">
        <v>148</v>
      </c>
      <c r="I122" s="76" t="s">
        <v>48</v>
      </c>
      <c r="J122" s="40" t="s">
        <v>160</v>
      </c>
      <c r="K122" s="41" t="s">
        <v>161</v>
      </c>
      <c r="L122" s="41" t="s">
        <v>162</v>
      </c>
      <c r="M122" s="42" t="s">
        <v>162</v>
      </c>
      <c r="N122" s="40" t="s">
        <v>162</v>
      </c>
      <c r="O122" s="40" t="s">
        <v>162</v>
      </c>
      <c r="P122" s="40" t="s">
        <v>162</v>
      </c>
      <c r="Q122" s="40" t="s">
        <v>151</v>
      </c>
      <c r="R122" s="40" t="s">
        <v>151</v>
      </c>
      <c r="S122" s="40" t="s">
        <v>151</v>
      </c>
      <c r="T122" s="40" t="s">
        <v>151</v>
      </c>
      <c r="U122" s="40" t="s">
        <v>151</v>
      </c>
      <c r="V122" s="180" t="s">
        <v>151</v>
      </c>
      <c r="W122" s="180" t="s">
        <v>151</v>
      </c>
      <c r="X122" s="180" t="s">
        <v>151</v>
      </c>
      <c r="Y122" s="180" t="s">
        <v>151</v>
      </c>
      <c r="Z122" s="180" t="s">
        <v>151</v>
      </c>
      <c r="AA122" s="180" t="s">
        <v>151</v>
      </c>
      <c r="AB122" s="180" t="s">
        <v>151</v>
      </c>
      <c r="AC122" s="180" t="s">
        <v>151</v>
      </c>
      <c r="AD122" s="213" t="s">
        <v>151</v>
      </c>
      <c r="AE122" s="191" t="s">
        <v>54</v>
      </c>
      <c r="AF122" s="191" t="s">
        <v>54</v>
      </c>
      <c r="AG122" s="191" t="s">
        <v>151</v>
      </c>
      <c r="AH122" s="191" t="s">
        <v>151</v>
      </c>
      <c r="AI122" s="191" t="s">
        <v>151</v>
      </c>
      <c r="AJ122" s="281" t="s">
        <v>151</v>
      </c>
      <c r="AK122" s="320" t="s">
        <v>151</v>
      </c>
      <c r="AL122" s="320" t="s">
        <v>151</v>
      </c>
      <c r="AM122" s="320" t="s">
        <v>151</v>
      </c>
      <c r="AN122" s="281" t="s">
        <v>151</v>
      </c>
      <c r="AO122" s="320" t="s">
        <v>151</v>
      </c>
      <c r="AP122" s="320" t="s">
        <v>151</v>
      </c>
      <c r="AQ122" s="320" t="s">
        <v>151</v>
      </c>
      <c r="AR122" s="108"/>
      <c r="AS122" s="116" t="str">
        <f t="shared" si="19"/>
        <v>N</v>
      </c>
      <c r="AT122" s="113">
        <f>IFERROR(SUMIF('Current NLData'!A:A,'Payment Changes'!G122,'Current NLData'!K:K)/COUNTIF('Current NLData'!A:A,'Payment Changes'!G122),0)+IFERROR(VLOOKUP(G122&amp;"-ALL",NLPaymentExport,10,FALSE),0)</f>
        <v>0</v>
      </c>
      <c r="AU122" s="117" t="str">
        <f t="shared" si="20"/>
        <v/>
      </c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</row>
    <row r="123" spans="1:80" x14ac:dyDescent="0.45">
      <c r="A123" s="459"/>
      <c r="B123" s="462"/>
      <c r="C123" s="474"/>
      <c r="D123" s="468"/>
      <c r="E123" s="90" t="str">
        <f t="shared" si="21"/>
        <v>Phoenix</v>
      </c>
      <c r="F123" s="91" t="s">
        <v>159</v>
      </c>
      <c r="G123" s="97" t="str">
        <f t="shared" si="25"/>
        <v>CP524-Return Donor</v>
      </c>
      <c r="H123" s="471"/>
      <c r="I123" s="77" t="s">
        <v>60</v>
      </c>
      <c r="J123" s="43" t="s">
        <v>160</v>
      </c>
      <c r="K123" s="43" t="s">
        <v>162</v>
      </c>
      <c r="L123" s="44" t="s">
        <v>162</v>
      </c>
      <c r="M123" s="45" t="s">
        <v>162</v>
      </c>
      <c r="N123" s="43" t="s">
        <v>162</v>
      </c>
      <c r="O123" s="43" t="s">
        <v>162</v>
      </c>
      <c r="P123" s="43" t="s">
        <v>162</v>
      </c>
      <c r="Q123" s="43" t="s">
        <v>163</v>
      </c>
      <c r="R123" s="43" t="s">
        <v>163</v>
      </c>
      <c r="S123" s="43" t="s">
        <v>163</v>
      </c>
      <c r="T123" s="43" t="s">
        <v>163</v>
      </c>
      <c r="U123" s="168" t="s">
        <v>164</v>
      </c>
      <c r="V123" s="181" t="s">
        <v>163</v>
      </c>
      <c r="W123" s="215" t="s">
        <v>163</v>
      </c>
      <c r="X123" s="215" t="s">
        <v>163</v>
      </c>
      <c r="Y123" s="215" t="s">
        <v>163</v>
      </c>
      <c r="Z123" s="215" t="s">
        <v>163</v>
      </c>
      <c r="AA123" s="215" t="s">
        <v>163</v>
      </c>
      <c r="AB123" s="215" t="s">
        <v>163</v>
      </c>
      <c r="AC123" s="215" t="s">
        <v>163</v>
      </c>
      <c r="AD123" s="215" t="s">
        <v>163</v>
      </c>
      <c r="AE123" s="215" t="s">
        <v>163</v>
      </c>
      <c r="AF123" s="215" t="s">
        <v>163</v>
      </c>
      <c r="AG123" s="215" t="s">
        <v>163</v>
      </c>
      <c r="AH123" s="215" t="s">
        <v>163</v>
      </c>
      <c r="AI123" s="215" t="s">
        <v>163</v>
      </c>
      <c r="AJ123" s="270" t="s">
        <v>163</v>
      </c>
      <c r="AK123" s="313" t="s">
        <v>163</v>
      </c>
      <c r="AL123" s="313" t="s">
        <v>163</v>
      </c>
      <c r="AM123" s="313" t="s">
        <v>163</v>
      </c>
      <c r="AN123" s="271" t="s">
        <v>165</v>
      </c>
      <c r="AO123" s="313" t="s">
        <v>165</v>
      </c>
      <c r="AP123" s="313" t="s">
        <v>165</v>
      </c>
      <c r="AQ123" s="313" t="s">
        <v>165</v>
      </c>
      <c r="AR123" s="21"/>
      <c r="AS123" s="116" t="str">
        <f t="shared" si="19"/>
        <v>N</v>
      </c>
      <c r="AT123" s="113">
        <f>IFERROR(SUMIF('Current NLData'!A:A,'Payment Changes'!G123,'Current NLData'!K:K)/COUNTIF('Current NLData'!A:A,'Payment Changes'!G123),0)+IFERROR(VLOOKUP(G123&amp;"-ALL",NLPaymentExport,10,FALSE),0)</f>
        <v>0</v>
      </c>
      <c r="AU123" s="117" t="str">
        <f t="shared" si="20"/>
        <v/>
      </c>
    </row>
    <row r="124" spans="1:80" ht="28.5" x14ac:dyDescent="0.45">
      <c r="A124" s="459"/>
      <c r="B124" s="462"/>
      <c r="C124" s="474"/>
      <c r="D124" s="468"/>
      <c r="E124" s="90" t="str">
        <f t="shared" si="21"/>
        <v>Phoenix</v>
      </c>
      <c r="F124" s="91" t="s">
        <v>159</v>
      </c>
      <c r="G124" s="97" t="str">
        <f t="shared" si="25"/>
        <v>CP524-Retention Bonus</v>
      </c>
      <c r="H124" s="471"/>
      <c r="I124" s="78" t="s">
        <v>62</v>
      </c>
      <c r="J124" s="46" t="s">
        <v>63</v>
      </c>
      <c r="K124" s="46" t="s">
        <v>63</v>
      </c>
      <c r="L124" s="47" t="s">
        <v>64</v>
      </c>
      <c r="M124" s="48" t="s">
        <v>64</v>
      </c>
      <c r="N124" s="46" t="s">
        <v>64</v>
      </c>
      <c r="O124" s="46" t="s">
        <v>64</v>
      </c>
      <c r="P124" s="46" t="s">
        <v>64</v>
      </c>
      <c r="Q124" s="46" t="s">
        <v>64</v>
      </c>
      <c r="R124" s="46" t="s">
        <v>64</v>
      </c>
      <c r="S124" s="46" t="s">
        <v>64</v>
      </c>
      <c r="T124" s="46" t="s">
        <v>64</v>
      </c>
      <c r="U124" s="170" t="s">
        <v>67</v>
      </c>
      <c r="V124" s="177" t="s">
        <v>67</v>
      </c>
      <c r="W124" s="177" t="s">
        <v>67</v>
      </c>
      <c r="X124" s="177" t="s">
        <v>67</v>
      </c>
      <c r="Y124" s="177" t="s">
        <v>67</v>
      </c>
      <c r="Z124" s="177" t="s">
        <v>67</v>
      </c>
      <c r="AA124" s="177" t="s">
        <v>67</v>
      </c>
      <c r="AB124" s="177" t="s">
        <v>67</v>
      </c>
      <c r="AC124" s="177" t="s">
        <v>67</v>
      </c>
      <c r="AD124" s="218" t="s">
        <v>67</v>
      </c>
      <c r="AE124" s="242" t="s">
        <v>166</v>
      </c>
      <c r="AF124" s="242" t="s">
        <v>166</v>
      </c>
      <c r="AG124" s="218" t="s">
        <v>167</v>
      </c>
      <c r="AH124" s="218" t="s">
        <v>166</v>
      </c>
      <c r="AI124" s="218" t="s">
        <v>167</v>
      </c>
      <c r="AJ124" s="276" t="s">
        <v>168</v>
      </c>
      <c r="AK124" s="314" t="s">
        <v>168</v>
      </c>
      <c r="AL124" s="314" t="s">
        <v>168</v>
      </c>
      <c r="AM124" s="314" t="s">
        <v>168</v>
      </c>
      <c r="AN124" s="339" t="s">
        <v>169</v>
      </c>
      <c r="AO124" s="339" t="s">
        <v>170</v>
      </c>
      <c r="AP124" s="350" t="s">
        <v>170</v>
      </c>
      <c r="AQ124" s="350" t="s">
        <v>170</v>
      </c>
      <c r="AR124" s="21"/>
      <c r="AS124" s="116" t="str">
        <f t="shared" si="19"/>
        <v>N</v>
      </c>
      <c r="AT124" s="113">
        <f>IFERROR(SUMIF('Current NLData'!A:A,'Payment Changes'!G124,'Current NLData'!K:K)/COUNTIF('Current NLData'!A:A,'Payment Changes'!G124),0)+IFERROR(VLOOKUP(G124&amp;"-ALL",NLPaymentExport,10,FALSE),0)</f>
        <v>0</v>
      </c>
      <c r="AU124" s="117" t="str">
        <f t="shared" si="20"/>
        <v/>
      </c>
    </row>
    <row r="125" spans="1:80" s="15" customFormat="1" ht="14.65" thickBot="1" x14ac:dyDescent="0.5">
      <c r="A125" s="460"/>
      <c r="B125" s="463"/>
      <c r="C125" s="475"/>
      <c r="D125" s="469"/>
      <c r="E125" s="109" t="str">
        <f t="shared" si="21"/>
        <v>Phoenix</v>
      </c>
      <c r="F125" s="110" t="s">
        <v>159</v>
      </c>
      <c r="G125" s="111" t="str">
        <f t="shared" si="25"/>
        <v>CP524-Referral</v>
      </c>
      <c r="H125" s="472"/>
      <c r="I125" s="79" t="s">
        <v>73</v>
      </c>
      <c r="J125" s="49">
        <v>50</v>
      </c>
      <c r="K125" s="49">
        <v>50</v>
      </c>
      <c r="L125" s="50" t="s">
        <v>64</v>
      </c>
      <c r="M125" s="51" t="s">
        <v>64</v>
      </c>
      <c r="N125" s="49" t="s">
        <v>64</v>
      </c>
      <c r="O125" s="49">
        <v>50</v>
      </c>
      <c r="P125" s="49">
        <v>50</v>
      </c>
      <c r="Q125" s="49">
        <v>50</v>
      </c>
      <c r="R125" s="49">
        <v>50</v>
      </c>
      <c r="S125" s="49">
        <v>50</v>
      </c>
      <c r="T125" s="49">
        <v>50</v>
      </c>
      <c r="U125" s="49">
        <v>50</v>
      </c>
      <c r="V125" s="178">
        <v>50</v>
      </c>
      <c r="W125" s="178">
        <v>50</v>
      </c>
      <c r="X125" s="178">
        <v>50</v>
      </c>
      <c r="Y125" s="178">
        <v>50</v>
      </c>
      <c r="Z125" s="178">
        <v>50</v>
      </c>
      <c r="AA125" s="178" t="s">
        <v>134</v>
      </c>
      <c r="AB125" s="233" t="s">
        <v>135</v>
      </c>
      <c r="AC125" s="244" t="s">
        <v>133</v>
      </c>
      <c r="AD125" s="249" t="s">
        <v>133</v>
      </c>
      <c r="AE125" s="249" t="s">
        <v>133</v>
      </c>
      <c r="AF125" s="249" t="s">
        <v>133</v>
      </c>
      <c r="AG125" s="249" t="s">
        <v>133</v>
      </c>
      <c r="AH125" s="249" t="s">
        <v>133</v>
      </c>
      <c r="AI125" s="249" t="s">
        <v>133</v>
      </c>
      <c r="AJ125" s="277" t="s">
        <v>133</v>
      </c>
      <c r="AK125" s="315" t="s">
        <v>133</v>
      </c>
      <c r="AL125" s="315" t="s">
        <v>133</v>
      </c>
      <c r="AM125" s="315" t="s">
        <v>133</v>
      </c>
      <c r="AN125" s="277" t="s">
        <v>133</v>
      </c>
      <c r="AO125" s="315" t="s">
        <v>133</v>
      </c>
      <c r="AP125" s="315" t="s">
        <v>133</v>
      </c>
      <c r="AQ125" s="315" t="s">
        <v>133</v>
      </c>
      <c r="AR125" s="112"/>
      <c r="AS125" s="116" t="str">
        <f t="shared" si="19"/>
        <v>N</v>
      </c>
      <c r="AT125" s="113">
        <f>IFERROR(SUMIF('Current NLData'!A:A,'Payment Changes'!G125,'Current NLData'!K:K)/COUNTIF('Current NLData'!A:A,'Payment Changes'!G125),0)+IFERROR(VLOOKUP(G125&amp;"-ALL",NLPaymentExport,10,FALSE),0)</f>
        <v>0</v>
      </c>
      <c r="AU125" s="117" t="str">
        <f t="shared" si="20"/>
        <v/>
      </c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</row>
    <row r="126" spans="1:80" outlineLevel="1" x14ac:dyDescent="0.45">
      <c r="A126" s="3"/>
      <c r="C126" s="4"/>
      <c r="D126" s="455" t="s">
        <v>159</v>
      </c>
      <c r="E126" s="90" t="str">
        <f t="shared" si="21"/>
        <v>Phoenix</v>
      </c>
      <c r="F126" s="92" t="str">
        <f t="shared" si="22"/>
        <v>CP524</v>
      </c>
      <c r="G126" s="98" t="str">
        <f t="shared" si="25"/>
        <v>CP524-NEW DONOR -1st</v>
      </c>
      <c r="H126" s="457" t="s">
        <v>75</v>
      </c>
      <c r="I126" s="33" t="s">
        <v>76</v>
      </c>
      <c r="J126" s="60">
        <v>60</v>
      </c>
      <c r="K126" s="61">
        <v>56</v>
      </c>
      <c r="L126" s="60">
        <v>56</v>
      </c>
      <c r="M126" s="60">
        <v>56</v>
      </c>
      <c r="N126" s="60">
        <v>56</v>
      </c>
      <c r="O126" s="60">
        <v>56</v>
      </c>
      <c r="P126" s="60">
        <v>56</v>
      </c>
      <c r="Q126" s="60">
        <v>100</v>
      </c>
      <c r="R126" s="60">
        <v>100</v>
      </c>
      <c r="S126" s="60">
        <v>100</v>
      </c>
      <c r="T126" s="60">
        <v>100</v>
      </c>
      <c r="U126" s="60">
        <v>100</v>
      </c>
      <c r="V126" s="185">
        <v>100</v>
      </c>
      <c r="W126" s="185">
        <v>100</v>
      </c>
      <c r="X126" s="185">
        <v>100</v>
      </c>
      <c r="Y126" s="185">
        <v>100</v>
      </c>
      <c r="Z126" s="185">
        <v>100</v>
      </c>
      <c r="AA126" s="185">
        <v>100</v>
      </c>
      <c r="AB126" s="185">
        <v>100</v>
      </c>
      <c r="AC126" s="185">
        <v>100</v>
      </c>
      <c r="AD126" s="220">
        <v>100</v>
      </c>
      <c r="AE126" s="220">
        <v>100</v>
      </c>
      <c r="AF126" s="220">
        <v>100</v>
      </c>
      <c r="AG126" s="220">
        <v>100</v>
      </c>
      <c r="AH126" s="220">
        <v>100</v>
      </c>
      <c r="AI126" s="220">
        <v>100</v>
      </c>
      <c r="AJ126" s="286">
        <v>100</v>
      </c>
      <c r="AK126" s="300">
        <v>100</v>
      </c>
      <c r="AL126" s="300">
        <v>100</v>
      </c>
      <c r="AM126" s="300">
        <v>100</v>
      </c>
      <c r="AN126" s="286">
        <v>100</v>
      </c>
      <c r="AO126" s="300">
        <v>100</v>
      </c>
      <c r="AP126" s="300">
        <v>100</v>
      </c>
      <c r="AQ126" s="300">
        <v>100</v>
      </c>
      <c r="AR126" s="23"/>
      <c r="AS126" s="116" t="str">
        <f t="shared" si="19"/>
        <v>N</v>
      </c>
      <c r="AT126" s="113">
        <f>IFERROR(SUMIF('Current NLData'!A:A,'Payment Changes'!G126,'Current NLData'!K:K)/COUNTIF('Current NLData'!A:A,'Payment Changes'!G126),0)+IFERROR(VLOOKUP(G126&amp;"-ALL",NLPaymentExport,10,FALSE),0)</f>
        <v>100</v>
      </c>
      <c r="AU126" s="117">
        <f t="shared" si="20"/>
        <v>0</v>
      </c>
    </row>
    <row r="127" spans="1:80" outlineLevel="1" x14ac:dyDescent="0.45">
      <c r="A127" s="3"/>
      <c r="C127" s="4"/>
      <c r="D127" s="456"/>
      <c r="E127" s="90" t="str">
        <f t="shared" si="21"/>
        <v>Phoenix</v>
      </c>
      <c r="F127" s="92" t="str">
        <f t="shared" si="22"/>
        <v>CP524</v>
      </c>
      <c r="G127" s="98" t="str">
        <f t="shared" si="25"/>
        <v>CP524-NEW DONOR -2nd</v>
      </c>
      <c r="H127" s="457"/>
      <c r="I127" s="34" t="s">
        <v>77</v>
      </c>
      <c r="J127" s="58">
        <v>60</v>
      </c>
      <c r="K127" s="62">
        <v>60</v>
      </c>
      <c r="L127" s="58">
        <v>56</v>
      </c>
      <c r="M127" s="58">
        <v>56</v>
      </c>
      <c r="N127" s="58">
        <v>56</v>
      </c>
      <c r="O127" s="58">
        <v>56</v>
      </c>
      <c r="P127" s="58">
        <v>56</v>
      </c>
      <c r="Q127" s="58">
        <v>100</v>
      </c>
      <c r="R127" s="58">
        <v>100</v>
      </c>
      <c r="S127" s="58">
        <v>100</v>
      </c>
      <c r="T127" s="58">
        <v>100</v>
      </c>
      <c r="U127" s="58">
        <v>100</v>
      </c>
      <c r="V127" s="186">
        <v>100</v>
      </c>
      <c r="W127" s="186">
        <v>100</v>
      </c>
      <c r="X127" s="186">
        <v>100</v>
      </c>
      <c r="Y127" s="186">
        <v>100</v>
      </c>
      <c r="Z127" s="186">
        <v>100</v>
      </c>
      <c r="AA127" s="186">
        <v>100</v>
      </c>
      <c r="AB127" s="186">
        <v>100</v>
      </c>
      <c r="AC127" s="186">
        <v>100</v>
      </c>
      <c r="AD127" s="214">
        <v>100</v>
      </c>
      <c r="AE127" s="214">
        <v>100</v>
      </c>
      <c r="AF127" s="214">
        <v>100</v>
      </c>
      <c r="AG127" s="214">
        <v>100</v>
      </c>
      <c r="AH127" s="214">
        <v>100</v>
      </c>
      <c r="AI127" s="214">
        <v>100</v>
      </c>
      <c r="AJ127" s="272">
        <v>100</v>
      </c>
      <c r="AK127" s="301">
        <v>100</v>
      </c>
      <c r="AL127" s="301">
        <v>100</v>
      </c>
      <c r="AM127" s="301">
        <v>100</v>
      </c>
      <c r="AN127" s="272">
        <v>100</v>
      </c>
      <c r="AO127" s="301">
        <v>100</v>
      </c>
      <c r="AP127" s="301">
        <v>100</v>
      </c>
      <c r="AQ127" s="301">
        <v>100</v>
      </c>
      <c r="AR127" s="23"/>
      <c r="AS127" s="116" t="str">
        <f t="shared" si="19"/>
        <v>N</v>
      </c>
      <c r="AT127" s="113">
        <f>IFERROR(SUMIF('Current NLData'!A:A,'Payment Changes'!G127,'Current NLData'!K:K)/COUNTIF('Current NLData'!A:A,'Payment Changes'!G127),0)+IFERROR(VLOOKUP(G127&amp;"-ALL",NLPaymentExport,10,FALSE),0)</f>
        <v>100</v>
      </c>
      <c r="AU127" s="117">
        <f t="shared" si="20"/>
        <v>0</v>
      </c>
    </row>
    <row r="128" spans="1:80" outlineLevel="1" x14ac:dyDescent="0.45">
      <c r="A128" s="3"/>
      <c r="C128" s="4"/>
      <c r="D128" s="456"/>
      <c r="E128" s="90" t="str">
        <f t="shared" si="21"/>
        <v>Phoenix</v>
      </c>
      <c r="F128" s="92" t="str">
        <f t="shared" si="22"/>
        <v>CP524</v>
      </c>
      <c r="G128" s="98" t="str">
        <f t="shared" si="25"/>
        <v>CP524-NEW DONOR -3rd</v>
      </c>
      <c r="H128" s="457"/>
      <c r="I128" s="34" t="s">
        <v>78</v>
      </c>
      <c r="J128" s="58">
        <v>60</v>
      </c>
      <c r="K128" s="62">
        <v>56</v>
      </c>
      <c r="L128" s="58">
        <v>56</v>
      </c>
      <c r="M128" s="58">
        <v>56</v>
      </c>
      <c r="N128" s="58">
        <v>56</v>
      </c>
      <c r="O128" s="58">
        <v>56</v>
      </c>
      <c r="P128" s="58">
        <v>56</v>
      </c>
      <c r="Q128" s="58">
        <v>100</v>
      </c>
      <c r="R128" s="58">
        <v>100</v>
      </c>
      <c r="S128" s="58">
        <v>100</v>
      </c>
      <c r="T128" s="58">
        <v>100</v>
      </c>
      <c r="U128" s="58">
        <v>100</v>
      </c>
      <c r="V128" s="186">
        <v>100</v>
      </c>
      <c r="W128" s="186">
        <v>100</v>
      </c>
      <c r="X128" s="186">
        <v>100</v>
      </c>
      <c r="Y128" s="186">
        <v>100</v>
      </c>
      <c r="Z128" s="186">
        <v>100</v>
      </c>
      <c r="AA128" s="186">
        <v>100</v>
      </c>
      <c r="AB128" s="186">
        <v>100</v>
      </c>
      <c r="AC128" s="186">
        <v>100</v>
      </c>
      <c r="AD128" s="214">
        <v>100</v>
      </c>
      <c r="AE128" s="214">
        <v>100</v>
      </c>
      <c r="AF128" s="214">
        <v>100</v>
      </c>
      <c r="AG128" s="214">
        <v>100</v>
      </c>
      <c r="AH128" s="214">
        <v>100</v>
      </c>
      <c r="AI128" s="214">
        <v>100</v>
      </c>
      <c r="AJ128" s="272">
        <v>100</v>
      </c>
      <c r="AK128" s="301">
        <v>100</v>
      </c>
      <c r="AL128" s="301">
        <v>100</v>
      </c>
      <c r="AM128" s="301">
        <v>100</v>
      </c>
      <c r="AN128" s="272">
        <v>100</v>
      </c>
      <c r="AO128" s="301">
        <v>100</v>
      </c>
      <c r="AP128" s="301">
        <v>100</v>
      </c>
      <c r="AQ128" s="301">
        <v>100</v>
      </c>
      <c r="AR128" s="23"/>
      <c r="AS128" s="116" t="str">
        <f t="shared" si="19"/>
        <v>N</v>
      </c>
      <c r="AT128" s="113">
        <f>IFERROR(SUMIF('Current NLData'!A:A,'Payment Changes'!G128,'Current NLData'!K:K)/COUNTIF('Current NLData'!A:A,'Payment Changes'!G128),0)+IFERROR(VLOOKUP(G128&amp;"-ALL",NLPaymentExport,10,FALSE),0)</f>
        <v>100</v>
      </c>
      <c r="AU128" s="117">
        <f t="shared" si="20"/>
        <v>0</v>
      </c>
    </row>
    <row r="129" spans="1:80" outlineLevel="1" x14ac:dyDescent="0.45">
      <c r="A129" s="3"/>
      <c r="C129" s="4"/>
      <c r="D129" s="456"/>
      <c r="E129" s="90" t="str">
        <f t="shared" si="21"/>
        <v>Phoenix</v>
      </c>
      <c r="F129" s="92" t="str">
        <f t="shared" si="22"/>
        <v>CP524</v>
      </c>
      <c r="G129" s="98" t="str">
        <f t="shared" si="25"/>
        <v>CP524-NEW DONOR -4th</v>
      </c>
      <c r="H129" s="457"/>
      <c r="I129" s="34" t="s">
        <v>79</v>
      </c>
      <c r="J129" s="58">
        <v>60</v>
      </c>
      <c r="K129" s="62">
        <v>60</v>
      </c>
      <c r="L129" s="58">
        <v>56</v>
      </c>
      <c r="M129" s="58">
        <v>56</v>
      </c>
      <c r="N129" s="58">
        <v>56</v>
      </c>
      <c r="O129" s="58">
        <v>56</v>
      </c>
      <c r="P129" s="58">
        <v>56</v>
      </c>
      <c r="Q129" s="58">
        <v>100</v>
      </c>
      <c r="R129" s="58">
        <v>100</v>
      </c>
      <c r="S129" s="58">
        <v>100</v>
      </c>
      <c r="T129" s="58">
        <v>100</v>
      </c>
      <c r="U129" s="58">
        <v>100</v>
      </c>
      <c r="V129" s="186">
        <v>100</v>
      </c>
      <c r="W129" s="186">
        <v>100</v>
      </c>
      <c r="X129" s="186">
        <v>100</v>
      </c>
      <c r="Y129" s="186">
        <v>100</v>
      </c>
      <c r="Z129" s="186">
        <v>100</v>
      </c>
      <c r="AA129" s="186">
        <v>100</v>
      </c>
      <c r="AB129" s="186">
        <v>100</v>
      </c>
      <c r="AC129" s="186">
        <v>100</v>
      </c>
      <c r="AD129" s="214">
        <v>100</v>
      </c>
      <c r="AE129" s="214">
        <v>100</v>
      </c>
      <c r="AF129" s="214">
        <v>100</v>
      </c>
      <c r="AG129" s="214">
        <v>100</v>
      </c>
      <c r="AH129" s="214">
        <v>100</v>
      </c>
      <c r="AI129" s="214">
        <v>100</v>
      </c>
      <c r="AJ129" s="272">
        <v>100</v>
      </c>
      <c r="AK129" s="301">
        <v>100</v>
      </c>
      <c r="AL129" s="301">
        <v>100</v>
      </c>
      <c r="AM129" s="301">
        <v>100</v>
      </c>
      <c r="AN129" s="272">
        <v>100</v>
      </c>
      <c r="AO129" s="301">
        <v>100</v>
      </c>
      <c r="AP129" s="301">
        <v>100</v>
      </c>
      <c r="AQ129" s="301">
        <v>100</v>
      </c>
      <c r="AR129" s="23"/>
      <c r="AS129" s="116" t="str">
        <f t="shared" si="19"/>
        <v>N</v>
      </c>
      <c r="AT129" s="113">
        <f>IFERROR(SUMIF('Current NLData'!A:A,'Payment Changes'!G129,'Current NLData'!K:K)/COUNTIF('Current NLData'!A:A,'Payment Changes'!G129),0)+IFERROR(VLOOKUP(G129&amp;"-ALL",NLPaymentExport,10,FALSE),0)</f>
        <v>100</v>
      </c>
      <c r="AU129" s="117">
        <f t="shared" si="20"/>
        <v>0</v>
      </c>
    </row>
    <row r="130" spans="1:80" outlineLevel="1" x14ac:dyDescent="0.45">
      <c r="A130" s="3"/>
      <c r="C130" s="4"/>
      <c r="D130" s="456"/>
      <c r="E130" s="90" t="str">
        <f t="shared" si="21"/>
        <v>Phoenix</v>
      </c>
      <c r="F130" s="92" t="str">
        <f t="shared" si="22"/>
        <v>CP524</v>
      </c>
      <c r="G130" s="98" t="str">
        <f t="shared" si="25"/>
        <v>CP524-NEW DONOR -5th</v>
      </c>
      <c r="H130" s="457"/>
      <c r="I130" s="34" t="s">
        <v>80</v>
      </c>
      <c r="J130" s="58">
        <v>60</v>
      </c>
      <c r="K130" s="62">
        <v>56</v>
      </c>
      <c r="L130" s="58">
        <v>56</v>
      </c>
      <c r="M130" s="58">
        <v>56</v>
      </c>
      <c r="N130" s="58">
        <v>56</v>
      </c>
      <c r="O130" s="58">
        <v>56</v>
      </c>
      <c r="P130" s="58">
        <v>56</v>
      </c>
      <c r="Q130" s="58">
        <v>100</v>
      </c>
      <c r="R130" s="58">
        <v>100</v>
      </c>
      <c r="S130" s="58">
        <v>100</v>
      </c>
      <c r="T130" s="58">
        <v>100</v>
      </c>
      <c r="U130" s="58">
        <v>100</v>
      </c>
      <c r="V130" s="186">
        <v>100</v>
      </c>
      <c r="W130" s="186">
        <v>100</v>
      </c>
      <c r="X130" s="186">
        <v>100</v>
      </c>
      <c r="Y130" s="186">
        <v>100</v>
      </c>
      <c r="Z130" s="186">
        <v>100</v>
      </c>
      <c r="AA130" s="186">
        <v>100</v>
      </c>
      <c r="AB130" s="186">
        <v>100</v>
      </c>
      <c r="AC130" s="186">
        <v>100</v>
      </c>
      <c r="AD130" s="214">
        <v>100</v>
      </c>
      <c r="AE130" s="214">
        <v>100</v>
      </c>
      <c r="AF130" s="214">
        <v>100</v>
      </c>
      <c r="AG130" s="214">
        <v>100</v>
      </c>
      <c r="AH130" s="214">
        <v>100</v>
      </c>
      <c r="AI130" s="214">
        <v>100</v>
      </c>
      <c r="AJ130" s="272">
        <v>100</v>
      </c>
      <c r="AK130" s="301">
        <v>100</v>
      </c>
      <c r="AL130" s="301">
        <v>100</v>
      </c>
      <c r="AM130" s="301">
        <v>100</v>
      </c>
      <c r="AN130" s="272">
        <v>100</v>
      </c>
      <c r="AO130" s="301">
        <v>100</v>
      </c>
      <c r="AP130" s="301">
        <v>100</v>
      </c>
      <c r="AQ130" s="301">
        <v>100</v>
      </c>
      <c r="AR130" s="23"/>
      <c r="AS130" s="116" t="str">
        <f t="shared" si="19"/>
        <v>N</v>
      </c>
      <c r="AT130" s="113">
        <f>IFERROR(SUMIF('Current NLData'!A:A,'Payment Changes'!G130,'Current NLData'!K:K)/COUNTIF('Current NLData'!A:A,'Payment Changes'!G130),0)+IFERROR(VLOOKUP(G130&amp;"-ALL",NLPaymentExport,10,FALSE),0)</f>
        <v>100</v>
      </c>
      <c r="AU130" s="117">
        <f t="shared" si="20"/>
        <v>0</v>
      </c>
    </row>
    <row r="131" spans="1:80" outlineLevel="1" x14ac:dyDescent="0.45">
      <c r="A131" s="3"/>
      <c r="C131" s="4"/>
      <c r="D131" s="456"/>
      <c r="E131" s="90" t="str">
        <f t="shared" si="21"/>
        <v>Phoenix</v>
      </c>
      <c r="F131" s="92" t="str">
        <f t="shared" si="22"/>
        <v>CP524</v>
      </c>
      <c r="G131" s="98" t="str">
        <f t="shared" si="25"/>
        <v>CP524-NEW DONOR -6th</v>
      </c>
      <c r="H131" s="457"/>
      <c r="I131" s="34" t="s">
        <v>81</v>
      </c>
      <c r="J131" s="58">
        <v>60</v>
      </c>
      <c r="K131" s="62">
        <v>60</v>
      </c>
      <c r="L131" s="58">
        <v>56</v>
      </c>
      <c r="M131" s="58">
        <v>56</v>
      </c>
      <c r="N131" s="58">
        <v>56</v>
      </c>
      <c r="O131" s="58">
        <v>56</v>
      </c>
      <c r="P131" s="58">
        <v>56</v>
      </c>
      <c r="Q131" s="58">
        <v>100</v>
      </c>
      <c r="R131" s="58">
        <v>100</v>
      </c>
      <c r="S131" s="58">
        <v>100</v>
      </c>
      <c r="T131" s="58">
        <v>100</v>
      </c>
      <c r="U131" s="58">
        <v>100</v>
      </c>
      <c r="V131" s="186">
        <v>100</v>
      </c>
      <c r="W131" s="186">
        <v>100</v>
      </c>
      <c r="X131" s="186">
        <v>100</v>
      </c>
      <c r="Y131" s="186">
        <v>100</v>
      </c>
      <c r="Z131" s="186">
        <v>100</v>
      </c>
      <c r="AA131" s="186">
        <v>100</v>
      </c>
      <c r="AB131" s="186">
        <v>100</v>
      </c>
      <c r="AC131" s="186">
        <v>100</v>
      </c>
      <c r="AD131" s="214">
        <v>100</v>
      </c>
      <c r="AE131" s="214">
        <v>100</v>
      </c>
      <c r="AF131" s="214">
        <v>100</v>
      </c>
      <c r="AG131" s="214">
        <v>100</v>
      </c>
      <c r="AH131" s="214">
        <v>100</v>
      </c>
      <c r="AI131" s="214">
        <v>100</v>
      </c>
      <c r="AJ131" s="272">
        <v>100</v>
      </c>
      <c r="AK131" s="301">
        <v>100</v>
      </c>
      <c r="AL131" s="301">
        <v>100</v>
      </c>
      <c r="AM131" s="301">
        <v>100</v>
      </c>
      <c r="AN131" s="272">
        <v>100</v>
      </c>
      <c r="AO131" s="301">
        <v>100</v>
      </c>
      <c r="AP131" s="301">
        <v>100</v>
      </c>
      <c r="AQ131" s="301">
        <v>100</v>
      </c>
      <c r="AR131" s="23"/>
      <c r="AS131" s="116" t="str">
        <f t="shared" ref="AS131:AS194" si="26">IF(AP131=AQ131,"N","Y")</f>
        <v>N</v>
      </c>
      <c r="AT131" s="113">
        <f>IFERROR(SUMIF('Current NLData'!A:A,'Payment Changes'!G131,'Current NLData'!K:K)/COUNTIF('Current NLData'!A:A,'Payment Changes'!G131),0)+IFERROR(VLOOKUP(G131&amp;"-ALL",NLPaymentExport,10,FALSE),0)</f>
        <v>100</v>
      </c>
      <c r="AU131" s="117">
        <f t="shared" si="20"/>
        <v>0</v>
      </c>
    </row>
    <row r="132" spans="1:80" outlineLevel="1" x14ac:dyDescent="0.45">
      <c r="A132" s="3"/>
      <c r="C132" s="4"/>
      <c r="D132" s="456"/>
      <c r="E132" s="90" t="str">
        <f t="shared" si="21"/>
        <v>Phoenix</v>
      </c>
      <c r="F132" s="92" t="str">
        <f t="shared" si="22"/>
        <v>CP524</v>
      </c>
      <c r="G132" s="98" t="str">
        <f t="shared" si="25"/>
        <v>CP524-NEW DONOR -7th</v>
      </c>
      <c r="H132" s="457"/>
      <c r="I132" s="34" t="s">
        <v>82</v>
      </c>
      <c r="J132" s="58">
        <v>60</v>
      </c>
      <c r="K132" s="62">
        <v>56</v>
      </c>
      <c r="L132" s="58">
        <v>56</v>
      </c>
      <c r="M132" s="58">
        <v>56</v>
      </c>
      <c r="N132" s="58">
        <v>56</v>
      </c>
      <c r="O132" s="58">
        <v>56</v>
      </c>
      <c r="P132" s="58">
        <v>56</v>
      </c>
      <c r="Q132" s="58">
        <v>100</v>
      </c>
      <c r="R132" s="58">
        <v>100</v>
      </c>
      <c r="S132" s="58">
        <v>100</v>
      </c>
      <c r="T132" s="58">
        <v>100</v>
      </c>
      <c r="U132" s="58">
        <v>100</v>
      </c>
      <c r="V132" s="186">
        <v>100</v>
      </c>
      <c r="W132" s="186">
        <v>100</v>
      </c>
      <c r="X132" s="186">
        <v>100</v>
      </c>
      <c r="Y132" s="186">
        <v>100</v>
      </c>
      <c r="Z132" s="186">
        <v>100</v>
      </c>
      <c r="AA132" s="186">
        <v>100</v>
      </c>
      <c r="AB132" s="186">
        <v>100</v>
      </c>
      <c r="AC132" s="186">
        <v>100</v>
      </c>
      <c r="AD132" s="214">
        <v>100</v>
      </c>
      <c r="AE132" s="214">
        <v>100</v>
      </c>
      <c r="AF132" s="214">
        <v>100</v>
      </c>
      <c r="AG132" s="214">
        <v>100</v>
      </c>
      <c r="AH132" s="214">
        <v>100</v>
      </c>
      <c r="AI132" s="214">
        <v>100</v>
      </c>
      <c r="AJ132" s="272">
        <v>100</v>
      </c>
      <c r="AK132" s="301">
        <v>100</v>
      </c>
      <c r="AL132" s="301">
        <v>100</v>
      </c>
      <c r="AM132" s="301">
        <v>100</v>
      </c>
      <c r="AN132" s="272">
        <v>100</v>
      </c>
      <c r="AO132" s="301">
        <v>100</v>
      </c>
      <c r="AP132" s="301">
        <v>100</v>
      </c>
      <c r="AQ132" s="301">
        <v>100</v>
      </c>
      <c r="AR132" s="23"/>
      <c r="AS132" s="116" t="str">
        <f t="shared" si="26"/>
        <v>N</v>
      </c>
      <c r="AT132" s="113">
        <f>IFERROR(SUMIF('Current NLData'!A:A,'Payment Changes'!G132,'Current NLData'!K:K)/COUNTIF('Current NLData'!A:A,'Payment Changes'!G132),0)+IFERROR(VLOOKUP(G132&amp;"-ALL",NLPaymentExport,10,FALSE),0)</f>
        <v>100</v>
      </c>
      <c r="AU132" s="117">
        <f t="shared" si="20"/>
        <v>0</v>
      </c>
    </row>
    <row r="133" spans="1:80" outlineLevel="1" x14ac:dyDescent="0.45">
      <c r="A133" s="3"/>
      <c r="C133" s="4"/>
      <c r="D133" s="456"/>
      <c r="E133" s="90" t="str">
        <f t="shared" si="21"/>
        <v>Phoenix</v>
      </c>
      <c r="F133" s="92" t="str">
        <f t="shared" si="22"/>
        <v>CP524</v>
      </c>
      <c r="G133" s="98" t="str">
        <f t="shared" si="25"/>
        <v>CP524-NEW DONOR -8th</v>
      </c>
      <c r="H133" s="457"/>
      <c r="I133" s="35" t="s">
        <v>83</v>
      </c>
      <c r="J133" s="63">
        <v>60</v>
      </c>
      <c r="K133" s="64">
        <v>60</v>
      </c>
      <c r="L133" s="63">
        <v>56</v>
      </c>
      <c r="M133" s="63">
        <v>56</v>
      </c>
      <c r="N133" s="63">
        <v>56</v>
      </c>
      <c r="O133" s="63">
        <v>56</v>
      </c>
      <c r="P133" s="63">
        <v>56</v>
      </c>
      <c r="Q133" s="63">
        <v>50</v>
      </c>
      <c r="R133" s="63">
        <v>50</v>
      </c>
      <c r="S133" s="63">
        <v>50</v>
      </c>
      <c r="T133" s="63">
        <v>50</v>
      </c>
      <c r="U133" s="63">
        <v>50</v>
      </c>
      <c r="V133" s="187">
        <v>50</v>
      </c>
      <c r="W133" s="187">
        <v>50</v>
      </c>
      <c r="X133" s="187">
        <v>50</v>
      </c>
      <c r="Y133" s="187">
        <v>50</v>
      </c>
      <c r="Z133" s="187">
        <v>50</v>
      </c>
      <c r="AA133" s="187">
        <v>50</v>
      </c>
      <c r="AB133" s="187">
        <v>50</v>
      </c>
      <c r="AC133" s="187">
        <v>50</v>
      </c>
      <c r="AD133" s="221">
        <v>50</v>
      </c>
      <c r="AE133" s="243">
        <v>100</v>
      </c>
      <c r="AF133" s="243">
        <v>100</v>
      </c>
      <c r="AG133" s="243">
        <v>50</v>
      </c>
      <c r="AH133" s="243">
        <v>50</v>
      </c>
      <c r="AI133" s="243">
        <v>50</v>
      </c>
      <c r="AJ133" s="273">
        <v>50</v>
      </c>
      <c r="AK133" s="302">
        <v>50</v>
      </c>
      <c r="AL133" s="302">
        <v>50</v>
      </c>
      <c r="AM133" s="302">
        <v>50</v>
      </c>
      <c r="AN133" s="273">
        <v>50</v>
      </c>
      <c r="AO133" s="302">
        <v>50</v>
      </c>
      <c r="AP133" s="302">
        <v>50</v>
      </c>
      <c r="AQ133" s="302">
        <v>50</v>
      </c>
      <c r="AR133" s="23"/>
      <c r="AS133" s="116" t="str">
        <f t="shared" si="26"/>
        <v>N</v>
      </c>
      <c r="AT133" s="113">
        <f>IFERROR(SUMIF('Current NLData'!A:A,'Payment Changes'!G133,'Current NLData'!K:K)/COUNTIF('Current NLData'!A:A,'Payment Changes'!G133),0)+IFERROR(VLOOKUP(G133&amp;"-ALL",NLPaymentExport,10,FALSE),0)</f>
        <v>50</v>
      </c>
      <c r="AU133" s="117">
        <f t="shared" si="20"/>
        <v>0</v>
      </c>
    </row>
    <row r="134" spans="1:80" ht="28.5" outlineLevel="1" x14ac:dyDescent="0.45">
      <c r="A134" s="3"/>
      <c r="C134" s="4"/>
      <c r="D134" s="456"/>
      <c r="E134" s="90" t="str">
        <f t="shared" si="21"/>
        <v>Phoenix</v>
      </c>
      <c r="F134" s="92" t="str">
        <f t="shared" si="22"/>
        <v>CP524</v>
      </c>
      <c r="G134" s="98" t="str">
        <f t="shared" si="25"/>
        <v>CP524-RETURN - 1st don of the week -STD</v>
      </c>
      <c r="H134" s="457"/>
      <c r="I134" s="36" t="s">
        <v>84</v>
      </c>
      <c r="J134" s="58">
        <v>60</v>
      </c>
      <c r="K134" s="62">
        <v>56</v>
      </c>
      <c r="L134" s="58">
        <v>56</v>
      </c>
      <c r="M134" s="58">
        <v>56</v>
      </c>
      <c r="N134" s="58">
        <v>56</v>
      </c>
      <c r="O134" s="58">
        <v>56</v>
      </c>
      <c r="P134" s="58">
        <v>56</v>
      </c>
      <c r="Q134" s="58">
        <v>50</v>
      </c>
      <c r="R134" s="58">
        <v>50</v>
      </c>
      <c r="S134" s="58">
        <v>50</v>
      </c>
      <c r="T134" s="58">
        <v>50</v>
      </c>
      <c r="U134" s="58">
        <v>50</v>
      </c>
      <c r="V134" s="186">
        <v>50</v>
      </c>
      <c r="W134" s="186">
        <v>50</v>
      </c>
      <c r="X134" s="186">
        <v>50</v>
      </c>
      <c r="Y134" s="186">
        <v>50</v>
      </c>
      <c r="Z134" s="186">
        <v>50</v>
      </c>
      <c r="AA134" s="186">
        <v>50</v>
      </c>
      <c r="AB134" s="186">
        <v>50</v>
      </c>
      <c r="AC134" s="186">
        <v>50</v>
      </c>
      <c r="AD134" s="214">
        <v>50</v>
      </c>
      <c r="AE134" s="214">
        <v>50</v>
      </c>
      <c r="AF134" s="214">
        <v>50</v>
      </c>
      <c r="AG134" s="214">
        <v>50</v>
      </c>
      <c r="AH134" s="214">
        <v>50</v>
      </c>
      <c r="AI134" s="214">
        <v>50</v>
      </c>
      <c r="AJ134" s="272">
        <v>50</v>
      </c>
      <c r="AK134" s="301">
        <v>50</v>
      </c>
      <c r="AL134" s="301">
        <v>50</v>
      </c>
      <c r="AM134" s="301">
        <v>50</v>
      </c>
      <c r="AN134" s="272">
        <v>50</v>
      </c>
      <c r="AO134" s="301">
        <v>50</v>
      </c>
      <c r="AP134" s="301">
        <v>50</v>
      </c>
      <c r="AQ134" s="301">
        <v>50</v>
      </c>
      <c r="AR134" s="23"/>
      <c r="AS134" s="116" t="str">
        <f t="shared" si="26"/>
        <v>N</v>
      </c>
      <c r="AT134" s="113">
        <f>IFERROR(SUMIF('Current NLData'!A:A,'Payment Changes'!G134,'Current NLData'!K:K)/COUNTIF('Current NLData'!A:A,'Payment Changes'!G134),0)+IFERROR(VLOOKUP(G134&amp;"-ALL",NLPaymentExport,10,FALSE),0)</f>
        <v>50</v>
      </c>
      <c r="AU134" s="117">
        <f t="shared" si="20"/>
        <v>0</v>
      </c>
    </row>
    <row r="135" spans="1:80" ht="28.5" outlineLevel="1" x14ac:dyDescent="0.45">
      <c r="A135" s="3"/>
      <c r="C135" s="4"/>
      <c r="D135" s="456"/>
      <c r="E135" s="90" t="str">
        <f t="shared" si="21"/>
        <v>Phoenix</v>
      </c>
      <c r="F135" s="92" t="str">
        <f t="shared" si="22"/>
        <v>CP524</v>
      </c>
      <c r="G135" s="98" t="str">
        <f t="shared" si="25"/>
        <v>CP524-RETURN - 2nd don of the week -BONUS</v>
      </c>
      <c r="H135" s="457"/>
      <c r="I135" s="36" t="s">
        <v>85</v>
      </c>
      <c r="J135" s="58">
        <v>0</v>
      </c>
      <c r="K135" s="62">
        <v>4</v>
      </c>
      <c r="L135" s="58">
        <v>4</v>
      </c>
      <c r="M135" s="58">
        <v>4</v>
      </c>
      <c r="N135" s="58">
        <v>4</v>
      </c>
      <c r="O135" s="58">
        <v>4</v>
      </c>
      <c r="P135" s="58">
        <v>4</v>
      </c>
      <c r="Q135" s="58">
        <v>20</v>
      </c>
      <c r="R135" s="58">
        <v>20</v>
      </c>
      <c r="S135" s="58">
        <v>20</v>
      </c>
      <c r="T135" s="58">
        <v>20</v>
      </c>
      <c r="U135" s="58">
        <v>15</v>
      </c>
      <c r="V135" s="190">
        <v>20</v>
      </c>
      <c r="W135" s="190">
        <v>20</v>
      </c>
      <c r="X135" s="190">
        <v>20</v>
      </c>
      <c r="Y135" s="190">
        <v>20</v>
      </c>
      <c r="Z135" s="190">
        <v>20</v>
      </c>
      <c r="AA135" s="190">
        <v>20</v>
      </c>
      <c r="AB135" s="190">
        <v>20</v>
      </c>
      <c r="AC135" s="190">
        <v>20</v>
      </c>
      <c r="AD135" s="214">
        <v>20</v>
      </c>
      <c r="AE135" s="214">
        <v>20</v>
      </c>
      <c r="AF135" s="214">
        <v>20</v>
      </c>
      <c r="AG135" s="214">
        <v>20</v>
      </c>
      <c r="AH135" s="214">
        <v>20</v>
      </c>
      <c r="AI135" s="214">
        <v>20</v>
      </c>
      <c r="AJ135" s="272">
        <v>20</v>
      </c>
      <c r="AK135" s="301">
        <v>20</v>
      </c>
      <c r="AL135" s="301">
        <v>20</v>
      </c>
      <c r="AM135" s="301">
        <v>20</v>
      </c>
      <c r="AN135" s="289">
        <v>10</v>
      </c>
      <c r="AO135" s="301">
        <v>10</v>
      </c>
      <c r="AP135" s="301">
        <v>10</v>
      </c>
      <c r="AQ135" s="301">
        <v>10</v>
      </c>
      <c r="AR135" s="23"/>
      <c r="AS135" s="116" t="str">
        <f t="shared" si="26"/>
        <v>N</v>
      </c>
      <c r="AT135" s="113">
        <f>IFERROR(SUMIF('Current NLData'!A:A,'Payment Changes'!G135,'Current NLData'!K:K)/COUNTIF('Current NLData'!A:A,'Payment Changes'!G135),0)+IFERROR(VLOOKUP(G135&amp;"-ALL",NLPaymentExport,10,FALSE),0)</f>
        <v>10</v>
      </c>
      <c r="AU135" s="117">
        <f t="shared" ref="AU135:AU198" si="27">IF(OR(I135 = "New Donor", I135="Return Donor", I135="Retention Bonus", I135="Referral", I135 = ""),"",AQ135-AT135 )</f>
        <v>0</v>
      </c>
    </row>
    <row r="136" spans="1:80" ht="28.5" outlineLevel="1" x14ac:dyDescent="0.45">
      <c r="A136" s="3"/>
      <c r="C136" s="4"/>
      <c r="D136" s="456"/>
      <c r="E136" s="90" t="str">
        <f t="shared" si="21"/>
        <v>Phoenix</v>
      </c>
      <c r="F136" s="92" t="str">
        <f t="shared" si="22"/>
        <v>CP524</v>
      </c>
      <c r="G136" s="98" t="str">
        <f t="shared" si="25"/>
        <v>CP524-RETURN - 5th don of the month -BONUS</v>
      </c>
      <c r="H136" s="457"/>
      <c r="I136" s="37" t="s">
        <v>86</v>
      </c>
      <c r="J136" s="65">
        <v>0</v>
      </c>
      <c r="K136" s="65">
        <v>0</v>
      </c>
      <c r="L136" s="65">
        <v>0</v>
      </c>
      <c r="M136" s="65">
        <v>0</v>
      </c>
      <c r="N136" s="65">
        <v>0</v>
      </c>
      <c r="O136" s="65">
        <v>0</v>
      </c>
      <c r="P136" s="65">
        <v>0</v>
      </c>
      <c r="Q136" s="65">
        <v>0</v>
      </c>
      <c r="R136" s="65">
        <v>0</v>
      </c>
      <c r="S136" s="65">
        <v>0</v>
      </c>
      <c r="T136" s="65">
        <v>0</v>
      </c>
      <c r="U136" s="65">
        <v>0</v>
      </c>
      <c r="V136" s="188">
        <v>0</v>
      </c>
      <c r="W136" s="188">
        <v>0</v>
      </c>
      <c r="X136" s="188">
        <v>0</v>
      </c>
      <c r="Y136" s="188">
        <v>0</v>
      </c>
      <c r="Z136" s="188">
        <v>0</v>
      </c>
      <c r="AA136" s="188">
        <v>0</v>
      </c>
      <c r="AB136" s="188">
        <v>0</v>
      </c>
      <c r="AC136" s="188">
        <v>0</v>
      </c>
      <c r="AD136" s="222">
        <v>0</v>
      </c>
      <c r="AE136" s="199">
        <v>10</v>
      </c>
      <c r="AF136" s="199">
        <v>10</v>
      </c>
      <c r="AG136" s="222">
        <v>10</v>
      </c>
      <c r="AH136" s="222">
        <v>10</v>
      </c>
      <c r="AI136" s="222">
        <v>10</v>
      </c>
      <c r="AJ136" s="290">
        <v>0</v>
      </c>
      <c r="AK136" s="303">
        <v>0</v>
      </c>
      <c r="AL136" s="303">
        <v>0</v>
      </c>
      <c r="AM136" s="303">
        <v>0</v>
      </c>
      <c r="AN136" s="287">
        <v>0</v>
      </c>
      <c r="AO136" s="290">
        <v>20</v>
      </c>
      <c r="AP136" s="303">
        <v>20</v>
      </c>
      <c r="AQ136" s="303">
        <v>20</v>
      </c>
      <c r="AR136" s="22"/>
      <c r="AS136" s="116" t="str">
        <f t="shared" si="26"/>
        <v>N</v>
      </c>
      <c r="AT136" s="113">
        <f>IFERROR(SUMIF('Current NLData'!A:A,'Payment Changes'!G136,'Current NLData'!K:K)/COUNTIF('Current NLData'!A:A,'Payment Changes'!G136),0)+IFERROR(VLOOKUP(G136&amp;"-ALL",NLPaymentExport,10,FALSE),0)</f>
        <v>20</v>
      </c>
      <c r="AU136" s="117">
        <f t="shared" si="27"/>
        <v>0</v>
      </c>
    </row>
    <row r="137" spans="1:80" ht="28.5" outlineLevel="1" x14ac:dyDescent="0.45">
      <c r="A137" s="3"/>
      <c r="C137" s="4"/>
      <c r="D137" s="456"/>
      <c r="E137" s="90" t="str">
        <f t="shared" ref="E137:E160" si="28">IF(B137 = "",E136,B137)</f>
        <v>Phoenix</v>
      </c>
      <c r="F137" s="92" t="str">
        <f t="shared" ref="F137:F160" si="29">IF(D137 = "",F136,D137)</f>
        <v>CP524</v>
      </c>
      <c r="G137" s="98" t="str">
        <f t="shared" si="25"/>
        <v>CP524-RETURN - 6th don of the month -BONUS</v>
      </c>
      <c r="H137" s="457"/>
      <c r="I137" s="38" t="s">
        <v>87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58">
        <v>0</v>
      </c>
      <c r="P137" s="58">
        <v>0</v>
      </c>
      <c r="Q137" s="58">
        <v>0</v>
      </c>
      <c r="R137" s="58">
        <v>0</v>
      </c>
      <c r="S137" s="58">
        <v>0</v>
      </c>
      <c r="T137" s="58">
        <v>0</v>
      </c>
      <c r="U137" s="58">
        <v>20</v>
      </c>
      <c r="V137" s="186">
        <v>20</v>
      </c>
      <c r="W137" s="186">
        <v>20</v>
      </c>
      <c r="X137" s="186">
        <v>20</v>
      </c>
      <c r="Y137" s="186">
        <v>20</v>
      </c>
      <c r="Z137" s="186">
        <v>20</v>
      </c>
      <c r="AA137" s="186">
        <v>20</v>
      </c>
      <c r="AB137" s="186">
        <v>20</v>
      </c>
      <c r="AC137" s="186">
        <v>20</v>
      </c>
      <c r="AD137" s="214">
        <v>20</v>
      </c>
      <c r="AE137" s="214">
        <v>20</v>
      </c>
      <c r="AF137" s="214">
        <v>20</v>
      </c>
      <c r="AG137" s="214">
        <v>20</v>
      </c>
      <c r="AH137" s="214">
        <v>20</v>
      </c>
      <c r="AI137" s="214">
        <v>20</v>
      </c>
      <c r="AJ137" s="289">
        <v>30</v>
      </c>
      <c r="AK137" s="301">
        <v>30</v>
      </c>
      <c r="AL137" s="301">
        <v>30</v>
      </c>
      <c r="AM137" s="301">
        <v>30</v>
      </c>
      <c r="AN137" s="272">
        <v>30</v>
      </c>
      <c r="AO137" s="289">
        <v>20</v>
      </c>
      <c r="AP137" s="301">
        <v>20</v>
      </c>
      <c r="AQ137" s="301">
        <v>20</v>
      </c>
      <c r="AR137" s="22"/>
      <c r="AS137" s="116" t="str">
        <f t="shared" si="26"/>
        <v>N</v>
      </c>
      <c r="AT137" s="113">
        <f>IFERROR(SUMIF('Current NLData'!A:A,'Payment Changes'!G137,'Current NLData'!K:K)/COUNTIF('Current NLData'!A:A,'Payment Changes'!G137),0)+IFERROR(VLOOKUP(G137&amp;"-ALL",NLPaymentExport,10,FALSE),0)</f>
        <v>20</v>
      </c>
      <c r="AU137" s="117">
        <f t="shared" si="27"/>
        <v>0</v>
      </c>
    </row>
    <row r="138" spans="1:80" ht="28.5" outlineLevel="1" x14ac:dyDescent="0.45">
      <c r="A138" s="3"/>
      <c r="C138" s="4"/>
      <c r="D138" s="456"/>
      <c r="E138" s="90" t="str">
        <f t="shared" si="28"/>
        <v>Phoenix</v>
      </c>
      <c r="F138" s="92" t="str">
        <f t="shared" si="29"/>
        <v>CP524</v>
      </c>
      <c r="G138" s="98" t="str">
        <f t="shared" si="25"/>
        <v>CP524-RETURN - 7th don of the month -BONUS</v>
      </c>
      <c r="H138" s="457"/>
      <c r="I138" s="38" t="s">
        <v>88</v>
      </c>
      <c r="J138" s="58">
        <v>0</v>
      </c>
      <c r="K138" s="58">
        <v>0</v>
      </c>
      <c r="L138" s="58">
        <v>0</v>
      </c>
      <c r="M138" s="58">
        <v>0</v>
      </c>
      <c r="N138" s="58">
        <v>0</v>
      </c>
      <c r="O138" s="58">
        <v>0</v>
      </c>
      <c r="P138" s="58">
        <v>0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186">
        <v>0</v>
      </c>
      <c r="W138" s="186">
        <v>0</v>
      </c>
      <c r="X138" s="186">
        <v>0</v>
      </c>
      <c r="Y138" s="186">
        <v>0</v>
      </c>
      <c r="Z138" s="186">
        <v>0</v>
      </c>
      <c r="AA138" s="186">
        <v>0</v>
      </c>
      <c r="AB138" s="186">
        <v>0</v>
      </c>
      <c r="AC138" s="186">
        <v>0</v>
      </c>
      <c r="AD138" s="214">
        <v>0</v>
      </c>
      <c r="AE138" s="190">
        <v>10</v>
      </c>
      <c r="AF138" s="190">
        <v>10</v>
      </c>
      <c r="AG138" s="214">
        <v>10</v>
      </c>
      <c r="AH138" s="214">
        <v>10</v>
      </c>
      <c r="AI138" s="214">
        <v>10</v>
      </c>
      <c r="AJ138" s="289">
        <v>0</v>
      </c>
      <c r="AK138" s="301">
        <v>0</v>
      </c>
      <c r="AL138" s="301">
        <v>0</v>
      </c>
      <c r="AM138" s="301">
        <v>0</v>
      </c>
      <c r="AN138" s="272">
        <v>0</v>
      </c>
      <c r="AO138" s="301">
        <v>0</v>
      </c>
      <c r="AP138" s="301">
        <v>0</v>
      </c>
      <c r="AQ138" s="301">
        <v>0</v>
      </c>
      <c r="AR138" s="22"/>
      <c r="AS138" s="116" t="str">
        <f t="shared" si="26"/>
        <v>N</v>
      </c>
      <c r="AT138" s="113">
        <f>IFERROR(SUMIF('Current NLData'!A:A,'Payment Changes'!G138,'Current NLData'!K:K)/COUNTIF('Current NLData'!A:A,'Payment Changes'!G138),0)+IFERROR(VLOOKUP(G138&amp;"-ALL",NLPaymentExport,10,FALSE),0)</f>
        <v>0</v>
      </c>
      <c r="AU138" s="117">
        <f t="shared" si="27"/>
        <v>0</v>
      </c>
    </row>
    <row r="139" spans="1:80" ht="28.5" outlineLevel="1" x14ac:dyDescent="0.45">
      <c r="A139" s="3"/>
      <c r="C139" s="4"/>
      <c r="D139" s="456"/>
      <c r="E139" s="90" t="str">
        <f t="shared" si="28"/>
        <v>Phoenix</v>
      </c>
      <c r="F139" s="92" t="str">
        <f t="shared" si="29"/>
        <v>CP524</v>
      </c>
      <c r="G139" s="98" t="str">
        <f t="shared" si="25"/>
        <v>CP524-RETURN - 8th don of the month -BONUS</v>
      </c>
      <c r="H139" s="457"/>
      <c r="I139" s="38" t="s">
        <v>89</v>
      </c>
      <c r="J139" s="58">
        <v>25</v>
      </c>
      <c r="K139" s="58">
        <v>25</v>
      </c>
      <c r="L139" s="58">
        <v>0</v>
      </c>
      <c r="M139" s="58">
        <v>0</v>
      </c>
      <c r="N139" s="58">
        <v>0</v>
      </c>
      <c r="O139" s="58">
        <v>0</v>
      </c>
      <c r="P139" s="58">
        <v>0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186">
        <v>0</v>
      </c>
      <c r="W139" s="186">
        <v>0</v>
      </c>
      <c r="X139" s="186">
        <v>0</v>
      </c>
      <c r="Y139" s="186">
        <v>0</v>
      </c>
      <c r="Z139" s="186">
        <v>0</v>
      </c>
      <c r="AA139" s="186">
        <v>0</v>
      </c>
      <c r="AB139" s="186">
        <v>0</v>
      </c>
      <c r="AC139" s="186">
        <v>0</v>
      </c>
      <c r="AD139" s="214">
        <v>0</v>
      </c>
      <c r="AE139" s="214">
        <v>0</v>
      </c>
      <c r="AF139" s="214">
        <v>0</v>
      </c>
      <c r="AG139" s="214">
        <v>0</v>
      </c>
      <c r="AH139" s="214">
        <v>0</v>
      </c>
      <c r="AI139" s="214">
        <v>0</v>
      </c>
      <c r="AJ139" s="272">
        <v>0</v>
      </c>
      <c r="AK139" s="301">
        <v>0</v>
      </c>
      <c r="AL139" s="301">
        <v>0</v>
      </c>
      <c r="AM139" s="301">
        <v>0</v>
      </c>
      <c r="AN139" s="272">
        <v>0</v>
      </c>
      <c r="AO139" s="301">
        <v>0</v>
      </c>
      <c r="AP139" s="301">
        <v>0</v>
      </c>
      <c r="AQ139" s="301">
        <v>0</v>
      </c>
      <c r="AR139" s="22"/>
      <c r="AS139" s="116" t="str">
        <f t="shared" si="26"/>
        <v>N</v>
      </c>
      <c r="AT139" s="113">
        <f>IFERROR(SUMIF('Current NLData'!A:A,'Payment Changes'!G139,'Current NLData'!K:K)/COUNTIF('Current NLData'!A:A,'Payment Changes'!G139),0)+IFERROR(VLOOKUP(G139&amp;"-ALL",NLPaymentExport,10,FALSE),0)</f>
        <v>0</v>
      </c>
      <c r="AU139" s="117">
        <f t="shared" si="27"/>
        <v>0</v>
      </c>
    </row>
    <row r="140" spans="1:80" ht="28.5" outlineLevel="1" x14ac:dyDescent="0.45">
      <c r="A140" s="3"/>
      <c r="C140" s="4" t="str">
        <f>IF(J140=0,"Warning","")</f>
        <v/>
      </c>
      <c r="D140" s="456"/>
      <c r="E140" s="90" t="str">
        <f t="shared" si="28"/>
        <v>Phoenix</v>
      </c>
      <c r="F140" s="92" t="str">
        <f t="shared" si="29"/>
        <v>CP524</v>
      </c>
      <c r="G140" s="98" t="str">
        <f t="shared" si="25"/>
        <v>CP524-RETURN - Buddy referral  -BONUS</v>
      </c>
      <c r="H140" s="457"/>
      <c r="I140" s="39" t="s">
        <v>90</v>
      </c>
      <c r="J140" s="58">
        <v>50</v>
      </c>
      <c r="K140" s="58">
        <v>50</v>
      </c>
      <c r="L140" s="58">
        <v>0</v>
      </c>
      <c r="M140" s="58">
        <v>0</v>
      </c>
      <c r="N140" s="58">
        <v>0</v>
      </c>
      <c r="O140" s="58">
        <v>50</v>
      </c>
      <c r="P140" s="58">
        <v>50</v>
      </c>
      <c r="Q140" s="58">
        <v>50</v>
      </c>
      <c r="R140" s="58">
        <v>50</v>
      </c>
      <c r="S140" s="58">
        <v>50</v>
      </c>
      <c r="T140" s="58">
        <v>50</v>
      </c>
      <c r="U140" s="58">
        <v>50</v>
      </c>
      <c r="V140" s="186">
        <v>50</v>
      </c>
      <c r="W140" s="186">
        <v>50</v>
      </c>
      <c r="X140" s="186">
        <v>50</v>
      </c>
      <c r="Y140" s="186">
        <v>50</v>
      </c>
      <c r="Z140" s="186">
        <v>50</v>
      </c>
      <c r="AA140" s="186">
        <v>100</v>
      </c>
      <c r="AB140" s="190">
        <v>50</v>
      </c>
      <c r="AC140" s="190">
        <v>50</v>
      </c>
      <c r="AD140" s="214">
        <v>50</v>
      </c>
      <c r="AE140" s="214">
        <v>50</v>
      </c>
      <c r="AF140" s="214">
        <v>50</v>
      </c>
      <c r="AG140" s="214">
        <v>50</v>
      </c>
      <c r="AH140" s="214">
        <v>50</v>
      </c>
      <c r="AI140" s="214">
        <v>50</v>
      </c>
      <c r="AJ140" s="272">
        <v>50</v>
      </c>
      <c r="AK140" s="301">
        <v>50</v>
      </c>
      <c r="AL140" s="301">
        <v>50</v>
      </c>
      <c r="AM140" s="301">
        <v>50</v>
      </c>
      <c r="AN140" s="272">
        <v>50</v>
      </c>
      <c r="AO140" s="301">
        <v>50</v>
      </c>
      <c r="AP140" s="301">
        <v>50</v>
      </c>
      <c r="AQ140" s="301">
        <v>50</v>
      </c>
      <c r="AR140" s="22"/>
      <c r="AS140" s="116" t="str">
        <f t="shared" si="26"/>
        <v>N</v>
      </c>
      <c r="AT140" s="113">
        <f>IFERROR(SUMIF('Current NLData'!A:A,'Payment Changes'!G140,'Current NLData'!K:K)/COUNTIF('Current NLData'!A:A,'Payment Changes'!G140),0)+IFERROR(VLOOKUP(G140&amp;"-ALL",NLPaymentExport,10,FALSE),0)</f>
        <v>50</v>
      </c>
      <c r="AU140" s="117">
        <f t="shared" si="27"/>
        <v>0</v>
      </c>
    </row>
    <row r="141" spans="1:80" s="89" customFormat="1" ht="21.4" thickBot="1" x14ac:dyDescent="0.7">
      <c r="A141" s="85"/>
      <c r="B141" s="348"/>
      <c r="C141" s="160"/>
      <c r="D141" s="86"/>
      <c r="E141" s="86"/>
      <c r="F141" s="86"/>
      <c r="G141" s="86"/>
      <c r="H141" s="95"/>
      <c r="I141" s="87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189" t="s">
        <v>91</v>
      </c>
      <c r="W141" s="189" t="s">
        <v>91</v>
      </c>
      <c r="X141" s="189" t="s">
        <v>91</v>
      </c>
      <c r="Y141" s="189" t="s">
        <v>91</v>
      </c>
      <c r="Z141" s="189" t="s">
        <v>91</v>
      </c>
      <c r="AA141" s="189" t="s">
        <v>91</v>
      </c>
      <c r="AB141" s="189" t="s">
        <v>91</v>
      </c>
      <c r="AC141" s="189" t="s">
        <v>91</v>
      </c>
      <c r="AD141" s="257" t="s">
        <v>91</v>
      </c>
      <c r="AE141" s="257" t="s">
        <v>91</v>
      </c>
      <c r="AF141" s="257" t="s">
        <v>91</v>
      </c>
      <c r="AG141" s="257" t="s">
        <v>91</v>
      </c>
      <c r="AH141" s="257" t="s">
        <v>91</v>
      </c>
      <c r="AI141" s="257" t="s">
        <v>91</v>
      </c>
      <c r="AJ141" s="288" t="s">
        <v>91</v>
      </c>
      <c r="AK141" s="311" t="s">
        <v>91</v>
      </c>
      <c r="AL141" s="311" t="s">
        <v>91</v>
      </c>
      <c r="AM141" s="311" t="s">
        <v>91</v>
      </c>
      <c r="AN141" s="288" t="s">
        <v>91</v>
      </c>
      <c r="AO141" s="311" t="s">
        <v>91</v>
      </c>
      <c r="AP141" s="311" t="s">
        <v>91</v>
      </c>
      <c r="AQ141" s="311" t="s">
        <v>91</v>
      </c>
      <c r="AR141" s="21"/>
      <c r="AS141" s="116" t="str">
        <f t="shared" si="26"/>
        <v>N</v>
      </c>
      <c r="AT141" s="113">
        <f>IFERROR(SUMIF('Current NLData'!A:A,'Payment Changes'!G141,'Current NLData'!K:K)/COUNTIF('Current NLData'!A:A,'Payment Changes'!G141),0)+IFERROR(VLOOKUP(G141&amp;"-ALL",NLPaymentExport,10,FALSE),0)</f>
        <v>0</v>
      </c>
      <c r="AU141" s="117" t="str">
        <f t="shared" si="27"/>
        <v/>
      </c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</row>
    <row r="142" spans="1:80" s="10" customFormat="1" x14ac:dyDescent="0.45">
      <c r="A142" s="458">
        <v>9</v>
      </c>
      <c r="B142" s="461" t="s">
        <v>171</v>
      </c>
      <c r="C142" s="464" t="s">
        <v>44</v>
      </c>
      <c r="D142" s="467" t="s">
        <v>100</v>
      </c>
      <c r="E142" s="105" t="str">
        <f>IF(B142 = "",#REF!,B142)</f>
        <v>Houston - Aldine</v>
      </c>
      <c r="F142" s="106" t="s">
        <v>172</v>
      </c>
      <c r="G142" s="107" t="str">
        <f t="shared" ref="G142:G160" si="30">F142&amp;"-"&amp;I142</f>
        <v>CP225-New Donor</v>
      </c>
      <c r="H142" s="470" t="s">
        <v>148</v>
      </c>
      <c r="I142" s="76" t="s">
        <v>48</v>
      </c>
      <c r="J142" s="40" t="s">
        <v>49</v>
      </c>
      <c r="K142" s="41" t="s">
        <v>50</v>
      </c>
      <c r="L142" s="41" t="s">
        <v>49</v>
      </c>
      <c r="M142" s="42" t="s">
        <v>49</v>
      </c>
      <c r="N142" s="40" t="s">
        <v>49</v>
      </c>
      <c r="O142" s="40" t="s">
        <v>49</v>
      </c>
      <c r="P142" s="40" t="s">
        <v>49</v>
      </c>
      <c r="Q142" s="40" t="s">
        <v>49</v>
      </c>
      <c r="R142" s="40" t="s">
        <v>49</v>
      </c>
      <c r="S142" s="40" t="s">
        <v>49</v>
      </c>
      <c r="T142" s="40" t="s">
        <v>49</v>
      </c>
      <c r="U142" s="40" t="s">
        <v>49</v>
      </c>
      <c r="V142" s="191" t="s">
        <v>140</v>
      </c>
      <c r="W142" s="213" t="s">
        <v>140</v>
      </c>
      <c r="X142" s="213" t="s">
        <v>140</v>
      </c>
      <c r="Y142" s="213" t="s">
        <v>140</v>
      </c>
      <c r="Z142" s="213" t="s">
        <v>140</v>
      </c>
      <c r="AA142" s="213" t="s">
        <v>53</v>
      </c>
      <c r="AB142" s="213" t="s">
        <v>53</v>
      </c>
      <c r="AC142" s="213" t="s">
        <v>53</v>
      </c>
      <c r="AD142" s="191" t="s">
        <v>151</v>
      </c>
      <c r="AE142" s="213" t="s">
        <v>151</v>
      </c>
      <c r="AF142" s="213" t="s">
        <v>151</v>
      </c>
      <c r="AG142" s="213" t="s">
        <v>173</v>
      </c>
      <c r="AH142" s="213" t="s">
        <v>151</v>
      </c>
      <c r="AI142" s="191" t="s">
        <v>56</v>
      </c>
      <c r="AJ142" s="282" t="s">
        <v>57</v>
      </c>
      <c r="AK142" s="320" t="s">
        <v>57</v>
      </c>
      <c r="AL142" s="320" t="s">
        <v>57</v>
      </c>
      <c r="AM142" s="282" t="s">
        <v>56</v>
      </c>
      <c r="AN142" s="281" t="s">
        <v>56</v>
      </c>
      <c r="AO142" s="320" t="s">
        <v>58</v>
      </c>
      <c r="AP142" s="320" t="s">
        <v>58</v>
      </c>
      <c r="AQ142" s="320" t="s">
        <v>58</v>
      </c>
      <c r="AR142" s="108"/>
      <c r="AS142" s="116" t="str">
        <f t="shared" si="26"/>
        <v>N</v>
      </c>
      <c r="AT142" s="113">
        <f>IFERROR(SUMIF('Current NLData'!A:A,'Payment Changes'!G142,'Current NLData'!K:K)/COUNTIF('Current NLData'!A:A,'Payment Changes'!G142),0)+IFERROR(VLOOKUP(G142&amp;"-ALL",NLPaymentExport,10,FALSE),0)</f>
        <v>0</v>
      </c>
      <c r="AU142" s="117" t="str">
        <f t="shared" si="27"/>
        <v/>
      </c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</row>
    <row r="143" spans="1:80" ht="28.5" x14ac:dyDescent="0.45">
      <c r="A143" s="459"/>
      <c r="B143" s="462"/>
      <c r="C143" s="465"/>
      <c r="D143" s="468"/>
      <c r="E143" s="90" t="str">
        <f t="shared" si="28"/>
        <v>Houston - Aldine</v>
      </c>
      <c r="F143" s="91" t="s">
        <v>172</v>
      </c>
      <c r="G143" s="97" t="str">
        <f t="shared" si="30"/>
        <v>CP225-Return Donor</v>
      </c>
      <c r="H143" s="471"/>
      <c r="I143" s="77" t="s">
        <v>60</v>
      </c>
      <c r="J143" s="43" t="s">
        <v>49</v>
      </c>
      <c r="K143" s="43" t="s">
        <v>49</v>
      </c>
      <c r="L143" s="44" t="s">
        <v>49</v>
      </c>
      <c r="M143" s="45" t="s">
        <v>49</v>
      </c>
      <c r="N143" s="43" t="s">
        <v>49</v>
      </c>
      <c r="O143" s="43" t="s">
        <v>49</v>
      </c>
      <c r="P143" s="43" t="s">
        <v>49</v>
      </c>
      <c r="Q143" s="43" t="s">
        <v>49</v>
      </c>
      <c r="R143" s="43" t="s">
        <v>49</v>
      </c>
      <c r="S143" s="43" t="s">
        <v>49</v>
      </c>
      <c r="T143" s="43" t="s">
        <v>49</v>
      </c>
      <c r="U143" s="43" t="s">
        <v>49</v>
      </c>
      <c r="V143" s="176" t="s">
        <v>49</v>
      </c>
      <c r="W143" s="217" t="s">
        <v>49</v>
      </c>
      <c r="X143" s="217" t="s">
        <v>49</v>
      </c>
      <c r="Y143" s="217" t="s">
        <v>49</v>
      </c>
      <c r="Z143" s="217" t="s">
        <v>49</v>
      </c>
      <c r="AA143" s="217" t="s">
        <v>49</v>
      </c>
      <c r="AB143" s="217" t="s">
        <v>49</v>
      </c>
      <c r="AC143" s="217" t="s">
        <v>49</v>
      </c>
      <c r="AD143" s="217" t="s">
        <v>49</v>
      </c>
      <c r="AE143" s="217" t="s">
        <v>49</v>
      </c>
      <c r="AF143" s="217" t="s">
        <v>49</v>
      </c>
      <c r="AG143" s="217" t="s">
        <v>49</v>
      </c>
      <c r="AH143" s="217" t="s">
        <v>49</v>
      </c>
      <c r="AI143" s="217" t="s">
        <v>49</v>
      </c>
      <c r="AJ143" s="270" t="s">
        <v>49</v>
      </c>
      <c r="AK143" s="271" t="s">
        <v>61</v>
      </c>
      <c r="AL143" s="313" t="s">
        <v>61</v>
      </c>
      <c r="AM143" s="313" t="s">
        <v>61</v>
      </c>
      <c r="AN143" s="338" t="s">
        <v>174</v>
      </c>
      <c r="AO143" s="344" t="s">
        <v>174</v>
      </c>
      <c r="AP143" s="344" t="s">
        <v>174</v>
      </c>
      <c r="AQ143" s="344" t="s">
        <v>174</v>
      </c>
      <c r="AR143" s="21"/>
      <c r="AS143" s="116" t="str">
        <f t="shared" si="26"/>
        <v>N</v>
      </c>
      <c r="AT143" s="113">
        <f>IFERROR(SUMIF('Current NLData'!A:A,'Payment Changes'!G143,'Current NLData'!K:K)/COUNTIF('Current NLData'!A:A,'Payment Changes'!G143),0)+IFERROR(VLOOKUP(G143&amp;"-ALL",NLPaymentExport,10,FALSE),0)</f>
        <v>0</v>
      </c>
      <c r="AU143" s="117" t="str">
        <f t="shared" si="27"/>
        <v/>
      </c>
    </row>
    <row r="144" spans="1:80" x14ac:dyDescent="0.45">
      <c r="A144" s="459"/>
      <c r="B144" s="462"/>
      <c r="C144" s="465"/>
      <c r="D144" s="468"/>
      <c r="E144" s="90" t="str">
        <f t="shared" si="28"/>
        <v>Houston - Aldine</v>
      </c>
      <c r="F144" s="91" t="s">
        <v>172</v>
      </c>
      <c r="G144" s="97" t="str">
        <f t="shared" si="30"/>
        <v>CP225-Retention Bonus</v>
      </c>
      <c r="H144" s="471"/>
      <c r="I144" s="78" t="s">
        <v>62</v>
      </c>
      <c r="J144" s="46" t="s">
        <v>63</v>
      </c>
      <c r="K144" s="46" t="s">
        <v>63</v>
      </c>
      <c r="L144" s="47" t="s">
        <v>64</v>
      </c>
      <c r="M144" s="48" t="s">
        <v>64</v>
      </c>
      <c r="N144" s="46" t="s">
        <v>64</v>
      </c>
      <c r="O144" s="46" t="s">
        <v>64</v>
      </c>
      <c r="P144" s="46" t="s">
        <v>64</v>
      </c>
      <c r="Q144" s="46" t="s">
        <v>64</v>
      </c>
      <c r="R144" s="46" t="s">
        <v>64</v>
      </c>
      <c r="S144" s="46" t="s">
        <v>64</v>
      </c>
      <c r="T144" s="46" t="s">
        <v>64</v>
      </c>
      <c r="U144" s="46" t="s">
        <v>64</v>
      </c>
      <c r="V144" s="177" t="s">
        <v>64</v>
      </c>
      <c r="W144" s="218" t="s">
        <v>64</v>
      </c>
      <c r="X144" s="218" t="s">
        <v>66</v>
      </c>
      <c r="Y144" s="218" t="s">
        <v>66</v>
      </c>
      <c r="Z144" s="218" t="s">
        <v>66</v>
      </c>
      <c r="AA144" s="218" t="s">
        <v>66</v>
      </c>
      <c r="AB144" s="229" t="s">
        <v>175</v>
      </c>
      <c r="AC144" s="248" t="s">
        <v>175</v>
      </c>
      <c r="AD144" s="248" t="s">
        <v>175</v>
      </c>
      <c r="AE144" s="248" t="s">
        <v>175</v>
      </c>
      <c r="AF144" s="248" t="s">
        <v>175</v>
      </c>
      <c r="AG144" s="248" t="s">
        <v>176</v>
      </c>
      <c r="AH144" s="248" t="s">
        <v>175</v>
      </c>
      <c r="AI144" s="229" t="s">
        <v>177</v>
      </c>
      <c r="AJ144" s="276" t="s">
        <v>178</v>
      </c>
      <c r="AK144" s="314" t="s">
        <v>178</v>
      </c>
      <c r="AL144" s="314" t="s">
        <v>178</v>
      </c>
      <c r="AM144" s="314" t="s">
        <v>178</v>
      </c>
      <c r="AN144" s="276" t="s">
        <v>179</v>
      </c>
      <c r="AO144" s="276" t="s">
        <v>180</v>
      </c>
      <c r="AP144" s="314" t="s">
        <v>180</v>
      </c>
      <c r="AQ144" s="314" t="s">
        <v>180</v>
      </c>
      <c r="AR144" s="21"/>
      <c r="AS144" s="116" t="str">
        <f t="shared" si="26"/>
        <v>N</v>
      </c>
      <c r="AT144" s="113">
        <f>IFERROR(SUMIF('Current NLData'!A:A,'Payment Changes'!G144,'Current NLData'!K:K)/COUNTIF('Current NLData'!A:A,'Payment Changes'!G144),0)+IFERROR(VLOOKUP(G144&amp;"-ALL",NLPaymentExport,10,FALSE),0)</f>
        <v>0</v>
      </c>
      <c r="AU144" s="117" t="str">
        <f t="shared" si="27"/>
        <v/>
      </c>
    </row>
    <row r="145" spans="1:80" s="15" customFormat="1" ht="14.65" thickBot="1" x14ac:dyDescent="0.5">
      <c r="A145" s="460"/>
      <c r="B145" s="463"/>
      <c r="C145" s="466"/>
      <c r="D145" s="469"/>
      <c r="E145" s="109" t="str">
        <f t="shared" si="28"/>
        <v>Houston - Aldine</v>
      </c>
      <c r="F145" s="110" t="s">
        <v>172</v>
      </c>
      <c r="G145" s="111" t="str">
        <f t="shared" si="30"/>
        <v>CP225-Referral</v>
      </c>
      <c r="H145" s="472"/>
      <c r="I145" s="79" t="s">
        <v>73</v>
      </c>
      <c r="J145" s="49">
        <v>50</v>
      </c>
      <c r="K145" s="49">
        <v>0</v>
      </c>
      <c r="L145" s="50" t="s">
        <v>64</v>
      </c>
      <c r="M145" s="51" t="s">
        <v>64</v>
      </c>
      <c r="N145" s="49" t="s">
        <v>64</v>
      </c>
      <c r="O145" s="49">
        <v>50</v>
      </c>
      <c r="P145" s="49">
        <v>50</v>
      </c>
      <c r="Q145" s="49">
        <v>50</v>
      </c>
      <c r="R145" s="49">
        <v>50</v>
      </c>
      <c r="S145" s="49">
        <v>50</v>
      </c>
      <c r="T145" s="49" t="s">
        <v>64</v>
      </c>
      <c r="U145" s="49" t="s">
        <v>64</v>
      </c>
      <c r="V145" s="178" t="s">
        <v>64</v>
      </c>
      <c r="W145" s="219" t="s">
        <v>64</v>
      </c>
      <c r="X145" s="219" t="s">
        <v>64</v>
      </c>
      <c r="Y145" s="219" t="s">
        <v>64</v>
      </c>
      <c r="Z145" s="219" t="s">
        <v>64</v>
      </c>
      <c r="AA145" s="219" t="s">
        <v>64</v>
      </c>
      <c r="AB145" s="219" t="s">
        <v>64</v>
      </c>
      <c r="AC145" s="219" t="s">
        <v>64</v>
      </c>
      <c r="AD145" s="219" t="s">
        <v>64</v>
      </c>
      <c r="AE145" s="219" t="s">
        <v>64</v>
      </c>
      <c r="AF145" s="219" t="s">
        <v>64</v>
      </c>
      <c r="AG145" s="219" t="s">
        <v>64</v>
      </c>
      <c r="AH145" s="219" t="s">
        <v>64</v>
      </c>
      <c r="AI145" s="219" t="s">
        <v>64</v>
      </c>
      <c r="AJ145" s="277" t="s">
        <v>64</v>
      </c>
      <c r="AK145" s="315" t="s">
        <v>64</v>
      </c>
      <c r="AL145" s="315" t="s">
        <v>64</v>
      </c>
      <c r="AM145" s="283">
        <v>50</v>
      </c>
      <c r="AN145" s="277">
        <v>50</v>
      </c>
      <c r="AO145" s="315">
        <v>50</v>
      </c>
      <c r="AP145" s="315">
        <v>50</v>
      </c>
      <c r="AQ145" s="315">
        <v>50</v>
      </c>
      <c r="AR145" s="112"/>
      <c r="AS145" s="116" t="str">
        <f t="shared" si="26"/>
        <v>N</v>
      </c>
      <c r="AT145" s="113">
        <f>IFERROR(SUMIF('Current NLData'!A:A,'Payment Changes'!G145,'Current NLData'!K:K)/COUNTIF('Current NLData'!A:A,'Payment Changes'!G145),0)+IFERROR(VLOOKUP(G145&amp;"-ALL",NLPaymentExport,10,FALSE),0)</f>
        <v>0</v>
      </c>
      <c r="AU145" s="117" t="str">
        <f t="shared" si="27"/>
        <v/>
      </c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</row>
    <row r="146" spans="1:80" outlineLevel="1" x14ac:dyDescent="0.45">
      <c r="A146" s="3"/>
      <c r="C146" s="4"/>
      <c r="D146" s="455" t="s">
        <v>172</v>
      </c>
      <c r="E146" s="90" t="str">
        <f t="shared" si="28"/>
        <v>Houston - Aldine</v>
      </c>
      <c r="F146" s="92" t="str">
        <f t="shared" si="29"/>
        <v>CP225</v>
      </c>
      <c r="G146" s="98" t="str">
        <f t="shared" si="30"/>
        <v>CP225-NEW DONOR -1st</v>
      </c>
      <c r="H146" s="457" t="s">
        <v>75</v>
      </c>
      <c r="I146" s="33" t="s">
        <v>76</v>
      </c>
      <c r="J146" s="60">
        <v>60</v>
      </c>
      <c r="K146" s="61">
        <v>60</v>
      </c>
      <c r="L146" s="60">
        <v>60</v>
      </c>
      <c r="M146" s="60">
        <v>60</v>
      </c>
      <c r="N146" s="60">
        <v>60</v>
      </c>
      <c r="O146" s="60">
        <v>60</v>
      </c>
      <c r="P146" s="60">
        <v>60</v>
      </c>
      <c r="Q146" s="60">
        <v>60</v>
      </c>
      <c r="R146" s="60">
        <v>60</v>
      </c>
      <c r="S146" s="60">
        <v>60</v>
      </c>
      <c r="T146" s="60">
        <v>60</v>
      </c>
      <c r="U146" s="60">
        <v>60</v>
      </c>
      <c r="V146" s="192">
        <v>100</v>
      </c>
      <c r="W146" s="220">
        <v>100</v>
      </c>
      <c r="X146" s="220">
        <v>100</v>
      </c>
      <c r="Y146" s="220">
        <v>100</v>
      </c>
      <c r="Z146" s="220">
        <v>100</v>
      </c>
      <c r="AA146" s="220">
        <v>100</v>
      </c>
      <c r="AB146" s="220">
        <v>100</v>
      </c>
      <c r="AC146" s="220">
        <v>100</v>
      </c>
      <c r="AD146" s="220">
        <v>100</v>
      </c>
      <c r="AE146" s="220">
        <v>100</v>
      </c>
      <c r="AF146" s="220">
        <v>100</v>
      </c>
      <c r="AG146" s="220">
        <v>100</v>
      </c>
      <c r="AH146" s="220">
        <v>100</v>
      </c>
      <c r="AI146" s="220">
        <v>100</v>
      </c>
      <c r="AJ146" s="286">
        <v>100</v>
      </c>
      <c r="AK146" s="300">
        <v>100</v>
      </c>
      <c r="AL146" s="300">
        <v>100</v>
      </c>
      <c r="AM146" s="300">
        <v>100</v>
      </c>
      <c r="AN146" s="286">
        <v>100</v>
      </c>
      <c r="AO146" s="300">
        <v>100</v>
      </c>
      <c r="AP146" s="300">
        <v>100</v>
      </c>
      <c r="AQ146" s="300">
        <v>100</v>
      </c>
      <c r="AR146" s="23"/>
      <c r="AS146" s="116" t="str">
        <f t="shared" si="26"/>
        <v>N</v>
      </c>
      <c r="AT146" s="113">
        <f>IFERROR(SUMIF('Current NLData'!A:A,'Payment Changes'!G146,'Current NLData'!K:K)/COUNTIF('Current NLData'!A:A,'Payment Changes'!G146),0)+IFERROR(VLOOKUP(G146&amp;"-ALL",NLPaymentExport,10,FALSE),0)</f>
        <v>100</v>
      </c>
      <c r="AU146" s="117">
        <f t="shared" si="27"/>
        <v>0</v>
      </c>
    </row>
    <row r="147" spans="1:80" outlineLevel="1" x14ac:dyDescent="0.45">
      <c r="A147" s="3"/>
      <c r="C147" s="4"/>
      <c r="D147" s="456"/>
      <c r="E147" s="90" t="str">
        <f t="shared" si="28"/>
        <v>Houston - Aldine</v>
      </c>
      <c r="F147" s="92" t="str">
        <f t="shared" si="29"/>
        <v>CP225</v>
      </c>
      <c r="G147" s="98" t="str">
        <f t="shared" si="30"/>
        <v>CP225-NEW DONOR -2nd</v>
      </c>
      <c r="H147" s="457"/>
      <c r="I147" s="34" t="s">
        <v>77</v>
      </c>
      <c r="J147" s="58">
        <v>60</v>
      </c>
      <c r="K147" s="62">
        <v>70</v>
      </c>
      <c r="L147" s="58">
        <v>60</v>
      </c>
      <c r="M147" s="58">
        <v>60</v>
      </c>
      <c r="N147" s="58">
        <v>60</v>
      </c>
      <c r="O147" s="58">
        <v>60</v>
      </c>
      <c r="P147" s="58">
        <v>60</v>
      </c>
      <c r="Q147" s="58">
        <v>60</v>
      </c>
      <c r="R147" s="58">
        <v>60</v>
      </c>
      <c r="S147" s="58">
        <v>60</v>
      </c>
      <c r="T147" s="58">
        <v>60</v>
      </c>
      <c r="U147" s="58">
        <v>60</v>
      </c>
      <c r="V147" s="190">
        <v>100</v>
      </c>
      <c r="W147" s="214">
        <v>100</v>
      </c>
      <c r="X147" s="214">
        <v>100</v>
      </c>
      <c r="Y147" s="214">
        <v>100</v>
      </c>
      <c r="Z147" s="214">
        <v>100</v>
      </c>
      <c r="AA147" s="214">
        <v>100</v>
      </c>
      <c r="AB147" s="214">
        <v>100</v>
      </c>
      <c r="AC147" s="214">
        <v>100</v>
      </c>
      <c r="AD147" s="214">
        <v>100</v>
      </c>
      <c r="AE147" s="214">
        <v>100</v>
      </c>
      <c r="AF147" s="214">
        <v>100</v>
      </c>
      <c r="AG147" s="214">
        <v>100</v>
      </c>
      <c r="AH147" s="214">
        <v>100</v>
      </c>
      <c r="AI147" s="214">
        <v>100</v>
      </c>
      <c r="AJ147" s="272">
        <v>100</v>
      </c>
      <c r="AK147" s="301">
        <v>100</v>
      </c>
      <c r="AL147" s="301">
        <v>100</v>
      </c>
      <c r="AM147" s="301">
        <v>100</v>
      </c>
      <c r="AN147" s="272">
        <v>100</v>
      </c>
      <c r="AO147" s="301">
        <v>100</v>
      </c>
      <c r="AP147" s="301">
        <v>100</v>
      </c>
      <c r="AQ147" s="301">
        <v>100</v>
      </c>
      <c r="AR147" s="23"/>
      <c r="AS147" s="116" t="str">
        <f t="shared" si="26"/>
        <v>N</v>
      </c>
      <c r="AT147" s="113">
        <f>IFERROR(SUMIF('Current NLData'!A:A,'Payment Changes'!G147,'Current NLData'!K:K)/COUNTIF('Current NLData'!A:A,'Payment Changes'!G147),0)+IFERROR(VLOOKUP(G147&amp;"-ALL",NLPaymentExport,10,FALSE),0)</f>
        <v>100</v>
      </c>
      <c r="AU147" s="117">
        <f t="shared" si="27"/>
        <v>0</v>
      </c>
    </row>
    <row r="148" spans="1:80" outlineLevel="1" x14ac:dyDescent="0.45">
      <c r="A148" s="3"/>
      <c r="C148" s="4"/>
      <c r="D148" s="456"/>
      <c r="E148" s="90" t="str">
        <f t="shared" si="28"/>
        <v>Houston - Aldine</v>
      </c>
      <c r="F148" s="92" t="str">
        <f t="shared" si="29"/>
        <v>CP225</v>
      </c>
      <c r="G148" s="98" t="str">
        <f t="shared" si="30"/>
        <v>CP225-NEW DONOR -3rd</v>
      </c>
      <c r="H148" s="457"/>
      <c r="I148" s="34" t="s">
        <v>78</v>
      </c>
      <c r="J148" s="58">
        <v>60</v>
      </c>
      <c r="K148" s="62">
        <v>60</v>
      </c>
      <c r="L148" s="58">
        <v>60</v>
      </c>
      <c r="M148" s="58">
        <v>60</v>
      </c>
      <c r="N148" s="58">
        <v>60</v>
      </c>
      <c r="O148" s="58">
        <v>60</v>
      </c>
      <c r="P148" s="58">
        <v>60</v>
      </c>
      <c r="Q148" s="58">
        <v>60</v>
      </c>
      <c r="R148" s="58">
        <v>60</v>
      </c>
      <c r="S148" s="58">
        <v>60</v>
      </c>
      <c r="T148" s="58">
        <v>60</v>
      </c>
      <c r="U148" s="58">
        <v>60</v>
      </c>
      <c r="V148" s="186">
        <v>60</v>
      </c>
      <c r="W148" s="186">
        <v>60</v>
      </c>
      <c r="X148" s="186">
        <v>60</v>
      </c>
      <c r="Y148" s="186">
        <v>60</v>
      </c>
      <c r="Z148" s="186">
        <v>60</v>
      </c>
      <c r="AA148" s="186">
        <v>100</v>
      </c>
      <c r="AB148" s="186">
        <v>100</v>
      </c>
      <c r="AC148" s="186">
        <v>100</v>
      </c>
      <c r="AD148" s="214">
        <v>100</v>
      </c>
      <c r="AE148" s="214">
        <v>100</v>
      </c>
      <c r="AF148" s="214">
        <v>100</v>
      </c>
      <c r="AG148" s="214">
        <v>100</v>
      </c>
      <c r="AH148" s="214">
        <v>100</v>
      </c>
      <c r="AI148" s="214">
        <v>100</v>
      </c>
      <c r="AJ148" s="272">
        <v>100</v>
      </c>
      <c r="AK148" s="301">
        <v>100</v>
      </c>
      <c r="AL148" s="301">
        <v>100</v>
      </c>
      <c r="AM148" s="301">
        <v>100</v>
      </c>
      <c r="AN148" s="272">
        <v>100</v>
      </c>
      <c r="AO148" s="301">
        <v>100</v>
      </c>
      <c r="AP148" s="301">
        <v>100</v>
      </c>
      <c r="AQ148" s="301">
        <v>100</v>
      </c>
      <c r="AR148" s="23"/>
      <c r="AS148" s="116" t="str">
        <f t="shared" si="26"/>
        <v>N</v>
      </c>
      <c r="AT148" s="113">
        <f>IFERROR(SUMIF('Current NLData'!A:A,'Payment Changes'!G148,'Current NLData'!K:K)/COUNTIF('Current NLData'!A:A,'Payment Changes'!G148),0)+IFERROR(VLOOKUP(G148&amp;"-ALL",NLPaymentExport,10,FALSE),0)</f>
        <v>100</v>
      </c>
      <c r="AU148" s="117">
        <f t="shared" si="27"/>
        <v>0</v>
      </c>
    </row>
    <row r="149" spans="1:80" outlineLevel="1" x14ac:dyDescent="0.45">
      <c r="A149" s="3"/>
      <c r="C149" s="4"/>
      <c r="D149" s="456"/>
      <c r="E149" s="90" t="str">
        <f t="shared" si="28"/>
        <v>Houston - Aldine</v>
      </c>
      <c r="F149" s="92" t="str">
        <f t="shared" si="29"/>
        <v>CP225</v>
      </c>
      <c r="G149" s="98" t="str">
        <f t="shared" si="30"/>
        <v>CP225-NEW DONOR -4th</v>
      </c>
      <c r="H149" s="457"/>
      <c r="I149" s="34" t="s">
        <v>79</v>
      </c>
      <c r="J149" s="58">
        <v>60</v>
      </c>
      <c r="K149" s="62">
        <v>70</v>
      </c>
      <c r="L149" s="58">
        <v>60</v>
      </c>
      <c r="M149" s="58">
        <v>60</v>
      </c>
      <c r="N149" s="58">
        <v>60</v>
      </c>
      <c r="O149" s="58">
        <v>60</v>
      </c>
      <c r="P149" s="58">
        <v>60</v>
      </c>
      <c r="Q149" s="58">
        <v>60</v>
      </c>
      <c r="R149" s="58">
        <v>60</v>
      </c>
      <c r="S149" s="58">
        <v>60</v>
      </c>
      <c r="T149" s="58">
        <v>60</v>
      </c>
      <c r="U149" s="58">
        <v>60</v>
      </c>
      <c r="V149" s="186">
        <v>60</v>
      </c>
      <c r="W149" s="186">
        <v>60</v>
      </c>
      <c r="X149" s="186">
        <v>60</v>
      </c>
      <c r="Y149" s="186">
        <v>60</v>
      </c>
      <c r="Z149" s="186">
        <v>60</v>
      </c>
      <c r="AA149" s="186">
        <v>100</v>
      </c>
      <c r="AB149" s="186">
        <v>100</v>
      </c>
      <c r="AC149" s="186">
        <v>100</v>
      </c>
      <c r="AD149" s="214">
        <v>100</v>
      </c>
      <c r="AE149" s="214">
        <v>100</v>
      </c>
      <c r="AF149" s="214">
        <v>100</v>
      </c>
      <c r="AG149" s="214">
        <v>100</v>
      </c>
      <c r="AH149" s="214">
        <v>100</v>
      </c>
      <c r="AI149" s="214">
        <v>100</v>
      </c>
      <c r="AJ149" s="289">
        <v>60</v>
      </c>
      <c r="AK149" s="289">
        <v>55</v>
      </c>
      <c r="AL149" s="301">
        <v>55</v>
      </c>
      <c r="AM149" s="289">
        <v>100</v>
      </c>
      <c r="AN149" s="272">
        <v>100</v>
      </c>
      <c r="AO149" s="301">
        <v>100</v>
      </c>
      <c r="AP149" s="301">
        <v>100</v>
      </c>
      <c r="AQ149" s="301">
        <v>100</v>
      </c>
      <c r="AR149" s="23"/>
      <c r="AS149" s="116" t="str">
        <f t="shared" si="26"/>
        <v>N</v>
      </c>
      <c r="AT149" s="113">
        <f>IFERROR(SUMIF('Current NLData'!A:A,'Payment Changes'!G149,'Current NLData'!K:K)/COUNTIF('Current NLData'!A:A,'Payment Changes'!G149),0)+IFERROR(VLOOKUP(G149&amp;"-ALL",NLPaymentExport,10,FALSE),0)</f>
        <v>100</v>
      </c>
      <c r="AU149" s="117">
        <f t="shared" si="27"/>
        <v>0</v>
      </c>
    </row>
    <row r="150" spans="1:80" outlineLevel="1" x14ac:dyDescent="0.45">
      <c r="A150" s="3"/>
      <c r="C150" s="4"/>
      <c r="D150" s="456"/>
      <c r="E150" s="90" t="str">
        <f t="shared" si="28"/>
        <v>Houston - Aldine</v>
      </c>
      <c r="F150" s="92" t="str">
        <f t="shared" si="29"/>
        <v>CP225</v>
      </c>
      <c r="G150" s="98" t="str">
        <f t="shared" si="30"/>
        <v>CP225-NEW DONOR -5th</v>
      </c>
      <c r="H150" s="457"/>
      <c r="I150" s="34" t="s">
        <v>80</v>
      </c>
      <c r="J150" s="58">
        <v>60</v>
      </c>
      <c r="K150" s="62">
        <v>60</v>
      </c>
      <c r="L150" s="58">
        <v>60</v>
      </c>
      <c r="M150" s="58">
        <v>60</v>
      </c>
      <c r="N150" s="58">
        <v>60</v>
      </c>
      <c r="O150" s="58">
        <v>60</v>
      </c>
      <c r="P150" s="58">
        <v>60</v>
      </c>
      <c r="Q150" s="58">
        <v>60</v>
      </c>
      <c r="R150" s="58">
        <v>60</v>
      </c>
      <c r="S150" s="58">
        <v>60</v>
      </c>
      <c r="T150" s="58">
        <v>60</v>
      </c>
      <c r="U150" s="58">
        <v>60</v>
      </c>
      <c r="V150" s="186">
        <v>60</v>
      </c>
      <c r="W150" s="186">
        <v>60</v>
      </c>
      <c r="X150" s="186">
        <v>60</v>
      </c>
      <c r="Y150" s="186">
        <v>60</v>
      </c>
      <c r="Z150" s="186">
        <v>60</v>
      </c>
      <c r="AA150" s="186">
        <v>100</v>
      </c>
      <c r="AB150" s="186">
        <v>100</v>
      </c>
      <c r="AC150" s="186">
        <v>100</v>
      </c>
      <c r="AD150" s="214">
        <v>100</v>
      </c>
      <c r="AE150" s="214">
        <v>100</v>
      </c>
      <c r="AF150" s="214">
        <v>100</v>
      </c>
      <c r="AG150" s="214">
        <v>100</v>
      </c>
      <c r="AH150" s="214">
        <v>100</v>
      </c>
      <c r="AI150" s="214">
        <v>100</v>
      </c>
      <c r="AJ150" s="289">
        <v>60</v>
      </c>
      <c r="AK150" s="289">
        <v>55</v>
      </c>
      <c r="AL150" s="301">
        <v>55</v>
      </c>
      <c r="AM150" s="289">
        <v>100</v>
      </c>
      <c r="AN150" s="272">
        <v>100</v>
      </c>
      <c r="AO150" s="301">
        <v>100</v>
      </c>
      <c r="AP150" s="301">
        <v>100</v>
      </c>
      <c r="AQ150" s="301">
        <v>100</v>
      </c>
      <c r="AR150" s="23"/>
      <c r="AS150" s="116" t="str">
        <f t="shared" si="26"/>
        <v>N</v>
      </c>
      <c r="AT150" s="113">
        <f>IFERROR(SUMIF('Current NLData'!A:A,'Payment Changes'!G150,'Current NLData'!K:K)/COUNTIF('Current NLData'!A:A,'Payment Changes'!G150),0)+IFERROR(VLOOKUP(G150&amp;"-ALL",NLPaymentExport,10,FALSE),0)</f>
        <v>100</v>
      </c>
      <c r="AU150" s="117">
        <f t="shared" si="27"/>
        <v>0</v>
      </c>
    </row>
    <row r="151" spans="1:80" outlineLevel="1" x14ac:dyDescent="0.45">
      <c r="A151" s="3"/>
      <c r="C151" s="4"/>
      <c r="D151" s="456"/>
      <c r="E151" s="90" t="str">
        <f t="shared" si="28"/>
        <v>Houston - Aldine</v>
      </c>
      <c r="F151" s="92" t="str">
        <f t="shared" si="29"/>
        <v>CP225</v>
      </c>
      <c r="G151" s="98" t="str">
        <f t="shared" si="30"/>
        <v>CP225-NEW DONOR -6th</v>
      </c>
      <c r="H151" s="457"/>
      <c r="I151" s="34" t="s">
        <v>81</v>
      </c>
      <c r="J151" s="58">
        <v>60</v>
      </c>
      <c r="K151" s="62">
        <v>70</v>
      </c>
      <c r="L151" s="58">
        <v>60</v>
      </c>
      <c r="M151" s="58">
        <v>60</v>
      </c>
      <c r="N151" s="58">
        <v>60</v>
      </c>
      <c r="O151" s="58">
        <v>60</v>
      </c>
      <c r="P151" s="58">
        <v>60</v>
      </c>
      <c r="Q151" s="58">
        <v>60</v>
      </c>
      <c r="R151" s="58">
        <v>60</v>
      </c>
      <c r="S151" s="58">
        <v>60</v>
      </c>
      <c r="T151" s="58">
        <v>60</v>
      </c>
      <c r="U151" s="58">
        <v>60</v>
      </c>
      <c r="V151" s="186">
        <v>60</v>
      </c>
      <c r="W151" s="186">
        <v>60</v>
      </c>
      <c r="X151" s="186">
        <v>60</v>
      </c>
      <c r="Y151" s="186">
        <v>60</v>
      </c>
      <c r="Z151" s="186">
        <v>60</v>
      </c>
      <c r="AA151" s="186">
        <v>60</v>
      </c>
      <c r="AB151" s="186">
        <v>60</v>
      </c>
      <c r="AC151" s="186">
        <v>60</v>
      </c>
      <c r="AD151" s="190">
        <v>100</v>
      </c>
      <c r="AE151" s="214">
        <v>100</v>
      </c>
      <c r="AF151" s="214">
        <v>100</v>
      </c>
      <c r="AG151" s="214">
        <v>100</v>
      </c>
      <c r="AH151" s="214">
        <v>100</v>
      </c>
      <c r="AI151" s="190">
        <v>60</v>
      </c>
      <c r="AJ151" s="272">
        <v>60</v>
      </c>
      <c r="AK151" s="289">
        <v>55</v>
      </c>
      <c r="AL151" s="301">
        <v>55</v>
      </c>
      <c r="AM151" s="301">
        <v>55</v>
      </c>
      <c r="AN151" s="289">
        <v>50</v>
      </c>
      <c r="AO151" s="301">
        <v>50</v>
      </c>
      <c r="AP151" s="301">
        <v>50</v>
      </c>
      <c r="AQ151" s="301">
        <v>50</v>
      </c>
      <c r="AR151" s="23"/>
      <c r="AS151" s="116" t="str">
        <f t="shared" si="26"/>
        <v>N</v>
      </c>
      <c r="AT151" s="113">
        <f>IFERROR(SUMIF('Current NLData'!A:A,'Payment Changes'!G151,'Current NLData'!K:K)/COUNTIF('Current NLData'!A:A,'Payment Changes'!G151),0)+IFERROR(VLOOKUP(G151&amp;"-ALL",NLPaymentExport,10,FALSE),0)</f>
        <v>50</v>
      </c>
      <c r="AU151" s="117">
        <f t="shared" si="27"/>
        <v>0</v>
      </c>
    </row>
    <row r="152" spans="1:80" outlineLevel="1" x14ac:dyDescent="0.45">
      <c r="A152" s="3"/>
      <c r="C152" s="4"/>
      <c r="D152" s="456"/>
      <c r="E152" s="90" t="str">
        <f t="shared" si="28"/>
        <v>Houston - Aldine</v>
      </c>
      <c r="F152" s="92" t="str">
        <f t="shared" si="29"/>
        <v>CP225</v>
      </c>
      <c r="G152" s="98" t="str">
        <f t="shared" si="30"/>
        <v>CP225-NEW DONOR -7th</v>
      </c>
      <c r="H152" s="457"/>
      <c r="I152" s="34" t="s">
        <v>82</v>
      </c>
      <c r="J152" s="58">
        <v>60</v>
      </c>
      <c r="K152" s="62">
        <v>60</v>
      </c>
      <c r="L152" s="58">
        <v>60</v>
      </c>
      <c r="M152" s="58">
        <v>60</v>
      </c>
      <c r="N152" s="58">
        <v>60</v>
      </c>
      <c r="O152" s="58">
        <v>60</v>
      </c>
      <c r="P152" s="58">
        <v>60</v>
      </c>
      <c r="Q152" s="58">
        <v>60</v>
      </c>
      <c r="R152" s="58">
        <v>60</v>
      </c>
      <c r="S152" s="58">
        <v>60</v>
      </c>
      <c r="T152" s="58">
        <v>60</v>
      </c>
      <c r="U152" s="58">
        <v>60</v>
      </c>
      <c r="V152" s="186">
        <v>60</v>
      </c>
      <c r="W152" s="186">
        <v>60</v>
      </c>
      <c r="X152" s="186">
        <v>60</v>
      </c>
      <c r="Y152" s="186">
        <v>60</v>
      </c>
      <c r="Z152" s="186">
        <v>60</v>
      </c>
      <c r="AA152" s="186">
        <v>60</v>
      </c>
      <c r="AB152" s="186">
        <v>60</v>
      </c>
      <c r="AC152" s="186">
        <v>60</v>
      </c>
      <c r="AD152" s="190">
        <v>100</v>
      </c>
      <c r="AE152" s="214">
        <v>100</v>
      </c>
      <c r="AF152" s="214">
        <v>100</v>
      </c>
      <c r="AG152" s="214">
        <v>100</v>
      </c>
      <c r="AH152" s="214">
        <v>100</v>
      </c>
      <c r="AI152" s="190">
        <v>60</v>
      </c>
      <c r="AJ152" s="272">
        <v>60</v>
      </c>
      <c r="AK152" s="289">
        <v>55</v>
      </c>
      <c r="AL152" s="301">
        <v>55</v>
      </c>
      <c r="AM152" s="301">
        <v>55</v>
      </c>
      <c r="AN152" s="289">
        <v>50</v>
      </c>
      <c r="AO152" s="301">
        <v>50</v>
      </c>
      <c r="AP152" s="301">
        <v>50</v>
      </c>
      <c r="AQ152" s="301">
        <v>50</v>
      </c>
      <c r="AR152" s="23"/>
      <c r="AS152" s="116" t="str">
        <f t="shared" si="26"/>
        <v>N</v>
      </c>
      <c r="AT152" s="113">
        <f>IFERROR(SUMIF('Current NLData'!A:A,'Payment Changes'!G152,'Current NLData'!K:K)/COUNTIF('Current NLData'!A:A,'Payment Changes'!G152),0)+IFERROR(VLOOKUP(G152&amp;"-ALL",NLPaymentExport,10,FALSE),0)</f>
        <v>50</v>
      </c>
      <c r="AU152" s="117">
        <f t="shared" si="27"/>
        <v>0</v>
      </c>
    </row>
    <row r="153" spans="1:80" outlineLevel="1" x14ac:dyDescent="0.45">
      <c r="A153" s="3"/>
      <c r="C153" s="4"/>
      <c r="D153" s="456"/>
      <c r="E153" s="90" t="str">
        <f t="shared" si="28"/>
        <v>Houston - Aldine</v>
      </c>
      <c r="F153" s="92" t="str">
        <f t="shared" si="29"/>
        <v>CP225</v>
      </c>
      <c r="G153" s="98" t="str">
        <f t="shared" si="30"/>
        <v>CP225-NEW DONOR -8th</v>
      </c>
      <c r="H153" s="457"/>
      <c r="I153" s="35" t="s">
        <v>83</v>
      </c>
      <c r="J153" s="63">
        <v>60</v>
      </c>
      <c r="K153" s="64">
        <v>70</v>
      </c>
      <c r="L153" s="63">
        <v>60</v>
      </c>
      <c r="M153" s="63">
        <v>60</v>
      </c>
      <c r="N153" s="63">
        <v>60</v>
      </c>
      <c r="O153" s="63">
        <v>60</v>
      </c>
      <c r="P153" s="63">
        <v>60</v>
      </c>
      <c r="Q153" s="63">
        <v>60</v>
      </c>
      <c r="R153" s="63">
        <v>60</v>
      </c>
      <c r="S153" s="63">
        <v>60</v>
      </c>
      <c r="T153" s="63">
        <v>60</v>
      </c>
      <c r="U153" s="63">
        <v>60</v>
      </c>
      <c r="V153" s="187">
        <v>60</v>
      </c>
      <c r="W153" s="187">
        <v>60</v>
      </c>
      <c r="X153" s="187">
        <v>60</v>
      </c>
      <c r="Y153" s="187">
        <v>60</v>
      </c>
      <c r="Z153" s="187">
        <v>60</v>
      </c>
      <c r="AA153" s="187">
        <v>60</v>
      </c>
      <c r="AB153" s="187">
        <v>60</v>
      </c>
      <c r="AC153" s="187">
        <v>60</v>
      </c>
      <c r="AD153" s="221">
        <v>60</v>
      </c>
      <c r="AE153" s="221">
        <v>60</v>
      </c>
      <c r="AF153" s="221">
        <v>60</v>
      </c>
      <c r="AG153" s="221">
        <v>60</v>
      </c>
      <c r="AH153" s="221">
        <v>60</v>
      </c>
      <c r="AI153" s="221">
        <v>60</v>
      </c>
      <c r="AJ153" s="273">
        <v>60</v>
      </c>
      <c r="AK153" s="305">
        <v>55</v>
      </c>
      <c r="AL153" s="302">
        <v>55</v>
      </c>
      <c r="AM153" s="302">
        <v>55</v>
      </c>
      <c r="AN153" s="305">
        <v>50</v>
      </c>
      <c r="AO153" s="302">
        <v>50</v>
      </c>
      <c r="AP153" s="302">
        <v>50</v>
      </c>
      <c r="AQ153" s="302">
        <v>50</v>
      </c>
      <c r="AR153" s="23"/>
      <c r="AS153" s="116" t="str">
        <f t="shared" si="26"/>
        <v>N</v>
      </c>
      <c r="AT153" s="113">
        <f>IFERROR(SUMIF('Current NLData'!A:A,'Payment Changes'!G153,'Current NLData'!K:K)/COUNTIF('Current NLData'!A:A,'Payment Changes'!G153),0)+IFERROR(VLOOKUP(G153&amp;"-ALL",NLPaymentExport,10,FALSE),0)</f>
        <v>50</v>
      </c>
      <c r="AU153" s="117">
        <f t="shared" si="27"/>
        <v>0</v>
      </c>
    </row>
    <row r="154" spans="1:80" ht="28.5" outlineLevel="1" x14ac:dyDescent="0.45">
      <c r="A154" s="3"/>
      <c r="C154" s="4"/>
      <c r="D154" s="456"/>
      <c r="E154" s="90" t="str">
        <f t="shared" si="28"/>
        <v>Houston - Aldine</v>
      </c>
      <c r="F154" s="92" t="str">
        <f t="shared" si="29"/>
        <v>CP225</v>
      </c>
      <c r="G154" s="98" t="str">
        <f t="shared" si="30"/>
        <v>CP225-RETURN - 1st don of the week -STD</v>
      </c>
      <c r="H154" s="457"/>
      <c r="I154" s="36" t="s">
        <v>84</v>
      </c>
      <c r="J154" s="58">
        <v>60</v>
      </c>
      <c r="K154" s="58">
        <v>60</v>
      </c>
      <c r="L154" s="58">
        <v>60</v>
      </c>
      <c r="M154" s="58">
        <v>60</v>
      </c>
      <c r="N154" s="58">
        <v>60</v>
      </c>
      <c r="O154" s="58">
        <v>60</v>
      </c>
      <c r="P154" s="58">
        <v>60</v>
      </c>
      <c r="Q154" s="58">
        <v>60</v>
      </c>
      <c r="R154" s="58">
        <v>60</v>
      </c>
      <c r="S154" s="58">
        <v>60</v>
      </c>
      <c r="T154" s="58">
        <v>60</v>
      </c>
      <c r="U154" s="58">
        <v>60</v>
      </c>
      <c r="V154" s="186">
        <v>60</v>
      </c>
      <c r="W154" s="186">
        <v>60</v>
      </c>
      <c r="X154" s="186">
        <v>60</v>
      </c>
      <c r="Y154" s="186">
        <v>60</v>
      </c>
      <c r="Z154" s="186">
        <v>60</v>
      </c>
      <c r="AA154" s="186">
        <v>60</v>
      </c>
      <c r="AB154" s="186">
        <v>60</v>
      </c>
      <c r="AC154" s="186">
        <v>60</v>
      </c>
      <c r="AD154" s="214">
        <v>60</v>
      </c>
      <c r="AE154" s="214">
        <v>60</v>
      </c>
      <c r="AF154" s="214">
        <v>60</v>
      </c>
      <c r="AG154" s="214">
        <v>60</v>
      </c>
      <c r="AH154" s="214">
        <v>60</v>
      </c>
      <c r="AI154" s="214">
        <v>60</v>
      </c>
      <c r="AJ154" s="272">
        <v>60</v>
      </c>
      <c r="AK154" s="289">
        <v>55</v>
      </c>
      <c r="AL154" s="301">
        <v>55</v>
      </c>
      <c r="AM154" s="301">
        <v>55</v>
      </c>
      <c r="AN154" s="289">
        <v>50</v>
      </c>
      <c r="AO154" s="301">
        <v>50</v>
      </c>
      <c r="AP154" s="301">
        <v>50</v>
      </c>
      <c r="AQ154" s="301">
        <v>50</v>
      </c>
      <c r="AR154" s="22"/>
      <c r="AS154" s="116" t="str">
        <f t="shared" si="26"/>
        <v>N</v>
      </c>
      <c r="AT154" s="113">
        <f>IFERROR(SUMIF('Current NLData'!A:A,'Payment Changes'!G154,'Current NLData'!K:K)/COUNTIF('Current NLData'!A:A,'Payment Changes'!G154),0)+IFERROR(VLOOKUP(G154&amp;"-ALL",NLPaymentExport,10,FALSE),0)</f>
        <v>50</v>
      </c>
      <c r="AU154" s="117">
        <f t="shared" si="27"/>
        <v>0</v>
      </c>
    </row>
    <row r="155" spans="1:80" ht="28.5" outlineLevel="1" x14ac:dyDescent="0.45">
      <c r="A155" s="3"/>
      <c r="C155" s="4"/>
      <c r="D155" s="456"/>
      <c r="E155" s="90" t="str">
        <f t="shared" si="28"/>
        <v>Houston - Aldine</v>
      </c>
      <c r="F155" s="92" t="str">
        <f t="shared" si="29"/>
        <v>CP225</v>
      </c>
      <c r="G155" s="98" t="str">
        <f t="shared" si="30"/>
        <v>CP225-RETURN - 2nd don of the week -BONUS</v>
      </c>
      <c r="H155" s="457"/>
      <c r="I155" s="36" t="s">
        <v>85</v>
      </c>
      <c r="J155" s="58">
        <v>10</v>
      </c>
      <c r="K155" s="58">
        <v>10</v>
      </c>
      <c r="L155" s="58">
        <v>10</v>
      </c>
      <c r="M155" s="58">
        <v>10</v>
      </c>
      <c r="N155" s="58">
        <v>10</v>
      </c>
      <c r="O155" s="58">
        <v>10</v>
      </c>
      <c r="P155" s="58">
        <v>10</v>
      </c>
      <c r="Q155" s="58">
        <v>10</v>
      </c>
      <c r="R155" s="58">
        <v>10</v>
      </c>
      <c r="S155" s="58">
        <v>10</v>
      </c>
      <c r="T155" s="58">
        <v>10</v>
      </c>
      <c r="U155" s="58">
        <v>10</v>
      </c>
      <c r="V155" s="186">
        <v>10</v>
      </c>
      <c r="W155" s="186">
        <v>10</v>
      </c>
      <c r="X155" s="186">
        <v>10</v>
      </c>
      <c r="Y155" s="186">
        <v>10</v>
      </c>
      <c r="Z155" s="186">
        <v>10</v>
      </c>
      <c r="AA155" s="186">
        <v>10</v>
      </c>
      <c r="AB155" s="186">
        <v>10</v>
      </c>
      <c r="AC155" s="186">
        <v>10</v>
      </c>
      <c r="AD155" s="214">
        <v>10</v>
      </c>
      <c r="AE155" s="214">
        <v>10</v>
      </c>
      <c r="AF155" s="214">
        <v>10</v>
      </c>
      <c r="AG155" s="214">
        <v>10</v>
      </c>
      <c r="AH155" s="214">
        <v>10</v>
      </c>
      <c r="AI155" s="214">
        <v>10</v>
      </c>
      <c r="AJ155" s="272">
        <v>10</v>
      </c>
      <c r="AK155" s="289">
        <v>15</v>
      </c>
      <c r="AL155" s="301">
        <v>15</v>
      </c>
      <c r="AM155" s="301">
        <v>15</v>
      </c>
      <c r="AN155" s="272">
        <v>15</v>
      </c>
      <c r="AO155" s="301">
        <v>15</v>
      </c>
      <c r="AP155" s="301">
        <v>15</v>
      </c>
      <c r="AQ155" s="301">
        <v>15</v>
      </c>
      <c r="AR155" s="22"/>
      <c r="AS155" s="116" t="str">
        <f t="shared" si="26"/>
        <v>N</v>
      </c>
      <c r="AT155" s="113">
        <f>IFERROR(SUMIF('Current NLData'!A:A,'Payment Changes'!G155,'Current NLData'!K:K)/COUNTIF('Current NLData'!A:A,'Payment Changes'!G155),0)+IFERROR(VLOOKUP(G155&amp;"-ALL",NLPaymentExport,10,FALSE),0)</f>
        <v>15</v>
      </c>
      <c r="AU155" s="117">
        <f t="shared" si="27"/>
        <v>0</v>
      </c>
    </row>
    <row r="156" spans="1:80" ht="28.5" outlineLevel="1" x14ac:dyDescent="0.45">
      <c r="A156" s="3"/>
      <c r="C156" s="4"/>
      <c r="D156" s="456"/>
      <c r="E156" s="90" t="str">
        <f t="shared" si="28"/>
        <v>Houston - Aldine</v>
      </c>
      <c r="F156" s="92" t="str">
        <f t="shared" si="29"/>
        <v>CP225</v>
      </c>
      <c r="G156" s="98" t="str">
        <f t="shared" si="30"/>
        <v>CP225-RETURN - 5th don of the month -BONUS</v>
      </c>
      <c r="H156" s="457"/>
      <c r="I156" s="37" t="s">
        <v>86</v>
      </c>
      <c r="J156" s="65">
        <v>0</v>
      </c>
      <c r="K156" s="65">
        <v>0</v>
      </c>
      <c r="L156" s="65">
        <v>0</v>
      </c>
      <c r="M156" s="65">
        <v>0</v>
      </c>
      <c r="N156" s="65">
        <v>0</v>
      </c>
      <c r="O156" s="65">
        <v>0</v>
      </c>
      <c r="P156" s="65">
        <v>0</v>
      </c>
      <c r="Q156" s="65">
        <v>0</v>
      </c>
      <c r="R156" s="65">
        <v>0</v>
      </c>
      <c r="S156" s="65">
        <v>0</v>
      </c>
      <c r="T156" s="65">
        <v>0</v>
      </c>
      <c r="U156" s="65">
        <v>0</v>
      </c>
      <c r="V156" s="188">
        <v>0</v>
      </c>
      <c r="W156" s="188">
        <v>0</v>
      </c>
      <c r="X156" s="188">
        <v>0</v>
      </c>
      <c r="Y156" s="188">
        <v>0</v>
      </c>
      <c r="Z156" s="188">
        <v>0</v>
      </c>
      <c r="AA156" s="188">
        <v>0</v>
      </c>
      <c r="AB156" s="188">
        <v>0</v>
      </c>
      <c r="AC156" s="188">
        <v>0</v>
      </c>
      <c r="AD156" s="222">
        <v>0</v>
      </c>
      <c r="AE156" s="222">
        <v>0</v>
      </c>
      <c r="AF156" s="222">
        <v>0</v>
      </c>
      <c r="AG156" s="222">
        <v>0</v>
      </c>
      <c r="AH156" s="222">
        <v>0</v>
      </c>
      <c r="AI156" s="199">
        <v>10</v>
      </c>
      <c r="AJ156" s="290">
        <v>0</v>
      </c>
      <c r="AK156" s="303">
        <v>0</v>
      </c>
      <c r="AL156" s="303">
        <v>0</v>
      </c>
      <c r="AM156" s="303">
        <v>0</v>
      </c>
      <c r="AN156" s="287">
        <v>0</v>
      </c>
      <c r="AO156" s="290">
        <v>20</v>
      </c>
      <c r="AP156" s="303">
        <v>20</v>
      </c>
      <c r="AQ156" s="303">
        <v>20</v>
      </c>
      <c r="AR156" s="22"/>
      <c r="AS156" s="116" t="str">
        <f t="shared" si="26"/>
        <v>N</v>
      </c>
      <c r="AT156" s="113">
        <f>IFERROR(SUMIF('Current NLData'!A:A,'Payment Changes'!G156,'Current NLData'!K:K)/COUNTIF('Current NLData'!A:A,'Payment Changes'!G156),0)+IFERROR(VLOOKUP(G156&amp;"-ALL",NLPaymentExport,10,FALSE),0)</f>
        <v>20</v>
      </c>
      <c r="AU156" s="117">
        <f t="shared" si="27"/>
        <v>0</v>
      </c>
    </row>
    <row r="157" spans="1:80" ht="28.5" outlineLevel="1" x14ac:dyDescent="0.45">
      <c r="A157" s="3"/>
      <c r="C157" s="4"/>
      <c r="D157" s="456"/>
      <c r="E157" s="90" t="str">
        <f t="shared" si="28"/>
        <v>Houston - Aldine</v>
      </c>
      <c r="F157" s="92" t="str">
        <f t="shared" si="29"/>
        <v>CP225</v>
      </c>
      <c r="G157" s="98" t="str">
        <f t="shared" si="30"/>
        <v>CP225-RETURN - 6th don of the month -BONUS</v>
      </c>
      <c r="H157" s="457"/>
      <c r="I157" s="38" t="s">
        <v>87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0</v>
      </c>
      <c r="P157" s="58">
        <v>0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186">
        <v>0</v>
      </c>
      <c r="W157" s="186">
        <v>0</v>
      </c>
      <c r="X157" s="186">
        <v>10</v>
      </c>
      <c r="Y157" s="186">
        <v>10</v>
      </c>
      <c r="Z157" s="186">
        <v>10</v>
      </c>
      <c r="AA157" s="186">
        <v>10</v>
      </c>
      <c r="AB157" s="190">
        <v>15</v>
      </c>
      <c r="AC157" s="190">
        <v>15</v>
      </c>
      <c r="AD157" s="214">
        <v>15</v>
      </c>
      <c r="AE157" s="214">
        <v>15</v>
      </c>
      <c r="AF157" s="214">
        <v>15</v>
      </c>
      <c r="AG157" s="214">
        <v>15</v>
      </c>
      <c r="AH157" s="214">
        <v>15</v>
      </c>
      <c r="AI157" s="190">
        <v>20</v>
      </c>
      <c r="AJ157" s="289">
        <v>10</v>
      </c>
      <c r="AK157" s="301">
        <v>10</v>
      </c>
      <c r="AL157" s="301">
        <v>10</v>
      </c>
      <c r="AM157" s="301">
        <v>10</v>
      </c>
      <c r="AN157" s="272">
        <v>10</v>
      </c>
      <c r="AO157" s="289">
        <v>20</v>
      </c>
      <c r="AP157" s="301">
        <v>20</v>
      </c>
      <c r="AQ157" s="301">
        <v>20</v>
      </c>
      <c r="AR157" s="22"/>
      <c r="AS157" s="116" t="str">
        <f t="shared" si="26"/>
        <v>N</v>
      </c>
      <c r="AT157" s="113">
        <f>IFERROR(SUMIF('Current NLData'!A:A,'Payment Changes'!G157,'Current NLData'!K:K)/COUNTIF('Current NLData'!A:A,'Payment Changes'!G157),0)+IFERROR(VLOOKUP(G157&amp;"-ALL",NLPaymentExport,10,FALSE),0)</f>
        <v>20</v>
      </c>
      <c r="AU157" s="117">
        <f t="shared" si="27"/>
        <v>0</v>
      </c>
    </row>
    <row r="158" spans="1:80" ht="28.5" outlineLevel="1" x14ac:dyDescent="0.45">
      <c r="A158" s="3"/>
      <c r="C158" s="4"/>
      <c r="D158" s="456"/>
      <c r="E158" s="90" t="str">
        <f t="shared" si="28"/>
        <v>Houston - Aldine</v>
      </c>
      <c r="F158" s="92" t="str">
        <f t="shared" si="29"/>
        <v>CP225</v>
      </c>
      <c r="G158" s="98" t="str">
        <f t="shared" si="30"/>
        <v>CP225-RETURN - 7th don of the month -BONUS</v>
      </c>
      <c r="H158" s="457"/>
      <c r="I158" s="38" t="s">
        <v>88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58">
        <v>0</v>
      </c>
      <c r="P158" s="58">
        <v>0</v>
      </c>
      <c r="Q158" s="58">
        <v>0</v>
      </c>
      <c r="R158" s="58">
        <v>0</v>
      </c>
      <c r="S158" s="58">
        <v>0</v>
      </c>
      <c r="T158" s="58">
        <v>0</v>
      </c>
      <c r="U158" s="58">
        <v>0</v>
      </c>
      <c r="V158" s="186">
        <v>0</v>
      </c>
      <c r="W158" s="186">
        <v>0</v>
      </c>
      <c r="X158" s="186">
        <v>0</v>
      </c>
      <c r="Y158" s="186">
        <v>0</v>
      </c>
      <c r="Z158" s="186">
        <v>0</v>
      </c>
      <c r="AA158" s="186">
        <v>0</v>
      </c>
      <c r="AB158" s="190">
        <v>30</v>
      </c>
      <c r="AC158" s="190">
        <v>30</v>
      </c>
      <c r="AD158" s="214">
        <v>30</v>
      </c>
      <c r="AE158" s="214">
        <v>30</v>
      </c>
      <c r="AF158" s="214">
        <v>30</v>
      </c>
      <c r="AG158" s="214">
        <v>30</v>
      </c>
      <c r="AH158" s="214">
        <v>30</v>
      </c>
      <c r="AI158" s="190">
        <v>0</v>
      </c>
      <c r="AJ158" s="272">
        <v>0</v>
      </c>
      <c r="AK158" s="301">
        <v>0</v>
      </c>
      <c r="AL158" s="301">
        <v>0</v>
      </c>
      <c r="AM158" s="301">
        <v>0</v>
      </c>
      <c r="AN158" s="272">
        <v>0</v>
      </c>
      <c r="AO158" s="301">
        <v>0</v>
      </c>
      <c r="AP158" s="301">
        <v>0</v>
      </c>
      <c r="AQ158" s="301">
        <v>0</v>
      </c>
      <c r="AR158" s="22"/>
      <c r="AS158" s="116" t="str">
        <f t="shared" si="26"/>
        <v>N</v>
      </c>
      <c r="AT158" s="113">
        <f>IFERROR(SUMIF('Current NLData'!A:A,'Payment Changes'!G158,'Current NLData'!K:K)/COUNTIF('Current NLData'!A:A,'Payment Changes'!G158),0)+IFERROR(VLOOKUP(G158&amp;"-ALL",NLPaymentExport,10,FALSE),0)</f>
        <v>0</v>
      </c>
      <c r="AU158" s="117">
        <f t="shared" si="27"/>
        <v>0</v>
      </c>
    </row>
    <row r="159" spans="1:80" ht="28.5" outlineLevel="1" x14ac:dyDescent="0.45">
      <c r="A159" s="3"/>
      <c r="C159" s="4"/>
      <c r="D159" s="456"/>
      <c r="E159" s="90" t="str">
        <f t="shared" si="28"/>
        <v>Houston - Aldine</v>
      </c>
      <c r="F159" s="92" t="str">
        <f t="shared" si="29"/>
        <v>CP225</v>
      </c>
      <c r="G159" s="98" t="str">
        <f t="shared" si="30"/>
        <v>CP225-RETURN - 8th don of the month -BONUS</v>
      </c>
      <c r="H159" s="457"/>
      <c r="I159" s="38" t="s">
        <v>89</v>
      </c>
      <c r="J159" s="58">
        <v>25</v>
      </c>
      <c r="K159" s="58">
        <v>25</v>
      </c>
      <c r="L159" s="58">
        <v>0</v>
      </c>
      <c r="M159" s="58">
        <v>0</v>
      </c>
      <c r="N159" s="58">
        <v>0</v>
      </c>
      <c r="O159" s="58">
        <v>0</v>
      </c>
      <c r="P159" s="58">
        <v>0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186">
        <v>0</v>
      </c>
      <c r="W159" s="186">
        <v>0</v>
      </c>
      <c r="X159" s="186">
        <v>0</v>
      </c>
      <c r="Y159" s="186">
        <v>0</v>
      </c>
      <c r="Z159" s="186">
        <v>0</v>
      </c>
      <c r="AA159" s="186">
        <v>0</v>
      </c>
      <c r="AB159" s="186">
        <v>0</v>
      </c>
      <c r="AC159" s="186">
        <v>0</v>
      </c>
      <c r="AD159" s="214">
        <v>0</v>
      </c>
      <c r="AE159" s="214">
        <v>0</v>
      </c>
      <c r="AF159" s="214">
        <v>0</v>
      </c>
      <c r="AG159" s="214">
        <v>0</v>
      </c>
      <c r="AH159" s="214">
        <v>0</v>
      </c>
      <c r="AI159" s="214">
        <v>0</v>
      </c>
      <c r="AJ159" s="272">
        <v>0</v>
      </c>
      <c r="AK159" s="301">
        <v>0</v>
      </c>
      <c r="AL159" s="301">
        <v>0</v>
      </c>
      <c r="AM159" s="301">
        <v>0</v>
      </c>
      <c r="AN159" s="272">
        <v>0</v>
      </c>
      <c r="AO159" s="301">
        <v>0</v>
      </c>
      <c r="AP159" s="301">
        <v>0</v>
      </c>
      <c r="AQ159" s="301">
        <v>0</v>
      </c>
      <c r="AR159" s="22"/>
      <c r="AS159" s="116" t="str">
        <f t="shared" si="26"/>
        <v>N</v>
      </c>
      <c r="AT159" s="113">
        <f>IFERROR(SUMIF('Current NLData'!A:A,'Payment Changes'!G159,'Current NLData'!K:K)/COUNTIF('Current NLData'!A:A,'Payment Changes'!G159),0)+IFERROR(VLOOKUP(G159&amp;"-ALL",NLPaymentExport,10,FALSE),0)</f>
        <v>0</v>
      </c>
      <c r="AU159" s="117">
        <f t="shared" si="27"/>
        <v>0</v>
      </c>
    </row>
    <row r="160" spans="1:80" ht="28.5" outlineLevel="1" x14ac:dyDescent="0.45">
      <c r="A160" s="3"/>
      <c r="C160" s="4" t="str">
        <f>IF(J160=0,"Warning","")</f>
        <v/>
      </c>
      <c r="D160" s="456"/>
      <c r="E160" s="90" t="str">
        <f t="shared" si="28"/>
        <v>Houston - Aldine</v>
      </c>
      <c r="F160" s="92" t="str">
        <f t="shared" si="29"/>
        <v>CP225</v>
      </c>
      <c r="G160" s="98" t="str">
        <f t="shared" si="30"/>
        <v>CP225-RETURN - Buddy referral  -BONUS</v>
      </c>
      <c r="H160" s="457"/>
      <c r="I160" s="39" t="s">
        <v>90</v>
      </c>
      <c r="J160" s="58">
        <v>50</v>
      </c>
      <c r="K160" s="62">
        <v>0</v>
      </c>
      <c r="L160" s="58">
        <v>0</v>
      </c>
      <c r="M160" s="58">
        <v>0</v>
      </c>
      <c r="N160" s="58">
        <v>0</v>
      </c>
      <c r="O160" s="58">
        <v>50</v>
      </c>
      <c r="P160" s="58">
        <v>50</v>
      </c>
      <c r="Q160" s="58">
        <v>50</v>
      </c>
      <c r="R160" s="58">
        <v>50</v>
      </c>
      <c r="S160" s="58">
        <v>50</v>
      </c>
      <c r="T160" s="58">
        <v>0</v>
      </c>
      <c r="U160" s="58">
        <v>0</v>
      </c>
      <c r="V160" s="186">
        <v>0</v>
      </c>
      <c r="W160" s="186">
        <v>0</v>
      </c>
      <c r="X160" s="186">
        <v>0</v>
      </c>
      <c r="Y160" s="186">
        <v>0</v>
      </c>
      <c r="Z160" s="186">
        <v>0</v>
      </c>
      <c r="AA160" s="186">
        <v>0</v>
      </c>
      <c r="AB160" s="186">
        <v>0</v>
      </c>
      <c r="AC160" s="186">
        <v>0</v>
      </c>
      <c r="AD160" s="214">
        <v>0</v>
      </c>
      <c r="AE160" s="214">
        <v>0</v>
      </c>
      <c r="AF160" s="214">
        <v>0</v>
      </c>
      <c r="AG160" s="214">
        <v>0</v>
      </c>
      <c r="AH160" s="214">
        <v>0</v>
      </c>
      <c r="AI160" s="214">
        <v>0</v>
      </c>
      <c r="AJ160" s="272">
        <v>0</v>
      </c>
      <c r="AK160" s="301">
        <v>0</v>
      </c>
      <c r="AL160" s="301">
        <v>0</v>
      </c>
      <c r="AM160" s="289">
        <v>50</v>
      </c>
      <c r="AN160" s="272">
        <v>50</v>
      </c>
      <c r="AO160" s="301">
        <v>50</v>
      </c>
      <c r="AP160" s="301">
        <v>50</v>
      </c>
      <c r="AQ160" s="301">
        <v>50</v>
      </c>
      <c r="AR160" s="23"/>
      <c r="AS160" s="116" t="str">
        <f t="shared" si="26"/>
        <v>N</v>
      </c>
      <c r="AT160" s="113">
        <f>IFERROR(SUMIF('Current NLData'!A:A,'Payment Changes'!G160,'Current NLData'!K:K)/COUNTIF('Current NLData'!A:A,'Payment Changes'!G160),0)+IFERROR(VLOOKUP(G160&amp;"-ALL",NLPaymentExport,10,FALSE),0)</f>
        <v>50</v>
      </c>
      <c r="AU160" s="117">
        <f t="shared" si="27"/>
        <v>0</v>
      </c>
    </row>
    <row r="161" spans="1:80" s="89" customFormat="1" ht="21.4" thickBot="1" x14ac:dyDescent="0.7">
      <c r="A161" s="85"/>
      <c r="B161" s="348"/>
      <c r="C161" s="160"/>
      <c r="D161" s="86"/>
      <c r="E161" s="86"/>
      <c r="F161" s="86"/>
      <c r="G161" s="86"/>
      <c r="H161" s="95"/>
      <c r="I161" s="87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189" t="s">
        <v>91</v>
      </c>
      <c r="W161" s="189" t="s">
        <v>91</v>
      </c>
      <c r="X161" s="189" t="s">
        <v>91</v>
      </c>
      <c r="Y161" s="189" t="s">
        <v>91</v>
      </c>
      <c r="Z161" s="189" t="s">
        <v>91</v>
      </c>
      <c r="AA161" s="189" t="s">
        <v>91</v>
      </c>
      <c r="AB161" s="189" t="s">
        <v>91</v>
      </c>
      <c r="AC161" s="189" t="s">
        <v>91</v>
      </c>
      <c r="AD161" s="257" t="s">
        <v>91</v>
      </c>
      <c r="AE161" s="257" t="s">
        <v>91</v>
      </c>
      <c r="AF161" s="257" t="s">
        <v>91</v>
      </c>
      <c r="AG161" s="257" t="s">
        <v>91</v>
      </c>
      <c r="AH161" s="257" t="s">
        <v>91</v>
      </c>
      <c r="AI161" s="257" t="s">
        <v>91</v>
      </c>
      <c r="AJ161" s="288" t="s">
        <v>91</v>
      </c>
      <c r="AK161" s="311" t="s">
        <v>91</v>
      </c>
      <c r="AL161" s="311" t="s">
        <v>91</v>
      </c>
      <c r="AM161" s="311" t="s">
        <v>91</v>
      </c>
      <c r="AN161" s="288" t="s">
        <v>91</v>
      </c>
      <c r="AO161" s="311" t="s">
        <v>91</v>
      </c>
      <c r="AP161" s="311" t="s">
        <v>91</v>
      </c>
      <c r="AQ161" s="311" t="s">
        <v>91</v>
      </c>
      <c r="AR161" s="21"/>
      <c r="AS161" s="116" t="str">
        <f t="shared" si="26"/>
        <v>N</v>
      </c>
      <c r="AT161" s="113">
        <f>IFERROR(SUMIF('Current NLData'!A:A,'Payment Changes'!G161,'Current NLData'!K:K)/COUNTIF('Current NLData'!A:A,'Payment Changes'!G161),0)+IFERROR(VLOOKUP(G161&amp;"-ALL",NLPaymentExport,10,FALSE),0)</f>
        <v>0</v>
      </c>
      <c r="AU161" s="117" t="str">
        <f t="shared" si="27"/>
        <v/>
      </c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</row>
    <row r="162" spans="1:80" s="10" customFormat="1" x14ac:dyDescent="0.45">
      <c r="A162" s="458">
        <v>11</v>
      </c>
      <c r="B162" s="461" t="s">
        <v>181</v>
      </c>
      <c r="C162" s="464" t="s">
        <v>44</v>
      </c>
      <c r="D162" s="467" t="s">
        <v>100</v>
      </c>
      <c r="E162" s="105" t="str">
        <f>IF(B162 = "",#REF!,B162)</f>
        <v>Orlando</v>
      </c>
      <c r="F162" s="106" t="s">
        <v>182</v>
      </c>
      <c r="G162" s="107" t="str">
        <f t="shared" ref="G162:G180" si="31">F162&amp;"-"&amp;I162</f>
        <v>CP961-New Donor</v>
      </c>
      <c r="H162" s="470" t="s">
        <v>148</v>
      </c>
      <c r="I162" s="76" t="s">
        <v>48</v>
      </c>
      <c r="J162" s="40" t="s">
        <v>127</v>
      </c>
      <c r="K162" s="41" t="s">
        <v>50</v>
      </c>
      <c r="L162" s="41" t="s">
        <v>51</v>
      </c>
      <c r="M162" s="118" t="s">
        <v>49</v>
      </c>
      <c r="N162" s="135" t="s">
        <v>49</v>
      </c>
      <c r="O162" s="135" t="s">
        <v>49</v>
      </c>
      <c r="P162" s="135" t="s">
        <v>49</v>
      </c>
      <c r="Q162" s="135" t="s">
        <v>49</v>
      </c>
      <c r="R162" s="135" t="s">
        <v>49</v>
      </c>
      <c r="S162" s="135" t="s">
        <v>49</v>
      </c>
      <c r="T162" s="135" t="s">
        <v>49</v>
      </c>
      <c r="U162" s="135" t="s">
        <v>49</v>
      </c>
      <c r="V162" s="182" t="s">
        <v>49</v>
      </c>
      <c r="W162" s="182" t="s">
        <v>49</v>
      </c>
      <c r="X162" s="182" t="s">
        <v>49</v>
      </c>
      <c r="Y162" s="182" t="s">
        <v>49</v>
      </c>
      <c r="Z162" s="182" t="s">
        <v>61</v>
      </c>
      <c r="AA162" s="182" t="s">
        <v>61</v>
      </c>
      <c r="AB162" s="182" t="s">
        <v>61</v>
      </c>
      <c r="AC162" s="182" t="s">
        <v>61</v>
      </c>
      <c r="AD162" s="250" t="s">
        <v>183</v>
      </c>
      <c r="AE162" s="255" t="s">
        <v>183</v>
      </c>
      <c r="AF162" s="255" t="s">
        <v>183</v>
      </c>
      <c r="AG162" s="255" t="s">
        <v>173</v>
      </c>
      <c r="AH162" s="255" t="s">
        <v>183</v>
      </c>
      <c r="AI162" s="250" t="s">
        <v>56</v>
      </c>
      <c r="AJ162" s="291" t="s">
        <v>57</v>
      </c>
      <c r="AK162" s="321" t="s">
        <v>57</v>
      </c>
      <c r="AL162" s="291" t="s">
        <v>152</v>
      </c>
      <c r="AM162" s="321" t="s">
        <v>152</v>
      </c>
      <c r="AN162" s="284" t="s">
        <v>152</v>
      </c>
      <c r="AO162" s="291" t="s">
        <v>58</v>
      </c>
      <c r="AP162" s="321" t="s">
        <v>58</v>
      </c>
      <c r="AQ162" s="321" t="s">
        <v>58</v>
      </c>
      <c r="AR162" s="108"/>
      <c r="AS162" s="116" t="str">
        <f t="shared" si="26"/>
        <v>N</v>
      </c>
      <c r="AT162" s="113">
        <f>IFERROR(SUMIF('Current NLData'!A:A,'Payment Changes'!G162,'Current NLData'!K:K)/COUNTIF('Current NLData'!A:A,'Payment Changes'!G162),0)+IFERROR(VLOOKUP(G162&amp;"-ALL",NLPaymentExport,10,FALSE),0)</f>
        <v>0</v>
      </c>
      <c r="AU162" s="117" t="str">
        <f t="shared" si="27"/>
        <v/>
      </c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</row>
    <row r="163" spans="1:80" x14ac:dyDescent="0.45">
      <c r="A163" s="459"/>
      <c r="B163" s="462"/>
      <c r="C163" s="465"/>
      <c r="D163" s="468"/>
      <c r="E163" s="90" t="str">
        <f t="shared" ref="E163:E204" si="32">IF(B163 = "",E162,B163)</f>
        <v>Orlando</v>
      </c>
      <c r="F163" s="91" t="s">
        <v>182</v>
      </c>
      <c r="G163" s="97" t="str">
        <f t="shared" si="31"/>
        <v>CP961-Return Donor</v>
      </c>
      <c r="H163" s="471"/>
      <c r="I163" s="77" t="s">
        <v>60</v>
      </c>
      <c r="J163" s="43" t="s">
        <v>127</v>
      </c>
      <c r="K163" s="43" t="s">
        <v>49</v>
      </c>
      <c r="L163" s="44" t="s">
        <v>51</v>
      </c>
      <c r="M163" s="119" t="s">
        <v>49</v>
      </c>
      <c r="N163" s="136" t="s">
        <v>49</v>
      </c>
      <c r="O163" s="136" t="s">
        <v>49</v>
      </c>
      <c r="P163" s="136" t="s">
        <v>49</v>
      </c>
      <c r="Q163" s="136" t="s">
        <v>49</v>
      </c>
      <c r="R163" s="136" t="s">
        <v>49</v>
      </c>
      <c r="S163" s="136" t="s">
        <v>49</v>
      </c>
      <c r="T163" s="136" t="s">
        <v>49</v>
      </c>
      <c r="U163" s="136" t="s">
        <v>49</v>
      </c>
      <c r="V163" s="184" t="s">
        <v>49</v>
      </c>
      <c r="W163" s="184" t="s">
        <v>49</v>
      </c>
      <c r="X163" s="184" t="s">
        <v>49</v>
      </c>
      <c r="Y163" s="184" t="s">
        <v>49</v>
      </c>
      <c r="Z163" s="184" t="s">
        <v>61</v>
      </c>
      <c r="AA163" s="184" t="s">
        <v>61</v>
      </c>
      <c r="AB163" s="184" t="s">
        <v>61</v>
      </c>
      <c r="AC163" s="184" t="s">
        <v>61</v>
      </c>
      <c r="AD163" s="256" t="s">
        <v>61</v>
      </c>
      <c r="AE163" s="256" t="s">
        <v>61</v>
      </c>
      <c r="AF163" s="256" t="s">
        <v>61</v>
      </c>
      <c r="AG163" s="256" t="s">
        <v>61</v>
      </c>
      <c r="AH163" s="256" t="s">
        <v>61</v>
      </c>
      <c r="AI163" s="256" t="s">
        <v>61</v>
      </c>
      <c r="AJ163" s="285" t="s">
        <v>61</v>
      </c>
      <c r="AK163" s="333" t="s">
        <v>149</v>
      </c>
      <c r="AL163" s="322" t="s">
        <v>149</v>
      </c>
      <c r="AM163" s="322" t="s">
        <v>149</v>
      </c>
      <c r="AN163" s="285" t="s">
        <v>149</v>
      </c>
      <c r="AO163" s="322" t="s">
        <v>149</v>
      </c>
      <c r="AP163" s="322" t="s">
        <v>149</v>
      </c>
      <c r="AQ163" s="322" t="s">
        <v>149</v>
      </c>
      <c r="AR163" s="21"/>
      <c r="AS163" s="116" t="str">
        <f t="shared" si="26"/>
        <v>N</v>
      </c>
      <c r="AT163" s="113">
        <f>IFERROR(SUMIF('Current NLData'!A:A,'Payment Changes'!G163,'Current NLData'!K:K)/COUNTIF('Current NLData'!A:A,'Payment Changes'!G163),0)+IFERROR(VLOOKUP(G163&amp;"-ALL",NLPaymentExport,10,FALSE),0)</f>
        <v>0</v>
      </c>
      <c r="AU163" s="117" t="str">
        <f t="shared" si="27"/>
        <v/>
      </c>
    </row>
    <row r="164" spans="1:80" x14ac:dyDescent="0.45">
      <c r="A164" s="459"/>
      <c r="B164" s="462"/>
      <c r="C164" s="465"/>
      <c r="D164" s="468"/>
      <c r="E164" s="90" t="str">
        <f t="shared" si="32"/>
        <v>Orlando</v>
      </c>
      <c r="F164" s="91" t="s">
        <v>182</v>
      </c>
      <c r="G164" s="97" t="str">
        <f t="shared" si="31"/>
        <v>CP961-Retention Bonus</v>
      </c>
      <c r="H164" s="471"/>
      <c r="I164" s="78" t="s">
        <v>62</v>
      </c>
      <c r="J164" s="46" t="s">
        <v>63</v>
      </c>
      <c r="K164" s="46" t="s">
        <v>63</v>
      </c>
      <c r="L164" s="47" t="s">
        <v>64</v>
      </c>
      <c r="M164" s="120" t="s">
        <v>65</v>
      </c>
      <c r="N164" s="133" t="s">
        <v>65</v>
      </c>
      <c r="O164" s="133" t="s">
        <v>65</v>
      </c>
      <c r="P164" s="133" t="s">
        <v>65</v>
      </c>
      <c r="Q164" s="133" t="s">
        <v>65</v>
      </c>
      <c r="R164" s="133" t="s">
        <v>65</v>
      </c>
      <c r="S164" s="133" t="s">
        <v>65</v>
      </c>
      <c r="T164" s="133" t="s">
        <v>65</v>
      </c>
      <c r="U164" s="133" t="s">
        <v>65</v>
      </c>
      <c r="V164" s="182" t="s">
        <v>65</v>
      </c>
      <c r="W164" s="182" t="s">
        <v>65</v>
      </c>
      <c r="X164" s="182" t="s">
        <v>67</v>
      </c>
      <c r="Y164" s="182" t="s">
        <v>67</v>
      </c>
      <c r="Z164" s="182" t="s">
        <v>67</v>
      </c>
      <c r="AA164" s="182" t="s">
        <v>67</v>
      </c>
      <c r="AB164" s="182" t="s">
        <v>67</v>
      </c>
      <c r="AC164" s="182" t="s">
        <v>67</v>
      </c>
      <c r="AD164" s="250" t="s">
        <v>67</v>
      </c>
      <c r="AE164" s="255" t="s">
        <v>67</v>
      </c>
      <c r="AF164" s="255" t="s">
        <v>67</v>
      </c>
      <c r="AG164" s="255" t="s">
        <v>184</v>
      </c>
      <c r="AH164" s="255" t="s">
        <v>67</v>
      </c>
      <c r="AI164" s="255" t="s">
        <v>184</v>
      </c>
      <c r="AJ164" s="291" t="s">
        <v>64</v>
      </c>
      <c r="AK164" s="321" t="s">
        <v>64</v>
      </c>
      <c r="AL164" s="321" t="s">
        <v>64</v>
      </c>
      <c r="AM164" s="321" t="s">
        <v>64</v>
      </c>
      <c r="AN164" s="284" t="s">
        <v>64</v>
      </c>
      <c r="AO164" s="291" t="s">
        <v>155</v>
      </c>
      <c r="AP164" s="291" t="s">
        <v>185</v>
      </c>
      <c r="AQ164" s="321" t="s">
        <v>185</v>
      </c>
      <c r="AR164" s="21"/>
      <c r="AS164" s="116" t="str">
        <f t="shared" si="26"/>
        <v>N</v>
      </c>
      <c r="AT164" s="113">
        <f>IFERROR(SUMIF('Current NLData'!A:A,'Payment Changes'!G164,'Current NLData'!K:K)/COUNTIF('Current NLData'!A:A,'Payment Changes'!G164),0)+IFERROR(VLOOKUP(G164&amp;"-ALL",NLPaymentExport,10,FALSE),0)</f>
        <v>0</v>
      </c>
      <c r="AU164" s="117" t="str">
        <f t="shared" si="27"/>
        <v/>
      </c>
    </row>
    <row r="165" spans="1:80" s="15" customFormat="1" ht="14.65" thickBot="1" x14ac:dyDescent="0.5">
      <c r="A165" s="460"/>
      <c r="B165" s="463"/>
      <c r="C165" s="466"/>
      <c r="D165" s="469"/>
      <c r="E165" s="109" t="str">
        <f t="shared" si="32"/>
        <v>Orlando</v>
      </c>
      <c r="F165" s="110" t="s">
        <v>182</v>
      </c>
      <c r="G165" s="111" t="str">
        <f t="shared" si="31"/>
        <v>CP961-Referral</v>
      </c>
      <c r="H165" s="472"/>
      <c r="I165" s="79" t="s">
        <v>73</v>
      </c>
      <c r="J165" s="49">
        <v>50</v>
      </c>
      <c r="K165" s="49">
        <v>50</v>
      </c>
      <c r="L165" s="50" t="s">
        <v>64</v>
      </c>
      <c r="M165" s="121" t="s">
        <v>74</v>
      </c>
      <c r="N165" s="134" t="s">
        <v>74</v>
      </c>
      <c r="O165" s="134" t="s">
        <v>74</v>
      </c>
      <c r="P165" s="134" t="s">
        <v>74</v>
      </c>
      <c r="Q165" s="134" t="s">
        <v>74</v>
      </c>
      <c r="R165" s="134" t="s">
        <v>74</v>
      </c>
      <c r="S165" s="134" t="s">
        <v>74</v>
      </c>
      <c r="T165" s="134" t="s">
        <v>74</v>
      </c>
      <c r="U165" s="134" t="s">
        <v>74</v>
      </c>
      <c r="V165" s="183" t="s">
        <v>74</v>
      </c>
      <c r="W165" s="183" t="s">
        <v>74</v>
      </c>
      <c r="X165" s="183" t="s">
        <v>74</v>
      </c>
      <c r="Y165" s="183" t="s">
        <v>74</v>
      </c>
      <c r="Z165" s="183" t="s">
        <v>74</v>
      </c>
      <c r="AA165" s="183" t="s">
        <v>134</v>
      </c>
      <c r="AB165" s="231" t="s">
        <v>186</v>
      </c>
      <c r="AC165" s="244" t="s">
        <v>133</v>
      </c>
      <c r="AD165" s="249" t="s">
        <v>133</v>
      </c>
      <c r="AE165" s="249" t="s">
        <v>133</v>
      </c>
      <c r="AF165" s="249" t="s">
        <v>133</v>
      </c>
      <c r="AG165" s="249">
        <v>50</v>
      </c>
      <c r="AH165" s="249" t="s">
        <v>133</v>
      </c>
      <c r="AI165" s="249">
        <v>50</v>
      </c>
      <c r="AJ165" s="283">
        <v>25</v>
      </c>
      <c r="AK165" s="315">
        <v>25</v>
      </c>
      <c r="AL165" s="315">
        <v>25</v>
      </c>
      <c r="AM165" s="315">
        <v>25</v>
      </c>
      <c r="AN165" s="277">
        <v>25</v>
      </c>
      <c r="AO165" s="315">
        <v>25</v>
      </c>
      <c r="AP165" s="315">
        <v>25</v>
      </c>
      <c r="AQ165" s="315">
        <v>25</v>
      </c>
      <c r="AR165" s="112"/>
      <c r="AS165" s="116" t="str">
        <f t="shared" si="26"/>
        <v>N</v>
      </c>
      <c r="AT165" s="113">
        <f>IFERROR(SUMIF('Current NLData'!A:A,'Payment Changes'!G165,'Current NLData'!K:K)/COUNTIF('Current NLData'!A:A,'Payment Changes'!G165),0)+IFERROR(VLOOKUP(G165&amp;"-ALL",NLPaymentExport,10,FALSE),0)</f>
        <v>0</v>
      </c>
      <c r="AU165" s="117" t="str">
        <f t="shared" si="27"/>
        <v/>
      </c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</row>
    <row r="166" spans="1:80" outlineLevel="1" x14ac:dyDescent="0.45">
      <c r="A166" s="3"/>
      <c r="C166" s="4"/>
      <c r="D166" s="455" t="s">
        <v>182</v>
      </c>
      <c r="E166" s="90" t="str">
        <f t="shared" si="32"/>
        <v>Orlando</v>
      </c>
      <c r="F166" s="92" t="str">
        <f t="shared" ref="F166:F200" si="33">IF(D166 = "",F165,D166)</f>
        <v>CP961</v>
      </c>
      <c r="G166" s="98" t="str">
        <f t="shared" si="31"/>
        <v>CP961-NEW DONOR -1st</v>
      </c>
      <c r="H166" s="457" t="s">
        <v>75</v>
      </c>
      <c r="I166" s="33" t="s">
        <v>76</v>
      </c>
      <c r="J166" s="60">
        <v>60</v>
      </c>
      <c r="K166" s="61">
        <v>60</v>
      </c>
      <c r="L166" s="60">
        <v>60</v>
      </c>
      <c r="M166" s="60">
        <v>60</v>
      </c>
      <c r="N166" s="60">
        <v>60</v>
      </c>
      <c r="O166" s="60">
        <v>60</v>
      </c>
      <c r="P166" s="60">
        <v>60</v>
      </c>
      <c r="Q166" s="60">
        <v>60</v>
      </c>
      <c r="R166" s="60">
        <v>60</v>
      </c>
      <c r="S166" s="60">
        <v>60</v>
      </c>
      <c r="T166" s="60">
        <v>60</v>
      </c>
      <c r="U166" s="60">
        <v>60</v>
      </c>
      <c r="V166" s="186">
        <v>60</v>
      </c>
      <c r="W166" s="186">
        <v>60</v>
      </c>
      <c r="X166" s="186">
        <v>60</v>
      </c>
      <c r="Y166" s="186">
        <v>60</v>
      </c>
      <c r="Z166" s="186">
        <v>55</v>
      </c>
      <c r="AA166" s="186">
        <v>55</v>
      </c>
      <c r="AB166" s="186">
        <v>55</v>
      </c>
      <c r="AC166" s="186">
        <v>55</v>
      </c>
      <c r="AD166" s="190">
        <v>100</v>
      </c>
      <c r="AE166" s="214">
        <v>100</v>
      </c>
      <c r="AF166" s="214">
        <v>100</v>
      </c>
      <c r="AG166" s="214">
        <v>100</v>
      </c>
      <c r="AH166" s="214">
        <v>100</v>
      </c>
      <c r="AI166" s="214">
        <v>100</v>
      </c>
      <c r="AJ166" s="272">
        <v>100</v>
      </c>
      <c r="AK166" s="301">
        <v>100</v>
      </c>
      <c r="AL166" s="301">
        <v>100</v>
      </c>
      <c r="AM166" s="301">
        <v>100</v>
      </c>
      <c r="AN166" s="272">
        <v>100</v>
      </c>
      <c r="AO166" s="301">
        <v>100</v>
      </c>
      <c r="AP166" s="301">
        <v>100</v>
      </c>
      <c r="AQ166" s="301">
        <v>100</v>
      </c>
      <c r="AR166" s="23"/>
      <c r="AS166" s="116" t="str">
        <f t="shared" si="26"/>
        <v>N</v>
      </c>
      <c r="AT166" s="113">
        <f>IFERROR(SUMIF('Current NLData'!A:A,'Payment Changes'!G166,'Current NLData'!K:K)/COUNTIF('Current NLData'!A:A,'Payment Changes'!G166),0)+IFERROR(VLOOKUP(G166&amp;"-ALL",NLPaymentExport,10,FALSE),0)</f>
        <v>100</v>
      </c>
      <c r="AU166" s="117">
        <f t="shared" si="27"/>
        <v>0</v>
      </c>
    </row>
    <row r="167" spans="1:80" outlineLevel="1" x14ac:dyDescent="0.45">
      <c r="A167" s="3"/>
      <c r="C167" s="4"/>
      <c r="D167" s="456"/>
      <c r="E167" s="90" t="str">
        <f t="shared" si="32"/>
        <v>Orlando</v>
      </c>
      <c r="F167" s="92" t="str">
        <f t="shared" si="33"/>
        <v>CP961</v>
      </c>
      <c r="G167" s="98" t="str">
        <f t="shared" si="31"/>
        <v>CP961-NEW DONOR -2nd</v>
      </c>
      <c r="H167" s="457"/>
      <c r="I167" s="34" t="s">
        <v>77</v>
      </c>
      <c r="J167" s="58">
        <v>60</v>
      </c>
      <c r="K167" s="62">
        <v>70</v>
      </c>
      <c r="L167" s="58">
        <v>60</v>
      </c>
      <c r="M167" s="58">
        <v>60</v>
      </c>
      <c r="N167" s="58">
        <v>60</v>
      </c>
      <c r="O167" s="58">
        <v>60</v>
      </c>
      <c r="P167" s="58">
        <v>60</v>
      </c>
      <c r="Q167" s="58">
        <v>60</v>
      </c>
      <c r="R167" s="58">
        <v>60</v>
      </c>
      <c r="S167" s="58">
        <v>60</v>
      </c>
      <c r="T167" s="58">
        <v>60</v>
      </c>
      <c r="U167" s="58">
        <v>60</v>
      </c>
      <c r="V167" s="186">
        <v>60</v>
      </c>
      <c r="W167" s="186">
        <v>60</v>
      </c>
      <c r="X167" s="186">
        <v>60</v>
      </c>
      <c r="Y167" s="186">
        <v>60</v>
      </c>
      <c r="Z167" s="186">
        <v>55</v>
      </c>
      <c r="AA167" s="186">
        <v>55</v>
      </c>
      <c r="AB167" s="186">
        <v>55</v>
      </c>
      <c r="AC167" s="186">
        <v>55</v>
      </c>
      <c r="AD167" s="190">
        <v>100</v>
      </c>
      <c r="AE167" s="214">
        <v>100</v>
      </c>
      <c r="AF167" s="214">
        <v>100</v>
      </c>
      <c r="AG167" s="214">
        <v>100</v>
      </c>
      <c r="AH167" s="214">
        <v>100</v>
      </c>
      <c r="AI167" s="214">
        <v>100</v>
      </c>
      <c r="AJ167" s="272">
        <v>100</v>
      </c>
      <c r="AK167" s="301">
        <v>100</v>
      </c>
      <c r="AL167" s="301">
        <v>100</v>
      </c>
      <c r="AM167" s="301">
        <v>100</v>
      </c>
      <c r="AN167" s="272">
        <v>100</v>
      </c>
      <c r="AO167" s="301">
        <v>100</v>
      </c>
      <c r="AP167" s="301">
        <v>100</v>
      </c>
      <c r="AQ167" s="301">
        <v>100</v>
      </c>
      <c r="AR167" s="23"/>
      <c r="AS167" s="116" t="str">
        <f t="shared" si="26"/>
        <v>N</v>
      </c>
      <c r="AT167" s="113">
        <f>IFERROR(SUMIF('Current NLData'!A:A,'Payment Changes'!G167,'Current NLData'!K:K)/COUNTIF('Current NLData'!A:A,'Payment Changes'!G167),0)+IFERROR(VLOOKUP(G167&amp;"-ALL",NLPaymentExport,10,FALSE),0)</f>
        <v>100</v>
      </c>
      <c r="AU167" s="117">
        <f t="shared" si="27"/>
        <v>0</v>
      </c>
    </row>
    <row r="168" spans="1:80" outlineLevel="1" x14ac:dyDescent="0.45">
      <c r="A168" s="3"/>
      <c r="C168" s="4"/>
      <c r="D168" s="456"/>
      <c r="E168" s="90" t="str">
        <f t="shared" si="32"/>
        <v>Orlando</v>
      </c>
      <c r="F168" s="92" t="str">
        <f t="shared" si="33"/>
        <v>CP961</v>
      </c>
      <c r="G168" s="98" t="str">
        <f t="shared" si="31"/>
        <v>CP961-NEW DONOR -3rd</v>
      </c>
      <c r="H168" s="457"/>
      <c r="I168" s="34" t="s">
        <v>78</v>
      </c>
      <c r="J168" s="58">
        <v>60</v>
      </c>
      <c r="K168" s="62">
        <v>60</v>
      </c>
      <c r="L168" s="58">
        <v>60</v>
      </c>
      <c r="M168" s="58">
        <v>60</v>
      </c>
      <c r="N168" s="58">
        <v>60</v>
      </c>
      <c r="O168" s="58">
        <v>60</v>
      </c>
      <c r="P168" s="58">
        <v>60</v>
      </c>
      <c r="Q168" s="58">
        <v>60</v>
      </c>
      <c r="R168" s="58">
        <v>60</v>
      </c>
      <c r="S168" s="58">
        <v>60</v>
      </c>
      <c r="T168" s="58">
        <v>60</v>
      </c>
      <c r="U168" s="58">
        <v>60</v>
      </c>
      <c r="V168" s="186">
        <v>60</v>
      </c>
      <c r="W168" s="186">
        <v>60</v>
      </c>
      <c r="X168" s="186">
        <v>60</v>
      </c>
      <c r="Y168" s="186">
        <v>60</v>
      </c>
      <c r="Z168" s="186">
        <v>55</v>
      </c>
      <c r="AA168" s="186">
        <v>55</v>
      </c>
      <c r="AB168" s="186">
        <v>55</v>
      </c>
      <c r="AC168" s="186">
        <v>55</v>
      </c>
      <c r="AD168" s="190">
        <v>100</v>
      </c>
      <c r="AE168" s="214">
        <v>100</v>
      </c>
      <c r="AF168" s="214">
        <v>100</v>
      </c>
      <c r="AG168" s="214">
        <v>100</v>
      </c>
      <c r="AH168" s="214">
        <v>100</v>
      </c>
      <c r="AI168" s="214">
        <v>100</v>
      </c>
      <c r="AJ168" s="272">
        <v>100</v>
      </c>
      <c r="AK168" s="301">
        <v>100</v>
      </c>
      <c r="AL168" s="301">
        <v>100</v>
      </c>
      <c r="AM168" s="301">
        <v>100</v>
      </c>
      <c r="AN168" s="272">
        <v>100</v>
      </c>
      <c r="AO168" s="301">
        <v>100</v>
      </c>
      <c r="AP168" s="301">
        <v>100</v>
      </c>
      <c r="AQ168" s="301">
        <v>100</v>
      </c>
      <c r="AR168" s="23"/>
      <c r="AS168" s="116" t="str">
        <f t="shared" si="26"/>
        <v>N</v>
      </c>
      <c r="AT168" s="113">
        <f>IFERROR(SUMIF('Current NLData'!A:A,'Payment Changes'!G168,'Current NLData'!K:K)/COUNTIF('Current NLData'!A:A,'Payment Changes'!G168),0)+IFERROR(VLOOKUP(G168&amp;"-ALL",NLPaymentExport,10,FALSE),0)</f>
        <v>100</v>
      </c>
      <c r="AU168" s="117">
        <f t="shared" si="27"/>
        <v>0</v>
      </c>
    </row>
    <row r="169" spans="1:80" outlineLevel="1" x14ac:dyDescent="0.45">
      <c r="A169" s="3"/>
      <c r="C169" s="4"/>
      <c r="D169" s="456"/>
      <c r="E169" s="90" t="str">
        <f t="shared" si="32"/>
        <v>Orlando</v>
      </c>
      <c r="F169" s="92" t="str">
        <f t="shared" si="33"/>
        <v>CP961</v>
      </c>
      <c r="G169" s="98" t="str">
        <f t="shared" si="31"/>
        <v>CP961-NEW DONOR -4th</v>
      </c>
      <c r="H169" s="457"/>
      <c r="I169" s="34" t="s">
        <v>79</v>
      </c>
      <c r="J169" s="58">
        <v>60</v>
      </c>
      <c r="K169" s="62">
        <v>70</v>
      </c>
      <c r="L169" s="58">
        <v>60</v>
      </c>
      <c r="M169" s="58">
        <v>60</v>
      </c>
      <c r="N169" s="58">
        <v>60</v>
      </c>
      <c r="O169" s="58">
        <v>60</v>
      </c>
      <c r="P169" s="58">
        <v>60</v>
      </c>
      <c r="Q169" s="58">
        <v>60</v>
      </c>
      <c r="R169" s="58">
        <v>60</v>
      </c>
      <c r="S169" s="58">
        <v>60</v>
      </c>
      <c r="T169" s="58">
        <v>60</v>
      </c>
      <c r="U169" s="58">
        <v>60</v>
      </c>
      <c r="V169" s="186">
        <v>60</v>
      </c>
      <c r="W169" s="186">
        <v>60</v>
      </c>
      <c r="X169" s="186">
        <v>60</v>
      </c>
      <c r="Y169" s="186">
        <v>60</v>
      </c>
      <c r="Z169" s="186">
        <v>55</v>
      </c>
      <c r="AA169" s="186">
        <v>55</v>
      </c>
      <c r="AB169" s="186">
        <v>55</v>
      </c>
      <c r="AC169" s="186">
        <v>55</v>
      </c>
      <c r="AD169" s="190">
        <v>100</v>
      </c>
      <c r="AE169" s="214">
        <v>100</v>
      </c>
      <c r="AF169" s="214">
        <v>100</v>
      </c>
      <c r="AG169" s="214">
        <v>100</v>
      </c>
      <c r="AH169" s="214">
        <v>100</v>
      </c>
      <c r="AI169" s="214">
        <v>100</v>
      </c>
      <c r="AJ169" s="289">
        <v>55</v>
      </c>
      <c r="AK169" s="289">
        <v>50</v>
      </c>
      <c r="AL169" s="289">
        <v>100</v>
      </c>
      <c r="AM169" s="301">
        <v>100</v>
      </c>
      <c r="AN169" s="272">
        <v>100</v>
      </c>
      <c r="AO169" s="301">
        <v>100</v>
      </c>
      <c r="AP169" s="301">
        <v>100</v>
      </c>
      <c r="AQ169" s="301">
        <v>100</v>
      </c>
      <c r="AR169" s="23"/>
      <c r="AS169" s="116" t="str">
        <f t="shared" si="26"/>
        <v>N</v>
      </c>
      <c r="AT169" s="113">
        <f>IFERROR(SUMIF('Current NLData'!A:A,'Payment Changes'!G169,'Current NLData'!K:K)/COUNTIF('Current NLData'!A:A,'Payment Changes'!G169),0)+IFERROR(VLOOKUP(G169&amp;"-ALL",NLPaymentExport,10,FALSE),0)</f>
        <v>100</v>
      </c>
      <c r="AU169" s="117">
        <f t="shared" si="27"/>
        <v>0</v>
      </c>
    </row>
    <row r="170" spans="1:80" outlineLevel="1" x14ac:dyDescent="0.45">
      <c r="A170" s="3"/>
      <c r="C170" s="4"/>
      <c r="D170" s="456"/>
      <c r="E170" s="90" t="str">
        <f t="shared" si="32"/>
        <v>Orlando</v>
      </c>
      <c r="F170" s="92" t="str">
        <f t="shared" si="33"/>
        <v>CP961</v>
      </c>
      <c r="G170" s="98" t="str">
        <f t="shared" si="31"/>
        <v>CP961-NEW DONOR -5th</v>
      </c>
      <c r="H170" s="457"/>
      <c r="I170" s="34" t="s">
        <v>80</v>
      </c>
      <c r="J170" s="58">
        <v>60</v>
      </c>
      <c r="K170" s="62">
        <v>60</v>
      </c>
      <c r="L170" s="58">
        <v>60</v>
      </c>
      <c r="M170" s="58">
        <v>60</v>
      </c>
      <c r="N170" s="58">
        <v>60</v>
      </c>
      <c r="O170" s="58">
        <v>60</v>
      </c>
      <c r="P170" s="58">
        <v>60</v>
      </c>
      <c r="Q170" s="58">
        <v>60</v>
      </c>
      <c r="R170" s="58">
        <v>60</v>
      </c>
      <c r="S170" s="58">
        <v>60</v>
      </c>
      <c r="T170" s="58">
        <v>60</v>
      </c>
      <c r="U170" s="58">
        <v>60</v>
      </c>
      <c r="V170" s="186">
        <v>60</v>
      </c>
      <c r="W170" s="186">
        <v>60</v>
      </c>
      <c r="X170" s="186">
        <v>60</v>
      </c>
      <c r="Y170" s="186">
        <v>60</v>
      </c>
      <c r="Z170" s="186">
        <v>55</v>
      </c>
      <c r="AA170" s="186">
        <v>55</v>
      </c>
      <c r="AB170" s="186">
        <v>55</v>
      </c>
      <c r="AC170" s="186">
        <v>55</v>
      </c>
      <c r="AD170" s="190">
        <v>100</v>
      </c>
      <c r="AE170" s="214">
        <v>100</v>
      </c>
      <c r="AF170" s="214">
        <v>100</v>
      </c>
      <c r="AG170" s="214">
        <v>100</v>
      </c>
      <c r="AH170" s="214">
        <v>100</v>
      </c>
      <c r="AI170" s="214">
        <v>100</v>
      </c>
      <c r="AJ170" s="289">
        <v>55</v>
      </c>
      <c r="AK170" s="289">
        <v>50</v>
      </c>
      <c r="AL170" s="289">
        <v>100</v>
      </c>
      <c r="AM170" s="301">
        <v>100</v>
      </c>
      <c r="AN170" s="272">
        <v>100</v>
      </c>
      <c r="AO170" s="289">
        <v>50</v>
      </c>
      <c r="AP170" s="301">
        <v>50</v>
      </c>
      <c r="AQ170" s="301">
        <v>50</v>
      </c>
      <c r="AR170" s="23"/>
      <c r="AS170" s="116" t="str">
        <f t="shared" si="26"/>
        <v>N</v>
      </c>
      <c r="AT170" s="113">
        <f>IFERROR(SUMIF('Current NLData'!A:A,'Payment Changes'!G170,'Current NLData'!K:K)/COUNTIF('Current NLData'!A:A,'Payment Changes'!G170),0)+IFERROR(VLOOKUP(G170&amp;"-ALL",NLPaymentExport,10,FALSE),0)</f>
        <v>50</v>
      </c>
      <c r="AU170" s="117">
        <f t="shared" si="27"/>
        <v>0</v>
      </c>
    </row>
    <row r="171" spans="1:80" outlineLevel="1" x14ac:dyDescent="0.45">
      <c r="A171" s="3"/>
      <c r="C171" s="4"/>
      <c r="D171" s="456"/>
      <c r="E171" s="90" t="str">
        <f t="shared" si="32"/>
        <v>Orlando</v>
      </c>
      <c r="F171" s="92" t="str">
        <f t="shared" si="33"/>
        <v>CP961</v>
      </c>
      <c r="G171" s="98" t="str">
        <f t="shared" si="31"/>
        <v>CP961-NEW DONOR -6th</v>
      </c>
      <c r="H171" s="457"/>
      <c r="I171" s="34" t="s">
        <v>81</v>
      </c>
      <c r="J171" s="58">
        <v>60</v>
      </c>
      <c r="K171" s="62">
        <v>70</v>
      </c>
      <c r="L171" s="58">
        <v>60</v>
      </c>
      <c r="M171" s="58">
        <v>60</v>
      </c>
      <c r="N171" s="58">
        <v>60</v>
      </c>
      <c r="O171" s="58">
        <v>60</v>
      </c>
      <c r="P171" s="58">
        <v>60</v>
      </c>
      <c r="Q171" s="58">
        <v>60</v>
      </c>
      <c r="R171" s="58">
        <v>60</v>
      </c>
      <c r="S171" s="58">
        <v>60</v>
      </c>
      <c r="T171" s="58">
        <v>60</v>
      </c>
      <c r="U171" s="58">
        <v>60</v>
      </c>
      <c r="V171" s="186">
        <v>60</v>
      </c>
      <c r="W171" s="186">
        <v>60</v>
      </c>
      <c r="X171" s="186">
        <v>60</v>
      </c>
      <c r="Y171" s="186">
        <v>60</v>
      </c>
      <c r="Z171" s="186">
        <v>55</v>
      </c>
      <c r="AA171" s="186">
        <v>55</v>
      </c>
      <c r="AB171" s="186">
        <v>55</v>
      </c>
      <c r="AC171" s="186">
        <v>55</v>
      </c>
      <c r="AD171" s="190">
        <v>100</v>
      </c>
      <c r="AE171" s="214">
        <v>100</v>
      </c>
      <c r="AF171" s="214">
        <v>100</v>
      </c>
      <c r="AG171" s="214">
        <v>100</v>
      </c>
      <c r="AH171" s="214">
        <v>100</v>
      </c>
      <c r="AI171" s="190">
        <v>55</v>
      </c>
      <c r="AJ171" s="272">
        <v>55</v>
      </c>
      <c r="AK171" s="289">
        <v>50</v>
      </c>
      <c r="AL171" s="289">
        <v>100</v>
      </c>
      <c r="AM171" s="301">
        <v>100</v>
      </c>
      <c r="AN171" s="272">
        <v>100</v>
      </c>
      <c r="AO171" s="289">
        <v>50</v>
      </c>
      <c r="AP171" s="301">
        <v>50</v>
      </c>
      <c r="AQ171" s="301">
        <v>50</v>
      </c>
      <c r="AR171" s="23"/>
      <c r="AS171" s="116" t="str">
        <f t="shared" si="26"/>
        <v>N</v>
      </c>
      <c r="AT171" s="113">
        <f>IFERROR(SUMIF('Current NLData'!A:A,'Payment Changes'!G171,'Current NLData'!K:K)/COUNTIF('Current NLData'!A:A,'Payment Changes'!G171),0)+IFERROR(VLOOKUP(G171&amp;"-ALL",NLPaymentExport,10,FALSE),0)</f>
        <v>50</v>
      </c>
      <c r="AU171" s="117">
        <f t="shared" si="27"/>
        <v>0</v>
      </c>
    </row>
    <row r="172" spans="1:80" outlineLevel="1" x14ac:dyDescent="0.45">
      <c r="A172" s="3"/>
      <c r="C172" s="4"/>
      <c r="D172" s="456"/>
      <c r="E172" s="90" t="str">
        <f t="shared" si="32"/>
        <v>Orlando</v>
      </c>
      <c r="F172" s="92" t="str">
        <f t="shared" si="33"/>
        <v>CP961</v>
      </c>
      <c r="G172" s="98" t="str">
        <f t="shared" si="31"/>
        <v>CP961-NEW DONOR -7th</v>
      </c>
      <c r="H172" s="457"/>
      <c r="I172" s="34" t="s">
        <v>82</v>
      </c>
      <c r="J172" s="58">
        <v>60</v>
      </c>
      <c r="K172" s="62">
        <v>60</v>
      </c>
      <c r="L172" s="58">
        <v>60</v>
      </c>
      <c r="M172" s="58">
        <v>60</v>
      </c>
      <c r="N172" s="58">
        <v>60</v>
      </c>
      <c r="O172" s="58">
        <v>60</v>
      </c>
      <c r="P172" s="58">
        <v>60</v>
      </c>
      <c r="Q172" s="58">
        <v>60</v>
      </c>
      <c r="R172" s="58">
        <v>60</v>
      </c>
      <c r="S172" s="58">
        <v>60</v>
      </c>
      <c r="T172" s="58">
        <v>60</v>
      </c>
      <c r="U172" s="58">
        <v>60</v>
      </c>
      <c r="V172" s="186">
        <v>60</v>
      </c>
      <c r="W172" s="186">
        <v>60</v>
      </c>
      <c r="X172" s="186">
        <v>60</v>
      </c>
      <c r="Y172" s="186">
        <v>60</v>
      </c>
      <c r="Z172" s="186">
        <v>55</v>
      </c>
      <c r="AA172" s="186">
        <v>55</v>
      </c>
      <c r="AB172" s="186">
        <v>55</v>
      </c>
      <c r="AC172" s="186">
        <v>55</v>
      </c>
      <c r="AD172" s="190">
        <v>100</v>
      </c>
      <c r="AE172" s="214">
        <v>100</v>
      </c>
      <c r="AF172" s="214">
        <v>100</v>
      </c>
      <c r="AG172" s="214">
        <v>100</v>
      </c>
      <c r="AH172" s="214">
        <v>100</v>
      </c>
      <c r="AI172" s="190">
        <v>55</v>
      </c>
      <c r="AJ172" s="272">
        <v>55</v>
      </c>
      <c r="AK172" s="289">
        <v>50</v>
      </c>
      <c r="AL172" s="301">
        <v>50</v>
      </c>
      <c r="AM172" s="301">
        <v>50</v>
      </c>
      <c r="AN172" s="272">
        <v>50</v>
      </c>
      <c r="AO172" s="301">
        <v>50</v>
      </c>
      <c r="AP172" s="301">
        <v>50</v>
      </c>
      <c r="AQ172" s="301">
        <v>50</v>
      </c>
      <c r="AR172" s="23"/>
      <c r="AS172" s="116" t="str">
        <f t="shared" si="26"/>
        <v>N</v>
      </c>
      <c r="AT172" s="113">
        <f>IFERROR(SUMIF('Current NLData'!A:A,'Payment Changes'!G172,'Current NLData'!K:K)/COUNTIF('Current NLData'!A:A,'Payment Changes'!G172),0)+IFERROR(VLOOKUP(G172&amp;"-ALL",NLPaymentExport,10,FALSE),0)</f>
        <v>50</v>
      </c>
      <c r="AU172" s="117">
        <f t="shared" si="27"/>
        <v>0</v>
      </c>
    </row>
    <row r="173" spans="1:80" outlineLevel="1" x14ac:dyDescent="0.45">
      <c r="A173" s="3"/>
      <c r="C173" s="4"/>
      <c r="D173" s="456"/>
      <c r="E173" s="90" t="str">
        <f t="shared" si="32"/>
        <v>Orlando</v>
      </c>
      <c r="F173" s="92" t="str">
        <f t="shared" si="33"/>
        <v>CP961</v>
      </c>
      <c r="G173" s="98" t="str">
        <f t="shared" si="31"/>
        <v>CP961-NEW DONOR -8th</v>
      </c>
      <c r="H173" s="457"/>
      <c r="I173" s="35" t="s">
        <v>83</v>
      </c>
      <c r="J173" s="63">
        <v>60</v>
      </c>
      <c r="K173" s="64">
        <v>70</v>
      </c>
      <c r="L173" s="63">
        <v>60</v>
      </c>
      <c r="M173" s="63">
        <v>60</v>
      </c>
      <c r="N173" s="63">
        <v>60</v>
      </c>
      <c r="O173" s="63">
        <v>60</v>
      </c>
      <c r="P173" s="63">
        <v>60</v>
      </c>
      <c r="Q173" s="63">
        <v>60</v>
      </c>
      <c r="R173" s="63">
        <v>60</v>
      </c>
      <c r="S173" s="63">
        <v>60</v>
      </c>
      <c r="T173" s="63">
        <v>60</v>
      </c>
      <c r="U173" s="63">
        <v>60</v>
      </c>
      <c r="V173" s="187">
        <v>60</v>
      </c>
      <c r="W173" s="187">
        <v>60</v>
      </c>
      <c r="X173" s="187">
        <v>60</v>
      </c>
      <c r="Y173" s="187">
        <v>60</v>
      </c>
      <c r="Z173" s="187">
        <v>55</v>
      </c>
      <c r="AA173" s="187">
        <v>55</v>
      </c>
      <c r="AB173" s="187">
        <v>55</v>
      </c>
      <c r="AC173" s="187">
        <v>55</v>
      </c>
      <c r="AD173" s="221">
        <v>55</v>
      </c>
      <c r="AE173" s="221">
        <v>55</v>
      </c>
      <c r="AF173" s="221">
        <v>55</v>
      </c>
      <c r="AG173" s="221">
        <v>55</v>
      </c>
      <c r="AH173" s="221">
        <v>55</v>
      </c>
      <c r="AI173" s="221">
        <v>55</v>
      </c>
      <c r="AJ173" s="273">
        <v>55</v>
      </c>
      <c r="AK173" s="305">
        <v>50</v>
      </c>
      <c r="AL173" s="302">
        <v>50</v>
      </c>
      <c r="AM173" s="302">
        <v>50</v>
      </c>
      <c r="AN173" s="273">
        <v>50</v>
      </c>
      <c r="AO173" s="302">
        <v>50</v>
      </c>
      <c r="AP173" s="302">
        <v>50</v>
      </c>
      <c r="AQ173" s="302">
        <v>50</v>
      </c>
      <c r="AR173" s="23"/>
      <c r="AS173" s="116" t="str">
        <f t="shared" si="26"/>
        <v>N</v>
      </c>
      <c r="AT173" s="113">
        <f>IFERROR(SUMIF('Current NLData'!A:A,'Payment Changes'!G173,'Current NLData'!K:K)/COUNTIF('Current NLData'!A:A,'Payment Changes'!G173),0)+IFERROR(VLOOKUP(G173&amp;"-ALL",NLPaymentExport,10,FALSE),0)</f>
        <v>50</v>
      </c>
      <c r="AU173" s="117">
        <f t="shared" si="27"/>
        <v>0</v>
      </c>
    </row>
    <row r="174" spans="1:80" ht="28.5" outlineLevel="1" x14ac:dyDescent="0.45">
      <c r="A174" s="3"/>
      <c r="C174" s="4"/>
      <c r="D174" s="456"/>
      <c r="E174" s="90" t="str">
        <f t="shared" si="32"/>
        <v>Orlando</v>
      </c>
      <c r="F174" s="92" t="str">
        <f t="shared" si="33"/>
        <v>CP961</v>
      </c>
      <c r="G174" s="98" t="str">
        <f t="shared" si="31"/>
        <v>CP961-RETURN - 1st don of the week -STD</v>
      </c>
      <c r="H174" s="457"/>
      <c r="I174" s="36" t="s">
        <v>84</v>
      </c>
      <c r="J174" s="58">
        <v>60</v>
      </c>
      <c r="K174" s="58">
        <v>60</v>
      </c>
      <c r="L174" s="58">
        <v>60</v>
      </c>
      <c r="M174" s="58">
        <v>60</v>
      </c>
      <c r="N174" s="58">
        <v>60</v>
      </c>
      <c r="O174" s="58">
        <v>60</v>
      </c>
      <c r="P174" s="58">
        <v>60</v>
      </c>
      <c r="Q174" s="58">
        <v>60</v>
      </c>
      <c r="R174" s="58">
        <v>60</v>
      </c>
      <c r="S174" s="58">
        <v>60</v>
      </c>
      <c r="T174" s="58">
        <v>60</v>
      </c>
      <c r="U174" s="58">
        <v>60</v>
      </c>
      <c r="V174" s="186">
        <v>60</v>
      </c>
      <c r="W174" s="186">
        <v>60</v>
      </c>
      <c r="X174" s="186">
        <v>60</v>
      </c>
      <c r="Y174" s="186">
        <v>60</v>
      </c>
      <c r="Z174" s="186">
        <v>55</v>
      </c>
      <c r="AA174" s="186">
        <v>55</v>
      </c>
      <c r="AB174" s="186">
        <v>55</v>
      </c>
      <c r="AC174" s="186">
        <v>55</v>
      </c>
      <c r="AD174" s="214">
        <v>55</v>
      </c>
      <c r="AE174" s="214">
        <v>55</v>
      </c>
      <c r="AF174" s="214">
        <v>55</v>
      </c>
      <c r="AG174" s="214">
        <v>55</v>
      </c>
      <c r="AH174" s="214">
        <v>55</v>
      </c>
      <c r="AI174" s="214">
        <v>55</v>
      </c>
      <c r="AJ174" s="272">
        <v>55</v>
      </c>
      <c r="AK174" s="289">
        <v>50</v>
      </c>
      <c r="AL174" s="301">
        <v>50</v>
      </c>
      <c r="AM174" s="301">
        <v>50</v>
      </c>
      <c r="AN174" s="272">
        <v>50</v>
      </c>
      <c r="AO174" s="301">
        <v>50</v>
      </c>
      <c r="AP174" s="301">
        <v>50</v>
      </c>
      <c r="AQ174" s="301">
        <v>50</v>
      </c>
      <c r="AR174" s="22"/>
      <c r="AS174" s="116" t="str">
        <f t="shared" si="26"/>
        <v>N</v>
      </c>
      <c r="AT174" s="113">
        <f>IFERROR(SUMIF('Current NLData'!A:A,'Payment Changes'!G174,'Current NLData'!K:K)/COUNTIF('Current NLData'!A:A,'Payment Changes'!G174),0)+IFERROR(VLOOKUP(G174&amp;"-ALL",NLPaymentExport,10,FALSE),0)</f>
        <v>50</v>
      </c>
      <c r="AU174" s="117">
        <f t="shared" si="27"/>
        <v>0</v>
      </c>
    </row>
    <row r="175" spans="1:80" ht="28.5" outlineLevel="1" x14ac:dyDescent="0.45">
      <c r="A175" s="3"/>
      <c r="C175" s="4"/>
      <c r="D175" s="456"/>
      <c r="E175" s="90" t="str">
        <f t="shared" si="32"/>
        <v>Orlando</v>
      </c>
      <c r="F175" s="92" t="str">
        <f t="shared" si="33"/>
        <v>CP961</v>
      </c>
      <c r="G175" s="98" t="str">
        <f t="shared" si="31"/>
        <v>CP961-RETURN - 2nd don of the week -BONUS</v>
      </c>
      <c r="H175" s="457"/>
      <c r="I175" s="36" t="s">
        <v>85</v>
      </c>
      <c r="J175" s="58">
        <v>15</v>
      </c>
      <c r="K175" s="62">
        <v>10</v>
      </c>
      <c r="L175" s="58">
        <v>5</v>
      </c>
      <c r="M175" s="58">
        <v>10</v>
      </c>
      <c r="N175" s="58">
        <v>10</v>
      </c>
      <c r="O175" s="58">
        <v>10</v>
      </c>
      <c r="P175" s="58">
        <v>10</v>
      </c>
      <c r="Q175" s="58">
        <v>10</v>
      </c>
      <c r="R175" s="58">
        <v>10</v>
      </c>
      <c r="S175" s="58">
        <v>10</v>
      </c>
      <c r="T175" s="58">
        <v>10</v>
      </c>
      <c r="U175" s="58">
        <v>10</v>
      </c>
      <c r="V175" s="186">
        <v>10</v>
      </c>
      <c r="W175" s="186">
        <v>10</v>
      </c>
      <c r="X175" s="186">
        <v>10</v>
      </c>
      <c r="Y175" s="186">
        <v>10</v>
      </c>
      <c r="Z175" s="186">
        <v>15</v>
      </c>
      <c r="AA175" s="186">
        <v>15</v>
      </c>
      <c r="AB175" s="186">
        <v>15</v>
      </c>
      <c r="AC175" s="186">
        <v>15</v>
      </c>
      <c r="AD175" s="214">
        <v>15</v>
      </c>
      <c r="AE175" s="214">
        <v>15</v>
      </c>
      <c r="AF175" s="214">
        <v>15</v>
      </c>
      <c r="AG175" s="214">
        <v>15</v>
      </c>
      <c r="AH175" s="214">
        <v>15</v>
      </c>
      <c r="AI175" s="214">
        <v>15</v>
      </c>
      <c r="AJ175" s="272">
        <v>15</v>
      </c>
      <c r="AK175" s="289">
        <v>20</v>
      </c>
      <c r="AL175" s="301">
        <v>20</v>
      </c>
      <c r="AM175" s="301">
        <v>20</v>
      </c>
      <c r="AN175" s="272">
        <v>20</v>
      </c>
      <c r="AO175" s="301">
        <v>20</v>
      </c>
      <c r="AP175" s="301">
        <v>20</v>
      </c>
      <c r="AQ175" s="301">
        <v>20</v>
      </c>
      <c r="AR175" s="23"/>
      <c r="AS175" s="116" t="str">
        <f t="shared" si="26"/>
        <v>N</v>
      </c>
      <c r="AT175" s="113">
        <f>IFERROR(SUMIF('Current NLData'!A:A,'Payment Changes'!G175,'Current NLData'!K:K)/COUNTIF('Current NLData'!A:A,'Payment Changes'!G175),0)+IFERROR(VLOOKUP(G175&amp;"-ALL",NLPaymentExport,10,FALSE),0)</f>
        <v>20</v>
      </c>
      <c r="AU175" s="117">
        <f t="shared" si="27"/>
        <v>0</v>
      </c>
    </row>
    <row r="176" spans="1:80" ht="28.5" outlineLevel="1" x14ac:dyDescent="0.45">
      <c r="A176" s="3"/>
      <c r="C176" s="4"/>
      <c r="D176" s="456"/>
      <c r="E176" s="90" t="str">
        <f t="shared" si="32"/>
        <v>Orlando</v>
      </c>
      <c r="F176" s="92" t="str">
        <f t="shared" si="33"/>
        <v>CP961</v>
      </c>
      <c r="G176" s="98" t="str">
        <f t="shared" si="31"/>
        <v>CP961-RETURN - 5th don of the month -BONUS</v>
      </c>
      <c r="H176" s="457"/>
      <c r="I176" s="37" t="s">
        <v>86</v>
      </c>
      <c r="J176" s="65">
        <v>0</v>
      </c>
      <c r="K176" s="65">
        <v>0</v>
      </c>
      <c r="L176" s="65">
        <v>0</v>
      </c>
      <c r="M176" s="65">
        <v>0</v>
      </c>
      <c r="N176" s="65">
        <v>0</v>
      </c>
      <c r="O176" s="65">
        <v>0</v>
      </c>
      <c r="P176" s="65">
        <v>0</v>
      </c>
      <c r="Q176" s="65">
        <v>0</v>
      </c>
      <c r="R176" s="65">
        <v>0</v>
      </c>
      <c r="S176" s="65">
        <v>0</v>
      </c>
      <c r="T176" s="65">
        <v>0</v>
      </c>
      <c r="U176" s="65">
        <v>0</v>
      </c>
      <c r="V176" s="188">
        <v>0</v>
      </c>
      <c r="W176" s="188">
        <v>0</v>
      </c>
      <c r="X176" s="188">
        <v>0</v>
      </c>
      <c r="Y176" s="188">
        <v>0</v>
      </c>
      <c r="Z176" s="188">
        <v>0</v>
      </c>
      <c r="AA176" s="188">
        <v>0</v>
      </c>
      <c r="AB176" s="188">
        <v>0</v>
      </c>
      <c r="AC176" s="188">
        <v>0</v>
      </c>
      <c r="AD176" s="222">
        <v>0</v>
      </c>
      <c r="AE176" s="222">
        <v>0</v>
      </c>
      <c r="AF176" s="222">
        <v>0</v>
      </c>
      <c r="AG176" s="222">
        <v>0</v>
      </c>
      <c r="AH176" s="222">
        <v>0</v>
      </c>
      <c r="AI176" s="222">
        <v>0</v>
      </c>
      <c r="AJ176" s="287">
        <v>0</v>
      </c>
      <c r="AK176" s="303">
        <v>0</v>
      </c>
      <c r="AL176" s="303">
        <v>0</v>
      </c>
      <c r="AM176" s="303">
        <v>0</v>
      </c>
      <c r="AN176" s="287">
        <v>0</v>
      </c>
      <c r="AO176" s="303">
        <v>0</v>
      </c>
      <c r="AP176" s="303">
        <v>0</v>
      </c>
      <c r="AQ176" s="303">
        <v>0</v>
      </c>
      <c r="AR176" s="22"/>
      <c r="AS176" s="116" t="str">
        <f t="shared" si="26"/>
        <v>N</v>
      </c>
      <c r="AT176" s="113">
        <f>IFERROR(SUMIF('Current NLData'!A:A,'Payment Changes'!G176,'Current NLData'!K:K)/COUNTIF('Current NLData'!A:A,'Payment Changes'!G176),0)+IFERROR(VLOOKUP(G176&amp;"-ALL",NLPaymentExport,10,FALSE),0)</f>
        <v>0</v>
      </c>
      <c r="AU176" s="117">
        <f t="shared" si="27"/>
        <v>0</v>
      </c>
    </row>
    <row r="177" spans="1:80" ht="28.5" outlineLevel="1" x14ac:dyDescent="0.45">
      <c r="A177" s="3"/>
      <c r="C177" s="4"/>
      <c r="D177" s="456"/>
      <c r="E177" s="90" t="str">
        <f t="shared" si="32"/>
        <v>Orlando</v>
      </c>
      <c r="F177" s="92" t="str">
        <f t="shared" si="33"/>
        <v>CP961</v>
      </c>
      <c r="G177" s="98" t="str">
        <f t="shared" si="31"/>
        <v>CP961-RETURN - 6th don of the month -BONUS</v>
      </c>
      <c r="H177" s="457"/>
      <c r="I177" s="38" t="s">
        <v>87</v>
      </c>
      <c r="J177" s="58">
        <v>0</v>
      </c>
      <c r="K177" s="58">
        <v>0</v>
      </c>
      <c r="L177" s="58">
        <v>0</v>
      </c>
      <c r="M177" s="58">
        <v>30</v>
      </c>
      <c r="N177" s="58">
        <v>30</v>
      </c>
      <c r="O177" s="58">
        <v>30</v>
      </c>
      <c r="P177" s="58">
        <v>30</v>
      </c>
      <c r="Q177" s="58">
        <v>30</v>
      </c>
      <c r="R177" s="58">
        <v>30</v>
      </c>
      <c r="S177" s="58">
        <v>30</v>
      </c>
      <c r="T177" s="58">
        <v>30</v>
      </c>
      <c r="U177" s="58">
        <v>30</v>
      </c>
      <c r="V177" s="186">
        <v>30</v>
      </c>
      <c r="W177" s="186">
        <v>30</v>
      </c>
      <c r="X177" s="186">
        <v>20</v>
      </c>
      <c r="Y177" s="186">
        <v>20</v>
      </c>
      <c r="Z177" s="186">
        <v>20</v>
      </c>
      <c r="AA177" s="186">
        <v>20</v>
      </c>
      <c r="AB177" s="186">
        <v>20</v>
      </c>
      <c r="AC177" s="186">
        <v>20</v>
      </c>
      <c r="AD177" s="214">
        <v>20</v>
      </c>
      <c r="AE177" s="214">
        <v>20</v>
      </c>
      <c r="AF177" s="214">
        <v>20</v>
      </c>
      <c r="AG177" s="214">
        <v>20</v>
      </c>
      <c r="AH177" s="214">
        <v>20</v>
      </c>
      <c r="AI177" s="214">
        <v>20</v>
      </c>
      <c r="AJ177" s="289">
        <v>0</v>
      </c>
      <c r="AK177" s="301">
        <v>0</v>
      </c>
      <c r="AL177" s="301">
        <v>0</v>
      </c>
      <c r="AM177" s="301">
        <v>0</v>
      </c>
      <c r="AN177" s="272">
        <v>0</v>
      </c>
      <c r="AO177" s="301">
        <v>0</v>
      </c>
      <c r="AP177" s="289">
        <v>20</v>
      </c>
      <c r="AQ177" s="289">
        <v>20</v>
      </c>
      <c r="AR177" s="22"/>
      <c r="AS177" s="116" t="str">
        <f t="shared" si="26"/>
        <v>N</v>
      </c>
      <c r="AT177" s="113">
        <f>IFERROR(SUMIF('Current NLData'!A:A,'Payment Changes'!G177,'Current NLData'!K:K)/COUNTIF('Current NLData'!A:A,'Payment Changes'!G177),0)+IFERROR(VLOOKUP(G177&amp;"-ALL",NLPaymentExport,10,FALSE),0)</f>
        <v>20</v>
      </c>
      <c r="AU177" s="117">
        <f t="shared" si="27"/>
        <v>0</v>
      </c>
    </row>
    <row r="178" spans="1:80" ht="28.5" outlineLevel="1" x14ac:dyDescent="0.45">
      <c r="A178" s="3"/>
      <c r="C178" s="4"/>
      <c r="D178" s="456"/>
      <c r="E178" s="90" t="str">
        <f t="shared" si="32"/>
        <v>Orlando</v>
      </c>
      <c r="F178" s="92" t="str">
        <f t="shared" si="33"/>
        <v>CP961</v>
      </c>
      <c r="G178" s="98" t="str">
        <f t="shared" si="31"/>
        <v>CP961-RETURN - 7th don of the month -BONUS</v>
      </c>
      <c r="H178" s="457"/>
      <c r="I178" s="38" t="s">
        <v>88</v>
      </c>
      <c r="J178" s="58">
        <v>0</v>
      </c>
      <c r="K178" s="58">
        <v>0</v>
      </c>
      <c r="L178" s="58">
        <v>0</v>
      </c>
      <c r="M178" s="58">
        <v>0</v>
      </c>
      <c r="N178" s="58">
        <v>0</v>
      </c>
      <c r="O178" s="58">
        <v>0</v>
      </c>
      <c r="P178" s="58">
        <v>0</v>
      </c>
      <c r="Q178" s="58">
        <v>0</v>
      </c>
      <c r="R178" s="58">
        <v>0</v>
      </c>
      <c r="S178" s="58">
        <v>0</v>
      </c>
      <c r="T178" s="58">
        <v>0</v>
      </c>
      <c r="U178" s="58">
        <v>0</v>
      </c>
      <c r="V178" s="186">
        <v>0</v>
      </c>
      <c r="W178" s="186">
        <v>0</v>
      </c>
      <c r="X178" s="186">
        <v>0</v>
      </c>
      <c r="Y178" s="186">
        <v>0</v>
      </c>
      <c r="Z178" s="186">
        <v>0</v>
      </c>
      <c r="AA178" s="186">
        <v>0</v>
      </c>
      <c r="AB178" s="186">
        <v>0</v>
      </c>
      <c r="AC178" s="186">
        <v>0</v>
      </c>
      <c r="AD178" s="214">
        <v>0</v>
      </c>
      <c r="AE178" s="214">
        <v>0</v>
      </c>
      <c r="AF178" s="214">
        <v>0</v>
      </c>
      <c r="AG178" s="214">
        <v>0</v>
      </c>
      <c r="AH178" s="214">
        <v>0</v>
      </c>
      <c r="AI178" s="214">
        <v>0</v>
      </c>
      <c r="AJ178" s="272">
        <v>0</v>
      </c>
      <c r="AK178" s="301">
        <v>0</v>
      </c>
      <c r="AL178" s="301">
        <v>0</v>
      </c>
      <c r="AM178" s="301">
        <v>0</v>
      </c>
      <c r="AN178" s="272">
        <v>0</v>
      </c>
      <c r="AO178" s="289">
        <v>20</v>
      </c>
      <c r="AP178" s="301">
        <v>20</v>
      </c>
      <c r="AQ178" s="301">
        <v>20</v>
      </c>
      <c r="AR178" s="22"/>
      <c r="AS178" s="116" t="str">
        <f t="shared" si="26"/>
        <v>N</v>
      </c>
      <c r="AT178" s="113">
        <f>IFERROR(SUMIF('Current NLData'!A:A,'Payment Changes'!G178,'Current NLData'!K:K)/COUNTIF('Current NLData'!A:A,'Payment Changes'!G178),0)+IFERROR(VLOOKUP(G178&amp;"-ALL",NLPaymentExport,10,FALSE),0)</f>
        <v>20</v>
      </c>
      <c r="AU178" s="117">
        <f t="shared" si="27"/>
        <v>0</v>
      </c>
    </row>
    <row r="179" spans="1:80" ht="28.5" outlineLevel="1" x14ac:dyDescent="0.45">
      <c r="A179" s="3"/>
      <c r="C179" s="4"/>
      <c r="D179" s="456"/>
      <c r="E179" s="90" t="str">
        <f t="shared" si="32"/>
        <v>Orlando</v>
      </c>
      <c r="F179" s="92" t="str">
        <f t="shared" si="33"/>
        <v>CP961</v>
      </c>
      <c r="G179" s="98" t="str">
        <f t="shared" si="31"/>
        <v>CP961-RETURN - 8th don of the month -BONUS</v>
      </c>
      <c r="H179" s="457"/>
      <c r="I179" s="38" t="s">
        <v>89</v>
      </c>
      <c r="J179" s="58">
        <v>25</v>
      </c>
      <c r="K179" s="58">
        <v>25</v>
      </c>
      <c r="L179" s="58">
        <v>0</v>
      </c>
      <c r="M179" s="58">
        <v>0</v>
      </c>
      <c r="N179" s="58">
        <v>0</v>
      </c>
      <c r="O179" s="58">
        <v>0</v>
      </c>
      <c r="P179" s="58">
        <v>0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186">
        <v>0</v>
      </c>
      <c r="W179" s="186">
        <v>0</v>
      </c>
      <c r="X179" s="186">
        <v>0</v>
      </c>
      <c r="Y179" s="186">
        <v>0</v>
      </c>
      <c r="Z179" s="186">
        <v>0</v>
      </c>
      <c r="AA179" s="186">
        <v>0</v>
      </c>
      <c r="AB179" s="186">
        <v>0</v>
      </c>
      <c r="AC179" s="186">
        <v>0</v>
      </c>
      <c r="AD179" s="214">
        <v>0</v>
      </c>
      <c r="AE179" s="214">
        <v>0</v>
      </c>
      <c r="AF179" s="214">
        <v>0</v>
      </c>
      <c r="AG179" s="214">
        <v>0</v>
      </c>
      <c r="AH179" s="214">
        <v>0</v>
      </c>
      <c r="AI179" s="214">
        <v>0</v>
      </c>
      <c r="AJ179" s="272">
        <v>0</v>
      </c>
      <c r="AK179" s="301">
        <v>0</v>
      </c>
      <c r="AL179" s="301">
        <v>0</v>
      </c>
      <c r="AM179" s="301">
        <v>0</v>
      </c>
      <c r="AN179" s="272">
        <v>0</v>
      </c>
      <c r="AO179" s="301">
        <v>0</v>
      </c>
      <c r="AP179" s="301">
        <v>0</v>
      </c>
      <c r="AQ179" s="301">
        <v>0</v>
      </c>
      <c r="AR179" s="22"/>
      <c r="AS179" s="116" t="str">
        <f t="shared" si="26"/>
        <v>N</v>
      </c>
      <c r="AT179" s="113">
        <f>IFERROR(SUMIF('Current NLData'!A:A,'Payment Changes'!G179,'Current NLData'!K:K)/COUNTIF('Current NLData'!A:A,'Payment Changes'!G179),0)+IFERROR(VLOOKUP(G179&amp;"-ALL",NLPaymentExport,10,FALSE),0)</f>
        <v>0</v>
      </c>
      <c r="AU179" s="117">
        <f t="shared" si="27"/>
        <v>0</v>
      </c>
    </row>
    <row r="180" spans="1:80" ht="28.5" outlineLevel="1" x14ac:dyDescent="0.45">
      <c r="A180" s="3"/>
      <c r="C180" s="4" t="str">
        <f>IF(J180=0,"Warning","")</f>
        <v/>
      </c>
      <c r="D180" s="456"/>
      <c r="E180" s="90" t="str">
        <f t="shared" si="32"/>
        <v>Orlando</v>
      </c>
      <c r="F180" s="92" t="str">
        <f t="shared" si="33"/>
        <v>CP961</v>
      </c>
      <c r="G180" s="98" t="str">
        <f t="shared" si="31"/>
        <v>CP961-RETURN - Buddy referral  -BONUS</v>
      </c>
      <c r="H180" s="457"/>
      <c r="I180" s="39" t="s">
        <v>90</v>
      </c>
      <c r="J180" s="58">
        <v>50</v>
      </c>
      <c r="K180" s="58">
        <v>50</v>
      </c>
      <c r="L180" s="58">
        <v>0</v>
      </c>
      <c r="M180" s="58">
        <v>50</v>
      </c>
      <c r="N180" s="58">
        <v>50</v>
      </c>
      <c r="O180" s="58">
        <v>50</v>
      </c>
      <c r="P180" s="58">
        <v>50</v>
      </c>
      <c r="Q180" s="58">
        <v>50</v>
      </c>
      <c r="R180" s="58">
        <v>50</v>
      </c>
      <c r="S180" s="58">
        <v>50</v>
      </c>
      <c r="T180" s="58">
        <v>50</v>
      </c>
      <c r="U180" s="58">
        <v>50</v>
      </c>
      <c r="V180" s="186">
        <v>50</v>
      </c>
      <c r="W180" s="186">
        <v>50</v>
      </c>
      <c r="X180" s="186">
        <v>50</v>
      </c>
      <c r="Y180" s="186">
        <v>50</v>
      </c>
      <c r="Z180" s="186">
        <v>50</v>
      </c>
      <c r="AA180" s="186">
        <v>100</v>
      </c>
      <c r="AB180" s="190">
        <v>50</v>
      </c>
      <c r="AC180" s="190">
        <v>50</v>
      </c>
      <c r="AD180" s="214">
        <v>50</v>
      </c>
      <c r="AE180" s="214">
        <v>50</v>
      </c>
      <c r="AF180" s="214">
        <v>50</v>
      </c>
      <c r="AG180" s="214">
        <v>50</v>
      </c>
      <c r="AH180" s="214">
        <v>50</v>
      </c>
      <c r="AI180" s="214">
        <v>50</v>
      </c>
      <c r="AJ180" s="289">
        <v>25</v>
      </c>
      <c r="AK180" s="301">
        <v>25</v>
      </c>
      <c r="AL180" s="301">
        <v>25</v>
      </c>
      <c r="AM180" s="301">
        <v>25</v>
      </c>
      <c r="AN180" s="272">
        <v>25</v>
      </c>
      <c r="AO180" s="301">
        <v>25</v>
      </c>
      <c r="AP180" s="301">
        <v>25</v>
      </c>
      <c r="AQ180" s="301">
        <v>25</v>
      </c>
      <c r="AR180" s="22"/>
      <c r="AS180" s="116" t="str">
        <f t="shared" si="26"/>
        <v>N</v>
      </c>
      <c r="AT180" s="113">
        <f>IFERROR(SUMIF('Current NLData'!A:A,'Payment Changes'!G180,'Current NLData'!K:K)/COUNTIF('Current NLData'!A:A,'Payment Changes'!G180),0)+IFERROR(VLOOKUP(G180&amp;"-ALL",NLPaymentExport,10,FALSE),0)</f>
        <v>25</v>
      </c>
      <c r="AU180" s="117">
        <f t="shared" si="27"/>
        <v>0</v>
      </c>
    </row>
    <row r="181" spans="1:80" s="89" customFormat="1" ht="21.4" thickBot="1" x14ac:dyDescent="0.7">
      <c r="A181" s="85"/>
      <c r="B181" s="348"/>
      <c r="C181" s="160"/>
      <c r="D181" s="86"/>
      <c r="E181" s="86"/>
      <c r="F181" s="86"/>
      <c r="G181" s="86"/>
      <c r="H181" s="95"/>
      <c r="I181" s="87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189" t="s">
        <v>91</v>
      </c>
      <c r="W181" s="189" t="s">
        <v>91</v>
      </c>
      <c r="X181" s="189" t="s">
        <v>91</v>
      </c>
      <c r="Y181" s="189" t="s">
        <v>91</v>
      </c>
      <c r="Z181" s="189" t="s">
        <v>91</v>
      </c>
      <c r="AA181" s="189" t="s">
        <v>91</v>
      </c>
      <c r="AB181" s="189" t="s">
        <v>91</v>
      </c>
      <c r="AC181" s="189" t="s">
        <v>91</v>
      </c>
      <c r="AD181" s="257" t="s">
        <v>91</v>
      </c>
      <c r="AE181" s="257" t="s">
        <v>91</v>
      </c>
      <c r="AF181" s="257" t="s">
        <v>91</v>
      </c>
      <c r="AG181" s="257" t="s">
        <v>91</v>
      </c>
      <c r="AH181" s="257" t="s">
        <v>91</v>
      </c>
      <c r="AI181" s="257" t="s">
        <v>91</v>
      </c>
      <c r="AJ181" s="288" t="s">
        <v>91</v>
      </c>
      <c r="AK181" s="311" t="s">
        <v>91</v>
      </c>
      <c r="AL181" s="311" t="s">
        <v>91</v>
      </c>
      <c r="AM181" s="311" t="s">
        <v>91</v>
      </c>
      <c r="AN181" s="288" t="s">
        <v>91</v>
      </c>
      <c r="AO181" s="311" t="s">
        <v>91</v>
      </c>
      <c r="AP181" s="311" t="s">
        <v>91</v>
      </c>
      <c r="AQ181" s="311" t="s">
        <v>91</v>
      </c>
      <c r="AR181" s="21"/>
      <c r="AS181" s="116" t="str">
        <f t="shared" si="26"/>
        <v>N</v>
      </c>
      <c r="AT181" s="113">
        <f>IFERROR(SUMIF('Current NLData'!A:A,'Payment Changes'!G181,'Current NLData'!K:K)/COUNTIF('Current NLData'!A:A,'Payment Changes'!G181),0)+IFERROR(VLOOKUP(G181&amp;"-ALL",NLPaymentExport,10,FALSE),0)</f>
        <v>0</v>
      </c>
      <c r="AU181" s="117" t="str">
        <f t="shared" si="27"/>
        <v/>
      </c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</row>
    <row r="182" spans="1:80" s="10" customFormat="1" x14ac:dyDescent="0.45">
      <c r="A182" s="458">
        <v>12</v>
      </c>
      <c r="B182" s="461" t="s">
        <v>187</v>
      </c>
      <c r="C182" s="464" t="s">
        <v>44</v>
      </c>
      <c r="D182" s="467" t="s">
        <v>100</v>
      </c>
      <c r="E182" s="105" t="str">
        <f t="shared" si="32"/>
        <v>El Paso - Dyer</v>
      </c>
      <c r="F182" s="106" t="s">
        <v>188</v>
      </c>
      <c r="G182" s="107" t="str">
        <f t="shared" ref="G182:G200" si="34">F182&amp;"-"&amp;I182</f>
        <v>CP185-New Donor</v>
      </c>
      <c r="H182" s="470" t="s">
        <v>148</v>
      </c>
      <c r="I182" s="76" t="s">
        <v>48</v>
      </c>
      <c r="J182" s="40" t="s">
        <v>102</v>
      </c>
      <c r="K182" s="41" t="s">
        <v>189</v>
      </c>
      <c r="L182" s="41" t="s">
        <v>190</v>
      </c>
      <c r="M182" s="118" t="s">
        <v>191</v>
      </c>
      <c r="N182" s="135" t="s">
        <v>191</v>
      </c>
      <c r="O182" s="135" t="s">
        <v>191</v>
      </c>
      <c r="P182" s="135" t="s">
        <v>191</v>
      </c>
      <c r="Q182" s="135" t="s">
        <v>106</v>
      </c>
      <c r="R182" s="135" t="s">
        <v>106</v>
      </c>
      <c r="S182" s="135" t="s">
        <v>106</v>
      </c>
      <c r="T182" s="135" t="s">
        <v>138</v>
      </c>
      <c r="U182" s="135" t="s">
        <v>138</v>
      </c>
      <c r="V182" s="182" t="s">
        <v>138</v>
      </c>
      <c r="W182" s="182" t="s">
        <v>138</v>
      </c>
      <c r="X182" s="182" t="s">
        <v>138</v>
      </c>
      <c r="Y182" s="182" t="s">
        <v>138</v>
      </c>
      <c r="Z182" s="182" t="s">
        <v>138</v>
      </c>
      <c r="AA182" s="182" t="s">
        <v>138</v>
      </c>
      <c r="AB182" s="182" t="s">
        <v>138</v>
      </c>
      <c r="AC182" s="182" t="s">
        <v>138</v>
      </c>
      <c r="AD182" s="255" t="s">
        <v>138</v>
      </c>
      <c r="AE182" s="250" t="s">
        <v>95</v>
      </c>
      <c r="AF182" s="250" t="s">
        <v>95</v>
      </c>
      <c r="AG182" s="250" t="s">
        <v>56</v>
      </c>
      <c r="AH182" s="250" t="s">
        <v>53</v>
      </c>
      <c r="AI182" s="250" t="s">
        <v>56</v>
      </c>
      <c r="AJ182" s="291" t="s">
        <v>57</v>
      </c>
      <c r="AK182" s="321" t="s">
        <v>57</v>
      </c>
      <c r="AL182" s="321" t="s">
        <v>57</v>
      </c>
      <c r="AM182" s="291" t="s">
        <v>56</v>
      </c>
      <c r="AN182" s="284" t="s">
        <v>56</v>
      </c>
      <c r="AO182" s="321" t="s">
        <v>56</v>
      </c>
      <c r="AP182" s="321" t="s">
        <v>56</v>
      </c>
      <c r="AQ182" s="321" t="s">
        <v>56</v>
      </c>
      <c r="AR182" s="108"/>
      <c r="AS182" s="116" t="str">
        <f t="shared" si="26"/>
        <v>N</v>
      </c>
      <c r="AT182" s="113">
        <f>IFERROR(SUMIF('Current NLData'!A:A,'Payment Changes'!G182,'Current NLData'!K:K)/COUNTIF('Current NLData'!A:A,'Payment Changes'!G182),0)+IFERROR(VLOOKUP(G182&amp;"-ALL",NLPaymentExport,10,FALSE),0)</f>
        <v>0</v>
      </c>
      <c r="AU182" s="117" t="str">
        <f t="shared" si="27"/>
        <v/>
      </c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</row>
    <row r="183" spans="1:80" x14ac:dyDescent="0.45">
      <c r="A183" s="459"/>
      <c r="B183" s="462"/>
      <c r="C183" s="465"/>
      <c r="D183" s="468"/>
      <c r="E183" s="90" t="str">
        <f t="shared" si="32"/>
        <v>El Paso - Dyer</v>
      </c>
      <c r="F183" s="91" t="s">
        <v>188</v>
      </c>
      <c r="G183" s="97" t="str">
        <f t="shared" si="34"/>
        <v>CP185-Return Donor</v>
      </c>
      <c r="H183" s="471"/>
      <c r="I183" s="77" t="s">
        <v>60</v>
      </c>
      <c r="J183" s="43" t="s">
        <v>102</v>
      </c>
      <c r="K183" s="43" t="s">
        <v>192</v>
      </c>
      <c r="L183" s="44" t="s">
        <v>190</v>
      </c>
      <c r="M183" s="119" t="s">
        <v>191</v>
      </c>
      <c r="N183" s="136" t="s">
        <v>191</v>
      </c>
      <c r="O183" s="136" t="s">
        <v>191</v>
      </c>
      <c r="P183" s="136" t="s">
        <v>191</v>
      </c>
      <c r="Q183" s="136" t="s">
        <v>193</v>
      </c>
      <c r="R183" s="136" t="s">
        <v>193</v>
      </c>
      <c r="S183" s="136" t="s">
        <v>193</v>
      </c>
      <c r="T183" s="136" t="s">
        <v>193</v>
      </c>
      <c r="U183" s="136" t="s">
        <v>193</v>
      </c>
      <c r="V183" s="184" t="s">
        <v>193</v>
      </c>
      <c r="W183" s="184" t="s">
        <v>61</v>
      </c>
      <c r="X183" s="184" t="s">
        <v>61</v>
      </c>
      <c r="Y183" s="184" t="s">
        <v>61</v>
      </c>
      <c r="Z183" s="184" t="s">
        <v>61</v>
      </c>
      <c r="AA183" s="184" t="s">
        <v>61</v>
      </c>
      <c r="AB183" s="184" t="s">
        <v>61</v>
      </c>
      <c r="AC183" s="184" t="s">
        <v>61</v>
      </c>
      <c r="AD183" s="256" t="s">
        <v>61</v>
      </c>
      <c r="AE183" s="256" t="s">
        <v>61</v>
      </c>
      <c r="AF183" s="256" t="s">
        <v>61</v>
      </c>
      <c r="AG183" s="256" t="s">
        <v>61</v>
      </c>
      <c r="AH183" s="256" t="s">
        <v>61</v>
      </c>
      <c r="AI183" s="256" t="s">
        <v>61</v>
      </c>
      <c r="AJ183" s="285" t="s">
        <v>61</v>
      </c>
      <c r="AK183" s="333" t="s">
        <v>149</v>
      </c>
      <c r="AL183" s="322" t="s">
        <v>149</v>
      </c>
      <c r="AM183" s="322" t="s">
        <v>149</v>
      </c>
      <c r="AN183" s="285" t="s">
        <v>149</v>
      </c>
      <c r="AO183" s="322" t="s">
        <v>149</v>
      </c>
      <c r="AP183" s="322" t="s">
        <v>149</v>
      </c>
      <c r="AQ183" s="322" t="s">
        <v>149</v>
      </c>
      <c r="AR183" s="21"/>
      <c r="AS183" s="116" t="str">
        <f t="shared" si="26"/>
        <v>N</v>
      </c>
      <c r="AT183" s="113">
        <f>IFERROR(SUMIF('Current NLData'!A:A,'Payment Changes'!G183,'Current NLData'!K:K)/COUNTIF('Current NLData'!A:A,'Payment Changes'!G183),0)+IFERROR(VLOOKUP(G183&amp;"-ALL",NLPaymentExport,10,FALSE),0)</f>
        <v>0</v>
      </c>
      <c r="AU183" s="117" t="str">
        <f t="shared" si="27"/>
        <v/>
      </c>
    </row>
    <row r="184" spans="1:80" x14ac:dyDescent="0.45">
      <c r="A184" s="459"/>
      <c r="B184" s="462"/>
      <c r="C184" s="465"/>
      <c r="D184" s="468"/>
      <c r="E184" s="90" t="str">
        <f t="shared" si="32"/>
        <v>El Paso - Dyer</v>
      </c>
      <c r="F184" s="91" t="s">
        <v>188</v>
      </c>
      <c r="G184" s="97" t="str">
        <f t="shared" si="34"/>
        <v>CP185-Retention Bonus</v>
      </c>
      <c r="H184" s="471"/>
      <c r="I184" s="78" t="s">
        <v>62</v>
      </c>
      <c r="J184" s="46" t="s">
        <v>63</v>
      </c>
      <c r="K184" s="46" t="s">
        <v>63</v>
      </c>
      <c r="L184" s="47" t="s">
        <v>64</v>
      </c>
      <c r="M184" s="48" t="s">
        <v>64</v>
      </c>
      <c r="N184" s="46" t="s">
        <v>64</v>
      </c>
      <c r="O184" s="46" t="s">
        <v>64</v>
      </c>
      <c r="P184" s="46" t="s">
        <v>194</v>
      </c>
      <c r="Q184" s="46" t="s">
        <v>195</v>
      </c>
      <c r="R184" s="46" t="s">
        <v>195</v>
      </c>
      <c r="S184" s="46" t="s">
        <v>195</v>
      </c>
      <c r="T184" s="46" t="s">
        <v>196</v>
      </c>
      <c r="U184" s="46" t="s">
        <v>196</v>
      </c>
      <c r="V184" s="175" t="s">
        <v>196</v>
      </c>
      <c r="W184" s="175" t="s">
        <v>196</v>
      </c>
      <c r="X184" s="175" t="s">
        <v>64</v>
      </c>
      <c r="Y184" s="175" t="s">
        <v>64</v>
      </c>
      <c r="Z184" s="175" t="s">
        <v>64</v>
      </c>
      <c r="AA184" s="175" t="s">
        <v>64</v>
      </c>
      <c r="AB184" s="170" t="s">
        <v>175</v>
      </c>
      <c r="AC184" s="248" t="s">
        <v>175</v>
      </c>
      <c r="AD184" s="248" t="s">
        <v>175</v>
      </c>
      <c r="AE184" s="248" t="s">
        <v>175</v>
      </c>
      <c r="AF184" s="248" t="s">
        <v>175</v>
      </c>
      <c r="AG184" s="248" t="s">
        <v>176</v>
      </c>
      <c r="AH184" s="248" t="s">
        <v>175</v>
      </c>
      <c r="AI184" s="248" t="s">
        <v>176</v>
      </c>
      <c r="AJ184" s="276" t="s">
        <v>197</v>
      </c>
      <c r="AK184" s="314" t="s">
        <v>197</v>
      </c>
      <c r="AL184" s="314" t="s">
        <v>197</v>
      </c>
      <c r="AM184" s="314" t="s">
        <v>197</v>
      </c>
      <c r="AN184" s="280" t="s">
        <v>197</v>
      </c>
      <c r="AO184" s="314" t="s">
        <v>197</v>
      </c>
      <c r="AP184" s="314" t="s">
        <v>197</v>
      </c>
      <c r="AQ184" s="314" t="s">
        <v>197</v>
      </c>
      <c r="AR184" s="21"/>
      <c r="AS184" s="116" t="str">
        <f t="shared" si="26"/>
        <v>N</v>
      </c>
      <c r="AT184" s="113">
        <f>IFERROR(SUMIF('Current NLData'!A:A,'Payment Changes'!G184,'Current NLData'!K:K)/COUNTIF('Current NLData'!A:A,'Payment Changes'!G184),0)+IFERROR(VLOOKUP(G184&amp;"-ALL",NLPaymentExport,10,FALSE),0)</f>
        <v>0</v>
      </c>
      <c r="AU184" s="117" t="str">
        <f t="shared" si="27"/>
        <v/>
      </c>
    </row>
    <row r="185" spans="1:80" s="15" customFormat="1" ht="14.65" thickBot="1" x14ac:dyDescent="0.5">
      <c r="A185" s="460"/>
      <c r="B185" s="463"/>
      <c r="C185" s="466"/>
      <c r="D185" s="469"/>
      <c r="E185" s="109" t="str">
        <f t="shared" si="32"/>
        <v>El Paso - Dyer</v>
      </c>
      <c r="F185" s="110" t="s">
        <v>188</v>
      </c>
      <c r="G185" s="111" t="str">
        <f t="shared" si="34"/>
        <v>CP185-Referral</v>
      </c>
      <c r="H185" s="472"/>
      <c r="I185" s="79" t="s">
        <v>73</v>
      </c>
      <c r="J185" s="49">
        <v>50</v>
      </c>
      <c r="K185" s="49">
        <v>0</v>
      </c>
      <c r="L185" s="50" t="s">
        <v>64</v>
      </c>
      <c r="M185" s="51" t="s">
        <v>64</v>
      </c>
      <c r="N185" s="49">
        <v>50</v>
      </c>
      <c r="O185" s="49">
        <v>50</v>
      </c>
      <c r="P185" s="49">
        <v>50</v>
      </c>
      <c r="Q185" s="49">
        <v>50</v>
      </c>
      <c r="R185" s="49">
        <v>50</v>
      </c>
      <c r="S185" s="49">
        <v>50</v>
      </c>
      <c r="T185" s="49">
        <v>50</v>
      </c>
      <c r="U185" s="49">
        <v>50</v>
      </c>
      <c r="V185" s="178">
        <v>50</v>
      </c>
      <c r="W185" s="178">
        <v>50</v>
      </c>
      <c r="X185" s="178">
        <v>100</v>
      </c>
      <c r="Y185" s="178">
        <v>100</v>
      </c>
      <c r="Z185" s="178">
        <v>100</v>
      </c>
      <c r="AA185" s="178">
        <v>100</v>
      </c>
      <c r="AB185" s="234" t="s">
        <v>186</v>
      </c>
      <c r="AC185" s="244" t="s">
        <v>133</v>
      </c>
      <c r="AD185" s="249" t="s">
        <v>133</v>
      </c>
      <c r="AE185" s="249" t="s">
        <v>133</v>
      </c>
      <c r="AF185" s="249" t="s">
        <v>133</v>
      </c>
      <c r="AG185" s="249">
        <v>50</v>
      </c>
      <c r="AH185" s="249" t="s">
        <v>133</v>
      </c>
      <c r="AI185" s="249">
        <v>50</v>
      </c>
      <c r="AJ185" s="283">
        <v>25</v>
      </c>
      <c r="AK185" s="315">
        <v>25</v>
      </c>
      <c r="AL185" s="315">
        <v>25</v>
      </c>
      <c r="AM185" s="283">
        <v>50</v>
      </c>
      <c r="AN185" s="277">
        <v>50</v>
      </c>
      <c r="AO185" s="315">
        <v>50</v>
      </c>
      <c r="AP185" s="315">
        <v>50</v>
      </c>
      <c r="AQ185" s="315">
        <v>50</v>
      </c>
      <c r="AR185" s="112"/>
      <c r="AS185" s="116" t="str">
        <f t="shared" si="26"/>
        <v>N</v>
      </c>
      <c r="AT185" s="113">
        <f>IFERROR(SUMIF('Current NLData'!A:A,'Payment Changes'!G185,'Current NLData'!K:K)/COUNTIF('Current NLData'!A:A,'Payment Changes'!G185),0)+IFERROR(VLOOKUP(G185&amp;"-ALL",NLPaymentExport,10,FALSE),0)</f>
        <v>0</v>
      </c>
      <c r="AU185" s="117" t="str">
        <f t="shared" si="27"/>
        <v/>
      </c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</row>
    <row r="186" spans="1:80" outlineLevel="1" x14ac:dyDescent="0.45">
      <c r="A186" s="3"/>
      <c r="C186" s="4"/>
      <c r="D186" s="455" t="s">
        <v>188</v>
      </c>
      <c r="E186" s="90" t="str">
        <f t="shared" si="32"/>
        <v>El Paso - Dyer</v>
      </c>
      <c r="F186" s="92" t="str">
        <f t="shared" si="33"/>
        <v>CP185</v>
      </c>
      <c r="G186" s="98" t="str">
        <f t="shared" si="34"/>
        <v>CP185-NEW DONOR -1st</v>
      </c>
      <c r="H186" s="457" t="s">
        <v>75</v>
      </c>
      <c r="I186" s="33" t="s">
        <v>76</v>
      </c>
      <c r="J186" s="60">
        <v>65</v>
      </c>
      <c r="K186" s="61">
        <v>61</v>
      </c>
      <c r="L186" s="60">
        <v>56</v>
      </c>
      <c r="M186" s="60">
        <v>65</v>
      </c>
      <c r="N186" s="60">
        <v>65</v>
      </c>
      <c r="O186" s="60">
        <v>65</v>
      </c>
      <c r="P186" s="60">
        <v>65</v>
      </c>
      <c r="Q186" s="60">
        <v>100</v>
      </c>
      <c r="R186" s="60">
        <v>100</v>
      </c>
      <c r="S186" s="60">
        <v>100</v>
      </c>
      <c r="T186" s="60">
        <v>100</v>
      </c>
      <c r="U186" s="60">
        <v>100</v>
      </c>
      <c r="V186" s="185">
        <v>100</v>
      </c>
      <c r="W186" s="185">
        <v>100</v>
      </c>
      <c r="X186" s="185">
        <v>100</v>
      </c>
      <c r="Y186" s="185">
        <v>100</v>
      </c>
      <c r="Z186" s="185">
        <v>100</v>
      </c>
      <c r="AA186" s="185">
        <v>100</v>
      </c>
      <c r="AB186" s="185">
        <v>100</v>
      </c>
      <c r="AC186" s="185">
        <v>100</v>
      </c>
      <c r="AD186" s="220">
        <v>100</v>
      </c>
      <c r="AE186" s="220">
        <v>100</v>
      </c>
      <c r="AF186" s="220">
        <v>100</v>
      </c>
      <c r="AG186" s="220">
        <v>100</v>
      </c>
      <c r="AH186" s="220">
        <v>100</v>
      </c>
      <c r="AI186" s="220">
        <v>100</v>
      </c>
      <c r="AJ186" s="286">
        <v>100</v>
      </c>
      <c r="AK186" s="300">
        <v>100</v>
      </c>
      <c r="AL186" s="300">
        <v>100</v>
      </c>
      <c r="AM186" s="300">
        <v>100</v>
      </c>
      <c r="AN186" s="286">
        <v>100</v>
      </c>
      <c r="AO186" s="300">
        <v>100</v>
      </c>
      <c r="AP186" s="300">
        <v>100</v>
      </c>
      <c r="AQ186" s="300">
        <v>100</v>
      </c>
      <c r="AR186" s="23"/>
      <c r="AS186" s="116" t="str">
        <f t="shared" si="26"/>
        <v>N</v>
      </c>
      <c r="AT186" s="113">
        <f>IFERROR(SUMIF('Current NLData'!A:A,'Payment Changes'!G186,'Current NLData'!K:K)/COUNTIF('Current NLData'!A:A,'Payment Changes'!G186),0)+IFERROR(VLOOKUP(G186&amp;"-ALL",NLPaymentExport,10,FALSE),0)</f>
        <v>100</v>
      </c>
      <c r="AU186" s="117">
        <f t="shared" si="27"/>
        <v>0</v>
      </c>
    </row>
    <row r="187" spans="1:80" outlineLevel="1" x14ac:dyDescent="0.45">
      <c r="A187" s="3"/>
      <c r="C187" s="4"/>
      <c r="D187" s="456"/>
      <c r="E187" s="90" t="str">
        <f t="shared" si="32"/>
        <v>El Paso - Dyer</v>
      </c>
      <c r="F187" s="92" t="str">
        <f t="shared" si="33"/>
        <v>CP185</v>
      </c>
      <c r="G187" s="98" t="str">
        <f t="shared" si="34"/>
        <v>CP185-NEW DONOR -2nd</v>
      </c>
      <c r="H187" s="457"/>
      <c r="I187" s="34" t="s">
        <v>77</v>
      </c>
      <c r="J187" s="58">
        <v>65</v>
      </c>
      <c r="K187" s="62">
        <v>65</v>
      </c>
      <c r="L187" s="58">
        <v>56</v>
      </c>
      <c r="M187" s="58">
        <v>65</v>
      </c>
      <c r="N187" s="58">
        <v>65</v>
      </c>
      <c r="O187" s="58">
        <v>65</v>
      </c>
      <c r="P187" s="58">
        <v>65</v>
      </c>
      <c r="Q187" s="58">
        <v>100</v>
      </c>
      <c r="R187" s="58">
        <v>100</v>
      </c>
      <c r="S187" s="58">
        <v>100</v>
      </c>
      <c r="T187" s="58">
        <v>100</v>
      </c>
      <c r="U187" s="58">
        <v>100</v>
      </c>
      <c r="V187" s="186">
        <v>100</v>
      </c>
      <c r="W187" s="186">
        <v>100</v>
      </c>
      <c r="X187" s="186">
        <v>100</v>
      </c>
      <c r="Y187" s="186">
        <v>100</v>
      </c>
      <c r="Z187" s="186">
        <v>100</v>
      </c>
      <c r="AA187" s="186">
        <v>100</v>
      </c>
      <c r="AB187" s="186">
        <v>100</v>
      </c>
      <c r="AC187" s="186">
        <v>100</v>
      </c>
      <c r="AD187" s="214">
        <v>100</v>
      </c>
      <c r="AE187" s="214">
        <v>100</v>
      </c>
      <c r="AF187" s="214">
        <v>100</v>
      </c>
      <c r="AG187" s="214">
        <v>100</v>
      </c>
      <c r="AH187" s="214">
        <v>100</v>
      </c>
      <c r="AI187" s="214">
        <v>100</v>
      </c>
      <c r="AJ187" s="272">
        <v>100</v>
      </c>
      <c r="AK187" s="301">
        <v>100</v>
      </c>
      <c r="AL187" s="301">
        <v>100</v>
      </c>
      <c r="AM187" s="301">
        <v>100</v>
      </c>
      <c r="AN187" s="272">
        <v>100</v>
      </c>
      <c r="AO187" s="301">
        <v>100</v>
      </c>
      <c r="AP187" s="301">
        <v>100</v>
      </c>
      <c r="AQ187" s="301">
        <v>100</v>
      </c>
      <c r="AR187" s="23"/>
      <c r="AS187" s="116" t="str">
        <f t="shared" si="26"/>
        <v>N</v>
      </c>
      <c r="AT187" s="113">
        <f>IFERROR(SUMIF('Current NLData'!A:A,'Payment Changes'!G187,'Current NLData'!K:K)/COUNTIF('Current NLData'!A:A,'Payment Changes'!G187),0)+IFERROR(VLOOKUP(G187&amp;"-ALL",NLPaymentExport,10,FALSE),0)</f>
        <v>100</v>
      </c>
      <c r="AU187" s="117">
        <f t="shared" si="27"/>
        <v>0</v>
      </c>
    </row>
    <row r="188" spans="1:80" outlineLevel="1" x14ac:dyDescent="0.45">
      <c r="A188" s="3"/>
      <c r="C188" s="4"/>
      <c r="D188" s="456"/>
      <c r="E188" s="90" t="str">
        <f t="shared" si="32"/>
        <v>El Paso - Dyer</v>
      </c>
      <c r="F188" s="92" t="str">
        <f t="shared" si="33"/>
        <v>CP185</v>
      </c>
      <c r="G188" s="98" t="str">
        <f t="shared" si="34"/>
        <v>CP185-NEW DONOR -3rd</v>
      </c>
      <c r="H188" s="457"/>
      <c r="I188" s="34" t="s">
        <v>78</v>
      </c>
      <c r="J188" s="58">
        <v>65</v>
      </c>
      <c r="K188" s="62">
        <v>61</v>
      </c>
      <c r="L188" s="58">
        <v>56</v>
      </c>
      <c r="M188" s="58">
        <v>65</v>
      </c>
      <c r="N188" s="58">
        <v>65</v>
      </c>
      <c r="O188" s="58">
        <v>65</v>
      </c>
      <c r="P188" s="58">
        <v>65</v>
      </c>
      <c r="Q188" s="58">
        <v>100</v>
      </c>
      <c r="R188" s="58">
        <v>100</v>
      </c>
      <c r="S188" s="58">
        <v>100</v>
      </c>
      <c r="T188" s="58">
        <v>100</v>
      </c>
      <c r="U188" s="58">
        <v>100</v>
      </c>
      <c r="V188" s="186">
        <v>100</v>
      </c>
      <c r="W188" s="186">
        <v>100</v>
      </c>
      <c r="X188" s="186">
        <v>100</v>
      </c>
      <c r="Y188" s="186">
        <v>100</v>
      </c>
      <c r="Z188" s="186">
        <v>100</v>
      </c>
      <c r="AA188" s="186">
        <v>100</v>
      </c>
      <c r="AB188" s="186">
        <v>100</v>
      </c>
      <c r="AC188" s="186">
        <v>100</v>
      </c>
      <c r="AD188" s="214">
        <v>100</v>
      </c>
      <c r="AE188" s="214">
        <v>100</v>
      </c>
      <c r="AF188" s="214">
        <v>100</v>
      </c>
      <c r="AG188" s="214">
        <v>100</v>
      </c>
      <c r="AH188" s="214">
        <v>100</v>
      </c>
      <c r="AI188" s="214">
        <v>100</v>
      </c>
      <c r="AJ188" s="272">
        <v>100</v>
      </c>
      <c r="AK188" s="301">
        <v>100</v>
      </c>
      <c r="AL188" s="301">
        <v>100</v>
      </c>
      <c r="AM188" s="301">
        <v>100</v>
      </c>
      <c r="AN188" s="272">
        <v>100</v>
      </c>
      <c r="AO188" s="301">
        <v>100</v>
      </c>
      <c r="AP188" s="301">
        <v>100</v>
      </c>
      <c r="AQ188" s="301">
        <v>100</v>
      </c>
      <c r="AR188" s="23"/>
      <c r="AS188" s="116" t="str">
        <f t="shared" si="26"/>
        <v>N</v>
      </c>
      <c r="AT188" s="113">
        <f>IFERROR(SUMIF('Current NLData'!A:A,'Payment Changes'!G188,'Current NLData'!K:K)/COUNTIF('Current NLData'!A:A,'Payment Changes'!G188),0)+IFERROR(VLOOKUP(G188&amp;"-ALL",NLPaymentExport,10,FALSE),0)</f>
        <v>100</v>
      </c>
      <c r="AU188" s="117">
        <f t="shared" si="27"/>
        <v>0</v>
      </c>
    </row>
    <row r="189" spans="1:80" outlineLevel="1" x14ac:dyDescent="0.45">
      <c r="A189" s="3"/>
      <c r="C189" s="4"/>
      <c r="D189" s="456"/>
      <c r="E189" s="90" t="str">
        <f t="shared" si="32"/>
        <v>El Paso - Dyer</v>
      </c>
      <c r="F189" s="92" t="str">
        <f t="shared" si="33"/>
        <v>CP185</v>
      </c>
      <c r="G189" s="98" t="str">
        <f t="shared" si="34"/>
        <v>CP185-NEW DONOR -4th</v>
      </c>
      <c r="H189" s="457"/>
      <c r="I189" s="34" t="s">
        <v>79</v>
      </c>
      <c r="J189" s="58">
        <v>65</v>
      </c>
      <c r="K189" s="62">
        <v>65</v>
      </c>
      <c r="L189" s="58">
        <v>56</v>
      </c>
      <c r="M189" s="58">
        <v>65</v>
      </c>
      <c r="N189" s="58">
        <v>65</v>
      </c>
      <c r="O189" s="58">
        <v>65</v>
      </c>
      <c r="P189" s="58">
        <v>65</v>
      </c>
      <c r="Q189" s="58">
        <v>100</v>
      </c>
      <c r="R189" s="58">
        <v>100</v>
      </c>
      <c r="S189" s="58">
        <v>100</v>
      </c>
      <c r="T189" s="58">
        <v>55</v>
      </c>
      <c r="U189" s="58">
        <v>55</v>
      </c>
      <c r="V189" s="186">
        <v>55</v>
      </c>
      <c r="W189" s="186">
        <v>55</v>
      </c>
      <c r="X189" s="186">
        <v>55</v>
      </c>
      <c r="Y189" s="186">
        <v>55</v>
      </c>
      <c r="Z189" s="186">
        <v>55</v>
      </c>
      <c r="AA189" s="186">
        <v>55</v>
      </c>
      <c r="AB189" s="186">
        <v>55</v>
      </c>
      <c r="AC189" s="186">
        <v>55</v>
      </c>
      <c r="AD189" s="214">
        <v>55</v>
      </c>
      <c r="AE189" s="190">
        <v>100</v>
      </c>
      <c r="AF189" s="190">
        <v>100</v>
      </c>
      <c r="AG189" s="214">
        <v>100</v>
      </c>
      <c r="AH189" s="214">
        <v>100</v>
      </c>
      <c r="AI189" s="214">
        <v>100</v>
      </c>
      <c r="AJ189" s="289">
        <v>55</v>
      </c>
      <c r="AK189" s="289">
        <v>50</v>
      </c>
      <c r="AL189" s="301">
        <v>50</v>
      </c>
      <c r="AM189" s="289">
        <v>100</v>
      </c>
      <c r="AN189" s="272">
        <v>100</v>
      </c>
      <c r="AO189" s="301">
        <v>100</v>
      </c>
      <c r="AP189" s="301">
        <v>100</v>
      </c>
      <c r="AQ189" s="301">
        <v>100</v>
      </c>
      <c r="AR189" s="23"/>
      <c r="AS189" s="116" t="str">
        <f t="shared" si="26"/>
        <v>N</v>
      </c>
      <c r="AT189" s="113">
        <f>IFERROR(SUMIF('Current NLData'!A:A,'Payment Changes'!G189,'Current NLData'!K:K)/COUNTIF('Current NLData'!A:A,'Payment Changes'!G189),0)+IFERROR(VLOOKUP(G189&amp;"-ALL",NLPaymentExport,10,FALSE),0)</f>
        <v>100</v>
      </c>
      <c r="AU189" s="117">
        <f t="shared" si="27"/>
        <v>0</v>
      </c>
    </row>
    <row r="190" spans="1:80" outlineLevel="1" x14ac:dyDescent="0.45">
      <c r="A190" s="3"/>
      <c r="C190" s="4"/>
      <c r="D190" s="456"/>
      <c r="E190" s="90" t="str">
        <f t="shared" si="32"/>
        <v>El Paso - Dyer</v>
      </c>
      <c r="F190" s="92" t="str">
        <f t="shared" si="33"/>
        <v>CP185</v>
      </c>
      <c r="G190" s="98" t="str">
        <f t="shared" si="34"/>
        <v>CP185-NEW DONOR -5th</v>
      </c>
      <c r="H190" s="457"/>
      <c r="I190" s="34" t="s">
        <v>80</v>
      </c>
      <c r="J190" s="58">
        <v>65</v>
      </c>
      <c r="K190" s="62">
        <v>61</v>
      </c>
      <c r="L190" s="58">
        <v>56</v>
      </c>
      <c r="M190" s="58">
        <v>65</v>
      </c>
      <c r="N190" s="58">
        <v>65</v>
      </c>
      <c r="O190" s="58">
        <v>65</v>
      </c>
      <c r="P190" s="58">
        <v>65</v>
      </c>
      <c r="Q190" s="58">
        <v>55</v>
      </c>
      <c r="R190" s="58">
        <v>55</v>
      </c>
      <c r="S190" s="58">
        <v>55</v>
      </c>
      <c r="T190" s="58">
        <v>55</v>
      </c>
      <c r="U190" s="58">
        <v>55</v>
      </c>
      <c r="V190" s="186">
        <v>55</v>
      </c>
      <c r="W190" s="186">
        <v>55</v>
      </c>
      <c r="X190" s="186">
        <v>55</v>
      </c>
      <c r="Y190" s="186">
        <v>55</v>
      </c>
      <c r="Z190" s="186">
        <v>55</v>
      </c>
      <c r="AA190" s="186">
        <v>55</v>
      </c>
      <c r="AB190" s="186">
        <v>55</v>
      </c>
      <c r="AC190" s="186">
        <v>55</v>
      </c>
      <c r="AD190" s="214">
        <v>55</v>
      </c>
      <c r="AE190" s="190">
        <v>100</v>
      </c>
      <c r="AF190" s="190">
        <v>100</v>
      </c>
      <c r="AG190" s="214">
        <v>100</v>
      </c>
      <c r="AH190" s="214">
        <v>100</v>
      </c>
      <c r="AI190" s="214">
        <v>100</v>
      </c>
      <c r="AJ190" s="289">
        <v>55</v>
      </c>
      <c r="AK190" s="289">
        <v>50</v>
      </c>
      <c r="AL190" s="301">
        <v>50</v>
      </c>
      <c r="AM190" s="289">
        <v>100</v>
      </c>
      <c r="AN190" s="272">
        <v>100</v>
      </c>
      <c r="AO190" s="301">
        <v>100</v>
      </c>
      <c r="AP190" s="301">
        <v>100</v>
      </c>
      <c r="AQ190" s="301">
        <v>100</v>
      </c>
      <c r="AR190" s="23"/>
      <c r="AS190" s="116" t="str">
        <f t="shared" si="26"/>
        <v>N</v>
      </c>
      <c r="AT190" s="113">
        <f>IFERROR(SUMIF('Current NLData'!A:A,'Payment Changes'!G190,'Current NLData'!K:K)/COUNTIF('Current NLData'!A:A,'Payment Changes'!G190),0)+IFERROR(VLOOKUP(G190&amp;"-ALL",NLPaymentExport,10,FALSE),0)</f>
        <v>100</v>
      </c>
      <c r="AU190" s="117">
        <f t="shared" si="27"/>
        <v>0</v>
      </c>
    </row>
    <row r="191" spans="1:80" outlineLevel="1" x14ac:dyDescent="0.45">
      <c r="A191" s="3"/>
      <c r="C191" s="4"/>
      <c r="D191" s="456"/>
      <c r="E191" s="90" t="str">
        <f t="shared" si="32"/>
        <v>El Paso - Dyer</v>
      </c>
      <c r="F191" s="92" t="str">
        <f t="shared" si="33"/>
        <v>CP185</v>
      </c>
      <c r="G191" s="98" t="str">
        <f t="shared" si="34"/>
        <v>CP185-NEW DONOR -6th</v>
      </c>
      <c r="H191" s="457"/>
      <c r="I191" s="34" t="s">
        <v>81</v>
      </c>
      <c r="J191" s="58">
        <v>65</v>
      </c>
      <c r="K191" s="62">
        <v>65</v>
      </c>
      <c r="L191" s="58">
        <v>56</v>
      </c>
      <c r="M191" s="58">
        <v>65</v>
      </c>
      <c r="N191" s="58">
        <v>65</v>
      </c>
      <c r="O191" s="58">
        <v>65</v>
      </c>
      <c r="P191" s="58">
        <v>65</v>
      </c>
      <c r="Q191" s="58">
        <v>55</v>
      </c>
      <c r="R191" s="58">
        <v>55</v>
      </c>
      <c r="S191" s="58">
        <v>55</v>
      </c>
      <c r="T191" s="58">
        <v>55</v>
      </c>
      <c r="U191" s="58">
        <v>55</v>
      </c>
      <c r="V191" s="186">
        <v>55</v>
      </c>
      <c r="W191" s="186">
        <v>55</v>
      </c>
      <c r="X191" s="186">
        <v>55</v>
      </c>
      <c r="Y191" s="186">
        <v>55</v>
      </c>
      <c r="Z191" s="186">
        <v>55</v>
      </c>
      <c r="AA191" s="186">
        <v>55</v>
      </c>
      <c r="AB191" s="186">
        <v>55</v>
      </c>
      <c r="AC191" s="186">
        <v>55</v>
      </c>
      <c r="AD191" s="214">
        <v>55</v>
      </c>
      <c r="AE191" s="190">
        <v>100</v>
      </c>
      <c r="AF191" s="190">
        <v>100</v>
      </c>
      <c r="AG191" s="190">
        <v>55</v>
      </c>
      <c r="AH191" s="190">
        <v>55</v>
      </c>
      <c r="AI191" s="190">
        <v>55</v>
      </c>
      <c r="AJ191" s="289">
        <v>55</v>
      </c>
      <c r="AK191" s="289">
        <v>50</v>
      </c>
      <c r="AL191" s="301">
        <v>50</v>
      </c>
      <c r="AM191" s="301">
        <v>50</v>
      </c>
      <c r="AN191" s="272">
        <v>50</v>
      </c>
      <c r="AO191" s="301">
        <v>50</v>
      </c>
      <c r="AP191" s="301">
        <v>50</v>
      </c>
      <c r="AQ191" s="301">
        <v>50</v>
      </c>
      <c r="AR191" s="23"/>
      <c r="AS191" s="116" t="str">
        <f t="shared" si="26"/>
        <v>N</v>
      </c>
      <c r="AT191" s="113">
        <f>IFERROR(SUMIF('Current NLData'!A:A,'Payment Changes'!G191,'Current NLData'!K:K)/COUNTIF('Current NLData'!A:A,'Payment Changes'!G191),0)+IFERROR(VLOOKUP(G191&amp;"-ALL",NLPaymentExport,10,FALSE),0)</f>
        <v>50</v>
      </c>
      <c r="AU191" s="117">
        <f t="shared" si="27"/>
        <v>0</v>
      </c>
    </row>
    <row r="192" spans="1:80" outlineLevel="1" x14ac:dyDescent="0.45">
      <c r="A192" s="3"/>
      <c r="C192" s="4"/>
      <c r="D192" s="456"/>
      <c r="E192" s="90" t="str">
        <f t="shared" si="32"/>
        <v>El Paso - Dyer</v>
      </c>
      <c r="F192" s="92" t="str">
        <f t="shared" si="33"/>
        <v>CP185</v>
      </c>
      <c r="G192" s="98" t="str">
        <f t="shared" si="34"/>
        <v>CP185-NEW DONOR -7th</v>
      </c>
      <c r="H192" s="457"/>
      <c r="I192" s="34" t="s">
        <v>82</v>
      </c>
      <c r="J192" s="58">
        <v>65</v>
      </c>
      <c r="K192" s="62">
        <v>61</v>
      </c>
      <c r="L192" s="58">
        <v>56</v>
      </c>
      <c r="M192" s="58">
        <v>65</v>
      </c>
      <c r="N192" s="58">
        <v>65</v>
      </c>
      <c r="O192" s="58">
        <v>65</v>
      </c>
      <c r="P192" s="58">
        <v>65</v>
      </c>
      <c r="Q192" s="58">
        <v>55</v>
      </c>
      <c r="R192" s="58">
        <v>55</v>
      </c>
      <c r="S192" s="58">
        <v>55</v>
      </c>
      <c r="T192" s="58">
        <v>55</v>
      </c>
      <c r="U192" s="58">
        <v>55</v>
      </c>
      <c r="V192" s="186">
        <v>55</v>
      </c>
      <c r="W192" s="186">
        <v>55</v>
      </c>
      <c r="X192" s="186">
        <v>55</v>
      </c>
      <c r="Y192" s="186">
        <v>55</v>
      </c>
      <c r="Z192" s="186">
        <v>55</v>
      </c>
      <c r="AA192" s="186">
        <v>55</v>
      </c>
      <c r="AB192" s="186">
        <v>55</v>
      </c>
      <c r="AC192" s="186">
        <v>55</v>
      </c>
      <c r="AD192" s="214">
        <v>55</v>
      </c>
      <c r="AE192" s="214">
        <v>55</v>
      </c>
      <c r="AF192" s="214">
        <v>55</v>
      </c>
      <c r="AG192" s="214">
        <v>55</v>
      </c>
      <c r="AH192" s="214">
        <v>55</v>
      </c>
      <c r="AI192" s="214">
        <v>55</v>
      </c>
      <c r="AJ192" s="272">
        <v>55</v>
      </c>
      <c r="AK192" s="289">
        <v>50</v>
      </c>
      <c r="AL192" s="301">
        <v>50</v>
      </c>
      <c r="AM192" s="301">
        <v>50</v>
      </c>
      <c r="AN192" s="272">
        <v>50</v>
      </c>
      <c r="AO192" s="301">
        <v>50</v>
      </c>
      <c r="AP192" s="301">
        <v>50</v>
      </c>
      <c r="AQ192" s="301">
        <v>50</v>
      </c>
      <c r="AR192" s="23"/>
      <c r="AS192" s="116" t="str">
        <f t="shared" si="26"/>
        <v>N</v>
      </c>
      <c r="AT192" s="113">
        <f>IFERROR(SUMIF('Current NLData'!A:A,'Payment Changes'!G192,'Current NLData'!K:K)/COUNTIF('Current NLData'!A:A,'Payment Changes'!G192),0)+IFERROR(VLOOKUP(G192&amp;"-ALL",NLPaymentExport,10,FALSE),0)</f>
        <v>50</v>
      </c>
      <c r="AU192" s="117">
        <f t="shared" si="27"/>
        <v>0</v>
      </c>
    </row>
    <row r="193" spans="1:80" outlineLevel="1" x14ac:dyDescent="0.45">
      <c r="A193" s="3"/>
      <c r="C193" s="4"/>
      <c r="D193" s="456"/>
      <c r="E193" s="90" t="str">
        <f t="shared" si="32"/>
        <v>El Paso - Dyer</v>
      </c>
      <c r="F193" s="92" t="str">
        <f t="shared" si="33"/>
        <v>CP185</v>
      </c>
      <c r="G193" s="98" t="str">
        <f t="shared" si="34"/>
        <v>CP185-NEW DONOR -8th</v>
      </c>
      <c r="H193" s="457"/>
      <c r="I193" s="35" t="s">
        <v>83</v>
      </c>
      <c r="J193" s="63">
        <v>65</v>
      </c>
      <c r="K193" s="64">
        <v>65</v>
      </c>
      <c r="L193" s="63">
        <v>56</v>
      </c>
      <c r="M193" s="63">
        <v>65</v>
      </c>
      <c r="N193" s="63">
        <v>65</v>
      </c>
      <c r="O193" s="63">
        <v>65</v>
      </c>
      <c r="P193" s="63">
        <v>65</v>
      </c>
      <c r="Q193" s="63">
        <v>55</v>
      </c>
      <c r="R193" s="63">
        <v>55</v>
      </c>
      <c r="S193" s="63">
        <v>55</v>
      </c>
      <c r="T193" s="63">
        <v>55</v>
      </c>
      <c r="U193" s="63">
        <v>55</v>
      </c>
      <c r="V193" s="187">
        <v>55</v>
      </c>
      <c r="W193" s="187">
        <v>55</v>
      </c>
      <c r="X193" s="187">
        <v>55</v>
      </c>
      <c r="Y193" s="187">
        <v>55</v>
      </c>
      <c r="Z193" s="187">
        <v>55</v>
      </c>
      <c r="AA193" s="187">
        <v>55</v>
      </c>
      <c r="AB193" s="187">
        <v>55</v>
      </c>
      <c r="AC193" s="187">
        <v>55</v>
      </c>
      <c r="AD193" s="221">
        <v>55</v>
      </c>
      <c r="AE193" s="221">
        <v>55</v>
      </c>
      <c r="AF193" s="221">
        <v>55</v>
      </c>
      <c r="AG193" s="221">
        <v>55</v>
      </c>
      <c r="AH193" s="221">
        <v>55</v>
      </c>
      <c r="AI193" s="221">
        <v>55</v>
      </c>
      <c r="AJ193" s="273">
        <v>55</v>
      </c>
      <c r="AK193" s="305">
        <v>50</v>
      </c>
      <c r="AL193" s="302">
        <v>50</v>
      </c>
      <c r="AM193" s="302">
        <v>50</v>
      </c>
      <c r="AN193" s="273">
        <v>50</v>
      </c>
      <c r="AO193" s="302">
        <v>50</v>
      </c>
      <c r="AP193" s="302">
        <v>50</v>
      </c>
      <c r="AQ193" s="302">
        <v>50</v>
      </c>
      <c r="AR193" s="23"/>
      <c r="AS193" s="116" t="str">
        <f t="shared" si="26"/>
        <v>N</v>
      </c>
      <c r="AT193" s="113">
        <f>IFERROR(SUMIF('Current NLData'!A:A,'Payment Changes'!G193,'Current NLData'!K:K)/COUNTIF('Current NLData'!A:A,'Payment Changes'!G193),0)+IFERROR(VLOOKUP(G193&amp;"-ALL",NLPaymentExport,10,FALSE),0)</f>
        <v>50</v>
      </c>
      <c r="AU193" s="117">
        <f t="shared" si="27"/>
        <v>0</v>
      </c>
    </row>
    <row r="194" spans="1:80" ht="28.5" outlineLevel="1" x14ac:dyDescent="0.45">
      <c r="A194" s="3"/>
      <c r="C194" s="4"/>
      <c r="D194" s="456"/>
      <c r="E194" s="90" t="str">
        <f t="shared" si="32"/>
        <v>El Paso - Dyer</v>
      </c>
      <c r="F194" s="92" t="str">
        <f t="shared" si="33"/>
        <v>CP185</v>
      </c>
      <c r="G194" s="98" t="str">
        <f t="shared" si="34"/>
        <v>CP185-RETURN - 1st don of the week -STD</v>
      </c>
      <c r="H194" s="457"/>
      <c r="I194" s="36" t="s">
        <v>84</v>
      </c>
      <c r="J194" s="58">
        <v>65</v>
      </c>
      <c r="K194" s="62">
        <v>61</v>
      </c>
      <c r="L194" s="58">
        <v>56</v>
      </c>
      <c r="M194" s="58">
        <v>65</v>
      </c>
      <c r="N194" s="58">
        <v>65</v>
      </c>
      <c r="O194" s="58">
        <v>65</v>
      </c>
      <c r="P194" s="58">
        <v>65</v>
      </c>
      <c r="Q194" s="58">
        <v>55</v>
      </c>
      <c r="R194" s="58">
        <v>55</v>
      </c>
      <c r="S194" s="58">
        <v>55</v>
      </c>
      <c r="T194" s="58">
        <v>55</v>
      </c>
      <c r="U194" s="58">
        <v>55</v>
      </c>
      <c r="V194" s="186">
        <v>55</v>
      </c>
      <c r="W194" s="186">
        <v>55</v>
      </c>
      <c r="X194" s="186">
        <v>55</v>
      </c>
      <c r="Y194" s="186">
        <v>55</v>
      </c>
      <c r="Z194" s="186">
        <v>55</v>
      </c>
      <c r="AA194" s="186">
        <v>55</v>
      </c>
      <c r="AB194" s="186">
        <v>55</v>
      </c>
      <c r="AC194" s="186">
        <v>55</v>
      </c>
      <c r="AD194" s="214">
        <v>55</v>
      </c>
      <c r="AE194" s="214">
        <v>55</v>
      </c>
      <c r="AF194" s="214">
        <v>55</v>
      </c>
      <c r="AG194" s="214">
        <v>55</v>
      </c>
      <c r="AH194" s="214">
        <v>55</v>
      </c>
      <c r="AI194" s="214">
        <v>55</v>
      </c>
      <c r="AJ194" s="272">
        <v>55</v>
      </c>
      <c r="AK194" s="289">
        <v>50</v>
      </c>
      <c r="AL194" s="301">
        <v>50</v>
      </c>
      <c r="AM194" s="301">
        <v>50</v>
      </c>
      <c r="AN194" s="272">
        <v>50</v>
      </c>
      <c r="AO194" s="301">
        <v>50</v>
      </c>
      <c r="AP194" s="301">
        <v>50</v>
      </c>
      <c r="AQ194" s="301">
        <v>50</v>
      </c>
      <c r="AR194" s="23"/>
      <c r="AS194" s="116" t="str">
        <f t="shared" si="26"/>
        <v>N</v>
      </c>
      <c r="AT194" s="113">
        <f>IFERROR(SUMIF('Current NLData'!A:A,'Payment Changes'!G194,'Current NLData'!K:K)/COUNTIF('Current NLData'!A:A,'Payment Changes'!G194),0)+IFERROR(VLOOKUP(G194&amp;"-ALL",NLPaymentExport,10,FALSE),0)</f>
        <v>50</v>
      </c>
      <c r="AU194" s="117">
        <f t="shared" si="27"/>
        <v>0</v>
      </c>
    </row>
    <row r="195" spans="1:80" ht="28.5" outlineLevel="1" x14ac:dyDescent="0.45">
      <c r="A195" s="3"/>
      <c r="C195" s="4"/>
      <c r="D195" s="456"/>
      <c r="E195" s="90" t="str">
        <f t="shared" si="32"/>
        <v>El Paso - Dyer</v>
      </c>
      <c r="F195" s="92" t="str">
        <f t="shared" si="33"/>
        <v>CP185</v>
      </c>
      <c r="G195" s="98" t="str">
        <f t="shared" si="34"/>
        <v>CP185-RETURN - 2nd don of the week -BONUS</v>
      </c>
      <c r="H195" s="457"/>
      <c r="I195" s="36" t="s">
        <v>85</v>
      </c>
      <c r="J195" s="58">
        <v>0</v>
      </c>
      <c r="K195" s="62">
        <v>4</v>
      </c>
      <c r="L195" s="58">
        <v>9</v>
      </c>
      <c r="M195" s="58">
        <v>5</v>
      </c>
      <c r="N195" s="58">
        <v>5</v>
      </c>
      <c r="O195" s="58">
        <v>5</v>
      </c>
      <c r="P195" s="58">
        <v>5</v>
      </c>
      <c r="Q195" s="58">
        <v>20</v>
      </c>
      <c r="R195" s="58">
        <v>20</v>
      </c>
      <c r="S195" s="58">
        <v>20</v>
      </c>
      <c r="T195" s="58">
        <v>20</v>
      </c>
      <c r="U195" s="58">
        <v>20</v>
      </c>
      <c r="V195" s="186">
        <v>20</v>
      </c>
      <c r="W195" s="186">
        <v>15</v>
      </c>
      <c r="X195" s="186">
        <v>15</v>
      </c>
      <c r="Y195" s="186">
        <v>15</v>
      </c>
      <c r="Z195" s="186">
        <v>15</v>
      </c>
      <c r="AA195" s="186">
        <v>15</v>
      </c>
      <c r="AB195" s="186">
        <v>15</v>
      </c>
      <c r="AC195" s="186">
        <v>15</v>
      </c>
      <c r="AD195" s="214">
        <v>15</v>
      </c>
      <c r="AE195" s="214">
        <v>15</v>
      </c>
      <c r="AF195" s="214">
        <v>15</v>
      </c>
      <c r="AG195" s="214">
        <v>15</v>
      </c>
      <c r="AH195" s="214">
        <v>15</v>
      </c>
      <c r="AI195" s="214">
        <v>15</v>
      </c>
      <c r="AJ195" s="272">
        <v>15</v>
      </c>
      <c r="AK195" s="289">
        <v>20</v>
      </c>
      <c r="AL195" s="301">
        <v>20</v>
      </c>
      <c r="AM195" s="301">
        <v>20</v>
      </c>
      <c r="AN195" s="272">
        <v>20</v>
      </c>
      <c r="AO195" s="301">
        <v>20</v>
      </c>
      <c r="AP195" s="301">
        <v>20</v>
      </c>
      <c r="AQ195" s="301">
        <v>20</v>
      </c>
      <c r="AR195" s="23"/>
      <c r="AS195" s="116" t="str">
        <f t="shared" ref="AS195:AS258" si="35">IF(AP195=AQ195,"N","Y")</f>
        <v>N</v>
      </c>
      <c r="AT195" s="113">
        <f>IFERROR(SUMIF('Current NLData'!A:A,'Payment Changes'!G195,'Current NLData'!K:K)/COUNTIF('Current NLData'!A:A,'Payment Changes'!G195),0)+IFERROR(VLOOKUP(G195&amp;"-ALL",NLPaymentExport,10,FALSE),0)</f>
        <v>20</v>
      </c>
      <c r="AU195" s="117">
        <f t="shared" si="27"/>
        <v>0</v>
      </c>
    </row>
    <row r="196" spans="1:80" ht="28.5" outlineLevel="1" x14ac:dyDescent="0.45">
      <c r="A196" s="3"/>
      <c r="C196" s="4"/>
      <c r="D196" s="456"/>
      <c r="E196" s="90" t="str">
        <f t="shared" si="32"/>
        <v>El Paso - Dyer</v>
      </c>
      <c r="F196" s="92" t="str">
        <f t="shared" si="33"/>
        <v>CP185</v>
      </c>
      <c r="G196" s="98" t="str">
        <f t="shared" si="34"/>
        <v>CP185-RETURN - 5th don of the month -BONUS</v>
      </c>
      <c r="H196" s="457"/>
      <c r="I196" s="37" t="s">
        <v>86</v>
      </c>
      <c r="J196" s="65">
        <v>0</v>
      </c>
      <c r="K196" s="65">
        <v>0</v>
      </c>
      <c r="L196" s="65">
        <v>0</v>
      </c>
      <c r="M196" s="65">
        <v>0</v>
      </c>
      <c r="N196" s="65">
        <v>0</v>
      </c>
      <c r="O196" s="65">
        <v>0</v>
      </c>
      <c r="P196" s="65">
        <v>0</v>
      </c>
      <c r="Q196" s="65">
        <v>0</v>
      </c>
      <c r="R196" s="65">
        <v>0</v>
      </c>
      <c r="S196" s="65">
        <v>0</v>
      </c>
      <c r="T196" s="65">
        <v>0</v>
      </c>
      <c r="U196" s="65">
        <v>0</v>
      </c>
      <c r="V196" s="188">
        <v>0</v>
      </c>
      <c r="W196" s="188">
        <v>0</v>
      </c>
      <c r="X196" s="188">
        <v>0</v>
      </c>
      <c r="Y196" s="188">
        <v>0</v>
      </c>
      <c r="Z196" s="188">
        <v>0</v>
      </c>
      <c r="AA196" s="188">
        <v>0</v>
      </c>
      <c r="AB196" s="188">
        <v>0</v>
      </c>
      <c r="AC196" s="188">
        <v>0</v>
      </c>
      <c r="AD196" s="222">
        <v>0</v>
      </c>
      <c r="AE196" s="222">
        <v>0</v>
      </c>
      <c r="AF196" s="222">
        <v>0</v>
      </c>
      <c r="AG196" s="222">
        <v>0</v>
      </c>
      <c r="AH196" s="222">
        <v>0</v>
      </c>
      <c r="AI196" s="222">
        <v>0</v>
      </c>
      <c r="AJ196" s="287">
        <v>0</v>
      </c>
      <c r="AK196" s="303">
        <v>0</v>
      </c>
      <c r="AL196" s="303">
        <v>0</v>
      </c>
      <c r="AM196" s="303">
        <v>0</v>
      </c>
      <c r="AN196" s="287">
        <v>0</v>
      </c>
      <c r="AO196" s="303">
        <v>0</v>
      </c>
      <c r="AP196" s="303">
        <v>0</v>
      </c>
      <c r="AQ196" s="303">
        <v>0</v>
      </c>
      <c r="AR196" s="22"/>
      <c r="AS196" s="116" t="str">
        <f t="shared" si="35"/>
        <v>N</v>
      </c>
      <c r="AT196" s="113">
        <f>IFERROR(SUMIF('Current NLData'!A:A,'Payment Changes'!G196,'Current NLData'!K:K)/COUNTIF('Current NLData'!A:A,'Payment Changes'!G196),0)+IFERROR(VLOOKUP(G196&amp;"-ALL",NLPaymentExport,10,FALSE),0)</f>
        <v>0</v>
      </c>
      <c r="AU196" s="117">
        <f t="shared" si="27"/>
        <v>0</v>
      </c>
    </row>
    <row r="197" spans="1:80" ht="28.5" outlineLevel="1" x14ac:dyDescent="0.45">
      <c r="A197" s="3"/>
      <c r="C197" s="4"/>
      <c r="D197" s="456"/>
      <c r="E197" s="90" t="str">
        <f t="shared" si="32"/>
        <v>El Paso - Dyer</v>
      </c>
      <c r="F197" s="92" t="str">
        <f t="shared" si="33"/>
        <v>CP185</v>
      </c>
      <c r="G197" s="98" t="str">
        <f t="shared" si="34"/>
        <v>CP185-RETURN - 6th don of the month -BONUS</v>
      </c>
      <c r="H197" s="457"/>
      <c r="I197" s="38" t="s">
        <v>87</v>
      </c>
      <c r="J197" s="58">
        <v>0</v>
      </c>
      <c r="K197" s="58">
        <v>0</v>
      </c>
      <c r="L197" s="58">
        <v>0</v>
      </c>
      <c r="M197" s="58">
        <v>30</v>
      </c>
      <c r="N197" s="58">
        <v>30</v>
      </c>
      <c r="O197" s="58">
        <v>30</v>
      </c>
      <c r="P197" s="58">
        <v>30</v>
      </c>
      <c r="Q197" s="58">
        <v>50</v>
      </c>
      <c r="R197" s="58">
        <v>50</v>
      </c>
      <c r="S197" s="58">
        <v>50</v>
      </c>
      <c r="T197" s="58">
        <v>0</v>
      </c>
      <c r="U197" s="58">
        <v>0</v>
      </c>
      <c r="V197" s="186">
        <v>0</v>
      </c>
      <c r="W197" s="186">
        <v>0</v>
      </c>
      <c r="X197" s="186">
        <v>0</v>
      </c>
      <c r="Y197" s="186">
        <v>0</v>
      </c>
      <c r="Z197" s="186">
        <v>0</v>
      </c>
      <c r="AA197" s="186">
        <v>0</v>
      </c>
      <c r="AB197" s="190">
        <v>15</v>
      </c>
      <c r="AC197" s="190">
        <v>15</v>
      </c>
      <c r="AD197" s="214">
        <v>15</v>
      </c>
      <c r="AE197" s="214">
        <v>15</v>
      </c>
      <c r="AF197" s="214">
        <v>15</v>
      </c>
      <c r="AG197" s="214">
        <v>15</v>
      </c>
      <c r="AH197" s="214">
        <v>15</v>
      </c>
      <c r="AI197" s="214">
        <v>15</v>
      </c>
      <c r="AJ197" s="289">
        <v>0</v>
      </c>
      <c r="AK197" s="301">
        <v>0</v>
      </c>
      <c r="AL197" s="301">
        <v>0</v>
      </c>
      <c r="AM197" s="301">
        <v>0</v>
      </c>
      <c r="AN197" s="272">
        <v>0</v>
      </c>
      <c r="AO197" s="301">
        <v>0</v>
      </c>
      <c r="AP197" s="301">
        <v>0</v>
      </c>
      <c r="AQ197" s="301">
        <v>0</v>
      </c>
      <c r="AR197" s="22"/>
      <c r="AS197" s="116" t="str">
        <f t="shared" si="35"/>
        <v>N</v>
      </c>
      <c r="AT197" s="113">
        <f>IFERROR(SUMIF('Current NLData'!A:A,'Payment Changes'!G197,'Current NLData'!K:K)/COUNTIF('Current NLData'!A:A,'Payment Changes'!G197),0)+IFERROR(VLOOKUP(G197&amp;"-ALL",NLPaymentExport,10,FALSE),0)</f>
        <v>0</v>
      </c>
      <c r="AU197" s="117">
        <f t="shared" si="27"/>
        <v>0</v>
      </c>
    </row>
    <row r="198" spans="1:80" ht="28.5" outlineLevel="1" x14ac:dyDescent="0.45">
      <c r="A198" s="3"/>
      <c r="C198" s="4"/>
      <c r="D198" s="456"/>
      <c r="E198" s="90" t="str">
        <f t="shared" si="32"/>
        <v>El Paso - Dyer</v>
      </c>
      <c r="F198" s="92" t="str">
        <f t="shared" si="33"/>
        <v>CP185</v>
      </c>
      <c r="G198" s="98" t="str">
        <f t="shared" si="34"/>
        <v>CP185-RETURN - 7th don of the month -BONUS</v>
      </c>
      <c r="H198" s="457"/>
      <c r="I198" s="38" t="s">
        <v>88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58">
        <v>0</v>
      </c>
      <c r="P198" s="58">
        <v>0</v>
      </c>
      <c r="Q198" s="58">
        <v>0</v>
      </c>
      <c r="R198" s="58">
        <v>0</v>
      </c>
      <c r="S198" s="58">
        <v>0</v>
      </c>
      <c r="T198" s="58">
        <v>50</v>
      </c>
      <c r="U198" s="58">
        <v>50</v>
      </c>
      <c r="V198" s="186">
        <v>50</v>
      </c>
      <c r="W198" s="186">
        <v>50</v>
      </c>
      <c r="X198" s="186">
        <v>0</v>
      </c>
      <c r="Y198" s="186">
        <v>0</v>
      </c>
      <c r="Z198" s="186">
        <v>0</v>
      </c>
      <c r="AA198" s="186">
        <v>0</v>
      </c>
      <c r="AB198" s="190">
        <v>30</v>
      </c>
      <c r="AC198" s="190">
        <v>30</v>
      </c>
      <c r="AD198" s="214">
        <v>30</v>
      </c>
      <c r="AE198" s="214">
        <v>30</v>
      </c>
      <c r="AF198" s="214">
        <v>30</v>
      </c>
      <c r="AG198" s="214">
        <v>30</v>
      </c>
      <c r="AH198" s="214">
        <v>30</v>
      </c>
      <c r="AI198" s="214">
        <v>30</v>
      </c>
      <c r="AJ198" s="289">
        <v>10</v>
      </c>
      <c r="AK198" s="301">
        <v>10</v>
      </c>
      <c r="AL198" s="301">
        <v>10</v>
      </c>
      <c r="AM198" s="301">
        <v>10</v>
      </c>
      <c r="AN198" s="272">
        <v>10</v>
      </c>
      <c r="AO198" s="301">
        <v>10</v>
      </c>
      <c r="AP198" s="301">
        <v>10</v>
      </c>
      <c r="AQ198" s="301">
        <v>10</v>
      </c>
      <c r="AR198" s="22"/>
      <c r="AS198" s="116" t="str">
        <f t="shared" si="35"/>
        <v>N</v>
      </c>
      <c r="AT198" s="113">
        <f>IFERROR(SUMIF('Current NLData'!A:A,'Payment Changes'!G198,'Current NLData'!K:K)/COUNTIF('Current NLData'!A:A,'Payment Changes'!G198),0)+IFERROR(VLOOKUP(G198&amp;"-ALL",NLPaymentExport,10,FALSE),0)</f>
        <v>10</v>
      </c>
      <c r="AU198" s="117">
        <f t="shared" si="27"/>
        <v>0</v>
      </c>
    </row>
    <row r="199" spans="1:80" ht="28.5" outlineLevel="1" x14ac:dyDescent="0.45">
      <c r="A199" s="3"/>
      <c r="C199" s="4"/>
      <c r="D199" s="456"/>
      <c r="E199" s="90" t="str">
        <f t="shared" si="32"/>
        <v>El Paso - Dyer</v>
      </c>
      <c r="F199" s="92" t="str">
        <f t="shared" si="33"/>
        <v>CP185</v>
      </c>
      <c r="G199" s="98" t="str">
        <f t="shared" si="34"/>
        <v>CP185-RETURN - 8th don of the month -BONUS</v>
      </c>
      <c r="H199" s="457"/>
      <c r="I199" s="38" t="s">
        <v>89</v>
      </c>
      <c r="J199" s="58">
        <v>25</v>
      </c>
      <c r="K199" s="58">
        <v>25</v>
      </c>
      <c r="L199" s="58">
        <v>0</v>
      </c>
      <c r="M199" s="58">
        <v>0</v>
      </c>
      <c r="N199" s="58">
        <v>0</v>
      </c>
      <c r="O199" s="58">
        <v>0</v>
      </c>
      <c r="P199" s="58">
        <v>0</v>
      </c>
      <c r="Q199" s="58">
        <v>0</v>
      </c>
      <c r="R199" s="58">
        <v>0</v>
      </c>
      <c r="S199" s="58">
        <v>0</v>
      </c>
      <c r="T199" s="58">
        <v>0</v>
      </c>
      <c r="U199" s="58">
        <v>0</v>
      </c>
      <c r="V199" s="186">
        <v>0</v>
      </c>
      <c r="W199" s="186">
        <v>0</v>
      </c>
      <c r="X199" s="186">
        <v>0</v>
      </c>
      <c r="Y199" s="186">
        <v>0</v>
      </c>
      <c r="Z199" s="186">
        <v>0</v>
      </c>
      <c r="AA199" s="186">
        <v>0</v>
      </c>
      <c r="AB199" s="186">
        <v>0</v>
      </c>
      <c r="AC199" s="186">
        <v>0</v>
      </c>
      <c r="AD199" s="214">
        <v>0</v>
      </c>
      <c r="AE199" s="214">
        <v>0</v>
      </c>
      <c r="AF199" s="214">
        <v>0</v>
      </c>
      <c r="AG199" s="214">
        <v>0</v>
      </c>
      <c r="AH199" s="214">
        <v>0</v>
      </c>
      <c r="AI199" s="214">
        <v>0</v>
      </c>
      <c r="AJ199" s="272">
        <v>0</v>
      </c>
      <c r="AK199" s="301">
        <v>0</v>
      </c>
      <c r="AL199" s="301">
        <v>0</v>
      </c>
      <c r="AM199" s="301">
        <v>0</v>
      </c>
      <c r="AN199" s="272">
        <v>0</v>
      </c>
      <c r="AO199" s="301">
        <v>0</v>
      </c>
      <c r="AP199" s="301">
        <v>0</v>
      </c>
      <c r="AQ199" s="301">
        <v>0</v>
      </c>
      <c r="AR199" s="22"/>
      <c r="AS199" s="116" t="str">
        <f t="shared" si="35"/>
        <v>N</v>
      </c>
      <c r="AT199" s="113">
        <f>IFERROR(SUMIF('Current NLData'!A:A,'Payment Changes'!G199,'Current NLData'!K:K)/COUNTIF('Current NLData'!A:A,'Payment Changes'!G199),0)+IFERROR(VLOOKUP(G199&amp;"-ALL",NLPaymentExport,10,FALSE),0)</f>
        <v>0</v>
      </c>
      <c r="AU199" s="117">
        <f t="shared" ref="AU199:AU262" si="36">IF(OR(I199 = "New Donor", I199="Return Donor", I199="Retention Bonus", I199="Referral", I199 = ""),"",AQ199-AT199 )</f>
        <v>0</v>
      </c>
    </row>
    <row r="200" spans="1:80" ht="28.5" outlineLevel="1" x14ac:dyDescent="0.45">
      <c r="A200" s="3"/>
      <c r="C200" s="4" t="str">
        <f>IF(J200=0,"Warning","")</f>
        <v/>
      </c>
      <c r="D200" s="456"/>
      <c r="E200" s="90" t="str">
        <f t="shared" si="32"/>
        <v>El Paso - Dyer</v>
      </c>
      <c r="F200" s="92" t="str">
        <f t="shared" si="33"/>
        <v>CP185</v>
      </c>
      <c r="G200" s="98" t="str">
        <f t="shared" si="34"/>
        <v>CP185-RETURN - Buddy referral  -BONUS</v>
      </c>
      <c r="H200" s="457"/>
      <c r="I200" s="39" t="s">
        <v>90</v>
      </c>
      <c r="J200" s="58">
        <v>50</v>
      </c>
      <c r="K200" s="57">
        <v>0</v>
      </c>
      <c r="L200" s="56">
        <v>0</v>
      </c>
      <c r="M200" s="56">
        <v>50</v>
      </c>
      <c r="N200" s="56">
        <v>50</v>
      </c>
      <c r="O200" s="56">
        <v>50</v>
      </c>
      <c r="P200" s="56">
        <v>50</v>
      </c>
      <c r="Q200" s="56">
        <v>50</v>
      </c>
      <c r="R200" s="56">
        <v>50</v>
      </c>
      <c r="S200" s="56">
        <v>50</v>
      </c>
      <c r="T200" s="56">
        <v>50</v>
      </c>
      <c r="U200" s="56">
        <v>50</v>
      </c>
      <c r="V200" s="193">
        <v>50</v>
      </c>
      <c r="W200" s="193">
        <v>50</v>
      </c>
      <c r="X200" s="193">
        <v>100</v>
      </c>
      <c r="Y200" s="193">
        <v>100</v>
      </c>
      <c r="Z200" s="193">
        <v>100</v>
      </c>
      <c r="AA200" s="193">
        <v>100</v>
      </c>
      <c r="AB200" s="237">
        <v>50</v>
      </c>
      <c r="AC200" s="237">
        <v>50</v>
      </c>
      <c r="AD200" s="226">
        <v>50</v>
      </c>
      <c r="AE200" s="226">
        <v>50</v>
      </c>
      <c r="AF200" s="226">
        <v>50</v>
      </c>
      <c r="AG200" s="226">
        <v>50</v>
      </c>
      <c r="AH200" s="226">
        <v>50</v>
      </c>
      <c r="AI200" s="226">
        <v>50</v>
      </c>
      <c r="AJ200" s="292">
        <v>25</v>
      </c>
      <c r="AK200" s="323">
        <v>25</v>
      </c>
      <c r="AL200" s="323">
        <v>25</v>
      </c>
      <c r="AM200" s="292">
        <v>50</v>
      </c>
      <c r="AN200" s="293">
        <v>50</v>
      </c>
      <c r="AO200" s="323">
        <v>50</v>
      </c>
      <c r="AP200" s="323">
        <v>50</v>
      </c>
      <c r="AQ200" s="323">
        <v>50</v>
      </c>
      <c r="AR200" s="23"/>
      <c r="AS200" s="116" t="str">
        <f t="shared" si="35"/>
        <v>N</v>
      </c>
      <c r="AT200" s="113">
        <f>IFERROR(SUMIF('Current NLData'!A:A,'Payment Changes'!G200,'Current NLData'!K:K)/COUNTIF('Current NLData'!A:A,'Payment Changes'!G200),0)+IFERROR(VLOOKUP(G200&amp;"-ALL",NLPaymentExport,10,FALSE),0)</f>
        <v>50</v>
      </c>
      <c r="AU200" s="117">
        <f t="shared" si="36"/>
        <v>0</v>
      </c>
    </row>
    <row r="201" spans="1:80" s="89" customFormat="1" ht="21.4" thickBot="1" x14ac:dyDescent="0.7">
      <c r="A201" s="85"/>
      <c r="B201" s="348"/>
      <c r="C201" s="160"/>
      <c r="D201" s="86"/>
      <c r="E201" s="86"/>
      <c r="F201" s="86"/>
      <c r="G201" s="86"/>
      <c r="H201" s="95"/>
      <c r="I201" s="87"/>
      <c r="J201" s="88"/>
      <c r="K201" s="88"/>
      <c r="L201" s="88"/>
      <c r="M201" s="88"/>
      <c r="N201" s="88"/>
      <c r="O201" s="88"/>
      <c r="P201" s="88"/>
      <c r="Q201" s="88"/>
      <c r="R201" s="88"/>
      <c r="S201" s="88"/>
      <c r="T201" s="88"/>
      <c r="U201" s="88"/>
      <c r="V201" s="189" t="s">
        <v>91</v>
      </c>
      <c r="W201" s="189" t="s">
        <v>91</v>
      </c>
      <c r="X201" s="189" t="s">
        <v>91</v>
      </c>
      <c r="Y201" s="189" t="s">
        <v>91</v>
      </c>
      <c r="Z201" s="189" t="s">
        <v>91</v>
      </c>
      <c r="AA201" s="189" t="s">
        <v>91</v>
      </c>
      <c r="AB201" s="189" t="s">
        <v>91</v>
      </c>
      <c r="AC201" s="189" t="s">
        <v>91</v>
      </c>
      <c r="AD201" s="257" t="s">
        <v>91</v>
      </c>
      <c r="AE201" s="257" t="s">
        <v>91</v>
      </c>
      <c r="AF201" s="257" t="s">
        <v>91</v>
      </c>
      <c r="AG201" s="257" t="s">
        <v>91</v>
      </c>
      <c r="AH201" s="257" t="s">
        <v>91</v>
      </c>
      <c r="AI201" s="257" t="s">
        <v>91</v>
      </c>
      <c r="AJ201" s="288" t="s">
        <v>91</v>
      </c>
      <c r="AK201" s="311" t="s">
        <v>91</v>
      </c>
      <c r="AL201" s="311" t="s">
        <v>91</v>
      </c>
      <c r="AM201" s="311" t="s">
        <v>91</v>
      </c>
      <c r="AN201" s="288" t="s">
        <v>91</v>
      </c>
      <c r="AO201" s="311" t="s">
        <v>91</v>
      </c>
      <c r="AP201" s="311" t="s">
        <v>91</v>
      </c>
      <c r="AQ201" s="311" t="s">
        <v>91</v>
      </c>
      <c r="AR201" s="21"/>
      <c r="AS201" s="116" t="str">
        <f t="shared" si="35"/>
        <v>N</v>
      </c>
      <c r="AT201" s="113">
        <f>IFERROR(SUMIF('Current NLData'!A:A,'Payment Changes'!G201,'Current NLData'!K:K)/COUNTIF('Current NLData'!A:A,'Payment Changes'!G201),0)+IFERROR(VLOOKUP(G201&amp;"-ALL",NLPaymentExport,10,FALSE),0)</f>
        <v>0</v>
      </c>
      <c r="AU201" s="117" t="str">
        <f t="shared" si="36"/>
        <v/>
      </c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</row>
    <row r="202" spans="1:80" s="10" customFormat="1" x14ac:dyDescent="0.45">
      <c r="A202" s="458">
        <v>14</v>
      </c>
      <c r="B202" s="461" t="s">
        <v>198</v>
      </c>
      <c r="C202" s="473" t="s">
        <v>44</v>
      </c>
      <c r="D202" s="467" t="s">
        <v>100</v>
      </c>
      <c r="E202" s="105" t="str">
        <f>IF(B202 = "",#REF!,B202)</f>
        <v>El Paso - Alameda</v>
      </c>
      <c r="F202" s="106" t="s">
        <v>199</v>
      </c>
      <c r="G202" s="107" t="str">
        <f t="shared" ref="G202:G220" si="37">F202&amp;"-"&amp;I202</f>
        <v>CP528-New Donor</v>
      </c>
      <c r="H202" s="470" t="s">
        <v>148</v>
      </c>
      <c r="I202" s="76" t="s">
        <v>48</v>
      </c>
      <c r="J202" s="40" t="s">
        <v>102</v>
      </c>
      <c r="K202" s="41" t="s">
        <v>189</v>
      </c>
      <c r="L202" s="41" t="s">
        <v>190</v>
      </c>
      <c r="M202" s="118" t="s">
        <v>191</v>
      </c>
      <c r="N202" s="135" t="s">
        <v>191</v>
      </c>
      <c r="O202" s="135" t="s">
        <v>191</v>
      </c>
      <c r="P202" s="135" t="s">
        <v>191</v>
      </c>
      <c r="Q202" s="135" t="s">
        <v>106</v>
      </c>
      <c r="R202" s="135" t="s">
        <v>106</v>
      </c>
      <c r="S202" s="135" t="s">
        <v>106</v>
      </c>
      <c r="T202" s="135" t="s">
        <v>106</v>
      </c>
      <c r="U202" s="135" t="s">
        <v>106</v>
      </c>
      <c r="V202" s="182" t="s">
        <v>106</v>
      </c>
      <c r="W202" s="182" t="s">
        <v>106</v>
      </c>
      <c r="X202" s="182" t="s">
        <v>106</v>
      </c>
      <c r="Y202" s="182" t="s">
        <v>106</v>
      </c>
      <c r="Z202" s="182" t="s">
        <v>106</v>
      </c>
      <c r="AA202" s="182" t="s">
        <v>106</v>
      </c>
      <c r="AB202" s="182" t="s">
        <v>106</v>
      </c>
      <c r="AC202" s="182" t="s">
        <v>106</v>
      </c>
      <c r="AD202" s="255" t="s">
        <v>106</v>
      </c>
      <c r="AE202" s="250" t="s">
        <v>95</v>
      </c>
      <c r="AF202" s="250" t="s">
        <v>95</v>
      </c>
      <c r="AG202" s="255" t="s">
        <v>95</v>
      </c>
      <c r="AH202" s="255" t="s">
        <v>95</v>
      </c>
      <c r="AI202" s="255" t="s">
        <v>95</v>
      </c>
      <c r="AJ202" s="284" t="s">
        <v>95</v>
      </c>
      <c r="AK202" s="321" t="s">
        <v>95</v>
      </c>
      <c r="AL202" s="321" t="s">
        <v>95</v>
      </c>
      <c r="AM202" s="321" t="s">
        <v>95</v>
      </c>
      <c r="AN202" s="284" t="s">
        <v>95</v>
      </c>
      <c r="AO202" s="321" t="s">
        <v>95</v>
      </c>
      <c r="AP202" s="321" t="s">
        <v>95</v>
      </c>
      <c r="AQ202" s="321" t="s">
        <v>95</v>
      </c>
      <c r="AR202" s="108"/>
      <c r="AS202" s="116" t="str">
        <f t="shared" si="35"/>
        <v>N</v>
      </c>
      <c r="AT202" s="113">
        <f>IFERROR(SUMIF('Current NLData'!A:A,'Payment Changes'!G202,'Current NLData'!K:K)/COUNTIF('Current NLData'!A:A,'Payment Changes'!G202),0)+IFERROR(VLOOKUP(G202&amp;"-ALL",NLPaymentExport,10,FALSE),0)</f>
        <v>0</v>
      </c>
      <c r="AU202" s="117" t="str">
        <f t="shared" si="36"/>
        <v/>
      </c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</row>
    <row r="203" spans="1:80" x14ac:dyDescent="0.45">
      <c r="A203" s="459"/>
      <c r="B203" s="462"/>
      <c r="C203" s="474"/>
      <c r="D203" s="468"/>
      <c r="E203" s="90" t="str">
        <f t="shared" si="32"/>
        <v>El Paso - Alameda</v>
      </c>
      <c r="F203" s="91" t="s">
        <v>199</v>
      </c>
      <c r="G203" s="97" t="str">
        <f t="shared" si="37"/>
        <v>CP528-Return Donor</v>
      </c>
      <c r="H203" s="471"/>
      <c r="I203" s="77" t="s">
        <v>60</v>
      </c>
      <c r="J203" s="43" t="s">
        <v>102</v>
      </c>
      <c r="K203" s="43" t="s">
        <v>192</v>
      </c>
      <c r="L203" s="44" t="s">
        <v>190</v>
      </c>
      <c r="M203" s="119" t="s">
        <v>191</v>
      </c>
      <c r="N203" s="136" t="s">
        <v>191</v>
      </c>
      <c r="O203" s="136" t="s">
        <v>191</v>
      </c>
      <c r="P203" s="136" t="s">
        <v>191</v>
      </c>
      <c r="Q203" s="136" t="s">
        <v>191</v>
      </c>
      <c r="R203" s="136" t="s">
        <v>191</v>
      </c>
      <c r="S203" s="136" t="s">
        <v>191</v>
      </c>
      <c r="T203" s="136" t="s">
        <v>191</v>
      </c>
      <c r="U203" s="136" t="s">
        <v>191</v>
      </c>
      <c r="V203" s="184" t="s">
        <v>191</v>
      </c>
      <c r="W203" s="184" t="s">
        <v>191</v>
      </c>
      <c r="X203" s="184" t="s">
        <v>191</v>
      </c>
      <c r="Y203" s="184" t="s">
        <v>191</v>
      </c>
      <c r="Z203" s="184" t="s">
        <v>49</v>
      </c>
      <c r="AA203" s="184" t="s">
        <v>49</v>
      </c>
      <c r="AB203" s="184" t="s">
        <v>49</v>
      </c>
      <c r="AC203" s="184" t="s">
        <v>49</v>
      </c>
      <c r="AD203" s="256" t="s">
        <v>49</v>
      </c>
      <c r="AE203" s="256" t="s">
        <v>49</v>
      </c>
      <c r="AF203" s="256" t="s">
        <v>49</v>
      </c>
      <c r="AG203" s="256" t="s">
        <v>49</v>
      </c>
      <c r="AH203" s="256" t="s">
        <v>49</v>
      </c>
      <c r="AI203" s="256" t="s">
        <v>49</v>
      </c>
      <c r="AJ203" s="285" t="s">
        <v>49</v>
      </c>
      <c r="AK203" s="322" t="s">
        <v>49</v>
      </c>
      <c r="AL203" s="322" t="s">
        <v>49</v>
      </c>
      <c r="AM203" s="322" t="s">
        <v>49</v>
      </c>
      <c r="AN203" s="333" t="s">
        <v>200</v>
      </c>
      <c r="AO203" s="322" t="s">
        <v>200</v>
      </c>
      <c r="AP203" s="322" t="s">
        <v>200</v>
      </c>
      <c r="AQ203" s="322" t="s">
        <v>200</v>
      </c>
      <c r="AR203" s="21"/>
      <c r="AS203" s="116" t="str">
        <f t="shared" si="35"/>
        <v>N</v>
      </c>
      <c r="AT203" s="113">
        <f>IFERROR(SUMIF('Current NLData'!A:A,'Payment Changes'!G203,'Current NLData'!K:K)/COUNTIF('Current NLData'!A:A,'Payment Changes'!G203),0)+IFERROR(VLOOKUP(G203&amp;"-ALL",NLPaymentExport,10,FALSE),0)</f>
        <v>0</v>
      </c>
      <c r="AU203" s="117" t="str">
        <f t="shared" si="36"/>
        <v/>
      </c>
    </row>
    <row r="204" spans="1:80" x14ac:dyDescent="0.45">
      <c r="A204" s="459"/>
      <c r="B204" s="462"/>
      <c r="C204" s="474"/>
      <c r="D204" s="468"/>
      <c r="E204" s="90" t="str">
        <f t="shared" si="32"/>
        <v>El Paso - Alameda</v>
      </c>
      <c r="F204" s="91" t="s">
        <v>199</v>
      </c>
      <c r="G204" s="97" t="str">
        <f t="shared" si="37"/>
        <v>CP528-Retention Bonus</v>
      </c>
      <c r="H204" s="471"/>
      <c r="I204" s="78" t="s">
        <v>62</v>
      </c>
      <c r="J204" s="46" t="s">
        <v>63</v>
      </c>
      <c r="K204" s="46" t="s">
        <v>63</v>
      </c>
      <c r="L204" s="47" t="s">
        <v>64</v>
      </c>
      <c r="M204" s="48" t="s">
        <v>64</v>
      </c>
      <c r="N204" s="46" t="s">
        <v>64</v>
      </c>
      <c r="O204" s="46" t="s">
        <v>64</v>
      </c>
      <c r="P204" s="46" t="s">
        <v>64</v>
      </c>
      <c r="Q204" s="46" t="s">
        <v>64</v>
      </c>
      <c r="R204" s="46" t="s">
        <v>201</v>
      </c>
      <c r="S204" s="46" t="s">
        <v>201</v>
      </c>
      <c r="T204" s="46" t="s">
        <v>202</v>
      </c>
      <c r="U204" s="46" t="s">
        <v>202</v>
      </c>
      <c r="V204" s="175" t="s">
        <v>202</v>
      </c>
      <c r="W204" s="175" t="s">
        <v>202</v>
      </c>
      <c r="X204" s="175" t="s">
        <v>202</v>
      </c>
      <c r="Y204" s="175" t="s">
        <v>202</v>
      </c>
      <c r="Z204" s="175" t="s">
        <v>202</v>
      </c>
      <c r="AA204" s="175" t="s">
        <v>202</v>
      </c>
      <c r="AB204" s="170" t="s">
        <v>175</v>
      </c>
      <c r="AC204" s="248" t="s">
        <v>175</v>
      </c>
      <c r="AD204" s="248" t="s">
        <v>175</v>
      </c>
      <c r="AE204" s="248" t="s">
        <v>175</v>
      </c>
      <c r="AF204" s="248" t="s">
        <v>175</v>
      </c>
      <c r="AG204" s="248" t="s">
        <v>175</v>
      </c>
      <c r="AH204" s="248" t="s">
        <v>175</v>
      </c>
      <c r="AI204" s="248" t="s">
        <v>175</v>
      </c>
      <c r="AJ204" s="280" t="s">
        <v>175</v>
      </c>
      <c r="AK204" s="314" t="s">
        <v>175</v>
      </c>
      <c r="AL204" s="314" t="s">
        <v>175</v>
      </c>
      <c r="AM204" s="314" t="s">
        <v>175</v>
      </c>
      <c r="AN204" s="276" t="s">
        <v>203</v>
      </c>
      <c r="AO204" s="314" t="s">
        <v>203</v>
      </c>
      <c r="AP204" s="314" t="s">
        <v>203</v>
      </c>
      <c r="AQ204" s="314" t="s">
        <v>203</v>
      </c>
      <c r="AR204" s="21"/>
      <c r="AS204" s="116" t="str">
        <f t="shared" si="35"/>
        <v>N</v>
      </c>
      <c r="AT204" s="113">
        <f>IFERROR(SUMIF('Current NLData'!A:A,'Payment Changes'!G204,'Current NLData'!K:K)/COUNTIF('Current NLData'!A:A,'Payment Changes'!G204),0)+IFERROR(VLOOKUP(G204&amp;"-ALL",NLPaymentExport,10,FALSE),0)</f>
        <v>0</v>
      </c>
      <c r="AU204" s="117" t="str">
        <f t="shared" si="36"/>
        <v/>
      </c>
    </row>
    <row r="205" spans="1:80" s="15" customFormat="1" ht="14.65" thickBot="1" x14ac:dyDescent="0.5">
      <c r="A205" s="460"/>
      <c r="B205" s="463"/>
      <c r="C205" s="475"/>
      <c r="D205" s="469"/>
      <c r="E205" s="109" t="str">
        <f t="shared" ref="E205:E268" si="38">IF(B205 = "",E204,B205)</f>
        <v>El Paso - Alameda</v>
      </c>
      <c r="F205" s="110" t="s">
        <v>199</v>
      </c>
      <c r="G205" s="111" t="str">
        <f t="shared" si="37"/>
        <v>CP528-Referral</v>
      </c>
      <c r="H205" s="472"/>
      <c r="I205" s="79" t="s">
        <v>73</v>
      </c>
      <c r="J205" s="49">
        <v>50</v>
      </c>
      <c r="K205" s="49">
        <v>0</v>
      </c>
      <c r="L205" s="50" t="s">
        <v>64</v>
      </c>
      <c r="M205" s="51" t="s">
        <v>64</v>
      </c>
      <c r="N205" s="49">
        <v>50</v>
      </c>
      <c r="O205" s="49">
        <v>50</v>
      </c>
      <c r="P205" s="49">
        <v>50</v>
      </c>
      <c r="Q205" s="49">
        <v>50</v>
      </c>
      <c r="R205" s="49">
        <v>50</v>
      </c>
      <c r="S205" s="49">
        <v>50</v>
      </c>
      <c r="T205" s="49">
        <v>50</v>
      </c>
      <c r="U205" s="49">
        <v>50</v>
      </c>
      <c r="V205" s="178">
        <v>50</v>
      </c>
      <c r="W205" s="178">
        <v>50</v>
      </c>
      <c r="X205" s="178">
        <v>50</v>
      </c>
      <c r="Y205" s="178">
        <v>50</v>
      </c>
      <c r="Z205" s="178">
        <v>50</v>
      </c>
      <c r="AA205" s="178">
        <v>50</v>
      </c>
      <c r="AB205" s="178">
        <v>50</v>
      </c>
      <c r="AC205" s="178">
        <v>50</v>
      </c>
      <c r="AD205" s="219">
        <v>50</v>
      </c>
      <c r="AE205" s="219">
        <v>50</v>
      </c>
      <c r="AF205" s="219">
        <v>50</v>
      </c>
      <c r="AG205" s="219">
        <v>50</v>
      </c>
      <c r="AH205" s="219">
        <v>50</v>
      </c>
      <c r="AI205" s="219">
        <v>50</v>
      </c>
      <c r="AJ205" s="277">
        <v>50</v>
      </c>
      <c r="AK205" s="315">
        <v>50</v>
      </c>
      <c r="AL205" s="315">
        <v>50</v>
      </c>
      <c r="AM205" s="315">
        <v>50</v>
      </c>
      <c r="AN205" s="277">
        <v>50</v>
      </c>
      <c r="AO205" s="315">
        <v>50</v>
      </c>
      <c r="AP205" s="315">
        <v>50</v>
      </c>
      <c r="AQ205" s="315">
        <v>50</v>
      </c>
      <c r="AR205" s="112"/>
      <c r="AS205" s="116" t="str">
        <f t="shared" si="35"/>
        <v>N</v>
      </c>
      <c r="AT205" s="113">
        <f>IFERROR(SUMIF('Current NLData'!A:A,'Payment Changes'!G205,'Current NLData'!K:K)/COUNTIF('Current NLData'!A:A,'Payment Changes'!G205),0)+IFERROR(VLOOKUP(G205&amp;"-ALL",NLPaymentExport,10,FALSE),0)</f>
        <v>0</v>
      </c>
      <c r="AU205" s="117" t="str">
        <f t="shared" si="36"/>
        <v/>
      </c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</row>
    <row r="206" spans="1:80" outlineLevel="1" x14ac:dyDescent="0.45">
      <c r="A206" s="3"/>
      <c r="C206" s="4"/>
      <c r="D206" s="455" t="s">
        <v>199</v>
      </c>
      <c r="E206" s="90" t="str">
        <f t="shared" si="38"/>
        <v>El Paso - Alameda</v>
      </c>
      <c r="F206" s="92" t="str">
        <f t="shared" ref="F206:F268" si="39">IF(D206 = "",F205,D206)</f>
        <v>CP528</v>
      </c>
      <c r="G206" s="98" t="str">
        <f t="shared" si="37"/>
        <v>CP528-NEW DONOR -1st</v>
      </c>
      <c r="H206" s="457" t="s">
        <v>75</v>
      </c>
      <c r="I206" s="33" t="s">
        <v>76</v>
      </c>
      <c r="J206" s="60">
        <v>65</v>
      </c>
      <c r="K206" s="61">
        <v>61</v>
      </c>
      <c r="L206" s="60">
        <v>56</v>
      </c>
      <c r="M206" s="60">
        <v>65</v>
      </c>
      <c r="N206" s="60">
        <v>65</v>
      </c>
      <c r="O206" s="60">
        <v>65</v>
      </c>
      <c r="P206" s="60">
        <v>65</v>
      </c>
      <c r="Q206" s="60">
        <v>100</v>
      </c>
      <c r="R206" s="60">
        <v>100</v>
      </c>
      <c r="S206" s="60">
        <v>100</v>
      </c>
      <c r="T206" s="60">
        <v>100</v>
      </c>
      <c r="U206" s="60">
        <v>100</v>
      </c>
      <c r="V206" s="185">
        <v>100</v>
      </c>
      <c r="W206" s="185">
        <v>100</v>
      </c>
      <c r="X206" s="185">
        <v>100</v>
      </c>
      <c r="Y206" s="185">
        <v>100</v>
      </c>
      <c r="Z206" s="185">
        <v>100</v>
      </c>
      <c r="AA206" s="185">
        <v>100</v>
      </c>
      <c r="AB206" s="185">
        <v>100</v>
      </c>
      <c r="AC206" s="185">
        <v>100</v>
      </c>
      <c r="AD206" s="220">
        <v>100</v>
      </c>
      <c r="AE206" s="220">
        <v>100</v>
      </c>
      <c r="AF206" s="220">
        <v>100</v>
      </c>
      <c r="AG206" s="220">
        <v>100</v>
      </c>
      <c r="AH206" s="220">
        <v>100</v>
      </c>
      <c r="AI206" s="220">
        <v>100</v>
      </c>
      <c r="AJ206" s="286">
        <v>100</v>
      </c>
      <c r="AK206" s="300">
        <v>100</v>
      </c>
      <c r="AL206" s="300">
        <v>100</v>
      </c>
      <c r="AM206" s="300">
        <v>100</v>
      </c>
      <c r="AN206" s="286">
        <v>100</v>
      </c>
      <c r="AO206" s="300">
        <v>100</v>
      </c>
      <c r="AP206" s="300">
        <v>100</v>
      </c>
      <c r="AQ206" s="300">
        <v>100</v>
      </c>
      <c r="AR206" s="23"/>
      <c r="AS206" s="116" t="str">
        <f t="shared" si="35"/>
        <v>N</v>
      </c>
      <c r="AT206" s="113">
        <f>IFERROR(SUMIF('Current NLData'!A:A,'Payment Changes'!G206,'Current NLData'!K:K)/COUNTIF('Current NLData'!A:A,'Payment Changes'!G206),0)+IFERROR(VLOOKUP(G206&amp;"-ALL",NLPaymentExport,10,FALSE),0)</f>
        <v>100</v>
      </c>
      <c r="AU206" s="117">
        <f t="shared" si="36"/>
        <v>0</v>
      </c>
    </row>
    <row r="207" spans="1:80" outlineLevel="1" x14ac:dyDescent="0.45">
      <c r="A207" s="3"/>
      <c r="C207" s="4"/>
      <c r="D207" s="456"/>
      <c r="E207" s="90" t="str">
        <f t="shared" si="38"/>
        <v>El Paso - Alameda</v>
      </c>
      <c r="F207" s="92" t="str">
        <f t="shared" si="39"/>
        <v>CP528</v>
      </c>
      <c r="G207" s="98" t="str">
        <f t="shared" si="37"/>
        <v>CP528-NEW DONOR -2nd</v>
      </c>
      <c r="H207" s="457"/>
      <c r="I207" s="34" t="s">
        <v>77</v>
      </c>
      <c r="J207" s="58">
        <v>65</v>
      </c>
      <c r="K207" s="62">
        <v>65</v>
      </c>
      <c r="L207" s="58">
        <v>56</v>
      </c>
      <c r="M207" s="58">
        <v>65</v>
      </c>
      <c r="N207" s="58">
        <v>65</v>
      </c>
      <c r="O207" s="58">
        <v>65</v>
      </c>
      <c r="P207" s="58">
        <v>65</v>
      </c>
      <c r="Q207" s="58">
        <v>100</v>
      </c>
      <c r="R207" s="58">
        <v>100</v>
      </c>
      <c r="S207" s="58">
        <v>100</v>
      </c>
      <c r="T207" s="58">
        <v>100</v>
      </c>
      <c r="U207" s="58">
        <v>100</v>
      </c>
      <c r="V207" s="186">
        <v>100</v>
      </c>
      <c r="W207" s="186">
        <v>100</v>
      </c>
      <c r="X207" s="186">
        <v>100</v>
      </c>
      <c r="Y207" s="186">
        <v>100</v>
      </c>
      <c r="Z207" s="186">
        <v>100</v>
      </c>
      <c r="AA207" s="186">
        <v>100</v>
      </c>
      <c r="AB207" s="186">
        <v>100</v>
      </c>
      <c r="AC207" s="186">
        <v>100</v>
      </c>
      <c r="AD207" s="214">
        <v>100</v>
      </c>
      <c r="AE207" s="214">
        <v>100</v>
      </c>
      <c r="AF207" s="214">
        <v>100</v>
      </c>
      <c r="AG207" s="214">
        <v>100</v>
      </c>
      <c r="AH207" s="214">
        <v>100</v>
      </c>
      <c r="AI207" s="214">
        <v>100</v>
      </c>
      <c r="AJ207" s="272">
        <v>100</v>
      </c>
      <c r="AK207" s="301">
        <v>100</v>
      </c>
      <c r="AL207" s="301">
        <v>100</v>
      </c>
      <c r="AM207" s="301">
        <v>100</v>
      </c>
      <c r="AN207" s="272">
        <v>100</v>
      </c>
      <c r="AO207" s="301">
        <v>100</v>
      </c>
      <c r="AP207" s="301">
        <v>100</v>
      </c>
      <c r="AQ207" s="301">
        <v>100</v>
      </c>
      <c r="AR207" s="23"/>
      <c r="AS207" s="116" t="str">
        <f t="shared" si="35"/>
        <v>N</v>
      </c>
      <c r="AT207" s="113">
        <f>IFERROR(SUMIF('Current NLData'!A:A,'Payment Changes'!G207,'Current NLData'!K:K)/COUNTIF('Current NLData'!A:A,'Payment Changes'!G207),0)+IFERROR(VLOOKUP(G207&amp;"-ALL",NLPaymentExport,10,FALSE),0)</f>
        <v>100</v>
      </c>
      <c r="AU207" s="117">
        <f t="shared" si="36"/>
        <v>0</v>
      </c>
    </row>
    <row r="208" spans="1:80" outlineLevel="1" x14ac:dyDescent="0.45">
      <c r="A208" s="3"/>
      <c r="C208" s="4"/>
      <c r="D208" s="456"/>
      <c r="E208" s="90" t="str">
        <f t="shared" si="38"/>
        <v>El Paso - Alameda</v>
      </c>
      <c r="F208" s="92" t="str">
        <f t="shared" si="39"/>
        <v>CP528</v>
      </c>
      <c r="G208" s="98" t="str">
        <f t="shared" si="37"/>
        <v>CP528-NEW DONOR -3rd</v>
      </c>
      <c r="H208" s="457"/>
      <c r="I208" s="34" t="s">
        <v>78</v>
      </c>
      <c r="J208" s="58">
        <v>65</v>
      </c>
      <c r="K208" s="62">
        <v>61</v>
      </c>
      <c r="L208" s="58">
        <v>56</v>
      </c>
      <c r="M208" s="58">
        <v>65</v>
      </c>
      <c r="N208" s="58">
        <v>65</v>
      </c>
      <c r="O208" s="58">
        <v>65</v>
      </c>
      <c r="P208" s="58">
        <v>65</v>
      </c>
      <c r="Q208" s="58">
        <v>100</v>
      </c>
      <c r="R208" s="58">
        <v>100</v>
      </c>
      <c r="S208" s="58">
        <v>100</v>
      </c>
      <c r="T208" s="58">
        <v>100</v>
      </c>
      <c r="U208" s="58">
        <v>100</v>
      </c>
      <c r="V208" s="186">
        <v>100</v>
      </c>
      <c r="W208" s="186">
        <v>100</v>
      </c>
      <c r="X208" s="186">
        <v>100</v>
      </c>
      <c r="Y208" s="186">
        <v>100</v>
      </c>
      <c r="Z208" s="186">
        <v>100</v>
      </c>
      <c r="AA208" s="186">
        <v>100</v>
      </c>
      <c r="AB208" s="186">
        <v>100</v>
      </c>
      <c r="AC208" s="186">
        <v>100</v>
      </c>
      <c r="AD208" s="214">
        <v>100</v>
      </c>
      <c r="AE208" s="214">
        <v>100</v>
      </c>
      <c r="AF208" s="214">
        <v>100</v>
      </c>
      <c r="AG208" s="214">
        <v>100</v>
      </c>
      <c r="AH208" s="214">
        <v>100</v>
      </c>
      <c r="AI208" s="214">
        <v>100</v>
      </c>
      <c r="AJ208" s="272">
        <v>100</v>
      </c>
      <c r="AK208" s="301">
        <v>100</v>
      </c>
      <c r="AL208" s="301">
        <v>100</v>
      </c>
      <c r="AM208" s="301">
        <v>100</v>
      </c>
      <c r="AN208" s="272">
        <v>100</v>
      </c>
      <c r="AO208" s="301">
        <v>100</v>
      </c>
      <c r="AP208" s="301">
        <v>100</v>
      </c>
      <c r="AQ208" s="301">
        <v>100</v>
      </c>
      <c r="AR208" s="23"/>
      <c r="AS208" s="116" t="str">
        <f t="shared" si="35"/>
        <v>N</v>
      </c>
      <c r="AT208" s="113">
        <f>IFERROR(SUMIF('Current NLData'!A:A,'Payment Changes'!G208,'Current NLData'!K:K)/COUNTIF('Current NLData'!A:A,'Payment Changes'!G208),0)+IFERROR(VLOOKUP(G208&amp;"-ALL",NLPaymentExport,10,FALSE),0)</f>
        <v>100</v>
      </c>
      <c r="AU208" s="117">
        <f t="shared" si="36"/>
        <v>0</v>
      </c>
    </row>
    <row r="209" spans="1:80" outlineLevel="1" x14ac:dyDescent="0.45">
      <c r="A209" s="3"/>
      <c r="C209" s="4"/>
      <c r="D209" s="456"/>
      <c r="E209" s="90" t="str">
        <f t="shared" si="38"/>
        <v>El Paso - Alameda</v>
      </c>
      <c r="F209" s="92" t="str">
        <f t="shared" si="39"/>
        <v>CP528</v>
      </c>
      <c r="G209" s="98" t="str">
        <f t="shared" si="37"/>
        <v>CP528-NEW DONOR -4th</v>
      </c>
      <c r="H209" s="457"/>
      <c r="I209" s="34" t="s">
        <v>79</v>
      </c>
      <c r="J209" s="58">
        <v>65</v>
      </c>
      <c r="K209" s="62">
        <v>65</v>
      </c>
      <c r="L209" s="58">
        <v>56</v>
      </c>
      <c r="M209" s="58">
        <v>65</v>
      </c>
      <c r="N209" s="58">
        <v>65</v>
      </c>
      <c r="O209" s="58">
        <v>65</v>
      </c>
      <c r="P209" s="58">
        <v>65</v>
      </c>
      <c r="Q209" s="58">
        <v>100</v>
      </c>
      <c r="R209" s="58">
        <v>100</v>
      </c>
      <c r="S209" s="58">
        <v>100</v>
      </c>
      <c r="T209" s="58">
        <v>100</v>
      </c>
      <c r="U209" s="58">
        <v>100</v>
      </c>
      <c r="V209" s="186">
        <v>100</v>
      </c>
      <c r="W209" s="186">
        <v>100</v>
      </c>
      <c r="X209" s="186">
        <v>100</v>
      </c>
      <c r="Y209" s="186">
        <v>100</v>
      </c>
      <c r="Z209" s="186">
        <v>100</v>
      </c>
      <c r="AA209" s="186">
        <v>100</v>
      </c>
      <c r="AB209" s="186">
        <v>100</v>
      </c>
      <c r="AC209" s="186">
        <v>100</v>
      </c>
      <c r="AD209" s="214">
        <v>100</v>
      </c>
      <c r="AE209" s="214">
        <v>100</v>
      </c>
      <c r="AF209" s="214">
        <v>100</v>
      </c>
      <c r="AG209" s="214">
        <v>100</v>
      </c>
      <c r="AH209" s="214">
        <v>100</v>
      </c>
      <c r="AI209" s="214">
        <v>100</v>
      </c>
      <c r="AJ209" s="272">
        <v>100</v>
      </c>
      <c r="AK209" s="301">
        <v>100</v>
      </c>
      <c r="AL209" s="301">
        <v>100</v>
      </c>
      <c r="AM209" s="301">
        <v>100</v>
      </c>
      <c r="AN209" s="272">
        <v>100</v>
      </c>
      <c r="AO209" s="301">
        <v>100</v>
      </c>
      <c r="AP209" s="301">
        <v>100</v>
      </c>
      <c r="AQ209" s="301">
        <v>100</v>
      </c>
      <c r="AR209" s="23"/>
      <c r="AS209" s="116" t="str">
        <f t="shared" si="35"/>
        <v>N</v>
      </c>
      <c r="AT209" s="113">
        <f>IFERROR(SUMIF('Current NLData'!A:A,'Payment Changes'!G209,'Current NLData'!K:K)/COUNTIF('Current NLData'!A:A,'Payment Changes'!G209),0)+IFERROR(VLOOKUP(G209&amp;"-ALL",NLPaymentExport,10,FALSE),0)</f>
        <v>100</v>
      </c>
      <c r="AU209" s="117">
        <f t="shared" si="36"/>
        <v>0</v>
      </c>
    </row>
    <row r="210" spans="1:80" outlineLevel="1" x14ac:dyDescent="0.45">
      <c r="A210" s="3"/>
      <c r="C210" s="4"/>
      <c r="D210" s="456"/>
      <c r="E210" s="90" t="str">
        <f t="shared" si="38"/>
        <v>El Paso - Alameda</v>
      </c>
      <c r="F210" s="92" t="str">
        <f t="shared" si="39"/>
        <v>CP528</v>
      </c>
      <c r="G210" s="98" t="str">
        <f t="shared" si="37"/>
        <v>CP528-NEW DONOR -5th</v>
      </c>
      <c r="H210" s="457"/>
      <c r="I210" s="34" t="s">
        <v>80</v>
      </c>
      <c r="J210" s="58">
        <v>65</v>
      </c>
      <c r="K210" s="62">
        <v>61</v>
      </c>
      <c r="L210" s="58">
        <v>56</v>
      </c>
      <c r="M210" s="58">
        <v>65</v>
      </c>
      <c r="N210" s="58">
        <v>65</v>
      </c>
      <c r="O210" s="58">
        <v>65</v>
      </c>
      <c r="P210" s="58">
        <v>65</v>
      </c>
      <c r="Q210" s="58">
        <v>65</v>
      </c>
      <c r="R210" s="58">
        <v>65</v>
      </c>
      <c r="S210" s="58">
        <v>65</v>
      </c>
      <c r="T210" s="58">
        <v>65</v>
      </c>
      <c r="U210" s="58">
        <v>65</v>
      </c>
      <c r="V210" s="186">
        <v>65</v>
      </c>
      <c r="W210" s="186">
        <v>65</v>
      </c>
      <c r="X210" s="186">
        <v>65</v>
      </c>
      <c r="Y210" s="186">
        <v>65</v>
      </c>
      <c r="Z210" s="186">
        <v>60</v>
      </c>
      <c r="AA210" s="186">
        <v>60</v>
      </c>
      <c r="AB210" s="186">
        <v>60</v>
      </c>
      <c r="AC210" s="186">
        <v>60</v>
      </c>
      <c r="AD210" s="214">
        <v>60</v>
      </c>
      <c r="AE210" s="190">
        <v>100</v>
      </c>
      <c r="AF210" s="190">
        <v>100</v>
      </c>
      <c r="AG210" s="214">
        <v>100</v>
      </c>
      <c r="AH210" s="214">
        <v>100</v>
      </c>
      <c r="AI210" s="214">
        <v>100</v>
      </c>
      <c r="AJ210" s="272">
        <v>100</v>
      </c>
      <c r="AK210" s="301">
        <v>100</v>
      </c>
      <c r="AL210" s="301">
        <v>100</v>
      </c>
      <c r="AM210" s="301">
        <v>100</v>
      </c>
      <c r="AN210" s="272">
        <v>100</v>
      </c>
      <c r="AO210" s="301">
        <v>100</v>
      </c>
      <c r="AP210" s="301">
        <v>100</v>
      </c>
      <c r="AQ210" s="301">
        <v>100</v>
      </c>
      <c r="AR210" s="23"/>
      <c r="AS210" s="116" t="str">
        <f t="shared" si="35"/>
        <v>N</v>
      </c>
      <c r="AT210" s="113">
        <f>IFERROR(SUMIF('Current NLData'!A:A,'Payment Changes'!G210,'Current NLData'!K:K)/COUNTIF('Current NLData'!A:A,'Payment Changes'!G210),0)+IFERROR(VLOOKUP(G210&amp;"-ALL",NLPaymentExport,10,FALSE),0)</f>
        <v>100</v>
      </c>
      <c r="AU210" s="117">
        <f t="shared" si="36"/>
        <v>0</v>
      </c>
    </row>
    <row r="211" spans="1:80" outlineLevel="1" x14ac:dyDescent="0.45">
      <c r="A211" s="3"/>
      <c r="C211" s="4"/>
      <c r="D211" s="456"/>
      <c r="E211" s="90" t="str">
        <f t="shared" si="38"/>
        <v>El Paso - Alameda</v>
      </c>
      <c r="F211" s="92" t="str">
        <f t="shared" si="39"/>
        <v>CP528</v>
      </c>
      <c r="G211" s="98" t="str">
        <f t="shared" si="37"/>
        <v>CP528-NEW DONOR -6th</v>
      </c>
      <c r="H211" s="457"/>
      <c r="I211" s="34" t="s">
        <v>81</v>
      </c>
      <c r="J211" s="58">
        <v>65</v>
      </c>
      <c r="K211" s="62">
        <v>65</v>
      </c>
      <c r="L211" s="58">
        <v>56</v>
      </c>
      <c r="M211" s="58">
        <v>65</v>
      </c>
      <c r="N211" s="58">
        <v>65</v>
      </c>
      <c r="O211" s="58">
        <v>65</v>
      </c>
      <c r="P211" s="58">
        <v>65</v>
      </c>
      <c r="Q211" s="58">
        <v>65</v>
      </c>
      <c r="R211" s="58">
        <v>65</v>
      </c>
      <c r="S211" s="58">
        <v>65</v>
      </c>
      <c r="T211" s="58">
        <v>65</v>
      </c>
      <c r="U211" s="58">
        <v>65</v>
      </c>
      <c r="V211" s="186">
        <v>65</v>
      </c>
      <c r="W211" s="186">
        <v>65</v>
      </c>
      <c r="X211" s="186">
        <v>65</v>
      </c>
      <c r="Y211" s="186">
        <v>65</v>
      </c>
      <c r="Z211" s="186">
        <v>60</v>
      </c>
      <c r="AA211" s="186">
        <v>60</v>
      </c>
      <c r="AB211" s="186">
        <v>60</v>
      </c>
      <c r="AC211" s="186">
        <v>60</v>
      </c>
      <c r="AD211" s="214">
        <v>60</v>
      </c>
      <c r="AE211" s="190">
        <v>100</v>
      </c>
      <c r="AF211" s="190">
        <v>100</v>
      </c>
      <c r="AG211" s="214">
        <v>100</v>
      </c>
      <c r="AH211" s="214">
        <v>100</v>
      </c>
      <c r="AI211" s="214">
        <v>100</v>
      </c>
      <c r="AJ211" s="272">
        <v>100</v>
      </c>
      <c r="AK211" s="301">
        <v>100</v>
      </c>
      <c r="AL211" s="301">
        <v>100</v>
      </c>
      <c r="AM211" s="301">
        <v>100</v>
      </c>
      <c r="AN211" s="272">
        <v>100</v>
      </c>
      <c r="AO211" s="301">
        <v>100</v>
      </c>
      <c r="AP211" s="301">
        <v>100</v>
      </c>
      <c r="AQ211" s="301">
        <v>100</v>
      </c>
      <c r="AR211" s="23"/>
      <c r="AS211" s="116" t="str">
        <f t="shared" si="35"/>
        <v>N</v>
      </c>
      <c r="AT211" s="113">
        <f>IFERROR(SUMIF('Current NLData'!A:A,'Payment Changes'!G211,'Current NLData'!K:K)/COUNTIF('Current NLData'!A:A,'Payment Changes'!G211),0)+IFERROR(VLOOKUP(G211&amp;"-ALL",NLPaymentExport,10,FALSE),0)</f>
        <v>100</v>
      </c>
      <c r="AU211" s="117">
        <f t="shared" si="36"/>
        <v>0</v>
      </c>
    </row>
    <row r="212" spans="1:80" outlineLevel="1" x14ac:dyDescent="0.45">
      <c r="A212" s="3"/>
      <c r="C212" s="4"/>
      <c r="D212" s="456"/>
      <c r="E212" s="90" t="str">
        <f t="shared" si="38"/>
        <v>El Paso - Alameda</v>
      </c>
      <c r="F212" s="92" t="str">
        <f t="shared" si="39"/>
        <v>CP528</v>
      </c>
      <c r="G212" s="98" t="str">
        <f t="shared" si="37"/>
        <v>CP528-NEW DONOR -7th</v>
      </c>
      <c r="H212" s="457"/>
      <c r="I212" s="34" t="s">
        <v>82</v>
      </c>
      <c r="J212" s="58">
        <v>65</v>
      </c>
      <c r="K212" s="62">
        <v>61</v>
      </c>
      <c r="L212" s="58">
        <v>56</v>
      </c>
      <c r="M212" s="58">
        <v>65</v>
      </c>
      <c r="N212" s="58">
        <v>65</v>
      </c>
      <c r="O212" s="58">
        <v>65</v>
      </c>
      <c r="P212" s="58">
        <v>65</v>
      </c>
      <c r="Q212" s="58">
        <v>65</v>
      </c>
      <c r="R212" s="58">
        <v>65</v>
      </c>
      <c r="S212" s="58">
        <v>65</v>
      </c>
      <c r="T212" s="58">
        <v>65</v>
      </c>
      <c r="U212" s="58">
        <v>65</v>
      </c>
      <c r="V212" s="186">
        <v>65</v>
      </c>
      <c r="W212" s="186">
        <v>65</v>
      </c>
      <c r="X212" s="186">
        <v>65</v>
      </c>
      <c r="Y212" s="186">
        <v>65</v>
      </c>
      <c r="Z212" s="186">
        <v>60</v>
      </c>
      <c r="AA212" s="186">
        <v>60</v>
      </c>
      <c r="AB212" s="186">
        <v>60</v>
      </c>
      <c r="AC212" s="186">
        <v>60</v>
      </c>
      <c r="AD212" s="214">
        <v>60</v>
      </c>
      <c r="AE212" s="214">
        <v>60</v>
      </c>
      <c r="AF212" s="214">
        <v>60</v>
      </c>
      <c r="AG212" s="214">
        <v>60</v>
      </c>
      <c r="AH212" s="214">
        <v>60</v>
      </c>
      <c r="AI212" s="214">
        <v>60</v>
      </c>
      <c r="AJ212" s="272">
        <v>60</v>
      </c>
      <c r="AK212" s="301">
        <v>60</v>
      </c>
      <c r="AL212" s="301">
        <v>60</v>
      </c>
      <c r="AM212" s="301">
        <v>60</v>
      </c>
      <c r="AN212" s="289">
        <v>55</v>
      </c>
      <c r="AO212" s="301">
        <v>55</v>
      </c>
      <c r="AP212" s="301">
        <v>55</v>
      </c>
      <c r="AQ212" s="301">
        <v>55</v>
      </c>
      <c r="AR212" s="23"/>
      <c r="AS212" s="116" t="str">
        <f t="shared" si="35"/>
        <v>N</v>
      </c>
      <c r="AT212" s="113">
        <f>IFERROR(SUMIF('Current NLData'!A:A,'Payment Changes'!G212,'Current NLData'!K:K)/COUNTIF('Current NLData'!A:A,'Payment Changes'!G212),0)+IFERROR(VLOOKUP(G212&amp;"-ALL",NLPaymentExport,10,FALSE),0)</f>
        <v>55</v>
      </c>
      <c r="AU212" s="117">
        <f t="shared" si="36"/>
        <v>0</v>
      </c>
    </row>
    <row r="213" spans="1:80" outlineLevel="1" x14ac:dyDescent="0.45">
      <c r="A213" s="3"/>
      <c r="C213" s="4"/>
      <c r="D213" s="456"/>
      <c r="E213" s="90" t="str">
        <f t="shared" si="38"/>
        <v>El Paso - Alameda</v>
      </c>
      <c r="F213" s="92" t="str">
        <f t="shared" si="39"/>
        <v>CP528</v>
      </c>
      <c r="G213" s="98" t="str">
        <f t="shared" si="37"/>
        <v>CP528-NEW DONOR -8th</v>
      </c>
      <c r="H213" s="457"/>
      <c r="I213" s="35" t="s">
        <v>83</v>
      </c>
      <c r="J213" s="63">
        <v>65</v>
      </c>
      <c r="K213" s="64">
        <v>65</v>
      </c>
      <c r="L213" s="63">
        <v>56</v>
      </c>
      <c r="M213" s="63">
        <v>65</v>
      </c>
      <c r="N213" s="63">
        <v>65</v>
      </c>
      <c r="O213" s="63">
        <v>65</v>
      </c>
      <c r="P213" s="63">
        <v>65</v>
      </c>
      <c r="Q213" s="63">
        <v>65</v>
      </c>
      <c r="R213" s="63">
        <v>65</v>
      </c>
      <c r="S213" s="63">
        <v>65</v>
      </c>
      <c r="T213" s="63">
        <v>65</v>
      </c>
      <c r="U213" s="63">
        <v>65</v>
      </c>
      <c r="V213" s="187">
        <v>65</v>
      </c>
      <c r="W213" s="187">
        <v>65</v>
      </c>
      <c r="X213" s="187">
        <v>65</v>
      </c>
      <c r="Y213" s="187">
        <v>65</v>
      </c>
      <c r="Z213" s="187">
        <v>60</v>
      </c>
      <c r="AA213" s="187">
        <v>60</v>
      </c>
      <c r="AB213" s="187">
        <v>60</v>
      </c>
      <c r="AC213" s="187">
        <v>60</v>
      </c>
      <c r="AD213" s="221">
        <v>60</v>
      </c>
      <c r="AE213" s="221">
        <v>60</v>
      </c>
      <c r="AF213" s="221">
        <v>60</v>
      </c>
      <c r="AG213" s="221">
        <v>60</v>
      </c>
      <c r="AH213" s="221">
        <v>60</v>
      </c>
      <c r="AI213" s="221">
        <v>60</v>
      </c>
      <c r="AJ213" s="273">
        <v>60</v>
      </c>
      <c r="AK213" s="302">
        <v>60</v>
      </c>
      <c r="AL213" s="302">
        <v>60</v>
      </c>
      <c r="AM213" s="302">
        <v>60</v>
      </c>
      <c r="AN213" s="305">
        <v>55</v>
      </c>
      <c r="AO213" s="302">
        <v>55</v>
      </c>
      <c r="AP213" s="302">
        <v>55</v>
      </c>
      <c r="AQ213" s="302">
        <v>55</v>
      </c>
      <c r="AR213" s="23"/>
      <c r="AS213" s="116" t="str">
        <f t="shared" si="35"/>
        <v>N</v>
      </c>
      <c r="AT213" s="113">
        <f>IFERROR(SUMIF('Current NLData'!A:A,'Payment Changes'!G213,'Current NLData'!K:K)/COUNTIF('Current NLData'!A:A,'Payment Changes'!G213),0)+IFERROR(VLOOKUP(G213&amp;"-ALL",NLPaymentExport,10,FALSE),0)</f>
        <v>55</v>
      </c>
      <c r="AU213" s="117">
        <f t="shared" si="36"/>
        <v>0</v>
      </c>
    </row>
    <row r="214" spans="1:80" ht="28.5" outlineLevel="1" x14ac:dyDescent="0.45">
      <c r="A214" s="3"/>
      <c r="C214" s="4"/>
      <c r="D214" s="456"/>
      <c r="E214" s="90" t="str">
        <f t="shared" si="38"/>
        <v>El Paso - Alameda</v>
      </c>
      <c r="F214" s="92" t="str">
        <f t="shared" si="39"/>
        <v>CP528</v>
      </c>
      <c r="G214" s="98" t="str">
        <f t="shared" si="37"/>
        <v>CP528-RETURN - 1st don of the week -STD</v>
      </c>
      <c r="H214" s="457"/>
      <c r="I214" s="36" t="s">
        <v>84</v>
      </c>
      <c r="J214" s="58">
        <v>65</v>
      </c>
      <c r="K214" s="62">
        <v>61</v>
      </c>
      <c r="L214" s="58">
        <v>56</v>
      </c>
      <c r="M214" s="58">
        <v>65</v>
      </c>
      <c r="N214" s="58">
        <v>65</v>
      </c>
      <c r="O214" s="58">
        <v>65</v>
      </c>
      <c r="P214" s="58">
        <v>65</v>
      </c>
      <c r="Q214" s="58">
        <v>65</v>
      </c>
      <c r="R214" s="58">
        <v>65</v>
      </c>
      <c r="S214" s="58">
        <v>65</v>
      </c>
      <c r="T214" s="58">
        <v>65</v>
      </c>
      <c r="U214" s="58">
        <v>65</v>
      </c>
      <c r="V214" s="186">
        <v>65</v>
      </c>
      <c r="W214" s="186">
        <v>65</v>
      </c>
      <c r="X214" s="186">
        <v>65</v>
      </c>
      <c r="Y214" s="186">
        <v>65</v>
      </c>
      <c r="Z214" s="186">
        <v>60</v>
      </c>
      <c r="AA214" s="186">
        <v>60</v>
      </c>
      <c r="AB214" s="186">
        <v>60</v>
      </c>
      <c r="AC214" s="186">
        <v>60</v>
      </c>
      <c r="AD214" s="214">
        <v>60</v>
      </c>
      <c r="AE214" s="214">
        <v>60</v>
      </c>
      <c r="AF214" s="214">
        <v>60</v>
      </c>
      <c r="AG214" s="214">
        <v>60</v>
      </c>
      <c r="AH214" s="214">
        <v>60</v>
      </c>
      <c r="AI214" s="214">
        <v>60</v>
      </c>
      <c r="AJ214" s="272">
        <v>60</v>
      </c>
      <c r="AK214" s="301">
        <v>60</v>
      </c>
      <c r="AL214" s="301">
        <v>60</v>
      </c>
      <c r="AM214" s="301">
        <v>60</v>
      </c>
      <c r="AN214" s="289">
        <v>55</v>
      </c>
      <c r="AO214" s="301">
        <v>55</v>
      </c>
      <c r="AP214" s="301">
        <v>55</v>
      </c>
      <c r="AQ214" s="301">
        <v>55</v>
      </c>
      <c r="AR214" s="23"/>
      <c r="AS214" s="116" t="str">
        <f t="shared" si="35"/>
        <v>N</v>
      </c>
      <c r="AT214" s="113">
        <f>IFERROR(SUMIF('Current NLData'!A:A,'Payment Changes'!G214,'Current NLData'!K:K)/COUNTIF('Current NLData'!A:A,'Payment Changes'!G214),0)+IFERROR(VLOOKUP(G214&amp;"-ALL",NLPaymentExport,10,FALSE),0)</f>
        <v>55</v>
      </c>
      <c r="AU214" s="117">
        <f t="shared" si="36"/>
        <v>0</v>
      </c>
    </row>
    <row r="215" spans="1:80" ht="28.5" outlineLevel="1" x14ac:dyDescent="0.45">
      <c r="A215" s="3"/>
      <c r="C215" s="4"/>
      <c r="D215" s="456"/>
      <c r="E215" s="90" t="str">
        <f t="shared" si="38"/>
        <v>El Paso - Alameda</v>
      </c>
      <c r="F215" s="92" t="str">
        <f t="shared" si="39"/>
        <v>CP528</v>
      </c>
      <c r="G215" s="98" t="str">
        <f t="shared" si="37"/>
        <v>CP528-RETURN - 2nd don of the week -BONUS</v>
      </c>
      <c r="H215" s="457"/>
      <c r="I215" s="36" t="s">
        <v>85</v>
      </c>
      <c r="J215" s="58">
        <v>0</v>
      </c>
      <c r="K215" s="62">
        <v>4</v>
      </c>
      <c r="L215" s="58">
        <v>9</v>
      </c>
      <c r="M215" s="58">
        <v>5</v>
      </c>
      <c r="N215" s="58">
        <v>5</v>
      </c>
      <c r="O215" s="58">
        <v>5</v>
      </c>
      <c r="P215" s="58">
        <v>5</v>
      </c>
      <c r="Q215" s="58">
        <v>5</v>
      </c>
      <c r="R215" s="58">
        <v>5</v>
      </c>
      <c r="S215" s="58">
        <v>5</v>
      </c>
      <c r="T215" s="58">
        <v>5</v>
      </c>
      <c r="U215" s="58">
        <v>5</v>
      </c>
      <c r="V215" s="186">
        <v>5</v>
      </c>
      <c r="W215" s="186">
        <v>5</v>
      </c>
      <c r="X215" s="186">
        <v>5</v>
      </c>
      <c r="Y215" s="186">
        <v>5</v>
      </c>
      <c r="Z215" s="186">
        <v>10</v>
      </c>
      <c r="AA215" s="186">
        <v>10</v>
      </c>
      <c r="AB215" s="186">
        <v>10</v>
      </c>
      <c r="AC215" s="186">
        <v>10</v>
      </c>
      <c r="AD215" s="214">
        <v>10</v>
      </c>
      <c r="AE215" s="214">
        <v>10</v>
      </c>
      <c r="AF215" s="214">
        <v>10</v>
      </c>
      <c r="AG215" s="214">
        <v>10</v>
      </c>
      <c r="AH215" s="214">
        <v>10</v>
      </c>
      <c r="AI215" s="214">
        <v>10</v>
      </c>
      <c r="AJ215" s="272">
        <v>10</v>
      </c>
      <c r="AK215" s="301">
        <v>10</v>
      </c>
      <c r="AL215" s="301">
        <v>10</v>
      </c>
      <c r="AM215" s="301">
        <v>10</v>
      </c>
      <c r="AN215" s="272">
        <v>10</v>
      </c>
      <c r="AO215" s="301">
        <v>10</v>
      </c>
      <c r="AP215" s="301">
        <v>10</v>
      </c>
      <c r="AQ215" s="301">
        <v>10</v>
      </c>
      <c r="AR215" s="23"/>
      <c r="AS215" s="116" t="str">
        <f t="shared" si="35"/>
        <v>N</v>
      </c>
      <c r="AT215" s="113">
        <f>IFERROR(SUMIF('Current NLData'!A:A,'Payment Changes'!G215,'Current NLData'!K:K)/COUNTIF('Current NLData'!A:A,'Payment Changes'!G215),0)+IFERROR(VLOOKUP(G215&amp;"-ALL",NLPaymentExport,10,FALSE),0)</f>
        <v>10</v>
      </c>
      <c r="AU215" s="117">
        <f t="shared" si="36"/>
        <v>0</v>
      </c>
    </row>
    <row r="216" spans="1:80" ht="28.5" outlineLevel="1" x14ac:dyDescent="0.45">
      <c r="A216" s="3"/>
      <c r="C216" s="4"/>
      <c r="D216" s="456"/>
      <c r="E216" s="90" t="str">
        <f t="shared" si="38"/>
        <v>El Paso - Alameda</v>
      </c>
      <c r="F216" s="92" t="str">
        <f t="shared" si="39"/>
        <v>CP528</v>
      </c>
      <c r="G216" s="98" t="str">
        <f t="shared" si="37"/>
        <v>CP528-RETURN - 5th don of the month -BONUS</v>
      </c>
      <c r="H216" s="457"/>
      <c r="I216" s="37" t="s">
        <v>86</v>
      </c>
      <c r="J216" s="65">
        <v>0</v>
      </c>
      <c r="K216" s="65">
        <v>0</v>
      </c>
      <c r="L216" s="65">
        <v>0</v>
      </c>
      <c r="M216" s="65">
        <v>0</v>
      </c>
      <c r="N216" s="65">
        <v>0</v>
      </c>
      <c r="O216" s="65">
        <v>0</v>
      </c>
      <c r="P216" s="65">
        <v>0</v>
      </c>
      <c r="Q216" s="65">
        <v>0</v>
      </c>
      <c r="R216" s="65">
        <v>0</v>
      </c>
      <c r="S216" s="65">
        <v>0</v>
      </c>
      <c r="T216" s="65">
        <v>0</v>
      </c>
      <c r="U216" s="65">
        <v>0</v>
      </c>
      <c r="V216" s="188">
        <v>0</v>
      </c>
      <c r="W216" s="188">
        <v>0</v>
      </c>
      <c r="X216" s="188">
        <v>0</v>
      </c>
      <c r="Y216" s="188">
        <v>0</v>
      </c>
      <c r="Z216" s="188">
        <v>0</v>
      </c>
      <c r="AA216" s="188">
        <v>0</v>
      </c>
      <c r="AB216" s="188">
        <v>0</v>
      </c>
      <c r="AC216" s="188">
        <v>0</v>
      </c>
      <c r="AD216" s="222">
        <v>0</v>
      </c>
      <c r="AE216" s="222">
        <v>0</v>
      </c>
      <c r="AF216" s="222">
        <v>0</v>
      </c>
      <c r="AG216" s="222">
        <v>0</v>
      </c>
      <c r="AH216" s="222">
        <v>0</v>
      </c>
      <c r="AI216" s="222">
        <v>0</v>
      </c>
      <c r="AJ216" s="287">
        <v>0</v>
      </c>
      <c r="AK216" s="303">
        <v>0</v>
      </c>
      <c r="AL216" s="303">
        <v>0</v>
      </c>
      <c r="AM216" s="303">
        <v>0</v>
      </c>
      <c r="AN216" s="287">
        <v>0</v>
      </c>
      <c r="AO216" s="303">
        <v>0</v>
      </c>
      <c r="AP216" s="303">
        <v>0</v>
      </c>
      <c r="AQ216" s="303">
        <v>0</v>
      </c>
      <c r="AR216" s="22"/>
      <c r="AS216" s="116" t="str">
        <f t="shared" si="35"/>
        <v>N</v>
      </c>
      <c r="AT216" s="113">
        <f>IFERROR(SUMIF('Current NLData'!A:A,'Payment Changes'!G216,'Current NLData'!K:K)/COUNTIF('Current NLData'!A:A,'Payment Changes'!G216),0)+IFERROR(VLOOKUP(G216&amp;"-ALL",NLPaymentExport,10,FALSE),0)</f>
        <v>0</v>
      </c>
      <c r="AU216" s="117">
        <f t="shared" si="36"/>
        <v>0</v>
      </c>
    </row>
    <row r="217" spans="1:80" ht="28.5" outlineLevel="1" x14ac:dyDescent="0.45">
      <c r="A217" s="3"/>
      <c r="C217" s="4"/>
      <c r="D217" s="456"/>
      <c r="E217" s="90" t="str">
        <f t="shared" si="38"/>
        <v>El Paso - Alameda</v>
      </c>
      <c r="F217" s="92" t="str">
        <f t="shared" si="39"/>
        <v>CP528</v>
      </c>
      <c r="G217" s="98" t="str">
        <f t="shared" si="37"/>
        <v>CP528-RETURN - 6th don of the month -BONUS</v>
      </c>
      <c r="H217" s="457"/>
      <c r="I217" s="38" t="s">
        <v>87</v>
      </c>
      <c r="J217" s="58">
        <v>0</v>
      </c>
      <c r="K217" s="58">
        <v>0</v>
      </c>
      <c r="L217" s="58">
        <v>0</v>
      </c>
      <c r="M217" s="58">
        <v>30</v>
      </c>
      <c r="N217" s="58">
        <v>0</v>
      </c>
      <c r="O217" s="58">
        <v>0</v>
      </c>
      <c r="P217" s="58">
        <v>0</v>
      </c>
      <c r="Q217" s="58">
        <v>0</v>
      </c>
      <c r="R217" s="58">
        <v>80</v>
      </c>
      <c r="S217" s="58">
        <v>80</v>
      </c>
      <c r="T217" s="58">
        <v>40</v>
      </c>
      <c r="U217" s="58">
        <v>40</v>
      </c>
      <c r="V217" s="186">
        <v>40</v>
      </c>
      <c r="W217" s="186">
        <v>40</v>
      </c>
      <c r="X217" s="186">
        <v>40</v>
      </c>
      <c r="Y217" s="186">
        <v>40</v>
      </c>
      <c r="Z217" s="186">
        <v>40</v>
      </c>
      <c r="AA217" s="186">
        <v>40</v>
      </c>
      <c r="AB217" s="190">
        <v>15</v>
      </c>
      <c r="AC217" s="190">
        <v>15</v>
      </c>
      <c r="AD217" s="214">
        <v>15</v>
      </c>
      <c r="AE217" s="214">
        <v>15</v>
      </c>
      <c r="AF217" s="214">
        <v>15</v>
      </c>
      <c r="AG217" s="214">
        <v>15</v>
      </c>
      <c r="AH217" s="214">
        <v>15</v>
      </c>
      <c r="AI217" s="214">
        <v>15</v>
      </c>
      <c r="AJ217" s="272">
        <v>15</v>
      </c>
      <c r="AK217" s="301">
        <v>15</v>
      </c>
      <c r="AL217" s="301">
        <v>15</v>
      </c>
      <c r="AM217" s="301">
        <v>15</v>
      </c>
      <c r="AN217" s="289">
        <v>40</v>
      </c>
      <c r="AO217" s="301">
        <v>40</v>
      </c>
      <c r="AP217" s="301">
        <v>40</v>
      </c>
      <c r="AQ217" s="301">
        <v>40</v>
      </c>
      <c r="AR217" s="22"/>
      <c r="AS217" s="116" t="str">
        <f t="shared" si="35"/>
        <v>N</v>
      </c>
      <c r="AT217" s="113">
        <f>IFERROR(SUMIF('Current NLData'!A:A,'Payment Changes'!G217,'Current NLData'!K:K)/COUNTIF('Current NLData'!A:A,'Payment Changes'!G217),0)+IFERROR(VLOOKUP(G217&amp;"-ALL",NLPaymentExport,10,FALSE),0)</f>
        <v>40</v>
      </c>
      <c r="AU217" s="117">
        <f t="shared" si="36"/>
        <v>0</v>
      </c>
    </row>
    <row r="218" spans="1:80" ht="28.5" outlineLevel="1" x14ac:dyDescent="0.45">
      <c r="A218" s="3"/>
      <c r="C218" s="4"/>
      <c r="D218" s="456"/>
      <c r="E218" s="90" t="str">
        <f t="shared" si="38"/>
        <v>El Paso - Alameda</v>
      </c>
      <c r="F218" s="92" t="str">
        <f t="shared" si="39"/>
        <v>CP528</v>
      </c>
      <c r="G218" s="98" t="str">
        <f t="shared" si="37"/>
        <v>CP528-RETURN - 7th don of the month -BONUS</v>
      </c>
      <c r="H218" s="457"/>
      <c r="I218" s="38" t="s">
        <v>88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58">
        <v>0</v>
      </c>
      <c r="P218" s="58">
        <v>0</v>
      </c>
      <c r="Q218" s="58">
        <v>0</v>
      </c>
      <c r="R218" s="58">
        <v>0</v>
      </c>
      <c r="S218" s="58">
        <v>0</v>
      </c>
      <c r="T218" s="58">
        <v>0</v>
      </c>
      <c r="U218" s="58">
        <v>0</v>
      </c>
      <c r="V218" s="186">
        <v>0</v>
      </c>
      <c r="W218" s="186">
        <v>0</v>
      </c>
      <c r="X218" s="186">
        <v>0</v>
      </c>
      <c r="Y218" s="186">
        <v>0</v>
      </c>
      <c r="Z218" s="186">
        <v>0</v>
      </c>
      <c r="AA218" s="186">
        <v>0</v>
      </c>
      <c r="AB218" s="190">
        <v>30</v>
      </c>
      <c r="AC218" s="190">
        <v>30</v>
      </c>
      <c r="AD218" s="214">
        <v>30</v>
      </c>
      <c r="AE218" s="214">
        <v>30</v>
      </c>
      <c r="AF218" s="214">
        <v>30</v>
      </c>
      <c r="AG218" s="214">
        <v>30</v>
      </c>
      <c r="AH218" s="214">
        <v>30</v>
      </c>
      <c r="AI218" s="214">
        <v>30</v>
      </c>
      <c r="AJ218" s="272">
        <v>30</v>
      </c>
      <c r="AK218" s="301">
        <v>30</v>
      </c>
      <c r="AL218" s="301">
        <v>30</v>
      </c>
      <c r="AM218" s="301">
        <v>30</v>
      </c>
      <c r="AN218" s="289">
        <v>0</v>
      </c>
      <c r="AO218" s="301">
        <v>0</v>
      </c>
      <c r="AP218" s="301">
        <v>0</v>
      </c>
      <c r="AQ218" s="301">
        <v>0</v>
      </c>
      <c r="AR218" s="22"/>
      <c r="AS218" s="116" t="str">
        <f t="shared" si="35"/>
        <v>N</v>
      </c>
      <c r="AT218" s="113">
        <f>IFERROR(SUMIF('Current NLData'!A:A,'Payment Changes'!G218,'Current NLData'!K:K)/COUNTIF('Current NLData'!A:A,'Payment Changes'!G218),0)+IFERROR(VLOOKUP(G218&amp;"-ALL",NLPaymentExport,10,FALSE),0)</f>
        <v>0</v>
      </c>
      <c r="AU218" s="117">
        <f t="shared" si="36"/>
        <v>0</v>
      </c>
    </row>
    <row r="219" spans="1:80" ht="28.5" outlineLevel="1" x14ac:dyDescent="0.45">
      <c r="A219" s="3"/>
      <c r="C219" s="4"/>
      <c r="D219" s="456"/>
      <c r="E219" s="90" t="str">
        <f t="shared" si="38"/>
        <v>El Paso - Alameda</v>
      </c>
      <c r="F219" s="92" t="str">
        <f t="shared" si="39"/>
        <v>CP528</v>
      </c>
      <c r="G219" s="98" t="str">
        <f t="shared" si="37"/>
        <v>CP528-RETURN - 8th don of the month -BONUS</v>
      </c>
      <c r="H219" s="457"/>
      <c r="I219" s="38" t="s">
        <v>89</v>
      </c>
      <c r="J219" s="62">
        <v>25</v>
      </c>
      <c r="K219" s="58">
        <v>25</v>
      </c>
      <c r="L219" s="58">
        <v>0</v>
      </c>
      <c r="M219" s="58">
        <v>0</v>
      </c>
      <c r="N219" s="58">
        <v>0</v>
      </c>
      <c r="O219" s="58">
        <v>0</v>
      </c>
      <c r="P219" s="58">
        <v>0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186">
        <v>0</v>
      </c>
      <c r="W219" s="186">
        <v>0</v>
      </c>
      <c r="X219" s="186">
        <v>0</v>
      </c>
      <c r="Y219" s="186">
        <v>0</v>
      </c>
      <c r="Z219" s="186">
        <v>0</v>
      </c>
      <c r="AA219" s="186">
        <v>0</v>
      </c>
      <c r="AB219" s="186">
        <v>0</v>
      </c>
      <c r="AC219" s="186">
        <v>0</v>
      </c>
      <c r="AD219" s="214">
        <v>0</v>
      </c>
      <c r="AE219" s="214">
        <v>0</v>
      </c>
      <c r="AF219" s="214">
        <v>0</v>
      </c>
      <c r="AG219" s="214">
        <v>0</v>
      </c>
      <c r="AH219" s="214">
        <v>0</v>
      </c>
      <c r="AI219" s="214">
        <v>0</v>
      </c>
      <c r="AJ219" s="272">
        <v>0</v>
      </c>
      <c r="AK219" s="301">
        <v>0</v>
      </c>
      <c r="AL219" s="301">
        <v>0</v>
      </c>
      <c r="AM219" s="301">
        <v>0</v>
      </c>
      <c r="AN219" s="272">
        <v>0</v>
      </c>
      <c r="AO219" s="301">
        <v>0</v>
      </c>
      <c r="AP219" s="301">
        <v>0</v>
      </c>
      <c r="AQ219" s="301">
        <v>0</v>
      </c>
      <c r="AR219" s="22"/>
      <c r="AS219" s="116" t="str">
        <f t="shared" si="35"/>
        <v>N</v>
      </c>
      <c r="AT219" s="113">
        <f>IFERROR(SUMIF('Current NLData'!A:A,'Payment Changes'!G219,'Current NLData'!K:K)/COUNTIF('Current NLData'!A:A,'Payment Changes'!G219),0)+IFERROR(VLOOKUP(G219&amp;"-ALL",NLPaymentExport,10,FALSE),0)</f>
        <v>0</v>
      </c>
      <c r="AU219" s="117">
        <f t="shared" si="36"/>
        <v>0</v>
      </c>
    </row>
    <row r="220" spans="1:80" ht="28.5" outlineLevel="1" x14ac:dyDescent="0.45">
      <c r="A220" s="3"/>
      <c r="C220" s="4" t="str">
        <f>IF(J220=0,"Warning","")</f>
        <v/>
      </c>
      <c r="D220" s="456"/>
      <c r="E220" s="90" t="str">
        <f t="shared" si="38"/>
        <v>El Paso - Alameda</v>
      </c>
      <c r="F220" s="92" t="str">
        <f t="shared" si="39"/>
        <v>CP528</v>
      </c>
      <c r="G220" s="98" t="str">
        <f t="shared" si="37"/>
        <v>CP528-RETURN - Buddy referral  -BONUS</v>
      </c>
      <c r="H220" s="457"/>
      <c r="I220" s="39" t="s">
        <v>90</v>
      </c>
      <c r="J220" s="58">
        <v>50</v>
      </c>
      <c r="K220" s="57">
        <v>0</v>
      </c>
      <c r="L220" s="56">
        <v>0</v>
      </c>
      <c r="M220" s="56">
        <v>50</v>
      </c>
      <c r="N220" s="56">
        <v>50</v>
      </c>
      <c r="O220" s="56">
        <v>50</v>
      </c>
      <c r="P220" s="56">
        <v>50</v>
      </c>
      <c r="Q220" s="56">
        <v>50</v>
      </c>
      <c r="R220" s="56">
        <v>50</v>
      </c>
      <c r="S220" s="56">
        <v>50</v>
      </c>
      <c r="T220" s="56">
        <v>50</v>
      </c>
      <c r="U220" s="56">
        <v>50</v>
      </c>
      <c r="V220" s="193">
        <v>50</v>
      </c>
      <c r="W220" s="193">
        <v>50</v>
      </c>
      <c r="X220" s="193">
        <v>50</v>
      </c>
      <c r="Y220" s="193">
        <v>50</v>
      </c>
      <c r="Z220" s="193">
        <v>50</v>
      </c>
      <c r="AA220" s="193">
        <v>50</v>
      </c>
      <c r="AB220" s="193">
        <v>50</v>
      </c>
      <c r="AC220" s="193">
        <v>50</v>
      </c>
      <c r="AD220" s="226">
        <v>50</v>
      </c>
      <c r="AE220" s="226">
        <v>50</v>
      </c>
      <c r="AF220" s="226">
        <v>50</v>
      </c>
      <c r="AG220" s="226">
        <v>50</v>
      </c>
      <c r="AH220" s="226">
        <v>50</v>
      </c>
      <c r="AI220" s="226">
        <v>50</v>
      </c>
      <c r="AJ220" s="293">
        <v>50</v>
      </c>
      <c r="AK220" s="323">
        <v>50</v>
      </c>
      <c r="AL220" s="323">
        <v>50</v>
      </c>
      <c r="AM220" s="323">
        <v>50</v>
      </c>
      <c r="AN220" s="293">
        <v>50</v>
      </c>
      <c r="AO220" s="323">
        <v>50</v>
      </c>
      <c r="AP220" s="323">
        <v>50</v>
      </c>
      <c r="AQ220" s="323">
        <v>50</v>
      </c>
      <c r="AR220" s="23"/>
      <c r="AS220" s="116" t="str">
        <f t="shared" si="35"/>
        <v>N</v>
      </c>
      <c r="AT220" s="113">
        <f>IFERROR(SUMIF('Current NLData'!A:A,'Payment Changes'!G220,'Current NLData'!K:K)/COUNTIF('Current NLData'!A:A,'Payment Changes'!G220),0)+IFERROR(VLOOKUP(G220&amp;"-ALL",NLPaymentExport,10,FALSE),0)</f>
        <v>50</v>
      </c>
      <c r="AU220" s="117">
        <f t="shared" si="36"/>
        <v>0</v>
      </c>
    </row>
    <row r="221" spans="1:80" s="89" customFormat="1" ht="21.4" thickBot="1" x14ac:dyDescent="0.7">
      <c r="A221" s="85"/>
      <c r="B221" s="348"/>
      <c r="C221" s="160"/>
      <c r="D221" s="86"/>
      <c r="E221" s="86"/>
      <c r="F221" s="86"/>
      <c r="G221" s="86"/>
      <c r="H221" s="95"/>
      <c r="I221" s="87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189" t="s">
        <v>91</v>
      </c>
      <c r="W221" s="189" t="s">
        <v>91</v>
      </c>
      <c r="X221" s="189" t="s">
        <v>91</v>
      </c>
      <c r="Y221" s="189" t="s">
        <v>91</v>
      </c>
      <c r="Z221" s="189" t="s">
        <v>91</v>
      </c>
      <c r="AA221" s="189" t="s">
        <v>91</v>
      </c>
      <c r="AB221" s="189" t="s">
        <v>91</v>
      </c>
      <c r="AC221" s="189" t="s">
        <v>91</v>
      </c>
      <c r="AD221" s="257" t="s">
        <v>91</v>
      </c>
      <c r="AE221" s="257" t="s">
        <v>91</v>
      </c>
      <c r="AF221" s="257" t="s">
        <v>91</v>
      </c>
      <c r="AG221" s="257" t="s">
        <v>91</v>
      </c>
      <c r="AH221" s="257" t="s">
        <v>91</v>
      </c>
      <c r="AI221" s="257" t="s">
        <v>91</v>
      </c>
      <c r="AJ221" s="288" t="s">
        <v>91</v>
      </c>
      <c r="AK221" s="311" t="s">
        <v>91</v>
      </c>
      <c r="AL221" s="311" t="s">
        <v>91</v>
      </c>
      <c r="AM221" s="311" t="s">
        <v>91</v>
      </c>
      <c r="AN221" s="288" t="s">
        <v>91</v>
      </c>
      <c r="AO221" s="311" t="s">
        <v>91</v>
      </c>
      <c r="AP221" s="311" t="s">
        <v>91</v>
      </c>
      <c r="AQ221" s="311" t="s">
        <v>91</v>
      </c>
      <c r="AR221" s="21"/>
      <c r="AS221" s="116" t="str">
        <f t="shared" si="35"/>
        <v>N</v>
      </c>
      <c r="AT221" s="113">
        <f>IFERROR(SUMIF('Current NLData'!A:A,'Payment Changes'!G221,'Current NLData'!K:K)/COUNTIF('Current NLData'!A:A,'Payment Changes'!G221),0)+IFERROR(VLOOKUP(G221&amp;"-ALL",NLPaymentExport,10,FALSE),0)</f>
        <v>0</v>
      </c>
      <c r="AU221" s="117" t="str">
        <f t="shared" si="36"/>
        <v/>
      </c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</row>
    <row r="222" spans="1:80" s="10" customFormat="1" x14ac:dyDescent="0.45">
      <c r="A222" s="458">
        <v>15</v>
      </c>
      <c r="B222" s="461" t="s">
        <v>204</v>
      </c>
      <c r="C222" s="473" t="s">
        <v>44</v>
      </c>
      <c r="D222" s="467" t="s">
        <v>100</v>
      </c>
      <c r="E222" s="105" t="str">
        <f t="shared" si="38"/>
        <v>El Paso - Zaragoza</v>
      </c>
      <c r="F222" s="106" t="s">
        <v>205</v>
      </c>
      <c r="G222" s="107" t="str">
        <f t="shared" ref="G222:G240" si="40">F222&amp;"-"&amp;I222</f>
        <v>CP527-New Donor</v>
      </c>
      <c r="H222" s="470" t="s">
        <v>148</v>
      </c>
      <c r="I222" s="76" t="s">
        <v>48</v>
      </c>
      <c r="J222" s="40" t="s">
        <v>206</v>
      </c>
      <c r="K222" s="41" t="s">
        <v>207</v>
      </c>
      <c r="L222" s="41" t="s">
        <v>190</v>
      </c>
      <c r="M222" s="118" t="s">
        <v>191</v>
      </c>
      <c r="N222" s="135" t="s">
        <v>191</v>
      </c>
      <c r="O222" s="135" t="s">
        <v>191</v>
      </c>
      <c r="P222" s="135" t="s">
        <v>191</v>
      </c>
      <c r="Q222" s="135" t="s">
        <v>191</v>
      </c>
      <c r="R222" s="135" t="s">
        <v>106</v>
      </c>
      <c r="S222" s="135" t="s">
        <v>106</v>
      </c>
      <c r="T222" s="135" t="s">
        <v>106</v>
      </c>
      <c r="U222" s="135" t="s">
        <v>106</v>
      </c>
      <c r="V222" s="182" t="s">
        <v>106</v>
      </c>
      <c r="W222" s="182" t="s">
        <v>106</v>
      </c>
      <c r="X222" s="182" t="s">
        <v>106</v>
      </c>
      <c r="Y222" s="182" t="s">
        <v>106</v>
      </c>
      <c r="Z222" s="182" t="s">
        <v>106</v>
      </c>
      <c r="AA222" s="182" t="s">
        <v>106</v>
      </c>
      <c r="AB222" s="182" t="s">
        <v>106</v>
      </c>
      <c r="AC222" s="182" t="s">
        <v>106</v>
      </c>
      <c r="AD222" s="255" t="s">
        <v>106</v>
      </c>
      <c r="AE222" s="250" t="s">
        <v>95</v>
      </c>
      <c r="AF222" s="250" t="s">
        <v>95</v>
      </c>
      <c r="AG222" s="255" t="s">
        <v>152</v>
      </c>
      <c r="AH222" s="255" t="s">
        <v>95</v>
      </c>
      <c r="AI222" s="255" t="s">
        <v>152</v>
      </c>
      <c r="AJ222" s="291" t="s">
        <v>57</v>
      </c>
      <c r="AK222" s="321" t="s">
        <v>57</v>
      </c>
      <c r="AL222" s="291" t="s">
        <v>152</v>
      </c>
      <c r="AM222" s="321" t="s">
        <v>152</v>
      </c>
      <c r="AN222" s="284" t="s">
        <v>152</v>
      </c>
      <c r="AO222" s="321" t="s">
        <v>152</v>
      </c>
      <c r="AP222" s="321" t="s">
        <v>152</v>
      </c>
      <c r="AQ222" s="321" t="s">
        <v>152</v>
      </c>
      <c r="AR222" s="108"/>
      <c r="AS222" s="116" t="str">
        <f t="shared" si="35"/>
        <v>N</v>
      </c>
      <c r="AT222" s="113">
        <f>IFERROR(SUMIF('Current NLData'!A:A,'Payment Changes'!G222,'Current NLData'!K:K)/COUNTIF('Current NLData'!A:A,'Payment Changes'!G222),0)+IFERROR(VLOOKUP(G222&amp;"-ALL",NLPaymentExport,10,FALSE),0)</f>
        <v>0</v>
      </c>
      <c r="AU222" s="117" t="str">
        <f t="shared" si="36"/>
        <v/>
      </c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</row>
    <row r="223" spans="1:80" x14ac:dyDescent="0.45">
      <c r="A223" s="459"/>
      <c r="B223" s="462"/>
      <c r="C223" s="474"/>
      <c r="D223" s="468"/>
      <c r="E223" s="90" t="str">
        <f t="shared" si="38"/>
        <v>El Paso - Zaragoza</v>
      </c>
      <c r="F223" s="91" t="s">
        <v>205</v>
      </c>
      <c r="G223" s="97" t="str">
        <f t="shared" si="40"/>
        <v>CP527-Return Donor</v>
      </c>
      <c r="H223" s="471"/>
      <c r="I223" s="77" t="s">
        <v>60</v>
      </c>
      <c r="J223" s="43" t="s">
        <v>206</v>
      </c>
      <c r="K223" s="43" t="s">
        <v>208</v>
      </c>
      <c r="L223" s="44" t="s">
        <v>190</v>
      </c>
      <c r="M223" s="119" t="s">
        <v>191</v>
      </c>
      <c r="N223" s="136" t="s">
        <v>191</v>
      </c>
      <c r="O223" s="136" t="s">
        <v>191</v>
      </c>
      <c r="P223" s="136" t="s">
        <v>191</v>
      </c>
      <c r="Q223" s="136" t="s">
        <v>191</v>
      </c>
      <c r="R223" s="136" t="s">
        <v>191</v>
      </c>
      <c r="S223" s="136" t="s">
        <v>191</v>
      </c>
      <c r="T223" s="136" t="s">
        <v>191</v>
      </c>
      <c r="U223" s="136" t="s">
        <v>191</v>
      </c>
      <c r="V223" s="184" t="s">
        <v>191</v>
      </c>
      <c r="W223" s="184" t="s">
        <v>191</v>
      </c>
      <c r="X223" s="184" t="s">
        <v>191</v>
      </c>
      <c r="Y223" s="184" t="s">
        <v>191</v>
      </c>
      <c r="Z223" s="184" t="s">
        <v>49</v>
      </c>
      <c r="AA223" s="184" t="s">
        <v>49</v>
      </c>
      <c r="AB223" s="184" t="s">
        <v>49</v>
      </c>
      <c r="AC223" s="184" t="s">
        <v>49</v>
      </c>
      <c r="AD223" s="256" t="s">
        <v>49</v>
      </c>
      <c r="AE223" s="256" t="s">
        <v>49</v>
      </c>
      <c r="AF223" s="256" t="s">
        <v>49</v>
      </c>
      <c r="AG223" s="256" t="s">
        <v>49</v>
      </c>
      <c r="AH223" s="256" t="s">
        <v>49</v>
      </c>
      <c r="AI223" s="256" t="s">
        <v>49</v>
      </c>
      <c r="AJ223" s="285" t="s">
        <v>49</v>
      </c>
      <c r="AK223" s="333" t="s">
        <v>61</v>
      </c>
      <c r="AL223" s="322" t="s">
        <v>61</v>
      </c>
      <c r="AM223" s="322" t="s">
        <v>61</v>
      </c>
      <c r="AN223" s="285" t="s">
        <v>61</v>
      </c>
      <c r="AO223" s="322" t="s">
        <v>61</v>
      </c>
      <c r="AP223" s="322" t="s">
        <v>61</v>
      </c>
      <c r="AQ223" s="322" t="s">
        <v>61</v>
      </c>
      <c r="AR223" s="21"/>
      <c r="AS223" s="116" t="str">
        <f t="shared" si="35"/>
        <v>N</v>
      </c>
      <c r="AT223" s="113">
        <f>IFERROR(SUMIF('Current NLData'!A:A,'Payment Changes'!G223,'Current NLData'!K:K)/COUNTIF('Current NLData'!A:A,'Payment Changes'!G223),0)+IFERROR(VLOOKUP(G223&amp;"-ALL",NLPaymentExport,10,FALSE),0)</f>
        <v>0</v>
      </c>
      <c r="AU223" s="117" t="str">
        <f t="shared" si="36"/>
        <v/>
      </c>
    </row>
    <row r="224" spans="1:80" x14ac:dyDescent="0.45">
      <c r="A224" s="459"/>
      <c r="B224" s="462"/>
      <c r="C224" s="474"/>
      <c r="D224" s="468"/>
      <c r="E224" s="90" t="str">
        <f t="shared" si="38"/>
        <v>El Paso - Zaragoza</v>
      </c>
      <c r="F224" s="91" t="s">
        <v>205</v>
      </c>
      <c r="G224" s="97" t="str">
        <f t="shared" si="40"/>
        <v>CP527-Retention Bonus</v>
      </c>
      <c r="H224" s="471"/>
      <c r="I224" s="78" t="s">
        <v>62</v>
      </c>
      <c r="J224" s="46" t="s">
        <v>63</v>
      </c>
      <c r="K224" s="46" t="s">
        <v>63</v>
      </c>
      <c r="L224" s="47" t="s">
        <v>64</v>
      </c>
      <c r="M224" s="48" t="s">
        <v>64</v>
      </c>
      <c r="N224" s="46" t="s">
        <v>64</v>
      </c>
      <c r="O224" s="46" t="s">
        <v>64</v>
      </c>
      <c r="P224" s="46" t="s">
        <v>64</v>
      </c>
      <c r="Q224" s="46" t="s">
        <v>64</v>
      </c>
      <c r="R224" s="46" t="s">
        <v>201</v>
      </c>
      <c r="S224" s="46" t="s">
        <v>201</v>
      </c>
      <c r="T224" s="46" t="s">
        <v>202</v>
      </c>
      <c r="U224" s="46" t="s">
        <v>202</v>
      </c>
      <c r="V224" s="175" t="s">
        <v>202</v>
      </c>
      <c r="W224" s="175" t="s">
        <v>202</v>
      </c>
      <c r="X224" s="175" t="s">
        <v>202</v>
      </c>
      <c r="Y224" s="175" t="s">
        <v>202</v>
      </c>
      <c r="Z224" s="175" t="s">
        <v>202</v>
      </c>
      <c r="AA224" s="175" t="s">
        <v>202</v>
      </c>
      <c r="AB224" s="170" t="s">
        <v>209</v>
      </c>
      <c r="AC224" s="248" t="s">
        <v>209</v>
      </c>
      <c r="AD224" s="248" t="s">
        <v>209</v>
      </c>
      <c r="AE224" s="248" t="s">
        <v>209</v>
      </c>
      <c r="AF224" s="248" t="s">
        <v>209</v>
      </c>
      <c r="AG224" s="248" t="s">
        <v>210</v>
      </c>
      <c r="AH224" s="248" t="s">
        <v>209</v>
      </c>
      <c r="AI224" s="248" t="s">
        <v>210</v>
      </c>
      <c r="AJ224" s="276" t="s">
        <v>197</v>
      </c>
      <c r="AK224" s="314" t="s">
        <v>197</v>
      </c>
      <c r="AL224" s="314" t="s">
        <v>197</v>
      </c>
      <c r="AM224" s="276" t="s">
        <v>112</v>
      </c>
      <c r="AN224" s="280" t="s">
        <v>112</v>
      </c>
      <c r="AO224" s="314" t="s">
        <v>112</v>
      </c>
      <c r="AP224" s="314" t="s">
        <v>112</v>
      </c>
      <c r="AQ224" s="314" t="s">
        <v>112</v>
      </c>
      <c r="AR224" s="21"/>
      <c r="AS224" s="116" t="str">
        <f t="shared" si="35"/>
        <v>N</v>
      </c>
      <c r="AT224" s="113">
        <f>IFERROR(SUMIF('Current NLData'!A:A,'Payment Changes'!G224,'Current NLData'!K:K)/COUNTIF('Current NLData'!A:A,'Payment Changes'!G224),0)+IFERROR(VLOOKUP(G224&amp;"-ALL",NLPaymentExport,10,FALSE),0)</f>
        <v>0</v>
      </c>
      <c r="AU224" s="117" t="str">
        <f t="shared" si="36"/>
        <v/>
      </c>
    </row>
    <row r="225" spans="1:80" s="15" customFormat="1" ht="14.65" thickBot="1" x14ac:dyDescent="0.5">
      <c r="A225" s="460"/>
      <c r="B225" s="463"/>
      <c r="C225" s="475"/>
      <c r="D225" s="469"/>
      <c r="E225" s="109" t="str">
        <f t="shared" si="38"/>
        <v>El Paso - Zaragoza</v>
      </c>
      <c r="F225" s="110" t="s">
        <v>205</v>
      </c>
      <c r="G225" s="111" t="str">
        <f t="shared" si="40"/>
        <v>CP527-Referral</v>
      </c>
      <c r="H225" s="472"/>
      <c r="I225" s="79" t="s">
        <v>73</v>
      </c>
      <c r="J225" s="49">
        <v>50</v>
      </c>
      <c r="K225" s="49">
        <v>0</v>
      </c>
      <c r="L225" s="50" t="s">
        <v>64</v>
      </c>
      <c r="M225" s="51" t="s">
        <v>64</v>
      </c>
      <c r="N225" s="49">
        <v>50</v>
      </c>
      <c r="O225" s="49">
        <v>50</v>
      </c>
      <c r="P225" s="49">
        <v>50</v>
      </c>
      <c r="Q225" s="49">
        <v>50</v>
      </c>
      <c r="R225" s="49">
        <v>50</v>
      </c>
      <c r="S225" s="49">
        <v>50</v>
      </c>
      <c r="T225" s="49">
        <v>50</v>
      </c>
      <c r="U225" s="49">
        <v>50</v>
      </c>
      <c r="V225" s="178">
        <v>50</v>
      </c>
      <c r="W225" s="178">
        <v>50</v>
      </c>
      <c r="X225" s="178">
        <v>50</v>
      </c>
      <c r="Y225" s="178">
        <v>50</v>
      </c>
      <c r="Z225" s="178">
        <v>50</v>
      </c>
      <c r="AA225" s="178">
        <v>50</v>
      </c>
      <c r="AB225" s="178">
        <v>50</v>
      </c>
      <c r="AC225" s="178">
        <v>50</v>
      </c>
      <c r="AD225" s="219">
        <v>50</v>
      </c>
      <c r="AE225" s="219">
        <v>50</v>
      </c>
      <c r="AF225" s="219">
        <v>50</v>
      </c>
      <c r="AG225" s="219">
        <v>50</v>
      </c>
      <c r="AH225" s="219">
        <v>50</v>
      </c>
      <c r="AI225" s="219">
        <v>50</v>
      </c>
      <c r="AJ225" s="283">
        <v>25</v>
      </c>
      <c r="AK225" s="315">
        <v>25</v>
      </c>
      <c r="AL225" s="315">
        <v>25</v>
      </c>
      <c r="AM225" s="283">
        <v>50</v>
      </c>
      <c r="AN225" s="277">
        <v>50</v>
      </c>
      <c r="AO225" s="315">
        <v>50</v>
      </c>
      <c r="AP225" s="315">
        <v>50</v>
      </c>
      <c r="AQ225" s="315">
        <v>50</v>
      </c>
      <c r="AR225" s="112"/>
      <c r="AS225" s="116" t="str">
        <f t="shared" si="35"/>
        <v>N</v>
      </c>
      <c r="AT225" s="113">
        <f>IFERROR(SUMIF('Current NLData'!A:A,'Payment Changes'!G225,'Current NLData'!K:K)/COUNTIF('Current NLData'!A:A,'Payment Changes'!G225),0)+IFERROR(VLOOKUP(G225&amp;"-ALL",NLPaymentExport,10,FALSE),0)</f>
        <v>0</v>
      </c>
      <c r="AU225" s="117" t="str">
        <f t="shared" si="36"/>
        <v/>
      </c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</row>
    <row r="226" spans="1:80" outlineLevel="1" x14ac:dyDescent="0.45">
      <c r="A226" s="3"/>
      <c r="C226" s="4"/>
      <c r="D226" s="455" t="s">
        <v>205</v>
      </c>
      <c r="E226" s="90" t="str">
        <f t="shared" si="38"/>
        <v>El Paso - Zaragoza</v>
      </c>
      <c r="F226" s="92" t="str">
        <f t="shared" si="39"/>
        <v>CP527</v>
      </c>
      <c r="G226" s="98" t="str">
        <f t="shared" si="40"/>
        <v>CP527-NEW DONOR -1st</v>
      </c>
      <c r="H226" s="457" t="s">
        <v>75</v>
      </c>
      <c r="I226" s="33" t="s">
        <v>76</v>
      </c>
      <c r="J226" s="60">
        <v>60</v>
      </c>
      <c r="K226" s="61">
        <v>56</v>
      </c>
      <c r="L226" s="60">
        <v>56</v>
      </c>
      <c r="M226" s="60">
        <v>65</v>
      </c>
      <c r="N226" s="60">
        <v>65</v>
      </c>
      <c r="O226" s="60">
        <v>65</v>
      </c>
      <c r="P226" s="60">
        <v>65</v>
      </c>
      <c r="Q226" s="60">
        <v>65</v>
      </c>
      <c r="R226" s="60">
        <v>100</v>
      </c>
      <c r="S226" s="60">
        <v>100</v>
      </c>
      <c r="T226" s="60">
        <v>100</v>
      </c>
      <c r="U226" s="60">
        <v>100</v>
      </c>
      <c r="V226" s="185">
        <v>100</v>
      </c>
      <c r="W226" s="185">
        <v>100</v>
      </c>
      <c r="X226" s="185">
        <v>100</v>
      </c>
      <c r="Y226" s="185">
        <v>100</v>
      </c>
      <c r="Z226" s="185">
        <v>100</v>
      </c>
      <c r="AA226" s="185">
        <v>100</v>
      </c>
      <c r="AB226" s="185">
        <v>100</v>
      </c>
      <c r="AC226" s="185">
        <v>100</v>
      </c>
      <c r="AD226" s="220">
        <v>100</v>
      </c>
      <c r="AE226" s="220">
        <v>100</v>
      </c>
      <c r="AF226" s="220">
        <v>100</v>
      </c>
      <c r="AG226" s="220">
        <v>100</v>
      </c>
      <c r="AH226" s="220">
        <v>100</v>
      </c>
      <c r="AI226" s="220">
        <v>100</v>
      </c>
      <c r="AJ226" s="286">
        <v>100</v>
      </c>
      <c r="AK226" s="300">
        <v>100</v>
      </c>
      <c r="AL226" s="300">
        <v>100</v>
      </c>
      <c r="AM226" s="300">
        <v>100</v>
      </c>
      <c r="AN226" s="286">
        <v>100</v>
      </c>
      <c r="AO226" s="300">
        <v>100</v>
      </c>
      <c r="AP226" s="300">
        <v>100</v>
      </c>
      <c r="AQ226" s="300">
        <v>100</v>
      </c>
      <c r="AR226" s="23"/>
      <c r="AS226" s="116" t="str">
        <f t="shared" si="35"/>
        <v>N</v>
      </c>
      <c r="AT226" s="113">
        <f>IFERROR(SUMIF('Current NLData'!A:A,'Payment Changes'!G226,'Current NLData'!K:K)/COUNTIF('Current NLData'!A:A,'Payment Changes'!G226),0)+IFERROR(VLOOKUP(G226&amp;"-ALL",NLPaymentExport,10,FALSE),0)</f>
        <v>100</v>
      </c>
      <c r="AU226" s="117">
        <f t="shared" si="36"/>
        <v>0</v>
      </c>
    </row>
    <row r="227" spans="1:80" outlineLevel="1" x14ac:dyDescent="0.45">
      <c r="A227" s="3"/>
      <c r="C227" s="4"/>
      <c r="D227" s="456"/>
      <c r="E227" s="90" t="str">
        <f t="shared" si="38"/>
        <v>El Paso - Zaragoza</v>
      </c>
      <c r="F227" s="92" t="str">
        <f t="shared" si="39"/>
        <v>CP527</v>
      </c>
      <c r="G227" s="98" t="str">
        <f t="shared" si="40"/>
        <v>CP527-NEW DONOR -2nd</v>
      </c>
      <c r="H227" s="457"/>
      <c r="I227" s="34" t="s">
        <v>77</v>
      </c>
      <c r="J227" s="58">
        <v>60</v>
      </c>
      <c r="K227" s="62">
        <v>70</v>
      </c>
      <c r="L227" s="58">
        <v>56</v>
      </c>
      <c r="M227" s="58">
        <v>65</v>
      </c>
      <c r="N227" s="58">
        <v>65</v>
      </c>
      <c r="O227" s="58">
        <v>65</v>
      </c>
      <c r="P227" s="58">
        <v>65</v>
      </c>
      <c r="Q227" s="58">
        <v>65</v>
      </c>
      <c r="R227" s="58">
        <v>100</v>
      </c>
      <c r="S227" s="58">
        <v>100</v>
      </c>
      <c r="T227" s="58">
        <v>100</v>
      </c>
      <c r="U227" s="58">
        <v>100</v>
      </c>
      <c r="V227" s="186">
        <v>100</v>
      </c>
      <c r="W227" s="186">
        <v>100</v>
      </c>
      <c r="X227" s="186">
        <v>100</v>
      </c>
      <c r="Y227" s="186">
        <v>100</v>
      </c>
      <c r="Z227" s="186">
        <v>100</v>
      </c>
      <c r="AA227" s="186">
        <v>100</v>
      </c>
      <c r="AB227" s="186">
        <v>100</v>
      </c>
      <c r="AC227" s="186">
        <v>100</v>
      </c>
      <c r="AD227" s="214">
        <v>100</v>
      </c>
      <c r="AE227" s="214">
        <v>100</v>
      </c>
      <c r="AF227" s="214">
        <v>100</v>
      </c>
      <c r="AG227" s="214">
        <v>100</v>
      </c>
      <c r="AH227" s="214">
        <v>100</v>
      </c>
      <c r="AI227" s="214">
        <v>100</v>
      </c>
      <c r="AJ227" s="272">
        <v>100</v>
      </c>
      <c r="AK227" s="301">
        <v>100</v>
      </c>
      <c r="AL227" s="301">
        <v>100</v>
      </c>
      <c r="AM227" s="301">
        <v>100</v>
      </c>
      <c r="AN227" s="272">
        <v>100</v>
      </c>
      <c r="AO227" s="301">
        <v>100</v>
      </c>
      <c r="AP227" s="301">
        <v>100</v>
      </c>
      <c r="AQ227" s="301">
        <v>100</v>
      </c>
      <c r="AR227" s="23"/>
      <c r="AS227" s="116" t="str">
        <f t="shared" si="35"/>
        <v>N</v>
      </c>
      <c r="AT227" s="113">
        <f>IFERROR(SUMIF('Current NLData'!A:A,'Payment Changes'!G227,'Current NLData'!K:K)/COUNTIF('Current NLData'!A:A,'Payment Changes'!G227),0)+IFERROR(VLOOKUP(G227&amp;"-ALL",NLPaymentExport,10,FALSE),0)</f>
        <v>100</v>
      </c>
      <c r="AU227" s="117">
        <f t="shared" si="36"/>
        <v>0</v>
      </c>
    </row>
    <row r="228" spans="1:80" outlineLevel="1" x14ac:dyDescent="0.45">
      <c r="A228" s="3"/>
      <c r="C228" s="4"/>
      <c r="D228" s="456"/>
      <c r="E228" s="90" t="str">
        <f t="shared" si="38"/>
        <v>El Paso - Zaragoza</v>
      </c>
      <c r="F228" s="92" t="str">
        <f t="shared" si="39"/>
        <v>CP527</v>
      </c>
      <c r="G228" s="98" t="str">
        <f t="shared" si="40"/>
        <v>CP527-NEW DONOR -3rd</v>
      </c>
      <c r="H228" s="457"/>
      <c r="I228" s="34" t="s">
        <v>78</v>
      </c>
      <c r="J228" s="58">
        <v>60</v>
      </c>
      <c r="K228" s="62">
        <v>56</v>
      </c>
      <c r="L228" s="58">
        <v>56</v>
      </c>
      <c r="M228" s="58">
        <v>65</v>
      </c>
      <c r="N228" s="58">
        <v>65</v>
      </c>
      <c r="O228" s="58">
        <v>65</v>
      </c>
      <c r="P228" s="58">
        <v>65</v>
      </c>
      <c r="Q228" s="58">
        <v>65</v>
      </c>
      <c r="R228" s="58">
        <v>100</v>
      </c>
      <c r="S228" s="58">
        <v>100</v>
      </c>
      <c r="T228" s="58">
        <v>100</v>
      </c>
      <c r="U228" s="58">
        <v>100</v>
      </c>
      <c r="V228" s="186">
        <v>100</v>
      </c>
      <c r="W228" s="186">
        <v>100</v>
      </c>
      <c r="X228" s="186">
        <v>100</v>
      </c>
      <c r="Y228" s="186">
        <v>100</v>
      </c>
      <c r="Z228" s="186">
        <v>100</v>
      </c>
      <c r="AA228" s="186">
        <v>100</v>
      </c>
      <c r="AB228" s="186">
        <v>100</v>
      </c>
      <c r="AC228" s="186">
        <v>100</v>
      </c>
      <c r="AD228" s="214">
        <v>100</v>
      </c>
      <c r="AE228" s="214">
        <v>100</v>
      </c>
      <c r="AF228" s="214">
        <v>100</v>
      </c>
      <c r="AG228" s="214">
        <v>100</v>
      </c>
      <c r="AH228" s="214">
        <v>100</v>
      </c>
      <c r="AI228" s="214">
        <v>100</v>
      </c>
      <c r="AJ228" s="272">
        <v>100</v>
      </c>
      <c r="AK228" s="301">
        <v>100</v>
      </c>
      <c r="AL228" s="301">
        <v>100</v>
      </c>
      <c r="AM228" s="301">
        <v>100</v>
      </c>
      <c r="AN228" s="272">
        <v>100</v>
      </c>
      <c r="AO228" s="301">
        <v>100</v>
      </c>
      <c r="AP228" s="301">
        <v>100</v>
      </c>
      <c r="AQ228" s="301">
        <v>100</v>
      </c>
      <c r="AR228" s="23"/>
      <c r="AS228" s="116" t="str">
        <f t="shared" si="35"/>
        <v>N</v>
      </c>
      <c r="AT228" s="113">
        <f>IFERROR(SUMIF('Current NLData'!A:A,'Payment Changes'!G228,'Current NLData'!K:K)/COUNTIF('Current NLData'!A:A,'Payment Changes'!G228),0)+IFERROR(VLOOKUP(G228&amp;"-ALL",NLPaymentExport,10,FALSE),0)</f>
        <v>100</v>
      </c>
      <c r="AU228" s="117">
        <f t="shared" si="36"/>
        <v>0</v>
      </c>
    </row>
    <row r="229" spans="1:80" outlineLevel="1" x14ac:dyDescent="0.45">
      <c r="A229" s="3"/>
      <c r="C229" s="4"/>
      <c r="D229" s="456"/>
      <c r="E229" s="90" t="str">
        <f t="shared" si="38"/>
        <v>El Paso - Zaragoza</v>
      </c>
      <c r="F229" s="92" t="str">
        <f t="shared" si="39"/>
        <v>CP527</v>
      </c>
      <c r="G229" s="98" t="str">
        <f t="shared" si="40"/>
        <v>CP527-NEW DONOR -4th</v>
      </c>
      <c r="H229" s="457"/>
      <c r="I229" s="34" t="s">
        <v>79</v>
      </c>
      <c r="J229" s="58">
        <v>60</v>
      </c>
      <c r="K229" s="62">
        <v>70</v>
      </c>
      <c r="L229" s="58">
        <v>56</v>
      </c>
      <c r="M229" s="58">
        <v>65</v>
      </c>
      <c r="N229" s="58">
        <v>65</v>
      </c>
      <c r="O229" s="58">
        <v>65</v>
      </c>
      <c r="P229" s="58">
        <v>65</v>
      </c>
      <c r="Q229" s="58">
        <v>65</v>
      </c>
      <c r="R229" s="58">
        <v>100</v>
      </c>
      <c r="S229" s="58">
        <v>100</v>
      </c>
      <c r="T229" s="58">
        <v>100</v>
      </c>
      <c r="U229" s="58">
        <v>100</v>
      </c>
      <c r="V229" s="186">
        <v>100</v>
      </c>
      <c r="W229" s="186">
        <v>100</v>
      </c>
      <c r="X229" s="186">
        <v>100</v>
      </c>
      <c r="Y229" s="186">
        <v>100</v>
      </c>
      <c r="Z229" s="186">
        <v>100</v>
      </c>
      <c r="AA229" s="186">
        <v>100</v>
      </c>
      <c r="AB229" s="186">
        <v>100</v>
      </c>
      <c r="AC229" s="186">
        <v>100</v>
      </c>
      <c r="AD229" s="214">
        <v>100</v>
      </c>
      <c r="AE229" s="214">
        <v>100</v>
      </c>
      <c r="AF229" s="214">
        <v>100</v>
      </c>
      <c r="AG229" s="214">
        <v>100</v>
      </c>
      <c r="AH229" s="214">
        <v>100</v>
      </c>
      <c r="AI229" s="214">
        <v>100</v>
      </c>
      <c r="AJ229" s="289">
        <v>60</v>
      </c>
      <c r="AK229" s="289">
        <v>55</v>
      </c>
      <c r="AL229" s="289">
        <v>100</v>
      </c>
      <c r="AM229" s="301">
        <v>100</v>
      </c>
      <c r="AN229" s="272">
        <v>100</v>
      </c>
      <c r="AO229" s="301">
        <v>100</v>
      </c>
      <c r="AP229" s="301">
        <v>100</v>
      </c>
      <c r="AQ229" s="301">
        <v>100</v>
      </c>
      <c r="AR229" s="23"/>
      <c r="AS229" s="116" t="str">
        <f t="shared" si="35"/>
        <v>N</v>
      </c>
      <c r="AT229" s="113">
        <f>IFERROR(SUMIF('Current NLData'!A:A,'Payment Changes'!G229,'Current NLData'!K:K)/COUNTIF('Current NLData'!A:A,'Payment Changes'!G229),0)+IFERROR(VLOOKUP(G229&amp;"-ALL",NLPaymentExport,10,FALSE),0)</f>
        <v>100</v>
      </c>
      <c r="AU229" s="117">
        <f t="shared" si="36"/>
        <v>0</v>
      </c>
    </row>
    <row r="230" spans="1:80" outlineLevel="1" x14ac:dyDescent="0.45">
      <c r="A230" s="3"/>
      <c r="C230" s="4"/>
      <c r="D230" s="456"/>
      <c r="E230" s="90" t="str">
        <f t="shared" si="38"/>
        <v>El Paso - Zaragoza</v>
      </c>
      <c r="F230" s="92" t="str">
        <f t="shared" si="39"/>
        <v>CP527</v>
      </c>
      <c r="G230" s="98" t="str">
        <f t="shared" si="40"/>
        <v>CP527-NEW DONOR -5th</v>
      </c>
      <c r="H230" s="457"/>
      <c r="I230" s="34" t="s">
        <v>80</v>
      </c>
      <c r="J230" s="58">
        <v>60</v>
      </c>
      <c r="K230" s="62">
        <v>56</v>
      </c>
      <c r="L230" s="58">
        <v>56</v>
      </c>
      <c r="M230" s="58">
        <v>65</v>
      </c>
      <c r="N230" s="58">
        <v>65</v>
      </c>
      <c r="O230" s="58">
        <v>65</v>
      </c>
      <c r="P230" s="58">
        <v>65</v>
      </c>
      <c r="Q230" s="58">
        <v>65</v>
      </c>
      <c r="R230" s="58">
        <v>65</v>
      </c>
      <c r="S230" s="58">
        <v>65</v>
      </c>
      <c r="T230" s="58">
        <v>65</v>
      </c>
      <c r="U230" s="58">
        <v>65</v>
      </c>
      <c r="V230" s="186">
        <v>65</v>
      </c>
      <c r="W230" s="186">
        <v>65</v>
      </c>
      <c r="X230" s="186">
        <v>65</v>
      </c>
      <c r="Y230" s="186">
        <v>65</v>
      </c>
      <c r="Z230" s="186">
        <v>60</v>
      </c>
      <c r="AA230" s="186">
        <v>60</v>
      </c>
      <c r="AB230" s="186">
        <v>60</v>
      </c>
      <c r="AC230" s="186">
        <v>60</v>
      </c>
      <c r="AD230" s="214">
        <v>60</v>
      </c>
      <c r="AE230" s="190">
        <v>100</v>
      </c>
      <c r="AF230" s="190">
        <v>100</v>
      </c>
      <c r="AG230" s="214">
        <v>100</v>
      </c>
      <c r="AH230" s="214">
        <v>100</v>
      </c>
      <c r="AI230" s="214">
        <v>100</v>
      </c>
      <c r="AJ230" s="289">
        <v>60</v>
      </c>
      <c r="AK230" s="289">
        <v>55</v>
      </c>
      <c r="AL230" s="289">
        <v>100</v>
      </c>
      <c r="AM230" s="301">
        <v>100</v>
      </c>
      <c r="AN230" s="272">
        <v>100</v>
      </c>
      <c r="AO230" s="301">
        <v>100</v>
      </c>
      <c r="AP230" s="301">
        <v>100</v>
      </c>
      <c r="AQ230" s="301">
        <v>100</v>
      </c>
      <c r="AR230" s="23"/>
      <c r="AS230" s="116" t="str">
        <f t="shared" si="35"/>
        <v>N</v>
      </c>
      <c r="AT230" s="113">
        <f>IFERROR(SUMIF('Current NLData'!A:A,'Payment Changes'!G230,'Current NLData'!K:K)/COUNTIF('Current NLData'!A:A,'Payment Changes'!G230),0)+IFERROR(VLOOKUP(G230&amp;"-ALL",NLPaymentExport,10,FALSE),0)</f>
        <v>100</v>
      </c>
      <c r="AU230" s="117">
        <f t="shared" si="36"/>
        <v>0</v>
      </c>
    </row>
    <row r="231" spans="1:80" outlineLevel="1" x14ac:dyDescent="0.45">
      <c r="A231" s="3"/>
      <c r="C231" s="4"/>
      <c r="D231" s="456"/>
      <c r="E231" s="90" t="str">
        <f t="shared" si="38"/>
        <v>El Paso - Zaragoza</v>
      </c>
      <c r="F231" s="92" t="str">
        <f t="shared" si="39"/>
        <v>CP527</v>
      </c>
      <c r="G231" s="98" t="str">
        <f t="shared" si="40"/>
        <v>CP527-NEW DONOR -6th</v>
      </c>
      <c r="H231" s="457"/>
      <c r="I231" s="34" t="s">
        <v>81</v>
      </c>
      <c r="J231" s="58">
        <v>60</v>
      </c>
      <c r="K231" s="62">
        <v>70</v>
      </c>
      <c r="L231" s="58">
        <v>56</v>
      </c>
      <c r="M231" s="58">
        <v>65</v>
      </c>
      <c r="N231" s="58">
        <v>65</v>
      </c>
      <c r="O231" s="58">
        <v>65</v>
      </c>
      <c r="P231" s="58">
        <v>65</v>
      </c>
      <c r="Q231" s="58">
        <v>65</v>
      </c>
      <c r="R231" s="58">
        <v>65</v>
      </c>
      <c r="S231" s="58">
        <v>65</v>
      </c>
      <c r="T231" s="58">
        <v>65</v>
      </c>
      <c r="U231" s="58">
        <v>65</v>
      </c>
      <c r="V231" s="186">
        <v>65</v>
      </c>
      <c r="W231" s="186">
        <v>65</v>
      </c>
      <c r="X231" s="186">
        <v>65</v>
      </c>
      <c r="Y231" s="186">
        <v>65</v>
      </c>
      <c r="Z231" s="186">
        <v>60</v>
      </c>
      <c r="AA231" s="186">
        <v>60</v>
      </c>
      <c r="AB231" s="186">
        <v>60</v>
      </c>
      <c r="AC231" s="186">
        <v>60</v>
      </c>
      <c r="AD231" s="214">
        <v>60</v>
      </c>
      <c r="AE231" s="190">
        <v>100</v>
      </c>
      <c r="AF231" s="190">
        <v>100</v>
      </c>
      <c r="AG231" s="214">
        <v>100</v>
      </c>
      <c r="AH231" s="214">
        <v>100</v>
      </c>
      <c r="AI231" s="214">
        <v>100</v>
      </c>
      <c r="AJ231" s="289">
        <v>60</v>
      </c>
      <c r="AK231" s="289">
        <v>55</v>
      </c>
      <c r="AL231" s="289">
        <v>100</v>
      </c>
      <c r="AM231" s="301">
        <v>100</v>
      </c>
      <c r="AN231" s="272">
        <v>100</v>
      </c>
      <c r="AO231" s="301">
        <v>100</v>
      </c>
      <c r="AP231" s="301">
        <v>100</v>
      </c>
      <c r="AQ231" s="301">
        <v>100</v>
      </c>
      <c r="AR231" s="23"/>
      <c r="AS231" s="116" t="str">
        <f t="shared" si="35"/>
        <v>N</v>
      </c>
      <c r="AT231" s="113">
        <f>IFERROR(SUMIF('Current NLData'!A:A,'Payment Changes'!G231,'Current NLData'!K:K)/COUNTIF('Current NLData'!A:A,'Payment Changes'!G231),0)+IFERROR(VLOOKUP(G231&amp;"-ALL",NLPaymentExport,10,FALSE),0)</f>
        <v>100</v>
      </c>
      <c r="AU231" s="117">
        <f t="shared" si="36"/>
        <v>0</v>
      </c>
    </row>
    <row r="232" spans="1:80" outlineLevel="1" x14ac:dyDescent="0.45">
      <c r="A232" s="3"/>
      <c r="C232" s="4"/>
      <c r="D232" s="456"/>
      <c r="E232" s="90" t="str">
        <f t="shared" si="38"/>
        <v>El Paso - Zaragoza</v>
      </c>
      <c r="F232" s="92" t="str">
        <f t="shared" si="39"/>
        <v>CP527</v>
      </c>
      <c r="G232" s="98" t="str">
        <f t="shared" si="40"/>
        <v>CP527-NEW DONOR -7th</v>
      </c>
      <c r="H232" s="457"/>
      <c r="I232" s="34" t="s">
        <v>82</v>
      </c>
      <c r="J232" s="58">
        <v>60</v>
      </c>
      <c r="K232" s="62">
        <v>56</v>
      </c>
      <c r="L232" s="58">
        <v>56</v>
      </c>
      <c r="M232" s="58">
        <v>65</v>
      </c>
      <c r="N232" s="58">
        <v>65</v>
      </c>
      <c r="O232" s="58">
        <v>65</v>
      </c>
      <c r="P232" s="58">
        <v>65</v>
      </c>
      <c r="Q232" s="58">
        <v>65</v>
      </c>
      <c r="R232" s="58">
        <v>65</v>
      </c>
      <c r="S232" s="58">
        <v>65</v>
      </c>
      <c r="T232" s="58">
        <v>65</v>
      </c>
      <c r="U232" s="58">
        <v>65</v>
      </c>
      <c r="V232" s="186">
        <v>65</v>
      </c>
      <c r="W232" s="186">
        <v>65</v>
      </c>
      <c r="X232" s="186">
        <v>65</v>
      </c>
      <c r="Y232" s="186">
        <v>65</v>
      </c>
      <c r="Z232" s="186">
        <v>60</v>
      </c>
      <c r="AA232" s="186">
        <v>60</v>
      </c>
      <c r="AB232" s="186">
        <v>60</v>
      </c>
      <c r="AC232" s="186">
        <v>60</v>
      </c>
      <c r="AD232" s="214">
        <v>60</v>
      </c>
      <c r="AE232" s="214">
        <v>60</v>
      </c>
      <c r="AF232" s="214">
        <v>60</v>
      </c>
      <c r="AG232" s="214">
        <v>60</v>
      </c>
      <c r="AH232" s="214">
        <v>60</v>
      </c>
      <c r="AI232" s="214">
        <v>60</v>
      </c>
      <c r="AJ232" s="272">
        <v>60</v>
      </c>
      <c r="AK232" s="289">
        <v>55</v>
      </c>
      <c r="AL232" s="301">
        <v>55</v>
      </c>
      <c r="AM232" s="301">
        <v>55</v>
      </c>
      <c r="AN232" s="272">
        <v>55</v>
      </c>
      <c r="AO232" s="301">
        <v>55</v>
      </c>
      <c r="AP232" s="301">
        <v>55</v>
      </c>
      <c r="AQ232" s="301">
        <v>55</v>
      </c>
      <c r="AR232" s="23"/>
      <c r="AS232" s="116" t="str">
        <f t="shared" si="35"/>
        <v>N</v>
      </c>
      <c r="AT232" s="113">
        <f>IFERROR(SUMIF('Current NLData'!A:A,'Payment Changes'!G232,'Current NLData'!K:K)/COUNTIF('Current NLData'!A:A,'Payment Changes'!G232),0)+IFERROR(VLOOKUP(G232&amp;"-ALL",NLPaymentExport,10,FALSE),0)</f>
        <v>55</v>
      </c>
      <c r="AU232" s="117">
        <f t="shared" si="36"/>
        <v>0</v>
      </c>
    </row>
    <row r="233" spans="1:80" outlineLevel="1" x14ac:dyDescent="0.45">
      <c r="A233" s="3"/>
      <c r="C233" s="4"/>
      <c r="D233" s="456"/>
      <c r="E233" s="90" t="str">
        <f t="shared" si="38"/>
        <v>El Paso - Zaragoza</v>
      </c>
      <c r="F233" s="92" t="str">
        <f t="shared" si="39"/>
        <v>CP527</v>
      </c>
      <c r="G233" s="98" t="str">
        <f t="shared" si="40"/>
        <v>CP527-NEW DONOR -8th</v>
      </c>
      <c r="H233" s="457"/>
      <c r="I233" s="35" t="s">
        <v>83</v>
      </c>
      <c r="J233" s="63">
        <v>60</v>
      </c>
      <c r="K233" s="64">
        <v>70</v>
      </c>
      <c r="L233" s="63">
        <v>56</v>
      </c>
      <c r="M233" s="63">
        <v>65</v>
      </c>
      <c r="N233" s="63">
        <v>65</v>
      </c>
      <c r="O233" s="63">
        <v>65</v>
      </c>
      <c r="P233" s="63">
        <v>65</v>
      </c>
      <c r="Q233" s="63">
        <v>65</v>
      </c>
      <c r="R233" s="63">
        <v>65</v>
      </c>
      <c r="S233" s="63">
        <v>65</v>
      </c>
      <c r="T233" s="63">
        <v>65</v>
      </c>
      <c r="U233" s="63">
        <v>65</v>
      </c>
      <c r="V233" s="187">
        <v>65</v>
      </c>
      <c r="W233" s="187">
        <v>65</v>
      </c>
      <c r="X233" s="187">
        <v>65</v>
      </c>
      <c r="Y233" s="187">
        <v>65</v>
      </c>
      <c r="Z233" s="187">
        <v>60</v>
      </c>
      <c r="AA233" s="187">
        <v>60</v>
      </c>
      <c r="AB233" s="187">
        <v>60</v>
      </c>
      <c r="AC233" s="187">
        <v>60</v>
      </c>
      <c r="AD233" s="221">
        <v>60</v>
      </c>
      <c r="AE233" s="221">
        <v>60</v>
      </c>
      <c r="AF233" s="221">
        <v>60</v>
      </c>
      <c r="AG233" s="221">
        <v>60</v>
      </c>
      <c r="AH233" s="221">
        <v>60</v>
      </c>
      <c r="AI233" s="221">
        <v>60</v>
      </c>
      <c r="AJ233" s="273">
        <v>60</v>
      </c>
      <c r="AK233" s="305">
        <v>55</v>
      </c>
      <c r="AL233" s="302">
        <v>55</v>
      </c>
      <c r="AM233" s="302">
        <v>55</v>
      </c>
      <c r="AN233" s="273">
        <v>55</v>
      </c>
      <c r="AO233" s="302">
        <v>55</v>
      </c>
      <c r="AP233" s="302">
        <v>55</v>
      </c>
      <c r="AQ233" s="302">
        <v>55</v>
      </c>
      <c r="AR233" s="23"/>
      <c r="AS233" s="116" t="str">
        <f t="shared" si="35"/>
        <v>N</v>
      </c>
      <c r="AT233" s="113">
        <f>IFERROR(SUMIF('Current NLData'!A:A,'Payment Changes'!G233,'Current NLData'!K:K)/COUNTIF('Current NLData'!A:A,'Payment Changes'!G233),0)+IFERROR(VLOOKUP(G233&amp;"-ALL",NLPaymentExport,10,FALSE),0)</f>
        <v>55</v>
      </c>
      <c r="AU233" s="117">
        <f t="shared" si="36"/>
        <v>0</v>
      </c>
    </row>
    <row r="234" spans="1:80" ht="28.5" outlineLevel="1" x14ac:dyDescent="0.45">
      <c r="A234" s="3"/>
      <c r="C234" s="4"/>
      <c r="D234" s="456"/>
      <c r="E234" s="90" t="str">
        <f t="shared" si="38"/>
        <v>El Paso - Zaragoza</v>
      </c>
      <c r="F234" s="92" t="str">
        <f t="shared" si="39"/>
        <v>CP527</v>
      </c>
      <c r="G234" s="98" t="str">
        <f t="shared" si="40"/>
        <v>CP527-RETURN - 1st don of the week -STD</v>
      </c>
      <c r="H234" s="457"/>
      <c r="I234" s="36" t="s">
        <v>84</v>
      </c>
      <c r="J234" s="58">
        <v>60</v>
      </c>
      <c r="K234" s="62">
        <v>56</v>
      </c>
      <c r="L234" s="58">
        <v>56</v>
      </c>
      <c r="M234" s="58">
        <v>65</v>
      </c>
      <c r="N234" s="58">
        <v>65</v>
      </c>
      <c r="O234" s="58">
        <v>65</v>
      </c>
      <c r="P234" s="58">
        <v>65</v>
      </c>
      <c r="Q234" s="58">
        <v>65</v>
      </c>
      <c r="R234" s="58">
        <v>65</v>
      </c>
      <c r="S234" s="58">
        <v>65</v>
      </c>
      <c r="T234" s="58">
        <v>65</v>
      </c>
      <c r="U234" s="58">
        <v>65</v>
      </c>
      <c r="V234" s="186">
        <v>65</v>
      </c>
      <c r="W234" s="186">
        <v>65</v>
      </c>
      <c r="X234" s="186">
        <v>65</v>
      </c>
      <c r="Y234" s="186">
        <v>65</v>
      </c>
      <c r="Z234" s="186">
        <v>60</v>
      </c>
      <c r="AA234" s="186">
        <v>60</v>
      </c>
      <c r="AB234" s="186">
        <v>60</v>
      </c>
      <c r="AC234" s="186">
        <v>60</v>
      </c>
      <c r="AD234" s="214">
        <v>60</v>
      </c>
      <c r="AE234" s="214">
        <v>60</v>
      </c>
      <c r="AF234" s="214">
        <v>60</v>
      </c>
      <c r="AG234" s="214">
        <v>60</v>
      </c>
      <c r="AH234" s="214">
        <v>60</v>
      </c>
      <c r="AI234" s="214">
        <v>60</v>
      </c>
      <c r="AJ234" s="272">
        <v>60</v>
      </c>
      <c r="AK234" s="289">
        <v>55</v>
      </c>
      <c r="AL234" s="301">
        <v>55</v>
      </c>
      <c r="AM234" s="301">
        <v>55</v>
      </c>
      <c r="AN234" s="272">
        <v>55</v>
      </c>
      <c r="AO234" s="301">
        <v>55</v>
      </c>
      <c r="AP234" s="301">
        <v>55</v>
      </c>
      <c r="AQ234" s="301">
        <v>55</v>
      </c>
      <c r="AR234" s="23"/>
      <c r="AS234" s="116" t="str">
        <f t="shared" si="35"/>
        <v>N</v>
      </c>
      <c r="AT234" s="113">
        <f>IFERROR(SUMIF('Current NLData'!A:A,'Payment Changes'!G234,'Current NLData'!K:K)/COUNTIF('Current NLData'!A:A,'Payment Changes'!G234),0)+IFERROR(VLOOKUP(G234&amp;"-ALL",NLPaymentExport,10,FALSE),0)</f>
        <v>55</v>
      </c>
      <c r="AU234" s="117">
        <f t="shared" si="36"/>
        <v>0</v>
      </c>
    </row>
    <row r="235" spans="1:80" ht="28.5" outlineLevel="1" x14ac:dyDescent="0.45">
      <c r="A235" s="3"/>
      <c r="C235" s="4"/>
      <c r="D235" s="456"/>
      <c r="E235" s="90" t="str">
        <f t="shared" si="38"/>
        <v>El Paso - Zaragoza</v>
      </c>
      <c r="F235" s="92" t="str">
        <f t="shared" si="39"/>
        <v>CP527</v>
      </c>
      <c r="G235" s="98" t="str">
        <f t="shared" si="40"/>
        <v>CP527-RETURN - 2nd don of the week -BONUS</v>
      </c>
      <c r="H235" s="457"/>
      <c r="I235" s="36" t="s">
        <v>85</v>
      </c>
      <c r="J235" s="58">
        <v>10</v>
      </c>
      <c r="K235" s="62">
        <v>14</v>
      </c>
      <c r="L235" s="58">
        <v>9</v>
      </c>
      <c r="M235" s="58">
        <v>5</v>
      </c>
      <c r="N235" s="58">
        <v>5</v>
      </c>
      <c r="O235" s="58">
        <v>5</v>
      </c>
      <c r="P235" s="58">
        <v>5</v>
      </c>
      <c r="Q235" s="58">
        <v>5</v>
      </c>
      <c r="R235" s="58">
        <v>5</v>
      </c>
      <c r="S235" s="58">
        <v>5</v>
      </c>
      <c r="T235" s="58">
        <v>5</v>
      </c>
      <c r="U235" s="58">
        <v>5</v>
      </c>
      <c r="V235" s="186">
        <v>5</v>
      </c>
      <c r="W235" s="186">
        <v>5</v>
      </c>
      <c r="X235" s="186">
        <v>5</v>
      </c>
      <c r="Y235" s="186">
        <v>5</v>
      </c>
      <c r="Z235" s="186">
        <v>10</v>
      </c>
      <c r="AA235" s="186">
        <v>10</v>
      </c>
      <c r="AB235" s="186">
        <v>10</v>
      </c>
      <c r="AC235" s="186">
        <v>10</v>
      </c>
      <c r="AD235" s="214">
        <v>10</v>
      </c>
      <c r="AE235" s="214">
        <v>10</v>
      </c>
      <c r="AF235" s="214">
        <v>10</v>
      </c>
      <c r="AG235" s="214">
        <v>10</v>
      </c>
      <c r="AH235" s="214">
        <v>10</v>
      </c>
      <c r="AI235" s="214">
        <v>10</v>
      </c>
      <c r="AJ235" s="272">
        <v>10</v>
      </c>
      <c r="AK235" s="289">
        <v>15</v>
      </c>
      <c r="AL235" s="301">
        <v>15</v>
      </c>
      <c r="AM235" s="301">
        <v>15</v>
      </c>
      <c r="AN235" s="272">
        <v>15</v>
      </c>
      <c r="AO235" s="301">
        <v>15</v>
      </c>
      <c r="AP235" s="301">
        <v>15</v>
      </c>
      <c r="AQ235" s="301">
        <v>15</v>
      </c>
      <c r="AR235" s="23"/>
      <c r="AS235" s="116" t="str">
        <f t="shared" si="35"/>
        <v>N</v>
      </c>
      <c r="AT235" s="113">
        <f>IFERROR(SUMIF('Current NLData'!A:A,'Payment Changes'!G235,'Current NLData'!K:K)/COUNTIF('Current NLData'!A:A,'Payment Changes'!G235),0)+IFERROR(VLOOKUP(G235&amp;"-ALL",NLPaymentExport,10,FALSE),0)</f>
        <v>15</v>
      </c>
      <c r="AU235" s="117">
        <f t="shared" si="36"/>
        <v>0</v>
      </c>
    </row>
    <row r="236" spans="1:80" ht="28.5" outlineLevel="1" x14ac:dyDescent="0.45">
      <c r="A236" s="3"/>
      <c r="C236" s="4"/>
      <c r="D236" s="456"/>
      <c r="E236" s="90" t="str">
        <f t="shared" si="38"/>
        <v>El Paso - Zaragoza</v>
      </c>
      <c r="F236" s="92" t="str">
        <f t="shared" si="39"/>
        <v>CP527</v>
      </c>
      <c r="G236" s="98" t="str">
        <f t="shared" si="40"/>
        <v>CP527-RETURN - 5th don of the month -BONUS</v>
      </c>
      <c r="H236" s="457"/>
      <c r="I236" s="37" t="s">
        <v>86</v>
      </c>
      <c r="J236" s="65">
        <v>0</v>
      </c>
      <c r="K236" s="65">
        <v>0</v>
      </c>
      <c r="L236" s="65">
        <v>0</v>
      </c>
      <c r="M236" s="65">
        <v>0</v>
      </c>
      <c r="N236" s="65">
        <v>0</v>
      </c>
      <c r="O236" s="65">
        <v>0</v>
      </c>
      <c r="P236" s="65">
        <v>0</v>
      </c>
      <c r="Q236" s="65">
        <v>0</v>
      </c>
      <c r="R236" s="65">
        <v>0</v>
      </c>
      <c r="S236" s="65">
        <v>0</v>
      </c>
      <c r="T236" s="65">
        <v>0</v>
      </c>
      <c r="U236" s="65">
        <v>0</v>
      </c>
      <c r="V236" s="188">
        <v>0</v>
      </c>
      <c r="W236" s="188">
        <v>0</v>
      </c>
      <c r="X236" s="188">
        <v>0</v>
      </c>
      <c r="Y236" s="188">
        <v>0</v>
      </c>
      <c r="Z236" s="188">
        <v>0</v>
      </c>
      <c r="AA236" s="188">
        <v>0</v>
      </c>
      <c r="AB236" s="199">
        <v>15</v>
      </c>
      <c r="AC236" s="199">
        <v>15</v>
      </c>
      <c r="AD236" s="222">
        <v>15</v>
      </c>
      <c r="AE236" s="222">
        <v>15</v>
      </c>
      <c r="AF236" s="222">
        <v>15</v>
      </c>
      <c r="AG236" s="222">
        <v>15</v>
      </c>
      <c r="AH236" s="222">
        <v>15</v>
      </c>
      <c r="AI236" s="222">
        <v>15</v>
      </c>
      <c r="AJ236" s="290">
        <v>0</v>
      </c>
      <c r="AK236" s="303">
        <v>0</v>
      </c>
      <c r="AL236" s="303">
        <v>0</v>
      </c>
      <c r="AM236" s="303">
        <v>0</v>
      </c>
      <c r="AN236" s="287">
        <v>0</v>
      </c>
      <c r="AO236" s="303">
        <v>0</v>
      </c>
      <c r="AP236" s="303">
        <v>0</v>
      </c>
      <c r="AQ236" s="303">
        <v>0</v>
      </c>
      <c r="AR236" s="22"/>
      <c r="AS236" s="116" t="str">
        <f t="shared" si="35"/>
        <v>N</v>
      </c>
      <c r="AT236" s="113">
        <f>IFERROR(SUMIF('Current NLData'!A:A,'Payment Changes'!G236,'Current NLData'!K:K)/COUNTIF('Current NLData'!A:A,'Payment Changes'!G236),0)+IFERROR(VLOOKUP(G236&amp;"-ALL",NLPaymentExport,10,FALSE),0)</f>
        <v>0</v>
      </c>
      <c r="AU236" s="117">
        <f t="shared" si="36"/>
        <v>0</v>
      </c>
    </row>
    <row r="237" spans="1:80" ht="28.5" outlineLevel="1" x14ac:dyDescent="0.45">
      <c r="A237" s="3"/>
      <c r="C237" s="4"/>
      <c r="D237" s="456"/>
      <c r="E237" s="90" t="str">
        <f t="shared" si="38"/>
        <v>El Paso - Zaragoza</v>
      </c>
      <c r="F237" s="92" t="str">
        <f t="shared" si="39"/>
        <v>CP527</v>
      </c>
      <c r="G237" s="98" t="str">
        <f t="shared" si="40"/>
        <v>CP527-RETURN - 6th don of the month -BONUS</v>
      </c>
      <c r="H237" s="457"/>
      <c r="I237" s="38" t="s">
        <v>87</v>
      </c>
      <c r="J237" s="58">
        <v>0</v>
      </c>
      <c r="K237" s="58">
        <v>0</v>
      </c>
      <c r="L237" s="58">
        <v>0</v>
      </c>
      <c r="M237" s="58">
        <v>30</v>
      </c>
      <c r="N237" s="58">
        <v>30</v>
      </c>
      <c r="O237" s="58">
        <v>30</v>
      </c>
      <c r="P237" s="58"/>
      <c r="Q237" s="58">
        <v>0</v>
      </c>
      <c r="R237" s="58">
        <v>80</v>
      </c>
      <c r="S237" s="58">
        <v>80</v>
      </c>
      <c r="T237" s="58">
        <v>40</v>
      </c>
      <c r="U237" s="58">
        <v>40</v>
      </c>
      <c r="V237" s="186">
        <v>40</v>
      </c>
      <c r="W237" s="186">
        <v>40</v>
      </c>
      <c r="X237" s="186">
        <v>40</v>
      </c>
      <c r="Y237" s="186">
        <v>40</v>
      </c>
      <c r="Z237" s="186">
        <v>40</v>
      </c>
      <c r="AA237" s="186">
        <v>40</v>
      </c>
      <c r="AB237" s="190">
        <v>30</v>
      </c>
      <c r="AC237" s="190">
        <v>30</v>
      </c>
      <c r="AD237" s="214">
        <v>30</v>
      </c>
      <c r="AE237" s="214">
        <v>30</v>
      </c>
      <c r="AF237" s="214">
        <v>30</v>
      </c>
      <c r="AG237" s="214">
        <v>30</v>
      </c>
      <c r="AH237" s="214">
        <v>30</v>
      </c>
      <c r="AI237" s="214">
        <v>30</v>
      </c>
      <c r="AJ237" s="289">
        <v>0</v>
      </c>
      <c r="AK237" s="301">
        <v>0</v>
      </c>
      <c r="AL237" s="301">
        <v>0</v>
      </c>
      <c r="AM237" s="289">
        <v>30</v>
      </c>
      <c r="AN237" s="272">
        <v>30</v>
      </c>
      <c r="AO237" s="301">
        <v>30</v>
      </c>
      <c r="AP237" s="301">
        <v>30</v>
      </c>
      <c r="AQ237" s="301">
        <v>30</v>
      </c>
      <c r="AR237" s="22"/>
      <c r="AS237" s="116" t="str">
        <f t="shared" si="35"/>
        <v>N</v>
      </c>
      <c r="AT237" s="113">
        <f>IFERROR(SUMIF('Current NLData'!A:A,'Payment Changes'!G237,'Current NLData'!K:K)/COUNTIF('Current NLData'!A:A,'Payment Changes'!G237),0)+IFERROR(VLOOKUP(G237&amp;"-ALL",NLPaymentExport,10,FALSE),0)</f>
        <v>30</v>
      </c>
      <c r="AU237" s="117">
        <f t="shared" si="36"/>
        <v>0</v>
      </c>
    </row>
    <row r="238" spans="1:80" ht="28.5" outlineLevel="1" x14ac:dyDescent="0.45">
      <c r="A238" s="3"/>
      <c r="C238" s="4"/>
      <c r="D238" s="456"/>
      <c r="E238" s="90" t="str">
        <f t="shared" si="38"/>
        <v>El Paso - Zaragoza</v>
      </c>
      <c r="F238" s="92" t="str">
        <f t="shared" si="39"/>
        <v>CP527</v>
      </c>
      <c r="G238" s="98" t="str">
        <f t="shared" si="40"/>
        <v>CP527-RETURN - 7th don of the month -BONUS</v>
      </c>
      <c r="H238" s="457"/>
      <c r="I238" s="38" t="s">
        <v>88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0</v>
      </c>
      <c r="P238" s="58">
        <v>0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186">
        <v>0</v>
      </c>
      <c r="W238" s="186">
        <v>0</v>
      </c>
      <c r="X238" s="186">
        <v>0</v>
      </c>
      <c r="Y238" s="186">
        <v>0</v>
      </c>
      <c r="Z238" s="186">
        <v>0</v>
      </c>
      <c r="AA238" s="186">
        <v>0</v>
      </c>
      <c r="AB238" s="186">
        <v>0</v>
      </c>
      <c r="AC238" s="186">
        <v>0</v>
      </c>
      <c r="AD238" s="214">
        <v>0</v>
      </c>
      <c r="AE238" s="214">
        <v>0</v>
      </c>
      <c r="AF238" s="214">
        <v>0</v>
      </c>
      <c r="AG238" s="214">
        <v>0</v>
      </c>
      <c r="AH238" s="214">
        <v>0</v>
      </c>
      <c r="AI238" s="214">
        <v>0</v>
      </c>
      <c r="AJ238" s="289">
        <v>10</v>
      </c>
      <c r="AK238" s="301">
        <v>10</v>
      </c>
      <c r="AL238" s="301">
        <v>10</v>
      </c>
      <c r="AM238" s="289">
        <v>0</v>
      </c>
      <c r="AN238" s="272">
        <v>0</v>
      </c>
      <c r="AO238" s="301">
        <v>0</v>
      </c>
      <c r="AP238" s="301">
        <v>0</v>
      </c>
      <c r="AQ238" s="301">
        <v>0</v>
      </c>
      <c r="AR238" s="22"/>
      <c r="AS238" s="116" t="str">
        <f t="shared" si="35"/>
        <v>N</v>
      </c>
      <c r="AT238" s="113">
        <f>IFERROR(SUMIF('Current NLData'!A:A,'Payment Changes'!G238,'Current NLData'!K:K)/COUNTIF('Current NLData'!A:A,'Payment Changes'!G238),0)+IFERROR(VLOOKUP(G238&amp;"-ALL",NLPaymentExport,10,FALSE),0)</f>
        <v>0</v>
      </c>
      <c r="AU238" s="117">
        <f t="shared" si="36"/>
        <v>0</v>
      </c>
    </row>
    <row r="239" spans="1:80" ht="28.5" outlineLevel="1" x14ac:dyDescent="0.45">
      <c r="A239" s="3"/>
      <c r="C239" s="4"/>
      <c r="D239" s="456"/>
      <c r="E239" s="90" t="str">
        <f t="shared" si="38"/>
        <v>El Paso - Zaragoza</v>
      </c>
      <c r="F239" s="92" t="str">
        <f t="shared" si="39"/>
        <v>CP527</v>
      </c>
      <c r="G239" s="98" t="str">
        <f t="shared" si="40"/>
        <v>CP527-RETURN - 8th don of the month -BONUS</v>
      </c>
      <c r="H239" s="457"/>
      <c r="I239" s="38" t="s">
        <v>89</v>
      </c>
      <c r="J239" s="58">
        <v>25</v>
      </c>
      <c r="K239" s="58">
        <v>25</v>
      </c>
      <c r="L239" s="58">
        <v>0</v>
      </c>
      <c r="M239" s="58">
        <v>0</v>
      </c>
      <c r="N239" s="58">
        <v>0</v>
      </c>
      <c r="O239" s="58">
        <v>0</v>
      </c>
      <c r="P239" s="58">
        <v>0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186">
        <v>0</v>
      </c>
      <c r="W239" s="186">
        <v>0</v>
      </c>
      <c r="X239" s="186">
        <v>0</v>
      </c>
      <c r="Y239" s="186">
        <v>0</v>
      </c>
      <c r="Z239" s="186">
        <v>0</v>
      </c>
      <c r="AA239" s="186">
        <v>0</v>
      </c>
      <c r="AB239" s="186">
        <v>0</v>
      </c>
      <c r="AC239" s="186">
        <v>0</v>
      </c>
      <c r="AD239" s="214">
        <v>0</v>
      </c>
      <c r="AE239" s="214">
        <v>0</v>
      </c>
      <c r="AF239" s="214">
        <v>0</v>
      </c>
      <c r="AG239" s="214">
        <v>0</v>
      </c>
      <c r="AH239" s="214">
        <v>0</v>
      </c>
      <c r="AI239" s="214">
        <v>0</v>
      </c>
      <c r="AJ239" s="272">
        <v>0</v>
      </c>
      <c r="AK239" s="301">
        <v>0</v>
      </c>
      <c r="AL239" s="301">
        <v>0</v>
      </c>
      <c r="AM239" s="301">
        <v>0</v>
      </c>
      <c r="AN239" s="272">
        <v>0</v>
      </c>
      <c r="AO239" s="301">
        <v>0</v>
      </c>
      <c r="AP239" s="301">
        <v>0</v>
      </c>
      <c r="AQ239" s="301">
        <v>0</v>
      </c>
      <c r="AR239" s="22"/>
      <c r="AS239" s="116" t="str">
        <f t="shared" si="35"/>
        <v>N</v>
      </c>
      <c r="AT239" s="113">
        <f>IFERROR(SUMIF('Current NLData'!A:A,'Payment Changes'!G239,'Current NLData'!K:K)/COUNTIF('Current NLData'!A:A,'Payment Changes'!G239),0)+IFERROR(VLOOKUP(G239&amp;"-ALL",NLPaymentExport,10,FALSE),0)</f>
        <v>0</v>
      </c>
      <c r="AU239" s="117">
        <f t="shared" si="36"/>
        <v>0</v>
      </c>
    </row>
    <row r="240" spans="1:80" ht="28.5" outlineLevel="1" x14ac:dyDescent="0.45">
      <c r="A240" s="3"/>
      <c r="C240" s="4" t="str">
        <f>IF(J240=0,"Warning","")</f>
        <v/>
      </c>
      <c r="D240" s="456"/>
      <c r="E240" s="90" t="str">
        <f t="shared" si="38"/>
        <v>El Paso - Zaragoza</v>
      </c>
      <c r="F240" s="92" t="str">
        <f t="shared" si="39"/>
        <v>CP527</v>
      </c>
      <c r="G240" s="98" t="str">
        <f t="shared" si="40"/>
        <v>CP527-RETURN - Buddy referral  -BONUS</v>
      </c>
      <c r="H240" s="457"/>
      <c r="I240" s="39" t="s">
        <v>90</v>
      </c>
      <c r="J240" s="58">
        <v>50</v>
      </c>
      <c r="K240" s="57">
        <v>0</v>
      </c>
      <c r="L240" s="56">
        <v>0</v>
      </c>
      <c r="M240" s="56">
        <v>50</v>
      </c>
      <c r="N240" s="56">
        <v>50</v>
      </c>
      <c r="O240" s="56">
        <v>50</v>
      </c>
      <c r="P240" s="56">
        <v>50</v>
      </c>
      <c r="Q240" s="56">
        <v>50</v>
      </c>
      <c r="R240" s="56">
        <v>50</v>
      </c>
      <c r="S240" s="56">
        <v>50</v>
      </c>
      <c r="T240" s="56">
        <v>50</v>
      </c>
      <c r="U240" s="56">
        <v>50</v>
      </c>
      <c r="V240" s="193">
        <v>50</v>
      </c>
      <c r="W240" s="193">
        <v>50</v>
      </c>
      <c r="X240" s="193">
        <v>50</v>
      </c>
      <c r="Y240" s="193">
        <v>50</v>
      </c>
      <c r="Z240" s="193">
        <v>50</v>
      </c>
      <c r="AA240" s="193">
        <v>50</v>
      </c>
      <c r="AB240" s="193">
        <v>50</v>
      </c>
      <c r="AC240" s="193">
        <v>50</v>
      </c>
      <c r="AD240" s="226">
        <v>50</v>
      </c>
      <c r="AE240" s="226">
        <v>50</v>
      </c>
      <c r="AF240" s="226">
        <v>50</v>
      </c>
      <c r="AG240" s="226">
        <v>50</v>
      </c>
      <c r="AH240" s="226">
        <v>50</v>
      </c>
      <c r="AI240" s="226">
        <v>50</v>
      </c>
      <c r="AJ240" s="292">
        <v>25</v>
      </c>
      <c r="AK240" s="323">
        <v>25</v>
      </c>
      <c r="AL240" s="323">
        <v>25</v>
      </c>
      <c r="AM240" s="292">
        <v>50</v>
      </c>
      <c r="AN240" s="293">
        <v>50</v>
      </c>
      <c r="AO240" s="323">
        <v>50</v>
      </c>
      <c r="AP240" s="323">
        <v>50</v>
      </c>
      <c r="AQ240" s="323">
        <v>50</v>
      </c>
      <c r="AR240" s="23"/>
      <c r="AS240" s="116" t="str">
        <f t="shared" si="35"/>
        <v>N</v>
      </c>
      <c r="AT240" s="113">
        <f>IFERROR(SUMIF('Current NLData'!A:A,'Payment Changes'!G240,'Current NLData'!K:K)/COUNTIF('Current NLData'!A:A,'Payment Changes'!G240),0)+IFERROR(VLOOKUP(G240&amp;"-ALL",NLPaymentExport,10,FALSE),0)</f>
        <v>50</v>
      </c>
      <c r="AU240" s="117">
        <f t="shared" si="36"/>
        <v>0</v>
      </c>
    </row>
    <row r="241" spans="1:80" s="89" customFormat="1" ht="21.4" thickBot="1" x14ac:dyDescent="0.7">
      <c r="A241" s="85"/>
      <c r="B241" s="348"/>
      <c r="C241" s="160"/>
      <c r="D241" s="86"/>
      <c r="E241" s="86"/>
      <c r="F241" s="86"/>
      <c r="G241" s="86"/>
      <c r="H241" s="95"/>
      <c r="I241" s="87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88"/>
      <c r="U241" s="88"/>
      <c r="V241" s="189" t="s">
        <v>91</v>
      </c>
      <c r="W241" s="189" t="s">
        <v>91</v>
      </c>
      <c r="X241" s="189" t="s">
        <v>91</v>
      </c>
      <c r="Y241" s="189" t="s">
        <v>91</v>
      </c>
      <c r="Z241" s="189" t="s">
        <v>91</v>
      </c>
      <c r="AA241" s="189" t="s">
        <v>91</v>
      </c>
      <c r="AB241" s="189" t="s">
        <v>91</v>
      </c>
      <c r="AC241" s="189" t="s">
        <v>91</v>
      </c>
      <c r="AD241" s="257" t="s">
        <v>91</v>
      </c>
      <c r="AE241" s="257" t="s">
        <v>91</v>
      </c>
      <c r="AF241" s="257" t="s">
        <v>91</v>
      </c>
      <c r="AG241" s="257" t="s">
        <v>91</v>
      </c>
      <c r="AH241" s="257" t="s">
        <v>91</v>
      </c>
      <c r="AI241" s="257" t="s">
        <v>91</v>
      </c>
      <c r="AJ241" s="288" t="s">
        <v>91</v>
      </c>
      <c r="AK241" s="311" t="s">
        <v>91</v>
      </c>
      <c r="AL241" s="311" t="s">
        <v>91</v>
      </c>
      <c r="AM241" s="311" t="s">
        <v>91</v>
      </c>
      <c r="AN241" s="288" t="s">
        <v>91</v>
      </c>
      <c r="AO241" s="311" t="s">
        <v>91</v>
      </c>
      <c r="AP241" s="311" t="s">
        <v>91</v>
      </c>
      <c r="AQ241" s="311" t="s">
        <v>91</v>
      </c>
      <c r="AR241" s="21"/>
      <c r="AS241" s="116" t="str">
        <f t="shared" si="35"/>
        <v>N</v>
      </c>
      <c r="AT241" s="113">
        <f>IFERROR(SUMIF('Current NLData'!A:A,'Payment Changes'!G241,'Current NLData'!K:K)/COUNTIF('Current NLData'!A:A,'Payment Changes'!G241),0)+IFERROR(VLOOKUP(G241&amp;"-ALL",NLPaymentExport,10,FALSE),0)</f>
        <v>0</v>
      </c>
      <c r="AU241" s="117" t="str">
        <f t="shared" si="36"/>
        <v/>
      </c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</row>
    <row r="242" spans="1:80" s="10" customFormat="1" x14ac:dyDescent="0.45">
      <c r="A242" s="458">
        <v>16</v>
      </c>
      <c r="B242" s="461" t="s">
        <v>211</v>
      </c>
      <c r="C242" s="464" t="s">
        <v>44</v>
      </c>
      <c r="D242" s="467" t="s">
        <v>100</v>
      </c>
      <c r="E242" s="105" t="str">
        <f t="shared" si="38"/>
        <v>El Paso - Stanton</v>
      </c>
      <c r="F242" s="106" t="s">
        <v>212</v>
      </c>
      <c r="G242" s="107" t="str">
        <f t="shared" ref="G242:G260" si="41">F242&amp;"-"&amp;I242</f>
        <v>CP206-New Donor</v>
      </c>
      <c r="H242" s="470" t="s">
        <v>148</v>
      </c>
      <c r="I242" s="76" t="s">
        <v>48</v>
      </c>
      <c r="J242" s="40" t="s">
        <v>94</v>
      </c>
      <c r="K242" s="41" t="s">
        <v>213</v>
      </c>
      <c r="L242" s="41" t="s">
        <v>214</v>
      </c>
      <c r="M242" s="42" t="s">
        <v>214</v>
      </c>
      <c r="N242" s="40" t="s">
        <v>214</v>
      </c>
      <c r="O242" s="40" t="s">
        <v>214</v>
      </c>
      <c r="P242" s="40" t="s">
        <v>214</v>
      </c>
      <c r="Q242" s="40" t="s">
        <v>214</v>
      </c>
      <c r="R242" s="40" t="s">
        <v>214</v>
      </c>
      <c r="S242" s="40" t="s">
        <v>214</v>
      </c>
      <c r="T242" s="40" t="s">
        <v>214</v>
      </c>
      <c r="U242" s="171" t="s">
        <v>215</v>
      </c>
      <c r="V242" s="180" t="s">
        <v>215</v>
      </c>
      <c r="W242" s="180" t="s">
        <v>215</v>
      </c>
      <c r="X242" s="180" t="s">
        <v>215</v>
      </c>
      <c r="Y242" s="180" t="s">
        <v>215</v>
      </c>
      <c r="Z242" s="180" t="s">
        <v>215</v>
      </c>
      <c r="AA242" s="180" t="s">
        <v>215</v>
      </c>
      <c r="AB242" s="180" t="s">
        <v>215</v>
      </c>
      <c r="AC242" s="180" t="s">
        <v>215</v>
      </c>
      <c r="AD242" s="213" t="s">
        <v>215</v>
      </c>
      <c r="AE242" s="191" t="s">
        <v>216</v>
      </c>
      <c r="AF242" s="191" t="s">
        <v>216</v>
      </c>
      <c r="AG242" s="213" t="s">
        <v>216</v>
      </c>
      <c r="AH242" s="213" t="s">
        <v>216</v>
      </c>
      <c r="AI242" s="213" t="s">
        <v>216</v>
      </c>
      <c r="AJ242" s="281" t="s">
        <v>216</v>
      </c>
      <c r="AK242" s="320" t="s">
        <v>216</v>
      </c>
      <c r="AL242" s="320" t="s">
        <v>216</v>
      </c>
      <c r="AM242" s="320" t="s">
        <v>216</v>
      </c>
      <c r="AN242" s="281" t="s">
        <v>216</v>
      </c>
      <c r="AO242" s="320" t="s">
        <v>216</v>
      </c>
      <c r="AP242" s="282" t="s">
        <v>217</v>
      </c>
      <c r="AQ242" s="320" t="s">
        <v>217</v>
      </c>
      <c r="AR242" s="108"/>
      <c r="AS242" s="116" t="str">
        <f t="shared" si="35"/>
        <v>N</v>
      </c>
      <c r="AT242" s="113">
        <f>IFERROR(SUMIF('Current NLData'!A:A,'Payment Changes'!G242,'Current NLData'!K:K)/COUNTIF('Current NLData'!A:A,'Payment Changes'!G242),0)+IFERROR(VLOOKUP(G242&amp;"-ALL",NLPaymentExport,10,FALSE),0)</f>
        <v>0</v>
      </c>
      <c r="AU242" s="117" t="str">
        <f t="shared" si="36"/>
        <v/>
      </c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</row>
    <row r="243" spans="1:80" x14ac:dyDescent="0.45">
      <c r="A243" s="459"/>
      <c r="B243" s="462"/>
      <c r="C243" s="465"/>
      <c r="D243" s="468"/>
      <c r="E243" s="90" t="str">
        <f t="shared" si="38"/>
        <v>El Paso - Stanton</v>
      </c>
      <c r="F243" s="91" t="s">
        <v>212</v>
      </c>
      <c r="G243" s="97" t="str">
        <f t="shared" si="41"/>
        <v>CP206-Return Donor</v>
      </c>
      <c r="H243" s="471"/>
      <c r="I243" s="77" t="s">
        <v>60</v>
      </c>
      <c r="J243" s="43" t="s">
        <v>94</v>
      </c>
      <c r="K243" s="43" t="s">
        <v>214</v>
      </c>
      <c r="L243" s="44" t="s">
        <v>214</v>
      </c>
      <c r="M243" s="45" t="s">
        <v>214</v>
      </c>
      <c r="N243" s="43" t="s">
        <v>214</v>
      </c>
      <c r="O243" s="43" t="s">
        <v>214</v>
      </c>
      <c r="P243" s="43" t="s">
        <v>214</v>
      </c>
      <c r="Q243" s="43" t="s">
        <v>214</v>
      </c>
      <c r="R243" s="43" t="s">
        <v>214</v>
      </c>
      <c r="S243" s="43" t="s">
        <v>214</v>
      </c>
      <c r="T243" s="43" t="s">
        <v>214</v>
      </c>
      <c r="U243" s="168" t="s">
        <v>215</v>
      </c>
      <c r="V243" s="176" t="s">
        <v>215</v>
      </c>
      <c r="W243" s="176" t="s">
        <v>215</v>
      </c>
      <c r="X243" s="176" t="s">
        <v>215</v>
      </c>
      <c r="Y243" s="176" t="s">
        <v>215</v>
      </c>
      <c r="Z243" s="176" t="s">
        <v>215</v>
      </c>
      <c r="AA243" s="176" t="s">
        <v>215</v>
      </c>
      <c r="AB243" s="176" t="s">
        <v>215</v>
      </c>
      <c r="AC243" s="176" t="s">
        <v>215</v>
      </c>
      <c r="AD243" s="217" t="s">
        <v>215</v>
      </c>
      <c r="AE243" s="217" t="s">
        <v>215</v>
      </c>
      <c r="AF243" s="217" t="s">
        <v>215</v>
      </c>
      <c r="AG243" s="217" t="s">
        <v>215</v>
      </c>
      <c r="AH243" s="217" t="s">
        <v>215</v>
      </c>
      <c r="AI243" s="217" t="s">
        <v>215</v>
      </c>
      <c r="AJ243" s="270" t="s">
        <v>215</v>
      </c>
      <c r="AK243" s="313" t="s">
        <v>215</v>
      </c>
      <c r="AL243" s="313" t="s">
        <v>215</v>
      </c>
      <c r="AM243" s="313" t="s">
        <v>215</v>
      </c>
      <c r="AN243" s="271" t="s">
        <v>218</v>
      </c>
      <c r="AO243" s="313" t="s">
        <v>218</v>
      </c>
      <c r="AP243" s="313" t="s">
        <v>218</v>
      </c>
      <c r="AQ243" s="313" t="s">
        <v>218</v>
      </c>
      <c r="AR243" s="21"/>
      <c r="AS243" s="116" t="str">
        <f t="shared" si="35"/>
        <v>N</v>
      </c>
      <c r="AT243" s="113">
        <f>IFERROR(SUMIF('Current NLData'!A:A,'Payment Changes'!G243,'Current NLData'!K:K)/COUNTIF('Current NLData'!A:A,'Payment Changes'!G243),0)+IFERROR(VLOOKUP(G243&amp;"-ALL",NLPaymentExport,10,FALSE),0)</f>
        <v>0</v>
      </c>
      <c r="AU243" s="117" t="str">
        <f t="shared" si="36"/>
        <v/>
      </c>
    </row>
    <row r="244" spans="1:80" x14ac:dyDescent="0.45">
      <c r="A244" s="459"/>
      <c r="B244" s="462"/>
      <c r="C244" s="465"/>
      <c r="D244" s="468"/>
      <c r="E244" s="90" t="str">
        <f t="shared" si="38"/>
        <v>El Paso - Stanton</v>
      </c>
      <c r="F244" s="91" t="s">
        <v>212</v>
      </c>
      <c r="G244" s="97" t="str">
        <f t="shared" si="41"/>
        <v>CP206-Retention Bonus</v>
      </c>
      <c r="H244" s="471"/>
      <c r="I244" s="78" t="s">
        <v>62</v>
      </c>
      <c r="J244" s="46" t="s">
        <v>63</v>
      </c>
      <c r="K244" s="46" t="s">
        <v>63</v>
      </c>
      <c r="L244" s="47" t="s">
        <v>64</v>
      </c>
      <c r="M244" s="48" t="s">
        <v>64</v>
      </c>
      <c r="N244" s="46" t="s">
        <v>64</v>
      </c>
      <c r="O244" s="46" t="s">
        <v>64</v>
      </c>
      <c r="P244" s="46" t="s">
        <v>64</v>
      </c>
      <c r="Q244" s="46" t="s">
        <v>64</v>
      </c>
      <c r="R244" s="46" t="s">
        <v>64</v>
      </c>
      <c r="S244" s="46" t="s">
        <v>64</v>
      </c>
      <c r="T244" s="46" t="s">
        <v>64</v>
      </c>
      <c r="U244" s="46" t="s">
        <v>64</v>
      </c>
      <c r="V244" s="177" t="s">
        <v>64</v>
      </c>
      <c r="W244" s="177" t="s">
        <v>64</v>
      </c>
      <c r="X244" s="177" t="s">
        <v>64</v>
      </c>
      <c r="Y244" s="177" t="s">
        <v>64</v>
      </c>
      <c r="Z244" s="177" t="s">
        <v>64</v>
      </c>
      <c r="AA244" s="177" t="s">
        <v>64</v>
      </c>
      <c r="AB244" s="177" t="s">
        <v>64</v>
      </c>
      <c r="AC244" s="177" t="s">
        <v>64</v>
      </c>
      <c r="AD244" s="218" t="s">
        <v>64</v>
      </c>
      <c r="AE244" s="218" t="s">
        <v>64</v>
      </c>
      <c r="AF244" s="218" t="s">
        <v>64</v>
      </c>
      <c r="AG244" s="218" t="s">
        <v>64</v>
      </c>
      <c r="AH244" s="218" t="s">
        <v>64</v>
      </c>
      <c r="AI244" s="218" t="s">
        <v>64</v>
      </c>
      <c r="AJ244" s="280" t="s">
        <v>64</v>
      </c>
      <c r="AK244" s="314" t="s">
        <v>64</v>
      </c>
      <c r="AL244" s="314" t="s">
        <v>64</v>
      </c>
      <c r="AM244" s="314" t="s">
        <v>64</v>
      </c>
      <c r="AN244" s="276" t="s">
        <v>219</v>
      </c>
      <c r="AO244" s="314" t="s">
        <v>219</v>
      </c>
      <c r="AP244" s="314" t="s">
        <v>219</v>
      </c>
      <c r="AQ244" s="314" t="s">
        <v>219</v>
      </c>
      <c r="AR244" s="21"/>
      <c r="AS244" s="116" t="str">
        <f t="shared" si="35"/>
        <v>N</v>
      </c>
      <c r="AT244" s="113">
        <f>IFERROR(SUMIF('Current NLData'!A:A,'Payment Changes'!G244,'Current NLData'!K:K)/COUNTIF('Current NLData'!A:A,'Payment Changes'!G244),0)+IFERROR(VLOOKUP(G244&amp;"-ALL",NLPaymentExport,10,FALSE),0)</f>
        <v>0</v>
      </c>
      <c r="AU244" s="117" t="str">
        <f t="shared" si="36"/>
        <v/>
      </c>
    </row>
    <row r="245" spans="1:80" s="15" customFormat="1" ht="14.65" thickBot="1" x14ac:dyDescent="0.5">
      <c r="A245" s="460"/>
      <c r="B245" s="463"/>
      <c r="C245" s="466"/>
      <c r="D245" s="469"/>
      <c r="E245" s="109" t="str">
        <f t="shared" si="38"/>
        <v>El Paso - Stanton</v>
      </c>
      <c r="F245" s="110" t="s">
        <v>212</v>
      </c>
      <c r="G245" s="111" t="str">
        <f t="shared" si="41"/>
        <v>CP206-Referral</v>
      </c>
      <c r="H245" s="472"/>
      <c r="I245" s="79" t="s">
        <v>73</v>
      </c>
      <c r="J245" s="49">
        <v>50</v>
      </c>
      <c r="K245" s="49">
        <v>0</v>
      </c>
      <c r="L245" s="50" t="s">
        <v>64</v>
      </c>
      <c r="M245" s="51" t="s">
        <v>64</v>
      </c>
      <c r="N245" s="49" t="s">
        <v>64</v>
      </c>
      <c r="O245" s="49">
        <v>50</v>
      </c>
      <c r="P245" s="49">
        <v>50</v>
      </c>
      <c r="Q245" s="49">
        <v>50</v>
      </c>
      <c r="R245" s="49">
        <v>50</v>
      </c>
      <c r="S245" s="49">
        <v>50</v>
      </c>
      <c r="T245" s="49">
        <v>50</v>
      </c>
      <c r="U245" s="49">
        <v>50</v>
      </c>
      <c r="V245" s="178">
        <v>50</v>
      </c>
      <c r="W245" s="178">
        <v>50</v>
      </c>
      <c r="X245" s="178">
        <v>50</v>
      </c>
      <c r="Y245" s="178">
        <v>50</v>
      </c>
      <c r="Z245" s="178">
        <v>50</v>
      </c>
      <c r="AA245" s="178">
        <v>50</v>
      </c>
      <c r="AB245" s="178">
        <v>50</v>
      </c>
      <c r="AC245" s="178">
        <v>50</v>
      </c>
      <c r="AD245" s="219">
        <v>50</v>
      </c>
      <c r="AE245" s="219">
        <v>50</v>
      </c>
      <c r="AF245" s="219">
        <v>50</v>
      </c>
      <c r="AG245" s="219">
        <v>50</v>
      </c>
      <c r="AH245" s="219">
        <v>50</v>
      </c>
      <c r="AI245" s="219">
        <v>50</v>
      </c>
      <c r="AJ245" s="277">
        <v>50</v>
      </c>
      <c r="AK245" s="315">
        <v>50</v>
      </c>
      <c r="AL245" s="315">
        <v>50</v>
      </c>
      <c r="AM245" s="315">
        <v>50</v>
      </c>
      <c r="AN245" s="277">
        <v>50</v>
      </c>
      <c r="AO245" s="315">
        <v>50</v>
      </c>
      <c r="AP245" s="315">
        <v>50</v>
      </c>
      <c r="AQ245" s="315">
        <v>50</v>
      </c>
      <c r="AR245" s="112"/>
      <c r="AS245" s="116" t="str">
        <f t="shared" si="35"/>
        <v>N</v>
      </c>
      <c r="AT245" s="113">
        <f>IFERROR(SUMIF('Current NLData'!A:A,'Payment Changes'!G245,'Current NLData'!K:K)/COUNTIF('Current NLData'!A:A,'Payment Changes'!G245),0)+IFERROR(VLOOKUP(G245&amp;"-ALL",NLPaymentExport,10,FALSE),0)</f>
        <v>0</v>
      </c>
      <c r="AU245" s="117" t="str">
        <f t="shared" si="36"/>
        <v/>
      </c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</row>
    <row r="246" spans="1:80" outlineLevel="1" x14ac:dyDescent="0.45">
      <c r="A246" s="3"/>
      <c r="C246" s="4"/>
      <c r="D246" s="455" t="s">
        <v>212</v>
      </c>
      <c r="E246" s="90" t="str">
        <f t="shared" si="38"/>
        <v>El Paso - Stanton</v>
      </c>
      <c r="F246" s="92" t="str">
        <f t="shared" si="39"/>
        <v>CP206</v>
      </c>
      <c r="G246" s="98" t="str">
        <f t="shared" si="41"/>
        <v>CP206-NEW DONOR -1st</v>
      </c>
      <c r="H246" s="457" t="s">
        <v>75</v>
      </c>
      <c r="I246" s="33" t="s">
        <v>76</v>
      </c>
      <c r="J246" s="60">
        <v>70</v>
      </c>
      <c r="K246" s="61">
        <v>65</v>
      </c>
      <c r="L246" s="60">
        <v>65</v>
      </c>
      <c r="M246" s="60">
        <v>65</v>
      </c>
      <c r="N246" s="60">
        <v>65</v>
      </c>
      <c r="O246" s="60">
        <v>65</v>
      </c>
      <c r="P246" s="60">
        <v>65</v>
      </c>
      <c r="Q246" s="60">
        <v>65</v>
      </c>
      <c r="R246" s="60">
        <v>65</v>
      </c>
      <c r="S246" s="60">
        <v>65</v>
      </c>
      <c r="T246" s="60">
        <v>65</v>
      </c>
      <c r="U246" s="60">
        <v>60</v>
      </c>
      <c r="V246" s="185">
        <v>60</v>
      </c>
      <c r="W246" s="185">
        <v>60</v>
      </c>
      <c r="X246" s="185">
        <v>60</v>
      </c>
      <c r="Y246" s="185">
        <v>60</v>
      </c>
      <c r="Z246" s="185">
        <v>60</v>
      </c>
      <c r="AA246" s="185">
        <v>60</v>
      </c>
      <c r="AB246" s="185">
        <v>60</v>
      </c>
      <c r="AC246" s="185">
        <v>60</v>
      </c>
      <c r="AD246" s="220">
        <v>60</v>
      </c>
      <c r="AE246" s="192">
        <v>100</v>
      </c>
      <c r="AF246" s="192">
        <v>100</v>
      </c>
      <c r="AG246" s="220">
        <v>100</v>
      </c>
      <c r="AH246" s="220">
        <v>100</v>
      </c>
      <c r="AI246" s="220">
        <v>100</v>
      </c>
      <c r="AJ246" s="286">
        <v>100</v>
      </c>
      <c r="AK246" s="300">
        <v>100</v>
      </c>
      <c r="AL246" s="300">
        <v>100</v>
      </c>
      <c r="AM246" s="300">
        <v>100</v>
      </c>
      <c r="AN246" s="286">
        <v>100</v>
      </c>
      <c r="AO246" s="300">
        <v>100</v>
      </c>
      <c r="AP246" s="300">
        <v>100</v>
      </c>
      <c r="AQ246" s="300">
        <v>100</v>
      </c>
      <c r="AR246" s="23"/>
      <c r="AS246" s="116" t="str">
        <f t="shared" si="35"/>
        <v>N</v>
      </c>
      <c r="AT246" s="113">
        <f>IFERROR(SUMIF('Current NLData'!A:A,'Payment Changes'!G246,'Current NLData'!K:K)/COUNTIF('Current NLData'!A:A,'Payment Changes'!G246),0)+IFERROR(VLOOKUP(G246&amp;"-ALL",NLPaymentExport,10,FALSE),0)</f>
        <v>100</v>
      </c>
      <c r="AU246" s="117">
        <f t="shared" si="36"/>
        <v>0</v>
      </c>
    </row>
    <row r="247" spans="1:80" outlineLevel="1" x14ac:dyDescent="0.45">
      <c r="A247" s="3"/>
      <c r="C247" s="4"/>
      <c r="D247" s="456"/>
      <c r="E247" s="90" t="str">
        <f t="shared" si="38"/>
        <v>El Paso - Stanton</v>
      </c>
      <c r="F247" s="92" t="str">
        <f t="shared" si="39"/>
        <v>CP206</v>
      </c>
      <c r="G247" s="98" t="str">
        <f t="shared" si="41"/>
        <v>CP206-NEW DONOR -2nd</v>
      </c>
      <c r="H247" s="457"/>
      <c r="I247" s="34" t="s">
        <v>77</v>
      </c>
      <c r="J247" s="58">
        <v>70</v>
      </c>
      <c r="K247" s="62">
        <v>70</v>
      </c>
      <c r="L247" s="58">
        <v>65</v>
      </c>
      <c r="M247" s="58">
        <v>65</v>
      </c>
      <c r="N247" s="58">
        <v>65</v>
      </c>
      <c r="O247" s="58">
        <v>65</v>
      </c>
      <c r="P247" s="58">
        <v>65</v>
      </c>
      <c r="Q247" s="58">
        <v>65</v>
      </c>
      <c r="R247" s="58">
        <v>65</v>
      </c>
      <c r="S247" s="58">
        <v>65</v>
      </c>
      <c r="T247" s="58">
        <v>65</v>
      </c>
      <c r="U247" s="58">
        <v>60</v>
      </c>
      <c r="V247" s="186">
        <v>60</v>
      </c>
      <c r="W247" s="186">
        <v>60</v>
      </c>
      <c r="X247" s="186">
        <v>60</v>
      </c>
      <c r="Y247" s="186">
        <v>60</v>
      </c>
      <c r="Z247" s="186">
        <v>60</v>
      </c>
      <c r="AA247" s="186">
        <v>60</v>
      </c>
      <c r="AB247" s="186">
        <v>60</v>
      </c>
      <c r="AC247" s="186">
        <v>60</v>
      </c>
      <c r="AD247" s="214">
        <v>60</v>
      </c>
      <c r="AE247" s="190">
        <v>100</v>
      </c>
      <c r="AF247" s="190">
        <v>100</v>
      </c>
      <c r="AG247" s="214">
        <v>100</v>
      </c>
      <c r="AH247" s="214">
        <v>100</v>
      </c>
      <c r="AI247" s="214">
        <v>100</v>
      </c>
      <c r="AJ247" s="272">
        <v>100</v>
      </c>
      <c r="AK247" s="301">
        <v>100</v>
      </c>
      <c r="AL247" s="301">
        <v>100</v>
      </c>
      <c r="AM247" s="301">
        <v>100</v>
      </c>
      <c r="AN247" s="272">
        <v>100</v>
      </c>
      <c r="AO247" s="301">
        <v>100</v>
      </c>
      <c r="AP247" s="301">
        <v>100</v>
      </c>
      <c r="AQ247" s="301">
        <v>100</v>
      </c>
      <c r="AR247" s="23"/>
      <c r="AS247" s="116" t="str">
        <f t="shared" si="35"/>
        <v>N</v>
      </c>
      <c r="AT247" s="113">
        <f>IFERROR(SUMIF('Current NLData'!A:A,'Payment Changes'!G247,'Current NLData'!K:K)/COUNTIF('Current NLData'!A:A,'Payment Changes'!G247),0)+IFERROR(VLOOKUP(G247&amp;"-ALL",NLPaymentExport,10,FALSE),0)</f>
        <v>100</v>
      </c>
      <c r="AU247" s="117">
        <f t="shared" si="36"/>
        <v>0</v>
      </c>
    </row>
    <row r="248" spans="1:80" outlineLevel="1" x14ac:dyDescent="0.45">
      <c r="A248" s="3"/>
      <c r="C248" s="4"/>
      <c r="D248" s="456"/>
      <c r="E248" s="90" t="str">
        <f t="shared" si="38"/>
        <v>El Paso - Stanton</v>
      </c>
      <c r="F248" s="92" t="str">
        <f t="shared" si="39"/>
        <v>CP206</v>
      </c>
      <c r="G248" s="98" t="str">
        <f t="shared" si="41"/>
        <v>CP206-NEW DONOR -3rd</v>
      </c>
      <c r="H248" s="457"/>
      <c r="I248" s="34" t="s">
        <v>78</v>
      </c>
      <c r="J248" s="58">
        <v>70</v>
      </c>
      <c r="K248" s="62">
        <v>65</v>
      </c>
      <c r="L248" s="58">
        <v>65</v>
      </c>
      <c r="M248" s="58">
        <v>65</v>
      </c>
      <c r="N248" s="58">
        <v>65</v>
      </c>
      <c r="O248" s="58">
        <v>65</v>
      </c>
      <c r="P248" s="58">
        <v>65</v>
      </c>
      <c r="Q248" s="58">
        <v>65</v>
      </c>
      <c r="R248" s="58">
        <v>65</v>
      </c>
      <c r="S248" s="58">
        <v>65</v>
      </c>
      <c r="T248" s="58">
        <v>65</v>
      </c>
      <c r="U248" s="58">
        <v>60</v>
      </c>
      <c r="V248" s="186">
        <v>60</v>
      </c>
      <c r="W248" s="186">
        <v>60</v>
      </c>
      <c r="X248" s="186">
        <v>60</v>
      </c>
      <c r="Y248" s="186">
        <v>60</v>
      </c>
      <c r="Z248" s="186">
        <v>60</v>
      </c>
      <c r="AA248" s="186">
        <v>60</v>
      </c>
      <c r="AB248" s="186">
        <v>60</v>
      </c>
      <c r="AC248" s="186">
        <v>60</v>
      </c>
      <c r="AD248" s="214">
        <v>60</v>
      </c>
      <c r="AE248" s="190">
        <v>100</v>
      </c>
      <c r="AF248" s="190">
        <v>100</v>
      </c>
      <c r="AG248" s="214">
        <v>100</v>
      </c>
      <c r="AH248" s="214">
        <v>100</v>
      </c>
      <c r="AI248" s="214">
        <v>100</v>
      </c>
      <c r="AJ248" s="272">
        <v>100</v>
      </c>
      <c r="AK248" s="301">
        <v>100</v>
      </c>
      <c r="AL248" s="301">
        <v>100</v>
      </c>
      <c r="AM248" s="301">
        <v>100</v>
      </c>
      <c r="AN248" s="272">
        <v>100</v>
      </c>
      <c r="AO248" s="301">
        <v>100</v>
      </c>
      <c r="AP248" s="301">
        <v>100</v>
      </c>
      <c r="AQ248" s="301">
        <v>100</v>
      </c>
      <c r="AR248" s="23"/>
      <c r="AS248" s="116" t="str">
        <f t="shared" si="35"/>
        <v>N</v>
      </c>
      <c r="AT248" s="113">
        <f>IFERROR(SUMIF('Current NLData'!A:A,'Payment Changes'!G248,'Current NLData'!K:K)/COUNTIF('Current NLData'!A:A,'Payment Changes'!G248),0)+IFERROR(VLOOKUP(G248&amp;"-ALL",NLPaymentExport,10,FALSE),0)</f>
        <v>100</v>
      </c>
      <c r="AU248" s="117">
        <f t="shared" si="36"/>
        <v>0</v>
      </c>
    </row>
    <row r="249" spans="1:80" outlineLevel="1" x14ac:dyDescent="0.45">
      <c r="A249" s="3"/>
      <c r="C249" s="4"/>
      <c r="D249" s="456"/>
      <c r="E249" s="90" t="str">
        <f t="shared" si="38"/>
        <v>El Paso - Stanton</v>
      </c>
      <c r="F249" s="92" t="str">
        <f t="shared" si="39"/>
        <v>CP206</v>
      </c>
      <c r="G249" s="98" t="str">
        <f t="shared" si="41"/>
        <v>CP206-NEW DONOR -4th</v>
      </c>
      <c r="H249" s="457"/>
      <c r="I249" s="34" t="s">
        <v>79</v>
      </c>
      <c r="J249" s="58">
        <v>70</v>
      </c>
      <c r="K249" s="62">
        <v>70</v>
      </c>
      <c r="L249" s="58">
        <v>65</v>
      </c>
      <c r="M249" s="58">
        <v>65</v>
      </c>
      <c r="N249" s="58">
        <v>65</v>
      </c>
      <c r="O249" s="58">
        <v>65</v>
      </c>
      <c r="P249" s="58">
        <v>65</v>
      </c>
      <c r="Q249" s="58">
        <v>65</v>
      </c>
      <c r="R249" s="58">
        <v>65</v>
      </c>
      <c r="S249" s="58">
        <v>65</v>
      </c>
      <c r="T249" s="58">
        <v>65</v>
      </c>
      <c r="U249" s="58">
        <v>60</v>
      </c>
      <c r="V249" s="186">
        <v>60</v>
      </c>
      <c r="W249" s="186">
        <v>60</v>
      </c>
      <c r="X249" s="186">
        <v>60</v>
      </c>
      <c r="Y249" s="186">
        <v>60</v>
      </c>
      <c r="Z249" s="186">
        <v>60</v>
      </c>
      <c r="AA249" s="186">
        <v>60</v>
      </c>
      <c r="AB249" s="186">
        <v>60</v>
      </c>
      <c r="AC249" s="186">
        <v>60</v>
      </c>
      <c r="AD249" s="214">
        <v>60</v>
      </c>
      <c r="AE249" s="214">
        <v>60</v>
      </c>
      <c r="AF249" s="214">
        <v>60</v>
      </c>
      <c r="AG249" s="214">
        <v>60</v>
      </c>
      <c r="AH249" s="214">
        <v>60</v>
      </c>
      <c r="AI249" s="214">
        <v>60</v>
      </c>
      <c r="AJ249" s="272">
        <v>60</v>
      </c>
      <c r="AK249" s="301">
        <v>60</v>
      </c>
      <c r="AL249" s="301">
        <v>60</v>
      </c>
      <c r="AM249" s="301">
        <v>60</v>
      </c>
      <c r="AN249" s="289">
        <v>55</v>
      </c>
      <c r="AO249" s="301">
        <v>55</v>
      </c>
      <c r="AP249" s="289">
        <v>100</v>
      </c>
      <c r="AQ249" s="301">
        <v>100</v>
      </c>
      <c r="AR249" s="23"/>
      <c r="AS249" s="116" t="str">
        <f t="shared" si="35"/>
        <v>N</v>
      </c>
      <c r="AT249" s="113">
        <f>IFERROR(SUMIF('Current NLData'!A:A,'Payment Changes'!G249,'Current NLData'!K:K)/COUNTIF('Current NLData'!A:A,'Payment Changes'!G249),0)+IFERROR(VLOOKUP(G249&amp;"-ALL",NLPaymentExport,10,FALSE),0)</f>
        <v>100</v>
      </c>
      <c r="AU249" s="117">
        <f t="shared" si="36"/>
        <v>0</v>
      </c>
    </row>
    <row r="250" spans="1:80" outlineLevel="1" x14ac:dyDescent="0.45">
      <c r="A250" s="3"/>
      <c r="C250" s="4"/>
      <c r="D250" s="456"/>
      <c r="E250" s="90" t="str">
        <f t="shared" si="38"/>
        <v>El Paso - Stanton</v>
      </c>
      <c r="F250" s="92" t="str">
        <f t="shared" si="39"/>
        <v>CP206</v>
      </c>
      <c r="G250" s="98" t="str">
        <f t="shared" si="41"/>
        <v>CP206-NEW DONOR -5th</v>
      </c>
      <c r="H250" s="457"/>
      <c r="I250" s="34" t="s">
        <v>80</v>
      </c>
      <c r="J250" s="58">
        <v>70</v>
      </c>
      <c r="K250" s="62">
        <v>65</v>
      </c>
      <c r="L250" s="58">
        <v>65</v>
      </c>
      <c r="M250" s="58">
        <v>65</v>
      </c>
      <c r="N250" s="58">
        <v>65</v>
      </c>
      <c r="O250" s="58">
        <v>65</v>
      </c>
      <c r="P250" s="58">
        <v>65</v>
      </c>
      <c r="Q250" s="58">
        <v>65</v>
      </c>
      <c r="R250" s="58">
        <v>65</v>
      </c>
      <c r="S250" s="58">
        <v>65</v>
      </c>
      <c r="T250" s="58">
        <v>65</v>
      </c>
      <c r="U250" s="58">
        <v>60</v>
      </c>
      <c r="V250" s="186">
        <v>60</v>
      </c>
      <c r="W250" s="186">
        <v>60</v>
      </c>
      <c r="X250" s="186">
        <v>60</v>
      </c>
      <c r="Y250" s="186">
        <v>60</v>
      </c>
      <c r="Z250" s="186">
        <v>60</v>
      </c>
      <c r="AA250" s="186">
        <v>60</v>
      </c>
      <c r="AB250" s="186">
        <v>60</v>
      </c>
      <c r="AC250" s="186">
        <v>60</v>
      </c>
      <c r="AD250" s="214">
        <v>60</v>
      </c>
      <c r="AE250" s="214">
        <v>60</v>
      </c>
      <c r="AF250" s="214">
        <v>60</v>
      </c>
      <c r="AG250" s="214">
        <v>60</v>
      </c>
      <c r="AH250" s="214">
        <v>60</v>
      </c>
      <c r="AI250" s="214">
        <v>60</v>
      </c>
      <c r="AJ250" s="272">
        <v>60</v>
      </c>
      <c r="AK250" s="301">
        <v>60</v>
      </c>
      <c r="AL250" s="301">
        <v>60</v>
      </c>
      <c r="AM250" s="301">
        <v>60</v>
      </c>
      <c r="AN250" s="289">
        <v>55</v>
      </c>
      <c r="AO250" s="301">
        <v>55</v>
      </c>
      <c r="AP250" s="289">
        <v>100</v>
      </c>
      <c r="AQ250" s="301">
        <v>100</v>
      </c>
      <c r="AR250" s="23"/>
      <c r="AS250" s="116" t="str">
        <f t="shared" si="35"/>
        <v>N</v>
      </c>
      <c r="AT250" s="113">
        <f>IFERROR(SUMIF('Current NLData'!A:A,'Payment Changes'!G250,'Current NLData'!K:K)/COUNTIF('Current NLData'!A:A,'Payment Changes'!G250),0)+IFERROR(VLOOKUP(G250&amp;"-ALL",NLPaymentExport,10,FALSE),0)</f>
        <v>100</v>
      </c>
      <c r="AU250" s="117">
        <f t="shared" si="36"/>
        <v>0</v>
      </c>
    </row>
    <row r="251" spans="1:80" outlineLevel="1" x14ac:dyDescent="0.45">
      <c r="A251" s="3"/>
      <c r="C251" s="4"/>
      <c r="D251" s="456"/>
      <c r="E251" s="90" t="str">
        <f t="shared" si="38"/>
        <v>El Paso - Stanton</v>
      </c>
      <c r="F251" s="92" t="str">
        <f t="shared" si="39"/>
        <v>CP206</v>
      </c>
      <c r="G251" s="98" t="str">
        <f t="shared" si="41"/>
        <v>CP206-NEW DONOR -6th</v>
      </c>
      <c r="H251" s="457"/>
      <c r="I251" s="34" t="s">
        <v>81</v>
      </c>
      <c r="J251" s="58">
        <v>70</v>
      </c>
      <c r="K251" s="62">
        <v>70</v>
      </c>
      <c r="L251" s="58">
        <v>65</v>
      </c>
      <c r="M251" s="58">
        <v>65</v>
      </c>
      <c r="N251" s="58">
        <v>65</v>
      </c>
      <c r="O251" s="58">
        <v>65</v>
      </c>
      <c r="P251" s="58">
        <v>65</v>
      </c>
      <c r="Q251" s="58">
        <v>65</v>
      </c>
      <c r="R251" s="58">
        <v>65</v>
      </c>
      <c r="S251" s="58">
        <v>65</v>
      </c>
      <c r="T251" s="58">
        <v>65</v>
      </c>
      <c r="U251" s="58">
        <v>60</v>
      </c>
      <c r="V251" s="186">
        <v>60</v>
      </c>
      <c r="W251" s="186">
        <v>60</v>
      </c>
      <c r="X251" s="186">
        <v>60</v>
      </c>
      <c r="Y251" s="186">
        <v>60</v>
      </c>
      <c r="Z251" s="186">
        <v>60</v>
      </c>
      <c r="AA251" s="186">
        <v>60</v>
      </c>
      <c r="AB251" s="186">
        <v>60</v>
      </c>
      <c r="AC251" s="186">
        <v>60</v>
      </c>
      <c r="AD251" s="214">
        <v>60</v>
      </c>
      <c r="AE251" s="214">
        <v>60</v>
      </c>
      <c r="AF251" s="214">
        <v>60</v>
      </c>
      <c r="AG251" s="214">
        <v>60</v>
      </c>
      <c r="AH251" s="214">
        <v>60</v>
      </c>
      <c r="AI251" s="214">
        <v>60</v>
      </c>
      <c r="AJ251" s="272">
        <v>60</v>
      </c>
      <c r="AK251" s="301">
        <v>60</v>
      </c>
      <c r="AL251" s="301">
        <v>60</v>
      </c>
      <c r="AM251" s="301">
        <v>60</v>
      </c>
      <c r="AN251" s="289">
        <v>55</v>
      </c>
      <c r="AO251" s="301">
        <v>55</v>
      </c>
      <c r="AP251" s="301">
        <v>55</v>
      </c>
      <c r="AQ251" s="301">
        <v>55</v>
      </c>
      <c r="AR251" s="23"/>
      <c r="AS251" s="116" t="str">
        <f t="shared" si="35"/>
        <v>N</v>
      </c>
      <c r="AT251" s="113">
        <f>IFERROR(SUMIF('Current NLData'!A:A,'Payment Changes'!G251,'Current NLData'!K:K)/COUNTIF('Current NLData'!A:A,'Payment Changes'!G251),0)+IFERROR(VLOOKUP(G251&amp;"-ALL",NLPaymentExport,10,FALSE),0)</f>
        <v>55</v>
      </c>
      <c r="AU251" s="117">
        <f t="shared" si="36"/>
        <v>0</v>
      </c>
    </row>
    <row r="252" spans="1:80" outlineLevel="1" x14ac:dyDescent="0.45">
      <c r="A252" s="3"/>
      <c r="C252" s="4"/>
      <c r="D252" s="456"/>
      <c r="E252" s="90" t="str">
        <f t="shared" si="38"/>
        <v>El Paso - Stanton</v>
      </c>
      <c r="F252" s="92" t="str">
        <f t="shared" si="39"/>
        <v>CP206</v>
      </c>
      <c r="G252" s="98" t="str">
        <f t="shared" si="41"/>
        <v>CP206-NEW DONOR -7th</v>
      </c>
      <c r="H252" s="457"/>
      <c r="I252" s="34" t="s">
        <v>82</v>
      </c>
      <c r="J252" s="58">
        <v>70</v>
      </c>
      <c r="K252" s="62">
        <v>65</v>
      </c>
      <c r="L252" s="58">
        <v>65</v>
      </c>
      <c r="M252" s="58">
        <v>65</v>
      </c>
      <c r="N252" s="58">
        <v>65</v>
      </c>
      <c r="O252" s="58">
        <v>65</v>
      </c>
      <c r="P252" s="58">
        <v>65</v>
      </c>
      <c r="Q252" s="58">
        <v>65</v>
      </c>
      <c r="R252" s="58">
        <v>65</v>
      </c>
      <c r="S252" s="58">
        <v>65</v>
      </c>
      <c r="T252" s="58">
        <v>65</v>
      </c>
      <c r="U252" s="58">
        <v>60</v>
      </c>
      <c r="V252" s="186">
        <v>60</v>
      </c>
      <c r="W252" s="186">
        <v>60</v>
      </c>
      <c r="X252" s="186">
        <v>60</v>
      </c>
      <c r="Y252" s="186">
        <v>60</v>
      </c>
      <c r="Z252" s="186">
        <v>60</v>
      </c>
      <c r="AA252" s="186">
        <v>60</v>
      </c>
      <c r="AB252" s="186">
        <v>60</v>
      </c>
      <c r="AC252" s="186">
        <v>60</v>
      </c>
      <c r="AD252" s="214">
        <v>60</v>
      </c>
      <c r="AE252" s="214">
        <v>60</v>
      </c>
      <c r="AF252" s="214">
        <v>60</v>
      </c>
      <c r="AG252" s="214">
        <v>60</v>
      </c>
      <c r="AH252" s="214">
        <v>60</v>
      </c>
      <c r="AI252" s="214">
        <v>60</v>
      </c>
      <c r="AJ252" s="272">
        <v>60</v>
      </c>
      <c r="AK252" s="301">
        <v>60</v>
      </c>
      <c r="AL252" s="301">
        <v>60</v>
      </c>
      <c r="AM252" s="301">
        <v>60</v>
      </c>
      <c r="AN252" s="289">
        <v>55</v>
      </c>
      <c r="AO252" s="301">
        <v>55</v>
      </c>
      <c r="AP252" s="301">
        <v>55</v>
      </c>
      <c r="AQ252" s="301">
        <v>55</v>
      </c>
      <c r="AR252" s="23"/>
      <c r="AS252" s="116" t="str">
        <f t="shared" si="35"/>
        <v>N</v>
      </c>
      <c r="AT252" s="113">
        <f>IFERROR(SUMIF('Current NLData'!A:A,'Payment Changes'!G252,'Current NLData'!K:K)/COUNTIF('Current NLData'!A:A,'Payment Changes'!G252),0)+IFERROR(VLOOKUP(G252&amp;"-ALL",NLPaymentExport,10,FALSE),0)</f>
        <v>55</v>
      </c>
      <c r="AU252" s="117">
        <f t="shared" si="36"/>
        <v>0</v>
      </c>
    </row>
    <row r="253" spans="1:80" outlineLevel="1" x14ac:dyDescent="0.45">
      <c r="A253" s="3"/>
      <c r="C253" s="4"/>
      <c r="D253" s="456"/>
      <c r="E253" s="90" t="str">
        <f t="shared" si="38"/>
        <v>El Paso - Stanton</v>
      </c>
      <c r="F253" s="92" t="str">
        <f t="shared" si="39"/>
        <v>CP206</v>
      </c>
      <c r="G253" s="98" t="str">
        <f t="shared" si="41"/>
        <v>CP206-NEW DONOR -8th</v>
      </c>
      <c r="H253" s="457"/>
      <c r="I253" s="35" t="s">
        <v>83</v>
      </c>
      <c r="J253" s="63">
        <v>70</v>
      </c>
      <c r="K253" s="64">
        <v>70</v>
      </c>
      <c r="L253" s="63">
        <v>65</v>
      </c>
      <c r="M253" s="63">
        <v>65</v>
      </c>
      <c r="N253" s="63">
        <v>65</v>
      </c>
      <c r="O253" s="63">
        <v>65</v>
      </c>
      <c r="P253" s="63">
        <v>65</v>
      </c>
      <c r="Q253" s="63">
        <v>65</v>
      </c>
      <c r="R253" s="63">
        <v>65</v>
      </c>
      <c r="S253" s="63">
        <v>65</v>
      </c>
      <c r="T253" s="63">
        <v>65</v>
      </c>
      <c r="U253" s="63">
        <v>60</v>
      </c>
      <c r="V253" s="187">
        <v>60</v>
      </c>
      <c r="W253" s="187">
        <v>60</v>
      </c>
      <c r="X253" s="187">
        <v>60</v>
      </c>
      <c r="Y253" s="187">
        <v>60</v>
      </c>
      <c r="Z253" s="187">
        <v>60</v>
      </c>
      <c r="AA253" s="187">
        <v>60</v>
      </c>
      <c r="AB253" s="187">
        <v>60</v>
      </c>
      <c r="AC253" s="187">
        <v>60</v>
      </c>
      <c r="AD253" s="221">
        <v>60</v>
      </c>
      <c r="AE253" s="221">
        <v>60</v>
      </c>
      <c r="AF253" s="221">
        <v>60</v>
      </c>
      <c r="AG253" s="221">
        <v>60</v>
      </c>
      <c r="AH253" s="221">
        <v>60</v>
      </c>
      <c r="AI253" s="221">
        <v>60</v>
      </c>
      <c r="AJ253" s="273">
        <v>60</v>
      </c>
      <c r="AK253" s="302">
        <v>60</v>
      </c>
      <c r="AL253" s="302">
        <v>60</v>
      </c>
      <c r="AM253" s="302">
        <v>60</v>
      </c>
      <c r="AN253" s="305">
        <v>55</v>
      </c>
      <c r="AO253" s="302">
        <v>55</v>
      </c>
      <c r="AP253" s="302">
        <v>55</v>
      </c>
      <c r="AQ253" s="302">
        <v>55</v>
      </c>
      <c r="AR253" s="23"/>
      <c r="AS253" s="116" t="str">
        <f t="shared" si="35"/>
        <v>N</v>
      </c>
      <c r="AT253" s="113">
        <f>IFERROR(SUMIF('Current NLData'!A:A,'Payment Changes'!G253,'Current NLData'!K:K)/COUNTIF('Current NLData'!A:A,'Payment Changes'!G253),0)+IFERROR(VLOOKUP(G253&amp;"-ALL",NLPaymentExport,10,FALSE),0)</f>
        <v>55</v>
      </c>
      <c r="AU253" s="117">
        <f t="shared" si="36"/>
        <v>0</v>
      </c>
    </row>
    <row r="254" spans="1:80" ht="28.5" outlineLevel="1" x14ac:dyDescent="0.45">
      <c r="A254" s="3"/>
      <c r="C254" s="4"/>
      <c r="D254" s="456"/>
      <c r="E254" s="90" t="str">
        <f t="shared" si="38"/>
        <v>El Paso - Stanton</v>
      </c>
      <c r="F254" s="92" t="str">
        <f t="shared" si="39"/>
        <v>CP206</v>
      </c>
      <c r="G254" s="98" t="str">
        <f t="shared" si="41"/>
        <v>CP206-RETURN - 1st don of the week -STD</v>
      </c>
      <c r="H254" s="457"/>
      <c r="I254" s="36" t="s">
        <v>84</v>
      </c>
      <c r="J254" s="58">
        <v>70</v>
      </c>
      <c r="K254" s="62">
        <v>65</v>
      </c>
      <c r="L254" s="58">
        <v>65</v>
      </c>
      <c r="M254" s="58">
        <v>65</v>
      </c>
      <c r="N254" s="58">
        <v>65</v>
      </c>
      <c r="O254" s="58">
        <v>65</v>
      </c>
      <c r="P254" s="58">
        <v>65</v>
      </c>
      <c r="Q254" s="58">
        <v>65</v>
      </c>
      <c r="R254" s="58">
        <v>65</v>
      </c>
      <c r="S254" s="58">
        <v>65</v>
      </c>
      <c r="T254" s="58">
        <v>65</v>
      </c>
      <c r="U254" s="58">
        <v>60</v>
      </c>
      <c r="V254" s="186">
        <v>60</v>
      </c>
      <c r="W254" s="186">
        <v>60</v>
      </c>
      <c r="X254" s="186">
        <v>60</v>
      </c>
      <c r="Y254" s="186">
        <v>60</v>
      </c>
      <c r="Z254" s="186">
        <v>60</v>
      </c>
      <c r="AA254" s="186">
        <v>60</v>
      </c>
      <c r="AB254" s="186">
        <v>60</v>
      </c>
      <c r="AC254" s="186">
        <v>60</v>
      </c>
      <c r="AD254" s="214">
        <v>60</v>
      </c>
      <c r="AE254" s="214">
        <v>60</v>
      </c>
      <c r="AF254" s="214">
        <v>60</v>
      </c>
      <c r="AG254" s="214">
        <v>60</v>
      </c>
      <c r="AH254" s="214">
        <v>60</v>
      </c>
      <c r="AI254" s="214">
        <v>60</v>
      </c>
      <c r="AJ254" s="272">
        <v>60</v>
      </c>
      <c r="AK254" s="301">
        <v>60</v>
      </c>
      <c r="AL254" s="301">
        <v>60</v>
      </c>
      <c r="AM254" s="301">
        <v>60</v>
      </c>
      <c r="AN254" s="289">
        <v>55</v>
      </c>
      <c r="AO254" s="301">
        <v>55</v>
      </c>
      <c r="AP254" s="301">
        <v>55</v>
      </c>
      <c r="AQ254" s="301">
        <v>55</v>
      </c>
      <c r="AR254" s="23"/>
      <c r="AS254" s="116" t="str">
        <f t="shared" si="35"/>
        <v>N</v>
      </c>
      <c r="AT254" s="113">
        <f>IFERROR(SUMIF('Current NLData'!A:A,'Payment Changes'!G254,'Current NLData'!K:K)/COUNTIF('Current NLData'!A:A,'Payment Changes'!G254),0)+IFERROR(VLOOKUP(G254&amp;"-ALL",NLPaymentExport,10,FALSE),0)</f>
        <v>55</v>
      </c>
      <c r="AU254" s="117">
        <f t="shared" si="36"/>
        <v>0</v>
      </c>
    </row>
    <row r="255" spans="1:80" ht="28.5" outlineLevel="1" x14ac:dyDescent="0.45">
      <c r="A255" s="3"/>
      <c r="C255" s="4"/>
      <c r="D255" s="456"/>
      <c r="E255" s="90" t="str">
        <f t="shared" si="38"/>
        <v>El Paso - Stanton</v>
      </c>
      <c r="F255" s="92" t="str">
        <f t="shared" si="39"/>
        <v>CP206</v>
      </c>
      <c r="G255" s="98" t="str">
        <f t="shared" si="41"/>
        <v>CP206-RETURN - 2nd don of the week -BONUS</v>
      </c>
      <c r="H255" s="457"/>
      <c r="I255" s="36" t="s">
        <v>85</v>
      </c>
      <c r="J255" s="58">
        <v>0</v>
      </c>
      <c r="K255" s="62">
        <v>5</v>
      </c>
      <c r="L255" s="58">
        <v>5</v>
      </c>
      <c r="M255" s="58">
        <v>5</v>
      </c>
      <c r="N255" s="58">
        <v>5</v>
      </c>
      <c r="O255" s="58">
        <v>5</v>
      </c>
      <c r="P255" s="58">
        <v>5</v>
      </c>
      <c r="Q255" s="58">
        <v>5</v>
      </c>
      <c r="R255" s="58">
        <v>5</v>
      </c>
      <c r="S255" s="58">
        <v>5</v>
      </c>
      <c r="T255" s="58">
        <v>5</v>
      </c>
      <c r="U255" s="58">
        <v>10</v>
      </c>
      <c r="V255" s="186">
        <v>10</v>
      </c>
      <c r="W255" s="186">
        <v>10</v>
      </c>
      <c r="X255" s="186">
        <v>10</v>
      </c>
      <c r="Y255" s="186">
        <v>10</v>
      </c>
      <c r="Z255" s="186">
        <v>10</v>
      </c>
      <c r="AA255" s="186">
        <v>10</v>
      </c>
      <c r="AB255" s="186">
        <v>10</v>
      </c>
      <c r="AC255" s="186">
        <v>10</v>
      </c>
      <c r="AD255" s="214">
        <v>10</v>
      </c>
      <c r="AE255" s="214">
        <v>10</v>
      </c>
      <c r="AF255" s="214">
        <v>10</v>
      </c>
      <c r="AG255" s="214">
        <v>10</v>
      </c>
      <c r="AH255" s="214">
        <v>10</v>
      </c>
      <c r="AI255" s="214">
        <v>10</v>
      </c>
      <c r="AJ255" s="272">
        <v>10</v>
      </c>
      <c r="AK255" s="301">
        <v>10</v>
      </c>
      <c r="AL255" s="301">
        <v>10</v>
      </c>
      <c r="AM255" s="301">
        <v>10</v>
      </c>
      <c r="AN255" s="272">
        <v>10</v>
      </c>
      <c r="AO255" s="301">
        <v>10</v>
      </c>
      <c r="AP255" s="301">
        <v>10</v>
      </c>
      <c r="AQ255" s="301">
        <v>10</v>
      </c>
      <c r="AR255" s="23"/>
      <c r="AS255" s="116" t="str">
        <f t="shared" si="35"/>
        <v>N</v>
      </c>
      <c r="AT255" s="113">
        <f>IFERROR(SUMIF('Current NLData'!A:A,'Payment Changes'!G255,'Current NLData'!K:K)/COUNTIF('Current NLData'!A:A,'Payment Changes'!G255),0)+IFERROR(VLOOKUP(G255&amp;"-ALL",NLPaymentExport,10,FALSE),0)</f>
        <v>10</v>
      </c>
      <c r="AU255" s="117">
        <f t="shared" si="36"/>
        <v>0</v>
      </c>
    </row>
    <row r="256" spans="1:80" ht="28.5" outlineLevel="1" x14ac:dyDescent="0.45">
      <c r="A256" s="3"/>
      <c r="C256" s="4"/>
      <c r="D256" s="456"/>
      <c r="E256" s="90" t="str">
        <f t="shared" si="38"/>
        <v>El Paso - Stanton</v>
      </c>
      <c r="F256" s="92" t="str">
        <f t="shared" si="39"/>
        <v>CP206</v>
      </c>
      <c r="G256" s="98" t="str">
        <f t="shared" si="41"/>
        <v>CP206-RETURN - 5th don of the month -BONUS</v>
      </c>
      <c r="H256" s="457"/>
      <c r="I256" s="37" t="s">
        <v>86</v>
      </c>
      <c r="J256" s="65">
        <v>0</v>
      </c>
      <c r="K256" s="65">
        <v>0</v>
      </c>
      <c r="L256" s="65">
        <v>0</v>
      </c>
      <c r="M256" s="65">
        <v>0</v>
      </c>
      <c r="N256" s="65">
        <v>0</v>
      </c>
      <c r="O256" s="65">
        <v>0</v>
      </c>
      <c r="P256" s="65">
        <v>0</v>
      </c>
      <c r="Q256" s="65">
        <v>0</v>
      </c>
      <c r="R256" s="65">
        <v>0</v>
      </c>
      <c r="S256" s="65">
        <v>0</v>
      </c>
      <c r="T256" s="65">
        <v>0</v>
      </c>
      <c r="U256" s="65">
        <v>0</v>
      </c>
      <c r="V256" s="188">
        <v>0</v>
      </c>
      <c r="W256" s="188">
        <v>0</v>
      </c>
      <c r="X256" s="188">
        <v>0</v>
      </c>
      <c r="Y256" s="188">
        <v>0</v>
      </c>
      <c r="Z256" s="188">
        <v>0</v>
      </c>
      <c r="AA256" s="188">
        <v>0</v>
      </c>
      <c r="AB256" s="188">
        <v>0</v>
      </c>
      <c r="AC256" s="188">
        <v>0</v>
      </c>
      <c r="AD256" s="222">
        <v>0</v>
      </c>
      <c r="AE256" s="222">
        <v>0</v>
      </c>
      <c r="AF256" s="222">
        <v>0</v>
      </c>
      <c r="AG256" s="222">
        <v>0</v>
      </c>
      <c r="AH256" s="222">
        <v>0</v>
      </c>
      <c r="AI256" s="222">
        <v>0</v>
      </c>
      <c r="AJ256" s="287">
        <v>0</v>
      </c>
      <c r="AK256" s="303">
        <v>0</v>
      </c>
      <c r="AL256" s="303">
        <v>0</v>
      </c>
      <c r="AM256" s="303">
        <v>0</v>
      </c>
      <c r="AN256" s="287">
        <v>0</v>
      </c>
      <c r="AO256" s="303">
        <v>0</v>
      </c>
      <c r="AP256" s="303">
        <v>0</v>
      </c>
      <c r="AQ256" s="303">
        <v>0</v>
      </c>
      <c r="AR256" s="22"/>
      <c r="AS256" s="116" t="str">
        <f t="shared" si="35"/>
        <v>N</v>
      </c>
      <c r="AT256" s="113">
        <f>IFERROR(SUMIF('Current NLData'!A:A,'Payment Changes'!G256,'Current NLData'!K:K)/COUNTIF('Current NLData'!A:A,'Payment Changes'!G256),0)+IFERROR(VLOOKUP(G256&amp;"-ALL",NLPaymentExport,10,FALSE),0)</f>
        <v>0</v>
      </c>
      <c r="AU256" s="117">
        <f t="shared" si="36"/>
        <v>0</v>
      </c>
    </row>
    <row r="257" spans="1:80" ht="28.5" outlineLevel="1" x14ac:dyDescent="0.45">
      <c r="A257" s="3"/>
      <c r="C257" s="4"/>
      <c r="D257" s="456"/>
      <c r="E257" s="90" t="str">
        <f t="shared" si="38"/>
        <v>El Paso - Stanton</v>
      </c>
      <c r="F257" s="92" t="str">
        <f t="shared" si="39"/>
        <v>CP206</v>
      </c>
      <c r="G257" s="98" t="str">
        <f t="shared" si="41"/>
        <v>CP206-RETURN - 6th don of the month -BONUS</v>
      </c>
      <c r="H257" s="457"/>
      <c r="I257" s="38" t="s">
        <v>87</v>
      </c>
      <c r="J257" s="58">
        <v>0</v>
      </c>
      <c r="K257" s="58">
        <v>0</v>
      </c>
      <c r="L257" s="58">
        <v>0</v>
      </c>
      <c r="M257" s="58">
        <v>0</v>
      </c>
      <c r="N257" s="58">
        <v>0</v>
      </c>
      <c r="O257" s="58">
        <v>0</v>
      </c>
      <c r="P257" s="58">
        <v>0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186">
        <v>0</v>
      </c>
      <c r="W257" s="186">
        <v>0</v>
      </c>
      <c r="X257" s="186">
        <v>0</v>
      </c>
      <c r="Y257" s="186">
        <v>0</v>
      </c>
      <c r="Z257" s="186">
        <v>0</v>
      </c>
      <c r="AA257" s="186">
        <v>0</v>
      </c>
      <c r="AB257" s="186">
        <v>0</v>
      </c>
      <c r="AC257" s="186">
        <v>0</v>
      </c>
      <c r="AD257" s="214">
        <v>0</v>
      </c>
      <c r="AE257" s="214">
        <v>0</v>
      </c>
      <c r="AF257" s="214">
        <v>0</v>
      </c>
      <c r="AG257" s="214">
        <v>0</v>
      </c>
      <c r="AH257" s="214">
        <v>0</v>
      </c>
      <c r="AI257" s="214">
        <v>0</v>
      </c>
      <c r="AJ257" s="272">
        <v>0</v>
      </c>
      <c r="AK257" s="301">
        <v>0</v>
      </c>
      <c r="AL257" s="301">
        <v>0</v>
      </c>
      <c r="AM257" s="301">
        <v>0</v>
      </c>
      <c r="AN257" s="272">
        <v>0</v>
      </c>
      <c r="AO257" s="301">
        <v>0</v>
      </c>
      <c r="AP257" s="301">
        <v>0</v>
      </c>
      <c r="AQ257" s="301">
        <v>0</v>
      </c>
      <c r="AR257" s="22"/>
      <c r="AS257" s="116" t="str">
        <f t="shared" si="35"/>
        <v>N</v>
      </c>
      <c r="AT257" s="113">
        <f>IFERROR(SUMIF('Current NLData'!A:A,'Payment Changes'!G257,'Current NLData'!K:K)/COUNTIF('Current NLData'!A:A,'Payment Changes'!G257),0)+IFERROR(VLOOKUP(G257&amp;"-ALL",NLPaymentExport,10,FALSE),0)</f>
        <v>0</v>
      </c>
      <c r="AU257" s="117">
        <f t="shared" si="36"/>
        <v>0</v>
      </c>
    </row>
    <row r="258" spans="1:80" ht="28.5" outlineLevel="1" x14ac:dyDescent="0.45">
      <c r="A258" s="3"/>
      <c r="C258" s="4"/>
      <c r="D258" s="456"/>
      <c r="E258" s="90" t="str">
        <f t="shared" si="38"/>
        <v>El Paso - Stanton</v>
      </c>
      <c r="F258" s="92" t="str">
        <f t="shared" si="39"/>
        <v>CP206</v>
      </c>
      <c r="G258" s="98" t="str">
        <f t="shared" si="41"/>
        <v>CP206-RETURN - 7th don of the month -BONUS</v>
      </c>
      <c r="H258" s="457"/>
      <c r="I258" s="38" t="s">
        <v>88</v>
      </c>
      <c r="J258" s="58">
        <v>0</v>
      </c>
      <c r="K258" s="58">
        <v>0</v>
      </c>
      <c r="L258" s="58">
        <v>0</v>
      </c>
      <c r="M258" s="58">
        <v>0</v>
      </c>
      <c r="N258" s="58">
        <v>0</v>
      </c>
      <c r="O258" s="58">
        <v>0</v>
      </c>
      <c r="P258" s="58">
        <v>0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186">
        <v>0</v>
      </c>
      <c r="W258" s="186">
        <v>0</v>
      </c>
      <c r="X258" s="186">
        <v>0</v>
      </c>
      <c r="Y258" s="186">
        <v>0</v>
      </c>
      <c r="Z258" s="186">
        <v>0</v>
      </c>
      <c r="AA258" s="186">
        <v>0</v>
      </c>
      <c r="AB258" s="186">
        <v>0</v>
      </c>
      <c r="AC258" s="186">
        <v>0</v>
      </c>
      <c r="AD258" s="214">
        <v>0</v>
      </c>
      <c r="AE258" s="214">
        <v>0</v>
      </c>
      <c r="AF258" s="214">
        <v>0</v>
      </c>
      <c r="AG258" s="214">
        <v>0</v>
      </c>
      <c r="AH258" s="214">
        <v>0</v>
      </c>
      <c r="AI258" s="214">
        <v>0</v>
      </c>
      <c r="AJ258" s="272">
        <v>0</v>
      </c>
      <c r="AK258" s="301">
        <v>0</v>
      </c>
      <c r="AL258" s="301">
        <v>0</v>
      </c>
      <c r="AM258" s="301">
        <v>0</v>
      </c>
      <c r="AN258" s="272">
        <v>0</v>
      </c>
      <c r="AO258" s="301">
        <v>0</v>
      </c>
      <c r="AP258" s="301">
        <v>0</v>
      </c>
      <c r="AQ258" s="301">
        <v>0</v>
      </c>
      <c r="AR258" s="22"/>
      <c r="AS258" s="116" t="str">
        <f t="shared" si="35"/>
        <v>N</v>
      </c>
      <c r="AT258" s="113">
        <f>IFERROR(SUMIF('Current NLData'!A:A,'Payment Changes'!G258,'Current NLData'!K:K)/COUNTIF('Current NLData'!A:A,'Payment Changes'!G258),0)+IFERROR(VLOOKUP(G258&amp;"-ALL",NLPaymentExport,10,FALSE),0)</f>
        <v>0</v>
      </c>
      <c r="AU258" s="117">
        <f t="shared" si="36"/>
        <v>0</v>
      </c>
    </row>
    <row r="259" spans="1:80" ht="28.5" outlineLevel="1" x14ac:dyDescent="0.45">
      <c r="A259" s="3"/>
      <c r="C259" s="4"/>
      <c r="D259" s="456"/>
      <c r="E259" s="90" t="str">
        <f t="shared" si="38"/>
        <v>El Paso - Stanton</v>
      </c>
      <c r="F259" s="92" t="str">
        <f t="shared" si="39"/>
        <v>CP206</v>
      </c>
      <c r="G259" s="98" t="str">
        <f t="shared" si="41"/>
        <v>CP206-RETURN - 8th don of the month -BONUS</v>
      </c>
      <c r="H259" s="457"/>
      <c r="I259" s="38" t="s">
        <v>89</v>
      </c>
      <c r="J259" s="62">
        <v>25</v>
      </c>
      <c r="K259" s="58">
        <v>25</v>
      </c>
      <c r="L259" s="58">
        <v>0</v>
      </c>
      <c r="M259" s="58">
        <v>0</v>
      </c>
      <c r="N259" s="58">
        <v>0</v>
      </c>
      <c r="O259" s="58">
        <v>0</v>
      </c>
      <c r="P259" s="58">
        <v>0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186">
        <v>0</v>
      </c>
      <c r="W259" s="186">
        <v>0</v>
      </c>
      <c r="X259" s="186">
        <v>0</v>
      </c>
      <c r="Y259" s="186">
        <v>0</v>
      </c>
      <c r="Z259" s="186">
        <v>0</v>
      </c>
      <c r="AA259" s="186">
        <v>0</v>
      </c>
      <c r="AB259" s="186">
        <v>0</v>
      </c>
      <c r="AC259" s="186">
        <v>0</v>
      </c>
      <c r="AD259" s="214">
        <v>0</v>
      </c>
      <c r="AE259" s="214">
        <v>0</v>
      </c>
      <c r="AF259" s="214">
        <v>0</v>
      </c>
      <c r="AG259" s="214">
        <v>0</v>
      </c>
      <c r="AH259" s="214">
        <v>0</v>
      </c>
      <c r="AI259" s="214">
        <v>0</v>
      </c>
      <c r="AJ259" s="272">
        <v>0</v>
      </c>
      <c r="AK259" s="301">
        <v>0</v>
      </c>
      <c r="AL259" s="301">
        <v>0</v>
      </c>
      <c r="AM259" s="301">
        <v>0</v>
      </c>
      <c r="AN259" s="272">
        <v>0</v>
      </c>
      <c r="AO259" s="301">
        <v>0</v>
      </c>
      <c r="AP259" s="301">
        <v>0</v>
      </c>
      <c r="AQ259" s="301">
        <v>0</v>
      </c>
      <c r="AR259" s="22"/>
      <c r="AS259" s="116" t="str">
        <f t="shared" ref="AS259:AS322" si="42">IF(AP259=AQ259,"N","Y")</f>
        <v>N</v>
      </c>
      <c r="AT259" s="113">
        <f>IFERROR(SUMIF('Current NLData'!A:A,'Payment Changes'!G259,'Current NLData'!K:K)/COUNTIF('Current NLData'!A:A,'Payment Changes'!G259),0)+IFERROR(VLOOKUP(G259&amp;"-ALL",NLPaymentExport,10,FALSE),0)</f>
        <v>0</v>
      </c>
      <c r="AU259" s="117">
        <f t="shared" si="36"/>
        <v>0</v>
      </c>
    </row>
    <row r="260" spans="1:80" ht="28.5" outlineLevel="1" x14ac:dyDescent="0.45">
      <c r="A260" s="3"/>
      <c r="C260" s="4" t="str">
        <f>IF(J260=0,"Warning","")</f>
        <v/>
      </c>
      <c r="D260" s="456"/>
      <c r="E260" s="90" t="str">
        <f t="shared" si="38"/>
        <v>El Paso - Stanton</v>
      </c>
      <c r="F260" s="92" t="str">
        <f t="shared" si="39"/>
        <v>CP206</v>
      </c>
      <c r="G260" s="98" t="str">
        <f t="shared" si="41"/>
        <v>CP206-RETURN - Buddy referral  -BONUS</v>
      </c>
      <c r="H260" s="457"/>
      <c r="I260" s="39" t="s">
        <v>90</v>
      </c>
      <c r="J260" s="58">
        <v>50</v>
      </c>
      <c r="K260" s="57">
        <v>0</v>
      </c>
      <c r="L260" s="56">
        <v>0</v>
      </c>
      <c r="M260" s="56">
        <v>0</v>
      </c>
      <c r="N260" s="56">
        <v>0</v>
      </c>
      <c r="O260" s="56">
        <v>50</v>
      </c>
      <c r="P260" s="56">
        <v>50</v>
      </c>
      <c r="Q260" s="56">
        <v>50</v>
      </c>
      <c r="R260" s="56">
        <v>50</v>
      </c>
      <c r="S260" s="56">
        <v>50</v>
      </c>
      <c r="T260" s="56">
        <v>50</v>
      </c>
      <c r="U260" s="56">
        <v>50</v>
      </c>
      <c r="V260" s="193">
        <v>50</v>
      </c>
      <c r="W260" s="193">
        <v>50</v>
      </c>
      <c r="X260" s="193">
        <v>50</v>
      </c>
      <c r="Y260" s="193">
        <v>50</v>
      </c>
      <c r="Z260" s="193">
        <v>50</v>
      </c>
      <c r="AA260" s="193">
        <v>50</v>
      </c>
      <c r="AB260" s="193">
        <v>50</v>
      </c>
      <c r="AC260" s="193">
        <v>50</v>
      </c>
      <c r="AD260" s="226">
        <v>50</v>
      </c>
      <c r="AE260" s="226">
        <v>50</v>
      </c>
      <c r="AF260" s="226">
        <v>50</v>
      </c>
      <c r="AG260" s="226">
        <v>50</v>
      </c>
      <c r="AH260" s="226">
        <v>50</v>
      </c>
      <c r="AI260" s="226">
        <v>50</v>
      </c>
      <c r="AJ260" s="293">
        <v>50</v>
      </c>
      <c r="AK260" s="323">
        <v>50</v>
      </c>
      <c r="AL260" s="323">
        <v>50</v>
      </c>
      <c r="AM260" s="323">
        <v>50</v>
      </c>
      <c r="AN260" s="293">
        <v>50</v>
      </c>
      <c r="AO260" s="323">
        <v>50</v>
      </c>
      <c r="AP260" s="323">
        <v>50</v>
      </c>
      <c r="AQ260" s="323">
        <v>50</v>
      </c>
      <c r="AR260" s="23"/>
      <c r="AS260" s="116" t="str">
        <f t="shared" si="42"/>
        <v>N</v>
      </c>
      <c r="AT260" s="113">
        <f>IFERROR(SUMIF('Current NLData'!A:A,'Payment Changes'!G260,'Current NLData'!K:K)/COUNTIF('Current NLData'!A:A,'Payment Changes'!G260),0)+IFERROR(VLOOKUP(G260&amp;"-ALL",NLPaymentExport,10,FALSE),0)</f>
        <v>50</v>
      </c>
      <c r="AU260" s="117">
        <f t="shared" si="36"/>
        <v>0</v>
      </c>
    </row>
    <row r="261" spans="1:80" s="89" customFormat="1" ht="21.4" thickBot="1" x14ac:dyDescent="0.7">
      <c r="A261" s="85"/>
      <c r="B261" s="348"/>
      <c r="C261" s="160"/>
      <c r="D261" s="86"/>
      <c r="E261" s="86"/>
      <c r="F261" s="86"/>
      <c r="G261" s="86"/>
      <c r="H261" s="95"/>
      <c r="I261" s="87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88"/>
      <c r="U261" s="88"/>
      <c r="V261" s="189" t="s">
        <v>91</v>
      </c>
      <c r="W261" s="189" t="s">
        <v>91</v>
      </c>
      <c r="X261" s="189" t="s">
        <v>91</v>
      </c>
      <c r="Y261" s="189" t="s">
        <v>91</v>
      </c>
      <c r="Z261" s="189" t="s">
        <v>91</v>
      </c>
      <c r="AA261" s="189" t="s">
        <v>91</v>
      </c>
      <c r="AB261" s="189" t="s">
        <v>91</v>
      </c>
      <c r="AC261" s="189" t="s">
        <v>91</v>
      </c>
      <c r="AD261" s="257" t="s">
        <v>91</v>
      </c>
      <c r="AE261" s="257" t="s">
        <v>91</v>
      </c>
      <c r="AF261" s="257" t="s">
        <v>91</v>
      </c>
      <c r="AG261" s="257" t="s">
        <v>91</v>
      </c>
      <c r="AH261" s="257" t="s">
        <v>91</v>
      </c>
      <c r="AI261" s="257" t="s">
        <v>91</v>
      </c>
      <c r="AJ261" s="288" t="s">
        <v>91</v>
      </c>
      <c r="AK261" s="311" t="s">
        <v>91</v>
      </c>
      <c r="AL261" s="311" t="s">
        <v>91</v>
      </c>
      <c r="AM261" s="311" t="s">
        <v>91</v>
      </c>
      <c r="AN261" s="288" t="s">
        <v>91</v>
      </c>
      <c r="AO261" s="311" t="s">
        <v>91</v>
      </c>
      <c r="AP261" s="311" t="s">
        <v>91</v>
      </c>
      <c r="AQ261" s="311" t="s">
        <v>91</v>
      </c>
      <c r="AR261" s="21"/>
      <c r="AS261" s="116" t="str">
        <f t="shared" si="42"/>
        <v>N</v>
      </c>
      <c r="AT261" s="113">
        <f>IFERROR(SUMIF('Current NLData'!A:A,'Payment Changes'!G261,'Current NLData'!K:K)/COUNTIF('Current NLData'!A:A,'Payment Changes'!G261),0)+IFERROR(VLOOKUP(G261&amp;"-ALL",NLPaymentExport,10,FALSE),0)</f>
        <v>0</v>
      </c>
      <c r="AU261" s="117" t="str">
        <f t="shared" si="36"/>
        <v/>
      </c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</row>
    <row r="262" spans="1:80" s="10" customFormat="1" x14ac:dyDescent="0.45">
      <c r="A262" s="458">
        <v>17</v>
      </c>
      <c r="B262" s="461" t="s">
        <v>220</v>
      </c>
      <c r="C262" s="464" t="s">
        <v>44</v>
      </c>
      <c r="D262" s="467" t="s">
        <v>100</v>
      </c>
      <c r="E262" s="105" t="str">
        <f t="shared" si="38"/>
        <v>Gainesville</v>
      </c>
      <c r="F262" s="106" t="s">
        <v>221</v>
      </c>
      <c r="G262" s="107" t="str">
        <f t="shared" ref="G262:G280" si="43">F262&amp;"-"&amp;I262</f>
        <v>CP214-New Donor</v>
      </c>
      <c r="H262" s="470" t="s">
        <v>148</v>
      </c>
      <c r="I262" s="76" t="s">
        <v>48</v>
      </c>
      <c r="J262" s="40" t="s">
        <v>191</v>
      </c>
      <c r="K262" s="41" t="s">
        <v>222</v>
      </c>
      <c r="L262" s="41" t="s">
        <v>223</v>
      </c>
      <c r="M262" s="42" t="s">
        <v>223</v>
      </c>
      <c r="N262" s="40" t="s">
        <v>223</v>
      </c>
      <c r="O262" s="40" t="s">
        <v>106</v>
      </c>
      <c r="P262" s="40" t="s">
        <v>106</v>
      </c>
      <c r="Q262" s="40" t="s">
        <v>106</v>
      </c>
      <c r="R262" s="40" t="s">
        <v>106</v>
      </c>
      <c r="S262" s="40" t="s">
        <v>106</v>
      </c>
      <c r="T262" s="40" t="s">
        <v>138</v>
      </c>
      <c r="U262" s="40" t="s">
        <v>138</v>
      </c>
      <c r="V262" s="180" t="s">
        <v>138</v>
      </c>
      <c r="W262" s="180" t="s">
        <v>138</v>
      </c>
      <c r="X262" s="180" t="s">
        <v>138</v>
      </c>
      <c r="Y262" s="180" t="s">
        <v>138</v>
      </c>
      <c r="Z262" s="180" t="s">
        <v>138</v>
      </c>
      <c r="AA262" s="180" t="s">
        <v>138</v>
      </c>
      <c r="AB262" s="180" t="s">
        <v>138</v>
      </c>
      <c r="AC262" s="180" t="s">
        <v>138</v>
      </c>
      <c r="AD262" s="191" t="s">
        <v>224</v>
      </c>
      <c r="AE262" s="213" t="s">
        <v>224</v>
      </c>
      <c r="AF262" s="213" t="s">
        <v>224</v>
      </c>
      <c r="AG262" s="213" t="s">
        <v>225</v>
      </c>
      <c r="AH262" s="213" t="s">
        <v>224</v>
      </c>
      <c r="AI262" s="213" t="s">
        <v>225</v>
      </c>
      <c r="AJ262" s="282" t="s">
        <v>124</v>
      </c>
      <c r="AK262" s="320" t="s">
        <v>124</v>
      </c>
      <c r="AL262" s="320" t="s">
        <v>124</v>
      </c>
      <c r="AM262" s="320" t="s">
        <v>124</v>
      </c>
      <c r="AN262" s="281" t="s">
        <v>124</v>
      </c>
      <c r="AO262" s="320" t="s">
        <v>124</v>
      </c>
      <c r="AP262" s="320" t="s">
        <v>124</v>
      </c>
      <c r="AQ262" s="320" t="s">
        <v>124</v>
      </c>
      <c r="AR262" s="108"/>
      <c r="AS262" s="116" t="str">
        <f t="shared" si="42"/>
        <v>N</v>
      </c>
      <c r="AT262" s="113">
        <f>IFERROR(SUMIF('Current NLData'!A:A,'Payment Changes'!G262,'Current NLData'!K:K)/COUNTIF('Current NLData'!A:A,'Payment Changes'!G262),0)+IFERROR(VLOOKUP(G262&amp;"-ALL",NLPaymentExport,10,FALSE),0)</f>
        <v>0</v>
      </c>
      <c r="AU262" s="117" t="str">
        <f t="shared" si="36"/>
        <v/>
      </c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</row>
    <row r="263" spans="1:80" x14ac:dyDescent="0.45">
      <c r="A263" s="459"/>
      <c r="B263" s="462"/>
      <c r="C263" s="465"/>
      <c r="D263" s="468"/>
      <c r="E263" s="90" t="str">
        <f t="shared" si="38"/>
        <v>Gainesville</v>
      </c>
      <c r="F263" s="91" t="s">
        <v>221</v>
      </c>
      <c r="G263" s="97" t="str">
        <f t="shared" si="43"/>
        <v>CP214-Return Donor</v>
      </c>
      <c r="H263" s="471"/>
      <c r="I263" s="77" t="s">
        <v>60</v>
      </c>
      <c r="J263" s="43" t="s">
        <v>191</v>
      </c>
      <c r="K263" s="43" t="s">
        <v>226</v>
      </c>
      <c r="L263" s="44" t="s">
        <v>223</v>
      </c>
      <c r="M263" s="45" t="s">
        <v>223</v>
      </c>
      <c r="N263" s="43" t="s">
        <v>223</v>
      </c>
      <c r="O263" s="43" t="s">
        <v>193</v>
      </c>
      <c r="P263" s="43" t="s">
        <v>193</v>
      </c>
      <c r="Q263" s="43" t="s">
        <v>193</v>
      </c>
      <c r="R263" s="43" t="s">
        <v>193</v>
      </c>
      <c r="S263" s="43" t="s">
        <v>193</v>
      </c>
      <c r="T263" s="43" t="s">
        <v>193</v>
      </c>
      <c r="U263" s="43" t="s">
        <v>193</v>
      </c>
      <c r="V263" s="176" t="s">
        <v>193</v>
      </c>
      <c r="W263" s="176" t="s">
        <v>193</v>
      </c>
      <c r="X263" s="176" t="s">
        <v>193</v>
      </c>
      <c r="Y263" s="176" t="s">
        <v>193</v>
      </c>
      <c r="Z263" s="176" t="s">
        <v>193</v>
      </c>
      <c r="AA263" s="176" t="s">
        <v>193</v>
      </c>
      <c r="AB263" s="176" t="s">
        <v>193</v>
      </c>
      <c r="AC263" s="176" t="s">
        <v>193</v>
      </c>
      <c r="AD263" s="217" t="s">
        <v>193</v>
      </c>
      <c r="AE263" s="217" t="s">
        <v>193</v>
      </c>
      <c r="AF263" s="217" t="s">
        <v>193</v>
      </c>
      <c r="AG263" s="217" t="s">
        <v>193</v>
      </c>
      <c r="AH263" s="217" t="s">
        <v>193</v>
      </c>
      <c r="AI263" s="217" t="s">
        <v>193</v>
      </c>
      <c r="AJ263" s="270" t="s">
        <v>193</v>
      </c>
      <c r="AK263" s="313" t="s">
        <v>193</v>
      </c>
      <c r="AL263" s="313" t="s">
        <v>193</v>
      </c>
      <c r="AM263" s="313" t="s">
        <v>193</v>
      </c>
      <c r="AN263" s="270" t="s">
        <v>193</v>
      </c>
      <c r="AO263" s="313" t="s">
        <v>193</v>
      </c>
      <c r="AP263" s="313" t="s">
        <v>193</v>
      </c>
      <c r="AQ263" s="313" t="s">
        <v>193</v>
      </c>
      <c r="AR263" s="21"/>
      <c r="AS263" s="116" t="str">
        <f t="shared" si="42"/>
        <v>N</v>
      </c>
      <c r="AT263" s="113">
        <f>IFERROR(SUMIF('Current NLData'!A:A,'Payment Changes'!G263,'Current NLData'!K:K)/COUNTIF('Current NLData'!A:A,'Payment Changes'!G263),0)+IFERROR(VLOOKUP(G263&amp;"-ALL",NLPaymentExport,10,FALSE),0)</f>
        <v>0</v>
      </c>
      <c r="AU263" s="117" t="str">
        <f t="shared" ref="AU263:AU326" si="44">IF(OR(I263 = "New Donor", I263="Return Donor", I263="Retention Bonus", I263="Referral", I263 = ""),"",AQ263-AT263 )</f>
        <v/>
      </c>
    </row>
    <row r="264" spans="1:80" x14ac:dyDescent="0.45">
      <c r="A264" s="459"/>
      <c r="B264" s="462"/>
      <c r="C264" s="465"/>
      <c r="D264" s="468"/>
      <c r="E264" s="90" t="str">
        <f t="shared" si="38"/>
        <v>Gainesville</v>
      </c>
      <c r="F264" s="91" t="s">
        <v>221</v>
      </c>
      <c r="G264" s="97" t="str">
        <f t="shared" si="43"/>
        <v>CP214-Retention Bonus</v>
      </c>
      <c r="H264" s="471"/>
      <c r="I264" s="78" t="s">
        <v>62</v>
      </c>
      <c r="J264" s="46" t="s">
        <v>63</v>
      </c>
      <c r="K264" s="46" t="s">
        <v>63</v>
      </c>
      <c r="L264" s="47" t="s">
        <v>64</v>
      </c>
      <c r="M264" s="48" t="s">
        <v>64</v>
      </c>
      <c r="N264" s="46" t="s">
        <v>64</v>
      </c>
      <c r="O264" s="46" t="s">
        <v>64</v>
      </c>
      <c r="P264" s="46" t="s">
        <v>64</v>
      </c>
      <c r="Q264" s="46" t="s">
        <v>194</v>
      </c>
      <c r="R264" s="46" t="s">
        <v>194</v>
      </c>
      <c r="S264" s="46" t="s">
        <v>194</v>
      </c>
      <c r="T264" s="46" t="s">
        <v>194</v>
      </c>
      <c r="U264" s="46" t="s">
        <v>194</v>
      </c>
      <c r="V264" s="177" t="s">
        <v>194</v>
      </c>
      <c r="W264" s="177" t="s">
        <v>194</v>
      </c>
      <c r="X264" s="177" t="s">
        <v>227</v>
      </c>
      <c r="Y264" s="177" t="s">
        <v>227</v>
      </c>
      <c r="Z264" s="177" t="s">
        <v>227</v>
      </c>
      <c r="AA264" s="177" t="s">
        <v>227</v>
      </c>
      <c r="AB264" s="229" t="s">
        <v>228</v>
      </c>
      <c r="AC264" s="248" t="s">
        <v>228</v>
      </c>
      <c r="AD264" s="229" t="s">
        <v>229</v>
      </c>
      <c r="AE264" s="248" t="s">
        <v>229</v>
      </c>
      <c r="AF264" s="248" t="s">
        <v>229</v>
      </c>
      <c r="AG264" s="248" t="s">
        <v>230</v>
      </c>
      <c r="AH264" s="248" t="s">
        <v>229</v>
      </c>
      <c r="AI264" s="229" t="s">
        <v>231</v>
      </c>
      <c r="AJ264" s="276" t="s">
        <v>64</v>
      </c>
      <c r="AK264" s="314" t="s">
        <v>64</v>
      </c>
      <c r="AL264" s="314" t="s">
        <v>64</v>
      </c>
      <c r="AM264" s="314" t="s">
        <v>64</v>
      </c>
      <c r="AN264" s="280" t="s">
        <v>64</v>
      </c>
      <c r="AO264" s="276" t="s">
        <v>72</v>
      </c>
      <c r="AP264" s="314" t="s">
        <v>72</v>
      </c>
      <c r="AQ264" s="314" t="s">
        <v>72</v>
      </c>
      <c r="AR264" s="21"/>
      <c r="AS264" s="116" t="str">
        <f t="shared" si="42"/>
        <v>N</v>
      </c>
      <c r="AT264" s="113">
        <f>IFERROR(SUMIF('Current NLData'!A:A,'Payment Changes'!G264,'Current NLData'!K:K)/COUNTIF('Current NLData'!A:A,'Payment Changes'!G264),0)+IFERROR(VLOOKUP(G264&amp;"-ALL",NLPaymentExport,10,FALSE),0)</f>
        <v>0</v>
      </c>
      <c r="AU264" s="117" t="str">
        <f t="shared" si="44"/>
        <v/>
      </c>
    </row>
    <row r="265" spans="1:80" s="15" customFormat="1" ht="14.65" thickBot="1" x14ac:dyDescent="0.5">
      <c r="A265" s="460"/>
      <c r="B265" s="463"/>
      <c r="C265" s="466"/>
      <c r="D265" s="469"/>
      <c r="E265" s="109" t="str">
        <f t="shared" si="38"/>
        <v>Gainesville</v>
      </c>
      <c r="F265" s="110" t="s">
        <v>221</v>
      </c>
      <c r="G265" s="111" t="str">
        <f t="shared" si="43"/>
        <v>CP214-Referral</v>
      </c>
      <c r="H265" s="472"/>
      <c r="I265" s="79" t="s">
        <v>73</v>
      </c>
      <c r="J265" s="49">
        <v>50</v>
      </c>
      <c r="K265" s="49">
        <v>50</v>
      </c>
      <c r="L265" s="50" t="s">
        <v>64</v>
      </c>
      <c r="M265" s="51" t="s">
        <v>64</v>
      </c>
      <c r="N265" s="49" t="s">
        <v>64</v>
      </c>
      <c r="O265" s="49">
        <v>50</v>
      </c>
      <c r="P265" s="49">
        <v>50</v>
      </c>
      <c r="Q265" s="49">
        <v>50</v>
      </c>
      <c r="R265" s="49">
        <v>50</v>
      </c>
      <c r="S265" s="49">
        <v>50</v>
      </c>
      <c r="T265" s="49">
        <v>50</v>
      </c>
      <c r="U265" s="49">
        <v>50</v>
      </c>
      <c r="V265" s="178">
        <v>50</v>
      </c>
      <c r="W265" s="178">
        <v>50</v>
      </c>
      <c r="X265" s="178">
        <v>50</v>
      </c>
      <c r="Y265" s="178">
        <v>50</v>
      </c>
      <c r="Z265" s="178">
        <v>50</v>
      </c>
      <c r="AA265" s="178" t="s">
        <v>134</v>
      </c>
      <c r="AB265" s="233" t="s">
        <v>135</v>
      </c>
      <c r="AC265" s="244" t="s">
        <v>133</v>
      </c>
      <c r="AD265" s="249" t="s">
        <v>133</v>
      </c>
      <c r="AE265" s="249" t="s">
        <v>133</v>
      </c>
      <c r="AF265" s="249" t="s">
        <v>133</v>
      </c>
      <c r="AG265" s="249">
        <v>50</v>
      </c>
      <c r="AH265" s="249" t="s">
        <v>133</v>
      </c>
      <c r="AI265" s="249">
        <v>50</v>
      </c>
      <c r="AJ265" s="283">
        <v>25</v>
      </c>
      <c r="AK265" s="315">
        <v>25</v>
      </c>
      <c r="AL265" s="315">
        <v>25</v>
      </c>
      <c r="AM265" s="283">
        <v>50</v>
      </c>
      <c r="AN265" s="283">
        <v>100</v>
      </c>
      <c r="AO265" s="315">
        <v>100</v>
      </c>
      <c r="AP265" s="315">
        <v>100</v>
      </c>
      <c r="AQ265" s="315">
        <v>100</v>
      </c>
      <c r="AR265" s="112"/>
      <c r="AS265" s="116" t="str">
        <f t="shared" si="42"/>
        <v>N</v>
      </c>
      <c r="AT265" s="113">
        <f>IFERROR(SUMIF('Current NLData'!A:A,'Payment Changes'!G265,'Current NLData'!K:K)/COUNTIF('Current NLData'!A:A,'Payment Changes'!G265),0)+IFERROR(VLOOKUP(G265&amp;"-ALL",NLPaymentExport,10,FALSE),0)</f>
        <v>0</v>
      </c>
      <c r="AU265" s="117" t="str">
        <f t="shared" si="44"/>
        <v/>
      </c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</row>
    <row r="266" spans="1:80" outlineLevel="1" x14ac:dyDescent="0.45">
      <c r="A266" s="3"/>
      <c r="C266" s="4"/>
      <c r="D266" s="455" t="s">
        <v>221</v>
      </c>
      <c r="E266" s="90" t="str">
        <f t="shared" si="38"/>
        <v>Gainesville</v>
      </c>
      <c r="F266" s="92" t="str">
        <f t="shared" si="39"/>
        <v>CP214</v>
      </c>
      <c r="G266" s="98" t="str">
        <f t="shared" si="43"/>
        <v>CP214-NEW DONOR -1st</v>
      </c>
      <c r="H266" s="457" t="s">
        <v>75</v>
      </c>
      <c r="I266" s="33" t="s">
        <v>76</v>
      </c>
      <c r="J266" s="60">
        <v>65</v>
      </c>
      <c r="K266" s="61">
        <v>61</v>
      </c>
      <c r="L266" s="60">
        <v>56</v>
      </c>
      <c r="M266" s="60">
        <v>56</v>
      </c>
      <c r="N266" s="60">
        <v>56</v>
      </c>
      <c r="O266" s="60">
        <v>100</v>
      </c>
      <c r="P266" s="60">
        <v>100</v>
      </c>
      <c r="Q266" s="60">
        <v>100</v>
      </c>
      <c r="R266" s="60">
        <v>100</v>
      </c>
      <c r="S266" s="60">
        <v>100</v>
      </c>
      <c r="T266" s="60">
        <v>100</v>
      </c>
      <c r="U266" s="60">
        <v>100</v>
      </c>
      <c r="V266" s="185">
        <v>100</v>
      </c>
      <c r="W266" s="185">
        <v>100</v>
      </c>
      <c r="X266" s="185">
        <v>100</v>
      </c>
      <c r="Y266" s="185">
        <v>100</v>
      </c>
      <c r="Z266" s="185">
        <v>100</v>
      </c>
      <c r="AA266" s="185">
        <v>100</v>
      </c>
      <c r="AB266" s="185">
        <v>100</v>
      </c>
      <c r="AC266" s="185">
        <v>100</v>
      </c>
      <c r="AD266" s="220">
        <v>100</v>
      </c>
      <c r="AE266" s="220">
        <v>100</v>
      </c>
      <c r="AF266" s="220">
        <v>100</v>
      </c>
      <c r="AG266" s="220">
        <v>100</v>
      </c>
      <c r="AH266" s="220">
        <v>100</v>
      </c>
      <c r="AI266" s="220">
        <v>100</v>
      </c>
      <c r="AJ266" s="286">
        <v>100</v>
      </c>
      <c r="AK266" s="300">
        <v>100</v>
      </c>
      <c r="AL266" s="300">
        <v>100</v>
      </c>
      <c r="AM266" s="300">
        <v>100</v>
      </c>
      <c r="AN266" s="286">
        <v>100</v>
      </c>
      <c r="AO266" s="300">
        <v>100</v>
      </c>
      <c r="AP266" s="300">
        <v>100</v>
      </c>
      <c r="AQ266" s="300">
        <v>100</v>
      </c>
      <c r="AR266" s="23"/>
      <c r="AS266" s="116" t="str">
        <f t="shared" si="42"/>
        <v>N</v>
      </c>
      <c r="AT266" s="113">
        <f>IFERROR(SUMIF('Current NLData'!A:A,'Payment Changes'!G266,'Current NLData'!K:K)/COUNTIF('Current NLData'!A:A,'Payment Changes'!G266),0)+IFERROR(VLOOKUP(G266&amp;"-ALL",NLPaymentExport,10,FALSE),0)</f>
        <v>100</v>
      </c>
      <c r="AU266" s="117">
        <f t="shared" si="44"/>
        <v>0</v>
      </c>
    </row>
    <row r="267" spans="1:80" outlineLevel="1" x14ac:dyDescent="0.45">
      <c r="A267" s="3"/>
      <c r="C267" s="4"/>
      <c r="D267" s="456"/>
      <c r="E267" s="90" t="str">
        <f t="shared" si="38"/>
        <v>Gainesville</v>
      </c>
      <c r="F267" s="92" t="str">
        <f t="shared" si="39"/>
        <v>CP214</v>
      </c>
      <c r="G267" s="98" t="str">
        <f t="shared" si="43"/>
        <v>CP214-NEW DONOR -2nd</v>
      </c>
      <c r="H267" s="457"/>
      <c r="I267" s="34" t="s">
        <v>77</v>
      </c>
      <c r="J267" s="58">
        <v>65</v>
      </c>
      <c r="K267" s="62">
        <v>70</v>
      </c>
      <c r="L267" s="58">
        <v>56</v>
      </c>
      <c r="M267" s="58">
        <v>56</v>
      </c>
      <c r="N267" s="58">
        <v>56</v>
      </c>
      <c r="O267" s="58">
        <v>100</v>
      </c>
      <c r="P267" s="58">
        <v>100</v>
      </c>
      <c r="Q267" s="58">
        <v>100</v>
      </c>
      <c r="R267" s="58">
        <v>100</v>
      </c>
      <c r="S267" s="58">
        <v>100</v>
      </c>
      <c r="T267" s="58">
        <v>100</v>
      </c>
      <c r="U267" s="58">
        <v>100</v>
      </c>
      <c r="V267" s="186">
        <v>100</v>
      </c>
      <c r="W267" s="186">
        <v>100</v>
      </c>
      <c r="X267" s="186">
        <v>100</v>
      </c>
      <c r="Y267" s="186">
        <v>100</v>
      </c>
      <c r="Z267" s="186">
        <v>100</v>
      </c>
      <c r="AA267" s="186">
        <v>100</v>
      </c>
      <c r="AB267" s="186">
        <v>100</v>
      </c>
      <c r="AC267" s="186">
        <v>100</v>
      </c>
      <c r="AD267" s="214">
        <v>100</v>
      </c>
      <c r="AE267" s="214">
        <v>100</v>
      </c>
      <c r="AF267" s="214">
        <v>100</v>
      </c>
      <c r="AG267" s="214">
        <v>100</v>
      </c>
      <c r="AH267" s="214">
        <v>100</v>
      </c>
      <c r="AI267" s="214">
        <v>100</v>
      </c>
      <c r="AJ267" s="272">
        <v>100</v>
      </c>
      <c r="AK267" s="301">
        <v>100</v>
      </c>
      <c r="AL267" s="301">
        <v>100</v>
      </c>
      <c r="AM267" s="301">
        <v>100</v>
      </c>
      <c r="AN267" s="272">
        <v>100</v>
      </c>
      <c r="AO267" s="301">
        <v>100</v>
      </c>
      <c r="AP267" s="301">
        <v>100</v>
      </c>
      <c r="AQ267" s="301">
        <v>100</v>
      </c>
      <c r="AR267" s="23"/>
      <c r="AS267" s="116" t="str">
        <f t="shared" si="42"/>
        <v>N</v>
      </c>
      <c r="AT267" s="113">
        <f>IFERROR(SUMIF('Current NLData'!A:A,'Payment Changes'!G267,'Current NLData'!K:K)/COUNTIF('Current NLData'!A:A,'Payment Changes'!G267),0)+IFERROR(VLOOKUP(G267&amp;"-ALL",NLPaymentExport,10,FALSE),0)</f>
        <v>100</v>
      </c>
      <c r="AU267" s="117">
        <f t="shared" si="44"/>
        <v>0</v>
      </c>
    </row>
    <row r="268" spans="1:80" outlineLevel="1" x14ac:dyDescent="0.45">
      <c r="A268" s="3"/>
      <c r="C268" s="4"/>
      <c r="D268" s="456"/>
      <c r="E268" s="90" t="str">
        <f t="shared" si="38"/>
        <v>Gainesville</v>
      </c>
      <c r="F268" s="92" t="str">
        <f t="shared" si="39"/>
        <v>CP214</v>
      </c>
      <c r="G268" s="98" t="str">
        <f t="shared" si="43"/>
        <v>CP214-NEW DONOR -3rd</v>
      </c>
      <c r="H268" s="457"/>
      <c r="I268" s="34" t="s">
        <v>78</v>
      </c>
      <c r="J268" s="58">
        <v>65</v>
      </c>
      <c r="K268" s="62">
        <v>61</v>
      </c>
      <c r="L268" s="58">
        <v>56</v>
      </c>
      <c r="M268" s="58">
        <v>56</v>
      </c>
      <c r="N268" s="58">
        <v>56</v>
      </c>
      <c r="O268" s="58">
        <v>100</v>
      </c>
      <c r="P268" s="58">
        <v>100</v>
      </c>
      <c r="Q268" s="58">
        <v>100</v>
      </c>
      <c r="R268" s="58">
        <v>100</v>
      </c>
      <c r="S268" s="58">
        <v>100</v>
      </c>
      <c r="T268" s="58">
        <v>100</v>
      </c>
      <c r="U268" s="58">
        <v>100</v>
      </c>
      <c r="V268" s="186">
        <v>100</v>
      </c>
      <c r="W268" s="186">
        <v>100</v>
      </c>
      <c r="X268" s="186">
        <v>100</v>
      </c>
      <c r="Y268" s="186">
        <v>100</v>
      </c>
      <c r="Z268" s="186">
        <v>100</v>
      </c>
      <c r="AA268" s="186">
        <v>100</v>
      </c>
      <c r="AB268" s="186">
        <v>100</v>
      </c>
      <c r="AC268" s="186">
        <v>100</v>
      </c>
      <c r="AD268" s="190">
        <v>75</v>
      </c>
      <c r="AE268" s="214">
        <v>75</v>
      </c>
      <c r="AF268" s="214">
        <v>75</v>
      </c>
      <c r="AG268" s="214">
        <v>75</v>
      </c>
      <c r="AH268" s="214">
        <v>75</v>
      </c>
      <c r="AI268" s="214">
        <v>75</v>
      </c>
      <c r="AJ268" s="289">
        <v>100</v>
      </c>
      <c r="AK268" s="301">
        <v>100</v>
      </c>
      <c r="AL268" s="301">
        <v>100</v>
      </c>
      <c r="AM268" s="301">
        <v>100</v>
      </c>
      <c r="AN268" s="272">
        <v>100</v>
      </c>
      <c r="AO268" s="301">
        <v>100</v>
      </c>
      <c r="AP268" s="301">
        <v>100</v>
      </c>
      <c r="AQ268" s="301">
        <v>100</v>
      </c>
      <c r="AR268" s="23"/>
      <c r="AS268" s="116" t="str">
        <f t="shared" si="42"/>
        <v>N</v>
      </c>
      <c r="AT268" s="113">
        <f>IFERROR(SUMIF('Current NLData'!A:A,'Payment Changes'!G268,'Current NLData'!K:K)/COUNTIF('Current NLData'!A:A,'Payment Changes'!G268),0)+IFERROR(VLOOKUP(G268&amp;"-ALL",NLPaymentExport,10,FALSE),0)</f>
        <v>100</v>
      </c>
      <c r="AU268" s="117">
        <f t="shared" si="44"/>
        <v>0</v>
      </c>
    </row>
    <row r="269" spans="1:80" outlineLevel="1" x14ac:dyDescent="0.45">
      <c r="A269" s="3"/>
      <c r="C269" s="4"/>
      <c r="D269" s="456"/>
      <c r="E269" s="90" t="str">
        <f t="shared" ref="E269:E331" si="45">IF(B269 = "",E268,B269)</f>
        <v>Gainesville</v>
      </c>
      <c r="F269" s="92" t="str">
        <f t="shared" ref="F269:F331" si="46">IF(D269 = "",F268,D269)</f>
        <v>CP214</v>
      </c>
      <c r="G269" s="98" t="str">
        <f t="shared" si="43"/>
        <v>CP214-NEW DONOR -4th</v>
      </c>
      <c r="H269" s="457"/>
      <c r="I269" s="34" t="s">
        <v>79</v>
      </c>
      <c r="J269" s="58">
        <v>65</v>
      </c>
      <c r="K269" s="62">
        <v>70</v>
      </c>
      <c r="L269" s="58">
        <v>56</v>
      </c>
      <c r="M269" s="58">
        <v>56</v>
      </c>
      <c r="N269" s="58">
        <v>56</v>
      </c>
      <c r="O269" s="58">
        <v>100</v>
      </c>
      <c r="P269" s="58">
        <v>100</v>
      </c>
      <c r="Q269" s="58">
        <v>100</v>
      </c>
      <c r="R269" s="58">
        <v>100</v>
      </c>
      <c r="S269" s="58">
        <v>100</v>
      </c>
      <c r="T269" s="58">
        <v>55</v>
      </c>
      <c r="U269" s="58">
        <v>55</v>
      </c>
      <c r="V269" s="186">
        <v>55</v>
      </c>
      <c r="W269" s="186">
        <v>55</v>
      </c>
      <c r="X269" s="186">
        <v>55</v>
      </c>
      <c r="Y269" s="186">
        <v>55</v>
      </c>
      <c r="Z269" s="186">
        <v>55</v>
      </c>
      <c r="AA269" s="186">
        <v>55</v>
      </c>
      <c r="AB269" s="186">
        <v>55</v>
      </c>
      <c r="AC269" s="186">
        <v>55</v>
      </c>
      <c r="AD269" s="190">
        <v>75</v>
      </c>
      <c r="AE269" s="214">
        <v>75</v>
      </c>
      <c r="AF269" s="214">
        <v>75</v>
      </c>
      <c r="AG269" s="214">
        <v>75</v>
      </c>
      <c r="AH269" s="214">
        <v>75</v>
      </c>
      <c r="AI269" s="214">
        <v>75</v>
      </c>
      <c r="AJ269" s="289">
        <v>55</v>
      </c>
      <c r="AK269" s="301">
        <v>55</v>
      </c>
      <c r="AL269" s="301">
        <v>55</v>
      </c>
      <c r="AM269" s="301">
        <v>55</v>
      </c>
      <c r="AN269" s="272">
        <v>55</v>
      </c>
      <c r="AO269" s="301">
        <v>55</v>
      </c>
      <c r="AP269" s="301">
        <v>55</v>
      </c>
      <c r="AQ269" s="301">
        <v>55</v>
      </c>
      <c r="AR269" s="23"/>
      <c r="AS269" s="116" t="str">
        <f t="shared" si="42"/>
        <v>N</v>
      </c>
      <c r="AT269" s="113">
        <f>IFERROR(SUMIF('Current NLData'!A:A,'Payment Changes'!G269,'Current NLData'!K:K)/COUNTIF('Current NLData'!A:A,'Payment Changes'!G269),0)+IFERROR(VLOOKUP(G269&amp;"-ALL",NLPaymentExport,10,FALSE),0)</f>
        <v>55</v>
      </c>
      <c r="AU269" s="117">
        <f t="shared" si="44"/>
        <v>0</v>
      </c>
    </row>
    <row r="270" spans="1:80" outlineLevel="1" x14ac:dyDescent="0.45">
      <c r="A270" s="3"/>
      <c r="C270" s="4"/>
      <c r="D270" s="456"/>
      <c r="E270" s="90" t="str">
        <f t="shared" si="45"/>
        <v>Gainesville</v>
      </c>
      <c r="F270" s="92" t="str">
        <f t="shared" si="46"/>
        <v>CP214</v>
      </c>
      <c r="G270" s="98" t="str">
        <f t="shared" si="43"/>
        <v>CP214-NEW DONOR -5th</v>
      </c>
      <c r="H270" s="457"/>
      <c r="I270" s="34" t="s">
        <v>80</v>
      </c>
      <c r="J270" s="58">
        <v>65</v>
      </c>
      <c r="K270" s="62">
        <v>61</v>
      </c>
      <c r="L270" s="58">
        <v>56</v>
      </c>
      <c r="M270" s="58">
        <v>56</v>
      </c>
      <c r="N270" s="58">
        <v>56</v>
      </c>
      <c r="O270" s="58">
        <v>55</v>
      </c>
      <c r="P270" s="58">
        <v>55</v>
      </c>
      <c r="Q270" s="58">
        <v>55</v>
      </c>
      <c r="R270" s="58">
        <v>55</v>
      </c>
      <c r="S270" s="58">
        <v>55</v>
      </c>
      <c r="T270" s="58">
        <v>55</v>
      </c>
      <c r="U270" s="58">
        <v>55</v>
      </c>
      <c r="V270" s="186">
        <v>55</v>
      </c>
      <c r="W270" s="186">
        <v>55</v>
      </c>
      <c r="X270" s="186">
        <v>55</v>
      </c>
      <c r="Y270" s="186">
        <v>55</v>
      </c>
      <c r="Z270" s="186">
        <v>55</v>
      </c>
      <c r="AA270" s="186">
        <v>55</v>
      </c>
      <c r="AB270" s="186">
        <v>55</v>
      </c>
      <c r="AC270" s="186">
        <v>55</v>
      </c>
      <c r="AD270" s="190">
        <v>100</v>
      </c>
      <c r="AE270" s="214">
        <v>100</v>
      </c>
      <c r="AF270" s="214">
        <v>100</v>
      </c>
      <c r="AG270" s="214">
        <v>100</v>
      </c>
      <c r="AH270" s="214">
        <v>100</v>
      </c>
      <c r="AI270" s="214">
        <v>100</v>
      </c>
      <c r="AJ270" s="289">
        <v>55</v>
      </c>
      <c r="AK270" s="301">
        <v>55</v>
      </c>
      <c r="AL270" s="301">
        <v>55</v>
      </c>
      <c r="AM270" s="301">
        <v>55</v>
      </c>
      <c r="AN270" s="272">
        <v>55</v>
      </c>
      <c r="AO270" s="301">
        <v>55</v>
      </c>
      <c r="AP270" s="301">
        <v>55</v>
      </c>
      <c r="AQ270" s="301">
        <v>55</v>
      </c>
      <c r="AR270" s="23"/>
      <c r="AS270" s="116" t="str">
        <f t="shared" si="42"/>
        <v>N</v>
      </c>
      <c r="AT270" s="113">
        <f>IFERROR(SUMIF('Current NLData'!A:A,'Payment Changes'!G270,'Current NLData'!K:K)/COUNTIF('Current NLData'!A:A,'Payment Changes'!G270),0)+IFERROR(VLOOKUP(G270&amp;"-ALL",NLPaymentExport,10,FALSE),0)</f>
        <v>55</v>
      </c>
      <c r="AU270" s="117">
        <f t="shared" si="44"/>
        <v>0</v>
      </c>
    </row>
    <row r="271" spans="1:80" outlineLevel="1" x14ac:dyDescent="0.45">
      <c r="A271" s="3"/>
      <c r="C271" s="4"/>
      <c r="D271" s="456"/>
      <c r="E271" s="90" t="str">
        <f t="shared" si="45"/>
        <v>Gainesville</v>
      </c>
      <c r="F271" s="92" t="str">
        <f t="shared" si="46"/>
        <v>CP214</v>
      </c>
      <c r="G271" s="98" t="str">
        <f t="shared" si="43"/>
        <v>CP214-NEW DONOR -6th</v>
      </c>
      <c r="H271" s="457"/>
      <c r="I271" s="34" t="s">
        <v>81</v>
      </c>
      <c r="J271" s="58">
        <v>65</v>
      </c>
      <c r="K271" s="62">
        <v>70</v>
      </c>
      <c r="L271" s="58">
        <v>56</v>
      </c>
      <c r="M271" s="58">
        <v>56</v>
      </c>
      <c r="N271" s="58">
        <v>56</v>
      </c>
      <c r="O271" s="58">
        <v>55</v>
      </c>
      <c r="P271" s="58">
        <v>55</v>
      </c>
      <c r="Q271" s="58">
        <v>55</v>
      </c>
      <c r="R271" s="58">
        <v>55</v>
      </c>
      <c r="S271" s="58">
        <v>55</v>
      </c>
      <c r="T271" s="58">
        <v>55</v>
      </c>
      <c r="U271" s="58">
        <v>55</v>
      </c>
      <c r="V271" s="186">
        <v>55</v>
      </c>
      <c r="W271" s="186">
        <v>55</v>
      </c>
      <c r="X271" s="186">
        <v>55</v>
      </c>
      <c r="Y271" s="186">
        <v>55</v>
      </c>
      <c r="Z271" s="186">
        <v>55</v>
      </c>
      <c r="AA271" s="186">
        <v>55</v>
      </c>
      <c r="AB271" s="186">
        <v>55</v>
      </c>
      <c r="AC271" s="186">
        <v>55</v>
      </c>
      <c r="AD271" s="190">
        <v>100</v>
      </c>
      <c r="AE271" s="214">
        <v>100</v>
      </c>
      <c r="AF271" s="214">
        <v>100</v>
      </c>
      <c r="AG271" s="214">
        <v>100</v>
      </c>
      <c r="AH271" s="214">
        <v>100</v>
      </c>
      <c r="AI271" s="214">
        <v>100</v>
      </c>
      <c r="AJ271" s="289">
        <v>55</v>
      </c>
      <c r="AK271" s="301">
        <v>55</v>
      </c>
      <c r="AL271" s="301">
        <v>55</v>
      </c>
      <c r="AM271" s="301">
        <v>55</v>
      </c>
      <c r="AN271" s="272">
        <v>55</v>
      </c>
      <c r="AO271" s="301">
        <v>55</v>
      </c>
      <c r="AP271" s="301">
        <v>55</v>
      </c>
      <c r="AQ271" s="301">
        <v>55</v>
      </c>
      <c r="AR271" s="23"/>
      <c r="AS271" s="116" t="str">
        <f t="shared" si="42"/>
        <v>N</v>
      </c>
      <c r="AT271" s="113">
        <f>IFERROR(SUMIF('Current NLData'!A:A,'Payment Changes'!G271,'Current NLData'!K:K)/COUNTIF('Current NLData'!A:A,'Payment Changes'!G271),0)+IFERROR(VLOOKUP(G271&amp;"-ALL",NLPaymentExport,10,FALSE),0)</f>
        <v>55</v>
      </c>
      <c r="AU271" s="117">
        <f t="shared" si="44"/>
        <v>0</v>
      </c>
    </row>
    <row r="272" spans="1:80" outlineLevel="1" x14ac:dyDescent="0.45">
      <c r="A272" s="3"/>
      <c r="C272" s="4"/>
      <c r="D272" s="456"/>
      <c r="E272" s="90" t="str">
        <f t="shared" si="45"/>
        <v>Gainesville</v>
      </c>
      <c r="F272" s="92" t="str">
        <f t="shared" si="46"/>
        <v>CP214</v>
      </c>
      <c r="G272" s="98" t="str">
        <f t="shared" si="43"/>
        <v>CP214-NEW DONOR -7th</v>
      </c>
      <c r="H272" s="457"/>
      <c r="I272" s="34" t="s">
        <v>82</v>
      </c>
      <c r="J272" s="58">
        <v>65</v>
      </c>
      <c r="K272" s="62">
        <v>61</v>
      </c>
      <c r="L272" s="58">
        <v>56</v>
      </c>
      <c r="M272" s="58">
        <v>56</v>
      </c>
      <c r="N272" s="58">
        <v>56</v>
      </c>
      <c r="O272" s="58">
        <v>55</v>
      </c>
      <c r="P272" s="58">
        <v>55</v>
      </c>
      <c r="Q272" s="58">
        <v>55</v>
      </c>
      <c r="R272" s="58">
        <v>55</v>
      </c>
      <c r="S272" s="58">
        <v>55</v>
      </c>
      <c r="T272" s="58">
        <v>55</v>
      </c>
      <c r="U272" s="58">
        <v>55</v>
      </c>
      <c r="V272" s="186">
        <v>55</v>
      </c>
      <c r="W272" s="186">
        <v>55</v>
      </c>
      <c r="X272" s="186">
        <v>55</v>
      </c>
      <c r="Y272" s="186">
        <v>55</v>
      </c>
      <c r="Z272" s="186">
        <v>55</v>
      </c>
      <c r="AA272" s="186">
        <v>55</v>
      </c>
      <c r="AB272" s="186">
        <v>55</v>
      </c>
      <c r="AC272" s="186">
        <v>55</v>
      </c>
      <c r="AD272" s="214">
        <v>55</v>
      </c>
      <c r="AE272" s="214">
        <v>55</v>
      </c>
      <c r="AF272" s="214">
        <v>55</v>
      </c>
      <c r="AG272" s="214">
        <v>55</v>
      </c>
      <c r="AH272" s="214">
        <v>55</v>
      </c>
      <c r="AI272" s="214">
        <v>55</v>
      </c>
      <c r="AJ272" s="272">
        <v>55</v>
      </c>
      <c r="AK272" s="301">
        <v>55</v>
      </c>
      <c r="AL272" s="301">
        <v>55</v>
      </c>
      <c r="AM272" s="301">
        <v>55</v>
      </c>
      <c r="AN272" s="272">
        <v>55</v>
      </c>
      <c r="AO272" s="301">
        <v>55</v>
      </c>
      <c r="AP272" s="301">
        <v>55</v>
      </c>
      <c r="AQ272" s="301">
        <v>55</v>
      </c>
      <c r="AR272" s="23"/>
      <c r="AS272" s="116" t="str">
        <f t="shared" si="42"/>
        <v>N</v>
      </c>
      <c r="AT272" s="113">
        <f>IFERROR(SUMIF('Current NLData'!A:A,'Payment Changes'!G272,'Current NLData'!K:K)/COUNTIF('Current NLData'!A:A,'Payment Changes'!G272),0)+IFERROR(VLOOKUP(G272&amp;"-ALL",NLPaymentExport,10,FALSE),0)</f>
        <v>55</v>
      </c>
      <c r="AU272" s="117">
        <f t="shared" si="44"/>
        <v>0</v>
      </c>
    </row>
    <row r="273" spans="1:80" outlineLevel="1" x14ac:dyDescent="0.45">
      <c r="A273" s="3"/>
      <c r="C273" s="4"/>
      <c r="D273" s="456"/>
      <c r="E273" s="90" t="str">
        <f t="shared" si="45"/>
        <v>Gainesville</v>
      </c>
      <c r="F273" s="92" t="str">
        <f t="shared" si="46"/>
        <v>CP214</v>
      </c>
      <c r="G273" s="98" t="str">
        <f t="shared" si="43"/>
        <v>CP214-NEW DONOR -8th</v>
      </c>
      <c r="H273" s="457"/>
      <c r="I273" s="35" t="s">
        <v>83</v>
      </c>
      <c r="J273" s="63">
        <v>65</v>
      </c>
      <c r="K273" s="64">
        <v>70</v>
      </c>
      <c r="L273" s="63">
        <v>56</v>
      </c>
      <c r="M273" s="63">
        <v>56</v>
      </c>
      <c r="N273" s="63">
        <v>56</v>
      </c>
      <c r="O273" s="63">
        <v>55</v>
      </c>
      <c r="P273" s="63">
        <v>55</v>
      </c>
      <c r="Q273" s="63">
        <v>55</v>
      </c>
      <c r="R273" s="63">
        <v>55</v>
      </c>
      <c r="S273" s="63">
        <v>55</v>
      </c>
      <c r="T273" s="63">
        <v>55</v>
      </c>
      <c r="U273" s="63">
        <v>55</v>
      </c>
      <c r="V273" s="187">
        <v>55</v>
      </c>
      <c r="W273" s="187">
        <v>55</v>
      </c>
      <c r="X273" s="187">
        <v>55</v>
      </c>
      <c r="Y273" s="187">
        <v>55</v>
      </c>
      <c r="Z273" s="187">
        <v>55</v>
      </c>
      <c r="AA273" s="187">
        <v>55</v>
      </c>
      <c r="AB273" s="187">
        <v>55</v>
      </c>
      <c r="AC273" s="187">
        <v>55</v>
      </c>
      <c r="AD273" s="221">
        <v>55</v>
      </c>
      <c r="AE273" s="221">
        <v>55</v>
      </c>
      <c r="AF273" s="221">
        <v>55</v>
      </c>
      <c r="AG273" s="221">
        <v>55</v>
      </c>
      <c r="AH273" s="221">
        <v>55</v>
      </c>
      <c r="AI273" s="221">
        <v>55</v>
      </c>
      <c r="AJ273" s="273">
        <v>55</v>
      </c>
      <c r="AK273" s="302">
        <v>55</v>
      </c>
      <c r="AL273" s="302">
        <v>55</v>
      </c>
      <c r="AM273" s="302">
        <v>55</v>
      </c>
      <c r="AN273" s="273">
        <v>55</v>
      </c>
      <c r="AO273" s="302">
        <v>55</v>
      </c>
      <c r="AP273" s="302">
        <v>55</v>
      </c>
      <c r="AQ273" s="302">
        <v>55</v>
      </c>
      <c r="AR273" s="23"/>
      <c r="AS273" s="116" t="str">
        <f t="shared" si="42"/>
        <v>N</v>
      </c>
      <c r="AT273" s="113">
        <f>IFERROR(SUMIF('Current NLData'!A:A,'Payment Changes'!G273,'Current NLData'!K:K)/COUNTIF('Current NLData'!A:A,'Payment Changes'!G273),0)+IFERROR(VLOOKUP(G273&amp;"-ALL",NLPaymentExport,10,FALSE),0)</f>
        <v>55</v>
      </c>
      <c r="AU273" s="117">
        <f t="shared" si="44"/>
        <v>0</v>
      </c>
    </row>
    <row r="274" spans="1:80" ht="28.5" outlineLevel="1" x14ac:dyDescent="0.45">
      <c r="A274" s="3"/>
      <c r="C274" s="4"/>
      <c r="D274" s="456"/>
      <c r="E274" s="90" t="str">
        <f t="shared" si="45"/>
        <v>Gainesville</v>
      </c>
      <c r="F274" s="92" t="str">
        <f t="shared" si="46"/>
        <v>CP214</v>
      </c>
      <c r="G274" s="98" t="str">
        <f t="shared" si="43"/>
        <v>CP214-RETURN - 1st don of the week -STD</v>
      </c>
      <c r="H274" s="457"/>
      <c r="I274" s="36" t="s">
        <v>84</v>
      </c>
      <c r="J274" s="58">
        <v>65</v>
      </c>
      <c r="K274" s="62">
        <v>61</v>
      </c>
      <c r="L274" s="58">
        <v>56</v>
      </c>
      <c r="M274" s="58">
        <v>56</v>
      </c>
      <c r="N274" s="58">
        <v>56</v>
      </c>
      <c r="O274" s="58">
        <v>55</v>
      </c>
      <c r="P274" s="58">
        <v>55</v>
      </c>
      <c r="Q274" s="58">
        <v>55</v>
      </c>
      <c r="R274" s="58">
        <v>55</v>
      </c>
      <c r="S274" s="58">
        <v>55</v>
      </c>
      <c r="T274" s="58">
        <v>55</v>
      </c>
      <c r="U274" s="58">
        <v>55</v>
      </c>
      <c r="V274" s="186">
        <v>55</v>
      </c>
      <c r="W274" s="186">
        <v>55</v>
      </c>
      <c r="X274" s="186">
        <v>55</v>
      </c>
      <c r="Y274" s="186">
        <v>55</v>
      </c>
      <c r="Z274" s="186">
        <v>55</v>
      </c>
      <c r="AA274" s="186">
        <v>55</v>
      </c>
      <c r="AB274" s="186">
        <v>55</v>
      </c>
      <c r="AC274" s="186">
        <v>55</v>
      </c>
      <c r="AD274" s="214">
        <v>55</v>
      </c>
      <c r="AE274" s="214">
        <v>55</v>
      </c>
      <c r="AF274" s="214">
        <v>55</v>
      </c>
      <c r="AG274" s="214">
        <v>55</v>
      </c>
      <c r="AH274" s="214">
        <v>55</v>
      </c>
      <c r="AI274" s="214">
        <v>55</v>
      </c>
      <c r="AJ274" s="272">
        <v>55</v>
      </c>
      <c r="AK274" s="301">
        <v>55</v>
      </c>
      <c r="AL274" s="301">
        <v>55</v>
      </c>
      <c r="AM274" s="301">
        <v>55</v>
      </c>
      <c r="AN274" s="272">
        <v>55</v>
      </c>
      <c r="AO274" s="301">
        <v>55</v>
      </c>
      <c r="AP274" s="301">
        <v>55</v>
      </c>
      <c r="AQ274" s="301">
        <v>55</v>
      </c>
      <c r="AR274" s="23"/>
      <c r="AS274" s="116" t="str">
        <f t="shared" si="42"/>
        <v>N</v>
      </c>
      <c r="AT274" s="113">
        <f>IFERROR(SUMIF('Current NLData'!A:A,'Payment Changes'!G274,'Current NLData'!K:K)/COUNTIF('Current NLData'!A:A,'Payment Changes'!G274),0)+IFERROR(VLOOKUP(G274&amp;"-ALL",NLPaymentExport,10,FALSE),0)</f>
        <v>55</v>
      </c>
      <c r="AU274" s="117">
        <f t="shared" si="44"/>
        <v>0</v>
      </c>
    </row>
    <row r="275" spans="1:80" ht="28.5" outlineLevel="1" x14ac:dyDescent="0.45">
      <c r="A275" s="3"/>
      <c r="C275" s="4"/>
      <c r="D275" s="456"/>
      <c r="E275" s="90" t="str">
        <f t="shared" si="45"/>
        <v>Gainesville</v>
      </c>
      <c r="F275" s="92" t="str">
        <f t="shared" si="46"/>
        <v>CP214</v>
      </c>
      <c r="G275" s="98" t="str">
        <f t="shared" si="43"/>
        <v>CP214-RETURN - 2nd don of the week -BONUS</v>
      </c>
      <c r="H275" s="457"/>
      <c r="I275" s="36" t="s">
        <v>85</v>
      </c>
      <c r="J275" s="58">
        <v>5</v>
      </c>
      <c r="K275" s="62">
        <v>9</v>
      </c>
      <c r="L275" s="58">
        <v>14</v>
      </c>
      <c r="M275" s="58">
        <v>14</v>
      </c>
      <c r="N275" s="58">
        <v>14</v>
      </c>
      <c r="O275" s="58">
        <v>20</v>
      </c>
      <c r="P275" s="58">
        <v>20</v>
      </c>
      <c r="Q275" s="58">
        <v>20</v>
      </c>
      <c r="R275" s="58">
        <v>20</v>
      </c>
      <c r="S275" s="58">
        <v>20</v>
      </c>
      <c r="T275" s="58">
        <v>20</v>
      </c>
      <c r="U275" s="58">
        <v>20</v>
      </c>
      <c r="V275" s="186">
        <v>20</v>
      </c>
      <c r="W275" s="186">
        <v>20</v>
      </c>
      <c r="X275" s="186">
        <v>20</v>
      </c>
      <c r="Y275" s="186">
        <v>20</v>
      </c>
      <c r="Z275" s="186">
        <v>20</v>
      </c>
      <c r="AA275" s="186">
        <v>20</v>
      </c>
      <c r="AB275" s="186">
        <v>20</v>
      </c>
      <c r="AC275" s="186">
        <v>20</v>
      </c>
      <c r="AD275" s="214">
        <v>20</v>
      </c>
      <c r="AE275" s="214">
        <v>20</v>
      </c>
      <c r="AF275" s="214">
        <v>20</v>
      </c>
      <c r="AG275" s="214">
        <v>20</v>
      </c>
      <c r="AH275" s="214">
        <v>20</v>
      </c>
      <c r="AI275" s="214">
        <v>20</v>
      </c>
      <c r="AJ275" s="272">
        <v>20</v>
      </c>
      <c r="AK275" s="301">
        <v>20</v>
      </c>
      <c r="AL275" s="301">
        <v>20</v>
      </c>
      <c r="AM275" s="301">
        <v>20</v>
      </c>
      <c r="AN275" s="272">
        <v>20</v>
      </c>
      <c r="AO275" s="301">
        <v>20</v>
      </c>
      <c r="AP275" s="301">
        <v>20</v>
      </c>
      <c r="AQ275" s="301">
        <v>20</v>
      </c>
      <c r="AR275" s="23"/>
      <c r="AS275" s="116" t="str">
        <f t="shared" si="42"/>
        <v>N</v>
      </c>
      <c r="AT275" s="113">
        <f>IFERROR(SUMIF('Current NLData'!A:A,'Payment Changes'!G275,'Current NLData'!K:K)/COUNTIF('Current NLData'!A:A,'Payment Changes'!G275),0)+IFERROR(VLOOKUP(G275&amp;"-ALL",NLPaymentExport,10,FALSE),0)</f>
        <v>20</v>
      </c>
      <c r="AU275" s="117">
        <f t="shared" si="44"/>
        <v>0</v>
      </c>
    </row>
    <row r="276" spans="1:80" ht="28.5" outlineLevel="1" x14ac:dyDescent="0.45">
      <c r="A276" s="3"/>
      <c r="C276" s="4"/>
      <c r="D276" s="456"/>
      <c r="E276" s="90" t="str">
        <f t="shared" si="45"/>
        <v>Gainesville</v>
      </c>
      <c r="F276" s="92" t="str">
        <f t="shared" si="46"/>
        <v>CP214</v>
      </c>
      <c r="G276" s="98" t="str">
        <f t="shared" si="43"/>
        <v>CP214-RETURN - 5th don of the month -BONUS</v>
      </c>
      <c r="H276" s="457"/>
      <c r="I276" s="37" t="s">
        <v>86</v>
      </c>
      <c r="J276" s="65">
        <v>0</v>
      </c>
      <c r="K276" s="65">
        <v>0</v>
      </c>
      <c r="L276" s="65">
        <v>0</v>
      </c>
      <c r="M276" s="65">
        <v>0</v>
      </c>
      <c r="N276" s="65">
        <v>0</v>
      </c>
      <c r="O276" s="65">
        <v>0</v>
      </c>
      <c r="P276" s="65">
        <v>0</v>
      </c>
      <c r="Q276" s="65">
        <v>0</v>
      </c>
      <c r="R276" s="65">
        <v>0</v>
      </c>
      <c r="S276" s="65">
        <v>0</v>
      </c>
      <c r="T276" s="65">
        <v>0</v>
      </c>
      <c r="U276" s="65">
        <v>0</v>
      </c>
      <c r="V276" s="188">
        <v>0</v>
      </c>
      <c r="W276" s="188">
        <v>0</v>
      </c>
      <c r="X276" s="188">
        <v>0</v>
      </c>
      <c r="Y276" s="188">
        <v>0</v>
      </c>
      <c r="Z276" s="188">
        <v>0</v>
      </c>
      <c r="AA276" s="188">
        <v>0</v>
      </c>
      <c r="AB276" s="199">
        <v>10</v>
      </c>
      <c r="AC276" s="199">
        <v>10</v>
      </c>
      <c r="AD276" s="199">
        <v>0</v>
      </c>
      <c r="AE276" s="222">
        <v>0</v>
      </c>
      <c r="AF276" s="222">
        <v>0</v>
      </c>
      <c r="AG276" s="222">
        <v>0</v>
      </c>
      <c r="AH276" s="222">
        <v>0</v>
      </c>
      <c r="AI276" s="222">
        <v>0</v>
      </c>
      <c r="AJ276" s="287">
        <v>0</v>
      </c>
      <c r="AK276" s="303">
        <v>0</v>
      </c>
      <c r="AL276" s="303">
        <v>0</v>
      </c>
      <c r="AM276" s="303">
        <v>0</v>
      </c>
      <c r="AN276" s="287">
        <v>0</v>
      </c>
      <c r="AO276" s="290">
        <v>20</v>
      </c>
      <c r="AP276" s="303">
        <v>20</v>
      </c>
      <c r="AQ276" s="303">
        <v>20</v>
      </c>
      <c r="AR276" s="22"/>
      <c r="AS276" s="116" t="str">
        <f t="shared" si="42"/>
        <v>N</v>
      </c>
      <c r="AT276" s="113">
        <f>IFERROR(SUMIF('Current NLData'!A:A,'Payment Changes'!G276,'Current NLData'!K:K)/COUNTIF('Current NLData'!A:A,'Payment Changes'!G276),0)+IFERROR(VLOOKUP(G276&amp;"-ALL",NLPaymentExport,10,FALSE),0)</f>
        <v>20</v>
      </c>
      <c r="AU276" s="117">
        <f t="shared" si="44"/>
        <v>0</v>
      </c>
    </row>
    <row r="277" spans="1:80" ht="28.5" outlineLevel="1" x14ac:dyDescent="0.45">
      <c r="A277" s="3"/>
      <c r="C277" s="4"/>
      <c r="D277" s="456"/>
      <c r="E277" s="90" t="str">
        <f t="shared" si="45"/>
        <v>Gainesville</v>
      </c>
      <c r="F277" s="92" t="str">
        <f t="shared" si="46"/>
        <v>CP214</v>
      </c>
      <c r="G277" s="98" t="str">
        <f t="shared" si="43"/>
        <v>CP214-RETURN - 6th don of the month -BONUS</v>
      </c>
      <c r="H277" s="457"/>
      <c r="I277" s="38" t="s">
        <v>87</v>
      </c>
      <c r="J277" s="58">
        <v>0</v>
      </c>
      <c r="K277" s="58">
        <v>0</v>
      </c>
      <c r="L277" s="58">
        <v>0</v>
      </c>
      <c r="M277" s="58">
        <v>0</v>
      </c>
      <c r="N277" s="58">
        <v>0</v>
      </c>
      <c r="O277" s="58">
        <v>0</v>
      </c>
      <c r="P277" s="58">
        <v>0</v>
      </c>
      <c r="Q277" s="58">
        <v>30</v>
      </c>
      <c r="R277" s="58">
        <v>30</v>
      </c>
      <c r="S277" s="58">
        <v>30</v>
      </c>
      <c r="T277" s="58">
        <v>30</v>
      </c>
      <c r="U277" s="58">
        <v>30</v>
      </c>
      <c r="V277" s="186">
        <v>30</v>
      </c>
      <c r="W277" s="186">
        <v>30</v>
      </c>
      <c r="X277" s="186">
        <v>20</v>
      </c>
      <c r="Y277" s="186">
        <v>20</v>
      </c>
      <c r="Z277" s="186">
        <v>20</v>
      </c>
      <c r="AA277" s="186">
        <v>20</v>
      </c>
      <c r="AB277" s="190">
        <v>15</v>
      </c>
      <c r="AC277" s="190">
        <v>15</v>
      </c>
      <c r="AD277" s="214">
        <v>15</v>
      </c>
      <c r="AE277" s="214">
        <v>15</v>
      </c>
      <c r="AF277" s="214">
        <v>15</v>
      </c>
      <c r="AG277" s="214">
        <v>15</v>
      </c>
      <c r="AH277" s="214">
        <v>15</v>
      </c>
      <c r="AI277" s="190">
        <v>20</v>
      </c>
      <c r="AJ277" s="289">
        <v>0</v>
      </c>
      <c r="AK277" s="301">
        <v>0</v>
      </c>
      <c r="AL277" s="301">
        <v>0</v>
      </c>
      <c r="AM277" s="301">
        <v>0</v>
      </c>
      <c r="AN277" s="272">
        <v>0</v>
      </c>
      <c r="AO277" s="301">
        <v>0</v>
      </c>
      <c r="AP277" s="301">
        <v>0</v>
      </c>
      <c r="AQ277" s="301">
        <v>0</v>
      </c>
      <c r="AR277" s="22"/>
      <c r="AS277" s="116" t="str">
        <f t="shared" si="42"/>
        <v>N</v>
      </c>
      <c r="AT277" s="113">
        <f>IFERROR(SUMIF('Current NLData'!A:A,'Payment Changes'!G277,'Current NLData'!K:K)/COUNTIF('Current NLData'!A:A,'Payment Changes'!G277),0)+IFERROR(VLOOKUP(G277&amp;"-ALL",NLPaymentExport,10,FALSE),0)</f>
        <v>0</v>
      </c>
      <c r="AU277" s="117">
        <f t="shared" si="44"/>
        <v>0</v>
      </c>
    </row>
    <row r="278" spans="1:80" ht="28.5" outlineLevel="1" x14ac:dyDescent="0.45">
      <c r="A278" s="3"/>
      <c r="C278" s="4"/>
      <c r="D278" s="456"/>
      <c r="E278" s="90" t="str">
        <f t="shared" si="45"/>
        <v>Gainesville</v>
      </c>
      <c r="F278" s="92" t="str">
        <f t="shared" si="46"/>
        <v>CP214</v>
      </c>
      <c r="G278" s="98" t="str">
        <f t="shared" si="43"/>
        <v>CP214-RETURN - 7th don of the month -BONUS</v>
      </c>
      <c r="H278" s="457"/>
      <c r="I278" s="38" t="s">
        <v>88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0</v>
      </c>
      <c r="P278" s="58">
        <v>0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186">
        <v>0</v>
      </c>
      <c r="W278" s="186">
        <v>0</v>
      </c>
      <c r="X278" s="186">
        <v>0</v>
      </c>
      <c r="Y278" s="186">
        <v>0</v>
      </c>
      <c r="Z278" s="186">
        <v>0</v>
      </c>
      <c r="AA278" s="186">
        <v>0</v>
      </c>
      <c r="AB278" s="190">
        <v>20</v>
      </c>
      <c r="AC278" s="190">
        <v>20</v>
      </c>
      <c r="AD278" s="214">
        <v>20</v>
      </c>
      <c r="AE278" s="214">
        <v>20</v>
      </c>
      <c r="AF278" s="214">
        <v>20</v>
      </c>
      <c r="AG278" s="214">
        <v>20</v>
      </c>
      <c r="AH278" s="214">
        <v>20</v>
      </c>
      <c r="AI278" s="190">
        <v>0</v>
      </c>
      <c r="AJ278" s="272">
        <v>0</v>
      </c>
      <c r="AK278" s="301">
        <v>0</v>
      </c>
      <c r="AL278" s="301">
        <v>0</v>
      </c>
      <c r="AM278" s="301">
        <v>0</v>
      </c>
      <c r="AN278" s="272">
        <v>0</v>
      </c>
      <c r="AO278" s="301">
        <v>0</v>
      </c>
      <c r="AP278" s="301">
        <v>0</v>
      </c>
      <c r="AQ278" s="301">
        <v>0</v>
      </c>
      <c r="AR278" s="22"/>
      <c r="AS278" s="116" t="str">
        <f t="shared" si="42"/>
        <v>N</v>
      </c>
      <c r="AT278" s="113">
        <f>IFERROR(SUMIF('Current NLData'!A:A,'Payment Changes'!G278,'Current NLData'!K:K)/COUNTIF('Current NLData'!A:A,'Payment Changes'!G278),0)+IFERROR(VLOOKUP(G278&amp;"-ALL",NLPaymentExport,10,FALSE),0)</f>
        <v>0</v>
      </c>
      <c r="AU278" s="117">
        <f t="shared" si="44"/>
        <v>0</v>
      </c>
    </row>
    <row r="279" spans="1:80" ht="28.5" outlineLevel="1" x14ac:dyDescent="0.45">
      <c r="A279" s="3"/>
      <c r="C279" s="4"/>
      <c r="D279" s="456"/>
      <c r="E279" s="90" t="str">
        <f t="shared" si="45"/>
        <v>Gainesville</v>
      </c>
      <c r="F279" s="92" t="str">
        <f t="shared" si="46"/>
        <v>CP214</v>
      </c>
      <c r="G279" s="98" t="str">
        <f t="shared" si="43"/>
        <v>CP214-RETURN - 8th don of the month -BONUS</v>
      </c>
      <c r="H279" s="457"/>
      <c r="I279" s="38" t="s">
        <v>89</v>
      </c>
      <c r="J279" s="58">
        <v>25</v>
      </c>
      <c r="K279" s="58">
        <v>25</v>
      </c>
      <c r="L279" s="58">
        <v>0</v>
      </c>
      <c r="M279" s="58">
        <v>0</v>
      </c>
      <c r="N279" s="58">
        <v>0</v>
      </c>
      <c r="O279" s="58">
        <v>0</v>
      </c>
      <c r="P279" s="58">
        <v>0</v>
      </c>
      <c r="Q279" s="58">
        <v>0</v>
      </c>
      <c r="R279" s="58">
        <v>0</v>
      </c>
      <c r="S279" s="58">
        <v>0</v>
      </c>
      <c r="T279" s="58">
        <v>0</v>
      </c>
      <c r="U279" s="58">
        <v>0</v>
      </c>
      <c r="V279" s="186">
        <v>0</v>
      </c>
      <c r="W279" s="186">
        <v>0</v>
      </c>
      <c r="X279" s="186">
        <v>0</v>
      </c>
      <c r="Y279" s="186">
        <v>0</v>
      </c>
      <c r="Z279" s="186">
        <v>0</v>
      </c>
      <c r="AA279" s="186">
        <v>0</v>
      </c>
      <c r="AB279" s="186">
        <v>0</v>
      </c>
      <c r="AC279" s="186">
        <v>0</v>
      </c>
      <c r="AD279" s="214">
        <v>0</v>
      </c>
      <c r="AE279" s="214">
        <v>0</v>
      </c>
      <c r="AF279" s="214">
        <v>0</v>
      </c>
      <c r="AG279" s="214">
        <v>0</v>
      </c>
      <c r="AH279" s="214">
        <v>0</v>
      </c>
      <c r="AI279" s="214">
        <v>0</v>
      </c>
      <c r="AJ279" s="272">
        <v>0</v>
      </c>
      <c r="AK279" s="301">
        <v>0</v>
      </c>
      <c r="AL279" s="301">
        <v>0</v>
      </c>
      <c r="AM279" s="301">
        <v>0</v>
      </c>
      <c r="AN279" s="272">
        <v>0</v>
      </c>
      <c r="AO279" s="301">
        <v>0</v>
      </c>
      <c r="AP279" s="301">
        <v>0</v>
      </c>
      <c r="AQ279" s="301">
        <v>0</v>
      </c>
      <c r="AR279" s="22"/>
      <c r="AS279" s="116" t="str">
        <f t="shared" si="42"/>
        <v>N</v>
      </c>
      <c r="AT279" s="113">
        <f>IFERROR(SUMIF('Current NLData'!A:A,'Payment Changes'!G279,'Current NLData'!K:K)/COUNTIF('Current NLData'!A:A,'Payment Changes'!G279),0)+IFERROR(VLOOKUP(G279&amp;"-ALL",NLPaymentExport,10,FALSE),0)</f>
        <v>0</v>
      </c>
      <c r="AU279" s="117">
        <f t="shared" si="44"/>
        <v>0</v>
      </c>
    </row>
    <row r="280" spans="1:80" ht="28.5" outlineLevel="1" x14ac:dyDescent="0.45">
      <c r="A280" s="3"/>
      <c r="C280" s="4" t="str">
        <f>IF(J280=0,"Warning","")</f>
        <v/>
      </c>
      <c r="D280" s="456"/>
      <c r="E280" s="90" t="str">
        <f t="shared" si="45"/>
        <v>Gainesville</v>
      </c>
      <c r="F280" s="92" t="str">
        <f t="shared" si="46"/>
        <v>CP214</v>
      </c>
      <c r="G280" s="98" t="str">
        <f t="shared" si="43"/>
        <v>CP214-RETURN - Buddy referral  -BONUS</v>
      </c>
      <c r="H280" s="457"/>
      <c r="I280" s="39" t="s">
        <v>90</v>
      </c>
      <c r="J280" s="58">
        <v>50</v>
      </c>
      <c r="K280" s="58">
        <v>50</v>
      </c>
      <c r="L280" s="58">
        <v>0</v>
      </c>
      <c r="M280" s="58">
        <v>0</v>
      </c>
      <c r="N280" s="58">
        <v>0</v>
      </c>
      <c r="O280" s="58">
        <v>50</v>
      </c>
      <c r="P280" s="58">
        <v>50</v>
      </c>
      <c r="Q280" s="58">
        <v>50</v>
      </c>
      <c r="R280" s="58">
        <v>50</v>
      </c>
      <c r="S280" s="58">
        <v>50</v>
      </c>
      <c r="T280" s="58">
        <v>50</v>
      </c>
      <c r="U280" s="58">
        <v>50</v>
      </c>
      <c r="V280" s="186">
        <v>50</v>
      </c>
      <c r="W280" s="186">
        <v>50</v>
      </c>
      <c r="X280" s="186">
        <v>50</v>
      </c>
      <c r="Y280" s="186">
        <v>50</v>
      </c>
      <c r="Z280" s="186">
        <v>50</v>
      </c>
      <c r="AA280" s="186">
        <v>100</v>
      </c>
      <c r="AB280" s="190">
        <v>50</v>
      </c>
      <c r="AC280" s="190">
        <v>50</v>
      </c>
      <c r="AD280" s="214">
        <v>50</v>
      </c>
      <c r="AE280" s="214">
        <v>50</v>
      </c>
      <c r="AF280" s="214">
        <v>50</v>
      </c>
      <c r="AG280" s="214">
        <v>50</v>
      </c>
      <c r="AH280" s="214">
        <v>50</v>
      </c>
      <c r="AI280" s="214">
        <v>50</v>
      </c>
      <c r="AJ280" s="289">
        <v>25</v>
      </c>
      <c r="AK280" s="301">
        <v>25</v>
      </c>
      <c r="AL280" s="301">
        <v>25</v>
      </c>
      <c r="AM280" s="289">
        <v>50</v>
      </c>
      <c r="AN280" s="289">
        <v>100</v>
      </c>
      <c r="AO280" s="301">
        <v>100</v>
      </c>
      <c r="AP280" s="301">
        <v>100</v>
      </c>
      <c r="AQ280" s="301">
        <v>100</v>
      </c>
      <c r="AR280" s="22"/>
      <c r="AS280" s="116" t="str">
        <f t="shared" si="42"/>
        <v>N</v>
      </c>
      <c r="AT280" s="113">
        <f>IFERROR(SUMIF('Current NLData'!A:A,'Payment Changes'!G280,'Current NLData'!K:K)/COUNTIF('Current NLData'!A:A,'Payment Changes'!G280),0)+IFERROR(VLOOKUP(G280&amp;"-ALL",NLPaymentExport,10,FALSE),0)</f>
        <v>100</v>
      </c>
      <c r="AU280" s="117">
        <f t="shared" si="44"/>
        <v>0</v>
      </c>
    </row>
    <row r="281" spans="1:80" s="89" customFormat="1" ht="21.4" thickBot="1" x14ac:dyDescent="0.7">
      <c r="A281" s="85"/>
      <c r="B281" s="348"/>
      <c r="C281" s="160"/>
      <c r="D281" s="86"/>
      <c r="E281" s="86"/>
      <c r="F281" s="86"/>
      <c r="G281" s="86"/>
      <c r="H281" s="95"/>
      <c r="I281" s="87"/>
      <c r="J281" s="88"/>
      <c r="K281" s="88"/>
      <c r="L281" s="88"/>
      <c r="M281" s="88"/>
      <c r="N281" s="88"/>
      <c r="O281" s="88"/>
      <c r="P281" s="88"/>
      <c r="Q281" s="88"/>
      <c r="R281" s="88"/>
      <c r="S281" s="88"/>
      <c r="T281" s="88"/>
      <c r="U281" s="88"/>
      <c r="V281" s="189" t="s">
        <v>91</v>
      </c>
      <c r="W281" s="189" t="s">
        <v>91</v>
      </c>
      <c r="X281" s="189" t="s">
        <v>91</v>
      </c>
      <c r="Y281" s="189" t="s">
        <v>91</v>
      </c>
      <c r="Z281" s="189" t="s">
        <v>91</v>
      </c>
      <c r="AA281" s="189" t="s">
        <v>91</v>
      </c>
      <c r="AB281" s="189" t="s">
        <v>91</v>
      </c>
      <c r="AC281" s="189" t="s">
        <v>91</v>
      </c>
      <c r="AD281" s="257" t="s">
        <v>91</v>
      </c>
      <c r="AE281" s="257" t="s">
        <v>91</v>
      </c>
      <c r="AF281" s="257" t="s">
        <v>91</v>
      </c>
      <c r="AG281" s="257" t="s">
        <v>91</v>
      </c>
      <c r="AH281" s="257" t="s">
        <v>91</v>
      </c>
      <c r="AI281" s="257" t="s">
        <v>91</v>
      </c>
      <c r="AJ281" s="288" t="s">
        <v>91</v>
      </c>
      <c r="AK281" s="311" t="s">
        <v>91</v>
      </c>
      <c r="AL281" s="311" t="s">
        <v>91</v>
      </c>
      <c r="AM281" s="311" t="s">
        <v>91</v>
      </c>
      <c r="AN281" s="288" t="s">
        <v>91</v>
      </c>
      <c r="AO281" s="311" t="s">
        <v>91</v>
      </c>
      <c r="AP281" s="311" t="s">
        <v>91</v>
      </c>
      <c r="AQ281" s="311" t="s">
        <v>91</v>
      </c>
      <c r="AR281" s="21"/>
      <c r="AS281" s="116" t="str">
        <f t="shared" si="42"/>
        <v>N</v>
      </c>
      <c r="AT281" s="113">
        <f>IFERROR(SUMIF('Current NLData'!A:A,'Payment Changes'!G281,'Current NLData'!K:K)/COUNTIF('Current NLData'!A:A,'Payment Changes'!G281),0)+IFERROR(VLOOKUP(G281&amp;"-ALL",NLPaymentExport,10,FALSE),0)</f>
        <v>0</v>
      </c>
      <c r="AU281" s="117" t="str">
        <f t="shared" si="44"/>
        <v/>
      </c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</row>
    <row r="282" spans="1:80" s="377" customFormat="1" x14ac:dyDescent="0.45">
      <c r="A282" s="477">
        <v>18</v>
      </c>
      <c r="B282" s="480" t="s">
        <v>232</v>
      </c>
      <c r="C282" s="483" t="s">
        <v>44</v>
      </c>
      <c r="D282" s="486" t="s">
        <v>100</v>
      </c>
      <c r="E282" s="363" t="str">
        <f>IF(B282 = "",#REF!,B282)</f>
        <v>Little Rock</v>
      </c>
      <c r="F282" s="362" t="s">
        <v>233</v>
      </c>
      <c r="G282" s="364" t="str">
        <f t="shared" ref="G282:G300" si="47">F282&amp;"-"&amp;I282</f>
        <v>CP283-New Donor</v>
      </c>
      <c r="H282" s="491" t="s">
        <v>148</v>
      </c>
      <c r="I282" s="365" t="s">
        <v>48</v>
      </c>
      <c r="J282" s="366" t="s">
        <v>94</v>
      </c>
      <c r="K282" s="367" t="s">
        <v>234</v>
      </c>
      <c r="L282" s="367" t="s">
        <v>235</v>
      </c>
      <c r="M282" s="368" t="s">
        <v>235</v>
      </c>
      <c r="N282" s="366" t="s">
        <v>235</v>
      </c>
      <c r="O282" s="366" t="s">
        <v>235</v>
      </c>
      <c r="P282" s="366" t="s">
        <v>235</v>
      </c>
      <c r="Q282" s="366" t="s">
        <v>139</v>
      </c>
      <c r="R282" s="366" t="s">
        <v>51</v>
      </c>
      <c r="S282" s="366" t="s">
        <v>236</v>
      </c>
      <c r="T282" s="366" t="s">
        <v>236</v>
      </c>
      <c r="U282" s="366" t="s">
        <v>236</v>
      </c>
      <c r="V282" s="369" t="s">
        <v>236</v>
      </c>
      <c r="W282" s="369" t="s">
        <v>236</v>
      </c>
      <c r="X282" s="369" t="s">
        <v>236</v>
      </c>
      <c r="Y282" s="369" t="s">
        <v>236</v>
      </c>
      <c r="Z282" s="369" t="s">
        <v>236</v>
      </c>
      <c r="AA282" s="369" t="s">
        <v>236</v>
      </c>
      <c r="AB282" s="369" t="s">
        <v>236</v>
      </c>
      <c r="AC282" s="369" t="s">
        <v>236</v>
      </c>
      <c r="AD282" s="370" t="s">
        <v>236</v>
      </c>
      <c r="AE282" s="370" t="s">
        <v>236</v>
      </c>
      <c r="AF282" s="370" t="s">
        <v>236</v>
      </c>
      <c r="AG282" s="370" t="s">
        <v>236</v>
      </c>
      <c r="AH282" s="370" t="s">
        <v>236</v>
      </c>
      <c r="AI282" s="370" t="s">
        <v>236</v>
      </c>
      <c r="AJ282" s="371" t="s">
        <v>236</v>
      </c>
      <c r="AK282" s="372" t="s">
        <v>236</v>
      </c>
      <c r="AL282" s="372" t="s">
        <v>236</v>
      </c>
      <c r="AM282" s="372" t="s">
        <v>236</v>
      </c>
      <c r="AN282" s="371" t="s">
        <v>236</v>
      </c>
      <c r="AO282" s="372" t="s">
        <v>236</v>
      </c>
      <c r="AP282" s="372" t="s">
        <v>236</v>
      </c>
      <c r="AQ282" s="372" t="s">
        <v>236</v>
      </c>
      <c r="AR282" s="373"/>
      <c r="AS282" s="374" t="str">
        <f t="shared" si="42"/>
        <v>N</v>
      </c>
      <c r="AT282" s="375">
        <f>IFERROR(SUMIF('Current NLData'!A:A,'Payment Changes'!G282,'Current NLData'!K:K)/COUNTIF('Current NLData'!A:A,'Payment Changes'!G282),0)+IFERROR(VLOOKUP(G282&amp;"-ALL",NLPaymentExport,10,FALSE),0)</f>
        <v>0</v>
      </c>
      <c r="AU282" s="376" t="str">
        <f t="shared" si="44"/>
        <v/>
      </c>
      <c r="AV282" s="144"/>
      <c r="AW282" s="144"/>
      <c r="AX282" s="144"/>
      <c r="AY282" s="144"/>
      <c r="AZ282" s="144"/>
      <c r="BA282" s="144"/>
      <c r="BB282" s="144"/>
      <c r="BC282" s="144"/>
      <c r="BD282" s="144"/>
      <c r="BE282" s="144"/>
      <c r="BF282" s="144"/>
      <c r="BG282" s="144"/>
      <c r="BH282" s="144"/>
      <c r="BI282" s="144"/>
      <c r="BJ282" s="144"/>
      <c r="BK282" s="144"/>
      <c r="BL282" s="144"/>
      <c r="BM282" s="144"/>
      <c r="BN282" s="144"/>
      <c r="BO282" s="144"/>
      <c r="BP282" s="144"/>
      <c r="BQ282" s="144"/>
      <c r="BR282" s="144"/>
      <c r="BS282" s="144"/>
      <c r="BT282" s="144"/>
      <c r="BU282" s="144"/>
      <c r="BV282" s="144"/>
      <c r="BW282" s="144"/>
      <c r="BX282" s="144"/>
      <c r="BY282" s="144"/>
      <c r="BZ282" s="144"/>
      <c r="CA282" s="144"/>
      <c r="CB282" s="144"/>
    </row>
    <row r="283" spans="1:80" s="144" customFormat="1" x14ac:dyDescent="0.45">
      <c r="A283" s="478"/>
      <c r="B283" s="481"/>
      <c r="C283" s="484"/>
      <c r="D283" s="487"/>
      <c r="E283" s="379" t="str">
        <f t="shared" si="45"/>
        <v>Little Rock</v>
      </c>
      <c r="F283" s="378" t="s">
        <v>233</v>
      </c>
      <c r="G283" s="380" t="str">
        <f t="shared" si="47"/>
        <v>CP283-Return Donor</v>
      </c>
      <c r="H283" s="492"/>
      <c r="I283" s="381" t="s">
        <v>60</v>
      </c>
      <c r="J283" s="382" t="s">
        <v>94</v>
      </c>
      <c r="K283" s="382" t="s">
        <v>237</v>
      </c>
      <c r="L283" s="383" t="s">
        <v>235</v>
      </c>
      <c r="M283" s="384" t="s">
        <v>235</v>
      </c>
      <c r="N283" s="382" t="s">
        <v>235</v>
      </c>
      <c r="O283" s="382" t="s">
        <v>235</v>
      </c>
      <c r="P283" s="382" t="s">
        <v>235</v>
      </c>
      <c r="Q283" s="382" t="s">
        <v>51</v>
      </c>
      <c r="R283" s="382" t="s">
        <v>51</v>
      </c>
      <c r="S283" s="382" t="s">
        <v>236</v>
      </c>
      <c r="T283" s="382" t="s">
        <v>236</v>
      </c>
      <c r="U283" s="382" t="s">
        <v>236</v>
      </c>
      <c r="V283" s="385" t="s">
        <v>236</v>
      </c>
      <c r="W283" s="385" t="s">
        <v>236</v>
      </c>
      <c r="X283" s="385" t="s">
        <v>236</v>
      </c>
      <c r="Y283" s="385" t="s">
        <v>236</v>
      </c>
      <c r="Z283" s="385" t="s">
        <v>236</v>
      </c>
      <c r="AA283" s="385" t="s">
        <v>236</v>
      </c>
      <c r="AB283" s="385" t="s">
        <v>236</v>
      </c>
      <c r="AC283" s="385" t="s">
        <v>236</v>
      </c>
      <c r="AD283" s="386" t="s">
        <v>236</v>
      </c>
      <c r="AE283" s="386" t="s">
        <v>236</v>
      </c>
      <c r="AF283" s="386" t="s">
        <v>236</v>
      </c>
      <c r="AG283" s="386" t="s">
        <v>236</v>
      </c>
      <c r="AH283" s="386" t="s">
        <v>236</v>
      </c>
      <c r="AI283" s="386" t="s">
        <v>236</v>
      </c>
      <c r="AJ283" s="387" t="s">
        <v>236</v>
      </c>
      <c r="AK283" s="388" t="s">
        <v>236</v>
      </c>
      <c r="AL283" s="388" t="s">
        <v>236</v>
      </c>
      <c r="AM283" s="388" t="s">
        <v>236</v>
      </c>
      <c r="AN283" s="387" t="s">
        <v>236</v>
      </c>
      <c r="AO283" s="388" t="s">
        <v>236</v>
      </c>
      <c r="AP283" s="388" t="s">
        <v>236</v>
      </c>
      <c r="AQ283" s="388" t="s">
        <v>236</v>
      </c>
      <c r="AR283" s="374"/>
      <c r="AS283" s="374" t="str">
        <f t="shared" si="42"/>
        <v>N</v>
      </c>
      <c r="AT283" s="375">
        <f>IFERROR(SUMIF('Current NLData'!A:A,'Payment Changes'!G283,'Current NLData'!K:K)/COUNTIF('Current NLData'!A:A,'Payment Changes'!G283),0)+IFERROR(VLOOKUP(G283&amp;"-ALL",NLPaymentExport,10,FALSE),0)</f>
        <v>0</v>
      </c>
      <c r="AU283" s="376" t="str">
        <f t="shared" si="44"/>
        <v/>
      </c>
    </row>
    <row r="284" spans="1:80" s="144" customFormat="1" x14ac:dyDescent="0.45">
      <c r="A284" s="478"/>
      <c r="B284" s="481"/>
      <c r="C284" s="484"/>
      <c r="D284" s="487"/>
      <c r="E284" s="379" t="str">
        <f t="shared" si="45"/>
        <v>Little Rock</v>
      </c>
      <c r="F284" s="378" t="s">
        <v>233</v>
      </c>
      <c r="G284" s="380" t="str">
        <f t="shared" si="47"/>
        <v>CP283-Retention Bonus</v>
      </c>
      <c r="H284" s="492"/>
      <c r="I284" s="381" t="s">
        <v>62</v>
      </c>
      <c r="J284" s="382" t="s">
        <v>63</v>
      </c>
      <c r="K284" s="382" t="s">
        <v>63</v>
      </c>
      <c r="L284" s="383" t="s">
        <v>64</v>
      </c>
      <c r="M284" s="384" t="s">
        <v>64</v>
      </c>
      <c r="N284" s="382" t="s">
        <v>64</v>
      </c>
      <c r="O284" s="382" t="s">
        <v>64</v>
      </c>
      <c r="P284" s="382" t="s">
        <v>64</v>
      </c>
      <c r="Q284" s="382" t="s">
        <v>64</v>
      </c>
      <c r="R284" s="382" t="s">
        <v>238</v>
      </c>
      <c r="S284" s="382" t="s">
        <v>238</v>
      </c>
      <c r="T284" s="382" t="s">
        <v>238</v>
      </c>
      <c r="U284" s="382" t="s">
        <v>238</v>
      </c>
      <c r="V284" s="389" t="s">
        <v>238</v>
      </c>
      <c r="W284" s="389" t="s">
        <v>238</v>
      </c>
      <c r="X284" s="389" t="s">
        <v>238</v>
      </c>
      <c r="Y284" s="389" t="s">
        <v>238</v>
      </c>
      <c r="Z284" s="389" t="s">
        <v>238</v>
      </c>
      <c r="AA284" s="389" t="s">
        <v>238</v>
      </c>
      <c r="AB284" s="389" t="s">
        <v>238</v>
      </c>
      <c r="AC284" s="389" t="s">
        <v>238</v>
      </c>
      <c r="AD284" s="390" t="s">
        <v>238</v>
      </c>
      <c r="AE284" s="390" t="s">
        <v>238</v>
      </c>
      <c r="AF284" s="390" t="s">
        <v>238</v>
      </c>
      <c r="AG284" s="390" t="s">
        <v>238</v>
      </c>
      <c r="AH284" s="390" t="s">
        <v>238</v>
      </c>
      <c r="AI284" s="390" t="s">
        <v>238</v>
      </c>
      <c r="AJ284" s="391" t="s">
        <v>238</v>
      </c>
      <c r="AK284" s="392" t="s">
        <v>238</v>
      </c>
      <c r="AL284" s="392" t="s">
        <v>238</v>
      </c>
      <c r="AM284" s="392" t="s">
        <v>238</v>
      </c>
      <c r="AN284" s="391" t="s">
        <v>238</v>
      </c>
      <c r="AO284" s="392" t="s">
        <v>238</v>
      </c>
      <c r="AP284" s="392" t="s">
        <v>238</v>
      </c>
      <c r="AQ284" s="392" t="s">
        <v>238</v>
      </c>
      <c r="AR284" s="374"/>
      <c r="AS284" s="374" t="str">
        <f t="shared" si="42"/>
        <v>N</v>
      </c>
      <c r="AT284" s="375">
        <f>IFERROR(SUMIF('Current NLData'!A:A,'Payment Changes'!G284,'Current NLData'!K:K)/COUNTIF('Current NLData'!A:A,'Payment Changes'!G284),0)+IFERROR(VLOOKUP(G284&amp;"-ALL",NLPaymentExport,10,FALSE),0)</f>
        <v>0</v>
      </c>
      <c r="AU284" s="376" t="str">
        <f t="shared" si="44"/>
        <v/>
      </c>
    </row>
    <row r="285" spans="1:80" s="405" customFormat="1" ht="14.65" thickBot="1" x14ac:dyDescent="0.5">
      <c r="A285" s="479"/>
      <c r="B285" s="482"/>
      <c r="C285" s="485"/>
      <c r="D285" s="488"/>
      <c r="E285" s="394" t="str">
        <f t="shared" si="45"/>
        <v>Little Rock</v>
      </c>
      <c r="F285" s="393" t="s">
        <v>233</v>
      </c>
      <c r="G285" s="395" t="str">
        <f t="shared" si="47"/>
        <v>CP283-Referral</v>
      </c>
      <c r="H285" s="493"/>
      <c r="I285" s="396" t="s">
        <v>73</v>
      </c>
      <c r="J285" s="397">
        <v>50</v>
      </c>
      <c r="K285" s="397">
        <v>50</v>
      </c>
      <c r="L285" s="398" t="s">
        <v>64</v>
      </c>
      <c r="M285" s="399" t="s">
        <v>64</v>
      </c>
      <c r="N285" s="397" t="s">
        <v>64</v>
      </c>
      <c r="O285" s="397">
        <v>50</v>
      </c>
      <c r="P285" s="397">
        <v>50</v>
      </c>
      <c r="Q285" s="397">
        <v>50</v>
      </c>
      <c r="R285" s="397">
        <v>50</v>
      </c>
      <c r="S285" s="397" t="s">
        <v>64</v>
      </c>
      <c r="T285" s="397" t="s">
        <v>64</v>
      </c>
      <c r="U285" s="397" t="s">
        <v>64</v>
      </c>
      <c r="V285" s="400" t="s">
        <v>64</v>
      </c>
      <c r="W285" s="400" t="s">
        <v>64</v>
      </c>
      <c r="X285" s="400" t="s">
        <v>64</v>
      </c>
      <c r="Y285" s="400" t="s">
        <v>64</v>
      </c>
      <c r="Z285" s="400" t="s">
        <v>64</v>
      </c>
      <c r="AA285" s="400" t="s">
        <v>64</v>
      </c>
      <c r="AB285" s="400" t="s">
        <v>64</v>
      </c>
      <c r="AC285" s="400" t="s">
        <v>64</v>
      </c>
      <c r="AD285" s="401" t="s">
        <v>64</v>
      </c>
      <c r="AE285" s="401" t="s">
        <v>64</v>
      </c>
      <c r="AF285" s="401" t="s">
        <v>64</v>
      </c>
      <c r="AG285" s="401" t="s">
        <v>64</v>
      </c>
      <c r="AH285" s="401" t="s">
        <v>64</v>
      </c>
      <c r="AI285" s="401" t="s">
        <v>64</v>
      </c>
      <c r="AJ285" s="402" t="s">
        <v>64</v>
      </c>
      <c r="AK285" s="403" t="s">
        <v>64</v>
      </c>
      <c r="AL285" s="403" t="s">
        <v>64</v>
      </c>
      <c r="AM285" s="403" t="s">
        <v>64</v>
      </c>
      <c r="AN285" s="402" t="s">
        <v>64</v>
      </c>
      <c r="AO285" s="403" t="s">
        <v>64</v>
      </c>
      <c r="AP285" s="403" t="s">
        <v>64</v>
      </c>
      <c r="AQ285" s="403" t="s">
        <v>64</v>
      </c>
      <c r="AR285" s="404"/>
      <c r="AS285" s="374" t="str">
        <f t="shared" si="42"/>
        <v>N</v>
      </c>
      <c r="AT285" s="375">
        <f>IFERROR(SUMIF('Current NLData'!A:A,'Payment Changes'!G285,'Current NLData'!K:K)/COUNTIF('Current NLData'!A:A,'Payment Changes'!G285),0)+IFERROR(VLOOKUP(G285&amp;"-ALL",NLPaymentExport,10,FALSE),0)</f>
        <v>0</v>
      </c>
      <c r="AU285" s="376" t="str">
        <f t="shared" si="44"/>
        <v/>
      </c>
      <c r="AV285" s="144"/>
      <c r="AW285" s="144"/>
      <c r="AX285" s="144"/>
      <c r="AY285" s="144"/>
      <c r="AZ285" s="144"/>
      <c r="BA285" s="144"/>
      <c r="BB285" s="144"/>
      <c r="BC285" s="144"/>
      <c r="BD285" s="144"/>
      <c r="BE285" s="144"/>
      <c r="BF285" s="144"/>
      <c r="BG285" s="144"/>
      <c r="BH285" s="144"/>
      <c r="BI285" s="144"/>
      <c r="BJ285" s="144"/>
      <c r="BK285" s="144"/>
      <c r="BL285" s="144"/>
      <c r="BM285" s="144"/>
      <c r="BN285" s="144"/>
      <c r="BO285" s="144"/>
      <c r="BP285" s="144"/>
      <c r="BQ285" s="144"/>
      <c r="BR285" s="144"/>
      <c r="BS285" s="144"/>
      <c r="BT285" s="144"/>
      <c r="BU285" s="144"/>
      <c r="BV285" s="144"/>
      <c r="BW285" s="144"/>
      <c r="BX285" s="144"/>
      <c r="BY285" s="144"/>
      <c r="BZ285" s="144"/>
      <c r="CA285" s="144"/>
      <c r="CB285" s="144"/>
    </row>
    <row r="286" spans="1:80" s="144" customFormat="1" outlineLevel="1" x14ac:dyDescent="0.45">
      <c r="A286" s="406"/>
      <c r="C286" s="407"/>
      <c r="D286" s="489" t="s">
        <v>233</v>
      </c>
      <c r="E286" s="379" t="str">
        <f t="shared" si="45"/>
        <v>Little Rock</v>
      </c>
      <c r="F286" s="408" t="str">
        <f t="shared" si="46"/>
        <v>CP283</v>
      </c>
      <c r="G286" s="409" t="str">
        <f t="shared" si="47"/>
        <v>CP283-NEW DONOR -1st</v>
      </c>
      <c r="H286" s="494" t="s">
        <v>75</v>
      </c>
      <c r="I286" s="410" t="s">
        <v>76</v>
      </c>
      <c r="J286" s="411">
        <v>70</v>
      </c>
      <c r="K286" s="412">
        <v>66</v>
      </c>
      <c r="L286" s="411">
        <v>60</v>
      </c>
      <c r="M286" s="411">
        <v>60</v>
      </c>
      <c r="N286" s="411">
        <v>60</v>
      </c>
      <c r="O286" s="411">
        <v>60</v>
      </c>
      <c r="P286" s="411">
        <v>60</v>
      </c>
      <c r="Q286" s="411">
        <v>125</v>
      </c>
      <c r="R286" s="411">
        <v>60</v>
      </c>
      <c r="S286" s="411">
        <v>60</v>
      </c>
      <c r="T286" s="411">
        <v>60</v>
      </c>
      <c r="U286" s="411">
        <v>60</v>
      </c>
      <c r="V286" s="413">
        <v>60</v>
      </c>
      <c r="W286" s="413">
        <v>60</v>
      </c>
      <c r="X286" s="413">
        <v>60</v>
      </c>
      <c r="Y286" s="413">
        <v>60</v>
      </c>
      <c r="Z286" s="413">
        <v>60</v>
      </c>
      <c r="AA286" s="413">
        <v>60</v>
      </c>
      <c r="AB286" s="413">
        <v>60</v>
      </c>
      <c r="AC286" s="413">
        <v>60</v>
      </c>
      <c r="AD286" s="414">
        <v>60</v>
      </c>
      <c r="AE286" s="414">
        <v>60</v>
      </c>
      <c r="AF286" s="414">
        <v>60</v>
      </c>
      <c r="AG286" s="414">
        <v>60</v>
      </c>
      <c r="AH286" s="414">
        <v>60</v>
      </c>
      <c r="AI286" s="414">
        <v>60</v>
      </c>
      <c r="AJ286" s="415">
        <v>60</v>
      </c>
      <c r="AK286" s="416">
        <v>60</v>
      </c>
      <c r="AL286" s="416">
        <v>60</v>
      </c>
      <c r="AM286" s="416">
        <v>60</v>
      </c>
      <c r="AN286" s="415">
        <v>60</v>
      </c>
      <c r="AO286" s="416">
        <v>60</v>
      </c>
      <c r="AP286" s="416">
        <v>60</v>
      </c>
      <c r="AQ286" s="416">
        <v>60</v>
      </c>
      <c r="AR286" s="417"/>
      <c r="AS286" s="374" t="str">
        <f t="shared" si="42"/>
        <v>N</v>
      </c>
      <c r="AT286" s="375">
        <f>IFERROR(SUMIF('Current NLData'!A:A,'Payment Changes'!G286,'Current NLData'!K:K)/COUNTIF('Current NLData'!A:A,'Payment Changes'!G286),0)+IFERROR(VLOOKUP(G286&amp;"-ALL",NLPaymentExport,10,FALSE),0)</f>
        <v>0</v>
      </c>
      <c r="AU286" s="376">
        <f t="shared" si="44"/>
        <v>60</v>
      </c>
    </row>
    <row r="287" spans="1:80" s="144" customFormat="1" outlineLevel="1" x14ac:dyDescent="0.45">
      <c r="A287" s="406"/>
      <c r="C287" s="407"/>
      <c r="D287" s="490"/>
      <c r="E287" s="379" t="str">
        <f t="shared" si="45"/>
        <v>Little Rock</v>
      </c>
      <c r="F287" s="408" t="str">
        <f t="shared" si="46"/>
        <v>CP283</v>
      </c>
      <c r="G287" s="409" t="str">
        <f t="shared" si="47"/>
        <v>CP283-NEW DONOR -2nd</v>
      </c>
      <c r="H287" s="494"/>
      <c r="I287" s="144" t="s">
        <v>77</v>
      </c>
      <c r="J287" s="418">
        <v>70</v>
      </c>
      <c r="K287" s="419">
        <v>70</v>
      </c>
      <c r="L287" s="418">
        <v>60</v>
      </c>
      <c r="M287" s="418">
        <v>60</v>
      </c>
      <c r="N287" s="418">
        <v>60</v>
      </c>
      <c r="O287" s="418">
        <v>60</v>
      </c>
      <c r="P287" s="418">
        <v>60</v>
      </c>
      <c r="Q287" s="418">
        <v>125</v>
      </c>
      <c r="R287" s="418">
        <v>60</v>
      </c>
      <c r="S287" s="418">
        <v>60</v>
      </c>
      <c r="T287" s="418">
        <v>60</v>
      </c>
      <c r="U287" s="418">
        <v>60</v>
      </c>
      <c r="V287" s="420">
        <v>60</v>
      </c>
      <c r="W287" s="420">
        <v>60</v>
      </c>
      <c r="X287" s="420">
        <v>60</v>
      </c>
      <c r="Y287" s="420">
        <v>60</v>
      </c>
      <c r="Z287" s="420">
        <v>60</v>
      </c>
      <c r="AA287" s="420">
        <v>60</v>
      </c>
      <c r="AB287" s="420">
        <v>60</v>
      </c>
      <c r="AC287" s="420">
        <v>60</v>
      </c>
      <c r="AD287" s="421">
        <v>60</v>
      </c>
      <c r="AE287" s="421">
        <v>60</v>
      </c>
      <c r="AF287" s="421">
        <v>60</v>
      </c>
      <c r="AG287" s="421">
        <v>60</v>
      </c>
      <c r="AH287" s="421">
        <v>60</v>
      </c>
      <c r="AI287" s="421">
        <v>60</v>
      </c>
      <c r="AJ287" s="422">
        <v>60</v>
      </c>
      <c r="AK287" s="423">
        <v>60</v>
      </c>
      <c r="AL287" s="423">
        <v>60</v>
      </c>
      <c r="AM287" s="423">
        <v>60</v>
      </c>
      <c r="AN287" s="422">
        <v>60</v>
      </c>
      <c r="AO287" s="423">
        <v>60</v>
      </c>
      <c r="AP287" s="423">
        <v>60</v>
      </c>
      <c r="AQ287" s="423">
        <v>60</v>
      </c>
      <c r="AR287" s="417"/>
      <c r="AS287" s="374" t="str">
        <f t="shared" si="42"/>
        <v>N</v>
      </c>
      <c r="AT287" s="375">
        <f>IFERROR(SUMIF('Current NLData'!A:A,'Payment Changes'!G287,'Current NLData'!K:K)/COUNTIF('Current NLData'!A:A,'Payment Changes'!G287),0)+IFERROR(VLOOKUP(G287&amp;"-ALL",NLPaymentExport,10,FALSE),0)</f>
        <v>0</v>
      </c>
      <c r="AU287" s="376">
        <f t="shared" si="44"/>
        <v>60</v>
      </c>
    </row>
    <row r="288" spans="1:80" s="144" customFormat="1" outlineLevel="1" x14ac:dyDescent="0.45">
      <c r="A288" s="406"/>
      <c r="C288" s="407"/>
      <c r="D288" s="490"/>
      <c r="E288" s="379" t="str">
        <f t="shared" si="45"/>
        <v>Little Rock</v>
      </c>
      <c r="F288" s="408" t="str">
        <f t="shared" si="46"/>
        <v>CP283</v>
      </c>
      <c r="G288" s="409" t="str">
        <f t="shared" si="47"/>
        <v>CP283-NEW DONOR -3rd</v>
      </c>
      <c r="H288" s="494"/>
      <c r="I288" s="144" t="s">
        <v>78</v>
      </c>
      <c r="J288" s="418">
        <v>70</v>
      </c>
      <c r="K288" s="419">
        <v>66</v>
      </c>
      <c r="L288" s="418">
        <v>60</v>
      </c>
      <c r="M288" s="418">
        <v>60</v>
      </c>
      <c r="N288" s="418">
        <v>60</v>
      </c>
      <c r="O288" s="418">
        <v>60</v>
      </c>
      <c r="P288" s="418">
        <v>60</v>
      </c>
      <c r="Q288" s="418">
        <v>125</v>
      </c>
      <c r="R288" s="418">
        <v>60</v>
      </c>
      <c r="S288" s="418">
        <v>60</v>
      </c>
      <c r="T288" s="418">
        <v>60</v>
      </c>
      <c r="U288" s="418">
        <v>60</v>
      </c>
      <c r="V288" s="420">
        <v>60</v>
      </c>
      <c r="W288" s="420">
        <v>60</v>
      </c>
      <c r="X288" s="420">
        <v>60</v>
      </c>
      <c r="Y288" s="420">
        <v>60</v>
      </c>
      <c r="Z288" s="420">
        <v>60</v>
      </c>
      <c r="AA288" s="420">
        <v>60</v>
      </c>
      <c r="AB288" s="420">
        <v>60</v>
      </c>
      <c r="AC288" s="420">
        <v>60</v>
      </c>
      <c r="AD288" s="421">
        <v>60</v>
      </c>
      <c r="AE288" s="421">
        <v>60</v>
      </c>
      <c r="AF288" s="421">
        <v>60</v>
      </c>
      <c r="AG288" s="421">
        <v>60</v>
      </c>
      <c r="AH288" s="421">
        <v>60</v>
      </c>
      <c r="AI288" s="421">
        <v>60</v>
      </c>
      <c r="AJ288" s="422">
        <v>60</v>
      </c>
      <c r="AK288" s="423">
        <v>60</v>
      </c>
      <c r="AL288" s="423">
        <v>60</v>
      </c>
      <c r="AM288" s="423">
        <v>60</v>
      </c>
      <c r="AN288" s="422">
        <v>60</v>
      </c>
      <c r="AO288" s="423">
        <v>60</v>
      </c>
      <c r="AP288" s="423">
        <v>60</v>
      </c>
      <c r="AQ288" s="423">
        <v>60</v>
      </c>
      <c r="AR288" s="417"/>
      <c r="AS288" s="374" t="str">
        <f t="shared" si="42"/>
        <v>N</v>
      </c>
      <c r="AT288" s="375">
        <f>IFERROR(SUMIF('Current NLData'!A:A,'Payment Changes'!G288,'Current NLData'!K:K)/COUNTIF('Current NLData'!A:A,'Payment Changes'!G288),0)+IFERROR(VLOOKUP(G288&amp;"-ALL",NLPaymentExport,10,FALSE),0)</f>
        <v>0</v>
      </c>
      <c r="AU288" s="376">
        <f t="shared" si="44"/>
        <v>60</v>
      </c>
    </row>
    <row r="289" spans="1:80" s="144" customFormat="1" outlineLevel="1" x14ac:dyDescent="0.45">
      <c r="A289" s="406"/>
      <c r="C289" s="407"/>
      <c r="D289" s="490"/>
      <c r="E289" s="379" t="str">
        <f t="shared" si="45"/>
        <v>Little Rock</v>
      </c>
      <c r="F289" s="408" t="str">
        <f t="shared" si="46"/>
        <v>CP283</v>
      </c>
      <c r="G289" s="409" t="str">
        <f t="shared" si="47"/>
        <v>CP283-NEW DONOR -4th</v>
      </c>
      <c r="H289" s="494"/>
      <c r="I289" s="144" t="s">
        <v>79</v>
      </c>
      <c r="J289" s="418">
        <v>70</v>
      </c>
      <c r="K289" s="419">
        <v>70</v>
      </c>
      <c r="L289" s="418">
        <v>60</v>
      </c>
      <c r="M289" s="418">
        <v>60</v>
      </c>
      <c r="N289" s="418">
        <v>60</v>
      </c>
      <c r="O289" s="418">
        <v>60</v>
      </c>
      <c r="P289" s="418">
        <v>60</v>
      </c>
      <c r="Q289" s="418">
        <v>60</v>
      </c>
      <c r="R289" s="418">
        <v>60</v>
      </c>
      <c r="S289" s="418">
        <v>60</v>
      </c>
      <c r="T289" s="418">
        <v>60</v>
      </c>
      <c r="U289" s="418">
        <v>60</v>
      </c>
      <c r="V289" s="420">
        <v>60</v>
      </c>
      <c r="W289" s="420">
        <v>60</v>
      </c>
      <c r="X289" s="420">
        <v>60</v>
      </c>
      <c r="Y289" s="420">
        <v>60</v>
      </c>
      <c r="Z289" s="420">
        <v>60</v>
      </c>
      <c r="AA289" s="420">
        <v>60</v>
      </c>
      <c r="AB289" s="420">
        <v>60</v>
      </c>
      <c r="AC289" s="420">
        <v>60</v>
      </c>
      <c r="AD289" s="421">
        <v>60</v>
      </c>
      <c r="AE289" s="421">
        <v>60</v>
      </c>
      <c r="AF289" s="421">
        <v>60</v>
      </c>
      <c r="AG289" s="421">
        <v>60</v>
      </c>
      <c r="AH289" s="421">
        <v>60</v>
      </c>
      <c r="AI289" s="421">
        <v>60</v>
      </c>
      <c r="AJ289" s="422">
        <v>60</v>
      </c>
      <c r="AK289" s="423">
        <v>60</v>
      </c>
      <c r="AL289" s="423">
        <v>60</v>
      </c>
      <c r="AM289" s="423">
        <v>60</v>
      </c>
      <c r="AN289" s="422">
        <v>60</v>
      </c>
      <c r="AO289" s="423">
        <v>60</v>
      </c>
      <c r="AP289" s="423">
        <v>60</v>
      </c>
      <c r="AQ289" s="423">
        <v>60</v>
      </c>
      <c r="AR289" s="417"/>
      <c r="AS289" s="374" t="str">
        <f t="shared" si="42"/>
        <v>N</v>
      </c>
      <c r="AT289" s="375">
        <f>IFERROR(SUMIF('Current NLData'!A:A,'Payment Changes'!G289,'Current NLData'!K:K)/COUNTIF('Current NLData'!A:A,'Payment Changes'!G289),0)+IFERROR(VLOOKUP(G289&amp;"-ALL",NLPaymentExport,10,FALSE),0)</f>
        <v>0</v>
      </c>
      <c r="AU289" s="376">
        <f t="shared" si="44"/>
        <v>60</v>
      </c>
    </row>
    <row r="290" spans="1:80" s="144" customFormat="1" outlineLevel="1" x14ac:dyDescent="0.45">
      <c r="A290" s="406"/>
      <c r="C290" s="407"/>
      <c r="D290" s="490"/>
      <c r="E290" s="379" t="str">
        <f t="shared" si="45"/>
        <v>Little Rock</v>
      </c>
      <c r="F290" s="408" t="str">
        <f t="shared" si="46"/>
        <v>CP283</v>
      </c>
      <c r="G290" s="409" t="str">
        <f t="shared" si="47"/>
        <v>CP283-NEW DONOR -5th</v>
      </c>
      <c r="H290" s="494"/>
      <c r="I290" s="144" t="s">
        <v>80</v>
      </c>
      <c r="J290" s="418">
        <v>70</v>
      </c>
      <c r="K290" s="419">
        <v>66</v>
      </c>
      <c r="L290" s="418">
        <v>60</v>
      </c>
      <c r="M290" s="418">
        <v>60</v>
      </c>
      <c r="N290" s="418">
        <v>60</v>
      </c>
      <c r="O290" s="418">
        <v>60</v>
      </c>
      <c r="P290" s="418">
        <v>60</v>
      </c>
      <c r="Q290" s="418">
        <v>60</v>
      </c>
      <c r="R290" s="418">
        <v>60</v>
      </c>
      <c r="S290" s="418">
        <v>60</v>
      </c>
      <c r="T290" s="418">
        <v>60</v>
      </c>
      <c r="U290" s="418">
        <v>60</v>
      </c>
      <c r="V290" s="420">
        <v>60</v>
      </c>
      <c r="W290" s="420">
        <v>60</v>
      </c>
      <c r="X290" s="420">
        <v>60</v>
      </c>
      <c r="Y290" s="420">
        <v>60</v>
      </c>
      <c r="Z290" s="420">
        <v>60</v>
      </c>
      <c r="AA290" s="420">
        <v>60</v>
      </c>
      <c r="AB290" s="420">
        <v>60</v>
      </c>
      <c r="AC290" s="420">
        <v>60</v>
      </c>
      <c r="AD290" s="421">
        <v>60</v>
      </c>
      <c r="AE290" s="421">
        <v>60</v>
      </c>
      <c r="AF290" s="421">
        <v>60</v>
      </c>
      <c r="AG290" s="421">
        <v>60</v>
      </c>
      <c r="AH290" s="421">
        <v>60</v>
      </c>
      <c r="AI290" s="421">
        <v>60</v>
      </c>
      <c r="AJ290" s="422">
        <v>60</v>
      </c>
      <c r="AK290" s="423">
        <v>60</v>
      </c>
      <c r="AL290" s="423">
        <v>60</v>
      </c>
      <c r="AM290" s="423">
        <v>60</v>
      </c>
      <c r="AN290" s="422">
        <v>60</v>
      </c>
      <c r="AO290" s="423">
        <v>60</v>
      </c>
      <c r="AP290" s="423">
        <v>60</v>
      </c>
      <c r="AQ290" s="423">
        <v>60</v>
      </c>
      <c r="AR290" s="417"/>
      <c r="AS290" s="374" t="str">
        <f t="shared" si="42"/>
        <v>N</v>
      </c>
      <c r="AT290" s="375">
        <f>IFERROR(SUMIF('Current NLData'!A:A,'Payment Changes'!G290,'Current NLData'!K:K)/COUNTIF('Current NLData'!A:A,'Payment Changes'!G290),0)+IFERROR(VLOOKUP(G290&amp;"-ALL",NLPaymentExport,10,FALSE),0)</f>
        <v>0</v>
      </c>
      <c r="AU290" s="376">
        <f t="shared" si="44"/>
        <v>60</v>
      </c>
    </row>
    <row r="291" spans="1:80" s="144" customFormat="1" outlineLevel="1" x14ac:dyDescent="0.45">
      <c r="A291" s="406"/>
      <c r="C291" s="407"/>
      <c r="D291" s="490"/>
      <c r="E291" s="379" t="str">
        <f t="shared" si="45"/>
        <v>Little Rock</v>
      </c>
      <c r="F291" s="408" t="str">
        <f t="shared" si="46"/>
        <v>CP283</v>
      </c>
      <c r="G291" s="409" t="str">
        <f t="shared" si="47"/>
        <v>CP283-NEW DONOR -6th</v>
      </c>
      <c r="H291" s="494"/>
      <c r="I291" s="144" t="s">
        <v>81</v>
      </c>
      <c r="J291" s="418">
        <v>70</v>
      </c>
      <c r="K291" s="419">
        <v>70</v>
      </c>
      <c r="L291" s="418">
        <v>60</v>
      </c>
      <c r="M291" s="418">
        <v>60</v>
      </c>
      <c r="N291" s="418">
        <v>60</v>
      </c>
      <c r="O291" s="418">
        <v>60</v>
      </c>
      <c r="P291" s="418">
        <v>60</v>
      </c>
      <c r="Q291" s="418">
        <v>60</v>
      </c>
      <c r="R291" s="418">
        <v>60</v>
      </c>
      <c r="S291" s="418">
        <v>60</v>
      </c>
      <c r="T291" s="418">
        <v>60</v>
      </c>
      <c r="U291" s="418">
        <v>60</v>
      </c>
      <c r="V291" s="420">
        <v>60</v>
      </c>
      <c r="W291" s="420">
        <v>60</v>
      </c>
      <c r="X291" s="420">
        <v>60</v>
      </c>
      <c r="Y291" s="420">
        <v>60</v>
      </c>
      <c r="Z291" s="420">
        <v>60</v>
      </c>
      <c r="AA291" s="420">
        <v>60</v>
      </c>
      <c r="AB291" s="420">
        <v>60</v>
      </c>
      <c r="AC291" s="420">
        <v>60</v>
      </c>
      <c r="AD291" s="421">
        <v>60</v>
      </c>
      <c r="AE291" s="421">
        <v>60</v>
      </c>
      <c r="AF291" s="421">
        <v>60</v>
      </c>
      <c r="AG291" s="421">
        <v>60</v>
      </c>
      <c r="AH291" s="421">
        <v>60</v>
      </c>
      <c r="AI291" s="421">
        <v>60</v>
      </c>
      <c r="AJ291" s="422">
        <v>60</v>
      </c>
      <c r="AK291" s="423">
        <v>60</v>
      </c>
      <c r="AL291" s="423">
        <v>60</v>
      </c>
      <c r="AM291" s="423">
        <v>60</v>
      </c>
      <c r="AN291" s="422">
        <v>60</v>
      </c>
      <c r="AO291" s="423">
        <v>60</v>
      </c>
      <c r="AP291" s="423">
        <v>60</v>
      </c>
      <c r="AQ291" s="423">
        <v>60</v>
      </c>
      <c r="AR291" s="417"/>
      <c r="AS291" s="374" t="str">
        <f t="shared" si="42"/>
        <v>N</v>
      </c>
      <c r="AT291" s="375">
        <f>IFERROR(SUMIF('Current NLData'!A:A,'Payment Changes'!G291,'Current NLData'!K:K)/COUNTIF('Current NLData'!A:A,'Payment Changes'!G291),0)+IFERROR(VLOOKUP(G291&amp;"-ALL",NLPaymentExport,10,FALSE),0)</f>
        <v>0</v>
      </c>
      <c r="AU291" s="376">
        <f t="shared" si="44"/>
        <v>60</v>
      </c>
    </row>
    <row r="292" spans="1:80" s="144" customFormat="1" outlineLevel="1" x14ac:dyDescent="0.45">
      <c r="A292" s="406"/>
      <c r="C292" s="407"/>
      <c r="D292" s="490"/>
      <c r="E292" s="379" t="str">
        <f t="shared" si="45"/>
        <v>Little Rock</v>
      </c>
      <c r="F292" s="408" t="str">
        <f t="shared" si="46"/>
        <v>CP283</v>
      </c>
      <c r="G292" s="409" t="str">
        <f t="shared" si="47"/>
        <v>CP283-NEW DONOR -7th</v>
      </c>
      <c r="H292" s="494"/>
      <c r="I292" s="144" t="s">
        <v>82</v>
      </c>
      <c r="J292" s="418">
        <v>70</v>
      </c>
      <c r="K292" s="419">
        <v>66</v>
      </c>
      <c r="L292" s="418">
        <v>60</v>
      </c>
      <c r="M292" s="418">
        <v>60</v>
      </c>
      <c r="N292" s="418">
        <v>60</v>
      </c>
      <c r="O292" s="418">
        <v>60</v>
      </c>
      <c r="P292" s="418">
        <v>60</v>
      </c>
      <c r="Q292" s="418">
        <v>60</v>
      </c>
      <c r="R292" s="418">
        <v>60</v>
      </c>
      <c r="S292" s="418">
        <v>60</v>
      </c>
      <c r="T292" s="418">
        <v>60</v>
      </c>
      <c r="U292" s="418">
        <v>60</v>
      </c>
      <c r="V292" s="420">
        <v>60</v>
      </c>
      <c r="W292" s="420">
        <v>60</v>
      </c>
      <c r="X292" s="420">
        <v>60</v>
      </c>
      <c r="Y292" s="420">
        <v>60</v>
      </c>
      <c r="Z292" s="420">
        <v>60</v>
      </c>
      <c r="AA292" s="420">
        <v>60</v>
      </c>
      <c r="AB292" s="420">
        <v>60</v>
      </c>
      <c r="AC292" s="420">
        <v>60</v>
      </c>
      <c r="AD292" s="421">
        <v>60</v>
      </c>
      <c r="AE292" s="421">
        <v>60</v>
      </c>
      <c r="AF292" s="421">
        <v>60</v>
      </c>
      <c r="AG292" s="421">
        <v>60</v>
      </c>
      <c r="AH292" s="421">
        <v>60</v>
      </c>
      <c r="AI292" s="421">
        <v>60</v>
      </c>
      <c r="AJ292" s="422">
        <v>60</v>
      </c>
      <c r="AK292" s="423">
        <v>60</v>
      </c>
      <c r="AL292" s="423">
        <v>60</v>
      </c>
      <c r="AM292" s="423">
        <v>60</v>
      </c>
      <c r="AN292" s="422">
        <v>60</v>
      </c>
      <c r="AO292" s="423">
        <v>60</v>
      </c>
      <c r="AP292" s="423">
        <v>60</v>
      </c>
      <c r="AQ292" s="423">
        <v>60</v>
      </c>
      <c r="AR292" s="417"/>
      <c r="AS292" s="374" t="str">
        <f t="shared" si="42"/>
        <v>N</v>
      </c>
      <c r="AT292" s="375">
        <f>IFERROR(SUMIF('Current NLData'!A:A,'Payment Changes'!G292,'Current NLData'!K:K)/COUNTIF('Current NLData'!A:A,'Payment Changes'!G292),0)+IFERROR(VLOOKUP(G292&amp;"-ALL",NLPaymentExport,10,FALSE),0)</f>
        <v>0</v>
      </c>
      <c r="AU292" s="376">
        <f t="shared" si="44"/>
        <v>60</v>
      </c>
    </row>
    <row r="293" spans="1:80" s="144" customFormat="1" outlineLevel="1" x14ac:dyDescent="0.45">
      <c r="A293" s="406"/>
      <c r="C293" s="407"/>
      <c r="D293" s="490"/>
      <c r="E293" s="379" t="str">
        <f t="shared" si="45"/>
        <v>Little Rock</v>
      </c>
      <c r="F293" s="408" t="str">
        <f t="shared" si="46"/>
        <v>CP283</v>
      </c>
      <c r="G293" s="409" t="str">
        <f t="shared" si="47"/>
        <v>CP283-NEW DONOR -8th</v>
      </c>
      <c r="H293" s="494"/>
      <c r="I293" s="424" t="s">
        <v>83</v>
      </c>
      <c r="J293" s="425">
        <v>70</v>
      </c>
      <c r="K293" s="426">
        <v>70</v>
      </c>
      <c r="L293" s="425">
        <v>60</v>
      </c>
      <c r="M293" s="425">
        <v>60</v>
      </c>
      <c r="N293" s="425">
        <v>60</v>
      </c>
      <c r="O293" s="425">
        <v>60</v>
      </c>
      <c r="P293" s="425">
        <v>60</v>
      </c>
      <c r="Q293" s="425">
        <v>60</v>
      </c>
      <c r="R293" s="425">
        <v>60</v>
      </c>
      <c r="S293" s="425">
        <v>60</v>
      </c>
      <c r="T293" s="425">
        <v>60</v>
      </c>
      <c r="U293" s="425">
        <v>60</v>
      </c>
      <c r="V293" s="427">
        <v>60</v>
      </c>
      <c r="W293" s="427">
        <v>60</v>
      </c>
      <c r="X293" s="427">
        <v>60</v>
      </c>
      <c r="Y293" s="427">
        <v>60</v>
      </c>
      <c r="Z293" s="427">
        <v>60</v>
      </c>
      <c r="AA293" s="427">
        <v>60</v>
      </c>
      <c r="AB293" s="427">
        <v>60</v>
      </c>
      <c r="AC293" s="427">
        <v>60</v>
      </c>
      <c r="AD293" s="428">
        <v>60</v>
      </c>
      <c r="AE293" s="428">
        <v>60</v>
      </c>
      <c r="AF293" s="428">
        <v>60</v>
      </c>
      <c r="AG293" s="428">
        <v>60</v>
      </c>
      <c r="AH293" s="428">
        <v>60</v>
      </c>
      <c r="AI293" s="428">
        <v>60</v>
      </c>
      <c r="AJ293" s="429">
        <v>60</v>
      </c>
      <c r="AK293" s="430">
        <v>60</v>
      </c>
      <c r="AL293" s="430">
        <v>60</v>
      </c>
      <c r="AM293" s="430">
        <v>60</v>
      </c>
      <c r="AN293" s="429">
        <v>60</v>
      </c>
      <c r="AO293" s="430">
        <v>60</v>
      </c>
      <c r="AP293" s="430">
        <v>60</v>
      </c>
      <c r="AQ293" s="430">
        <v>60</v>
      </c>
      <c r="AR293" s="417"/>
      <c r="AS293" s="374" t="str">
        <f t="shared" si="42"/>
        <v>N</v>
      </c>
      <c r="AT293" s="375">
        <f>IFERROR(SUMIF('Current NLData'!A:A,'Payment Changes'!G293,'Current NLData'!K:K)/COUNTIF('Current NLData'!A:A,'Payment Changes'!G293),0)+IFERROR(VLOOKUP(G293&amp;"-ALL",NLPaymentExport,10,FALSE),0)</f>
        <v>0</v>
      </c>
      <c r="AU293" s="376">
        <f t="shared" si="44"/>
        <v>60</v>
      </c>
    </row>
    <row r="294" spans="1:80" s="144" customFormat="1" ht="28.5" outlineLevel="1" x14ac:dyDescent="0.45">
      <c r="A294" s="406"/>
      <c r="C294" s="407"/>
      <c r="D294" s="490"/>
      <c r="E294" s="379" t="str">
        <f t="shared" si="45"/>
        <v>Little Rock</v>
      </c>
      <c r="F294" s="408" t="str">
        <f t="shared" si="46"/>
        <v>CP283</v>
      </c>
      <c r="G294" s="409" t="str">
        <f t="shared" si="47"/>
        <v>CP283-RETURN - 1st don of the week -STD</v>
      </c>
      <c r="H294" s="494"/>
      <c r="I294" s="144" t="s">
        <v>84</v>
      </c>
      <c r="J294" s="418">
        <v>70</v>
      </c>
      <c r="K294" s="419">
        <v>66</v>
      </c>
      <c r="L294" s="418">
        <v>60</v>
      </c>
      <c r="M294" s="418">
        <v>60</v>
      </c>
      <c r="N294" s="418">
        <v>60</v>
      </c>
      <c r="O294" s="418">
        <v>60</v>
      </c>
      <c r="P294" s="418">
        <v>60</v>
      </c>
      <c r="Q294" s="418">
        <v>60</v>
      </c>
      <c r="R294" s="418">
        <v>60</v>
      </c>
      <c r="S294" s="418">
        <v>60</v>
      </c>
      <c r="T294" s="418">
        <v>60</v>
      </c>
      <c r="U294" s="418">
        <v>60</v>
      </c>
      <c r="V294" s="420">
        <v>60</v>
      </c>
      <c r="W294" s="420">
        <v>60</v>
      </c>
      <c r="X294" s="420">
        <v>60</v>
      </c>
      <c r="Y294" s="420">
        <v>60</v>
      </c>
      <c r="Z294" s="420">
        <v>60</v>
      </c>
      <c r="AA294" s="420">
        <v>60</v>
      </c>
      <c r="AB294" s="420">
        <v>60</v>
      </c>
      <c r="AC294" s="420">
        <v>60</v>
      </c>
      <c r="AD294" s="421">
        <v>60</v>
      </c>
      <c r="AE294" s="421">
        <v>60</v>
      </c>
      <c r="AF294" s="421">
        <v>60</v>
      </c>
      <c r="AG294" s="421">
        <v>60</v>
      </c>
      <c r="AH294" s="421">
        <v>60</v>
      </c>
      <c r="AI294" s="421">
        <v>60</v>
      </c>
      <c r="AJ294" s="422">
        <v>60</v>
      </c>
      <c r="AK294" s="423">
        <v>60</v>
      </c>
      <c r="AL294" s="423">
        <v>60</v>
      </c>
      <c r="AM294" s="423">
        <v>60</v>
      </c>
      <c r="AN294" s="422">
        <v>60</v>
      </c>
      <c r="AO294" s="423">
        <v>60</v>
      </c>
      <c r="AP294" s="423">
        <v>60</v>
      </c>
      <c r="AQ294" s="423">
        <v>60</v>
      </c>
      <c r="AR294" s="417"/>
      <c r="AS294" s="374" t="str">
        <f t="shared" si="42"/>
        <v>N</v>
      </c>
      <c r="AT294" s="375">
        <f>IFERROR(SUMIF('Current NLData'!A:A,'Payment Changes'!G294,'Current NLData'!K:K)/COUNTIF('Current NLData'!A:A,'Payment Changes'!G294),0)+IFERROR(VLOOKUP(G294&amp;"-ALL",NLPaymentExport,10,FALSE),0)</f>
        <v>0</v>
      </c>
      <c r="AU294" s="376">
        <f t="shared" si="44"/>
        <v>60</v>
      </c>
    </row>
    <row r="295" spans="1:80" s="144" customFormat="1" ht="28.5" outlineLevel="1" x14ac:dyDescent="0.45">
      <c r="A295" s="406"/>
      <c r="C295" s="407"/>
      <c r="D295" s="490"/>
      <c r="E295" s="379" t="str">
        <f t="shared" si="45"/>
        <v>Little Rock</v>
      </c>
      <c r="F295" s="408" t="str">
        <f t="shared" si="46"/>
        <v>CP283</v>
      </c>
      <c r="G295" s="409" t="str">
        <f t="shared" si="47"/>
        <v>CP283-RETURN - 2nd don of the week -BONUS</v>
      </c>
      <c r="H295" s="494"/>
      <c r="I295" s="144" t="s">
        <v>85</v>
      </c>
      <c r="J295" s="418">
        <v>0</v>
      </c>
      <c r="K295" s="419">
        <v>4</v>
      </c>
      <c r="L295" s="418">
        <v>6</v>
      </c>
      <c r="M295" s="418">
        <v>6</v>
      </c>
      <c r="N295" s="418">
        <v>6</v>
      </c>
      <c r="O295" s="418">
        <v>6</v>
      </c>
      <c r="P295" s="418">
        <v>6</v>
      </c>
      <c r="Q295" s="418">
        <v>5</v>
      </c>
      <c r="R295" s="418">
        <v>5</v>
      </c>
      <c r="S295" s="418">
        <v>0</v>
      </c>
      <c r="T295" s="418">
        <v>0</v>
      </c>
      <c r="U295" s="418">
        <v>0</v>
      </c>
      <c r="V295" s="420">
        <v>0</v>
      </c>
      <c r="W295" s="420">
        <v>0</v>
      </c>
      <c r="X295" s="420">
        <v>0</v>
      </c>
      <c r="Y295" s="420">
        <v>0</v>
      </c>
      <c r="Z295" s="420">
        <v>0</v>
      </c>
      <c r="AA295" s="420">
        <v>0</v>
      </c>
      <c r="AB295" s="420">
        <v>0</v>
      </c>
      <c r="AC295" s="420">
        <v>0</v>
      </c>
      <c r="AD295" s="421">
        <v>0</v>
      </c>
      <c r="AE295" s="421">
        <v>0</v>
      </c>
      <c r="AF295" s="421">
        <v>0</v>
      </c>
      <c r="AG295" s="421">
        <v>0</v>
      </c>
      <c r="AH295" s="421">
        <v>0</v>
      </c>
      <c r="AI295" s="421">
        <v>0</v>
      </c>
      <c r="AJ295" s="422">
        <v>0</v>
      </c>
      <c r="AK295" s="423">
        <v>0</v>
      </c>
      <c r="AL295" s="423">
        <v>0</v>
      </c>
      <c r="AM295" s="423">
        <v>0</v>
      </c>
      <c r="AN295" s="422">
        <v>0</v>
      </c>
      <c r="AO295" s="423">
        <v>0</v>
      </c>
      <c r="AP295" s="423">
        <v>0</v>
      </c>
      <c r="AQ295" s="423">
        <v>0</v>
      </c>
      <c r="AR295" s="417"/>
      <c r="AS295" s="374" t="str">
        <f t="shared" si="42"/>
        <v>N</v>
      </c>
      <c r="AT295" s="375">
        <f>IFERROR(SUMIF('Current NLData'!A:A,'Payment Changes'!G295,'Current NLData'!K:K)/COUNTIF('Current NLData'!A:A,'Payment Changes'!G295),0)+IFERROR(VLOOKUP(G295&amp;"-ALL",NLPaymentExport,10,FALSE),0)</f>
        <v>0</v>
      </c>
      <c r="AU295" s="376">
        <f t="shared" si="44"/>
        <v>0</v>
      </c>
    </row>
    <row r="296" spans="1:80" s="144" customFormat="1" ht="28.5" outlineLevel="1" x14ac:dyDescent="0.45">
      <c r="A296" s="406"/>
      <c r="C296" s="407"/>
      <c r="D296" s="490"/>
      <c r="E296" s="379" t="str">
        <f t="shared" si="45"/>
        <v>Little Rock</v>
      </c>
      <c r="F296" s="408" t="str">
        <f t="shared" si="46"/>
        <v>CP283</v>
      </c>
      <c r="G296" s="409" t="str">
        <f t="shared" si="47"/>
        <v>CP283-RETURN - 5th don of the month -BONUS</v>
      </c>
      <c r="H296" s="494"/>
      <c r="I296" s="431" t="s">
        <v>86</v>
      </c>
      <c r="J296" s="432">
        <v>0</v>
      </c>
      <c r="K296" s="432">
        <v>0</v>
      </c>
      <c r="L296" s="432">
        <v>0</v>
      </c>
      <c r="M296" s="432">
        <v>0</v>
      </c>
      <c r="N296" s="432">
        <v>0</v>
      </c>
      <c r="O296" s="432">
        <v>0</v>
      </c>
      <c r="P296" s="432">
        <v>0</v>
      </c>
      <c r="Q296" s="432">
        <v>0</v>
      </c>
      <c r="R296" s="432">
        <v>0</v>
      </c>
      <c r="S296" s="432">
        <v>0</v>
      </c>
      <c r="T296" s="432">
        <v>0</v>
      </c>
      <c r="U296" s="432">
        <v>0</v>
      </c>
      <c r="V296" s="433">
        <v>0</v>
      </c>
      <c r="W296" s="433">
        <v>0</v>
      </c>
      <c r="X296" s="433">
        <v>0</v>
      </c>
      <c r="Y296" s="433">
        <v>0</v>
      </c>
      <c r="Z296" s="433">
        <v>0</v>
      </c>
      <c r="AA296" s="433">
        <v>0</v>
      </c>
      <c r="AB296" s="433">
        <v>0</v>
      </c>
      <c r="AC296" s="433">
        <v>0</v>
      </c>
      <c r="AD296" s="434">
        <v>0</v>
      </c>
      <c r="AE296" s="434">
        <v>0</v>
      </c>
      <c r="AF296" s="434">
        <v>0</v>
      </c>
      <c r="AG296" s="434">
        <v>0</v>
      </c>
      <c r="AH296" s="434">
        <v>0</v>
      </c>
      <c r="AI296" s="434">
        <v>0</v>
      </c>
      <c r="AJ296" s="435">
        <v>0</v>
      </c>
      <c r="AK296" s="436">
        <v>0</v>
      </c>
      <c r="AL296" s="436">
        <v>0</v>
      </c>
      <c r="AM296" s="436">
        <v>0</v>
      </c>
      <c r="AN296" s="435">
        <v>0</v>
      </c>
      <c r="AO296" s="436">
        <v>0</v>
      </c>
      <c r="AP296" s="436">
        <v>0</v>
      </c>
      <c r="AQ296" s="436">
        <v>0</v>
      </c>
      <c r="AR296" s="437"/>
      <c r="AS296" s="374" t="str">
        <f t="shared" si="42"/>
        <v>N</v>
      </c>
      <c r="AT296" s="375">
        <f>IFERROR(SUMIF('Current NLData'!A:A,'Payment Changes'!G296,'Current NLData'!K:K)/COUNTIF('Current NLData'!A:A,'Payment Changes'!G296),0)+IFERROR(VLOOKUP(G296&amp;"-ALL",NLPaymentExport,10,FALSE),0)</f>
        <v>0</v>
      </c>
      <c r="AU296" s="376">
        <f t="shared" si="44"/>
        <v>0</v>
      </c>
    </row>
    <row r="297" spans="1:80" s="144" customFormat="1" ht="28.5" outlineLevel="1" x14ac:dyDescent="0.45">
      <c r="A297" s="406"/>
      <c r="C297" s="407"/>
      <c r="D297" s="490"/>
      <c r="E297" s="379" t="str">
        <f t="shared" si="45"/>
        <v>Little Rock</v>
      </c>
      <c r="F297" s="408" t="str">
        <f t="shared" si="46"/>
        <v>CP283</v>
      </c>
      <c r="G297" s="409" t="str">
        <f t="shared" si="47"/>
        <v>CP283-RETURN - 6th don of the month -BONUS</v>
      </c>
      <c r="H297" s="494"/>
      <c r="I297" s="144" t="s">
        <v>87</v>
      </c>
      <c r="J297" s="418">
        <v>0</v>
      </c>
      <c r="K297" s="418">
        <v>0</v>
      </c>
      <c r="L297" s="418">
        <v>0</v>
      </c>
      <c r="M297" s="418">
        <v>0</v>
      </c>
      <c r="N297" s="418">
        <v>0</v>
      </c>
      <c r="O297" s="418">
        <v>0</v>
      </c>
      <c r="P297" s="418">
        <v>0</v>
      </c>
      <c r="Q297" s="418">
        <v>0</v>
      </c>
      <c r="R297" s="418">
        <v>20</v>
      </c>
      <c r="S297" s="418">
        <v>20</v>
      </c>
      <c r="T297" s="418">
        <v>20</v>
      </c>
      <c r="U297" s="418">
        <v>20</v>
      </c>
      <c r="V297" s="420">
        <v>20</v>
      </c>
      <c r="W297" s="420">
        <v>20</v>
      </c>
      <c r="X297" s="420">
        <v>20</v>
      </c>
      <c r="Y297" s="420">
        <v>20</v>
      </c>
      <c r="Z297" s="420">
        <v>20</v>
      </c>
      <c r="AA297" s="420">
        <v>20</v>
      </c>
      <c r="AB297" s="420">
        <v>20</v>
      </c>
      <c r="AC297" s="420">
        <v>20</v>
      </c>
      <c r="AD297" s="421">
        <v>20</v>
      </c>
      <c r="AE297" s="421">
        <v>20</v>
      </c>
      <c r="AF297" s="421">
        <v>20</v>
      </c>
      <c r="AG297" s="421">
        <v>20</v>
      </c>
      <c r="AH297" s="421">
        <v>20</v>
      </c>
      <c r="AI297" s="421">
        <v>20</v>
      </c>
      <c r="AJ297" s="422">
        <v>20</v>
      </c>
      <c r="AK297" s="423">
        <v>20</v>
      </c>
      <c r="AL297" s="423">
        <v>20</v>
      </c>
      <c r="AM297" s="423">
        <v>20</v>
      </c>
      <c r="AN297" s="422">
        <v>20</v>
      </c>
      <c r="AO297" s="423">
        <v>20</v>
      </c>
      <c r="AP297" s="423">
        <v>20</v>
      </c>
      <c r="AQ297" s="423">
        <v>20</v>
      </c>
      <c r="AR297" s="437"/>
      <c r="AS297" s="374" t="str">
        <f t="shared" si="42"/>
        <v>N</v>
      </c>
      <c r="AT297" s="375">
        <f>IFERROR(SUMIF('Current NLData'!A:A,'Payment Changes'!G297,'Current NLData'!K:K)/COUNTIF('Current NLData'!A:A,'Payment Changes'!G297),0)+IFERROR(VLOOKUP(G297&amp;"-ALL",NLPaymentExport,10,FALSE),0)</f>
        <v>0</v>
      </c>
      <c r="AU297" s="376">
        <f t="shared" si="44"/>
        <v>20</v>
      </c>
    </row>
    <row r="298" spans="1:80" s="144" customFormat="1" ht="28.5" outlineLevel="1" x14ac:dyDescent="0.45">
      <c r="A298" s="406"/>
      <c r="C298" s="407"/>
      <c r="D298" s="490"/>
      <c r="E298" s="379" t="str">
        <f t="shared" si="45"/>
        <v>Little Rock</v>
      </c>
      <c r="F298" s="408" t="str">
        <f t="shared" si="46"/>
        <v>CP283</v>
      </c>
      <c r="G298" s="409" t="str">
        <f t="shared" si="47"/>
        <v>CP283-RETURN - 7th don of the month -BONUS</v>
      </c>
      <c r="H298" s="494"/>
      <c r="I298" s="144" t="s">
        <v>88</v>
      </c>
      <c r="J298" s="418">
        <v>0</v>
      </c>
      <c r="K298" s="418">
        <v>0</v>
      </c>
      <c r="L298" s="418">
        <v>0</v>
      </c>
      <c r="M298" s="418">
        <v>0</v>
      </c>
      <c r="N298" s="418">
        <v>0</v>
      </c>
      <c r="O298" s="418">
        <v>0</v>
      </c>
      <c r="P298" s="418">
        <v>0</v>
      </c>
      <c r="Q298" s="418">
        <v>0</v>
      </c>
      <c r="R298" s="418">
        <v>0</v>
      </c>
      <c r="S298" s="418">
        <v>0</v>
      </c>
      <c r="T298" s="418">
        <v>0</v>
      </c>
      <c r="U298" s="418">
        <v>0</v>
      </c>
      <c r="V298" s="420">
        <v>0</v>
      </c>
      <c r="W298" s="420">
        <v>0</v>
      </c>
      <c r="X298" s="420">
        <v>0</v>
      </c>
      <c r="Y298" s="420">
        <v>0</v>
      </c>
      <c r="Z298" s="420">
        <v>0</v>
      </c>
      <c r="AA298" s="420">
        <v>0</v>
      </c>
      <c r="AB298" s="420">
        <v>0</v>
      </c>
      <c r="AC298" s="420">
        <v>0</v>
      </c>
      <c r="AD298" s="421">
        <v>0</v>
      </c>
      <c r="AE298" s="421">
        <v>0</v>
      </c>
      <c r="AF298" s="421">
        <v>0</v>
      </c>
      <c r="AG298" s="421">
        <v>0</v>
      </c>
      <c r="AH298" s="421">
        <v>0</v>
      </c>
      <c r="AI298" s="421">
        <v>0</v>
      </c>
      <c r="AJ298" s="422">
        <v>0</v>
      </c>
      <c r="AK298" s="423">
        <v>0</v>
      </c>
      <c r="AL298" s="423">
        <v>0</v>
      </c>
      <c r="AM298" s="423">
        <v>0</v>
      </c>
      <c r="AN298" s="422">
        <v>0</v>
      </c>
      <c r="AO298" s="423">
        <v>0</v>
      </c>
      <c r="AP298" s="423">
        <v>0</v>
      </c>
      <c r="AQ298" s="423">
        <v>0</v>
      </c>
      <c r="AR298" s="437"/>
      <c r="AS298" s="374" t="str">
        <f t="shared" si="42"/>
        <v>N</v>
      </c>
      <c r="AT298" s="375">
        <f>IFERROR(SUMIF('Current NLData'!A:A,'Payment Changes'!G298,'Current NLData'!K:K)/COUNTIF('Current NLData'!A:A,'Payment Changes'!G298),0)+IFERROR(VLOOKUP(G298&amp;"-ALL",NLPaymentExport,10,FALSE),0)</f>
        <v>0</v>
      </c>
      <c r="AU298" s="376">
        <f t="shared" si="44"/>
        <v>0</v>
      </c>
    </row>
    <row r="299" spans="1:80" s="144" customFormat="1" ht="28.5" outlineLevel="1" x14ac:dyDescent="0.45">
      <c r="A299" s="406"/>
      <c r="C299" s="407"/>
      <c r="D299" s="490"/>
      <c r="E299" s="379" t="str">
        <f t="shared" si="45"/>
        <v>Little Rock</v>
      </c>
      <c r="F299" s="408" t="str">
        <f t="shared" si="46"/>
        <v>CP283</v>
      </c>
      <c r="G299" s="409" t="str">
        <f t="shared" si="47"/>
        <v>CP283-RETURN - 8th don of the month -BONUS</v>
      </c>
      <c r="H299" s="494"/>
      <c r="I299" s="144" t="s">
        <v>89</v>
      </c>
      <c r="J299" s="418">
        <v>25</v>
      </c>
      <c r="K299" s="418">
        <v>25</v>
      </c>
      <c r="L299" s="418">
        <v>0</v>
      </c>
      <c r="M299" s="418">
        <v>0</v>
      </c>
      <c r="N299" s="418">
        <v>0</v>
      </c>
      <c r="O299" s="418">
        <v>0</v>
      </c>
      <c r="P299" s="418">
        <v>0</v>
      </c>
      <c r="Q299" s="418">
        <v>0</v>
      </c>
      <c r="R299" s="418">
        <v>0</v>
      </c>
      <c r="S299" s="418">
        <v>0</v>
      </c>
      <c r="T299" s="418">
        <v>0</v>
      </c>
      <c r="U299" s="418">
        <v>0</v>
      </c>
      <c r="V299" s="420">
        <v>0</v>
      </c>
      <c r="W299" s="420">
        <v>0</v>
      </c>
      <c r="X299" s="420">
        <v>0</v>
      </c>
      <c r="Y299" s="420">
        <v>0</v>
      </c>
      <c r="Z299" s="420">
        <v>0</v>
      </c>
      <c r="AA299" s="420">
        <v>0</v>
      </c>
      <c r="AB299" s="420">
        <v>0</v>
      </c>
      <c r="AC299" s="420">
        <v>0</v>
      </c>
      <c r="AD299" s="421">
        <v>0</v>
      </c>
      <c r="AE299" s="421">
        <v>0</v>
      </c>
      <c r="AF299" s="421">
        <v>0</v>
      </c>
      <c r="AG299" s="421">
        <v>0</v>
      </c>
      <c r="AH299" s="421">
        <v>0</v>
      </c>
      <c r="AI299" s="421">
        <v>0</v>
      </c>
      <c r="AJ299" s="422">
        <v>0</v>
      </c>
      <c r="AK299" s="423">
        <v>0</v>
      </c>
      <c r="AL299" s="423">
        <v>0</v>
      </c>
      <c r="AM299" s="423">
        <v>0</v>
      </c>
      <c r="AN299" s="422">
        <v>0</v>
      </c>
      <c r="AO299" s="423">
        <v>0</v>
      </c>
      <c r="AP299" s="423">
        <v>0</v>
      </c>
      <c r="AQ299" s="423">
        <v>0</v>
      </c>
      <c r="AR299" s="437"/>
      <c r="AS299" s="374" t="str">
        <f t="shared" si="42"/>
        <v>N</v>
      </c>
      <c r="AT299" s="375">
        <f>IFERROR(SUMIF('Current NLData'!A:A,'Payment Changes'!G299,'Current NLData'!K:K)/COUNTIF('Current NLData'!A:A,'Payment Changes'!G299),0)+IFERROR(VLOOKUP(G299&amp;"-ALL",NLPaymentExport,10,FALSE),0)</f>
        <v>0</v>
      </c>
      <c r="AU299" s="376">
        <f t="shared" si="44"/>
        <v>0</v>
      </c>
    </row>
    <row r="300" spans="1:80" s="144" customFormat="1" ht="28.5" outlineLevel="1" x14ac:dyDescent="0.45">
      <c r="A300" s="406"/>
      <c r="C300" s="407" t="str">
        <f>IF(J300=0,"Warning","")</f>
        <v/>
      </c>
      <c r="D300" s="490"/>
      <c r="E300" s="379" t="str">
        <f t="shared" si="45"/>
        <v>Little Rock</v>
      </c>
      <c r="F300" s="408" t="str">
        <f t="shared" si="46"/>
        <v>CP283</v>
      </c>
      <c r="G300" s="409" t="str">
        <f t="shared" si="47"/>
        <v>CP283-RETURN - Buddy referral  -BONUS</v>
      </c>
      <c r="H300" s="494"/>
      <c r="I300" s="438" t="s">
        <v>90</v>
      </c>
      <c r="J300" s="418">
        <v>50</v>
      </c>
      <c r="K300" s="418">
        <v>50</v>
      </c>
      <c r="L300" s="418">
        <v>0</v>
      </c>
      <c r="M300" s="418">
        <v>0</v>
      </c>
      <c r="N300" s="418">
        <v>0</v>
      </c>
      <c r="O300" s="418">
        <v>50</v>
      </c>
      <c r="P300" s="418">
        <v>50</v>
      </c>
      <c r="Q300" s="418">
        <v>50</v>
      </c>
      <c r="R300" s="418">
        <v>50</v>
      </c>
      <c r="S300" s="418">
        <v>0</v>
      </c>
      <c r="T300" s="418">
        <v>0</v>
      </c>
      <c r="U300" s="418">
        <v>0</v>
      </c>
      <c r="V300" s="420">
        <v>0</v>
      </c>
      <c r="W300" s="420">
        <v>0</v>
      </c>
      <c r="X300" s="420">
        <v>0</v>
      </c>
      <c r="Y300" s="420">
        <v>0</v>
      </c>
      <c r="Z300" s="420">
        <v>0</v>
      </c>
      <c r="AA300" s="420">
        <v>0</v>
      </c>
      <c r="AB300" s="420">
        <v>0</v>
      </c>
      <c r="AC300" s="420">
        <v>0</v>
      </c>
      <c r="AD300" s="421">
        <v>0</v>
      </c>
      <c r="AE300" s="421">
        <v>0</v>
      </c>
      <c r="AF300" s="421">
        <v>0</v>
      </c>
      <c r="AG300" s="421">
        <v>0</v>
      </c>
      <c r="AH300" s="421">
        <v>0</v>
      </c>
      <c r="AI300" s="421">
        <v>0</v>
      </c>
      <c r="AJ300" s="422">
        <v>0</v>
      </c>
      <c r="AK300" s="423">
        <v>0</v>
      </c>
      <c r="AL300" s="423">
        <v>0</v>
      </c>
      <c r="AM300" s="423">
        <v>0</v>
      </c>
      <c r="AN300" s="422">
        <v>0</v>
      </c>
      <c r="AO300" s="423">
        <v>0</v>
      </c>
      <c r="AP300" s="423">
        <v>0</v>
      </c>
      <c r="AQ300" s="423">
        <v>0</v>
      </c>
      <c r="AR300" s="437"/>
      <c r="AS300" s="374" t="str">
        <f t="shared" si="42"/>
        <v>N</v>
      </c>
      <c r="AT300" s="375">
        <f>IFERROR(SUMIF('Current NLData'!A:A,'Payment Changes'!G300,'Current NLData'!K:K)/COUNTIF('Current NLData'!A:A,'Payment Changes'!G300),0)+IFERROR(VLOOKUP(G300&amp;"-ALL",NLPaymentExport,10,FALSE),0)</f>
        <v>0</v>
      </c>
      <c r="AU300" s="376">
        <f t="shared" si="44"/>
        <v>0</v>
      </c>
    </row>
    <row r="301" spans="1:80" s="144" customFormat="1" ht="21.4" thickBot="1" x14ac:dyDescent="0.7">
      <c r="A301" s="439"/>
      <c r="B301" s="439"/>
      <c r="C301" s="440"/>
      <c r="D301" s="441"/>
      <c r="E301" s="441"/>
      <c r="F301" s="441"/>
      <c r="G301" s="441"/>
      <c r="H301" s="442"/>
      <c r="I301" s="443"/>
      <c r="J301" s="444"/>
      <c r="K301" s="444"/>
      <c r="L301" s="444"/>
      <c r="M301" s="444"/>
      <c r="N301" s="444"/>
      <c r="O301" s="444"/>
      <c r="P301" s="444"/>
      <c r="Q301" s="444"/>
      <c r="R301" s="444"/>
      <c r="S301" s="444"/>
      <c r="T301" s="444"/>
      <c r="U301" s="444"/>
      <c r="V301" s="445" t="s">
        <v>91</v>
      </c>
      <c r="W301" s="445" t="s">
        <v>91</v>
      </c>
      <c r="X301" s="445" t="s">
        <v>91</v>
      </c>
      <c r="Y301" s="445" t="s">
        <v>91</v>
      </c>
      <c r="Z301" s="445" t="s">
        <v>91</v>
      </c>
      <c r="AA301" s="445" t="s">
        <v>91</v>
      </c>
      <c r="AB301" s="445" t="s">
        <v>91</v>
      </c>
      <c r="AC301" s="445" t="s">
        <v>91</v>
      </c>
      <c r="AD301" s="446" t="s">
        <v>91</v>
      </c>
      <c r="AE301" s="446" t="s">
        <v>91</v>
      </c>
      <c r="AF301" s="446" t="s">
        <v>91</v>
      </c>
      <c r="AG301" s="446" t="s">
        <v>91</v>
      </c>
      <c r="AH301" s="446" t="s">
        <v>91</v>
      </c>
      <c r="AI301" s="446" t="s">
        <v>91</v>
      </c>
      <c r="AJ301" s="447" t="s">
        <v>91</v>
      </c>
      <c r="AK301" s="448" t="s">
        <v>91</v>
      </c>
      <c r="AL301" s="448" t="s">
        <v>91</v>
      </c>
      <c r="AM301" s="448" t="s">
        <v>91</v>
      </c>
      <c r="AN301" s="447" t="s">
        <v>91</v>
      </c>
      <c r="AO301" s="448" t="s">
        <v>91</v>
      </c>
      <c r="AP301" s="448" t="s">
        <v>91</v>
      </c>
      <c r="AQ301" s="448" t="s">
        <v>91</v>
      </c>
      <c r="AR301" s="374"/>
      <c r="AS301" s="374" t="str">
        <f t="shared" si="42"/>
        <v>N</v>
      </c>
      <c r="AT301" s="375">
        <f>IFERROR(SUMIF('Current NLData'!A:A,'Payment Changes'!G301,'Current NLData'!K:K)/COUNTIF('Current NLData'!A:A,'Payment Changes'!G301),0)+IFERROR(VLOOKUP(G301&amp;"-ALL",NLPaymentExport,10,FALSE),0)</f>
        <v>0</v>
      </c>
      <c r="AU301" s="376" t="str">
        <f t="shared" si="44"/>
        <v/>
      </c>
    </row>
    <row r="302" spans="1:80" s="10" customFormat="1" x14ac:dyDescent="0.45">
      <c r="A302" s="458">
        <v>19</v>
      </c>
      <c r="B302" s="461" t="s">
        <v>239</v>
      </c>
      <c r="C302" s="464" t="s">
        <v>44</v>
      </c>
      <c r="D302" s="467" t="s">
        <v>100</v>
      </c>
      <c r="E302" s="105" t="str">
        <f t="shared" si="45"/>
        <v>Lubbock</v>
      </c>
      <c r="F302" s="106" t="s">
        <v>240</v>
      </c>
      <c r="G302" s="107" t="str">
        <f t="shared" ref="G302:G320" si="48">F302&amp;"-"&amp;I302</f>
        <v>CP285-New Donor</v>
      </c>
      <c r="H302" s="470" t="s">
        <v>148</v>
      </c>
      <c r="I302" s="76" t="s">
        <v>48</v>
      </c>
      <c r="J302" s="40" t="s">
        <v>94</v>
      </c>
      <c r="K302" s="41" t="s">
        <v>94</v>
      </c>
      <c r="L302" s="41" t="s">
        <v>49</v>
      </c>
      <c r="M302" s="42" t="s">
        <v>49</v>
      </c>
      <c r="N302" s="40" t="s">
        <v>49</v>
      </c>
      <c r="O302" s="40" t="s">
        <v>49</v>
      </c>
      <c r="P302" s="40" t="s">
        <v>49</v>
      </c>
      <c r="Q302" s="40" t="s">
        <v>49</v>
      </c>
      <c r="R302" s="40" t="s">
        <v>241</v>
      </c>
      <c r="S302" s="40" t="s">
        <v>241</v>
      </c>
      <c r="T302" s="40" t="s">
        <v>216</v>
      </c>
      <c r="U302" s="40" t="s">
        <v>216</v>
      </c>
      <c r="V302" s="180" t="s">
        <v>216</v>
      </c>
      <c r="W302" s="180" t="s">
        <v>216</v>
      </c>
      <c r="X302" s="180" t="s">
        <v>216</v>
      </c>
      <c r="Y302" s="180" t="s">
        <v>216</v>
      </c>
      <c r="Z302" s="180" t="s">
        <v>216</v>
      </c>
      <c r="AA302" s="180" t="s">
        <v>216</v>
      </c>
      <c r="AB302" s="180" t="s">
        <v>216</v>
      </c>
      <c r="AC302" s="180" t="s">
        <v>216</v>
      </c>
      <c r="AD302" s="191" t="s">
        <v>242</v>
      </c>
      <c r="AE302" s="213" t="s">
        <v>242</v>
      </c>
      <c r="AF302" s="213" t="s">
        <v>242</v>
      </c>
      <c r="AG302" s="213" t="s">
        <v>242</v>
      </c>
      <c r="AH302" s="213" t="s">
        <v>242</v>
      </c>
      <c r="AI302" s="213" t="s">
        <v>242</v>
      </c>
      <c r="AJ302" s="281" t="s">
        <v>242</v>
      </c>
      <c r="AK302" s="282" t="s">
        <v>243</v>
      </c>
      <c r="AL302" s="320" t="s">
        <v>243</v>
      </c>
      <c r="AM302" s="320" t="s">
        <v>243</v>
      </c>
      <c r="AN302" s="281" t="s">
        <v>243</v>
      </c>
      <c r="AO302" s="282" t="s">
        <v>216</v>
      </c>
      <c r="AP302" s="320" t="s">
        <v>216</v>
      </c>
      <c r="AQ302" s="282" t="s">
        <v>244</v>
      </c>
      <c r="AR302" s="108"/>
      <c r="AS302" s="116" t="str">
        <f t="shared" si="42"/>
        <v>Y</v>
      </c>
      <c r="AT302" s="113">
        <f>IFERROR(SUMIF('Current NLData'!A:A,'Payment Changes'!G302,'Current NLData'!K:K)/COUNTIF('Current NLData'!A:A,'Payment Changes'!G302),0)+IFERROR(VLOOKUP(G302&amp;"-ALL",NLPaymentExport,10,FALSE),0)</f>
        <v>0</v>
      </c>
      <c r="AU302" s="117" t="str">
        <f t="shared" si="44"/>
        <v/>
      </c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</row>
    <row r="303" spans="1:80" x14ac:dyDescent="0.45">
      <c r="A303" s="459"/>
      <c r="B303" s="462"/>
      <c r="C303" s="465"/>
      <c r="D303" s="468"/>
      <c r="E303" s="90" t="str">
        <f t="shared" si="45"/>
        <v>Lubbock</v>
      </c>
      <c r="F303" s="91" t="s">
        <v>240</v>
      </c>
      <c r="G303" s="97" t="str">
        <f t="shared" si="48"/>
        <v>CP285-Return Donor</v>
      </c>
      <c r="H303" s="471"/>
      <c r="I303" s="77" t="s">
        <v>60</v>
      </c>
      <c r="J303" s="43" t="s">
        <v>94</v>
      </c>
      <c r="K303" s="43" t="s">
        <v>94</v>
      </c>
      <c r="L303" s="44" t="s">
        <v>245</v>
      </c>
      <c r="M303" s="45" t="s">
        <v>245</v>
      </c>
      <c r="N303" s="43" t="s">
        <v>245</v>
      </c>
      <c r="O303" s="43" t="s">
        <v>245</v>
      </c>
      <c r="P303" s="43" t="s">
        <v>245</v>
      </c>
      <c r="Q303" s="43" t="s">
        <v>245</v>
      </c>
      <c r="R303" s="43" t="s">
        <v>246</v>
      </c>
      <c r="S303" s="43" t="s">
        <v>246</v>
      </c>
      <c r="T303" s="43" t="s">
        <v>246</v>
      </c>
      <c r="U303" s="43" t="s">
        <v>246</v>
      </c>
      <c r="V303" s="176" t="s">
        <v>246</v>
      </c>
      <c r="W303" s="176" t="s">
        <v>246</v>
      </c>
      <c r="X303" s="176" t="s">
        <v>246</v>
      </c>
      <c r="Y303" s="176" t="s">
        <v>246</v>
      </c>
      <c r="Z303" s="176" t="s">
        <v>246</v>
      </c>
      <c r="AA303" s="176" t="s">
        <v>246</v>
      </c>
      <c r="AB303" s="176" t="s">
        <v>246</v>
      </c>
      <c r="AC303" s="176" t="s">
        <v>246</v>
      </c>
      <c r="AD303" s="217" t="s">
        <v>246</v>
      </c>
      <c r="AE303" s="217" t="s">
        <v>246</v>
      </c>
      <c r="AF303" s="217" t="s">
        <v>246</v>
      </c>
      <c r="AG303" s="217" t="s">
        <v>246</v>
      </c>
      <c r="AH303" s="217" t="s">
        <v>246</v>
      </c>
      <c r="AI303" s="217" t="s">
        <v>246</v>
      </c>
      <c r="AJ303" s="270" t="s">
        <v>246</v>
      </c>
      <c r="AK303" s="313" t="s">
        <v>246</v>
      </c>
      <c r="AL303" s="313" t="s">
        <v>246</v>
      </c>
      <c r="AM303" s="313" t="s">
        <v>246</v>
      </c>
      <c r="AN303" s="270" t="s">
        <v>246</v>
      </c>
      <c r="AO303" s="313" t="s">
        <v>246</v>
      </c>
      <c r="AP303" s="313" t="s">
        <v>246</v>
      </c>
      <c r="AQ303" s="313" t="s">
        <v>246</v>
      </c>
      <c r="AR303" s="21"/>
      <c r="AS303" s="116" t="str">
        <f t="shared" si="42"/>
        <v>N</v>
      </c>
      <c r="AT303" s="113">
        <f>IFERROR(SUMIF('Current NLData'!A:A,'Payment Changes'!G303,'Current NLData'!K:K)/COUNTIF('Current NLData'!A:A,'Payment Changes'!G303),0)+IFERROR(VLOOKUP(G303&amp;"-ALL",NLPaymentExport,10,FALSE),0)</f>
        <v>0</v>
      </c>
      <c r="AU303" s="117" t="str">
        <f t="shared" si="44"/>
        <v/>
      </c>
    </row>
    <row r="304" spans="1:80" x14ac:dyDescent="0.45">
      <c r="A304" s="459"/>
      <c r="B304" s="462"/>
      <c r="C304" s="465"/>
      <c r="D304" s="468"/>
      <c r="E304" s="90" t="str">
        <f t="shared" si="45"/>
        <v>Lubbock</v>
      </c>
      <c r="F304" s="91" t="s">
        <v>240</v>
      </c>
      <c r="G304" s="97" t="str">
        <f t="shared" si="48"/>
        <v>CP285-Retention Bonus</v>
      </c>
      <c r="H304" s="471"/>
      <c r="I304" s="78" t="s">
        <v>62</v>
      </c>
      <c r="J304" s="46" t="s">
        <v>247</v>
      </c>
      <c r="K304" s="46" t="s">
        <v>247</v>
      </c>
      <c r="L304" s="47" t="s">
        <v>64</v>
      </c>
      <c r="M304" s="48" t="s">
        <v>64</v>
      </c>
      <c r="N304" s="46" t="s">
        <v>64</v>
      </c>
      <c r="O304" s="46" t="s">
        <v>64</v>
      </c>
      <c r="P304" s="46" t="s">
        <v>64</v>
      </c>
      <c r="Q304" s="46" t="s">
        <v>64</v>
      </c>
      <c r="R304" s="46" t="s">
        <v>248</v>
      </c>
      <c r="S304" s="46" t="s">
        <v>248</v>
      </c>
      <c r="T304" s="46" t="s">
        <v>249</v>
      </c>
      <c r="U304" s="46" t="s">
        <v>249</v>
      </c>
      <c r="V304" s="177" t="s">
        <v>249</v>
      </c>
      <c r="W304" s="177" t="s">
        <v>249</v>
      </c>
      <c r="X304" s="177" t="s">
        <v>250</v>
      </c>
      <c r="Y304" s="177" t="s">
        <v>250</v>
      </c>
      <c r="Z304" s="177" t="s">
        <v>251</v>
      </c>
      <c r="AA304" s="177" t="s">
        <v>251</v>
      </c>
      <c r="AB304" s="177" t="s">
        <v>251</v>
      </c>
      <c r="AC304" s="177" t="s">
        <v>251</v>
      </c>
      <c r="AD304" s="242" t="s">
        <v>252</v>
      </c>
      <c r="AE304" s="218" t="s">
        <v>252</v>
      </c>
      <c r="AF304" s="218" t="s">
        <v>252</v>
      </c>
      <c r="AG304" s="218" t="s">
        <v>252</v>
      </c>
      <c r="AH304" s="218" t="s">
        <v>252</v>
      </c>
      <c r="AI304" s="218" t="s">
        <v>252</v>
      </c>
      <c r="AJ304" s="294" t="s">
        <v>252</v>
      </c>
      <c r="AK304" s="314" t="s">
        <v>252</v>
      </c>
      <c r="AL304" s="314" t="s">
        <v>252</v>
      </c>
      <c r="AM304" s="314" t="s">
        <v>252</v>
      </c>
      <c r="AN304" s="280" t="s">
        <v>252</v>
      </c>
      <c r="AO304" s="276" t="s">
        <v>253</v>
      </c>
      <c r="AP304" s="314" t="s">
        <v>253</v>
      </c>
      <c r="AQ304" s="314" t="s">
        <v>253</v>
      </c>
      <c r="AR304" s="21"/>
      <c r="AS304" s="116" t="str">
        <f t="shared" si="42"/>
        <v>N</v>
      </c>
      <c r="AT304" s="113">
        <f>IFERROR(SUMIF('Current NLData'!A:A,'Payment Changes'!G304,'Current NLData'!K:K)/COUNTIF('Current NLData'!A:A,'Payment Changes'!G304),0)+IFERROR(VLOOKUP(G304&amp;"-ALL",NLPaymentExport,10,FALSE),0)</f>
        <v>0</v>
      </c>
      <c r="AU304" s="117" t="str">
        <f t="shared" si="44"/>
        <v/>
      </c>
    </row>
    <row r="305" spans="1:80" s="15" customFormat="1" ht="14.65" thickBot="1" x14ac:dyDescent="0.5">
      <c r="A305" s="460"/>
      <c r="B305" s="463"/>
      <c r="C305" s="466"/>
      <c r="D305" s="469"/>
      <c r="E305" s="109" t="str">
        <f t="shared" si="45"/>
        <v>Lubbock</v>
      </c>
      <c r="F305" s="110" t="s">
        <v>240</v>
      </c>
      <c r="G305" s="111" t="str">
        <f t="shared" si="48"/>
        <v>CP285-Referral</v>
      </c>
      <c r="H305" s="472"/>
      <c r="I305" s="79" t="s">
        <v>73</v>
      </c>
      <c r="J305" s="49">
        <v>50</v>
      </c>
      <c r="K305" s="49">
        <v>50</v>
      </c>
      <c r="L305" s="50" t="s">
        <v>64</v>
      </c>
      <c r="M305" s="51" t="s">
        <v>64</v>
      </c>
      <c r="N305" s="49" t="s">
        <v>64</v>
      </c>
      <c r="O305" s="49">
        <v>50</v>
      </c>
      <c r="P305" s="49">
        <v>50</v>
      </c>
      <c r="Q305" s="49">
        <v>50</v>
      </c>
      <c r="R305" s="49" t="s">
        <v>133</v>
      </c>
      <c r="S305" s="49" t="s">
        <v>133</v>
      </c>
      <c r="T305" s="49" t="s">
        <v>133</v>
      </c>
      <c r="U305" s="49" t="s">
        <v>133</v>
      </c>
      <c r="V305" s="178" t="s">
        <v>133</v>
      </c>
      <c r="W305" s="178" t="s">
        <v>133</v>
      </c>
      <c r="X305" s="178" t="s">
        <v>133</v>
      </c>
      <c r="Y305" s="178" t="s">
        <v>133</v>
      </c>
      <c r="Z305" s="178" t="s">
        <v>133</v>
      </c>
      <c r="AA305" s="178" t="s">
        <v>133</v>
      </c>
      <c r="AB305" s="178" t="s">
        <v>133</v>
      </c>
      <c r="AC305" s="178" t="s">
        <v>133</v>
      </c>
      <c r="AD305" s="219" t="s">
        <v>133</v>
      </c>
      <c r="AE305" s="219" t="s">
        <v>133</v>
      </c>
      <c r="AF305" s="219" t="s">
        <v>133</v>
      </c>
      <c r="AG305" s="219" t="s">
        <v>133</v>
      </c>
      <c r="AH305" s="219" t="s">
        <v>133</v>
      </c>
      <c r="AI305" s="219" t="s">
        <v>133</v>
      </c>
      <c r="AJ305" s="277" t="s">
        <v>133</v>
      </c>
      <c r="AK305" s="315" t="s">
        <v>133</v>
      </c>
      <c r="AL305" s="315" t="s">
        <v>133</v>
      </c>
      <c r="AM305" s="315" t="s">
        <v>133</v>
      </c>
      <c r="AN305" s="277" t="s">
        <v>133</v>
      </c>
      <c r="AO305" s="315" t="s">
        <v>133</v>
      </c>
      <c r="AP305" s="315" t="s">
        <v>133</v>
      </c>
      <c r="AQ305" s="315" t="s">
        <v>133</v>
      </c>
      <c r="AR305" s="112"/>
      <c r="AS305" s="116" t="str">
        <f t="shared" si="42"/>
        <v>N</v>
      </c>
      <c r="AT305" s="113">
        <f>IFERROR(SUMIF('Current NLData'!A:A,'Payment Changes'!G305,'Current NLData'!K:K)/COUNTIF('Current NLData'!A:A,'Payment Changes'!G305),0)+IFERROR(VLOOKUP(G305&amp;"-ALL",NLPaymentExport,10,FALSE),0)</f>
        <v>0</v>
      </c>
      <c r="AU305" s="117" t="str">
        <f t="shared" si="44"/>
        <v/>
      </c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</row>
    <row r="306" spans="1:80" outlineLevel="1" x14ac:dyDescent="0.45">
      <c r="A306" s="3"/>
      <c r="C306" s="4"/>
      <c r="D306" s="455" t="s">
        <v>240</v>
      </c>
      <c r="E306" s="90" t="str">
        <f t="shared" si="45"/>
        <v>Lubbock</v>
      </c>
      <c r="F306" s="92" t="str">
        <f t="shared" si="46"/>
        <v>CP285</v>
      </c>
      <c r="G306" s="98" t="str">
        <f t="shared" si="48"/>
        <v>CP285-NEW DONOR -1st</v>
      </c>
      <c r="H306" s="457" t="s">
        <v>75</v>
      </c>
      <c r="I306" s="33" t="s">
        <v>76</v>
      </c>
      <c r="J306" s="60">
        <v>70</v>
      </c>
      <c r="K306" s="60">
        <f>J306</f>
        <v>70</v>
      </c>
      <c r="L306" s="60">
        <v>60</v>
      </c>
      <c r="M306" s="60">
        <v>60</v>
      </c>
      <c r="N306" s="60">
        <v>60</v>
      </c>
      <c r="O306" s="60">
        <v>60</v>
      </c>
      <c r="P306" s="60">
        <v>60</v>
      </c>
      <c r="Q306" s="60">
        <v>60</v>
      </c>
      <c r="R306" s="60">
        <v>100</v>
      </c>
      <c r="S306" s="60">
        <v>100</v>
      </c>
      <c r="T306" s="60">
        <v>100</v>
      </c>
      <c r="U306" s="60">
        <v>100</v>
      </c>
      <c r="V306" s="185">
        <v>100</v>
      </c>
      <c r="W306" s="185">
        <v>100</v>
      </c>
      <c r="X306" s="185">
        <v>100</v>
      </c>
      <c r="Y306" s="185">
        <v>100</v>
      </c>
      <c r="Z306" s="185">
        <v>100</v>
      </c>
      <c r="AA306" s="185">
        <v>100</v>
      </c>
      <c r="AB306" s="185">
        <v>100</v>
      </c>
      <c r="AC306" s="185">
        <v>100</v>
      </c>
      <c r="AD306" s="220">
        <v>100</v>
      </c>
      <c r="AE306" s="220">
        <v>100</v>
      </c>
      <c r="AF306" s="220">
        <v>100</v>
      </c>
      <c r="AG306" s="220">
        <v>100</v>
      </c>
      <c r="AH306" s="220">
        <v>100</v>
      </c>
      <c r="AI306" s="220">
        <v>100</v>
      </c>
      <c r="AJ306" s="286">
        <v>100</v>
      </c>
      <c r="AK306" s="300">
        <v>100</v>
      </c>
      <c r="AL306" s="300">
        <v>100</v>
      </c>
      <c r="AM306" s="300">
        <v>100</v>
      </c>
      <c r="AN306" s="286">
        <v>100</v>
      </c>
      <c r="AO306" s="300">
        <v>100</v>
      </c>
      <c r="AP306" s="300">
        <v>100</v>
      </c>
      <c r="AQ306" s="300">
        <v>100</v>
      </c>
      <c r="AR306" s="22"/>
      <c r="AS306" s="116" t="str">
        <f t="shared" si="42"/>
        <v>N</v>
      </c>
      <c r="AT306" s="113">
        <f>IFERROR(SUMIF('Current NLData'!A:A,'Payment Changes'!G306,'Current NLData'!K:K)/COUNTIF('Current NLData'!A:A,'Payment Changes'!G306),0)+IFERROR(VLOOKUP(G306&amp;"-ALL",NLPaymentExport,10,FALSE),0)</f>
        <v>100</v>
      </c>
      <c r="AU306" s="117">
        <f t="shared" si="44"/>
        <v>0</v>
      </c>
    </row>
    <row r="307" spans="1:80" outlineLevel="1" x14ac:dyDescent="0.45">
      <c r="A307" s="3"/>
      <c r="C307" s="4"/>
      <c r="D307" s="456"/>
      <c r="E307" s="90" t="str">
        <f t="shared" si="45"/>
        <v>Lubbock</v>
      </c>
      <c r="F307" s="92" t="str">
        <f t="shared" si="46"/>
        <v>CP285</v>
      </c>
      <c r="G307" s="98" t="str">
        <f t="shared" si="48"/>
        <v>CP285-NEW DONOR -2nd</v>
      </c>
      <c r="H307" s="457"/>
      <c r="I307" s="34" t="s">
        <v>77</v>
      </c>
      <c r="J307" s="58">
        <v>70</v>
      </c>
      <c r="K307" s="58">
        <f>J307</f>
        <v>70</v>
      </c>
      <c r="L307" s="58">
        <v>60</v>
      </c>
      <c r="M307" s="58">
        <v>60</v>
      </c>
      <c r="N307" s="58">
        <v>60</v>
      </c>
      <c r="O307" s="58">
        <v>60</v>
      </c>
      <c r="P307" s="58">
        <v>60</v>
      </c>
      <c r="Q307" s="58">
        <v>60</v>
      </c>
      <c r="R307" s="58">
        <v>100</v>
      </c>
      <c r="S307" s="58">
        <v>100</v>
      </c>
      <c r="T307" s="58">
        <v>100</v>
      </c>
      <c r="U307" s="58">
        <v>100</v>
      </c>
      <c r="V307" s="186">
        <v>100</v>
      </c>
      <c r="W307" s="186">
        <v>100</v>
      </c>
      <c r="X307" s="186">
        <v>100</v>
      </c>
      <c r="Y307" s="186">
        <v>100</v>
      </c>
      <c r="Z307" s="186">
        <v>100</v>
      </c>
      <c r="AA307" s="186">
        <v>100</v>
      </c>
      <c r="AB307" s="186">
        <v>100</v>
      </c>
      <c r="AC307" s="186">
        <v>100</v>
      </c>
      <c r="AD307" s="214">
        <v>100</v>
      </c>
      <c r="AE307" s="214">
        <v>100</v>
      </c>
      <c r="AF307" s="214">
        <v>100</v>
      </c>
      <c r="AG307" s="214">
        <v>100</v>
      </c>
      <c r="AH307" s="214">
        <v>100</v>
      </c>
      <c r="AI307" s="214">
        <v>100</v>
      </c>
      <c r="AJ307" s="272">
        <v>100</v>
      </c>
      <c r="AK307" s="301">
        <v>100</v>
      </c>
      <c r="AL307" s="301">
        <v>100</v>
      </c>
      <c r="AM307" s="301">
        <v>100</v>
      </c>
      <c r="AN307" s="272">
        <v>100</v>
      </c>
      <c r="AO307" s="301">
        <v>100</v>
      </c>
      <c r="AP307" s="301">
        <v>100</v>
      </c>
      <c r="AQ307" s="301">
        <v>100</v>
      </c>
      <c r="AR307" s="22"/>
      <c r="AS307" s="116" t="str">
        <f t="shared" si="42"/>
        <v>N</v>
      </c>
      <c r="AT307" s="113">
        <f>IFERROR(SUMIF('Current NLData'!A:A,'Payment Changes'!G307,'Current NLData'!K:K)/COUNTIF('Current NLData'!A:A,'Payment Changes'!G307),0)+IFERROR(VLOOKUP(G307&amp;"-ALL",NLPaymentExport,10,FALSE),0)</f>
        <v>100</v>
      </c>
      <c r="AU307" s="117">
        <f t="shared" si="44"/>
        <v>0</v>
      </c>
    </row>
    <row r="308" spans="1:80" outlineLevel="1" x14ac:dyDescent="0.45">
      <c r="A308" s="3"/>
      <c r="C308" s="4"/>
      <c r="D308" s="456"/>
      <c r="E308" s="90" t="str">
        <f t="shared" si="45"/>
        <v>Lubbock</v>
      </c>
      <c r="F308" s="92" t="str">
        <f t="shared" si="46"/>
        <v>CP285</v>
      </c>
      <c r="G308" s="98" t="str">
        <f t="shared" si="48"/>
        <v>CP285-NEW DONOR -3rd</v>
      </c>
      <c r="H308" s="457"/>
      <c r="I308" s="34" t="s">
        <v>78</v>
      </c>
      <c r="J308" s="58">
        <v>70</v>
      </c>
      <c r="K308" s="58">
        <f t="shared" ref="K308:K312" si="49">J308</f>
        <v>70</v>
      </c>
      <c r="L308" s="58">
        <v>60</v>
      </c>
      <c r="M308" s="58">
        <v>60</v>
      </c>
      <c r="N308" s="58">
        <v>60</v>
      </c>
      <c r="O308" s="58">
        <v>60</v>
      </c>
      <c r="P308" s="58">
        <v>60</v>
      </c>
      <c r="Q308" s="58">
        <v>60</v>
      </c>
      <c r="R308" s="58">
        <v>100</v>
      </c>
      <c r="S308" s="58">
        <v>100</v>
      </c>
      <c r="T308" s="58">
        <v>100</v>
      </c>
      <c r="U308" s="58">
        <v>100</v>
      </c>
      <c r="V308" s="186">
        <v>100</v>
      </c>
      <c r="W308" s="186">
        <v>100</v>
      </c>
      <c r="X308" s="186">
        <v>100</v>
      </c>
      <c r="Y308" s="186">
        <v>100</v>
      </c>
      <c r="Z308" s="186">
        <v>100</v>
      </c>
      <c r="AA308" s="186">
        <v>100</v>
      </c>
      <c r="AB308" s="186">
        <v>100</v>
      </c>
      <c r="AC308" s="186">
        <v>100</v>
      </c>
      <c r="AD308" s="214">
        <v>100</v>
      </c>
      <c r="AE308" s="214">
        <v>100</v>
      </c>
      <c r="AF308" s="214">
        <v>100</v>
      </c>
      <c r="AG308" s="214">
        <v>100</v>
      </c>
      <c r="AH308" s="214">
        <v>100</v>
      </c>
      <c r="AI308" s="214">
        <v>100</v>
      </c>
      <c r="AJ308" s="272">
        <v>100</v>
      </c>
      <c r="AK308" s="301">
        <v>100</v>
      </c>
      <c r="AL308" s="301">
        <v>100</v>
      </c>
      <c r="AM308" s="301">
        <v>100</v>
      </c>
      <c r="AN308" s="272">
        <v>100</v>
      </c>
      <c r="AO308" s="301">
        <v>100</v>
      </c>
      <c r="AP308" s="301">
        <v>100</v>
      </c>
      <c r="AQ308" s="301">
        <v>100</v>
      </c>
      <c r="AR308" s="22"/>
      <c r="AS308" s="116" t="str">
        <f t="shared" si="42"/>
        <v>N</v>
      </c>
      <c r="AT308" s="113">
        <f>IFERROR(SUMIF('Current NLData'!A:A,'Payment Changes'!G308,'Current NLData'!K:K)/COUNTIF('Current NLData'!A:A,'Payment Changes'!G308),0)+IFERROR(VLOOKUP(G308&amp;"-ALL",NLPaymentExport,10,FALSE),0)</f>
        <v>100</v>
      </c>
      <c r="AU308" s="117">
        <f t="shared" si="44"/>
        <v>0</v>
      </c>
    </row>
    <row r="309" spans="1:80" outlineLevel="1" x14ac:dyDescent="0.45">
      <c r="A309" s="3"/>
      <c r="C309" s="4"/>
      <c r="D309" s="456"/>
      <c r="E309" s="90" t="str">
        <f t="shared" si="45"/>
        <v>Lubbock</v>
      </c>
      <c r="F309" s="92" t="str">
        <f t="shared" si="46"/>
        <v>CP285</v>
      </c>
      <c r="G309" s="98" t="str">
        <f t="shared" si="48"/>
        <v>CP285-NEW DONOR -4th</v>
      </c>
      <c r="H309" s="457"/>
      <c r="I309" s="34" t="s">
        <v>79</v>
      </c>
      <c r="J309" s="58">
        <v>70</v>
      </c>
      <c r="K309" s="58">
        <f t="shared" si="49"/>
        <v>70</v>
      </c>
      <c r="L309" s="58">
        <v>60</v>
      </c>
      <c r="M309" s="58">
        <v>60</v>
      </c>
      <c r="N309" s="58">
        <v>60</v>
      </c>
      <c r="O309" s="58">
        <v>60</v>
      </c>
      <c r="P309" s="58">
        <v>60</v>
      </c>
      <c r="Q309" s="58">
        <v>60</v>
      </c>
      <c r="R309" s="58">
        <v>100</v>
      </c>
      <c r="S309" s="58">
        <v>100</v>
      </c>
      <c r="T309" s="58">
        <v>60</v>
      </c>
      <c r="U309" s="58">
        <v>60</v>
      </c>
      <c r="V309" s="186">
        <v>60</v>
      </c>
      <c r="W309" s="186">
        <v>60</v>
      </c>
      <c r="X309" s="186">
        <v>60</v>
      </c>
      <c r="Y309" s="186">
        <v>60</v>
      </c>
      <c r="Z309" s="186">
        <v>60</v>
      </c>
      <c r="AA309" s="186">
        <v>60</v>
      </c>
      <c r="AB309" s="186">
        <v>60</v>
      </c>
      <c r="AC309" s="186">
        <v>60</v>
      </c>
      <c r="AD309" s="190">
        <v>100</v>
      </c>
      <c r="AE309" s="214">
        <v>100</v>
      </c>
      <c r="AF309" s="214">
        <v>100</v>
      </c>
      <c r="AG309" s="214">
        <v>100</v>
      </c>
      <c r="AH309" s="214">
        <v>100</v>
      </c>
      <c r="AI309" s="214">
        <v>100</v>
      </c>
      <c r="AJ309" s="272">
        <v>100</v>
      </c>
      <c r="AK309" s="301">
        <v>100</v>
      </c>
      <c r="AL309" s="301">
        <v>100</v>
      </c>
      <c r="AM309" s="301">
        <v>100</v>
      </c>
      <c r="AN309" s="272">
        <v>100</v>
      </c>
      <c r="AO309" s="289">
        <v>60</v>
      </c>
      <c r="AP309" s="301">
        <v>60</v>
      </c>
      <c r="AQ309" s="289">
        <v>100</v>
      </c>
      <c r="AR309" s="22"/>
      <c r="AS309" s="116" t="str">
        <f t="shared" si="42"/>
        <v>Y</v>
      </c>
      <c r="AT309" s="113">
        <f>IFERROR(SUMIF('Current NLData'!A:A,'Payment Changes'!G309,'Current NLData'!K:K)/COUNTIF('Current NLData'!A:A,'Payment Changes'!G309),0)+IFERROR(VLOOKUP(G309&amp;"-ALL",NLPaymentExport,10,FALSE),0)</f>
        <v>60</v>
      </c>
      <c r="AU309" s="117">
        <f t="shared" si="44"/>
        <v>40</v>
      </c>
    </row>
    <row r="310" spans="1:80" outlineLevel="1" x14ac:dyDescent="0.45">
      <c r="A310" s="3"/>
      <c r="C310" s="4"/>
      <c r="D310" s="456"/>
      <c r="E310" s="90" t="str">
        <f t="shared" si="45"/>
        <v>Lubbock</v>
      </c>
      <c r="F310" s="92" t="str">
        <f t="shared" si="46"/>
        <v>CP285</v>
      </c>
      <c r="G310" s="98" t="str">
        <f t="shared" si="48"/>
        <v>CP285-NEW DONOR -5th</v>
      </c>
      <c r="H310" s="457"/>
      <c r="I310" s="34" t="s">
        <v>80</v>
      </c>
      <c r="J310" s="58">
        <v>70</v>
      </c>
      <c r="K310" s="58">
        <f t="shared" si="49"/>
        <v>70</v>
      </c>
      <c r="L310" s="58">
        <v>60</v>
      </c>
      <c r="M310" s="58">
        <v>60</v>
      </c>
      <c r="N310" s="58">
        <v>60</v>
      </c>
      <c r="O310" s="58">
        <v>60</v>
      </c>
      <c r="P310" s="58">
        <v>60</v>
      </c>
      <c r="Q310" s="58">
        <v>60</v>
      </c>
      <c r="R310" s="58">
        <v>60</v>
      </c>
      <c r="S310" s="58">
        <v>60</v>
      </c>
      <c r="T310" s="58">
        <v>60</v>
      </c>
      <c r="U310" s="58">
        <v>60</v>
      </c>
      <c r="V310" s="186">
        <v>60</v>
      </c>
      <c r="W310" s="186">
        <v>60</v>
      </c>
      <c r="X310" s="186">
        <v>60</v>
      </c>
      <c r="Y310" s="186">
        <v>60</v>
      </c>
      <c r="Z310" s="186">
        <v>60</v>
      </c>
      <c r="AA310" s="186">
        <v>60</v>
      </c>
      <c r="AB310" s="186">
        <v>60</v>
      </c>
      <c r="AC310" s="186">
        <v>60</v>
      </c>
      <c r="AD310" s="190">
        <v>100</v>
      </c>
      <c r="AE310" s="214">
        <v>100</v>
      </c>
      <c r="AF310" s="214">
        <v>100</v>
      </c>
      <c r="AG310" s="214">
        <v>100</v>
      </c>
      <c r="AH310" s="214">
        <v>100</v>
      </c>
      <c r="AI310" s="214">
        <v>100</v>
      </c>
      <c r="AJ310" s="272">
        <v>100</v>
      </c>
      <c r="AK310" s="301">
        <v>100</v>
      </c>
      <c r="AL310" s="301">
        <v>100</v>
      </c>
      <c r="AM310" s="301">
        <v>100</v>
      </c>
      <c r="AN310" s="272">
        <v>100</v>
      </c>
      <c r="AO310" s="289">
        <v>60</v>
      </c>
      <c r="AP310" s="301">
        <v>60</v>
      </c>
      <c r="AQ310" s="289">
        <v>100</v>
      </c>
      <c r="AR310" s="22"/>
      <c r="AS310" s="116" t="str">
        <f t="shared" si="42"/>
        <v>Y</v>
      </c>
      <c r="AT310" s="113">
        <f>IFERROR(SUMIF('Current NLData'!A:A,'Payment Changes'!G310,'Current NLData'!K:K)/COUNTIF('Current NLData'!A:A,'Payment Changes'!G310),0)+IFERROR(VLOOKUP(G310&amp;"-ALL",NLPaymentExport,10,FALSE),0)</f>
        <v>60</v>
      </c>
      <c r="AU310" s="117">
        <f t="shared" si="44"/>
        <v>40</v>
      </c>
    </row>
    <row r="311" spans="1:80" outlineLevel="1" x14ac:dyDescent="0.45">
      <c r="A311" s="3"/>
      <c r="C311" s="4"/>
      <c r="D311" s="456"/>
      <c r="E311" s="90" t="str">
        <f t="shared" si="45"/>
        <v>Lubbock</v>
      </c>
      <c r="F311" s="92" t="str">
        <f t="shared" si="46"/>
        <v>CP285</v>
      </c>
      <c r="G311" s="98" t="str">
        <f t="shared" si="48"/>
        <v>CP285-NEW DONOR -6th</v>
      </c>
      <c r="H311" s="457"/>
      <c r="I311" s="34" t="s">
        <v>81</v>
      </c>
      <c r="J311" s="58">
        <v>70</v>
      </c>
      <c r="K311" s="58">
        <f t="shared" si="49"/>
        <v>70</v>
      </c>
      <c r="L311" s="58">
        <v>60</v>
      </c>
      <c r="M311" s="58">
        <v>60</v>
      </c>
      <c r="N311" s="58">
        <v>60</v>
      </c>
      <c r="O311" s="58">
        <v>60</v>
      </c>
      <c r="P311" s="58">
        <v>60</v>
      </c>
      <c r="Q311" s="58">
        <v>60</v>
      </c>
      <c r="R311" s="58">
        <v>60</v>
      </c>
      <c r="S311" s="58">
        <v>60</v>
      </c>
      <c r="T311" s="58">
        <v>60</v>
      </c>
      <c r="U311" s="58">
        <v>60</v>
      </c>
      <c r="V311" s="186">
        <v>60</v>
      </c>
      <c r="W311" s="186">
        <v>60</v>
      </c>
      <c r="X311" s="186">
        <v>60</v>
      </c>
      <c r="Y311" s="186">
        <v>60</v>
      </c>
      <c r="Z311" s="186">
        <v>60</v>
      </c>
      <c r="AA311" s="186">
        <v>60</v>
      </c>
      <c r="AB311" s="186">
        <v>60</v>
      </c>
      <c r="AC311" s="186">
        <v>60</v>
      </c>
      <c r="AD311" s="190">
        <v>100</v>
      </c>
      <c r="AE311" s="214">
        <v>100</v>
      </c>
      <c r="AF311" s="214">
        <v>100</v>
      </c>
      <c r="AG311" s="214">
        <v>100</v>
      </c>
      <c r="AH311" s="214">
        <v>100</v>
      </c>
      <c r="AI311" s="214">
        <v>100</v>
      </c>
      <c r="AJ311" s="272">
        <v>100</v>
      </c>
      <c r="AK311" s="289">
        <v>60</v>
      </c>
      <c r="AL311" s="301">
        <v>60</v>
      </c>
      <c r="AM311" s="301">
        <v>60</v>
      </c>
      <c r="AN311" s="272">
        <v>60</v>
      </c>
      <c r="AO311" s="301">
        <v>60</v>
      </c>
      <c r="AP311" s="301">
        <v>60</v>
      </c>
      <c r="AQ311" s="289">
        <v>100</v>
      </c>
      <c r="AR311" s="22"/>
      <c r="AS311" s="116" t="str">
        <f t="shared" si="42"/>
        <v>Y</v>
      </c>
      <c r="AT311" s="113">
        <f>IFERROR(SUMIF('Current NLData'!A:A,'Payment Changes'!G311,'Current NLData'!K:K)/COUNTIF('Current NLData'!A:A,'Payment Changes'!G311),0)+IFERROR(VLOOKUP(G311&amp;"-ALL",NLPaymentExport,10,FALSE),0)</f>
        <v>60</v>
      </c>
      <c r="AU311" s="117">
        <f t="shared" si="44"/>
        <v>40</v>
      </c>
    </row>
    <row r="312" spans="1:80" outlineLevel="1" x14ac:dyDescent="0.45">
      <c r="A312" s="3"/>
      <c r="C312" s="4"/>
      <c r="D312" s="456"/>
      <c r="E312" s="90" t="str">
        <f t="shared" si="45"/>
        <v>Lubbock</v>
      </c>
      <c r="F312" s="92" t="str">
        <f t="shared" si="46"/>
        <v>CP285</v>
      </c>
      <c r="G312" s="98" t="str">
        <f t="shared" si="48"/>
        <v>CP285-NEW DONOR -7th</v>
      </c>
      <c r="H312" s="457"/>
      <c r="I312" s="34" t="s">
        <v>82</v>
      </c>
      <c r="J312" s="58">
        <v>70</v>
      </c>
      <c r="K312" s="58">
        <f t="shared" si="49"/>
        <v>70</v>
      </c>
      <c r="L312" s="58">
        <v>60</v>
      </c>
      <c r="M312" s="58">
        <v>60</v>
      </c>
      <c r="N312" s="58">
        <v>60</v>
      </c>
      <c r="O312" s="58">
        <v>60</v>
      </c>
      <c r="P312" s="58">
        <v>60</v>
      </c>
      <c r="Q312" s="58">
        <v>60</v>
      </c>
      <c r="R312" s="58">
        <v>60</v>
      </c>
      <c r="S312" s="58">
        <v>60</v>
      </c>
      <c r="T312" s="58">
        <v>60</v>
      </c>
      <c r="U312" s="58">
        <v>60</v>
      </c>
      <c r="V312" s="186">
        <v>60</v>
      </c>
      <c r="W312" s="186">
        <v>60</v>
      </c>
      <c r="X312" s="186">
        <v>60</v>
      </c>
      <c r="Y312" s="186">
        <v>60</v>
      </c>
      <c r="Z312" s="186">
        <v>60</v>
      </c>
      <c r="AA312" s="186">
        <v>60</v>
      </c>
      <c r="AB312" s="186">
        <v>60</v>
      </c>
      <c r="AC312" s="186">
        <v>60</v>
      </c>
      <c r="AD312" s="190">
        <v>100</v>
      </c>
      <c r="AE312" s="214">
        <v>100</v>
      </c>
      <c r="AF312" s="214">
        <v>100</v>
      </c>
      <c r="AG312" s="214">
        <v>100</v>
      </c>
      <c r="AH312" s="214">
        <v>100</v>
      </c>
      <c r="AI312" s="214">
        <v>100</v>
      </c>
      <c r="AJ312" s="272">
        <v>100</v>
      </c>
      <c r="AK312" s="289">
        <v>60</v>
      </c>
      <c r="AL312" s="301">
        <v>60</v>
      </c>
      <c r="AM312" s="301">
        <v>60</v>
      </c>
      <c r="AN312" s="272">
        <v>60</v>
      </c>
      <c r="AO312" s="301">
        <v>60</v>
      </c>
      <c r="AP312" s="301">
        <v>60</v>
      </c>
      <c r="AQ312" s="301">
        <v>60</v>
      </c>
      <c r="AR312" s="22"/>
      <c r="AS312" s="116" t="str">
        <f t="shared" si="42"/>
        <v>N</v>
      </c>
      <c r="AT312" s="113">
        <f>IFERROR(SUMIF('Current NLData'!A:A,'Payment Changes'!G312,'Current NLData'!K:K)/COUNTIF('Current NLData'!A:A,'Payment Changes'!G312),0)+IFERROR(VLOOKUP(G312&amp;"-ALL",NLPaymentExport,10,FALSE),0)</f>
        <v>60</v>
      </c>
      <c r="AU312" s="117">
        <f t="shared" si="44"/>
        <v>0</v>
      </c>
    </row>
    <row r="313" spans="1:80" outlineLevel="1" x14ac:dyDescent="0.45">
      <c r="A313" s="3"/>
      <c r="C313" s="4"/>
      <c r="D313" s="456"/>
      <c r="E313" s="90" t="str">
        <f t="shared" si="45"/>
        <v>Lubbock</v>
      </c>
      <c r="F313" s="92" t="str">
        <f t="shared" si="46"/>
        <v>CP285</v>
      </c>
      <c r="G313" s="98" t="str">
        <f t="shared" si="48"/>
        <v>CP285-NEW DONOR -8th</v>
      </c>
      <c r="H313" s="457"/>
      <c r="I313" s="35" t="s">
        <v>83</v>
      </c>
      <c r="J313" s="63">
        <v>70</v>
      </c>
      <c r="K313" s="63">
        <f>J313</f>
        <v>70</v>
      </c>
      <c r="L313" s="63">
        <v>60</v>
      </c>
      <c r="M313" s="63">
        <v>60</v>
      </c>
      <c r="N313" s="63">
        <v>60</v>
      </c>
      <c r="O313" s="63">
        <v>60</v>
      </c>
      <c r="P313" s="63">
        <v>60</v>
      </c>
      <c r="Q313" s="63">
        <v>60</v>
      </c>
      <c r="R313" s="63">
        <v>60</v>
      </c>
      <c r="S313" s="63">
        <v>60</v>
      </c>
      <c r="T313" s="63">
        <v>60</v>
      </c>
      <c r="U313" s="63">
        <v>60</v>
      </c>
      <c r="V313" s="187">
        <v>60</v>
      </c>
      <c r="W313" s="187">
        <v>60</v>
      </c>
      <c r="X313" s="187">
        <v>60</v>
      </c>
      <c r="Y313" s="187">
        <v>60</v>
      </c>
      <c r="Z313" s="187">
        <v>60</v>
      </c>
      <c r="AA313" s="187">
        <v>60</v>
      </c>
      <c r="AB313" s="187">
        <v>60</v>
      </c>
      <c r="AC313" s="187">
        <v>60</v>
      </c>
      <c r="AD313" s="221">
        <v>60</v>
      </c>
      <c r="AE313" s="221">
        <v>60</v>
      </c>
      <c r="AF313" s="221">
        <v>60</v>
      </c>
      <c r="AG313" s="221">
        <v>60</v>
      </c>
      <c r="AH313" s="221">
        <v>60</v>
      </c>
      <c r="AI313" s="221">
        <v>60</v>
      </c>
      <c r="AJ313" s="273">
        <v>60</v>
      </c>
      <c r="AK313" s="302">
        <v>60</v>
      </c>
      <c r="AL313" s="302">
        <v>60</v>
      </c>
      <c r="AM313" s="302">
        <v>60</v>
      </c>
      <c r="AN313" s="273">
        <v>60</v>
      </c>
      <c r="AO313" s="302">
        <v>60</v>
      </c>
      <c r="AP313" s="302">
        <v>60</v>
      </c>
      <c r="AQ313" s="302">
        <v>60</v>
      </c>
      <c r="AR313" s="22"/>
      <c r="AS313" s="116" t="str">
        <f t="shared" si="42"/>
        <v>N</v>
      </c>
      <c r="AT313" s="113">
        <f>IFERROR(SUMIF('Current NLData'!A:A,'Payment Changes'!G313,'Current NLData'!K:K)/COUNTIF('Current NLData'!A:A,'Payment Changes'!G313),0)+IFERROR(VLOOKUP(G313&amp;"-ALL",NLPaymentExport,10,FALSE),0)</f>
        <v>60</v>
      </c>
      <c r="AU313" s="117">
        <f t="shared" si="44"/>
        <v>0</v>
      </c>
    </row>
    <row r="314" spans="1:80" ht="28.5" outlineLevel="1" x14ac:dyDescent="0.45">
      <c r="A314" s="3"/>
      <c r="C314" s="4"/>
      <c r="D314" s="456"/>
      <c r="E314" s="90" t="str">
        <f t="shared" si="45"/>
        <v>Lubbock</v>
      </c>
      <c r="F314" s="92" t="str">
        <f t="shared" si="46"/>
        <v>CP285</v>
      </c>
      <c r="G314" s="98" t="str">
        <f t="shared" si="48"/>
        <v>CP285-RETURN - 1st don of the week -STD</v>
      </c>
      <c r="H314" s="457"/>
      <c r="I314" s="36" t="s">
        <v>84</v>
      </c>
      <c r="J314" s="58">
        <v>70</v>
      </c>
      <c r="K314" s="58">
        <v>70</v>
      </c>
      <c r="L314" s="58">
        <v>60</v>
      </c>
      <c r="M314" s="58">
        <v>60</v>
      </c>
      <c r="N314" s="58">
        <v>60</v>
      </c>
      <c r="O314" s="58">
        <v>60</v>
      </c>
      <c r="P314" s="58">
        <v>60</v>
      </c>
      <c r="Q314" s="58">
        <v>60</v>
      </c>
      <c r="R314" s="58">
        <v>60</v>
      </c>
      <c r="S314" s="58">
        <v>60</v>
      </c>
      <c r="T314" s="58">
        <v>60</v>
      </c>
      <c r="U314" s="58">
        <v>60</v>
      </c>
      <c r="V314" s="186">
        <v>60</v>
      </c>
      <c r="W314" s="186">
        <v>60</v>
      </c>
      <c r="X314" s="186">
        <v>60</v>
      </c>
      <c r="Y314" s="186">
        <v>60</v>
      </c>
      <c r="Z314" s="186">
        <v>60</v>
      </c>
      <c r="AA314" s="186">
        <v>60</v>
      </c>
      <c r="AB314" s="186">
        <v>60</v>
      </c>
      <c r="AC314" s="186">
        <v>60</v>
      </c>
      <c r="AD314" s="214">
        <v>60</v>
      </c>
      <c r="AE314" s="214">
        <v>60</v>
      </c>
      <c r="AF314" s="214">
        <v>60</v>
      </c>
      <c r="AG314" s="214">
        <v>60</v>
      </c>
      <c r="AH314" s="214">
        <v>60</v>
      </c>
      <c r="AI314" s="214">
        <v>60</v>
      </c>
      <c r="AJ314" s="272">
        <v>60</v>
      </c>
      <c r="AK314" s="301">
        <v>60</v>
      </c>
      <c r="AL314" s="301">
        <v>60</v>
      </c>
      <c r="AM314" s="301">
        <v>60</v>
      </c>
      <c r="AN314" s="272">
        <v>60</v>
      </c>
      <c r="AO314" s="301">
        <v>60</v>
      </c>
      <c r="AP314" s="301">
        <v>60</v>
      </c>
      <c r="AQ314" s="301">
        <v>60</v>
      </c>
      <c r="AR314" s="22"/>
      <c r="AS314" s="116" t="str">
        <f t="shared" si="42"/>
        <v>N</v>
      </c>
      <c r="AT314" s="113">
        <f>IFERROR(SUMIF('Current NLData'!A:A,'Payment Changes'!G314,'Current NLData'!K:K)/COUNTIF('Current NLData'!A:A,'Payment Changes'!G314),0)+IFERROR(VLOOKUP(G314&amp;"-ALL",NLPaymentExport,10,FALSE),0)</f>
        <v>60</v>
      </c>
      <c r="AU314" s="117">
        <f t="shared" si="44"/>
        <v>0</v>
      </c>
    </row>
    <row r="315" spans="1:80" ht="28.5" outlineLevel="1" x14ac:dyDescent="0.45">
      <c r="A315" s="3"/>
      <c r="C315" s="4"/>
      <c r="D315" s="456"/>
      <c r="E315" s="90" t="str">
        <f t="shared" si="45"/>
        <v>Lubbock</v>
      </c>
      <c r="F315" s="92" t="str">
        <f t="shared" si="46"/>
        <v>CP285</v>
      </c>
      <c r="G315" s="98" t="str">
        <f t="shared" si="48"/>
        <v>CP285-RETURN - 2nd don of the week -BONUS</v>
      </c>
      <c r="H315" s="457"/>
      <c r="I315" s="36" t="s">
        <v>85</v>
      </c>
      <c r="J315" s="58">
        <v>0</v>
      </c>
      <c r="K315" s="58">
        <v>0</v>
      </c>
      <c r="L315" s="58">
        <v>10</v>
      </c>
      <c r="M315" s="58">
        <v>10</v>
      </c>
      <c r="N315" s="58">
        <v>10</v>
      </c>
      <c r="O315" s="58">
        <v>10</v>
      </c>
      <c r="P315" s="58">
        <v>10</v>
      </c>
      <c r="Q315" s="58">
        <v>10</v>
      </c>
      <c r="R315" s="58">
        <v>10</v>
      </c>
      <c r="S315" s="58">
        <v>10</v>
      </c>
      <c r="T315" s="58">
        <v>10</v>
      </c>
      <c r="U315" s="58">
        <v>10</v>
      </c>
      <c r="V315" s="186">
        <v>10</v>
      </c>
      <c r="W315" s="186">
        <v>10</v>
      </c>
      <c r="X315" s="186">
        <v>10</v>
      </c>
      <c r="Y315" s="186">
        <v>10</v>
      </c>
      <c r="Z315" s="186">
        <v>10</v>
      </c>
      <c r="AA315" s="186">
        <v>10</v>
      </c>
      <c r="AB315" s="186">
        <v>10</v>
      </c>
      <c r="AC315" s="186">
        <v>10</v>
      </c>
      <c r="AD315" s="214">
        <v>10</v>
      </c>
      <c r="AE315" s="214">
        <v>10</v>
      </c>
      <c r="AF315" s="214">
        <v>10</v>
      </c>
      <c r="AG315" s="214">
        <v>10</v>
      </c>
      <c r="AH315" s="214">
        <v>10</v>
      </c>
      <c r="AI315" s="214">
        <v>10</v>
      </c>
      <c r="AJ315" s="272">
        <v>10</v>
      </c>
      <c r="AK315" s="301">
        <v>10</v>
      </c>
      <c r="AL315" s="301">
        <v>10</v>
      </c>
      <c r="AM315" s="301">
        <v>10</v>
      </c>
      <c r="AN315" s="272">
        <v>10</v>
      </c>
      <c r="AO315" s="301">
        <v>10</v>
      </c>
      <c r="AP315" s="301">
        <v>10</v>
      </c>
      <c r="AQ315" s="301">
        <v>10</v>
      </c>
      <c r="AR315" s="22"/>
      <c r="AS315" s="116" t="str">
        <f t="shared" si="42"/>
        <v>N</v>
      </c>
      <c r="AT315" s="113">
        <f>IFERROR(SUMIF('Current NLData'!A:A,'Payment Changes'!G315,'Current NLData'!K:K)/COUNTIF('Current NLData'!A:A,'Payment Changes'!G315),0)+IFERROR(VLOOKUP(G315&amp;"-ALL",NLPaymentExport,10,FALSE),0)</f>
        <v>10</v>
      </c>
      <c r="AU315" s="117">
        <f t="shared" si="44"/>
        <v>0</v>
      </c>
    </row>
    <row r="316" spans="1:80" ht="28.5" outlineLevel="1" x14ac:dyDescent="0.45">
      <c r="A316" s="3"/>
      <c r="C316" s="4"/>
      <c r="D316" s="456"/>
      <c r="E316" s="90" t="str">
        <f t="shared" si="45"/>
        <v>Lubbock</v>
      </c>
      <c r="F316" s="92" t="str">
        <f t="shared" si="46"/>
        <v>CP285</v>
      </c>
      <c r="G316" s="98" t="str">
        <f t="shared" si="48"/>
        <v>CP285-RETURN - 5th don of the month -BONUS</v>
      </c>
      <c r="H316" s="457"/>
      <c r="I316" s="37" t="s">
        <v>86</v>
      </c>
      <c r="J316" s="65">
        <v>0</v>
      </c>
      <c r="K316" s="65">
        <v>0</v>
      </c>
      <c r="L316" s="65">
        <v>0</v>
      </c>
      <c r="M316" s="65">
        <v>0</v>
      </c>
      <c r="N316" s="65">
        <v>0</v>
      </c>
      <c r="O316" s="65">
        <v>0</v>
      </c>
      <c r="P316" s="65">
        <v>0</v>
      </c>
      <c r="Q316" s="65">
        <v>0</v>
      </c>
      <c r="R316" s="65">
        <v>30</v>
      </c>
      <c r="S316" s="65">
        <v>30</v>
      </c>
      <c r="T316" s="65">
        <v>20</v>
      </c>
      <c r="U316" s="65">
        <v>20</v>
      </c>
      <c r="V316" s="188">
        <v>20</v>
      </c>
      <c r="W316" s="188">
        <v>20</v>
      </c>
      <c r="X316" s="188">
        <v>20</v>
      </c>
      <c r="Y316" s="188">
        <v>20</v>
      </c>
      <c r="Z316" s="188">
        <v>20</v>
      </c>
      <c r="AA316" s="188">
        <v>20</v>
      </c>
      <c r="AB316" s="188">
        <v>20</v>
      </c>
      <c r="AC316" s="188">
        <v>20</v>
      </c>
      <c r="AD316" s="222">
        <v>20</v>
      </c>
      <c r="AE316" s="222">
        <v>20</v>
      </c>
      <c r="AF316" s="222">
        <v>20</v>
      </c>
      <c r="AG316" s="222">
        <v>20</v>
      </c>
      <c r="AH316" s="222">
        <v>20</v>
      </c>
      <c r="AI316" s="222">
        <v>20</v>
      </c>
      <c r="AJ316" s="287">
        <v>20</v>
      </c>
      <c r="AK316" s="303">
        <v>20</v>
      </c>
      <c r="AL316" s="303">
        <v>20</v>
      </c>
      <c r="AM316" s="303">
        <v>20</v>
      </c>
      <c r="AN316" s="287">
        <v>20</v>
      </c>
      <c r="AO316" s="290">
        <v>15</v>
      </c>
      <c r="AP316" s="303">
        <v>15</v>
      </c>
      <c r="AQ316" s="303">
        <v>15</v>
      </c>
      <c r="AR316" s="22"/>
      <c r="AS316" s="116" t="str">
        <f t="shared" si="42"/>
        <v>N</v>
      </c>
      <c r="AT316" s="113">
        <f>IFERROR(SUMIF('Current NLData'!A:A,'Payment Changes'!G316,'Current NLData'!K:K)/COUNTIF('Current NLData'!A:A,'Payment Changes'!G316),0)+IFERROR(VLOOKUP(G316&amp;"-ALL",NLPaymentExport,10,FALSE),0)</f>
        <v>15</v>
      </c>
      <c r="AU316" s="117">
        <f t="shared" si="44"/>
        <v>0</v>
      </c>
    </row>
    <row r="317" spans="1:80" ht="28.5" outlineLevel="1" x14ac:dyDescent="0.45">
      <c r="A317" s="3"/>
      <c r="C317" s="4"/>
      <c r="D317" s="456"/>
      <c r="E317" s="90" t="str">
        <f t="shared" si="45"/>
        <v>Lubbock</v>
      </c>
      <c r="F317" s="92" t="str">
        <f t="shared" si="46"/>
        <v>CP285</v>
      </c>
      <c r="G317" s="98" t="str">
        <f t="shared" si="48"/>
        <v>CP285-RETURN - 6th don of the month -BONUS</v>
      </c>
      <c r="H317" s="457"/>
      <c r="I317" s="38" t="s">
        <v>87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0</v>
      </c>
      <c r="P317" s="58">
        <v>0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186">
        <v>0</v>
      </c>
      <c r="W317" s="186">
        <v>0</v>
      </c>
      <c r="X317" s="186">
        <v>0</v>
      </c>
      <c r="Y317" s="186">
        <v>0</v>
      </c>
      <c r="Z317" s="186">
        <v>0</v>
      </c>
      <c r="AA317" s="186">
        <v>0</v>
      </c>
      <c r="AB317" s="186">
        <v>0</v>
      </c>
      <c r="AC317" s="186">
        <v>0</v>
      </c>
      <c r="AD317" s="214">
        <v>0</v>
      </c>
      <c r="AE317" s="214">
        <v>0</v>
      </c>
      <c r="AF317" s="214">
        <v>0</v>
      </c>
      <c r="AG317" s="214">
        <v>0</v>
      </c>
      <c r="AH317" s="214">
        <v>0</v>
      </c>
      <c r="AI317" s="214">
        <v>0</v>
      </c>
      <c r="AJ317" s="272">
        <v>0</v>
      </c>
      <c r="AK317" s="301">
        <v>0</v>
      </c>
      <c r="AL317" s="301">
        <v>0</v>
      </c>
      <c r="AM317" s="301">
        <v>0</v>
      </c>
      <c r="AN317" s="272">
        <v>0</v>
      </c>
      <c r="AO317" s="289">
        <v>25</v>
      </c>
      <c r="AP317" s="301">
        <v>25</v>
      </c>
      <c r="AQ317" s="301">
        <v>25</v>
      </c>
      <c r="AR317" s="22"/>
      <c r="AS317" s="116" t="str">
        <f t="shared" si="42"/>
        <v>N</v>
      </c>
      <c r="AT317" s="113">
        <f>IFERROR(SUMIF('Current NLData'!A:A,'Payment Changes'!G317,'Current NLData'!K:K)/COUNTIF('Current NLData'!A:A,'Payment Changes'!G317),0)+IFERROR(VLOOKUP(G317&amp;"-ALL",NLPaymentExport,10,FALSE),0)</f>
        <v>25</v>
      </c>
      <c r="AU317" s="117">
        <f t="shared" si="44"/>
        <v>0</v>
      </c>
    </row>
    <row r="318" spans="1:80" ht="28.5" outlineLevel="1" x14ac:dyDescent="0.45">
      <c r="A318" s="3"/>
      <c r="C318" s="4"/>
      <c r="D318" s="456"/>
      <c r="E318" s="90" t="str">
        <f t="shared" si="45"/>
        <v>Lubbock</v>
      </c>
      <c r="F318" s="92" t="str">
        <f t="shared" si="46"/>
        <v>CP285</v>
      </c>
      <c r="G318" s="98" t="str">
        <f t="shared" si="48"/>
        <v>CP285-RETURN - 7th don of the month -BONUS</v>
      </c>
      <c r="H318" s="457"/>
      <c r="I318" s="38" t="s">
        <v>88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0</v>
      </c>
      <c r="P318" s="58">
        <v>0</v>
      </c>
      <c r="Q318" s="58">
        <v>0</v>
      </c>
      <c r="R318" s="58">
        <v>50</v>
      </c>
      <c r="S318" s="58">
        <v>50</v>
      </c>
      <c r="T318" s="58">
        <v>20</v>
      </c>
      <c r="U318" s="58">
        <v>20</v>
      </c>
      <c r="V318" s="186">
        <v>20</v>
      </c>
      <c r="W318" s="186">
        <v>20</v>
      </c>
      <c r="X318" s="186">
        <v>0</v>
      </c>
      <c r="Y318" s="186">
        <v>0</v>
      </c>
      <c r="Z318" s="186">
        <v>15</v>
      </c>
      <c r="AA318" s="186">
        <v>15</v>
      </c>
      <c r="AB318" s="186">
        <v>15</v>
      </c>
      <c r="AC318" s="186">
        <v>15</v>
      </c>
      <c r="AD318" s="190">
        <v>20</v>
      </c>
      <c r="AE318" s="214">
        <v>20</v>
      </c>
      <c r="AF318" s="214">
        <v>20</v>
      </c>
      <c r="AG318" s="214">
        <v>20</v>
      </c>
      <c r="AH318" s="214">
        <v>20</v>
      </c>
      <c r="AI318" s="214">
        <v>20</v>
      </c>
      <c r="AJ318" s="295">
        <v>20</v>
      </c>
      <c r="AK318" s="301">
        <v>20</v>
      </c>
      <c r="AL318" s="301">
        <v>20</v>
      </c>
      <c r="AM318" s="301">
        <v>20</v>
      </c>
      <c r="AN318" s="272">
        <v>20</v>
      </c>
      <c r="AO318" s="289">
        <v>35</v>
      </c>
      <c r="AP318" s="301">
        <v>35</v>
      </c>
      <c r="AQ318" s="301">
        <v>35</v>
      </c>
      <c r="AR318" s="22"/>
      <c r="AS318" s="116" t="str">
        <f t="shared" si="42"/>
        <v>N</v>
      </c>
      <c r="AT318" s="113">
        <f>IFERROR(SUMIF('Current NLData'!A:A,'Payment Changes'!G318,'Current NLData'!K:K)/COUNTIF('Current NLData'!A:A,'Payment Changes'!G318),0)+IFERROR(VLOOKUP(G318&amp;"-ALL",NLPaymentExport,10,FALSE),0)</f>
        <v>35</v>
      </c>
      <c r="AU318" s="117">
        <f t="shared" si="44"/>
        <v>0</v>
      </c>
    </row>
    <row r="319" spans="1:80" ht="28.5" outlineLevel="1" x14ac:dyDescent="0.45">
      <c r="A319" s="3"/>
      <c r="C319" s="4"/>
      <c r="D319" s="456"/>
      <c r="E319" s="90" t="str">
        <f t="shared" si="45"/>
        <v>Lubbock</v>
      </c>
      <c r="F319" s="92" t="str">
        <f t="shared" si="46"/>
        <v>CP285</v>
      </c>
      <c r="G319" s="98" t="str">
        <f t="shared" si="48"/>
        <v>CP285-RETURN - 8th don of the month -BONUS</v>
      </c>
      <c r="H319" s="457"/>
      <c r="I319" s="38" t="s">
        <v>89</v>
      </c>
      <c r="J319" s="58">
        <v>35</v>
      </c>
      <c r="K319" s="58">
        <f>J319</f>
        <v>35</v>
      </c>
      <c r="L319" s="58">
        <v>0</v>
      </c>
      <c r="M319" s="58">
        <v>0</v>
      </c>
      <c r="N319" s="58">
        <v>0</v>
      </c>
      <c r="O319" s="58">
        <v>0</v>
      </c>
      <c r="P319" s="58">
        <v>0</v>
      </c>
      <c r="Q319" s="58">
        <v>0</v>
      </c>
      <c r="R319" s="58">
        <v>0</v>
      </c>
      <c r="S319" s="58">
        <v>0</v>
      </c>
      <c r="T319" s="58">
        <v>0</v>
      </c>
      <c r="U319" s="58">
        <v>0</v>
      </c>
      <c r="V319" s="186">
        <v>0</v>
      </c>
      <c r="W319" s="186">
        <v>0</v>
      </c>
      <c r="X319" s="186">
        <v>0</v>
      </c>
      <c r="Y319" s="186">
        <v>0</v>
      </c>
      <c r="Z319" s="186">
        <v>0</v>
      </c>
      <c r="AA319" s="186">
        <v>0</v>
      </c>
      <c r="AB319" s="186">
        <v>0</v>
      </c>
      <c r="AC319" s="186">
        <v>0</v>
      </c>
      <c r="AD319" s="214">
        <v>0</v>
      </c>
      <c r="AE319" s="214">
        <v>0</v>
      </c>
      <c r="AF319" s="214">
        <v>0</v>
      </c>
      <c r="AG319" s="214">
        <v>0</v>
      </c>
      <c r="AH319" s="214">
        <v>0</v>
      </c>
      <c r="AI319" s="214">
        <v>0</v>
      </c>
      <c r="AJ319" s="272">
        <v>0</v>
      </c>
      <c r="AK319" s="301">
        <v>0</v>
      </c>
      <c r="AL319" s="301">
        <v>0</v>
      </c>
      <c r="AM319" s="301">
        <v>0</v>
      </c>
      <c r="AN319" s="272">
        <v>0</v>
      </c>
      <c r="AO319" s="301">
        <v>0</v>
      </c>
      <c r="AP319" s="301">
        <v>0</v>
      </c>
      <c r="AQ319" s="301">
        <v>0</v>
      </c>
      <c r="AR319" s="22"/>
      <c r="AS319" s="116" t="str">
        <f t="shared" si="42"/>
        <v>N</v>
      </c>
      <c r="AT319" s="113">
        <f>IFERROR(SUMIF('Current NLData'!A:A,'Payment Changes'!G319,'Current NLData'!K:K)/COUNTIF('Current NLData'!A:A,'Payment Changes'!G319),0)+IFERROR(VLOOKUP(G319&amp;"-ALL",NLPaymentExport,10,FALSE),0)</f>
        <v>0</v>
      </c>
      <c r="AU319" s="117">
        <f t="shared" si="44"/>
        <v>0</v>
      </c>
    </row>
    <row r="320" spans="1:80" ht="28.5" outlineLevel="1" x14ac:dyDescent="0.45">
      <c r="A320" s="3"/>
      <c r="C320" s="4" t="str">
        <f>IF(J320=0,"Warning","")</f>
        <v/>
      </c>
      <c r="D320" s="456"/>
      <c r="E320" s="90" t="str">
        <f t="shared" si="45"/>
        <v>Lubbock</v>
      </c>
      <c r="F320" s="92" t="str">
        <f t="shared" si="46"/>
        <v>CP285</v>
      </c>
      <c r="G320" s="98" t="str">
        <f t="shared" si="48"/>
        <v>CP285-RETURN - Buddy referral  -BONUS</v>
      </c>
      <c r="H320" s="457"/>
      <c r="I320" s="39" t="s">
        <v>90</v>
      </c>
      <c r="J320" s="58">
        <v>50</v>
      </c>
      <c r="K320" s="58">
        <v>50</v>
      </c>
      <c r="L320" s="58">
        <v>0</v>
      </c>
      <c r="M320" s="58">
        <v>0</v>
      </c>
      <c r="N320" s="58">
        <v>0</v>
      </c>
      <c r="O320" s="58">
        <v>50</v>
      </c>
      <c r="P320" s="58">
        <v>50</v>
      </c>
      <c r="Q320" s="58">
        <v>50</v>
      </c>
      <c r="R320" s="58">
        <v>50</v>
      </c>
      <c r="S320" s="58">
        <v>50</v>
      </c>
      <c r="T320" s="58">
        <v>50</v>
      </c>
      <c r="U320" s="58">
        <v>50</v>
      </c>
      <c r="V320" s="186">
        <v>50</v>
      </c>
      <c r="W320" s="186">
        <v>50</v>
      </c>
      <c r="X320" s="186">
        <v>50</v>
      </c>
      <c r="Y320" s="186">
        <v>50</v>
      </c>
      <c r="Z320" s="186">
        <v>50</v>
      </c>
      <c r="AA320" s="186">
        <v>50</v>
      </c>
      <c r="AB320" s="186">
        <v>50</v>
      </c>
      <c r="AC320" s="186">
        <v>50</v>
      </c>
      <c r="AD320" s="214">
        <v>50</v>
      </c>
      <c r="AE320" s="214">
        <v>50</v>
      </c>
      <c r="AF320" s="214">
        <v>50</v>
      </c>
      <c r="AG320" s="214">
        <v>50</v>
      </c>
      <c r="AH320" s="214">
        <v>50</v>
      </c>
      <c r="AI320" s="214">
        <v>50</v>
      </c>
      <c r="AJ320" s="272">
        <v>50</v>
      </c>
      <c r="AK320" s="301">
        <v>50</v>
      </c>
      <c r="AL320" s="301">
        <v>50</v>
      </c>
      <c r="AM320" s="301">
        <v>50</v>
      </c>
      <c r="AN320" s="272">
        <v>50</v>
      </c>
      <c r="AO320" s="301">
        <v>50</v>
      </c>
      <c r="AP320" s="301">
        <v>50</v>
      </c>
      <c r="AQ320" s="301">
        <v>50</v>
      </c>
      <c r="AR320" s="22"/>
      <c r="AS320" s="116" t="str">
        <f t="shared" si="42"/>
        <v>N</v>
      </c>
      <c r="AT320" s="113">
        <f>IFERROR(SUMIF('Current NLData'!A:A,'Payment Changes'!G320,'Current NLData'!K:K)/COUNTIF('Current NLData'!A:A,'Payment Changes'!G320),0)+IFERROR(VLOOKUP(G320&amp;"-ALL",NLPaymentExport,10,FALSE),0)</f>
        <v>50</v>
      </c>
      <c r="AU320" s="117">
        <f t="shared" si="44"/>
        <v>0</v>
      </c>
    </row>
    <row r="321" spans="1:80" s="89" customFormat="1" ht="21.4" thickBot="1" x14ac:dyDescent="0.7">
      <c r="A321" s="85"/>
      <c r="B321" s="348"/>
      <c r="C321" s="160"/>
      <c r="D321" s="86"/>
      <c r="E321" s="86"/>
      <c r="F321" s="86"/>
      <c r="G321" s="86"/>
      <c r="H321" s="95"/>
      <c r="I321" s="87"/>
      <c r="J321" s="88"/>
      <c r="K321" s="88"/>
      <c r="L321" s="88"/>
      <c r="M321" s="88"/>
      <c r="N321" s="88"/>
      <c r="O321" s="88"/>
      <c r="P321" s="88"/>
      <c r="Q321" s="88"/>
      <c r="R321" s="88"/>
      <c r="S321" s="88"/>
      <c r="T321" s="88"/>
      <c r="U321" s="88"/>
      <c r="V321" s="189" t="s">
        <v>91</v>
      </c>
      <c r="W321" s="189" t="s">
        <v>91</v>
      </c>
      <c r="X321" s="189" t="s">
        <v>91</v>
      </c>
      <c r="Y321" s="189" t="s">
        <v>91</v>
      </c>
      <c r="Z321" s="189" t="s">
        <v>91</v>
      </c>
      <c r="AA321" s="189" t="s">
        <v>91</v>
      </c>
      <c r="AB321" s="189" t="s">
        <v>91</v>
      </c>
      <c r="AC321" s="189" t="s">
        <v>91</v>
      </c>
      <c r="AD321" s="257" t="s">
        <v>91</v>
      </c>
      <c r="AE321" s="257" t="s">
        <v>91</v>
      </c>
      <c r="AF321" s="257" t="s">
        <v>91</v>
      </c>
      <c r="AG321" s="257" t="s">
        <v>91</v>
      </c>
      <c r="AH321" s="257" t="s">
        <v>91</v>
      </c>
      <c r="AI321" s="257" t="s">
        <v>91</v>
      </c>
      <c r="AJ321" s="288" t="s">
        <v>91</v>
      </c>
      <c r="AK321" s="311" t="s">
        <v>91</v>
      </c>
      <c r="AL321" s="311" t="s">
        <v>91</v>
      </c>
      <c r="AM321" s="311" t="s">
        <v>91</v>
      </c>
      <c r="AN321" s="288" t="s">
        <v>91</v>
      </c>
      <c r="AO321" s="311" t="s">
        <v>91</v>
      </c>
      <c r="AP321" s="311" t="s">
        <v>91</v>
      </c>
      <c r="AQ321" s="311" t="s">
        <v>91</v>
      </c>
      <c r="AR321" s="21"/>
      <c r="AS321" s="116" t="str">
        <f t="shared" si="42"/>
        <v>N</v>
      </c>
      <c r="AT321" s="113">
        <f>IFERROR(SUMIF('Current NLData'!A:A,'Payment Changes'!G321,'Current NLData'!K:K)/COUNTIF('Current NLData'!A:A,'Payment Changes'!G321),0)+IFERROR(VLOOKUP(G321&amp;"-ALL",NLPaymentExport,10,FALSE),0)</f>
        <v>0</v>
      </c>
      <c r="AU321" s="117" t="str">
        <f t="shared" si="44"/>
        <v/>
      </c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</row>
    <row r="322" spans="1:80" s="10" customFormat="1" x14ac:dyDescent="0.45">
      <c r="A322" s="458">
        <v>20</v>
      </c>
      <c r="B322" s="461" t="s">
        <v>254</v>
      </c>
      <c r="C322" s="464" t="s">
        <v>44</v>
      </c>
      <c r="D322" s="467" t="s">
        <v>100</v>
      </c>
      <c r="E322" s="105" t="str">
        <f t="shared" si="45"/>
        <v>Lubbock 34</v>
      </c>
      <c r="F322" s="106" t="s">
        <v>255</v>
      </c>
      <c r="G322" s="107" t="str">
        <f t="shared" ref="G322:G340" si="50">F322&amp;"-"&amp;I322</f>
        <v>CP284-New Donor</v>
      </c>
      <c r="H322" s="470" t="s">
        <v>148</v>
      </c>
      <c r="I322" s="76" t="s">
        <v>48</v>
      </c>
      <c r="J322" s="40" t="s">
        <v>94</v>
      </c>
      <c r="K322" s="41" t="s">
        <v>94</v>
      </c>
      <c r="L322" s="41" t="s">
        <v>256</v>
      </c>
      <c r="M322" s="42" t="s">
        <v>256</v>
      </c>
      <c r="N322" s="40" t="s">
        <v>256</v>
      </c>
      <c r="O322" s="40" t="s">
        <v>256</v>
      </c>
      <c r="P322" s="40" t="s">
        <v>256</v>
      </c>
      <c r="Q322" s="40" t="s">
        <v>256</v>
      </c>
      <c r="R322" s="40" t="s">
        <v>241</v>
      </c>
      <c r="S322" s="40" t="s">
        <v>241</v>
      </c>
      <c r="T322" s="40" t="s">
        <v>216</v>
      </c>
      <c r="U322" s="40" t="s">
        <v>216</v>
      </c>
      <c r="V322" s="180" t="s">
        <v>216</v>
      </c>
      <c r="W322" s="180" t="s">
        <v>216</v>
      </c>
      <c r="X322" s="180" t="s">
        <v>216</v>
      </c>
      <c r="Y322" s="180" t="s">
        <v>216</v>
      </c>
      <c r="Z322" s="180" t="s">
        <v>216</v>
      </c>
      <c r="AA322" s="180" t="s">
        <v>216</v>
      </c>
      <c r="AB322" s="180" t="s">
        <v>216</v>
      </c>
      <c r="AC322" s="180" t="s">
        <v>216</v>
      </c>
      <c r="AD322" s="191" t="s">
        <v>242</v>
      </c>
      <c r="AE322" s="213" t="s">
        <v>242</v>
      </c>
      <c r="AF322" s="213" t="s">
        <v>242</v>
      </c>
      <c r="AG322" s="213" t="s">
        <v>242</v>
      </c>
      <c r="AH322" s="213" t="s">
        <v>242</v>
      </c>
      <c r="AI322" s="191" t="s">
        <v>243</v>
      </c>
      <c r="AJ322" s="281" t="s">
        <v>243</v>
      </c>
      <c r="AK322" s="320" t="s">
        <v>243</v>
      </c>
      <c r="AL322" s="320" t="s">
        <v>243</v>
      </c>
      <c r="AM322" s="320" t="s">
        <v>243</v>
      </c>
      <c r="AN322" s="281" t="s">
        <v>243</v>
      </c>
      <c r="AO322" s="282" t="s">
        <v>216</v>
      </c>
      <c r="AP322" s="320" t="s">
        <v>216</v>
      </c>
      <c r="AQ322" s="320" t="s">
        <v>216</v>
      </c>
      <c r="AR322" s="108"/>
      <c r="AS322" s="116" t="str">
        <f t="shared" si="42"/>
        <v>N</v>
      </c>
      <c r="AT322" s="113">
        <f>IFERROR(SUMIF('Current NLData'!A:A,'Payment Changes'!G322,'Current NLData'!K:K)/COUNTIF('Current NLData'!A:A,'Payment Changes'!G322),0)+IFERROR(VLOOKUP(G322&amp;"-ALL",NLPaymentExport,10,FALSE),0)</f>
        <v>0</v>
      </c>
      <c r="AU322" s="117" t="str">
        <f t="shared" si="44"/>
        <v/>
      </c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</row>
    <row r="323" spans="1:80" x14ac:dyDescent="0.45">
      <c r="A323" s="459"/>
      <c r="B323" s="462"/>
      <c r="C323" s="465"/>
      <c r="D323" s="468"/>
      <c r="E323" s="90" t="str">
        <f t="shared" si="45"/>
        <v>Lubbock 34</v>
      </c>
      <c r="F323" s="91" t="s">
        <v>255</v>
      </c>
      <c r="G323" s="97" t="str">
        <f t="shared" si="50"/>
        <v>CP284-Return Donor</v>
      </c>
      <c r="H323" s="471"/>
      <c r="I323" s="77" t="s">
        <v>60</v>
      </c>
      <c r="J323" s="43" t="s">
        <v>94</v>
      </c>
      <c r="K323" s="43" t="s">
        <v>94</v>
      </c>
      <c r="L323" s="44" t="s">
        <v>256</v>
      </c>
      <c r="M323" s="45" t="s">
        <v>256</v>
      </c>
      <c r="N323" s="43" t="s">
        <v>256</v>
      </c>
      <c r="O323" s="43" t="s">
        <v>256</v>
      </c>
      <c r="P323" s="43" t="s">
        <v>256</v>
      </c>
      <c r="Q323" s="43" t="s">
        <v>256</v>
      </c>
      <c r="R323" s="43" t="s">
        <v>246</v>
      </c>
      <c r="S323" s="43" t="s">
        <v>246</v>
      </c>
      <c r="T323" s="43" t="s">
        <v>246</v>
      </c>
      <c r="U323" s="43" t="s">
        <v>246</v>
      </c>
      <c r="V323" s="176" t="s">
        <v>246</v>
      </c>
      <c r="W323" s="176" t="s">
        <v>246</v>
      </c>
      <c r="X323" s="176" t="s">
        <v>246</v>
      </c>
      <c r="Y323" s="176" t="s">
        <v>246</v>
      </c>
      <c r="Z323" s="176" t="s">
        <v>246</v>
      </c>
      <c r="AA323" s="176" t="s">
        <v>246</v>
      </c>
      <c r="AB323" s="176" t="s">
        <v>246</v>
      </c>
      <c r="AC323" s="176" t="s">
        <v>246</v>
      </c>
      <c r="AD323" s="217" t="s">
        <v>246</v>
      </c>
      <c r="AE323" s="217" t="s">
        <v>246</v>
      </c>
      <c r="AF323" s="217" t="s">
        <v>246</v>
      </c>
      <c r="AG323" s="217" t="s">
        <v>246</v>
      </c>
      <c r="AH323" s="217" t="s">
        <v>246</v>
      </c>
      <c r="AI323" s="217" t="s">
        <v>246</v>
      </c>
      <c r="AJ323" s="270" t="s">
        <v>246</v>
      </c>
      <c r="AK323" s="313" t="s">
        <v>246</v>
      </c>
      <c r="AL323" s="313" t="s">
        <v>246</v>
      </c>
      <c r="AM323" s="313" t="s">
        <v>246</v>
      </c>
      <c r="AN323" s="270" t="s">
        <v>246</v>
      </c>
      <c r="AO323" s="313" t="s">
        <v>246</v>
      </c>
      <c r="AP323" s="313" t="s">
        <v>246</v>
      </c>
      <c r="AQ323" s="313" t="s">
        <v>246</v>
      </c>
      <c r="AR323" s="21"/>
      <c r="AS323" s="116" t="str">
        <f t="shared" ref="AS323:AS386" si="51">IF(AP323=AQ323,"N","Y")</f>
        <v>N</v>
      </c>
      <c r="AT323" s="113">
        <f>IFERROR(SUMIF('Current NLData'!A:A,'Payment Changes'!G323,'Current NLData'!K:K)/COUNTIF('Current NLData'!A:A,'Payment Changes'!G323),0)+IFERROR(VLOOKUP(G323&amp;"-ALL",NLPaymentExport,10,FALSE),0)</f>
        <v>0</v>
      </c>
      <c r="AU323" s="117" t="str">
        <f t="shared" si="44"/>
        <v/>
      </c>
    </row>
    <row r="324" spans="1:80" x14ac:dyDescent="0.45">
      <c r="A324" s="459"/>
      <c r="B324" s="462"/>
      <c r="C324" s="465"/>
      <c r="D324" s="468"/>
      <c r="E324" s="90" t="str">
        <f t="shared" si="45"/>
        <v>Lubbock 34</v>
      </c>
      <c r="F324" s="91" t="s">
        <v>255</v>
      </c>
      <c r="G324" s="97" t="str">
        <f t="shared" si="50"/>
        <v>CP284-Retention Bonus</v>
      </c>
      <c r="H324" s="471"/>
      <c r="I324" s="78" t="s">
        <v>62</v>
      </c>
      <c r="J324" s="46" t="s">
        <v>247</v>
      </c>
      <c r="K324" s="46" t="s">
        <v>247</v>
      </c>
      <c r="L324" s="47" t="s">
        <v>64</v>
      </c>
      <c r="M324" s="48" t="s">
        <v>64</v>
      </c>
      <c r="N324" s="46" t="s">
        <v>64</v>
      </c>
      <c r="O324" s="46" t="s">
        <v>64</v>
      </c>
      <c r="P324" s="46" t="s">
        <v>64</v>
      </c>
      <c r="Q324" s="46" t="s">
        <v>64</v>
      </c>
      <c r="R324" s="46" t="s">
        <v>248</v>
      </c>
      <c r="S324" s="46" t="s">
        <v>248</v>
      </c>
      <c r="T324" s="46" t="s">
        <v>249</v>
      </c>
      <c r="U324" s="46" t="s">
        <v>249</v>
      </c>
      <c r="V324" s="177" t="s">
        <v>249</v>
      </c>
      <c r="W324" s="177" t="s">
        <v>249</v>
      </c>
      <c r="X324" s="177" t="s">
        <v>249</v>
      </c>
      <c r="Y324" s="177" t="s">
        <v>249</v>
      </c>
      <c r="Z324" s="177" t="s">
        <v>249</v>
      </c>
      <c r="AA324" s="177" t="s">
        <v>249</v>
      </c>
      <c r="AB324" s="177" t="s">
        <v>249</v>
      </c>
      <c r="AC324" s="177" t="s">
        <v>249</v>
      </c>
      <c r="AD324" s="218" t="s">
        <v>249</v>
      </c>
      <c r="AE324" s="218" t="s">
        <v>249</v>
      </c>
      <c r="AF324" s="218" t="s">
        <v>249</v>
      </c>
      <c r="AG324" s="218" t="s">
        <v>257</v>
      </c>
      <c r="AH324" s="218" t="s">
        <v>249</v>
      </c>
      <c r="AI324" s="242" t="s">
        <v>258</v>
      </c>
      <c r="AJ324" s="276" t="s">
        <v>64</v>
      </c>
      <c r="AK324" s="314" t="s">
        <v>64</v>
      </c>
      <c r="AL324" s="314" t="s">
        <v>64</v>
      </c>
      <c r="AM324" s="314" t="s">
        <v>64</v>
      </c>
      <c r="AN324" s="276" t="s">
        <v>252</v>
      </c>
      <c r="AO324" s="276" t="s">
        <v>253</v>
      </c>
      <c r="AP324" s="314" t="s">
        <v>253</v>
      </c>
      <c r="AQ324" s="314" t="s">
        <v>253</v>
      </c>
      <c r="AR324" s="21"/>
      <c r="AS324" s="116" t="str">
        <f t="shared" si="51"/>
        <v>N</v>
      </c>
      <c r="AT324" s="113">
        <f>IFERROR(SUMIF('Current NLData'!A:A,'Payment Changes'!G324,'Current NLData'!K:K)/COUNTIF('Current NLData'!A:A,'Payment Changes'!G324),0)+IFERROR(VLOOKUP(G324&amp;"-ALL",NLPaymentExport,10,FALSE),0)</f>
        <v>0</v>
      </c>
      <c r="AU324" s="117" t="str">
        <f t="shared" si="44"/>
        <v/>
      </c>
    </row>
    <row r="325" spans="1:80" s="15" customFormat="1" ht="14.65" thickBot="1" x14ac:dyDescent="0.5">
      <c r="A325" s="460"/>
      <c r="B325" s="463"/>
      <c r="C325" s="466"/>
      <c r="D325" s="469"/>
      <c r="E325" s="109" t="str">
        <f t="shared" si="45"/>
        <v>Lubbock 34</v>
      </c>
      <c r="F325" s="110" t="s">
        <v>255</v>
      </c>
      <c r="G325" s="111" t="str">
        <f t="shared" si="50"/>
        <v>CP284-Referral</v>
      </c>
      <c r="H325" s="472"/>
      <c r="I325" s="79" t="s">
        <v>73</v>
      </c>
      <c r="J325" s="49">
        <v>50</v>
      </c>
      <c r="K325" s="49">
        <v>50</v>
      </c>
      <c r="L325" s="50" t="s">
        <v>64</v>
      </c>
      <c r="M325" s="51" t="s">
        <v>64</v>
      </c>
      <c r="N325" s="49" t="s">
        <v>64</v>
      </c>
      <c r="O325" s="49">
        <v>50</v>
      </c>
      <c r="P325" s="49">
        <v>50</v>
      </c>
      <c r="Q325" s="49">
        <v>50</v>
      </c>
      <c r="R325" s="49" t="s">
        <v>133</v>
      </c>
      <c r="S325" s="49" t="s">
        <v>133</v>
      </c>
      <c r="T325" s="49" t="s">
        <v>133</v>
      </c>
      <c r="U325" s="49" t="s">
        <v>133</v>
      </c>
      <c r="V325" s="178" t="s">
        <v>133</v>
      </c>
      <c r="W325" s="178" t="s">
        <v>133</v>
      </c>
      <c r="X325" s="178" t="s">
        <v>133</v>
      </c>
      <c r="Y325" s="178" t="s">
        <v>133</v>
      </c>
      <c r="Z325" s="178" t="s">
        <v>133</v>
      </c>
      <c r="AA325" s="178" t="s">
        <v>133</v>
      </c>
      <c r="AB325" s="178" t="s">
        <v>133</v>
      </c>
      <c r="AC325" s="178" t="s">
        <v>133</v>
      </c>
      <c r="AD325" s="219" t="s">
        <v>133</v>
      </c>
      <c r="AE325" s="219" t="s">
        <v>133</v>
      </c>
      <c r="AF325" s="219" t="s">
        <v>133</v>
      </c>
      <c r="AG325" s="219">
        <v>50</v>
      </c>
      <c r="AH325" s="219" t="s">
        <v>133</v>
      </c>
      <c r="AI325" s="219">
        <v>50</v>
      </c>
      <c r="AJ325" s="283">
        <v>25</v>
      </c>
      <c r="AK325" s="315">
        <v>25</v>
      </c>
      <c r="AL325" s="315">
        <v>25</v>
      </c>
      <c r="AM325" s="315">
        <v>25</v>
      </c>
      <c r="AN325" s="283">
        <v>50</v>
      </c>
      <c r="AO325" s="315" t="s">
        <v>133</v>
      </c>
      <c r="AP325" s="315" t="s">
        <v>133</v>
      </c>
      <c r="AQ325" s="315" t="s">
        <v>133</v>
      </c>
      <c r="AR325" s="112"/>
      <c r="AS325" s="116" t="str">
        <f t="shared" si="51"/>
        <v>N</v>
      </c>
      <c r="AT325" s="113">
        <f>IFERROR(SUMIF('Current NLData'!A:A,'Payment Changes'!G325,'Current NLData'!K:K)/COUNTIF('Current NLData'!A:A,'Payment Changes'!G325),0)+IFERROR(VLOOKUP(G325&amp;"-ALL",NLPaymentExport,10,FALSE),0)</f>
        <v>0</v>
      </c>
      <c r="AU325" s="117" t="str">
        <f t="shared" si="44"/>
        <v/>
      </c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</row>
    <row r="326" spans="1:80" outlineLevel="1" x14ac:dyDescent="0.45">
      <c r="A326" s="3"/>
      <c r="C326" s="4"/>
      <c r="D326" s="455" t="s">
        <v>255</v>
      </c>
      <c r="E326" s="90" t="str">
        <f t="shared" si="45"/>
        <v>Lubbock 34</v>
      </c>
      <c r="F326" s="92" t="str">
        <f t="shared" si="46"/>
        <v>CP284</v>
      </c>
      <c r="G326" s="98" t="str">
        <f t="shared" si="50"/>
        <v>CP284-NEW DONOR -1st</v>
      </c>
      <c r="H326" s="457" t="s">
        <v>75</v>
      </c>
      <c r="I326" s="33" t="s">
        <v>76</v>
      </c>
      <c r="J326" s="60">
        <v>70</v>
      </c>
      <c r="K326" s="60">
        <f>J326</f>
        <v>70</v>
      </c>
      <c r="L326" s="60">
        <v>64</v>
      </c>
      <c r="M326" s="60">
        <v>64</v>
      </c>
      <c r="N326" s="60">
        <v>64</v>
      </c>
      <c r="O326" s="60">
        <v>64</v>
      </c>
      <c r="P326" s="60">
        <v>64</v>
      </c>
      <c r="Q326" s="60">
        <v>64</v>
      </c>
      <c r="R326" s="60">
        <v>100</v>
      </c>
      <c r="S326" s="60">
        <v>100</v>
      </c>
      <c r="T326" s="60">
        <v>100</v>
      </c>
      <c r="U326" s="60">
        <v>100</v>
      </c>
      <c r="V326" s="185">
        <v>100</v>
      </c>
      <c r="W326" s="185">
        <v>100</v>
      </c>
      <c r="X326" s="185">
        <v>100</v>
      </c>
      <c r="Y326" s="185">
        <v>100</v>
      </c>
      <c r="Z326" s="185">
        <v>100</v>
      </c>
      <c r="AA326" s="185">
        <v>100</v>
      </c>
      <c r="AB326" s="185">
        <v>100</v>
      </c>
      <c r="AC326" s="185">
        <v>100</v>
      </c>
      <c r="AD326" s="220">
        <v>100</v>
      </c>
      <c r="AE326" s="220">
        <v>100</v>
      </c>
      <c r="AF326" s="220">
        <v>100</v>
      </c>
      <c r="AG326" s="220">
        <v>100</v>
      </c>
      <c r="AH326" s="220">
        <v>100</v>
      </c>
      <c r="AI326" s="220">
        <v>100</v>
      </c>
      <c r="AJ326" s="286">
        <v>100</v>
      </c>
      <c r="AK326" s="300">
        <v>100</v>
      </c>
      <c r="AL326" s="300">
        <v>100</v>
      </c>
      <c r="AM326" s="300">
        <v>100</v>
      </c>
      <c r="AN326" s="286">
        <v>100</v>
      </c>
      <c r="AO326" s="300">
        <v>100</v>
      </c>
      <c r="AP326" s="300">
        <v>100</v>
      </c>
      <c r="AQ326" s="300">
        <v>100</v>
      </c>
      <c r="AR326" s="22"/>
      <c r="AS326" s="116" t="str">
        <f t="shared" si="51"/>
        <v>N</v>
      </c>
      <c r="AT326" s="113">
        <f>IFERROR(SUMIF('Current NLData'!A:A,'Payment Changes'!G326,'Current NLData'!K:K)/COUNTIF('Current NLData'!A:A,'Payment Changes'!G326),0)+IFERROR(VLOOKUP(G326&amp;"-ALL",NLPaymentExport,10,FALSE),0)</f>
        <v>100</v>
      </c>
      <c r="AU326" s="117">
        <f t="shared" si="44"/>
        <v>0</v>
      </c>
    </row>
    <row r="327" spans="1:80" outlineLevel="1" x14ac:dyDescent="0.45">
      <c r="A327" s="3"/>
      <c r="C327" s="4"/>
      <c r="D327" s="456"/>
      <c r="E327" s="90" t="str">
        <f t="shared" si="45"/>
        <v>Lubbock 34</v>
      </c>
      <c r="F327" s="92" t="str">
        <f t="shared" si="46"/>
        <v>CP284</v>
      </c>
      <c r="G327" s="98" t="str">
        <f t="shared" si="50"/>
        <v>CP284-NEW DONOR -2nd</v>
      </c>
      <c r="H327" s="457"/>
      <c r="I327" s="34" t="s">
        <v>77</v>
      </c>
      <c r="J327" s="58">
        <v>70</v>
      </c>
      <c r="K327" s="58">
        <f>J327</f>
        <v>70</v>
      </c>
      <c r="L327" s="58">
        <v>64</v>
      </c>
      <c r="M327" s="58">
        <v>64</v>
      </c>
      <c r="N327" s="58">
        <v>64</v>
      </c>
      <c r="O327" s="58">
        <v>64</v>
      </c>
      <c r="P327" s="58">
        <v>64</v>
      </c>
      <c r="Q327" s="58">
        <v>64</v>
      </c>
      <c r="R327" s="58">
        <v>100</v>
      </c>
      <c r="S327" s="58">
        <v>100</v>
      </c>
      <c r="T327" s="58">
        <v>100</v>
      </c>
      <c r="U327" s="58">
        <v>100</v>
      </c>
      <c r="V327" s="186">
        <v>100</v>
      </c>
      <c r="W327" s="186">
        <v>100</v>
      </c>
      <c r="X327" s="186">
        <v>100</v>
      </c>
      <c r="Y327" s="186">
        <v>100</v>
      </c>
      <c r="Z327" s="186">
        <v>100</v>
      </c>
      <c r="AA327" s="186">
        <v>100</v>
      </c>
      <c r="AB327" s="186">
        <v>100</v>
      </c>
      <c r="AC327" s="186">
        <v>100</v>
      </c>
      <c r="AD327" s="214">
        <v>100</v>
      </c>
      <c r="AE327" s="214">
        <v>100</v>
      </c>
      <c r="AF327" s="214">
        <v>100</v>
      </c>
      <c r="AG327" s="214">
        <v>100</v>
      </c>
      <c r="AH327" s="214">
        <v>100</v>
      </c>
      <c r="AI327" s="214">
        <v>100</v>
      </c>
      <c r="AJ327" s="272">
        <v>100</v>
      </c>
      <c r="AK327" s="301">
        <v>100</v>
      </c>
      <c r="AL327" s="301">
        <v>100</v>
      </c>
      <c r="AM327" s="301">
        <v>100</v>
      </c>
      <c r="AN327" s="272">
        <v>100</v>
      </c>
      <c r="AO327" s="301">
        <v>100</v>
      </c>
      <c r="AP327" s="301">
        <v>100</v>
      </c>
      <c r="AQ327" s="301">
        <v>100</v>
      </c>
      <c r="AR327" s="22"/>
      <c r="AS327" s="116" t="str">
        <f t="shared" si="51"/>
        <v>N</v>
      </c>
      <c r="AT327" s="113">
        <f>IFERROR(SUMIF('Current NLData'!A:A,'Payment Changes'!G327,'Current NLData'!K:K)/COUNTIF('Current NLData'!A:A,'Payment Changes'!G327),0)+IFERROR(VLOOKUP(G327&amp;"-ALL",NLPaymentExport,10,FALSE),0)</f>
        <v>100</v>
      </c>
      <c r="AU327" s="117">
        <f t="shared" ref="AU327:AU390" si="52">IF(OR(I327 = "New Donor", I327="Return Donor", I327="Retention Bonus", I327="Referral", I327 = ""),"",AQ327-AT327 )</f>
        <v>0</v>
      </c>
    </row>
    <row r="328" spans="1:80" outlineLevel="1" x14ac:dyDescent="0.45">
      <c r="A328" s="3"/>
      <c r="C328" s="4"/>
      <c r="D328" s="456"/>
      <c r="E328" s="90" t="str">
        <f t="shared" si="45"/>
        <v>Lubbock 34</v>
      </c>
      <c r="F328" s="92" t="str">
        <f t="shared" si="46"/>
        <v>CP284</v>
      </c>
      <c r="G328" s="98" t="str">
        <f t="shared" si="50"/>
        <v>CP284-NEW DONOR -3rd</v>
      </c>
      <c r="H328" s="457"/>
      <c r="I328" s="34" t="s">
        <v>78</v>
      </c>
      <c r="J328" s="58">
        <v>70</v>
      </c>
      <c r="K328" s="58">
        <f t="shared" ref="K328:K332" si="53">J328</f>
        <v>70</v>
      </c>
      <c r="L328" s="58">
        <v>64</v>
      </c>
      <c r="M328" s="58">
        <v>64</v>
      </c>
      <c r="N328" s="58">
        <v>64</v>
      </c>
      <c r="O328" s="58">
        <v>64</v>
      </c>
      <c r="P328" s="58">
        <v>64</v>
      </c>
      <c r="Q328" s="58">
        <v>64</v>
      </c>
      <c r="R328" s="58">
        <v>100</v>
      </c>
      <c r="S328" s="58">
        <v>100</v>
      </c>
      <c r="T328" s="58">
        <v>100</v>
      </c>
      <c r="U328" s="58">
        <v>100</v>
      </c>
      <c r="V328" s="186">
        <v>100</v>
      </c>
      <c r="W328" s="186">
        <v>100</v>
      </c>
      <c r="X328" s="186">
        <v>100</v>
      </c>
      <c r="Y328" s="186">
        <v>100</v>
      </c>
      <c r="Z328" s="186">
        <v>100</v>
      </c>
      <c r="AA328" s="186">
        <v>100</v>
      </c>
      <c r="AB328" s="186">
        <v>100</v>
      </c>
      <c r="AC328" s="186">
        <v>100</v>
      </c>
      <c r="AD328" s="214">
        <v>100</v>
      </c>
      <c r="AE328" s="214">
        <v>100</v>
      </c>
      <c r="AF328" s="214">
        <v>100</v>
      </c>
      <c r="AG328" s="214">
        <v>100</v>
      </c>
      <c r="AH328" s="214">
        <v>100</v>
      </c>
      <c r="AI328" s="214">
        <v>100</v>
      </c>
      <c r="AJ328" s="272">
        <v>100</v>
      </c>
      <c r="AK328" s="301">
        <v>100</v>
      </c>
      <c r="AL328" s="301">
        <v>100</v>
      </c>
      <c r="AM328" s="301">
        <v>100</v>
      </c>
      <c r="AN328" s="272">
        <v>100</v>
      </c>
      <c r="AO328" s="301">
        <v>100</v>
      </c>
      <c r="AP328" s="301">
        <v>100</v>
      </c>
      <c r="AQ328" s="301">
        <v>100</v>
      </c>
      <c r="AR328" s="22"/>
      <c r="AS328" s="116" t="str">
        <f t="shared" si="51"/>
        <v>N</v>
      </c>
      <c r="AT328" s="113">
        <f>IFERROR(SUMIF('Current NLData'!A:A,'Payment Changes'!G328,'Current NLData'!K:K)/COUNTIF('Current NLData'!A:A,'Payment Changes'!G328),0)+IFERROR(VLOOKUP(G328&amp;"-ALL",NLPaymentExport,10,FALSE),0)</f>
        <v>100</v>
      </c>
      <c r="AU328" s="117">
        <f t="shared" si="52"/>
        <v>0</v>
      </c>
    </row>
    <row r="329" spans="1:80" outlineLevel="1" x14ac:dyDescent="0.45">
      <c r="A329" s="3"/>
      <c r="C329" s="4"/>
      <c r="D329" s="456"/>
      <c r="E329" s="90" t="str">
        <f t="shared" si="45"/>
        <v>Lubbock 34</v>
      </c>
      <c r="F329" s="92" t="str">
        <f t="shared" si="46"/>
        <v>CP284</v>
      </c>
      <c r="G329" s="98" t="str">
        <f t="shared" si="50"/>
        <v>CP284-NEW DONOR -4th</v>
      </c>
      <c r="H329" s="457"/>
      <c r="I329" s="34" t="s">
        <v>79</v>
      </c>
      <c r="J329" s="58">
        <v>70</v>
      </c>
      <c r="K329" s="58">
        <f t="shared" si="53"/>
        <v>70</v>
      </c>
      <c r="L329" s="58">
        <v>64</v>
      </c>
      <c r="M329" s="58">
        <v>64</v>
      </c>
      <c r="N329" s="58">
        <v>64</v>
      </c>
      <c r="O329" s="58">
        <v>64</v>
      </c>
      <c r="P329" s="58">
        <v>64</v>
      </c>
      <c r="Q329" s="58">
        <v>64</v>
      </c>
      <c r="R329" s="58">
        <v>100</v>
      </c>
      <c r="S329" s="58">
        <v>100</v>
      </c>
      <c r="T329" s="58">
        <v>60</v>
      </c>
      <c r="U329" s="58">
        <v>60</v>
      </c>
      <c r="V329" s="186">
        <v>60</v>
      </c>
      <c r="W329" s="186">
        <v>60</v>
      </c>
      <c r="X329" s="186">
        <v>60</v>
      </c>
      <c r="Y329" s="186">
        <v>60</v>
      </c>
      <c r="Z329" s="186">
        <v>60</v>
      </c>
      <c r="AA329" s="186">
        <v>60</v>
      </c>
      <c r="AB329" s="186">
        <v>60</v>
      </c>
      <c r="AC329" s="186">
        <v>60</v>
      </c>
      <c r="AD329" s="190">
        <v>100</v>
      </c>
      <c r="AE329" s="214">
        <v>100</v>
      </c>
      <c r="AF329" s="214">
        <v>100</v>
      </c>
      <c r="AG329" s="214">
        <v>100</v>
      </c>
      <c r="AH329" s="214">
        <v>100</v>
      </c>
      <c r="AI329" s="214">
        <v>100</v>
      </c>
      <c r="AJ329" s="272">
        <v>100</v>
      </c>
      <c r="AK329" s="301">
        <v>100</v>
      </c>
      <c r="AL329" s="301">
        <v>100</v>
      </c>
      <c r="AM329" s="301">
        <v>100</v>
      </c>
      <c r="AN329" s="272">
        <v>100</v>
      </c>
      <c r="AO329" s="289">
        <v>60</v>
      </c>
      <c r="AP329" s="301">
        <v>60</v>
      </c>
      <c r="AQ329" s="301">
        <v>60</v>
      </c>
      <c r="AR329" s="22"/>
      <c r="AS329" s="116" t="str">
        <f t="shared" si="51"/>
        <v>N</v>
      </c>
      <c r="AT329" s="113">
        <f>IFERROR(SUMIF('Current NLData'!A:A,'Payment Changes'!G329,'Current NLData'!K:K)/COUNTIF('Current NLData'!A:A,'Payment Changes'!G329),0)+IFERROR(VLOOKUP(G329&amp;"-ALL",NLPaymentExport,10,FALSE),0)</f>
        <v>60</v>
      </c>
      <c r="AU329" s="117">
        <f t="shared" si="52"/>
        <v>0</v>
      </c>
    </row>
    <row r="330" spans="1:80" outlineLevel="1" x14ac:dyDescent="0.45">
      <c r="A330" s="3"/>
      <c r="C330" s="4"/>
      <c r="D330" s="456"/>
      <c r="E330" s="90" t="str">
        <f t="shared" si="45"/>
        <v>Lubbock 34</v>
      </c>
      <c r="F330" s="92" t="str">
        <f t="shared" si="46"/>
        <v>CP284</v>
      </c>
      <c r="G330" s="98" t="str">
        <f t="shared" si="50"/>
        <v>CP284-NEW DONOR -5th</v>
      </c>
      <c r="H330" s="457"/>
      <c r="I330" s="34" t="s">
        <v>80</v>
      </c>
      <c r="J330" s="58">
        <v>70</v>
      </c>
      <c r="K330" s="58">
        <f t="shared" si="53"/>
        <v>70</v>
      </c>
      <c r="L330" s="58">
        <v>64</v>
      </c>
      <c r="M330" s="58">
        <v>64</v>
      </c>
      <c r="N330" s="58">
        <v>64</v>
      </c>
      <c r="O330" s="58">
        <v>64</v>
      </c>
      <c r="P330" s="58">
        <v>64</v>
      </c>
      <c r="Q330" s="58">
        <v>64</v>
      </c>
      <c r="R330" s="58">
        <v>60</v>
      </c>
      <c r="S330" s="58">
        <v>60</v>
      </c>
      <c r="T330" s="58">
        <v>60</v>
      </c>
      <c r="U330" s="58">
        <v>60</v>
      </c>
      <c r="V330" s="186">
        <v>60</v>
      </c>
      <c r="W330" s="186">
        <v>60</v>
      </c>
      <c r="X330" s="186">
        <v>60</v>
      </c>
      <c r="Y330" s="186">
        <v>60</v>
      </c>
      <c r="Z330" s="186">
        <v>60</v>
      </c>
      <c r="AA330" s="186">
        <v>60</v>
      </c>
      <c r="AB330" s="186">
        <v>60</v>
      </c>
      <c r="AC330" s="186">
        <v>60</v>
      </c>
      <c r="AD330" s="190">
        <v>100</v>
      </c>
      <c r="AE330" s="214">
        <v>100</v>
      </c>
      <c r="AF330" s="214">
        <v>100</v>
      </c>
      <c r="AG330" s="214">
        <v>100</v>
      </c>
      <c r="AH330" s="214">
        <v>100</v>
      </c>
      <c r="AI330" s="214">
        <v>100</v>
      </c>
      <c r="AJ330" s="272">
        <v>100</v>
      </c>
      <c r="AK330" s="301">
        <v>100</v>
      </c>
      <c r="AL330" s="301">
        <v>100</v>
      </c>
      <c r="AM330" s="301">
        <v>100</v>
      </c>
      <c r="AN330" s="272">
        <v>100</v>
      </c>
      <c r="AO330" s="289">
        <v>60</v>
      </c>
      <c r="AP330" s="301">
        <v>60</v>
      </c>
      <c r="AQ330" s="301">
        <v>60</v>
      </c>
      <c r="AR330" s="22"/>
      <c r="AS330" s="116" t="str">
        <f t="shared" si="51"/>
        <v>N</v>
      </c>
      <c r="AT330" s="113">
        <f>IFERROR(SUMIF('Current NLData'!A:A,'Payment Changes'!G330,'Current NLData'!K:K)/COUNTIF('Current NLData'!A:A,'Payment Changes'!G330),0)+IFERROR(VLOOKUP(G330&amp;"-ALL",NLPaymentExport,10,FALSE),0)</f>
        <v>60</v>
      </c>
      <c r="AU330" s="117">
        <f t="shared" si="52"/>
        <v>0</v>
      </c>
    </row>
    <row r="331" spans="1:80" outlineLevel="1" x14ac:dyDescent="0.45">
      <c r="A331" s="3"/>
      <c r="C331" s="4"/>
      <c r="D331" s="456"/>
      <c r="E331" s="90" t="str">
        <f t="shared" si="45"/>
        <v>Lubbock 34</v>
      </c>
      <c r="F331" s="92" t="str">
        <f t="shared" si="46"/>
        <v>CP284</v>
      </c>
      <c r="G331" s="98" t="str">
        <f t="shared" si="50"/>
        <v>CP284-NEW DONOR -6th</v>
      </c>
      <c r="H331" s="457"/>
      <c r="I331" s="34" t="s">
        <v>81</v>
      </c>
      <c r="J331" s="58">
        <v>70</v>
      </c>
      <c r="K331" s="58">
        <f t="shared" si="53"/>
        <v>70</v>
      </c>
      <c r="L331" s="58">
        <v>64</v>
      </c>
      <c r="M331" s="58">
        <v>64</v>
      </c>
      <c r="N331" s="58">
        <v>64</v>
      </c>
      <c r="O331" s="58">
        <v>64</v>
      </c>
      <c r="P331" s="58">
        <v>64</v>
      </c>
      <c r="Q331" s="58">
        <v>64</v>
      </c>
      <c r="R331" s="58">
        <v>60</v>
      </c>
      <c r="S331" s="58">
        <v>60</v>
      </c>
      <c r="T331" s="58">
        <v>60</v>
      </c>
      <c r="U331" s="58">
        <v>60</v>
      </c>
      <c r="V331" s="186">
        <v>60</v>
      </c>
      <c r="W331" s="186">
        <v>60</v>
      </c>
      <c r="X331" s="186">
        <v>60</v>
      </c>
      <c r="Y331" s="186">
        <v>60</v>
      </c>
      <c r="Z331" s="186">
        <v>60</v>
      </c>
      <c r="AA331" s="186">
        <v>60</v>
      </c>
      <c r="AB331" s="186">
        <v>60</v>
      </c>
      <c r="AC331" s="186">
        <v>60</v>
      </c>
      <c r="AD331" s="190">
        <v>100</v>
      </c>
      <c r="AE331" s="214">
        <v>100</v>
      </c>
      <c r="AF331" s="214">
        <v>100</v>
      </c>
      <c r="AG331" s="214">
        <v>100</v>
      </c>
      <c r="AH331" s="214">
        <v>100</v>
      </c>
      <c r="AI331" s="190">
        <v>60</v>
      </c>
      <c r="AJ331" s="272">
        <v>60</v>
      </c>
      <c r="AK331" s="301">
        <v>60</v>
      </c>
      <c r="AL331" s="301">
        <v>60</v>
      </c>
      <c r="AM331" s="301">
        <v>60</v>
      </c>
      <c r="AN331" s="272">
        <v>60</v>
      </c>
      <c r="AO331" s="301">
        <v>60</v>
      </c>
      <c r="AP331" s="301">
        <v>60</v>
      </c>
      <c r="AQ331" s="301">
        <v>60</v>
      </c>
      <c r="AR331" s="22"/>
      <c r="AS331" s="116" t="str">
        <f t="shared" si="51"/>
        <v>N</v>
      </c>
      <c r="AT331" s="113">
        <f>IFERROR(SUMIF('Current NLData'!A:A,'Payment Changes'!G331,'Current NLData'!K:K)/COUNTIF('Current NLData'!A:A,'Payment Changes'!G331),0)+IFERROR(VLOOKUP(G331&amp;"-ALL",NLPaymentExport,10,FALSE),0)</f>
        <v>60</v>
      </c>
      <c r="AU331" s="117">
        <f t="shared" si="52"/>
        <v>0</v>
      </c>
    </row>
    <row r="332" spans="1:80" outlineLevel="1" x14ac:dyDescent="0.45">
      <c r="A332" s="3"/>
      <c r="C332" s="4"/>
      <c r="D332" s="456"/>
      <c r="E332" s="90" t="str">
        <f t="shared" ref="E332:E395" si="54">IF(B332 = "",E331,B332)</f>
        <v>Lubbock 34</v>
      </c>
      <c r="F332" s="92" t="str">
        <f t="shared" ref="F332:F395" si="55">IF(D332 = "",F331,D332)</f>
        <v>CP284</v>
      </c>
      <c r="G332" s="98" t="str">
        <f t="shared" si="50"/>
        <v>CP284-NEW DONOR -7th</v>
      </c>
      <c r="H332" s="457"/>
      <c r="I332" s="34" t="s">
        <v>82</v>
      </c>
      <c r="J332" s="58">
        <v>70</v>
      </c>
      <c r="K332" s="58">
        <f t="shared" si="53"/>
        <v>70</v>
      </c>
      <c r="L332" s="58">
        <v>64</v>
      </c>
      <c r="M332" s="58">
        <v>64</v>
      </c>
      <c r="N332" s="58">
        <v>64</v>
      </c>
      <c r="O332" s="58">
        <v>64</v>
      </c>
      <c r="P332" s="58">
        <v>64</v>
      </c>
      <c r="Q332" s="58">
        <v>64</v>
      </c>
      <c r="R332" s="58">
        <v>60</v>
      </c>
      <c r="S332" s="58">
        <v>60</v>
      </c>
      <c r="T332" s="58">
        <v>60</v>
      </c>
      <c r="U332" s="58">
        <v>60</v>
      </c>
      <c r="V332" s="186">
        <v>60</v>
      </c>
      <c r="W332" s="186">
        <v>60</v>
      </c>
      <c r="X332" s="186">
        <v>60</v>
      </c>
      <c r="Y332" s="186">
        <v>60</v>
      </c>
      <c r="Z332" s="186">
        <v>60</v>
      </c>
      <c r="AA332" s="186">
        <v>60</v>
      </c>
      <c r="AB332" s="186">
        <v>60</v>
      </c>
      <c r="AC332" s="186">
        <v>60</v>
      </c>
      <c r="AD332" s="190">
        <v>100</v>
      </c>
      <c r="AE332" s="214">
        <v>100</v>
      </c>
      <c r="AF332" s="214">
        <v>100</v>
      </c>
      <c r="AG332" s="214">
        <v>100</v>
      </c>
      <c r="AH332" s="214">
        <v>100</v>
      </c>
      <c r="AI332" s="190">
        <v>60</v>
      </c>
      <c r="AJ332" s="272">
        <v>60</v>
      </c>
      <c r="AK332" s="301">
        <v>60</v>
      </c>
      <c r="AL332" s="301">
        <v>60</v>
      </c>
      <c r="AM332" s="301">
        <v>60</v>
      </c>
      <c r="AN332" s="272">
        <v>60</v>
      </c>
      <c r="AO332" s="301">
        <v>60</v>
      </c>
      <c r="AP332" s="301">
        <v>60</v>
      </c>
      <c r="AQ332" s="301">
        <v>60</v>
      </c>
      <c r="AR332" s="22"/>
      <c r="AS332" s="116" t="str">
        <f t="shared" si="51"/>
        <v>N</v>
      </c>
      <c r="AT332" s="113">
        <f>IFERROR(SUMIF('Current NLData'!A:A,'Payment Changes'!G332,'Current NLData'!K:K)/COUNTIF('Current NLData'!A:A,'Payment Changes'!G332),0)+IFERROR(VLOOKUP(G332&amp;"-ALL",NLPaymentExport,10,FALSE),0)</f>
        <v>60</v>
      </c>
      <c r="AU332" s="117">
        <f t="shared" si="52"/>
        <v>0</v>
      </c>
    </row>
    <row r="333" spans="1:80" outlineLevel="1" x14ac:dyDescent="0.45">
      <c r="A333" s="3"/>
      <c r="C333" s="4"/>
      <c r="D333" s="456"/>
      <c r="E333" s="90" t="str">
        <f t="shared" si="54"/>
        <v>Lubbock 34</v>
      </c>
      <c r="F333" s="92" t="str">
        <f t="shared" si="55"/>
        <v>CP284</v>
      </c>
      <c r="G333" s="98" t="str">
        <f t="shared" si="50"/>
        <v>CP284-NEW DONOR -8th</v>
      </c>
      <c r="H333" s="457"/>
      <c r="I333" s="35" t="s">
        <v>83</v>
      </c>
      <c r="J333" s="63">
        <v>70</v>
      </c>
      <c r="K333" s="63">
        <f>J333</f>
        <v>70</v>
      </c>
      <c r="L333" s="63">
        <v>64</v>
      </c>
      <c r="M333" s="63">
        <v>64</v>
      </c>
      <c r="N333" s="63">
        <v>64</v>
      </c>
      <c r="O333" s="63">
        <v>64</v>
      </c>
      <c r="P333" s="63">
        <v>64</v>
      </c>
      <c r="Q333" s="63">
        <v>64</v>
      </c>
      <c r="R333" s="63">
        <v>60</v>
      </c>
      <c r="S333" s="63">
        <v>60</v>
      </c>
      <c r="T333" s="63">
        <v>60</v>
      </c>
      <c r="U333" s="63">
        <v>60</v>
      </c>
      <c r="V333" s="187">
        <v>60</v>
      </c>
      <c r="W333" s="187">
        <v>60</v>
      </c>
      <c r="X333" s="187">
        <v>60</v>
      </c>
      <c r="Y333" s="187">
        <v>60</v>
      </c>
      <c r="Z333" s="187">
        <v>60</v>
      </c>
      <c r="AA333" s="187">
        <v>60</v>
      </c>
      <c r="AB333" s="187">
        <v>60</v>
      </c>
      <c r="AC333" s="187">
        <v>60</v>
      </c>
      <c r="AD333" s="221">
        <v>60</v>
      </c>
      <c r="AE333" s="221">
        <v>60</v>
      </c>
      <c r="AF333" s="221">
        <v>60</v>
      </c>
      <c r="AG333" s="221">
        <v>60</v>
      </c>
      <c r="AH333" s="221">
        <v>60</v>
      </c>
      <c r="AI333" s="221">
        <v>60</v>
      </c>
      <c r="AJ333" s="273">
        <v>60</v>
      </c>
      <c r="AK333" s="302">
        <v>60</v>
      </c>
      <c r="AL333" s="302">
        <v>60</v>
      </c>
      <c r="AM333" s="302">
        <v>60</v>
      </c>
      <c r="AN333" s="273">
        <v>60</v>
      </c>
      <c r="AO333" s="302">
        <v>60</v>
      </c>
      <c r="AP333" s="302">
        <v>60</v>
      </c>
      <c r="AQ333" s="302">
        <v>60</v>
      </c>
      <c r="AR333" s="22"/>
      <c r="AS333" s="116" t="str">
        <f t="shared" si="51"/>
        <v>N</v>
      </c>
      <c r="AT333" s="113">
        <f>IFERROR(SUMIF('Current NLData'!A:A,'Payment Changes'!G333,'Current NLData'!K:K)/COUNTIF('Current NLData'!A:A,'Payment Changes'!G333),0)+IFERROR(VLOOKUP(G333&amp;"-ALL",NLPaymentExport,10,FALSE),0)</f>
        <v>60</v>
      </c>
      <c r="AU333" s="117">
        <f t="shared" si="52"/>
        <v>0</v>
      </c>
    </row>
    <row r="334" spans="1:80" ht="28.5" outlineLevel="1" x14ac:dyDescent="0.45">
      <c r="A334" s="3"/>
      <c r="C334" s="4"/>
      <c r="D334" s="456"/>
      <c r="E334" s="90" t="str">
        <f t="shared" si="54"/>
        <v>Lubbock 34</v>
      </c>
      <c r="F334" s="92" t="str">
        <f t="shared" si="55"/>
        <v>CP284</v>
      </c>
      <c r="G334" s="98" t="str">
        <f t="shared" si="50"/>
        <v>CP284-RETURN - 1st don of the week -STD</v>
      </c>
      <c r="H334" s="457"/>
      <c r="I334" s="36" t="s">
        <v>84</v>
      </c>
      <c r="J334" s="58">
        <v>70</v>
      </c>
      <c r="K334" s="58">
        <v>70</v>
      </c>
      <c r="L334" s="58">
        <v>64</v>
      </c>
      <c r="M334" s="58">
        <v>64</v>
      </c>
      <c r="N334" s="58">
        <v>64</v>
      </c>
      <c r="O334" s="58">
        <v>64</v>
      </c>
      <c r="P334" s="58">
        <v>64</v>
      </c>
      <c r="Q334" s="58">
        <v>64</v>
      </c>
      <c r="R334" s="58">
        <v>60</v>
      </c>
      <c r="S334" s="58">
        <v>60</v>
      </c>
      <c r="T334" s="58">
        <v>60</v>
      </c>
      <c r="U334" s="58">
        <v>60</v>
      </c>
      <c r="V334" s="186">
        <v>60</v>
      </c>
      <c r="W334" s="186">
        <v>60</v>
      </c>
      <c r="X334" s="186">
        <v>60</v>
      </c>
      <c r="Y334" s="186">
        <v>60</v>
      </c>
      <c r="Z334" s="186">
        <v>60</v>
      </c>
      <c r="AA334" s="186">
        <v>60</v>
      </c>
      <c r="AB334" s="186">
        <v>60</v>
      </c>
      <c r="AC334" s="186">
        <v>60</v>
      </c>
      <c r="AD334" s="214">
        <v>60</v>
      </c>
      <c r="AE334" s="214">
        <v>60</v>
      </c>
      <c r="AF334" s="214">
        <v>60</v>
      </c>
      <c r="AG334" s="214">
        <v>60</v>
      </c>
      <c r="AH334" s="214">
        <v>60</v>
      </c>
      <c r="AI334" s="214">
        <v>60</v>
      </c>
      <c r="AJ334" s="272">
        <v>60</v>
      </c>
      <c r="AK334" s="301">
        <v>60</v>
      </c>
      <c r="AL334" s="301">
        <v>60</v>
      </c>
      <c r="AM334" s="301">
        <v>60</v>
      </c>
      <c r="AN334" s="272">
        <v>60</v>
      </c>
      <c r="AO334" s="301">
        <v>60</v>
      </c>
      <c r="AP334" s="301">
        <v>60</v>
      </c>
      <c r="AQ334" s="301">
        <v>60</v>
      </c>
      <c r="AR334" s="22"/>
      <c r="AS334" s="116" t="str">
        <f t="shared" si="51"/>
        <v>N</v>
      </c>
      <c r="AT334" s="113">
        <f>IFERROR(SUMIF('Current NLData'!A:A,'Payment Changes'!G334,'Current NLData'!K:K)/COUNTIF('Current NLData'!A:A,'Payment Changes'!G334),0)+IFERROR(VLOOKUP(G334&amp;"-ALL",NLPaymentExport,10,FALSE),0)</f>
        <v>60</v>
      </c>
      <c r="AU334" s="117">
        <f t="shared" si="52"/>
        <v>0</v>
      </c>
    </row>
    <row r="335" spans="1:80" ht="28.5" outlineLevel="1" x14ac:dyDescent="0.45">
      <c r="A335" s="3"/>
      <c r="C335" s="4"/>
      <c r="D335" s="456"/>
      <c r="E335" s="90" t="str">
        <f t="shared" si="54"/>
        <v>Lubbock 34</v>
      </c>
      <c r="F335" s="92" t="str">
        <f t="shared" si="55"/>
        <v>CP284</v>
      </c>
      <c r="G335" s="98" t="str">
        <f t="shared" si="50"/>
        <v>CP284-RETURN - 2nd don of the week -BONUS</v>
      </c>
      <c r="H335" s="457"/>
      <c r="I335" s="36" t="s">
        <v>85</v>
      </c>
      <c r="J335" s="58">
        <v>0</v>
      </c>
      <c r="K335" s="58">
        <v>0</v>
      </c>
      <c r="L335" s="58">
        <v>6</v>
      </c>
      <c r="M335" s="58">
        <v>6</v>
      </c>
      <c r="N335" s="58">
        <v>6</v>
      </c>
      <c r="O335" s="58">
        <v>6</v>
      </c>
      <c r="P335" s="58">
        <v>6</v>
      </c>
      <c r="Q335" s="58">
        <v>6</v>
      </c>
      <c r="R335" s="58">
        <v>10</v>
      </c>
      <c r="S335" s="58">
        <v>10</v>
      </c>
      <c r="T335" s="58">
        <v>10</v>
      </c>
      <c r="U335" s="58">
        <v>10</v>
      </c>
      <c r="V335" s="186">
        <v>10</v>
      </c>
      <c r="W335" s="186">
        <v>10</v>
      </c>
      <c r="X335" s="186">
        <v>10</v>
      </c>
      <c r="Y335" s="186">
        <v>10</v>
      </c>
      <c r="Z335" s="186">
        <v>10</v>
      </c>
      <c r="AA335" s="186">
        <v>10</v>
      </c>
      <c r="AB335" s="186">
        <v>10</v>
      </c>
      <c r="AC335" s="186">
        <v>10</v>
      </c>
      <c r="AD335" s="214">
        <v>10</v>
      </c>
      <c r="AE335" s="214">
        <v>10</v>
      </c>
      <c r="AF335" s="214">
        <v>10</v>
      </c>
      <c r="AG335" s="214">
        <v>10</v>
      </c>
      <c r="AH335" s="214">
        <v>10</v>
      </c>
      <c r="AI335" s="214">
        <v>10</v>
      </c>
      <c r="AJ335" s="272">
        <v>10</v>
      </c>
      <c r="AK335" s="301">
        <v>10</v>
      </c>
      <c r="AL335" s="301">
        <v>10</v>
      </c>
      <c r="AM335" s="301">
        <v>10</v>
      </c>
      <c r="AN335" s="272">
        <v>10</v>
      </c>
      <c r="AO335" s="301">
        <v>10</v>
      </c>
      <c r="AP335" s="301">
        <v>10</v>
      </c>
      <c r="AQ335" s="301">
        <v>10</v>
      </c>
      <c r="AR335" s="22"/>
      <c r="AS335" s="116" t="str">
        <f t="shared" si="51"/>
        <v>N</v>
      </c>
      <c r="AT335" s="113">
        <f>IFERROR(SUMIF('Current NLData'!A:A,'Payment Changes'!G335,'Current NLData'!K:K)/COUNTIF('Current NLData'!A:A,'Payment Changes'!G335),0)+IFERROR(VLOOKUP(G335&amp;"-ALL",NLPaymentExport,10,FALSE),0)</f>
        <v>10</v>
      </c>
      <c r="AU335" s="117">
        <f t="shared" si="52"/>
        <v>0</v>
      </c>
    </row>
    <row r="336" spans="1:80" ht="28.5" outlineLevel="1" x14ac:dyDescent="0.45">
      <c r="A336" s="3"/>
      <c r="C336" s="4"/>
      <c r="D336" s="456"/>
      <c r="E336" s="90" t="str">
        <f t="shared" si="54"/>
        <v>Lubbock 34</v>
      </c>
      <c r="F336" s="92" t="str">
        <f t="shared" si="55"/>
        <v>CP284</v>
      </c>
      <c r="G336" s="98" t="str">
        <f t="shared" si="50"/>
        <v>CP284-RETURN - 5th don of the month -BONUS</v>
      </c>
      <c r="H336" s="457"/>
      <c r="I336" s="37" t="s">
        <v>86</v>
      </c>
      <c r="J336" s="65">
        <v>0</v>
      </c>
      <c r="K336" s="65">
        <v>0</v>
      </c>
      <c r="L336" s="65">
        <v>0</v>
      </c>
      <c r="M336" s="65">
        <v>0</v>
      </c>
      <c r="N336" s="65">
        <v>0</v>
      </c>
      <c r="O336" s="65">
        <v>0</v>
      </c>
      <c r="P336" s="65">
        <v>0</v>
      </c>
      <c r="Q336" s="65">
        <v>0</v>
      </c>
      <c r="R336" s="65">
        <v>30</v>
      </c>
      <c r="S336" s="65">
        <v>30</v>
      </c>
      <c r="T336" s="65">
        <v>20</v>
      </c>
      <c r="U336" s="65">
        <v>20</v>
      </c>
      <c r="V336" s="188">
        <v>20</v>
      </c>
      <c r="W336" s="188">
        <v>20</v>
      </c>
      <c r="X336" s="188">
        <v>20</v>
      </c>
      <c r="Y336" s="188">
        <v>20</v>
      </c>
      <c r="Z336" s="188">
        <v>20</v>
      </c>
      <c r="AA336" s="188">
        <v>20</v>
      </c>
      <c r="AB336" s="188">
        <v>20</v>
      </c>
      <c r="AC336" s="188">
        <v>20</v>
      </c>
      <c r="AD336" s="222">
        <v>20</v>
      </c>
      <c r="AE336" s="222">
        <v>20</v>
      </c>
      <c r="AF336" s="222">
        <v>20</v>
      </c>
      <c r="AG336" s="222">
        <v>20</v>
      </c>
      <c r="AH336" s="222">
        <v>20</v>
      </c>
      <c r="AI336" s="222">
        <v>20</v>
      </c>
      <c r="AJ336" s="290">
        <v>0</v>
      </c>
      <c r="AK336" s="303">
        <v>0</v>
      </c>
      <c r="AL336" s="303">
        <v>0</v>
      </c>
      <c r="AM336" s="303">
        <v>0</v>
      </c>
      <c r="AN336" s="290">
        <v>20</v>
      </c>
      <c r="AO336" s="290">
        <v>15</v>
      </c>
      <c r="AP336" s="303">
        <v>15</v>
      </c>
      <c r="AQ336" s="303">
        <v>15</v>
      </c>
      <c r="AR336" s="22"/>
      <c r="AS336" s="116" t="str">
        <f t="shared" si="51"/>
        <v>N</v>
      </c>
      <c r="AT336" s="113">
        <f>IFERROR(SUMIF('Current NLData'!A:A,'Payment Changes'!G336,'Current NLData'!K:K)/COUNTIF('Current NLData'!A:A,'Payment Changes'!G336),0)+IFERROR(VLOOKUP(G336&amp;"-ALL",NLPaymentExport,10,FALSE),0)</f>
        <v>15</v>
      </c>
      <c r="AU336" s="117">
        <f t="shared" si="52"/>
        <v>0</v>
      </c>
    </row>
    <row r="337" spans="1:80" ht="28.5" outlineLevel="1" x14ac:dyDescent="0.45">
      <c r="A337" s="3"/>
      <c r="C337" s="4"/>
      <c r="D337" s="456"/>
      <c r="E337" s="90" t="str">
        <f t="shared" si="54"/>
        <v>Lubbock 34</v>
      </c>
      <c r="F337" s="92" t="str">
        <f t="shared" si="55"/>
        <v>CP284</v>
      </c>
      <c r="G337" s="98" t="str">
        <f t="shared" si="50"/>
        <v>CP284-RETURN - 6th don of the month -BONUS</v>
      </c>
      <c r="H337" s="457"/>
      <c r="I337" s="38" t="s">
        <v>87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0</v>
      </c>
      <c r="P337" s="58">
        <v>0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186">
        <v>0</v>
      </c>
      <c r="W337" s="186">
        <v>0</v>
      </c>
      <c r="X337" s="186">
        <v>0</v>
      </c>
      <c r="Y337" s="186">
        <v>0</v>
      </c>
      <c r="Z337" s="186">
        <v>0</v>
      </c>
      <c r="AA337" s="186">
        <v>0</v>
      </c>
      <c r="AB337" s="186">
        <v>0</v>
      </c>
      <c r="AC337" s="186">
        <v>0</v>
      </c>
      <c r="AD337" s="214">
        <v>0</v>
      </c>
      <c r="AE337" s="214">
        <v>0</v>
      </c>
      <c r="AF337" s="214">
        <v>0</v>
      </c>
      <c r="AG337" s="214">
        <v>0</v>
      </c>
      <c r="AH337" s="214">
        <v>0</v>
      </c>
      <c r="AI337" s="214">
        <v>0</v>
      </c>
      <c r="AJ337" s="272">
        <v>0</v>
      </c>
      <c r="AK337" s="301">
        <v>0</v>
      </c>
      <c r="AL337" s="301">
        <v>0</v>
      </c>
      <c r="AM337" s="301">
        <v>0</v>
      </c>
      <c r="AN337" s="272">
        <v>0</v>
      </c>
      <c r="AO337" s="289">
        <v>25</v>
      </c>
      <c r="AP337" s="301">
        <v>25</v>
      </c>
      <c r="AQ337" s="301">
        <v>25</v>
      </c>
      <c r="AR337" s="22"/>
      <c r="AS337" s="116" t="str">
        <f t="shared" si="51"/>
        <v>N</v>
      </c>
      <c r="AT337" s="113">
        <f>IFERROR(SUMIF('Current NLData'!A:A,'Payment Changes'!G337,'Current NLData'!K:K)/COUNTIF('Current NLData'!A:A,'Payment Changes'!G337),0)+IFERROR(VLOOKUP(G337&amp;"-ALL",NLPaymentExport,10,FALSE),0)</f>
        <v>25</v>
      </c>
      <c r="AU337" s="117">
        <f t="shared" si="52"/>
        <v>0</v>
      </c>
    </row>
    <row r="338" spans="1:80" ht="28.5" outlineLevel="1" x14ac:dyDescent="0.45">
      <c r="A338" s="3"/>
      <c r="C338" s="4"/>
      <c r="D338" s="456"/>
      <c r="E338" s="90" t="str">
        <f t="shared" si="54"/>
        <v>Lubbock 34</v>
      </c>
      <c r="F338" s="92" t="str">
        <f t="shared" si="55"/>
        <v>CP284</v>
      </c>
      <c r="G338" s="98" t="str">
        <f t="shared" si="50"/>
        <v>CP284-RETURN - 7th don of the month -BONUS</v>
      </c>
      <c r="H338" s="457"/>
      <c r="I338" s="38" t="s">
        <v>88</v>
      </c>
      <c r="J338" s="58">
        <v>0</v>
      </c>
      <c r="K338" s="58">
        <v>0</v>
      </c>
      <c r="L338" s="58">
        <v>0</v>
      </c>
      <c r="M338" s="58">
        <v>0</v>
      </c>
      <c r="N338" s="58">
        <v>0</v>
      </c>
      <c r="O338" s="58">
        <v>0</v>
      </c>
      <c r="P338" s="58">
        <v>0</v>
      </c>
      <c r="Q338" s="58">
        <v>0</v>
      </c>
      <c r="R338" s="58">
        <v>50</v>
      </c>
      <c r="S338" s="58">
        <v>50</v>
      </c>
      <c r="T338" s="58">
        <v>20</v>
      </c>
      <c r="U338" s="58">
        <v>20</v>
      </c>
      <c r="V338" s="186">
        <v>20</v>
      </c>
      <c r="W338" s="186">
        <v>20</v>
      </c>
      <c r="X338" s="186">
        <v>20</v>
      </c>
      <c r="Y338" s="186">
        <v>20</v>
      </c>
      <c r="Z338" s="186">
        <v>20</v>
      </c>
      <c r="AA338" s="186">
        <v>20</v>
      </c>
      <c r="AB338" s="186">
        <v>20</v>
      </c>
      <c r="AC338" s="186">
        <v>20</v>
      </c>
      <c r="AD338" s="214">
        <v>20</v>
      </c>
      <c r="AE338" s="214">
        <v>20</v>
      </c>
      <c r="AF338" s="214">
        <v>20</v>
      </c>
      <c r="AG338" s="214">
        <v>20</v>
      </c>
      <c r="AH338" s="214">
        <v>20</v>
      </c>
      <c r="AI338" s="190">
        <v>0</v>
      </c>
      <c r="AJ338" s="272">
        <v>0</v>
      </c>
      <c r="AK338" s="301">
        <v>0</v>
      </c>
      <c r="AL338" s="301">
        <v>0</v>
      </c>
      <c r="AM338" s="301">
        <v>0</v>
      </c>
      <c r="AN338" s="289">
        <v>20</v>
      </c>
      <c r="AO338" s="289">
        <v>35</v>
      </c>
      <c r="AP338" s="301">
        <v>35</v>
      </c>
      <c r="AQ338" s="301">
        <v>35</v>
      </c>
      <c r="AR338" s="22"/>
      <c r="AS338" s="116" t="str">
        <f t="shared" si="51"/>
        <v>N</v>
      </c>
      <c r="AT338" s="113">
        <f>IFERROR(SUMIF('Current NLData'!A:A,'Payment Changes'!G338,'Current NLData'!K:K)/COUNTIF('Current NLData'!A:A,'Payment Changes'!G338),0)+IFERROR(VLOOKUP(G338&amp;"-ALL",NLPaymentExport,10,FALSE),0)</f>
        <v>35</v>
      </c>
      <c r="AU338" s="117">
        <f t="shared" si="52"/>
        <v>0</v>
      </c>
    </row>
    <row r="339" spans="1:80" ht="28.5" outlineLevel="1" x14ac:dyDescent="0.45">
      <c r="A339" s="3"/>
      <c r="C339" s="4"/>
      <c r="D339" s="456"/>
      <c r="E339" s="90" t="str">
        <f t="shared" si="54"/>
        <v>Lubbock 34</v>
      </c>
      <c r="F339" s="92" t="str">
        <f t="shared" si="55"/>
        <v>CP284</v>
      </c>
      <c r="G339" s="98" t="str">
        <f t="shared" si="50"/>
        <v>CP284-RETURN - 8th don of the month -BONUS</v>
      </c>
      <c r="H339" s="457"/>
      <c r="I339" s="38" t="s">
        <v>89</v>
      </c>
      <c r="J339" s="58">
        <v>35</v>
      </c>
      <c r="K339" s="58">
        <f>J339</f>
        <v>35</v>
      </c>
      <c r="L339" s="58">
        <v>0</v>
      </c>
      <c r="M339" s="58">
        <v>0</v>
      </c>
      <c r="N339" s="58">
        <v>0</v>
      </c>
      <c r="O339" s="58">
        <v>0</v>
      </c>
      <c r="P339" s="58">
        <v>0</v>
      </c>
      <c r="Q339" s="58">
        <v>0</v>
      </c>
      <c r="R339" s="58">
        <v>0</v>
      </c>
      <c r="S339" s="58">
        <v>0</v>
      </c>
      <c r="T339" s="58">
        <v>0</v>
      </c>
      <c r="U339" s="58">
        <v>0</v>
      </c>
      <c r="V339" s="186">
        <v>0</v>
      </c>
      <c r="W339" s="186">
        <v>0</v>
      </c>
      <c r="X339" s="186">
        <v>0</v>
      </c>
      <c r="Y339" s="186">
        <v>0</v>
      </c>
      <c r="Z339" s="186">
        <v>0</v>
      </c>
      <c r="AA339" s="186">
        <v>0</v>
      </c>
      <c r="AB339" s="186">
        <v>0</v>
      </c>
      <c r="AC339" s="186">
        <v>0</v>
      </c>
      <c r="AD339" s="214">
        <v>0</v>
      </c>
      <c r="AE339" s="214">
        <v>0</v>
      </c>
      <c r="AF339" s="214">
        <v>0</v>
      </c>
      <c r="AG339" s="214">
        <v>0</v>
      </c>
      <c r="AH339" s="214">
        <v>0</v>
      </c>
      <c r="AI339" s="214">
        <v>0</v>
      </c>
      <c r="AJ339" s="272">
        <v>0</v>
      </c>
      <c r="AK339" s="301">
        <v>0</v>
      </c>
      <c r="AL339" s="301">
        <v>0</v>
      </c>
      <c r="AM339" s="301">
        <v>0</v>
      </c>
      <c r="AN339" s="272">
        <v>0</v>
      </c>
      <c r="AO339" s="301">
        <v>0</v>
      </c>
      <c r="AP339" s="301">
        <v>0</v>
      </c>
      <c r="AQ339" s="301">
        <v>0</v>
      </c>
      <c r="AR339" s="22"/>
      <c r="AS339" s="116" t="str">
        <f t="shared" si="51"/>
        <v>N</v>
      </c>
      <c r="AT339" s="113">
        <f>IFERROR(SUMIF('Current NLData'!A:A,'Payment Changes'!G339,'Current NLData'!K:K)/COUNTIF('Current NLData'!A:A,'Payment Changes'!G339),0)+IFERROR(VLOOKUP(G339&amp;"-ALL",NLPaymentExport,10,FALSE),0)</f>
        <v>0</v>
      </c>
      <c r="AU339" s="117">
        <f t="shared" si="52"/>
        <v>0</v>
      </c>
    </row>
    <row r="340" spans="1:80" ht="28.5" outlineLevel="1" x14ac:dyDescent="0.45">
      <c r="A340" s="3"/>
      <c r="C340" s="4" t="str">
        <f>IF(J340=0,"Warning","")</f>
        <v/>
      </c>
      <c r="D340" s="456"/>
      <c r="E340" s="90" t="str">
        <f t="shared" si="54"/>
        <v>Lubbock 34</v>
      </c>
      <c r="F340" s="92" t="str">
        <f t="shared" si="55"/>
        <v>CP284</v>
      </c>
      <c r="G340" s="98" t="str">
        <f t="shared" si="50"/>
        <v>CP284-RETURN - Buddy referral  -BONUS</v>
      </c>
      <c r="H340" s="457"/>
      <c r="I340" s="39" t="s">
        <v>90</v>
      </c>
      <c r="J340" s="58">
        <v>50</v>
      </c>
      <c r="K340" s="58">
        <v>50</v>
      </c>
      <c r="L340" s="58">
        <v>0</v>
      </c>
      <c r="M340" s="58">
        <v>0</v>
      </c>
      <c r="N340" s="58">
        <v>0</v>
      </c>
      <c r="O340" s="58">
        <v>50</v>
      </c>
      <c r="P340" s="58">
        <v>50</v>
      </c>
      <c r="Q340" s="58">
        <v>50</v>
      </c>
      <c r="R340" s="58">
        <v>50</v>
      </c>
      <c r="S340" s="58">
        <v>50</v>
      </c>
      <c r="T340" s="58">
        <v>50</v>
      </c>
      <c r="U340" s="58">
        <v>50</v>
      </c>
      <c r="V340" s="186">
        <v>50</v>
      </c>
      <c r="W340" s="186">
        <v>50</v>
      </c>
      <c r="X340" s="186">
        <v>50</v>
      </c>
      <c r="Y340" s="186">
        <v>50</v>
      </c>
      <c r="Z340" s="186">
        <v>50</v>
      </c>
      <c r="AA340" s="186">
        <v>50</v>
      </c>
      <c r="AB340" s="186">
        <v>50</v>
      </c>
      <c r="AC340" s="186">
        <v>50</v>
      </c>
      <c r="AD340" s="214">
        <v>50</v>
      </c>
      <c r="AE340" s="214">
        <v>50</v>
      </c>
      <c r="AF340" s="214">
        <v>50</v>
      </c>
      <c r="AG340" s="214">
        <v>50</v>
      </c>
      <c r="AH340" s="214">
        <v>50</v>
      </c>
      <c r="AI340" s="214">
        <v>50</v>
      </c>
      <c r="AJ340" s="289">
        <v>25</v>
      </c>
      <c r="AK340" s="301">
        <v>25</v>
      </c>
      <c r="AL340" s="301">
        <v>25</v>
      </c>
      <c r="AM340" s="301">
        <v>25</v>
      </c>
      <c r="AN340" s="289">
        <v>50</v>
      </c>
      <c r="AO340" s="301">
        <v>50</v>
      </c>
      <c r="AP340" s="301">
        <v>50</v>
      </c>
      <c r="AQ340" s="301">
        <v>50</v>
      </c>
      <c r="AR340" s="22"/>
      <c r="AS340" s="116" t="str">
        <f t="shared" si="51"/>
        <v>N</v>
      </c>
      <c r="AT340" s="113">
        <f>IFERROR(SUMIF('Current NLData'!A:A,'Payment Changes'!G340,'Current NLData'!K:K)/COUNTIF('Current NLData'!A:A,'Payment Changes'!G340),0)+IFERROR(VLOOKUP(G340&amp;"-ALL",NLPaymentExport,10,FALSE),0)</f>
        <v>50</v>
      </c>
      <c r="AU340" s="117">
        <f t="shared" si="52"/>
        <v>0</v>
      </c>
    </row>
    <row r="341" spans="1:80" s="89" customFormat="1" ht="21.4" thickBot="1" x14ac:dyDescent="0.7">
      <c r="A341" s="85"/>
      <c r="B341" s="348"/>
      <c r="C341" s="160"/>
      <c r="D341" s="86"/>
      <c r="E341" s="86"/>
      <c r="F341" s="86"/>
      <c r="G341" s="86"/>
      <c r="H341" s="95"/>
      <c r="I341" s="87"/>
      <c r="J341" s="88"/>
      <c r="K341" s="88"/>
      <c r="L341" s="88"/>
      <c r="M341" s="88"/>
      <c r="N341" s="88"/>
      <c r="O341" s="88"/>
      <c r="P341" s="88"/>
      <c r="Q341" s="88"/>
      <c r="R341" s="88"/>
      <c r="S341" s="88"/>
      <c r="T341" s="88"/>
      <c r="U341" s="88"/>
      <c r="V341" s="189" t="s">
        <v>91</v>
      </c>
      <c r="W341" s="189" t="s">
        <v>91</v>
      </c>
      <c r="X341" s="189" t="s">
        <v>91</v>
      </c>
      <c r="Y341" s="189" t="s">
        <v>91</v>
      </c>
      <c r="Z341" s="189" t="s">
        <v>91</v>
      </c>
      <c r="AA341" s="189" t="s">
        <v>91</v>
      </c>
      <c r="AB341" s="189" t="s">
        <v>91</v>
      </c>
      <c r="AC341" s="189" t="s">
        <v>91</v>
      </c>
      <c r="AD341" s="257" t="s">
        <v>91</v>
      </c>
      <c r="AE341" s="257" t="s">
        <v>91</v>
      </c>
      <c r="AF341" s="257" t="s">
        <v>91</v>
      </c>
      <c r="AG341" s="257" t="s">
        <v>91</v>
      </c>
      <c r="AH341" s="257" t="s">
        <v>91</v>
      </c>
      <c r="AI341" s="257" t="s">
        <v>91</v>
      </c>
      <c r="AJ341" s="288" t="s">
        <v>91</v>
      </c>
      <c r="AK341" s="311" t="s">
        <v>91</v>
      </c>
      <c r="AL341" s="311" t="s">
        <v>91</v>
      </c>
      <c r="AM341" s="311" t="s">
        <v>91</v>
      </c>
      <c r="AN341" s="288" t="s">
        <v>91</v>
      </c>
      <c r="AO341" s="311" t="s">
        <v>91</v>
      </c>
      <c r="AP341" s="311" t="s">
        <v>91</v>
      </c>
      <c r="AQ341" s="311" t="s">
        <v>91</v>
      </c>
      <c r="AR341" s="21"/>
      <c r="AS341" s="116" t="str">
        <f t="shared" si="51"/>
        <v>N</v>
      </c>
      <c r="AT341" s="113">
        <f>IFERROR(SUMIF('Current NLData'!A:A,'Payment Changes'!G341,'Current NLData'!K:K)/COUNTIF('Current NLData'!A:A,'Payment Changes'!G341),0)+IFERROR(VLOOKUP(G341&amp;"-ALL",NLPaymentExport,10,FALSE),0)</f>
        <v>0</v>
      </c>
      <c r="AU341" s="117" t="str">
        <f t="shared" si="52"/>
        <v/>
      </c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</row>
    <row r="342" spans="1:80" s="10" customFormat="1" x14ac:dyDescent="0.45">
      <c r="A342" s="458">
        <v>21</v>
      </c>
      <c r="B342" s="461" t="s">
        <v>259</v>
      </c>
      <c r="C342" s="464" t="s">
        <v>44</v>
      </c>
      <c r="D342" s="467" t="s">
        <v>100</v>
      </c>
      <c r="E342" s="105" t="str">
        <f t="shared" si="54"/>
        <v>Copperas Cove</v>
      </c>
      <c r="F342" s="106" t="s">
        <v>260</v>
      </c>
      <c r="G342" s="107" t="str">
        <f t="shared" ref="G342:G360" si="56">F342&amp;"-"&amp;I342</f>
        <v>CP184-New Donor</v>
      </c>
      <c r="H342" s="470" t="s">
        <v>148</v>
      </c>
      <c r="I342" s="76" t="s">
        <v>48</v>
      </c>
      <c r="J342" s="40" t="s">
        <v>49</v>
      </c>
      <c r="K342" s="41" t="s">
        <v>50</v>
      </c>
      <c r="L342" s="126" t="s">
        <v>49</v>
      </c>
      <c r="M342" s="122" t="s">
        <v>127</v>
      </c>
      <c r="N342" s="137" t="s">
        <v>127</v>
      </c>
      <c r="O342" s="137" t="s">
        <v>127</v>
      </c>
      <c r="P342" s="137" t="s">
        <v>127</v>
      </c>
      <c r="Q342" s="137" t="s">
        <v>261</v>
      </c>
      <c r="R342" s="137" t="s">
        <v>261</v>
      </c>
      <c r="S342" s="137" t="s">
        <v>261</v>
      </c>
      <c r="T342" s="137" t="s">
        <v>261</v>
      </c>
      <c r="U342" s="137" t="s">
        <v>261</v>
      </c>
      <c r="V342" s="194" t="s">
        <v>261</v>
      </c>
      <c r="W342" s="194" t="s">
        <v>261</v>
      </c>
      <c r="X342" s="194" t="s">
        <v>261</v>
      </c>
      <c r="Y342" s="194" t="s">
        <v>261</v>
      </c>
      <c r="Z342" s="194" t="s">
        <v>261</v>
      </c>
      <c r="AA342" s="194" t="s">
        <v>261</v>
      </c>
      <c r="AB342" s="235" t="s">
        <v>262</v>
      </c>
      <c r="AC342" s="235" t="s">
        <v>262</v>
      </c>
      <c r="AD342" s="258" t="s">
        <v>262</v>
      </c>
      <c r="AE342" s="258" t="s">
        <v>262</v>
      </c>
      <c r="AF342" s="258" t="s">
        <v>262</v>
      </c>
      <c r="AG342" s="258" t="s">
        <v>262</v>
      </c>
      <c r="AH342" s="258" t="s">
        <v>262</v>
      </c>
      <c r="AI342" s="258" t="s">
        <v>262</v>
      </c>
      <c r="AJ342" s="296" t="s">
        <v>262</v>
      </c>
      <c r="AK342" s="324" t="s">
        <v>262</v>
      </c>
      <c r="AL342" s="335" t="s">
        <v>263</v>
      </c>
      <c r="AM342" s="324" t="s">
        <v>263</v>
      </c>
      <c r="AN342" s="296" t="s">
        <v>263</v>
      </c>
      <c r="AO342" s="335" t="s">
        <v>262</v>
      </c>
      <c r="AP342" s="324" t="s">
        <v>262</v>
      </c>
      <c r="AQ342" s="324" t="s">
        <v>262</v>
      </c>
      <c r="AR342" s="108"/>
      <c r="AS342" s="116" t="str">
        <f t="shared" si="51"/>
        <v>N</v>
      </c>
      <c r="AT342" s="113">
        <f>IFERROR(SUMIF('Current NLData'!A:A,'Payment Changes'!G342,'Current NLData'!K:K)/COUNTIF('Current NLData'!A:A,'Payment Changes'!G342),0)+IFERROR(VLOOKUP(G342&amp;"-ALL",NLPaymentExport,10,FALSE),0)</f>
        <v>0</v>
      </c>
      <c r="AU342" s="117" t="str">
        <f t="shared" si="52"/>
        <v/>
      </c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</row>
    <row r="343" spans="1:80" x14ac:dyDescent="0.45">
      <c r="A343" s="459"/>
      <c r="B343" s="462"/>
      <c r="C343" s="465"/>
      <c r="D343" s="468"/>
      <c r="E343" s="90" t="str">
        <f t="shared" si="54"/>
        <v>Copperas Cove</v>
      </c>
      <c r="F343" s="91" t="s">
        <v>260</v>
      </c>
      <c r="G343" s="97" t="str">
        <f t="shared" si="56"/>
        <v>CP184-Return Donor</v>
      </c>
      <c r="H343" s="471"/>
      <c r="I343" s="77" t="s">
        <v>60</v>
      </c>
      <c r="J343" s="43" t="s">
        <v>49</v>
      </c>
      <c r="K343" s="43" t="s">
        <v>49</v>
      </c>
      <c r="L343" s="127" t="s">
        <v>49</v>
      </c>
      <c r="M343" s="123" t="s">
        <v>127</v>
      </c>
      <c r="N343" s="138" t="s">
        <v>127</v>
      </c>
      <c r="O343" s="138" t="s">
        <v>127</v>
      </c>
      <c r="P343" s="138" t="s">
        <v>127</v>
      </c>
      <c r="Q343" s="138" t="s">
        <v>149</v>
      </c>
      <c r="R343" s="138" t="s">
        <v>149</v>
      </c>
      <c r="S343" s="138" t="s">
        <v>149</v>
      </c>
      <c r="T343" s="138" t="s">
        <v>149</v>
      </c>
      <c r="U343" s="138" t="s">
        <v>149</v>
      </c>
      <c r="V343" s="195" t="s">
        <v>149</v>
      </c>
      <c r="W343" s="195" t="s">
        <v>149</v>
      </c>
      <c r="X343" s="195" t="s">
        <v>149</v>
      </c>
      <c r="Y343" s="195" t="s">
        <v>149</v>
      </c>
      <c r="Z343" s="195" t="s">
        <v>149</v>
      </c>
      <c r="AA343" s="195" t="s">
        <v>149</v>
      </c>
      <c r="AB343" s="195" t="s">
        <v>149</v>
      </c>
      <c r="AC343" s="195" t="s">
        <v>149</v>
      </c>
      <c r="AD343" s="259" t="s">
        <v>149</v>
      </c>
      <c r="AE343" s="259" t="s">
        <v>149</v>
      </c>
      <c r="AF343" s="259" t="s">
        <v>149</v>
      </c>
      <c r="AG343" s="259" t="s">
        <v>149</v>
      </c>
      <c r="AH343" s="259" t="s">
        <v>149</v>
      </c>
      <c r="AI343" s="259" t="s">
        <v>149</v>
      </c>
      <c r="AJ343" s="297" t="s">
        <v>149</v>
      </c>
      <c r="AK343" s="325" t="s">
        <v>149</v>
      </c>
      <c r="AL343" s="325" t="s">
        <v>149</v>
      </c>
      <c r="AM343" s="325" t="s">
        <v>149</v>
      </c>
      <c r="AN343" s="340" t="s">
        <v>264</v>
      </c>
      <c r="AO343" s="325" t="s">
        <v>264</v>
      </c>
      <c r="AP343" s="325" t="s">
        <v>264</v>
      </c>
      <c r="AQ343" s="325" t="s">
        <v>264</v>
      </c>
      <c r="AR343" s="21"/>
      <c r="AS343" s="116" t="str">
        <f t="shared" si="51"/>
        <v>N</v>
      </c>
      <c r="AT343" s="113">
        <f>IFERROR(SUMIF('Current NLData'!A:A,'Payment Changes'!G343,'Current NLData'!K:K)/COUNTIF('Current NLData'!A:A,'Payment Changes'!G343),0)+IFERROR(VLOOKUP(G343&amp;"-ALL",NLPaymentExport,10,FALSE),0)</f>
        <v>0</v>
      </c>
      <c r="AU343" s="117" t="str">
        <f t="shared" si="52"/>
        <v/>
      </c>
    </row>
    <row r="344" spans="1:80" x14ac:dyDescent="0.45">
      <c r="A344" s="459"/>
      <c r="B344" s="462"/>
      <c r="C344" s="465"/>
      <c r="D344" s="468"/>
      <c r="E344" s="90" t="str">
        <f t="shared" si="54"/>
        <v>Copperas Cove</v>
      </c>
      <c r="F344" s="91" t="s">
        <v>260</v>
      </c>
      <c r="G344" s="97" t="str">
        <f t="shared" si="56"/>
        <v>CP184-Retention Bonus</v>
      </c>
      <c r="H344" s="471"/>
      <c r="I344" s="78" t="s">
        <v>62</v>
      </c>
      <c r="J344" s="46" t="s">
        <v>63</v>
      </c>
      <c r="K344" s="46" t="s">
        <v>63</v>
      </c>
      <c r="L344" s="128" t="s">
        <v>64</v>
      </c>
      <c r="M344" s="124" t="s">
        <v>65</v>
      </c>
      <c r="N344" s="139" t="s">
        <v>65</v>
      </c>
      <c r="O344" s="139" t="s">
        <v>65</v>
      </c>
      <c r="P344" s="139" t="s">
        <v>65</v>
      </c>
      <c r="Q344" s="139" t="s">
        <v>65</v>
      </c>
      <c r="R344" s="139" t="s">
        <v>65</v>
      </c>
      <c r="S344" s="139" t="s">
        <v>65</v>
      </c>
      <c r="T344" s="139" t="s">
        <v>65</v>
      </c>
      <c r="U344" s="139" t="s">
        <v>65</v>
      </c>
      <c r="V344" s="196" t="s">
        <v>65</v>
      </c>
      <c r="W344" s="196" t="s">
        <v>65</v>
      </c>
      <c r="X344" s="196" t="s">
        <v>65</v>
      </c>
      <c r="Y344" s="196" t="s">
        <v>65</v>
      </c>
      <c r="Z344" s="196" t="s">
        <v>65</v>
      </c>
      <c r="AA344" s="196" t="s">
        <v>65</v>
      </c>
      <c r="AB344" s="196" t="s">
        <v>65</v>
      </c>
      <c r="AC344" s="196" t="s">
        <v>65</v>
      </c>
      <c r="AD344" s="260" t="s">
        <v>65</v>
      </c>
      <c r="AE344" s="260" t="s">
        <v>65</v>
      </c>
      <c r="AF344" s="260" t="s">
        <v>65</v>
      </c>
      <c r="AG344" s="260" t="s">
        <v>65</v>
      </c>
      <c r="AH344" s="260" t="s">
        <v>65</v>
      </c>
      <c r="AI344" s="260" t="s">
        <v>65</v>
      </c>
      <c r="AJ344" s="298" t="s">
        <v>65</v>
      </c>
      <c r="AK344" s="326" t="s">
        <v>65</v>
      </c>
      <c r="AL344" s="326" t="s">
        <v>65</v>
      </c>
      <c r="AM344" s="326" t="s">
        <v>65</v>
      </c>
      <c r="AN344" s="341" t="s">
        <v>265</v>
      </c>
      <c r="AO344" s="341" t="s">
        <v>266</v>
      </c>
      <c r="AP344" s="326" t="s">
        <v>266</v>
      </c>
      <c r="AQ344" s="326" t="s">
        <v>266</v>
      </c>
      <c r="AR344" s="21"/>
      <c r="AS344" s="116" t="str">
        <f t="shared" si="51"/>
        <v>N</v>
      </c>
      <c r="AT344" s="113">
        <f>IFERROR(SUMIF('Current NLData'!A:A,'Payment Changes'!G344,'Current NLData'!K:K)/COUNTIF('Current NLData'!A:A,'Payment Changes'!G344),0)+IFERROR(VLOOKUP(G344&amp;"-ALL",NLPaymentExport,10,FALSE),0)</f>
        <v>0</v>
      </c>
      <c r="AU344" s="117" t="str">
        <f t="shared" si="52"/>
        <v/>
      </c>
    </row>
    <row r="345" spans="1:80" s="15" customFormat="1" ht="14.65" thickBot="1" x14ac:dyDescent="0.5">
      <c r="A345" s="460"/>
      <c r="B345" s="463"/>
      <c r="C345" s="466"/>
      <c r="D345" s="469"/>
      <c r="E345" s="109" t="str">
        <f t="shared" si="54"/>
        <v>Copperas Cove</v>
      </c>
      <c r="F345" s="110" t="s">
        <v>260</v>
      </c>
      <c r="G345" s="111" t="str">
        <f t="shared" si="56"/>
        <v>CP184-Referral</v>
      </c>
      <c r="H345" s="472"/>
      <c r="I345" s="79" t="s">
        <v>73</v>
      </c>
      <c r="J345" s="49">
        <v>50</v>
      </c>
      <c r="K345" s="49">
        <v>50</v>
      </c>
      <c r="L345" s="129" t="s">
        <v>64</v>
      </c>
      <c r="M345" s="125" t="s">
        <v>74</v>
      </c>
      <c r="N345" s="140" t="s">
        <v>74</v>
      </c>
      <c r="O345" s="140" t="s">
        <v>74</v>
      </c>
      <c r="P345" s="140" t="s">
        <v>74</v>
      </c>
      <c r="Q345" s="140" t="s">
        <v>74</v>
      </c>
      <c r="R345" s="140" t="s">
        <v>74</v>
      </c>
      <c r="S345" s="140" t="s">
        <v>74</v>
      </c>
      <c r="T345" s="140" t="s">
        <v>64</v>
      </c>
      <c r="U345" s="140" t="s">
        <v>64</v>
      </c>
      <c r="V345" s="197" t="s">
        <v>64</v>
      </c>
      <c r="W345" s="197" t="s">
        <v>64</v>
      </c>
      <c r="X345" s="197" t="s">
        <v>64</v>
      </c>
      <c r="Y345" s="197" t="s">
        <v>64</v>
      </c>
      <c r="Z345" s="197" t="s">
        <v>64</v>
      </c>
      <c r="AA345" s="197" t="s">
        <v>64</v>
      </c>
      <c r="AB345" s="197" t="s">
        <v>64</v>
      </c>
      <c r="AC345" s="197" t="s">
        <v>64</v>
      </c>
      <c r="AD345" s="261" t="s">
        <v>64</v>
      </c>
      <c r="AE345" s="261" t="s">
        <v>64</v>
      </c>
      <c r="AF345" s="261" t="s">
        <v>64</v>
      </c>
      <c r="AG345" s="261" t="s">
        <v>64</v>
      </c>
      <c r="AH345" s="261" t="s">
        <v>64</v>
      </c>
      <c r="AI345" s="261" t="s">
        <v>64</v>
      </c>
      <c r="AJ345" s="299" t="s">
        <v>64</v>
      </c>
      <c r="AK345" s="327" t="s">
        <v>64</v>
      </c>
      <c r="AL345" s="327" t="s">
        <v>64</v>
      </c>
      <c r="AM345" s="327" t="s">
        <v>64</v>
      </c>
      <c r="AN345" s="342">
        <v>100</v>
      </c>
      <c r="AO345" s="327">
        <v>100</v>
      </c>
      <c r="AP345" s="327">
        <v>100</v>
      </c>
      <c r="AQ345" s="327">
        <v>100</v>
      </c>
      <c r="AR345" s="112"/>
      <c r="AS345" s="116" t="str">
        <f t="shared" si="51"/>
        <v>N</v>
      </c>
      <c r="AT345" s="113">
        <f>IFERROR(SUMIF('Current NLData'!A:A,'Payment Changes'!G345,'Current NLData'!K:K)/COUNTIF('Current NLData'!A:A,'Payment Changes'!G345),0)+IFERROR(VLOOKUP(G345&amp;"-ALL",NLPaymentExport,10,FALSE),0)</f>
        <v>0</v>
      </c>
      <c r="AU345" s="117" t="str">
        <f t="shared" si="52"/>
        <v/>
      </c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</row>
    <row r="346" spans="1:80" outlineLevel="1" x14ac:dyDescent="0.45">
      <c r="A346" s="3"/>
      <c r="C346" s="4"/>
      <c r="D346" s="455" t="s">
        <v>260</v>
      </c>
      <c r="E346" s="90" t="str">
        <f t="shared" si="54"/>
        <v>Copperas Cove</v>
      </c>
      <c r="F346" s="92" t="str">
        <f t="shared" si="55"/>
        <v>CP184</v>
      </c>
      <c r="G346" s="98" t="str">
        <f t="shared" si="56"/>
        <v>CP184-NEW DONOR -1st</v>
      </c>
      <c r="H346" s="457" t="s">
        <v>75</v>
      </c>
      <c r="I346" s="33" t="s">
        <v>76</v>
      </c>
      <c r="J346" s="60">
        <v>60</v>
      </c>
      <c r="K346" s="61">
        <f>J346</f>
        <v>60</v>
      </c>
      <c r="L346" s="60">
        <v>60</v>
      </c>
      <c r="M346" s="58">
        <v>60</v>
      </c>
      <c r="N346" s="58">
        <v>60</v>
      </c>
      <c r="O346" s="58">
        <v>60</v>
      </c>
      <c r="P346" s="58">
        <v>60</v>
      </c>
      <c r="Q346" s="58">
        <v>100</v>
      </c>
      <c r="R346" s="58">
        <v>100</v>
      </c>
      <c r="S346" s="58">
        <v>100</v>
      </c>
      <c r="T346" s="58">
        <v>100</v>
      </c>
      <c r="U346" s="58">
        <v>100</v>
      </c>
      <c r="V346" s="186">
        <v>100</v>
      </c>
      <c r="W346" s="186">
        <v>100</v>
      </c>
      <c r="X346" s="186">
        <v>100</v>
      </c>
      <c r="Y346" s="186">
        <v>100</v>
      </c>
      <c r="Z346" s="186">
        <v>100</v>
      </c>
      <c r="AA346" s="186">
        <v>100</v>
      </c>
      <c r="AB346" s="186">
        <v>100</v>
      </c>
      <c r="AC346" s="186">
        <v>100</v>
      </c>
      <c r="AD346" s="214">
        <v>100</v>
      </c>
      <c r="AE346" s="214">
        <v>100</v>
      </c>
      <c r="AF346" s="214">
        <v>100</v>
      </c>
      <c r="AG346" s="214">
        <v>100</v>
      </c>
      <c r="AH346" s="214">
        <v>100</v>
      </c>
      <c r="AI346" s="214">
        <v>100</v>
      </c>
      <c r="AJ346" s="272">
        <v>100</v>
      </c>
      <c r="AK346" s="301">
        <v>100</v>
      </c>
      <c r="AL346" s="301">
        <v>100</v>
      </c>
      <c r="AM346" s="301">
        <v>100</v>
      </c>
      <c r="AN346" s="272">
        <v>100</v>
      </c>
      <c r="AO346" s="301">
        <v>100</v>
      </c>
      <c r="AP346" s="301">
        <v>100</v>
      </c>
      <c r="AQ346" s="301">
        <v>100</v>
      </c>
      <c r="AR346" s="23"/>
      <c r="AS346" s="116" t="str">
        <f t="shared" si="51"/>
        <v>N</v>
      </c>
      <c r="AT346" s="113">
        <f>IFERROR(SUMIF('Current NLData'!A:A,'Payment Changes'!G346,'Current NLData'!K:K)/COUNTIF('Current NLData'!A:A,'Payment Changes'!G346),0)+IFERROR(VLOOKUP(G346&amp;"-ALL",NLPaymentExport,10,FALSE),0)</f>
        <v>100</v>
      </c>
      <c r="AU346" s="117">
        <f t="shared" si="52"/>
        <v>0</v>
      </c>
    </row>
    <row r="347" spans="1:80" outlineLevel="1" x14ac:dyDescent="0.45">
      <c r="A347" s="3"/>
      <c r="C347" s="4"/>
      <c r="D347" s="456"/>
      <c r="E347" s="90" t="str">
        <f t="shared" si="54"/>
        <v>Copperas Cove</v>
      </c>
      <c r="F347" s="92" t="str">
        <f t="shared" si="55"/>
        <v>CP184</v>
      </c>
      <c r="G347" s="98" t="str">
        <f t="shared" si="56"/>
        <v>CP184-NEW DONOR -2nd</v>
      </c>
      <c r="H347" s="457"/>
      <c r="I347" s="34" t="s">
        <v>77</v>
      </c>
      <c r="J347" s="58">
        <v>60</v>
      </c>
      <c r="K347" s="62">
        <v>70</v>
      </c>
      <c r="L347" s="58">
        <v>60</v>
      </c>
      <c r="M347" s="58">
        <v>60</v>
      </c>
      <c r="N347" s="58">
        <v>60</v>
      </c>
      <c r="O347" s="58">
        <v>60</v>
      </c>
      <c r="P347" s="58">
        <v>60</v>
      </c>
      <c r="Q347" s="58">
        <v>100</v>
      </c>
      <c r="R347" s="58">
        <v>100</v>
      </c>
      <c r="S347" s="58">
        <v>100</v>
      </c>
      <c r="T347" s="58">
        <v>100</v>
      </c>
      <c r="U347" s="58">
        <v>100</v>
      </c>
      <c r="V347" s="186">
        <v>100</v>
      </c>
      <c r="W347" s="186">
        <v>100</v>
      </c>
      <c r="X347" s="186">
        <v>100</v>
      </c>
      <c r="Y347" s="186">
        <v>100</v>
      </c>
      <c r="Z347" s="186">
        <v>100</v>
      </c>
      <c r="AA347" s="186">
        <v>100</v>
      </c>
      <c r="AB347" s="186">
        <v>100</v>
      </c>
      <c r="AC347" s="186">
        <v>100</v>
      </c>
      <c r="AD347" s="214">
        <v>100</v>
      </c>
      <c r="AE347" s="214">
        <v>100</v>
      </c>
      <c r="AF347" s="214">
        <v>100</v>
      </c>
      <c r="AG347" s="214">
        <v>100</v>
      </c>
      <c r="AH347" s="214">
        <v>100</v>
      </c>
      <c r="AI347" s="214">
        <v>100</v>
      </c>
      <c r="AJ347" s="272">
        <v>100</v>
      </c>
      <c r="AK347" s="301">
        <v>100</v>
      </c>
      <c r="AL347" s="301">
        <v>100</v>
      </c>
      <c r="AM347" s="301">
        <v>100</v>
      </c>
      <c r="AN347" s="272">
        <v>100</v>
      </c>
      <c r="AO347" s="301">
        <v>100</v>
      </c>
      <c r="AP347" s="301">
        <v>100</v>
      </c>
      <c r="AQ347" s="301">
        <v>100</v>
      </c>
      <c r="AR347" s="23"/>
      <c r="AS347" s="116" t="str">
        <f t="shared" si="51"/>
        <v>N</v>
      </c>
      <c r="AT347" s="113">
        <f>IFERROR(SUMIF('Current NLData'!A:A,'Payment Changes'!G347,'Current NLData'!K:K)/COUNTIF('Current NLData'!A:A,'Payment Changes'!G347),0)+IFERROR(VLOOKUP(G347&amp;"-ALL",NLPaymentExport,10,FALSE),0)</f>
        <v>100</v>
      </c>
      <c r="AU347" s="117">
        <f t="shared" si="52"/>
        <v>0</v>
      </c>
    </row>
    <row r="348" spans="1:80" outlineLevel="1" x14ac:dyDescent="0.45">
      <c r="A348" s="3"/>
      <c r="C348" s="4"/>
      <c r="D348" s="456"/>
      <c r="E348" s="90" t="str">
        <f t="shared" si="54"/>
        <v>Copperas Cove</v>
      </c>
      <c r="F348" s="92" t="str">
        <f t="shared" si="55"/>
        <v>CP184</v>
      </c>
      <c r="G348" s="98" t="str">
        <f t="shared" si="56"/>
        <v>CP184-NEW DONOR -3rd</v>
      </c>
      <c r="H348" s="457"/>
      <c r="I348" s="34" t="s">
        <v>78</v>
      </c>
      <c r="J348" s="58">
        <v>60</v>
      </c>
      <c r="K348" s="62">
        <f t="shared" ref="K348" si="57">J348</f>
        <v>60</v>
      </c>
      <c r="L348" s="58">
        <v>60</v>
      </c>
      <c r="M348" s="58">
        <v>60</v>
      </c>
      <c r="N348" s="58">
        <v>60</v>
      </c>
      <c r="O348" s="58">
        <v>60</v>
      </c>
      <c r="P348" s="58">
        <v>60</v>
      </c>
      <c r="Q348" s="58">
        <v>100</v>
      </c>
      <c r="R348" s="58">
        <v>100</v>
      </c>
      <c r="S348" s="58">
        <v>100</v>
      </c>
      <c r="T348" s="58">
        <v>100</v>
      </c>
      <c r="U348" s="58">
        <v>100</v>
      </c>
      <c r="V348" s="186">
        <v>100</v>
      </c>
      <c r="W348" s="186">
        <v>100</v>
      </c>
      <c r="X348" s="186">
        <v>100</v>
      </c>
      <c r="Y348" s="186">
        <v>100</v>
      </c>
      <c r="Z348" s="186">
        <v>100</v>
      </c>
      <c r="AA348" s="186">
        <v>100</v>
      </c>
      <c r="AB348" s="186">
        <v>100</v>
      </c>
      <c r="AC348" s="186">
        <v>100</v>
      </c>
      <c r="AD348" s="214">
        <v>100</v>
      </c>
      <c r="AE348" s="214">
        <v>100</v>
      </c>
      <c r="AF348" s="214">
        <v>100</v>
      </c>
      <c r="AG348" s="214">
        <v>100</v>
      </c>
      <c r="AH348" s="214">
        <v>100</v>
      </c>
      <c r="AI348" s="214">
        <v>100</v>
      </c>
      <c r="AJ348" s="272">
        <v>100</v>
      </c>
      <c r="AK348" s="301">
        <v>100</v>
      </c>
      <c r="AL348" s="301">
        <v>100</v>
      </c>
      <c r="AM348" s="301">
        <v>100</v>
      </c>
      <c r="AN348" s="272">
        <v>100</v>
      </c>
      <c r="AO348" s="301">
        <v>100</v>
      </c>
      <c r="AP348" s="301">
        <v>100</v>
      </c>
      <c r="AQ348" s="301">
        <v>100</v>
      </c>
      <c r="AR348" s="23"/>
      <c r="AS348" s="116" t="str">
        <f t="shared" si="51"/>
        <v>N</v>
      </c>
      <c r="AT348" s="113">
        <f>IFERROR(SUMIF('Current NLData'!A:A,'Payment Changes'!G348,'Current NLData'!K:K)/COUNTIF('Current NLData'!A:A,'Payment Changes'!G348),0)+IFERROR(VLOOKUP(G348&amp;"-ALL",NLPaymentExport,10,FALSE),0)</f>
        <v>100</v>
      </c>
      <c r="AU348" s="117">
        <f t="shared" si="52"/>
        <v>0</v>
      </c>
    </row>
    <row r="349" spans="1:80" outlineLevel="1" x14ac:dyDescent="0.45">
      <c r="A349" s="3"/>
      <c r="C349" s="4"/>
      <c r="D349" s="456"/>
      <c r="E349" s="90" t="str">
        <f t="shared" si="54"/>
        <v>Copperas Cove</v>
      </c>
      <c r="F349" s="92" t="str">
        <f t="shared" si="55"/>
        <v>CP184</v>
      </c>
      <c r="G349" s="98" t="str">
        <f t="shared" si="56"/>
        <v>CP184-NEW DONOR -4th</v>
      </c>
      <c r="H349" s="457"/>
      <c r="I349" s="34" t="s">
        <v>79</v>
      </c>
      <c r="J349" s="58">
        <v>60</v>
      </c>
      <c r="K349" s="62">
        <v>70</v>
      </c>
      <c r="L349" s="58">
        <v>60</v>
      </c>
      <c r="M349" s="58">
        <v>60</v>
      </c>
      <c r="N349" s="58">
        <v>60</v>
      </c>
      <c r="O349" s="58">
        <v>60</v>
      </c>
      <c r="P349" s="58">
        <v>60</v>
      </c>
      <c r="Q349" s="58">
        <v>100</v>
      </c>
      <c r="R349" s="58">
        <v>100</v>
      </c>
      <c r="S349" s="58">
        <v>100</v>
      </c>
      <c r="T349" s="58">
        <v>100</v>
      </c>
      <c r="U349" s="58">
        <v>100</v>
      </c>
      <c r="V349" s="186">
        <v>100</v>
      </c>
      <c r="W349" s="186">
        <v>100</v>
      </c>
      <c r="X349" s="186">
        <v>100</v>
      </c>
      <c r="Y349" s="186">
        <v>100</v>
      </c>
      <c r="Z349" s="186">
        <v>100</v>
      </c>
      <c r="AA349" s="186">
        <v>100</v>
      </c>
      <c r="AB349" s="186">
        <v>100</v>
      </c>
      <c r="AC349" s="186">
        <v>100</v>
      </c>
      <c r="AD349" s="214">
        <v>100</v>
      </c>
      <c r="AE349" s="214">
        <v>100</v>
      </c>
      <c r="AF349" s="214">
        <v>100</v>
      </c>
      <c r="AG349" s="214">
        <v>100</v>
      </c>
      <c r="AH349" s="214">
        <v>100</v>
      </c>
      <c r="AI349" s="214">
        <v>100</v>
      </c>
      <c r="AJ349" s="272">
        <v>100</v>
      </c>
      <c r="AK349" s="301">
        <v>100</v>
      </c>
      <c r="AL349" s="301">
        <v>100</v>
      </c>
      <c r="AM349" s="301">
        <v>100</v>
      </c>
      <c r="AN349" s="272">
        <v>100</v>
      </c>
      <c r="AO349" s="301">
        <v>100</v>
      </c>
      <c r="AP349" s="301">
        <v>100</v>
      </c>
      <c r="AQ349" s="301">
        <v>100</v>
      </c>
      <c r="AR349" s="23"/>
      <c r="AS349" s="116" t="str">
        <f t="shared" si="51"/>
        <v>N</v>
      </c>
      <c r="AT349" s="113">
        <f>IFERROR(SUMIF('Current NLData'!A:A,'Payment Changes'!G349,'Current NLData'!K:K)/COUNTIF('Current NLData'!A:A,'Payment Changes'!G349),0)+IFERROR(VLOOKUP(G349&amp;"-ALL",NLPaymentExport,10,FALSE),0)</f>
        <v>100</v>
      </c>
      <c r="AU349" s="117">
        <f t="shared" si="52"/>
        <v>0</v>
      </c>
    </row>
    <row r="350" spans="1:80" outlineLevel="1" x14ac:dyDescent="0.45">
      <c r="A350" s="3"/>
      <c r="C350" s="4"/>
      <c r="D350" s="456"/>
      <c r="E350" s="90" t="str">
        <f t="shared" si="54"/>
        <v>Copperas Cove</v>
      </c>
      <c r="F350" s="92" t="str">
        <f t="shared" si="55"/>
        <v>CP184</v>
      </c>
      <c r="G350" s="98" t="str">
        <f t="shared" si="56"/>
        <v>CP184-NEW DONOR -5th</v>
      </c>
      <c r="H350" s="457"/>
      <c r="I350" s="34" t="s">
        <v>80</v>
      </c>
      <c r="J350" s="58">
        <v>60</v>
      </c>
      <c r="K350" s="62">
        <f t="shared" ref="K350" si="58">J350</f>
        <v>60</v>
      </c>
      <c r="L350" s="58">
        <v>60</v>
      </c>
      <c r="M350" s="58">
        <v>60</v>
      </c>
      <c r="N350" s="58">
        <v>60</v>
      </c>
      <c r="O350" s="58">
        <v>60</v>
      </c>
      <c r="P350" s="58">
        <v>60</v>
      </c>
      <c r="Q350" s="58">
        <v>50</v>
      </c>
      <c r="R350" s="58">
        <v>50</v>
      </c>
      <c r="S350" s="58">
        <v>50</v>
      </c>
      <c r="T350" s="58">
        <v>50</v>
      </c>
      <c r="U350" s="58">
        <v>50</v>
      </c>
      <c r="V350" s="186">
        <v>50</v>
      </c>
      <c r="W350" s="186">
        <v>50</v>
      </c>
      <c r="X350" s="186">
        <v>50</v>
      </c>
      <c r="Y350" s="186">
        <v>50</v>
      </c>
      <c r="Z350" s="186">
        <v>50</v>
      </c>
      <c r="AA350" s="186">
        <v>50</v>
      </c>
      <c r="AB350" s="190">
        <v>100</v>
      </c>
      <c r="AC350" s="190">
        <v>100</v>
      </c>
      <c r="AD350" s="214">
        <v>100</v>
      </c>
      <c r="AE350" s="214">
        <v>100</v>
      </c>
      <c r="AF350" s="214">
        <v>100</v>
      </c>
      <c r="AG350" s="214">
        <v>100</v>
      </c>
      <c r="AH350" s="214">
        <v>100</v>
      </c>
      <c r="AI350" s="214">
        <v>100</v>
      </c>
      <c r="AJ350" s="272">
        <v>100</v>
      </c>
      <c r="AK350" s="301">
        <v>100</v>
      </c>
      <c r="AL350" s="301">
        <v>100</v>
      </c>
      <c r="AM350" s="301">
        <v>100</v>
      </c>
      <c r="AN350" s="272">
        <v>100</v>
      </c>
      <c r="AO350" s="301">
        <v>100</v>
      </c>
      <c r="AP350" s="301">
        <v>100</v>
      </c>
      <c r="AQ350" s="301">
        <v>100</v>
      </c>
      <c r="AR350" s="23"/>
      <c r="AS350" s="116" t="str">
        <f t="shared" si="51"/>
        <v>N</v>
      </c>
      <c r="AT350" s="113">
        <f>IFERROR(SUMIF('Current NLData'!A:A,'Payment Changes'!G350,'Current NLData'!K:K)/COUNTIF('Current NLData'!A:A,'Payment Changes'!G350),0)+IFERROR(VLOOKUP(G350&amp;"-ALL",NLPaymentExport,10,FALSE),0)</f>
        <v>100</v>
      </c>
      <c r="AU350" s="117">
        <f t="shared" si="52"/>
        <v>0</v>
      </c>
    </row>
    <row r="351" spans="1:80" outlineLevel="1" x14ac:dyDescent="0.45">
      <c r="A351" s="3"/>
      <c r="C351" s="4"/>
      <c r="D351" s="456"/>
      <c r="E351" s="90" t="str">
        <f t="shared" si="54"/>
        <v>Copperas Cove</v>
      </c>
      <c r="F351" s="92" t="str">
        <f t="shared" si="55"/>
        <v>CP184</v>
      </c>
      <c r="G351" s="98" t="str">
        <f t="shared" si="56"/>
        <v>CP184-NEW DONOR -6th</v>
      </c>
      <c r="H351" s="457"/>
      <c r="I351" s="34" t="s">
        <v>81</v>
      </c>
      <c r="J351" s="58">
        <v>60</v>
      </c>
      <c r="K351" s="62">
        <v>70</v>
      </c>
      <c r="L351" s="58">
        <v>60</v>
      </c>
      <c r="M351" s="58">
        <v>60</v>
      </c>
      <c r="N351" s="58">
        <v>60</v>
      </c>
      <c r="O351" s="58">
        <v>60</v>
      </c>
      <c r="P351" s="58">
        <v>60</v>
      </c>
      <c r="Q351" s="58">
        <v>50</v>
      </c>
      <c r="R351" s="58">
        <v>50</v>
      </c>
      <c r="S351" s="58">
        <v>50</v>
      </c>
      <c r="T351" s="58">
        <v>50</v>
      </c>
      <c r="U351" s="58">
        <v>50</v>
      </c>
      <c r="V351" s="186">
        <v>50</v>
      </c>
      <c r="W351" s="186">
        <v>50</v>
      </c>
      <c r="X351" s="186">
        <v>50</v>
      </c>
      <c r="Y351" s="186">
        <v>50</v>
      </c>
      <c r="Z351" s="186">
        <v>50</v>
      </c>
      <c r="AA351" s="186">
        <v>50</v>
      </c>
      <c r="AB351" s="190">
        <v>100</v>
      </c>
      <c r="AC351" s="190">
        <v>100</v>
      </c>
      <c r="AD351" s="214">
        <v>100</v>
      </c>
      <c r="AE351" s="214">
        <v>100</v>
      </c>
      <c r="AF351" s="214">
        <v>100</v>
      </c>
      <c r="AG351" s="214">
        <v>100</v>
      </c>
      <c r="AH351" s="214">
        <v>100</v>
      </c>
      <c r="AI351" s="214">
        <v>100</v>
      </c>
      <c r="AJ351" s="272">
        <v>100</v>
      </c>
      <c r="AK351" s="301">
        <v>100</v>
      </c>
      <c r="AL351" s="301">
        <v>100</v>
      </c>
      <c r="AM351" s="301">
        <v>100</v>
      </c>
      <c r="AN351" s="272">
        <v>100</v>
      </c>
      <c r="AO351" s="301">
        <v>100</v>
      </c>
      <c r="AP351" s="301">
        <v>100</v>
      </c>
      <c r="AQ351" s="301">
        <v>100</v>
      </c>
      <c r="AR351" s="23"/>
      <c r="AS351" s="116" t="str">
        <f t="shared" si="51"/>
        <v>N</v>
      </c>
      <c r="AT351" s="113">
        <f>IFERROR(SUMIF('Current NLData'!A:A,'Payment Changes'!G351,'Current NLData'!K:K)/COUNTIF('Current NLData'!A:A,'Payment Changes'!G351),0)+IFERROR(VLOOKUP(G351&amp;"-ALL",NLPaymentExport,10,FALSE),0)</f>
        <v>100</v>
      </c>
      <c r="AU351" s="117">
        <f t="shared" si="52"/>
        <v>0</v>
      </c>
    </row>
    <row r="352" spans="1:80" outlineLevel="1" x14ac:dyDescent="0.45">
      <c r="A352" s="3"/>
      <c r="C352" s="4"/>
      <c r="D352" s="456"/>
      <c r="E352" s="90" t="str">
        <f t="shared" si="54"/>
        <v>Copperas Cove</v>
      </c>
      <c r="F352" s="92" t="str">
        <f t="shared" si="55"/>
        <v>CP184</v>
      </c>
      <c r="G352" s="98" t="str">
        <f t="shared" si="56"/>
        <v>CP184-NEW DONOR -7th</v>
      </c>
      <c r="H352" s="457"/>
      <c r="I352" s="34" t="s">
        <v>82</v>
      </c>
      <c r="J352" s="58">
        <v>60</v>
      </c>
      <c r="K352" s="62">
        <f t="shared" ref="K352" si="59">J352</f>
        <v>60</v>
      </c>
      <c r="L352" s="58">
        <v>60</v>
      </c>
      <c r="M352" s="58">
        <v>60</v>
      </c>
      <c r="N352" s="58">
        <v>60</v>
      </c>
      <c r="O352" s="58">
        <v>60</v>
      </c>
      <c r="P352" s="58">
        <v>60</v>
      </c>
      <c r="Q352" s="58">
        <v>50</v>
      </c>
      <c r="R352" s="58">
        <v>50</v>
      </c>
      <c r="S352" s="58">
        <v>50</v>
      </c>
      <c r="T352" s="58">
        <v>50</v>
      </c>
      <c r="U352" s="58">
        <v>50</v>
      </c>
      <c r="V352" s="186">
        <v>50</v>
      </c>
      <c r="W352" s="186">
        <v>50</v>
      </c>
      <c r="X352" s="186">
        <v>50</v>
      </c>
      <c r="Y352" s="186">
        <v>50</v>
      </c>
      <c r="Z352" s="186">
        <v>50</v>
      </c>
      <c r="AA352" s="186">
        <v>50</v>
      </c>
      <c r="AB352" s="186">
        <v>50</v>
      </c>
      <c r="AC352" s="186">
        <v>50</v>
      </c>
      <c r="AD352" s="214">
        <v>50</v>
      </c>
      <c r="AE352" s="214">
        <v>50</v>
      </c>
      <c r="AF352" s="214">
        <v>50</v>
      </c>
      <c r="AG352" s="214">
        <v>50</v>
      </c>
      <c r="AH352" s="214">
        <v>50</v>
      </c>
      <c r="AI352" s="214">
        <v>50</v>
      </c>
      <c r="AJ352" s="272">
        <v>50</v>
      </c>
      <c r="AK352" s="301">
        <v>50</v>
      </c>
      <c r="AL352" s="289">
        <v>100</v>
      </c>
      <c r="AM352" s="301">
        <v>100</v>
      </c>
      <c r="AN352" s="272">
        <v>100</v>
      </c>
      <c r="AO352" s="289">
        <v>50</v>
      </c>
      <c r="AP352" s="301">
        <v>50</v>
      </c>
      <c r="AQ352" s="301">
        <v>50</v>
      </c>
      <c r="AR352" s="23"/>
      <c r="AS352" s="116" t="str">
        <f t="shared" si="51"/>
        <v>N</v>
      </c>
      <c r="AT352" s="113">
        <f>IFERROR(SUMIF('Current NLData'!A:A,'Payment Changes'!G352,'Current NLData'!K:K)/COUNTIF('Current NLData'!A:A,'Payment Changes'!G352),0)+IFERROR(VLOOKUP(G352&amp;"-ALL",NLPaymentExport,10,FALSE),0)</f>
        <v>50</v>
      </c>
      <c r="AU352" s="117">
        <f t="shared" si="52"/>
        <v>0</v>
      </c>
    </row>
    <row r="353" spans="1:80" outlineLevel="1" x14ac:dyDescent="0.45">
      <c r="A353" s="3"/>
      <c r="C353" s="4"/>
      <c r="D353" s="456"/>
      <c r="E353" s="90" t="str">
        <f t="shared" si="54"/>
        <v>Copperas Cove</v>
      </c>
      <c r="F353" s="92" t="str">
        <f t="shared" si="55"/>
        <v>CP184</v>
      </c>
      <c r="G353" s="98" t="str">
        <f t="shared" si="56"/>
        <v>CP184-NEW DONOR -8th</v>
      </c>
      <c r="H353" s="457"/>
      <c r="I353" s="35" t="s">
        <v>83</v>
      </c>
      <c r="J353" s="63">
        <v>60</v>
      </c>
      <c r="K353" s="64">
        <v>70</v>
      </c>
      <c r="L353" s="63">
        <v>60</v>
      </c>
      <c r="M353" s="63">
        <v>60</v>
      </c>
      <c r="N353" s="63">
        <v>60</v>
      </c>
      <c r="O353" s="63">
        <v>60</v>
      </c>
      <c r="P353" s="63">
        <v>60</v>
      </c>
      <c r="Q353" s="63">
        <v>50</v>
      </c>
      <c r="R353" s="63">
        <v>50</v>
      </c>
      <c r="S353" s="63">
        <v>50</v>
      </c>
      <c r="T353" s="63">
        <v>50</v>
      </c>
      <c r="U353" s="63">
        <v>50</v>
      </c>
      <c r="V353" s="187">
        <v>50</v>
      </c>
      <c r="W353" s="187">
        <v>50</v>
      </c>
      <c r="X353" s="187">
        <v>50</v>
      </c>
      <c r="Y353" s="187">
        <v>50</v>
      </c>
      <c r="Z353" s="187">
        <v>50</v>
      </c>
      <c r="AA353" s="187">
        <v>50</v>
      </c>
      <c r="AB353" s="187">
        <v>50</v>
      </c>
      <c r="AC353" s="187">
        <v>50</v>
      </c>
      <c r="AD353" s="221">
        <v>50</v>
      </c>
      <c r="AE353" s="221">
        <v>50</v>
      </c>
      <c r="AF353" s="221">
        <v>50</v>
      </c>
      <c r="AG353" s="221">
        <v>50</v>
      </c>
      <c r="AH353" s="221">
        <v>50</v>
      </c>
      <c r="AI353" s="221">
        <v>50</v>
      </c>
      <c r="AJ353" s="273">
        <v>50</v>
      </c>
      <c r="AK353" s="302">
        <v>50</v>
      </c>
      <c r="AL353" s="305">
        <v>100</v>
      </c>
      <c r="AM353" s="302">
        <v>100</v>
      </c>
      <c r="AN353" s="273">
        <v>100</v>
      </c>
      <c r="AO353" s="305">
        <v>50</v>
      </c>
      <c r="AP353" s="302">
        <v>50</v>
      </c>
      <c r="AQ353" s="302">
        <v>50</v>
      </c>
      <c r="AR353" s="23"/>
      <c r="AS353" s="116" t="str">
        <f t="shared" si="51"/>
        <v>N</v>
      </c>
      <c r="AT353" s="113">
        <f>IFERROR(SUMIF('Current NLData'!A:A,'Payment Changes'!G353,'Current NLData'!K:K)/COUNTIF('Current NLData'!A:A,'Payment Changes'!G353),0)+IFERROR(VLOOKUP(G353&amp;"-ALL",NLPaymentExport,10,FALSE),0)</f>
        <v>50</v>
      </c>
      <c r="AU353" s="117">
        <f t="shared" si="52"/>
        <v>0</v>
      </c>
    </row>
    <row r="354" spans="1:80" ht="28.5" outlineLevel="1" x14ac:dyDescent="0.45">
      <c r="A354" s="3"/>
      <c r="C354" s="4"/>
      <c r="D354" s="456"/>
      <c r="E354" s="90" t="str">
        <f t="shared" si="54"/>
        <v>Copperas Cove</v>
      </c>
      <c r="F354" s="92" t="str">
        <f t="shared" si="55"/>
        <v>CP184</v>
      </c>
      <c r="G354" s="98" t="str">
        <f t="shared" si="56"/>
        <v>CP184-RETURN - 1st don of the week -STD</v>
      </c>
      <c r="H354" s="457"/>
      <c r="I354" s="36" t="s">
        <v>84</v>
      </c>
      <c r="J354" s="58">
        <v>60</v>
      </c>
      <c r="K354" s="58">
        <f>J354</f>
        <v>60</v>
      </c>
      <c r="L354" s="58">
        <v>60</v>
      </c>
      <c r="M354" s="58">
        <v>60</v>
      </c>
      <c r="N354" s="58">
        <v>60</v>
      </c>
      <c r="O354" s="58">
        <v>60</v>
      </c>
      <c r="P354" s="58">
        <v>60</v>
      </c>
      <c r="Q354" s="58">
        <v>50</v>
      </c>
      <c r="R354" s="58">
        <v>50</v>
      </c>
      <c r="S354" s="58">
        <v>50</v>
      </c>
      <c r="T354" s="58">
        <v>50</v>
      </c>
      <c r="U354" s="58">
        <v>50</v>
      </c>
      <c r="V354" s="186">
        <v>50</v>
      </c>
      <c r="W354" s="186">
        <v>50</v>
      </c>
      <c r="X354" s="186">
        <v>50</v>
      </c>
      <c r="Y354" s="186">
        <v>50</v>
      </c>
      <c r="Z354" s="186">
        <v>50</v>
      </c>
      <c r="AA354" s="186">
        <v>50</v>
      </c>
      <c r="AB354" s="186">
        <v>50</v>
      </c>
      <c r="AC354" s="186">
        <v>50</v>
      </c>
      <c r="AD354" s="214">
        <v>50</v>
      </c>
      <c r="AE354" s="214">
        <v>50</v>
      </c>
      <c r="AF354" s="214">
        <v>50</v>
      </c>
      <c r="AG354" s="214">
        <v>50</v>
      </c>
      <c r="AH354" s="214">
        <v>50</v>
      </c>
      <c r="AI354" s="214">
        <v>50</v>
      </c>
      <c r="AJ354" s="272">
        <v>50</v>
      </c>
      <c r="AK354" s="301">
        <v>50</v>
      </c>
      <c r="AL354" s="301">
        <v>50</v>
      </c>
      <c r="AM354" s="301">
        <v>50</v>
      </c>
      <c r="AN354" s="272">
        <v>50</v>
      </c>
      <c r="AO354" s="301">
        <v>50</v>
      </c>
      <c r="AP354" s="301">
        <v>50</v>
      </c>
      <c r="AQ354" s="301">
        <v>50</v>
      </c>
      <c r="AR354" s="22"/>
      <c r="AS354" s="116" t="str">
        <f t="shared" si="51"/>
        <v>N</v>
      </c>
      <c r="AT354" s="113">
        <f>IFERROR(SUMIF('Current NLData'!A:A,'Payment Changes'!G354,'Current NLData'!K:K)/COUNTIF('Current NLData'!A:A,'Payment Changes'!G354),0)+IFERROR(VLOOKUP(G354&amp;"-ALL",NLPaymentExport,10,FALSE),0)</f>
        <v>50</v>
      </c>
      <c r="AU354" s="117">
        <f t="shared" si="52"/>
        <v>0</v>
      </c>
    </row>
    <row r="355" spans="1:80" ht="28.5" outlineLevel="1" x14ac:dyDescent="0.45">
      <c r="A355" s="3"/>
      <c r="C355" s="4"/>
      <c r="D355" s="456"/>
      <c r="E355" s="90" t="str">
        <f t="shared" si="54"/>
        <v>Copperas Cove</v>
      </c>
      <c r="F355" s="92" t="str">
        <f t="shared" si="55"/>
        <v>CP184</v>
      </c>
      <c r="G355" s="98" t="str">
        <f t="shared" si="56"/>
        <v>CP184-RETURN - 2nd don of the week -BONUS</v>
      </c>
      <c r="H355" s="457"/>
      <c r="I355" s="36" t="s">
        <v>85</v>
      </c>
      <c r="J355" s="58">
        <v>10</v>
      </c>
      <c r="K355" s="58">
        <f>J355</f>
        <v>10</v>
      </c>
      <c r="L355" s="58">
        <v>10</v>
      </c>
      <c r="M355" s="58">
        <v>15</v>
      </c>
      <c r="N355" s="58">
        <v>15</v>
      </c>
      <c r="O355" s="58">
        <v>15</v>
      </c>
      <c r="P355" s="58">
        <v>15</v>
      </c>
      <c r="Q355" s="58">
        <v>20</v>
      </c>
      <c r="R355" s="58">
        <v>20</v>
      </c>
      <c r="S355" s="58">
        <v>20</v>
      </c>
      <c r="T355" s="58">
        <v>20</v>
      </c>
      <c r="U355" s="58">
        <v>20</v>
      </c>
      <c r="V355" s="186">
        <v>20</v>
      </c>
      <c r="W355" s="186">
        <v>20</v>
      </c>
      <c r="X355" s="186">
        <v>20</v>
      </c>
      <c r="Y355" s="186">
        <v>20</v>
      </c>
      <c r="Z355" s="186">
        <v>20</v>
      </c>
      <c r="AA355" s="186">
        <v>20</v>
      </c>
      <c r="AB355" s="186">
        <v>20</v>
      </c>
      <c r="AC355" s="186">
        <v>20</v>
      </c>
      <c r="AD355" s="214">
        <v>20</v>
      </c>
      <c r="AE355" s="214">
        <v>20</v>
      </c>
      <c r="AF355" s="214">
        <v>20</v>
      </c>
      <c r="AG355" s="214">
        <v>20</v>
      </c>
      <c r="AH355" s="214">
        <v>20</v>
      </c>
      <c r="AI355" s="214">
        <v>20</v>
      </c>
      <c r="AJ355" s="272">
        <v>20</v>
      </c>
      <c r="AK355" s="301">
        <v>20</v>
      </c>
      <c r="AL355" s="301">
        <v>20</v>
      </c>
      <c r="AM355" s="301">
        <v>20</v>
      </c>
      <c r="AN355" s="289">
        <v>10</v>
      </c>
      <c r="AO355" s="301">
        <v>10</v>
      </c>
      <c r="AP355" s="301">
        <v>10</v>
      </c>
      <c r="AQ355" s="301">
        <v>10</v>
      </c>
      <c r="AR355" s="22"/>
      <c r="AS355" s="116" t="str">
        <f t="shared" si="51"/>
        <v>N</v>
      </c>
      <c r="AT355" s="113">
        <f>IFERROR(SUMIF('Current NLData'!A:A,'Payment Changes'!G355,'Current NLData'!K:K)/COUNTIF('Current NLData'!A:A,'Payment Changes'!G355),0)+IFERROR(VLOOKUP(G355&amp;"-ALL",NLPaymentExport,10,FALSE),0)</f>
        <v>10</v>
      </c>
      <c r="AU355" s="117">
        <f t="shared" si="52"/>
        <v>0</v>
      </c>
    </row>
    <row r="356" spans="1:80" ht="28.5" outlineLevel="1" x14ac:dyDescent="0.45">
      <c r="A356" s="3"/>
      <c r="C356" s="4"/>
      <c r="D356" s="456"/>
      <c r="E356" s="90" t="str">
        <f t="shared" si="54"/>
        <v>Copperas Cove</v>
      </c>
      <c r="F356" s="92" t="str">
        <f t="shared" si="55"/>
        <v>CP184</v>
      </c>
      <c r="G356" s="98" t="str">
        <f t="shared" si="56"/>
        <v>CP184-RETURN - 5th don of the month -BONUS</v>
      </c>
      <c r="H356" s="457"/>
      <c r="I356" s="37" t="s">
        <v>86</v>
      </c>
      <c r="J356" s="65">
        <v>0</v>
      </c>
      <c r="K356" s="65">
        <v>0</v>
      </c>
      <c r="L356" s="65">
        <v>0</v>
      </c>
      <c r="M356" s="65">
        <v>0</v>
      </c>
      <c r="N356" s="65">
        <v>0</v>
      </c>
      <c r="O356" s="65">
        <v>0</v>
      </c>
      <c r="P356" s="65">
        <v>0</v>
      </c>
      <c r="Q356" s="65">
        <v>0</v>
      </c>
      <c r="R356" s="65">
        <v>0</v>
      </c>
      <c r="S356" s="65">
        <v>0</v>
      </c>
      <c r="T356" s="65">
        <v>0</v>
      </c>
      <c r="U356" s="65">
        <v>0</v>
      </c>
      <c r="V356" s="188">
        <v>0</v>
      </c>
      <c r="W356" s="188">
        <v>0</v>
      </c>
      <c r="X356" s="188">
        <v>0</v>
      </c>
      <c r="Y356" s="188">
        <v>0</v>
      </c>
      <c r="Z356" s="188">
        <v>0</v>
      </c>
      <c r="AA356" s="188">
        <v>0</v>
      </c>
      <c r="AB356" s="188">
        <v>0</v>
      </c>
      <c r="AC356" s="188">
        <v>0</v>
      </c>
      <c r="AD356" s="222">
        <v>0</v>
      </c>
      <c r="AE356" s="222">
        <v>0</v>
      </c>
      <c r="AF356" s="222">
        <v>0</v>
      </c>
      <c r="AG356" s="222">
        <v>0</v>
      </c>
      <c r="AH356" s="222">
        <v>0</v>
      </c>
      <c r="AI356" s="222">
        <v>0</v>
      </c>
      <c r="AJ356" s="287">
        <v>0</v>
      </c>
      <c r="AK356" s="303">
        <v>0</v>
      </c>
      <c r="AL356" s="303">
        <v>0</v>
      </c>
      <c r="AM356" s="303">
        <v>0</v>
      </c>
      <c r="AN356" s="287">
        <v>0</v>
      </c>
      <c r="AO356" s="303">
        <v>0</v>
      </c>
      <c r="AP356" s="303">
        <v>0</v>
      </c>
      <c r="AQ356" s="303">
        <v>0</v>
      </c>
      <c r="AR356" s="22"/>
      <c r="AS356" s="116" t="str">
        <f t="shared" si="51"/>
        <v>N</v>
      </c>
      <c r="AT356" s="113">
        <f>IFERROR(SUMIF('Current NLData'!A:A,'Payment Changes'!G356,'Current NLData'!K:K)/COUNTIF('Current NLData'!A:A,'Payment Changes'!G356),0)+IFERROR(VLOOKUP(G356&amp;"-ALL",NLPaymentExport,10,FALSE),0)</f>
        <v>0</v>
      </c>
      <c r="AU356" s="117">
        <f t="shared" si="52"/>
        <v>0</v>
      </c>
    </row>
    <row r="357" spans="1:80" ht="28.5" outlineLevel="1" x14ac:dyDescent="0.45">
      <c r="A357" s="3"/>
      <c r="C357" s="4"/>
      <c r="D357" s="456"/>
      <c r="E357" s="90" t="str">
        <f t="shared" si="54"/>
        <v>Copperas Cove</v>
      </c>
      <c r="F357" s="92" t="str">
        <f t="shared" si="55"/>
        <v>CP184</v>
      </c>
      <c r="G357" s="98" t="str">
        <f t="shared" si="56"/>
        <v>CP184-RETURN - 6th don of the month -BONUS</v>
      </c>
      <c r="H357" s="457"/>
      <c r="I357" s="38" t="s">
        <v>87</v>
      </c>
      <c r="J357" s="58">
        <v>0</v>
      </c>
      <c r="K357" s="58">
        <v>0</v>
      </c>
      <c r="L357" s="58">
        <v>0</v>
      </c>
      <c r="M357" s="58">
        <v>30</v>
      </c>
      <c r="N357" s="58">
        <v>30</v>
      </c>
      <c r="O357" s="58">
        <v>30</v>
      </c>
      <c r="P357" s="58">
        <v>30</v>
      </c>
      <c r="Q357" s="58">
        <v>30</v>
      </c>
      <c r="R357" s="58">
        <v>30</v>
      </c>
      <c r="S357" s="58">
        <v>30</v>
      </c>
      <c r="T357" s="58">
        <v>30</v>
      </c>
      <c r="U357" s="58">
        <v>30</v>
      </c>
      <c r="V357" s="186">
        <v>30</v>
      </c>
      <c r="W357" s="186">
        <v>30</v>
      </c>
      <c r="X357" s="186">
        <v>30</v>
      </c>
      <c r="Y357" s="186">
        <v>30</v>
      </c>
      <c r="Z357" s="186">
        <v>30</v>
      </c>
      <c r="AA357" s="186">
        <v>30</v>
      </c>
      <c r="AB357" s="186">
        <v>30</v>
      </c>
      <c r="AC357" s="186">
        <v>30</v>
      </c>
      <c r="AD357" s="214">
        <v>30</v>
      </c>
      <c r="AE357" s="214">
        <v>30</v>
      </c>
      <c r="AF357" s="214">
        <v>30</v>
      </c>
      <c r="AG357" s="214">
        <v>30</v>
      </c>
      <c r="AH357" s="214">
        <v>30</v>
      </c>
      <c r="AI357" s="214">
        <v>30</v>
      </c>
      <c r="AJ357" s="272">
        <v>30</v>
      </c>
      <c r="AK357" s="301">
        <v>30</v>
      </c>
      <c r="AL357" s="301">
        <v>30</v>
      </c>
      <c r="AM357" s="301">
        <v>30</v>
      </c>
      <c r="AN357" s="272">
        <v>30</v>
      </c>
      <c r="AO357" s="289">
        <v>40</v>
      </c>
      <c r="AP357" s="301">
        <v>40</v>
      </c>
      <c r="AQ357" s="301">
        <v>40</v>
      </c>
      <c r="AR357" s="22"/>
      <c r="AS357" s="116" t="str">
        <f t="shared" si="51"/>
        <v>N</v>
      </c>
      <c r="AT357" s="113">
        <f>IFERROR(SUMIF('Current NLData'!A:A,'Payment Changes'!G357,'Current NLData'!K:K)/COUNTIF('Current NLData'!A:A,'Payment Changes'!G357),0)+IFERROR(VLOOKUP(G357&amp;"-ALL",NLPaymentExport,10,FALSE),0)</f>
        <v>40</v>
      </c>
      <c r="AU357" s="117">
        <f t="shared" si="52"/>
        <v>0</v>
      </c>
    </row>
    <row r="358" spans="1:80" ht="28.5" outlineLevel="1" x14ac:dyDescent="0.45">
      <c r="A358" s="3"/>
      <c r="C358" s="4"/>
      <c r="D358" s="456"/>
      <c r="E358" s="90" t="str">
        <f t="shared" si="54"/>
        <v>Copperas Cove</v>
      </c>
      <c r="F358" s="92" t="str">
        <f t="shared" si="55"/>
        <v>CP184</v>
      </c>
      <c r="G358" s="98" t="str">
        <f t="shared" si="56"/>
        <v>CP184-RETURN - 7th don of the month -BONUS</v>
      </c>
      <c r="H358" s="457"/>
      <c r="I358" s="38" t="s">
        <v>88</v>
      </c>
      <c r="J358" s="58">
        <v>0</v>
      </c>
      <c r="K358" s="58">
        <v>0</v>
      </c>
      <c r="L358" s="58">
        <v>0</v>
      </c>
      <c r="M358" s="58">
        <v>0</v>
      </c>
      <c r="N358" s="58">
        <v>0</v>
      </c>
      <c r="O358" s="58">
        <v>0</v>
      </c>
      <c r="P358" s="58">
        <v>0</v>
      </c>
      <c r="Q358" s="58">
        <v>0</v>
      </c>
      <c r="R358" s="58">
        <v>0</v>
      </c>
      <c r="S358" s="58">
        <v>0</v>
      </c>
      <c r="T358" s="58">
        <v>0</v>
      </c>
      <c r="U358" s="58">
        <v>0</v>
      </c>
      <c r="V358" s="186">
        <v>0</v>
      </c>
      <c r="W358" s="186">
        <v>0</v>
      </c>
      <c r="X358" s="186">
        <v>0</v>
      </c>
      <c r="Y358" s="186">
        <v>0</v>
      </c>
      <c r="Z358" s="186">
        <v>0</v>
      </c>
      <c r="AA358" s="186">
        <v>0</v>
      </c>
      <c r="AB358" s="186">
        <v>0</v>
      </c>
      <c r="AC358" s="186">
        <v>0</v>
      </c>
      <c r="AD358" s="214">
        <v>0</v>
      </c>
      <c r="AE358" s="214">
        <v>0</v>
      </c>
      <c r="AF358" s="214">
        <v>0</v>
      </c>
      <c r="AG358" s="214">
        <v>0</v>
      </c>
      <c r="AH358" s="214">
        <v>0</v>
      </c>
      <c r="AI358" s="214">
        <v>0</v>
      </c>
      <c r="AJ358" s="272">
        <v>0</v>
      </c>
      <c r="AK358" s="301">
        <v>0</v>
      </c>
      <c r="AL358" s="301">
        <v>0</v>
      </c>
      <c r="AM358" s="301">
        <v>0</v>
      </c>
      <c r="AN358" s="272">
        <v>0</v>
      </c>
      <c r="AO358" s="301">
        <v>0</v>
      </c>
      <c r="AP358" s="301">
        <v>0</v>
      </c>
      <c r="AQ358" s="301">
        <v>0</v>
      </c>
      <c r="AR358" s="22"/>
      <c r="AS358" s="116" t="str">
        <f t="shared" si="51"/>
        <v>N</v>
      </c>
      <c r="AT358" s="113">
        <f>IFERROR(SUMIF('Current NLData'!A:A,'Payment Changes'!G358,'Current NLData'!K:K)/COUNTIF('Current NLData'!A:A,'Payment Changes'!G358),0)+IFERROR(VLOOKUP(G358&amp;"-ALL",NLPaymentExport,10,FALSE),0)</f>
        <v>0</v>
      </c>
      <c r="AU358" s="117">
        <f t="shared" si="52"/>
        <v>0</v>
      </c>
    </row>
    <row r="359" spans="1:80" ht="28.5" outlineLevel="1" x14ac:dyDescent="0.45">
      <c r="A359" s="3"/>
      <c r="C359" s="4"/>
      <c r="D359" s="456"/>
      <c r="E359" s="90" t="str">
        <f t="shared" si="54"/>
        <v>Copperas Cove</v>
      </c>
      <c r="F359" s="92" t="str">
        <f t="shared" si="55"/>
        <v>CP184</v>
      </c>
      <c r="G359" s="98" t="str">
        <f t="shared" si="56"/>
        <v>CP184-RETURN - 8th don of the month -BONUS</v>
      </c>
      <c r="H359" s="457"/>
      <c r="I359" s="38" t="s">
        <v>89</v>
      </c>
      <c r="J359" s="58">
        <v>25</v>
      </c>
      <c r="K359" s="58">
        <f>J359</f>
        <v>25</v>
      </c>
      <c r="L359" s="58">
        <v>0</v>
      </c>
      <c r="M359" s="58">
        <v>0</v>
      </c>
      <c r="N359" s="58">
        <v>0</v>
      </c>
      <c r="O359" s="58">
        <v>0</v>
      </c>
      <c r="P359" s="58">
        <v>0</v>
      </c>
      <c r="Q359" s="58">
        <v>0</v>
      </c>
      <c r="R359" s="58">
        <v>0</v>
      </c>
      <c r="S359" s="58">
        <v>0</v>
      </c>
      <c r="T359" s="58">
        <v>0</v>
      </c>
      <c r="U359" s="58">
        <v>0</v>
      </c>
      <c r="V359" s="186">
        <v>0</v>
      </c>
      <c r="W359" s="186">
        <v>0</v>
      </c>
      <c r="X359" s="186">
        <v>0</v>
      </c>
      <c r="Y359" s="186">
        <v>0</v>
      </c>
      <c r="Z359" s="186">
        <v>0</v>
      </c>
      <c r="AA359" s="186">
        <v>0</v>
      </c>
      <c r="AB359" s="186">
        <v>0</v>
      </c>
      <c r="AC359" s="186">
        <v>0</v>
      </c>
      <c r="AD359" s="214">
        <v>0</v>
      </c>
      <c r="AE359" s="214">
        <v>0</v>
      </c>
      <c r="AF359" s="214">
        <v>0</v>
      </c>
      <c r="AG359" s="214">
        <v>0</v>
      </c>
      <c r="AH359" s="214">
        <v>0</v>
      </c>
      <c r="AI359" s="214">
        <v>0</v>
      </c>
      <c r="AJ359" s="272">
        <v>0</v>
      </c>
      <c r="AK359" s="301">
        <v>0</v>
      </c>
      <c r="AL359" s="301">
        <v>0</v>
      </c>
      <c r="AM359" s="301">
        <v>0</v>
      </c>
      <c r="AN359" s="272">
        <v>0</v>
      </c>
      <c r="AO359" s="301">
        <v>0</v>
      </c>
      <c r="AP359" s="301">
        <v>0</v>
      </c>
      <c r="AQ359" s="301">
        <v>0</v>
      </c>
      <c r="AR359" s="22"/>
      <c r="AS359" s="116" t="str">
        <f t="shared" si="51"/>
        <v>N</v>
      </c>
      <c r="AT359" s="113">
        <f>IFERROR(SUMIF('Current NLData'!A:A,'Payment Changes'!G359,'Current NLData'!K:K)/COUNTIF('Current NLData'!A:A,'Payment Changes'!G359),0)+IFERROR(VLOOKUP(G359&amp;"-ALL",NLPaymentExport,10,FALSE),0)</f>
        <v>0</v>
      </c>
      <c r="AU359" s="117">
        <f t="shared" si="52"/>
        <v>0</v>
      </c>
    </row>
    <row r="360" spans="1:80" ht="28.5" outlineLevel="1" x14ac:dyDescent="0.45">
      <c r="A360" s="3"/>
      <c r="C360" s="4" t="str">
        <f>IF(J360=0,"Warning","")</f>
        <v/>
      </c>
      <c r="D360" s="456"/>
      <c r="E360" s="90" t="str">
        <f t="shared" si="54"/>
        <v>Copperas Cove</v>
      </c>
      <c r="F360" s="92" t="str">
        <f t="shared" si="55"/>
        <v>CP184</v>
      </c>
      <c r="G360" s="98" t="str">
        <f t="shared" si="56"/>
        <v>CP184-RETURN - Buddy referral  -BONUS</v>
      </c>
      <c r="H360" s="457"/>
      <c r="I360" s="39" t="s">
        <v>90</v>
      </c>
      <c r="J360" s="58">
        <v>50</v>
      </c>
      <c r="K360" s="58">
        <v>50</v>
      </c>
      <c r="L360" s="58">
        <v>0</v>
      </c>
      <c r="M360" s="58">
        <v>50</v>
      </c>
      <c r="N360" s="58">
        <v>50</v>
      </c>
      <c r="O360" s="58">
        <v>50</v>
      </c>
      <c r="P360" s="58">
        <v>50</v>
      </c>
      <c r="Q360" s="58">
        <v>50</v>
      </c>
      <c r="R360" s="58">
        <v>50</v>
      </c>
      <c r="S360" s="58">
        <v>50</v>
      </c>
      <c r="T360" s="58">
        <v>0</v>
      </c>
      <c r="U360" s="58">
        <v>0</v>
      </c>
      <c r="V360" s="186">
        <v>0</v>
      </c>
      <c r="W360" s="186">
        <v>0</v>
      </c>
      <c r="X360" s="186">
        <v>0</v>
      </c>
      <c r="Y360" s="186">
        <v>0</v>
      </c>
      <c r="Z360" s="186">
        <v>0</v>
      </c>
      <c r="AA360" s="186">
        <v>0</v>
      </c>
      <c r="AB360" s="186">
        <v>0</v>
      </c>
      <c r="AC360" s="186">
        <v>0</v>
      </c>
      <c r="AD360" s="214">
        <v>0</v>
      </c>
      <c r="AE360" s="214">
        <v>0</v>
      </c>
      <c r="AF360" s="214">
        <v>0</v>
      </c>
      <c r="AG360" s="214">
        <v>0</v>
      </c>
      <c r="AH360" s="214">
        <v>0</v>
      </c>
      <c r="AI360" s="214">
        <v>0</v>
      </c>
      <c r="AJ360" s="272">
        <v>0</v>
      </c>
      <c r="AK360" s="301">
        <v>0</v>
      </c>
      <c r="AL360" s="301">
        <v>0</v>
      </c>
      <c r="AM360" s="301">
        <v>0</v>
      </c>
      <c r="AN360" s="289">
        <v>100</v>
      </c>
      <c r="AO360" s="301">
        <v>100</v>
      </c>
      <c r="AP360" s="301">
        <v>100</v>
      </c>
      <c r="AQ360" s="301">
        <v>100</v>
      </c>
      <c r="AR360" s="22"/>
      <c r="AS360" s="116" t="str">
        <f t="shared" si="51"/>
        <v>N</v>
      </c>
      <c r="AT360" s="113">
        <f>IFERROR(SUMIF('Current NLData'!A:A,'Payment Changes'!G360,'Current NLData'!K:K)/COUNTIF('Current NLData'!A:A,'Payment Changes'!G360),0)+IFERROR(VLOOKUP(G360&amp;"-ALL",NLPaymentExport,10,FALSE),0)</f>
        <v>100</v>
      </c>
      <c r="AU360" s="117">
        <f t="shared" si="52"/>
        <v>0</v>
      </c>
    </row>
    <row r="361" spans="1:80" s="89" customFormat="1" ht="21.4" thickBot="1" x14ac:dyDescent="0.7">
      <c r="A361" s="85"/>
      <c r="B361" s="348"/>
      <c r="C361" s="160"/>
      <c r="D361" s="86"/>
      <c r="E361" s="86"/>
      <c r="F361" s="86"/>
      <c r="G361" s="86"/>
      <c r="H361" s="95"/>
      <c r="I361" s="87"/>
      <c r="J361" s="88"/>
      <c r="K361" s="88"/>
      <c r="L361" s="88"/>
      <c r="M361" s="88"/>
      <c r="N361" s="88"/>
      <c r="O361" s="88"/>
      <c r="P361" s="88"/>
      <c r="Q361" s="88"/>
      <c r="R361" s="88"/>
      <c r="S361" s="88"/>
      <c r="T361" s="88"/>
      <c r="U361" s="88"/>
      <c r="V361" s="189" t="s">
        <v>91</v>
      </c>
      <c r="W361" s="189" t="s">
        <v>91</v>
      </c>
      <c r="X361" s="189" t="s">
        <v>91</v>
      </c>
      <c r="Y361" s="189" t="s">
        <v>91</v>
      </c>
      <c r="Z361" s="189" t="s">
        <v>91</v>
      </c>
      <c r="AA361" s="189" t="s">
        <v>91</v>
      </c>
      <c r="AB361" s="189" t="s">
        <v>91</v>
      </c>
      <c r="AC361" s="189" t="s">
        <v>91</v>
      </c>
      <c r="AD361" s="257" t="s">
        <v>91</v>
      </c>
      <c r="AE361" s="257" t="s">
        <v>91</v>
      </c>
      <c r="AF361" s="257" t="s">
        <v>91</v>
      </c>
      <c r="AG361" s="257" t="s">
        <v>91</v>
      </c>
      <c r="AH361" s="257" t="s">
        <v>91</v>
      </c>
      <c r="AI361" s="257" t="s">
        <v>91</v>
      </c>
      <c r="AJ361" s="288" t="s">
        <v>91</v>
      </c>
      <c r="AK361" s="311" t="s">
        <v>91</v>
      </c>
      <c r="AL361" s="311" t="s">
        <v>91</v>
      </c>
      <c r="AM361" s="311" t="s">
        <v>91</v>
      </c>
      <c r="AN361" s="288" t="s">
        <v>91</v>
      </c>
      <c r="AO361" s="311" t="s">
        <v>91</v>
      </c>
      <c r="AP361" s="311" t="s">
        <v>91</v>
      </c>
      <c r="AQ361" s="311" t="s">
        <v>91</v>
      </c>
      <c r="AR361" s="21"/>
      <c r="AS361" s="116" t="str">
        <f t="shared" si="51"/>
        <v>N</v>
      </c>
      <c r="AT361" s="113">
        <f>IFERROR(SUMIF('Current NLData'!A:A,'Payment Changes'!G361,'Current NLData'!K:K)/COUNTIF('Current NLData'!A:A,'Payment Changes'!G361),0)+IFERROR(VLOOKUP(G361&amp;"-ALL",NLPaymentExport,10,FALSE),0)</f>
        <v>0</v>
      </c>
      <c r="AU361" s="117" t="str">
        <f t="shared" si="52"/>
        <v/>
      </c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</row>
    <row r="362" spans="1:80" s="10" customFormat="1" x14ac:dyDescent="0.45">
      <c r="A362" s="458">
        <v>22</v>
      </c>
      <c r="B362" s="461" t="s">
        <v>267</v>
      </c>
      <c r="C362" s="464" t="s">
        <v>44</v>
      </c>
      <c r="D362" s="467" t="s">
        <v>100</v>
      </c>
      <c r="E362" s="105" t="str">
        <f t="shared" si="54"/>
        <v>Temple Terrace</v>
      </c>
      <c r="F362" s="106" t="s">
        <v>268</v>
      </c>
      <c r="G362" s="107" t="str">
        <f t="shared" ref="G362:G380" si="60">F362&amp;"-"&amp;I362</f>
        <v>CP526-New Donor</v>
      </c>
      <c r="H362" s="470" t="s">
        <v>148</v>
      </c>
      <c r="I362" s="76" t="s">
        <v>48</v>
      </c>
      <c r="J362" s="40" t="s">
        <v>49</v>
      </c>
      <c r="K362" s="41" t="s">
        <v>50</v>
      </c>
      <c r="L362" s="41" t="s">
        <v>49</v>
      </c>
      <c r="M362" s="42" t="s">
        <v>49</v>
      </c>
      <c r="N362" s="40" t="s">
        <v>49</v>
      </c>
      <c r="O362" s="40" t="s">
        <v>49</v>
      </c>
      <c r="P362" s="40" t="s">
        <v>49</v>
      </c>
      <c r="Q362" s="40" t="s">
        <v>95</v>
      </c>
      <c r="R362" s="40" t="s">
        <v>95</v>
      </c>
      <c r="S362" s="40" t="s">
        <v>95</v>
      </c>
      <c r="T362" s="40" t="s">
        <v>53</v>
      </c>
      <c r="U362" s="40" t="s">
        <v>53</v>
      </c>
      <c r="V362" s="180" t="s">
        <v>53</v>
      </c>
      <c r="W362" s="180" t="s">
        <v>53</v>
      </c>
      <c r="X362" s="180" t="s">
        <v>53</v>
      </c>
      <c r="Y362" s="180" t="s">
        <v>53</v>
      </c>
      <c r="Z362" s="180" t="s">
        <v>53</v>
      </c>
      <c r="AA362" s="180" t="s">
        <v>53</v>
      </c>
      <c r="AB362" s="180" t="s">
        <v>53</v>
      </c>
      <c r="AC362" s="180" t="s">
        <v>53</v>
      </c>
      <c r="AD362" s="213" t="s">
        <v>53</v>
      </c>
      <c r="AE362" s="213" t="s">
        <v>53</v>
      </c>
      <c r="AF362" s="213" t="s">
        <v>53</v>
      </c>
      <c r="AG362" s="213" t="s">
        <v>173</v>
      </c>
      <c r="AH362" s="213" t="s">
        <v>151</v>
      </c>
      <c r="AI362" s="213" t="s">
        <v>173</v>
      </c>
      <c r="AJ362" s="282" t="s">
        <v>58</v>
      </c>
      <c r="AK362" s="320" t="s">
        <v>58</v>
      </c>
      <c r="AL362" s="320" t="s">
        <v>58</v>
      </c>
      <c r="AM362" s="282" t="s">
        <v>152</v>
      </c>
      <c r="AN362" s="282" t="s">
        <v>56</v>
      </c>
      <c r="AO362" s="320" t="s">
        <v>56</v>
      </c>
      <c r="AP362" s="320" t="s">
        <v>56</v>
      </c>
      <c r="AQ362" s="320" t="s">
        <v>56</v>
      </c>
      <c r="AR362" s="108"/>
      <c r="AS362" s="116" t="str">
        <f t="shared" si="51"/>
        <v>N</v>
      </c>
      <c r="AT362" s="113">
        <f>IFERROR(SUMIF('Current NLData'!A:A,'Payment Changes'!G362,'Current NLData'!K:K)/COUNTIF('Current NLData'!A:A,'Payment Changes'!G362),0)+IFERROR(VLOOKUP(G362&amp;"-ALL",NLPaymentExport,10,FALSE),0)</f>
        <v>0</v>
      </c>
      <c r="AU362" s="117" t="str">
        <f t="shared" si="52"/>
        <v/>
      </c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</row>
    <row r="363" spans="1:80" x14ac:dyDescent="0.45">
      <c r="A363" s="459"/>
      <c r="B363" s="462"/>
      <c r="C363" s="465"/>
      <c r="D363" s="468"/>
      <c r="E363" s="90" t="str">
        <f t="shared" si="54"/>
        <v>Temple Terrace</v>
      </c>
      <c r="F363" s="91" t="s">
        <v>268</v>
      </c>
      <c r="G363" s="97" t="str">
        <f t="shared" si="60"/>
        <v>CP526-Return Donor</v>
      </c>
      <c r="H363" s="471"/>
      <c r="I363" s="77" t="s">
        <v>60</v>
      </c>
      <c r="J363" s="43" t="s">
        <v>49</v>
      </c>
      <c r="K363" s="43" t="s">
        <v>49</v>
      </c>
      <c r="L363" s="44" t="s">
        <v>49</v>
      </c>
      <c r="M363" s="45" t="s">
        <v>49</v>
      </c>
      <c r="N363" s="43" t="s">
        <v>49</v>
      </c>
      <c r="O363" s="43" t="s">
        <v>49</v>
      </c>
      <c r="P363" s="43" t="s">
        <v>49</v>
      </c>
      <c r="Q363" s="43" t="s">
        <v>49</v>
      </c>
      <c r="R363" s="43" t="s">
        <v>49</v>
      </c>
      <c r="S363" s="43" t="s">
        <v>49</v>
      </c>
      <c r="T363" s="43" t="s">
        <v>49</v>
      </c>
      <c r="U363" s="168" t="s">
        <v>51</v>
      </c>
      <c r="V363" s="176" t="s">
        <v>51</v>
      </c>
      <c r="W363" s="176" t="s">
        <v>51</v>
      </c>
      <c r="X363" s="176" t="s">
        <v>51</v>
      </c>
      <c r="Y363" s="176" t="s">
        <v>51</v>
      </c>
      <c r="Z363" s="176" t="s">
        <v>51</v>
      </c>
      <c r="AA363" s="176" t="s">
        <v>51</v>
      </c>
      <c r="AB363" s="176" t="s">
        <v>51</v>
      </c>
      <c r="AC363" s="176" t="s">
        <v>51</v>
      </c>
      <c r="AD363" s="217" t="s">
        <v>51</v>
      </c>
      <c r="AE363" s="217" t="s">
        <v>51</v>
      </c>
      <c r="AF363" s="217" t="s">
        <v>51</v>
      </c>
      <c r="AG363" s="217" t="s">
        <v>51</v>
      </c>
      <c r="AH363" s="217" t="s">
        <v>51</v>
      </c>
      <c r="AI363" s="217" t="s">
        <v>51</v>
      </c>
      <c r="AJ363" s="270" t="s">
        <v>51</v>
      </c>
      <c r="AK363" s="313" t="s">
        <v>51</v>
      </c>
      <c r="AL363" s="313" t="s">
        <v>51</v>
      </c>
      <c r="AM363" s="313" t="s">
        <v>51</v>
      </c>
      <c r="AN363" s="270" t="s">
        <v>51</v>
      </c>
      <c r="AO363" s="271" t="s">
        <v>269</v>
      </c>
      <c r="AP363" s="313" t="s">
        <v>269</v>
      </c>
      <c r="AQ363" s="313" t="s">
        <v>269</v>
      </c>
      <c r="AR363" s="21"/>
      <c r="AS363" s="116" t="str">
        <f t="shared" si="51"/>
        <v>N</v>
      </c>
      <c r="AT363" s="113">
        <f>IFERROR(SUMIF('Current NLData'!A:A,'Payment Changes'!G363,'Current NLData'!K:K)/COUNTIF('Current NLData'!A:A,'Payment Changes'!G363),0)+IFERROR(VLOOKUP(G363&amp;"-ALL",NLPaymentExport,10,FALSE),0)</f>
        <v>0</v>
      </c>
      <c r="AU363" s="117" t="str">
        <f t="shared" si="52"/>
        <v/>
      </c>
    </row>
    <row r="364" spans="1:80" x14ac:dyDescent="0.45">
      <c r="A364" s="459"/>
      <c r="B364" s="462"/>
      <c r="C364" s="465"/>
      <c r="D364" s="468"/>
      <c r="E364" s="90" t="str">
        <f t="shared" si="54"/>
        <v>Temple Terrace</v>
      </c>
      <c r="F364" s="91" t="s">
        <v>268</v>
      </c>
      <c r="G364" s="97" t="str">
        <f t="shared" si="60"/>
        <v>CP526-Retention Bonus</v>
      </c>
      <c r="H364" s="471"/>
      <c r="I364" s="78" t="s">
        <v>62</v>
      </c>
      <c r="J364" s="46" t="s">
        <v>63</v>
      </c>
      <c r="K364" s="46" t="s">
        <v>63</v>
      </c>
      <c r="L364" s="47" t="s">
        <v>64</v>
      </c>
      <c r="M364" s="48" t="s">
        <v>64</v>
      </c>
      <c r="N364" s="46" t="s">
        <v>64</v>
      </c>
      <c r="O364" s="46" t="s">
        <v>64</v>
      </c>
      <c r="P364" s="46" t="s">
        <v>64</v>
      </c>
      <c r="Q364" s="46" t="s">
        <v>64</v>
      </c>
      <c r="R364" s="46" t="s">
        <v>64</v>
      </c>
      <c r="S364" s="46" t="s">
        <v>64</v>
      </c>
      <c r="T364" s="46" t="s">
        <v>64</v>
      </c>
      <c r="U364" s="170" t="s">
        <v>67</v>
      </c>
      <c r="V364" s="177" t="s">
        <v>67</v>
      </c>
      <c r="W364" s="177" t="s">
        <v>67</v>
      </c>
      <c r="X364" s="177" t="s">
        <v>66</v>
      </c>
      <c r="Y364" s="177" t="s">
        <v>66</v>
      </c>
      <c r="Z364" s="177" t="s">
        <v>66</v>
      </c>
      <c r="AA364" s="177" t="s">
        <v>66</v>
      </c>
      <c r="AB364" s="177" t="s">
        <v>66</v>
      </c>
      <c r="AC364" s="177" t="s">
        <v>66</v>
      </c>
      <c r="AD364" s="218" t="s">
        <v>66</v>
      </c>
      <c r="AE364" s="218" t="s">
        <v>66</v>
      </c>
      <c r="AF364" s="218" t="s">
        <v>66</v>
      </c>
      <c r="AG364" s="218" t="s">
        <v>270</v>
      </c>
      <c r="AH364" s="218" t="s">
        <v>66</v>
      </c>
      <c r="AI364" s="218" t="s">
        <v>270</v>
      </c>
      <c r="AJ364" s="276" t="s">
        <v>64</v>
      </c>
      <c r="AK364" s="314" t="s">
        <v>64</v>
      </c>
      <c r="AL364" s="314" t="s">
        <v>64</v>
      </c>
      <c r="AM364" s="314" t="s">
        <v>64</v>
      </c>
      <c r="AN364" s="276" t="s">
        <v>271</v>
      </c>
      <c r="AO364" s="314" t="s">
        <v>271</v>
      </c>
      <c r="AP364" s="314" t="s">
        <v>271</v>
      </c>
      <c r="AQ364" s="314" t="s">
        <v>271</v>
      </c>
      <c r="AR364" s="21"/>
      <c r="AS364" s="116" t="str">
        <f t="shared" si="51"/>
        <v>N</v>
      </c>
      <c r="AT364" s="113">
        <f>IFERROR(SUMIF('Current NLData'!A:A,'Payment Changes'!G364,'Current NLData'!K:K)/COUNTIF('Current NLData'!A:A,'Payment Changes'!G364),0)+IFERROR(VLOOKUP(G364&amp;"-ALL",NLPaymentExport,10,FALSE),0)</f>
        <v>0</v>
      </c>
      <c r="AU364" s="117" t="str">
        <f t="shared" si="52"/>
        <v/>
      </c>
    </row>
    <row r="365" spans="1:80" s="15" customFormat="1" ht="14.65" thickBot="1" x14ac:dyDescent="0.5">
      <c r="A365" s="460"/>
      <c r="B365" s="463"/>
      <c r="C365" s="466"/>
      <c r="D365" s="469"/>
      <c r="E365" s="109" t="str">
        <f t="shared" si="54"/>
        <v>Temple Terrace</v>
      </c>
      <c r="F365" s="110" t="s">
        <v>268</v>
      </c>
      <c r="G365" s="111" t="str">
        <f t="shared" si="60"/>
        <v>CP526-Referral</v>
      </c>
      <c r="H365" s="472"/>
      <c r="I365" s="79" t="s">
        <v>73</v>
      </c>
      <c r="J365" s="49">
        <v>50</v>
      </c>
      <c r="K365" s="49">
        <v>50</v>
      </c>
      <c r="L365" s="50" t="s">
        <v>64</v>
      </c>
      <c r="M365" s="51" t="s">
        <v>64</v>
      </c>
      <c r="N365" s="49" t="s">
        <v>64</v>
      </c>
      <c r="O365" s="49">
        <v>50</v>
      </c>
      <c r="P365" s="49">
        <v>50</v>
      </c>
      <c r="Q365" s="49">
        <v>50</v>
      </c>
      <c r="R365" s="49">
        <v>50</v>
      </c>
      <c r="S365" s="49">
        <v>50</v>
      </c>
      <c r="T365" s="49">
        <v>50</v>
      </c>
      <c r="U365" s="49">
        <v>50</v>
      </c>
      <c r="V365" s="178">
        <v>50</v>
      </c>
      <c r="W365" s="178">
        <v>50</v>
      </c>
      <c r="X365" s="178">
        <v>50</v>
      </c>
      <c r="Y365" s="178">
        <v>50</v>
      </c>
      <c r="Z365" s="178">
        <v>50</v>
      </c>
      <c r="AA365" s="178">
        <v>50</v>
      </c>
      <c r="AB365" s="178">
        <v>50</v>
      </c>
      <c r="AC365" s="178">
        <v>50</v>
      </c>
      <c r="AD365" s="219">
        <v>50</v>
      </c>
      <c r="AE365" s="219">
        <v>50</v>
      </c>
      <c r="AF365" s="219">
        <v>50</v>
      </c>
      <c r="AG365" s="219">
        <v>50</v>
      </c>
      <c r="AH365" s="219">
        <v>50</v>
      </c>
      <c r="AI365" s="219">
        <v>50</v>
      </c>
      <c r="AJ365" s="283">
        <v>25</v>
      </c>
      <c r="AK365" s="315">
        <v>25</v>
      </c>
      <c r="AL365" s="315">
        <v>25</v>
      </c>
      <c r="AM365" s="283">
        <v>50</v>
      </c>
      <c r="AN365" s="277">
        <v>50</v>
      </c>
      <c r="AO365" s="315">
        <v>50</v>
      </c>
      <c r="AP365" s="315">
        <v>50</v>
      </c>
      <c r="AQ365" s="315">
        <v>50</v>
      </c>
      <c r="AR365" s="112"/>
      <c r="AS365" s="116" t="str">
        <f t="shared" si="51"/>
        <v>N</v>
      </c>
      <c r="AT365" s="113">
        <f>IFERROR(SUMIF('Current NLData'!A:A,'Payment Changes'!G365,'Current NLData'!K:K)/COUNTIF('Current NLData'!A:A,'Payment Changes'!G365),0)+IFERROR(VLOOKUP(G365&amp;"-ALL",NLPaymentExport,10,FALSE),0)</f>
        <v>0</v>
      </c>
      <c r="AU365" s="117" t="str">
        <f t="shared" si="52"/>
        <v/>
      </c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</row>
    <row r="366" spans="1:80" outlineLevel="1" x14ac:dyDescent="0.45">
      <c r="A366" s="3"/>
      <c r="C366" s="4"/>
      <c r="D366" s="455" t="s">
        <v>268</v>
      </c>
      <c r="E366" s="90" t="str">
        <f t="shared" si="54"/>
        <v>Temple Terrace</v>
      </c>
      <c r="F366" s="92" t="str">
        <f t="shared" si="55"/>
        <v>CP526</v>
      </c>
      <c r="G366" s="98" t="str">
        <f t="shared" si="60"/>
        <v>CP526-NEW DONOR -1st</v>
      </c>
      <c r="H366" s="457" t="s">
        <v>75</v>
      </c>
      <c r="I366" s="33" t="s">
        <v>76</v>
      </c>
      <c r="J366" s="60">
        <v>60</v>
      </c>
      <c r="K366" s="61">
        <f>J366</f>
        <v>60</v>
      </c>
      <c r="L366" s="60">
        <v>60</v>
      </c>
      <c r="M366" s="60">
        <v>60</v>
      </c>
      <c r="N366" s="60">
        <v>60</v>
      </c>
      <c r="O366" s="60">
        <v>60</v>
      </c>
      <c r="P366" s="60">
        <v>60</v>
      </c>
      <c r="Q366" s="60">
        <v>100</v>
      </c>
      <c r="R366" s="60">
        <v>100</v>
      </c>
      <c r="S366" s="60">
        <v>100</v>
      </c>
      <c r="T366" s="60">
        <v>100</v>
      </c>
      <c r="U366" s="60">
        <v>100</v>
      </c>
      <c r="V366" s="185">
        <v>100</v>
      </c>
      <c r="W366" s="185">
        <v>100</v>
      </c>
      <c r="X366" s="185">
        <v>100</v>
      </c>
      <c r="Y366" s="185">
        <v>100</v>
      </c>
      <c r="Z366" s="185">
        <v>100</v>
      </c>
      <c r="AA366" s="185">
        <v>100</v>
      </c>
      <c r="AB366" s="185">
        <v>100</v>
      </c>
      <c r="AC366" s="185">
        <v>100</v>
      </c>
      <c r="AD366" s="220">
        <v>100</v>
      </c>
      <c r="AE366" s="220">
        <v>100</v>
      </c>
      <c r="AF366" s="220">
        <v>100</v>
      </c>
      <c r="AG366" s="220">
        <v>100</v>
      </c>
      <c r="AH366" s="220">
        <v>100</v>
      </c>
      <c r="AI366" s="220">
        <v>100</v>
      </c>
      <c r="AJ366" s="286">
        <v>100</v>
      </c>
      <c r="AK366" s="300">
        <v>100</v>
      </c>
      <c r="AL366" s="300">
        <v>100</v>
      </c>
      <c r="AM366" s="300">
        <v>100</v>
      </c>
      <c r="AN366" s="286">
        <v>100</v>
      </c>
      <c r="AO366" s="300">
        <v>100</v>
      </c>
      <c r="AP366" s="300">
        <v>100</v>
      </c>
      <c r="AQ366" s="300">
        <v>100</v>
      </c>
      <c r="AR366" s="23"/>
      <c r="AS366" s="116" t="str">
        <f t="shared" si="51"/>
        <v>N</v>
      </c>
      <c r="AT366" s="113">
        <f>IFERROR(SUMIF('Current NLData'!A:A,'Payment Changes'!G366,'Current NLData'!K:K)/COUNTIF('Current NLData'!A:A,'Payment Changes'!G366),0)+IFERROR(VLOOKUP(G366&amp;"-ALL",NLPaymentExport,10,FALSE),0)</f>
        <v>100</v>
      </c>
      <c r="AU366" s="117">
        <f t="shared" si="52"/>
        <v>0</v>
      </c>
    </row>
    <row r="367" spans="1:80" outlineLevel="1" x14ac:dyDescent="0.45">
      <c r="A367" s="3"/>
      <c r="C367" s="4"/>
      <c r="D367" s="456"/>
      <c r="E367" s="90" t="str">
        <f t="shared" si="54"/>
        <v>Temple Terrace</v>
      </c>
      <c r="F367" s="92" t="str">
        <f t="shared" si="55"/>
        <v>CP526</v>
      </c>
      <c r="G367" s="98" t="str">
        <f t="shared" si="60"/>
        <v>CP526-NEW DONOR -2nd</v>
      </c>
      <c r="H367" s="457"/>
      <c r="I367" s="34" t="s">
        <v>77</v>
      </c>
      <c r="J367" s="58">
        <v>60</v>
      </c>
      <c r="K367" s="62">
        <v>70</v>
      </c>
      <c r="L367" s="58">
        <v>60</v>
      </c>
      <c r="M367" s="58">
        <v>60</v>
      </c>
      <c r="N367" s="58">
        <v>60</v>
      </c>
      <c r="O367" s="58">
        <v>60</v>
      </c>
      <c r="P367" s="58">
        <v>60</v>
      </c>
      <c r="Q367" s="58">
        <v>100</v>
      </c>
      <c r="R367" s="58">
        <v>100</v>
      </c>
      <c r="S367" s="58">
        <v>100</v>
      </c>
      <c r="T367" s="58">
        <v>100</v>
      </c>
      <c r="U367" s="58">
        <v>100</v>
      </c>
      <c r="V367" s="186">
        <v>100</v>
      </c>
      <c r="W367" s="186">
        <v>100</v>
      </c>
      <c r="X367" s="186">
        <v>100</v>
      </c>
      <c r="Y367" s="186">
        <v>100</v>
      </c>
      <c r="Z367" s="186">
        <v>100</v>
      </c>
      <c r="AA367" s="186">
        <v>100</v>
      </c>
      <c r="AB367" s="186">
        <v>100</v>
      </c>
      <c r="AC367" s="186">
        <v>100</v>
      </c>
      <c r="AD367" s="214">
        <v>100</v>
      </c>
      <c r="AE367" s="214">
        <v>100</v>
      </c>
      <c r="AF367" s="214">
        <v>100</v>
      </c>
      <c r="AG367" s="214">
        <v>100</v>
      </c>
      <c r="AH367" s="214">
        <v>100</v>
      </c>
      <c r="AI367" s="214">
        <v>100</v>
      </c>
      <c r="AJ367" s="272">
        <v>100</v>
      </c>
      <c r="AK367" s="301">
        <v>100</v>
      </c>
      <c r="AL367" s="301">
        <v>100</v>
      </c>
      <c r="AM367" s="301">
        <v>100</v>
      </c>
      <c r="AN367" s="272">
        <v>100</v>
      </c>
      <c r="AO367" s="301">
        <v>100</v>
      </c>
      <c r="AP367" s="301">
        <v>100</v>
      </c>
      <c r="AQ367" s="301">
        <v>100</v>
      </c>
      <c r="AR367" s="23"/>
      <c r="AS367" s="116" t="str">
        <f t="shared" si="51"/>
        <v>N</v>
      </c>
      <c r="AT367" s="113">
        <f>IFERROR(SUMIF('Current NLData'!A:A,'Payment Changes'!G367,'Current NLData'!K:K)/COUNTIF('Current NLData'!A:A,'Payment Changes'!G367),0)+IFERROR(VLOOKUP(G367&amp;"-ALL",NLPaymentExport,10,FALSE),0)</f>
        <v>100</v>
      </c>
      <c r="AU367" s="117">
        <f t="shared" si="52"/>
        <v>0</v>
      </c>
    </row>
    <row r="368" spans="1:80" outlineLevel="1" x14ac:dyDescent="0.45">
      <c r="A368" s="3"/>
      <c r="C368" s="4"/>
      <c r="D368" s="456"/>
      <c r="E368" s="90" t="str">
        <f t="shared" si="54"/>
        <v>Temple Terrace</v>
      </c>
      <c r="F368" s="92" t="str">
        <f t="shared" si="55"/>
        <v>CP526</v>
      </c>
      <c r="G368" s="98" t="str">
        <f t="shared" si="60"/>
        <v>CP526-NEW DONOR -3rd</v>
      </c>
      <c r="H368" s="457"/>
      <c r="I368" s="34" t="s">
        <v>78</v>
      </c>
      <c r="J368" s="58">
        <v>60</v>
      </c>
      <c r="K368" s="62">
        <f t="shared" ref="K368:K372" si="61">J368</f>
        <v>60</v>
      </c>
      <c r="L368" s="58">
        <v>60</v>
      </c>
      <c r="M368" s="58">
        <v>60</v>
      </c>
      <c r="N368" s="58">
        <v>60</v>
      </c>
      <c r="O368" s="58">
        <v>60</v>
      </c>
      <c r="P368" s="58">
        <v>60</v>
      </c>
      <c r="Q368" s="58">
        <v>100</v>
      </c>
      <c r="R368" s="58">
        <v>100</v>
      </c>
      <c r="S368" s="58">
        <v>100</v>
      </c>
      <c r="T368" s="58">
        <v>100</v>
      </c>
      <c r="U368" s="58">
        <v>100</v>
      </c>
      <c r="V368" s="186">
        <v>100</v>
      </c>
      <c r="W368" s="186">
        <v>100</v>
      </c>
      <c r="X368" s="186">
        <v>100</v>
      </c>
      <c r="Y368" s="186">
        <v>100</v>
      </c>
      <c r="Z368" s="186">
        <v>100</v>
      </c>
      <c r="AA368" s="186">
        <v>100</v>
      </c>
      <c r="AB368" s="186">
        <v>100</v>
      </c>
      <c r="AC368" s="186">
        <v>100</v>
      </c>
      <c r="AD368" s="214">
        <v>100</v>
      </c>
      <c r="AE368" s="214">
        <v>100</v>
      </c>
      <c r="AF368" s="214">
        <v>100</v>
      </c>
      <c r="AG368" s="214">
        <v>100</v>
      </c>
      <c r="AH368" s="214">
        <v>100</v>
      </c>
      <c r="AI368" s="214">
        <v>100</v>
      </c>
      <c r="AJ368" s="272">
        <v>100</v>
      </c>
      <c r="AK368" s="301">
        <v>100</v>
      </c>
      <c r="AL368" s="301">
        <v>100</v>
      </c>
      <c r="AM368" s="301">
        <v>100</v>
      </c>
      <c r="AN368" s="272">
        <v>100</v>
      </c>
      <c r="AO368" s="301">
        <v>100</v>
      </c>
      <c r="AP368" s="301">
        <v>100</v>
      </c>
      <c r="AQ368" s="301">
        <v>100</v>
      </c>
      <c r="AR368" s="23"/>
      <c r="AS368" s="116" t="str">
        <f t="shared" si="51"/>
        <v>N</v>
      </c>
      <c r="AT368" s="113">
        <f>IFERROR(SUMIF('Current NLData'!A:A,'Payment Changes'!G368,'Current NLData'!K:K)/COUNTIF('Current NLData'!A:A,'Payment Changes'!G368),0)+IFERROR(VLOOKUP(G368&amp;"-ALL",NLPaymentExport,10,FALSE),0)</f>
        <v>100</v>
      </c>
      <c r="AU368" s="117">
        <f t="shared" si="52"/>
        <v>0</v>
      </c>
    </row>
    <row r="369" spans="1:80" outlineLevel="1" x14ac:dyDescent="0.45">
      <c r="A369" s="3"/>
      <c r="C369" s="4"/>
      <c r="D369" s="456"/>
      <c r="E369" s="90" t="str">
        <f t="shared" si="54"/>
        <v>Temple Terrace</v>
      </c>
      <c r="F369" s="92" t="str">
        <f t="shared" si="55"/>
        <v>CP526</v>
      </c>
      <c r="G369" s="98" t="str">
        <f t="shared" si="60"/>
        <v>CP526-NEW DONOR -4th</v>
      </c>
      <c r="H369" s="457"/>
      <c r="I369" s="34" t="s">
        <v>79</v>
      </c>
      <c r="J369" s="58">
        <v>60</v>
      </c>
      <c r="K369" s="62">
        <v>70</v>
      </c>
      <c r="L369" s="58">
        <v>60</v>
      </c>
      <c r="M369" s="58">
        <v>60</v>
      </c>
      <c r="N369" s="58">
        <v>60</v>
      </c>
      <c r="O369" s="58">
        <v>60</v>
      </c>
      <c r="P369" s="58">
        <v>60</v>
      </c>
      <c r="Q369" s="58">
        <v>100</v>
      </c>
      <c r="R369" s="58">
        <v>100</v>
      </c>
      <c r="S369" s="58">
        <v>100</v>
      </c>
      <c r="T369" s="58">
        <v>100</v>
      </c>
      <c r="U369" s="58">
        <v>100</v>
      </c>
      <c r="V369" s="186">
        <v>100</v>
      </c>
      <c r="W369" s="186">
        <v>100</v>
      </c>
      <c r="X369" s="186">
        <v>100</v>
      </c>
      <c r="Y369" s="186">
        <v>100</v>
      </c>
      <c r="Z369" s="186">
        <v>100</v>
      </c>
      <c r="AA369" s="186">
        <v>100</v>
      </c>
      <c r="AB369" s="186">
        <v>100</v>
      </c>
      <c r="AC369" s="186">
        <v>100</v>
      </c>
      <c r="AD369" s="214">
        <v>100</v>
      </c>
      <c r="AE369" s="214">
        <v>100</v>
      </c>
      <c r="AF369" s="214">
        <v>100</v>
      </c>
      <c r="AG369" s="214">
        <v>100</v>
      </c>
      <c r="AH369" s="214">
        <v>100</v>
      </c>
      <c r="AI369" s="214">
        <v>100</v>
      </c>
      <c r="AJ369" s="272">
        <v>100</v>
      </c>
      <c r="AK369" s="301">
        <v>100</v>
      </c>
      <c r="AL369" s="301">
        <v>100</v>
      </c>
      <c r="AM369" s="301">
        <v>100</v>
      </c>
      <c r="AN369" s="272">
        <v>100</v>
      </c>
      <c r="AO369" s="301">
        <v>100</v>
      </c>
      <c r="AP369" s="301">
        <v>100</v>
      </c>
      <c r="AQ369" s="301">
        <v>100</v>
      </c>
      <c r="AR369" s="23"/>
      <c r="AS369" s="116" t="str">
        <f t="shared" si="51"/>
        <v>N</v>
      </c>
      <c r="AT369" s="113">
        <f>IFERROR(SUMIF('Current NLData'!A:A,'Payment Changes'!G369,'Current NLData'!K:K)/COUNTIF('Current NLData'!A:A,'Payment Changes'!G369),0)+IFERROR(VLOOKUP(G369&amp;"-ALL",NLPaymentExport,10,FALSE),0)</f>
        <v>100</v>
      </c>
      <c r="AU369" s="117">
        <f t="shared" si="52"/>
        <v>0</v>
      </c>
    </row>
    <row r="370" spans="1:80" outlineLevel="1" x14ac:dyDescent="0.45">
      <c r="A370" s="3"/>
      <c r="C370" s="4"/>
      <c r="D370" s="456"/>
      <c r="E370" s="90" t="str">
        <f t="shared" si="54"/>
        <v>Temple Terrace</v>
      </c>
      <c r="F370" s="92" t="str">
        <f t="shared" si="55"/>
        <v>CP526</v>
      </c>
      <c r="G370" s="98" t="str">
        <f t="shared" si="60"/>
        <v>CP526-NEW DONOR -5th</v>
      </c>
      <c r="H370" s="457"/>
      <c r="I370" s="34" t="s">
        <v>80</v>
      </c>
      <c r="J370" s="58">
        <v>60</v>
      </c>
      <c r="K370" s="62">
        <f t="shared" si="61"/>
        <v>60</v>
      </c>
      <c r="L370" s="58">
        <v>60</v>
      </c>
      <c r="M370" s="58">
        <v>60</v>
      </c>
      <c r="N370" s="58">
        <v>60</v>
      </c>
      <c r="O370" s="58">
        <v>60</v>
      </c>
      <c r="P370" s="58">
        <v>60</v>
      </c>
      <c r="Q370" s="58">
        <v>100</v>
      </c>
      <c r="R370" s="58">
        <v>100</v>
      </c>
      <c r="S370" s="58">
        <v>100</v>
      </c>
      <c r="T370" s="58">
        <v>100</v>
      </c>
      <c r="U370" s="58">
        <v>100</v>
      </c>
      <c r="V370" s="186">
        <v>100</v>
      </c>
      <c r="W370" s="186">
        <v>100</v>
      </c>
      <c r="X370" s="186">
        <v>100</v>
      </c>
      <c r="Y370" s="186">
        <v>100</v>
      </c>
      <c r="Z370" s="186">
        <v>100</v>
      </c>
      <c r="AA370" s="186">
        <v>100</v>
      </c>
      <c r="AB370" s="186">
        <v>100</v>
      </c>
      <c r="AC370" s="186">
        <v>100</v>
      </c>
      <c r="AD370" s="214">
        <v>100</v>
      </c>
      <c r="AE370" s="214">
        <v>100</v>
      </c>
      <c r="AF370" s="214">
        <v>100</v>
      </c>
      <c r="AG370" s="214">
        <v>100</v>
      </c>
      <c r="AH370" s="214">
        <v>100</v>
      </c>
      <c r="AI370" s="214">
        <v>100</v>
      </c>
      <c r="AJ370" s="289">
        <v>60</v>
      </c>
      <c r="AK370" s="301">
        <v>60</v>
      </c>
      <c r="AL370" s="301">
        <v>60</v>
      </c>
      <c r="AM370" s="289">
        <v>100</v>
      </c>
      <c r="AN370" s="272">
        <v>100</v>
      </c>
      <c r="AO370" s="301">
        <v>100</v>
      </c>
      <c r="AP370" s="301">
        <v>100</v>
      </c>
      <c r="AQ370" s="301">
        <v>100</v>
      </c>
      <c r="AR370" s="23"/>
      <c r="AS370" s="116" t="str">
        <f t="shared" si="51"/>
        <v>N</v>
      </c>
      <c r="AT370" s="113">
        <f>IFERROR(SUMIF('Current NLData'!A:A,'Payment Changes'!G370,'Current NLData'!K:K)/COUNTIF('Current NLData'!A:A,'Payment Changes'!G370),0)+IFERROR(VLOOKUP(G370&amp;"-ALL",NLPaymentExport,10,FALSE),0)</f>
        <v>100</v>
      </c>
      <c r="AU370" s="117">
        <f t="shared" si="52"/>
        <v>0</v>
      </c>
    </row>
    <row r="371" spans="1:80" outlineLevel="1" x14ac:dyDescent="0.45">
      <c r="A371" s="3"/>
      <c r="C371" s="4"/>
      <c r="D371" s="456"/>
      <c r="E371" s="90" t="str">
        <f t="shared" si="54"/>
        <v>Temple Terrace</v>
      </c>
      <c r="F371" s="92" t="str">
        <f t="shared" si="55"/>
        <v>CP526</v>
      </c>
      <c r="G371" s="98" t="str">
        <f t="shared" si="60"/>
        <v>CP526-NEW DONOR -6th</v>
      </c>
      <c r="H371" s="457"/>
      <c r="I371" s="34" t="s">
        <v>81</v>
      </c>
      <c r="J371" s="58">
        <v>60</v>
      </c>
      <c r="K371" s="62">
        <v>70</v>
      </c>
      <c r="L371" s="58">
        <v>60</v>
      </c>
      <c r="M371" s="58">
        <v>60</v>
      </c>
      <c r="N371" s="58">
        <v>60</v>
      </c>
      <c r="O371" s="58">
        <v>60</v>
      </c>
      <c r="P371" s="58">
        <v>60</v>
      </c>
      <c r="Q371" s="58">
        <v>100</v>
      </c>
      <c r="R371" s="58">
        <v>100</v>
      </c>
      <c r="S371" s="58">
        <v>100</v>
      </c>
      <c r="T371" s="58">
        <v>60</v>
      </c>
      <c r="U371" s="58">
        <v>60</v>
      </c>
      <c r="V371" s="186">
        <v>60</v>
      </c>
      <c r="W371" s="186">
        <v>60</v>
      </c>
      <c r="X371" s="186">
        <v>60</v>
      </c>
      <c r="Y371" s="186">
        <v>60</v>
      </c>
      <c r="Z371" s="186">
        <v>60</v>
      </c>
      <c r="AA371" s="186">
        <v>60</v>
      </c>
      <c r="AB371" s="186">
        <v>60</v>
      </c>
      <c r="AC371" s="186">
        <v>60</v>
      </c>
      <c r="AD371" s="214">
        <v>60</v>
      </c>
      <c r="AE371" s="214">
        <v>60</v>
      </c>
      <c r="AF371" s="214">
        <v>60</v>
      </c>
      <c r="AG371" s="214">
        <v>100</v>
      </c>
      <c r="AH371" s="214">
        <v>100</v>
      </c>
      <c r="AI371" s="214">
        <v>100</v>
      </c>
      <c r="AJ371" s="289">
        <v>60</v>
      </c>
      <c r="AK371" s="301">
        <v>60</v>
      </c>
      <c r="AL371" s="301">
        <v>60</v>
      </c>
      <c r="AM371" s="289">
        <v>100</v>
      </c>
      <c r="AN371" s="289">
        <v>60</v>
      </c>
      <c r="AO371" s="289">
        <v>50</v>
      </c>
      <c r="AP371" s="301">
        <v>50</v>
      </c>
      <c r="AQ371" s="301">
        <v>50</v>
      </c>
      <c r="AR371" s="23"/>
      <c r="AS371" s="116" t="str">
        <f t="shared" si="51"/>
        <v>N</v>
      </c>
      <c r="AT371" s="113">
        <f>IFERROR(SUMIF('Current NLData'!A:A,'Payment Changes'!G371,'Current NLData'!K:K)/COUNTIF('Current NLData'!A:A,'Payment Changes'!G371),0)+IFERROR(VLOOKUP(G371&amp;"-ALL",NLPaymentExport,10,FALSE),0)</f>
        <v>50</v>
      </c>
      <c r="AU371" s="117">
        <f t="shared" si="52"/>
        <v>0</v>
      </c>
    </row>
    <row r="372" spans="1:80" outlineLevel="1" x14ac:dyDescent="0.45">
      <c r="A372" s="3"/>
      <c r="C372" s="4"/>
      <c r="D372" s="456"/>
      <c r="E372" s="90" t="str">
        <f t="shared" si="54"/>
        <v>Temple Terrace</v>
      </c>
      <c r="F372" s="92" t="str">
        <f t="shared" si="55"/>
        <v>CP526</v>
      </c>
      <c r="G372" s="98" t="str">
        <f t="shared" si="60"/>
        <v>CP526-NEW DONOR -7th</v>
      </c>
      <c r="H372" s="457"/>
      <c r="I372" s="34" t="s">
        <v>82</v>
      </c>
      <c r="J372" s="58">
        <v>60</v>
      </c>
      <c r="K372" s="62">
        <f t="shared" si="61"/>
        <v>60</v>
      </c>
      <c r="L372" s="58">
        <v>60</v>
      </c>
      <c r="M372" s="58">
        <v>60</v>
      </c>
      <c r="N372" s="58">
        <v>60</v>
      </c>
      <c r="O372" s="58">
        <v>60</v>
      </c>
      <c r="P372" s="58">
        <v>60</v>
      </c>
      <c r="Q372" s="58">
        <v>60</v>
      </c>
      <c r="R372" s="58">
        <v>60</v>
      </c>
      <c r="S372" s="58">
        <v>60</v>
      </c>
      <c r="T372" s="58">
        <v>60</v>
      </c>
      <c r="U372" s="58">
        <v>60</v>
      </c>
      <c r="V372" s="186">
        <v>60</v>
      </c>
      <c r="W372" s="186">
        <v>60</v>
      </c>
      <c r="X372" s="186">
        <v>60</v>
      </c>
      <c r="Y372" s="186">
        <v>60</v>
      </c>
      <c r="Z372" s="186">
        <v>60</v>
      </c>
      <c r="AA372" s="186">
        <v>60</v>
      </c>
      <c r="AB372" s="186">
        <v>60</v>
      </c>
      <c r="AC372" s="186">
        <v>60</v>
      </c>
      <c r="AD372" s="214">
        <v>60</v>
      </c>
      <c r="AE372" s="214">
        <v>60</v>
      </c>
      <c r="AF372" s="214">
        <v>60</v>
      </c>
      <c r="AG372" s="214">
        <v>100</v>
      </c>
      <c r="AH372" s="214">
        <v>100</v>
      </c>
      <c r="AI372" s="214">
        <v>100</v>
      </c>
      <c r="AJ372" s="289">
        <v>60</v>
      </c>
      <c r="AK372" s="301">
        <v>60</v>
      </c>
      <c r="AL372" s="301">
        <v>60</v>
      </c>
      <c r="AM372" s="301">
        <v>60</v>
      </c>
      <c r="AN372" s="272">
        <v>60</v>
      </c>
      <c r="AO372" s="289">
        <v>50</v>
      </c>
      <c r="AP372" s="301">
        <v>50</v>
      </c>
      <c r="AQ372" s="301">
        <v>50</v>
      </c>
      <c r="AR372" s="23"/>
      <c r="AS372" s="116" t="str">
        <f t="shared" si="51"/>
        <v>N</v>
      </c>
      <c r="AT372" s="113">
        <f>IFERROR(SUMIF('Current NLData'!A:A,'Payment Changes'!G372,'Current NLData'!K:K)/COUNTIF('Current NLData'!A:A,'Payment Changes'!G372),0)+IFERROR(VLOOKUP(G372&amp;"-ALL",NLPaymentExport,10,FALSE),0)</f>
        <v>50</v>
      </c>
      <c r="AU372" s="117">
        <f t="shared" si="52"/>
        <v>0</v>
      </c>
    </row>
    <row r="373" spans="1:80" outlineLevel="1" x14ac:dyDescent="0.45">
      <c r="A373" s="3"/>
      <c r="C373" s="4"/>
      <c r="D373" s="456"/>
      <c r="E373" s="90" t="str">
        <f t="shared" si="54"/>
        <v>Temple Terrace</v>
      </c>
      <c r="F373" s="92" t="str">
        <f t="shared" si="55"/>
        <v>CP526</v>
      </c>
      <c r="G373" s="98" t="str">
        <f t="shared" si="60"/>
        <v>CP526-NEW DONOR -8th</v>
      </c>
      <c r="H373" s="457"/>
      <c r="I373" s="35" t="s">
        <v>83</v>
      </c>
      <c r="J373" s="63">
        <v>60</v>
      </c>
      <c r="K373" s="64">
        <v>70</v>
      </c>
      <c r="L373" s="63">
        <v>60</v>
      </c>
      <c r="M373" s="63">
        <v>60</v>
      </c>
      <c r="N373" s="63">
        <v>60</v>
      </c>
      <c r="O373" s="63">
        <v>60</v>
      </c>
      <c r="P373" s="63">
        <v>60</v>
      </c>
      <c r="Q373" s="63">
        <v>60</v>
      </c>
      <c r="R373" s="63">
        <v>60</v>
      </c>
      <c r="S373" s="63">
        <v>60</v>
      </c>
      <c r="T373" s="63">
        <v>60</v>
      </c>
      <c r="U373" s="63">
        <v>60</v>
      </c>
      <c r="V373" s="187">
        <v>60</v>
      </c>
      <c r="W373" s="187">
        <v>60</v>
      </c>
      <c r="X373" s="187">
        <v>60</v>
      </c>
      <c r="Y373" s="187">
        <v>60</v>
      </c>
      <c r="Z373" s="187">
        <v>60</v>
      </c>
      <c r="AA373" s="187">
        <v>60</v>
      </c>
      <c r="AB373" s="187">
        <v>60</v>
      </c>
      <c r="AC373" s="187">
        <v>60</v>
      </c>
      <c r="AD373" s="221">
        <v>60</v>
      </c>
      <c r="AE373" s="221">
        <v>60</v>
      </c>
      <c r="AF373" s="221">
        <v>60</v>
      </c>
      <c r="AG373" s="221">
        <v>60</v>
      </c>
      <c r="AH373" s="221">
        <v>60</v>
      </c>
      <c r="AI373" s="221">
        <v>60</v>
      </c>
      <c r="AJ373" s="273">
        <v>60</v>
      </c>
      <c r="AK373" s="302">
        <v>60</v>
      </c>
      <c r="AL373" s="302">
        <v>60</v>
      </c>
      <c r="AM373" s="302">
        <v>60</v>
      </c>
      <c r="AN373" s="273">
        <v>60</v>
      </c>
      <c r="AO373" s="305">
        <v>50</v>
      </c>
      <c r="AP373" s="302">
        <v>50</v>
      </c>
      <c r="AQ373" s="302">
        <v>50</v>
      </c>
      <c r="AR373" s="23"/>
      <c r="AS373" s="116" t="str">
        <f t="shared" si="51"/>
        <v>N</v>
      </c>
      <c r="AT373" s="113">
        <f>IFERROR(SUMIF('Current NLData'!A:A,'Payment Changes'!G373,'Current NLData'!K:K)/COUNTIF('Current NLData'!A:A,'Payment Changes'!G373),0)+IFERROR(VLOOKUP(G373&amp;"-ALL",NLPaymentExport,10,FALSE),0)</f>
        <v>50</v>
      </c>
      <c r="AU373" s="117">
        <f t="shared" si="52"/>
        <v>0</v>
      </c>
    </row>
    <row r="374" spans="1:80" ht="28.5" outlineLevel="1" x14ac:dyDescent="0.45">
      <c r="A374" s="3"/>
      <c r="C374" s="4"/>
      <c r="D374" s="456"/>
      <c r="E374" s="90" t="str">
        <f t="shared" si="54"/>
        <v>Temple Terrace</v>
      </c>
      <c r="F374" s="92" t="str">
        <f t="shared" si="55"/>
        <v>CP526</v>
      </c>
      <c r="G374" s="98" t="str">
        <f t="shared" si="60"/>
        <v>CP526-RETURN - 1st don of the week -STD</v>
      </c>
      <c r="H374" s="457"/>
      <c r="I374" s="36" t="s">
        <v>84</v>
      </c>
      <c r="J374" s="58">
        <v>60</v>
      </c>
      <c r="K374" s="58">
        <f>J374</f>
        <v>60</v>
      </c>
      <c r="L374" s="58">
        <v>60</v>
      </c>
      <c r="M374" s="58">
        <v>60</v>
      </c>
      <c r="N374" s="58">
        <v>60</v>
      </c>
      <c r="O374" s="58">
        <v>60</v>
      </c>
      <c r="P374" s="58">
        <v>60</v>
      </c>
      <c r="Q374" s="58">
        <v>60</v>
      </c>
      <c r="R374" s="58">
        <v>60</v>
      </c>
      <c r="S374" s="58">
        <v>60</v>
      </c>
      <c r="T374" s="58">
        <v>60</v>
      </c>
      <c r="U374" s="58">
        <v>60</v>
      </c>
      <c r="V374" s="186">
        <v>60</v>
      </c>
      <c r="W374" s="186">
        <v>60</v>
      </c>
      <c r="X374" s="186">
        <v>60</v>
      </c>
      <c r="Y374" s="186">
        <v>60</v>
      </c>
      <c r="Z374" s="186">
        <v>60</v>
      </c>
      <c r="AA374" s="186">
        <v>60</v>
      </c>
      <c r="AB374" s="186">
        <v>60</v>
      </c>
      <c r="AC374" s="186">
        <v>60</v>
      </c>
      <c r="AD374" s="214">
        <v>60</v>
      </c>
      <c r="AE374" s="214">
        <v>60</v>
      </c>
      <c r="AF374" s="214">
        <v>60</v>
      </c>
      <c r="AG374" s="214">
        <v>60</v>
      </c>
      <c r="AH374" s="214">
        <v>60</v>
      </c>
      <c r="AI374" s="214">
        <v>60</v>
      </c>
      <c r="AJ374" s="272">
        <v>60</v>
      </c>
      <c r="AK374" s="301">
        <v>60</v>
      </c>
      <c r="AL374" s="301">
        <v>60</v>
      </c>
      <c r="AM374" s="301">
        <v>60</v>
      </c>
      <c r="AN374" s="272">
        <v>60</v>
      </c>
      <c r="AO374" s="289">
        <v>50</v>
      </c>
      <c r="AP374" s="301">
        <v>50</v>
      </c>
      <c r="AQ374" s="301">
        <v>50</v>
      </c>
      <c r="AR374" s="22"/>
      <c r="AS374" s="116" t="str">
        <f t="shared" si="51"/>
        <v>N</v>
      </c>
      <c r="AT374" s="113">
        <f>IFERROR(SUMIF('Current NLData'!A:A,'Payment Changes'!G374,'Current NLData'!K:K)/COUNTIF('Current NLData'!A:A,'Payment Changes'!G374),0)+IFERROR(VLOOKUP(G374&amp;"-ALL",NLPaymentExport,10,FALSE),0)</f>
        <v>50</v>
      </c>
      <c r="AU374" s="117">
        <f t="shared" si="52"/>
        <v>0</v>
      </c>
    </row>
    <row r="375" spans="1:80" ht="28.5" outlineLevel="1" x14ac:dyDescent="0.45">
      <c r="A375" s="3"/>
      <c r="C375" s="4"/>
      <c r="D375" s="456"/>
      <c r="E375" s="90" t="str">
        <f t="shared" si="54"/>
        <v>Temple Terrace</v>
      </c>
      <c r="F375" s="92" t="str">
        <f t="shared" si="55"/>
        <v>CP526</v>
      </c>
      <c r="G375" s="98" t="str">
        <f t="shared" si="60"/>
        <v>CP526-RETURN - 2nd don of the week -BONUS</v>
      </c>
      <c r="H375" s="457"/>
      <c r="I375" s="36" t="s">
        <v>85</v>
      </c>
      <c r="J375" s="58">
        <v>10</v>
      </c>
      <c r="K375" s="58">
        <f>J375</f>
        <v>10</v>
      </c>
      <c r="L375" s="58">
        <v>10</v>
      </c>
      <c r="M375" s="58">
        <v>10</v>
      </c>
      <c r="N375" s="58">
        <v>10</v>
      </c>
      <c r="O375" s="58">
        <v>10</v>
      </c>
      <c r="P375" s="58">
        <v>10</v>
      </c>
      <c r="Q375" s="58">
        <v>10</v>
      </c>
      <c r="R375" s="58">
        <v>10</v>
      </c>
      <c r="S375" s="58">
        <v>10</v>
      </c>
      <c r="T375" s="58">
        <v>10</v>
      </c>
      <c r="U375" s="58">
        <v>5</v>
      </c>
      <c r="V375" s="186">
        <v>5</v>
      </c>
      <c r="W375" s="186">
        <v>5</v>
      </c>
      <c r="X375" s="186">
        <v>5</v>
      </c>
      <c r="Y375" s="186">
        <v>5</v>
      </c>
      <c r="Z375" s="186">
        <v>5</v>
      </c>
      <c r="AA375" s="186">
        <v>5</v>
      </c>
      <c r="AB375" s="186">
        <v>5</v>
      </c>
      <c r="AC375" s="186">
        <v>5</v>
      </c>
      <c r="AD375" s="214">
        <v>5</v>
      </c>
      <c r="AE375" s="214">
        <v>5</v>
      </c>
      <c r="AF375" s="214">
        <v>5</v>
      </c>
      <c r="AG375" s="214">
        <v>5</v>
      </c>
      <c r="AH375" s="214">
        <v>5</v>
      </c>
      <c r="AI375" s="214">
        <v>5</v>
      </c>
      <c r="AJ375" s="272">
        <v>5</v>
      </c>
      <c r="AK375" s="301">
        <v>5</v>
      </c>
      <c r="AL375" s="301">
        <v>5</v>
      </c>
      <c r="AM375" s="301">
        <v>5</v>
      </c>
      <c r="AN375" s="272">
        <v>5</v>
      </c>
      <c r="AO375" s="289">
        <v>25</v>
      </c>
      <c r="AP375" s="301">
        <v>25</v>
      </c>
      <c r="AQ375" s="301">
        <v>25</v>
      </c>
      <c r="AR375" s="22"/>
      <c r="AS375" s="116" t="str">
        <f t="shared" si="51"/>
        <v>N</v>
      </c>
      <c r="AT375" s="113">
        <f>IFERROR(SUMIF('Current NLData'!A:A,'Payment Changes'!G375,'Current NLData'!K:K)/COUNTIF('Current NLData'!A:A,'Payment Changes'!G375),0)+IFERROR(VLOOKUP(G375&amp;"-ALL",NLPaymentExport,10,FALSE),0)</f>
        <v>25</v>
      </c>
      <c r="AU375" s="117">
        <f t="shared" si="52"/>
        <v>0</v>
      </c>
    </row>
    <row r="376" spans="1:80" ht="28.5" outlineLevel="1" x14ac:dyDescent="0.45">
      <c r="A376" s="3"/>
      <c r="C376" s="4"/>
      <c r="D376" s="456"/>
      <c r="E376" s="90" t="str">
        <f t="shared" si="54"/>
        <v>Temple Terrace</v>
      </c>
      <c r="F376" s="92" t="str">
        <f t="shared" si="55"/>
        <v>CP526</v>
      </c>
      <c r="G376" s="98" t="str">
        <f t="shared" si="60"/>
        <v>CP526-RETURN - 5th don of the month -BONUS</v>
      </c>
      <c r="H376" s="457"/>
      <c r="I376" s="37" t="s">
        <v>86</v>
      </c>
      <c r="J376" s="65">
        <v>0</v>
      </c>
      <c r="K376" s="65">
        <v>0</v>
      </c>
      <c r="L376" s="65">
        <v>0</v>
      </c>
      <c r="M376" s="65">
        <v>0</v>
      </c>
      <c r="N376" s="65">
        <v>0</v>
      </c>
      <c r="O376" s="65">
        <v>0</v>
      </c>
      <c r="P376" s="65">
        <v>0</v>
      </c>
      <c r="Q376" s="65">
        <v>0</v>
      </c>
      <c r="R376" s="65">
        <v>0</v>
      </c>
      <c r="S376" s="65">
        <v>0</v>
      </c>
      <c r="T376" s="65">
        <v>0</v>
      </c>
      <c r="U376" s="65">
        <v>0</v>
      </c>
      <c r="V376" s="188">
        <v>0</v>
      </c>
      <c r="W376" s="188">
        <v>0</v>
      </c>
      <c r="X376" s="188">
        <v>0</v>
      </c>
      <c r="Y376" s="188">
        <v>0</v>
      </c>
      <c r="Z376" s="188">
        <v>0</v>
      </c>
      <c r="AA376" s="188">
        <v>0</v>
      </c>
      <c r="AB376" s="188">
        <v>0</v>
      </c>
      <c r="AC376" s="188">
        <v>0</v>
      </c>
      <c r="AD376" s="222">
        <v>0</v>
      </c>
      <c r="AE376" s="222">
        <v>0</v>
      </c>
      <c r="AF376" s="222">
        <v>0</v>
      </c>
      <c r="AG376" s="222">
        <v>0</v>
      </c>
      <c r="AH376" s="222">
        <v>0</v>
      </c>
      <c r="AI376" s="222">
        <v>0</v>
      </c>
      <c r="AJ376" s="287">
        <v>0</v>
      </c>
      <c r="AK376" s="303">
        <v>0</v>
      </c>
      <c r="AL376" s="303">
        <v>0</v>
      </c>
      <c r="AM376" s="303">
        <v>0</v>
      </c>
      <c r="AN376" s="290">
        <v>10</v>
      </c>
      <c r="AO376" s="303">
        <v>10</v>
      </c>
      <c r="AP376" s="303">
        <v>10</v>
      </c>
      <c r="AQ376" s="303">
        <v>10</v>
      </c>
      <c r="AR376" s="22"/>
      <c r="AS376" s="116" t="str">
        <f t="shared" si="51"/>
        <v>N</v>
      </c>
      <c r="AT376" s="113">
        <f>IFERROR(SUMIF('Current NLData'!A:A,'Payment Changes'!G376,'Current NLData'!K:K)/COUNTIF('Current NLData'!A:A,'Payment Changes'!G376),0)+IFERROR(VLOOKUP(G376&amp;"-ALL",NLPaymentExport,10,FALSE),0)</f>
        <v>10</v>
      </c>
      <c r="AU376" s="117">
        <f t="shared" si="52"/>
        <v>0</v>
      </c>
    </row>
    <row r="377" spans="1:80" ht="28.5" outlineLevel="1" x14ac:dyDescent="0.45">
      <c r="A377" s="3"/>
      <c r="C377" s="4"/>
      <c r="D377" s="456"/>
      <c r="E377" s="90" t="str">
        <f t="shared" si="54"/>
        <v>Temple Terrace</v>
      </c>
      <c r="F377" s="92" t="str">
        <f t="shared" si="55"/>
        <v>CP526</v>
      </c>
      <c r="G377" s="98" t="str">
        <f t="shared" si="60"/>
        <v>CP526-RETURN - 6th don of the month -BONUS</v>
      </c>
      <c r="H377" s="457"/>
      <c r="I377" s="38" t="s">
        <v>87</v>
      </c>
      <c r="J377" s="58">
        <v>0</v>
      </c>
      <c r="K377" s="58">
        <v>0</v>
      </c>
      <c r="L377" s="58">
        <v>0</v>
      </c>
      <c r="M377" s="58">
        <v>0</v>
      </c>
      <c r="N377" s="58">
        <v>0</v>
      </c>
      <c r="O377" s="58">
        <v>0</v>
      </c>
      <c r="P377" s="58">
        <v>0</v>
      </c>
      <c r="Q377" s="58">
        <v>0</v>
      </c>
      <c r="R377" s="58">
        <v>0</v>
      </c>
      <c r="S377" s="58">
        <v>0</v>
      </c>
      <c r="T377" s="58">
        <v>0</v>
      </c>
      <c r="U377" s="58">
        <v>20</v>
      </c>
      <c r="V377" s="186">
        <v>20</v>
      </c>
      <c r="W377" s="186">
        <v>20</v>
      </c>
      <c r="X377" s="186">
        <v>10</v>
      </c>
      <c r="Y377" s="186">
        <v>10</v>
      </c>
      <c r="Z377" s="186">
        <v>10</v>
      </c>
      <c r="AA377" s="186">
        <v>10</v>
      </c>
      <c r="AB377" s="186">
        <v>10</v>
      </c>
      <c r="AC377" s="186">
        <v>10</v>
      </c>
      <c r="AD377" s="214">
        <v>10</v>
      </c>
      <c r="AE377" s="214">
        <v>10</v>
      </c>
      <c r="AF377" s="214">
        <v>10</v>
      </c>
      <c r="AG377" s="214">
        <v>10</v>
      </c>
      <c r="AH377" s="214">
        <v>10</v>
      </c>
      <c r="AI377" s="214">
        <v>10</v>
      </c>
      <c r="AJ377" s="289">
        <v>0</v>
      </c>
      <c r="AK377" s="301">
        <v>0</v>
      </c>
      <c r="AL377" s="301">
        <v>0</v>
      </c>
      <c r="AM377" s="301">
        <v>0</v>
      </c>
      <c r="AN377" s="272">
        <v>0</v>
      </c>
      <c r="AO377" s="301">
        <v>0</v>
      </c>
      <c r="AP377" s="301">
        <v>0</v>
      </c>
      <c r="AQ377" s="301">
        <v>0</v>
      </c>
      <c r="AR377" s="22"/>
      <c r="AS377" s="116" t="str">
        <f t="shared" si="51"/>
        <v>N</v>
      </c>
      <c r="AT377" s="113">
        <f>IFERROR(SUMIF('Current NLData'!A:A,'Payment Changes'!G377,'Current NLData'!K:K)/COUNTIF('Current NLData'!A:A,'Payment Changes'!G377),0)+IFERROR(VLOOKUP(G377&amp;"-ALL",NLPaymentExport,10,FALSE),0)</f>
        <v>0</v>
      </c>
      <c r="AU377" s="117">
        <f t="shared" si="52"/>
        <v>0</v>
      </c>
    </row>
    <row r="378" spans="1:80" ht="28.5" outlineLevel="1" x14ac:dyDescent="0.45">
      <c r="A378" s="3"/>
      <c r="C378" s="4"/>
      <c r="D378" s="456"/>
      <c r="E378" s="90" t="str">
        <f t="shared" si="54"/>
        <v>Temple Terrace</v>
      </c>
      <c r="F378" s="92" t="str">
        <f t="shared" si="55"/>
        <v>CP526</v>
      </c>
      <c r="G378" s="98" t="str">
        <f t="shared" si="60"/>
        <v>CP526-RETURN - 7th don of the month -BONUS</v>
      </c>
      <c r="H378" s="457"/>
      <c r="I378" s="38" t="s">
        <v>88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0</v>
      </c>
      <c r="P378" s="58">
        <v>0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186">
        <v>0</v>
      </c>
      <c r="W378" s="186">
        <v>0</v>
      </c>
      <c r="X378" s="186">
        <v>0</v>
      </c>
      <c r="Y378" s="186">
        <v>0</v>
      </c>
      <c r="Z378" s="186">
        <v>0</v>
      </c>
      <c r="AA378" s="186">
        <v>0</v>
      </c>
      <c r="AB378" s="186">
        <v>0</v>
      </c>
      <c r="AC378" s="186">
        <v>0</v>
      </c>
      <c r="AD378" s="214">
        <v>0</v>
      </c>
      <c r="AE378" s="214">
        <v>0</v>
      </c>
      <c r="AF378" s="214">
        <v>0</v>
      </c>
      <c r="AG378" s="214">
        <v>0</v>
      </c>
      <c r="AH378" s="214">
        <v>0</v>
      </c>
      <c r="AI378" s="214">
        <v>0</v>
      </c>
      <c r="AJ378" s="272">
        <v>0</v>
      </c>
      <c r="AK378" s="301">
        <v>0</v>
      </c>
      <c r="AL378" s="301">
        <v>0</v>
      </c>
      <c r="AM378" s="301">
        <v>0</v>
      </c>
      <c r="AN378" s="272">
        <v>0</v>
      </c>
      <c r="AO378" s="301">
        <v>0</v>
      </c>
      <c r="AP378" s="301">
        <v>0</v>
      </c>
      <c r="AQ378" s="301">
        <v>0</v>
      </c>
      <c r="AR378" s="22"/>
      <c r="AS378" s="116" t="str">
        <f t="shared" si="51"/>
        <v>N</v>
      </c>
      <c r="AT378" s="113">
        <f>IFERROR(SUMIF('Current NLData'!A:A,'Payment Changes'!G378,'Current NLData'!K:K)/COUNTIF('Current NLData'!A:A,'Payment Changes'!G378),0)+IFERROR(VLOOKUP(G378&amp;"-ALL",NLPaymentExport,10,FALSE),0)</f>
        <v>0</v>
      </c>
      <c r="AU378" s="117">
        <f t="shared" si="52"/>
        <v>0</v>
      </c>
    </row>
    <row r="379" spans="1:80" ht="28.5" outlineLevel="1" x14ac:dyDescent="0.45">
      <c r="A379" s="3"/>
      <c r="C379" s="4"/>
      <c r="D379" s="456"/>
      <c r="E379" s="90" t="str">
        <f t="shared" si="54"/>
        <v>Temple Terrace</v>
      </c>
      <c r="F379" s="92" t="str">
        <f t="shared" si="55"/>
        <v>CP526</v>
      </c>
      <c r="G379" s="98" t="str">
        <f t="shared" si="60"/>
        <v>CP526-RETURN - 8th don of the month -BONUS</v>
      </c>
      <c r="H379" s="457"/>
      <c r="I379" s="38" t="s">
        <v>89</v>
      </c>
      <c r="J379" s="58">
        <v>25</v>
      </c>
      <c r="K379" s="58">
        <f>J379</f>
        <v>25</v>
      </c>
      <c r="L379" s="58">
        <v>0</v>
      </c>
      <c r="M379" s="58">
        <v>0</v>
      </c>
      <c r="N379" s="58">
        <v>0</v>
      </c>
      <c r="O379" s="58">
        <v>0</v>
      </c>
      <c r="P379" s="58">
        <v>0</v>
      </c>
      <c r="Q379" s="58">
        <v>0</v>
      </c>
      <c r="R379" s="58">
        <v>0</v>
      </c>
      <c r="S379" s="58">
        <v>0</v>
      </c>
      <c r="T379" s="58">
        <v>0</v>
      </c>
      <c r="U379" s="58">
        <v>0</v>
      </c>
      <c r="V379" s="186">
        <v>0</v>
      </c>
      <c r="W379" s="186">
        <v>0</v>
      </c>
      <c r="X379" s="186">
        <v>0</v>
      </c>
      <c r="Y379" s="186">
        <v>0</v>
      </c>
      <c r="Z379" s="186">
        <v>0</v>
      </c>
      <c r="AA379" s="186">
        <v>0</v>
      </c>
      <c r="AB379" s="186">
        <v>0</v>
      </c>
      <c r="AC379" s="186">
        <v>0</v>
      </c>
      <c r="AD379" s="214">
        <v>0</v>
      </c>
      <c r="AE379" s="214">
        <v>0</v>
      </c>
      <c r="AF379" s="214">
        <v>0</v>
      </c>
      <c r="AG379" s="214">
        <v>0</v>
      </c>
      <c r="AH379" s="214">
        <v>0</v>
      </c>
      <c r="AI379" s="214">
        <v>0</v>
      </c>
      <c r="AJ379" s="272">
        <v>0</v>
      </c>
      <c r="AK379" s="301">
        <v>0</v>
      </c>
      <c r="AL379" s="301">
        <v>0</v>
      </c>
      <c r="AM379" s="301">
        <v>0</v>
      </c>
      <c r="AN379" s="272">
        <v>0</v>
      </c>
      <c r="AO379" s="301">
        <v>0</v>
      </c>
      <c r="AP379" s="301">
        <v>0</v>
      </c>
      <c r="AQ379" s="301">
        <v>0</v>
      </c>
      <c r="AR379" s="22"/>
      <c r="AS379" s="116" t="str">
        <f t="shared" si="51"/>
        <v>N</v>
      </c>
      <c r="AT379" s="113">
        <f>IFERROR(SUMIF('Current NLData'!A:A,'Payment Changes'!G379,'Current NLData'!K:K)/COUNTIF('Current NLData'!A:A,'Payment Changes'!G379),0)+IFERROR(VLOOKUP(G379&amp;"-ALL",NLPaymentExport,10,FALSE),0)</f>
        <v>0</v>
      </c>
      <c r="AU379" s="117">
        <f t="shared" si="52"/>
        <v>0</v>
      </c>
    </row>
    <row r="380" spans="1:80" ht="28.5" outlineLevel="1" x14ac:dyDescent="0.45">
      <c r="A380" s="3"/>
      <c r="C380" s="4" t="str">
        <f>IF(J380=0,"Warning","")</f>
        <v/>
      </c>
      <c r="D380" s="456"/>
      <c r="E380" s="90" t="str">
        <f t="shared" si="54"/>
        <v>Temple Terrace</v>
      </c>
      <c r="F380" s="92" t="str">
        <f t="shared" si="55"/>
        <v>CP526</v>
      </c>
      <c r="G380" s="98" t="str">
        <f t="shared" si="60"/>
        <v>CP526-RETURN - Buddy referral  -BONUS</v>
      </c>
      <c r="H380" s="457"/>
      <c r="I380" s="39" t="s">
        <v>90</v>
      </c>
      <c r="J380" s="58">
        <v>50</v>
      </c>
      <c r="K380" s="58">
        <v>50</v>
      </c>
      <c r="L380" s="58">
        <v>0</v>
      </c>
      <c r="M380" s="58">
        <v>0</v>
      </c>
      <c r="N380" s="58">
        <v>0</v>
      </c>
      <c r="O380" s="58">
        <v>50</v>
      </c>
      <c r="P380" s="58">
        <v>50</v>
      </c>
      <c r="Q380" s="58">
        <v>50</v>
      </c>
      <c r="R380" s="58">
        <v>50</v>
      </c>
      <c r="S380" s="58">
        <v>50</v>
      </c>
      <c r="T380" s="58">
        <v>50</v>
      </c>
      <c r="U380" s="58">
        <v>50</v>
      </c>
      <c r="V380" s="186">
        <v>50</v>
      </c>
      <c r="W380" s="186">
        <v>50</v>
      </c>
      <c r="X380" s="186">
        <v>50</v>
      </c>
      <c r="Y380" s="186">
        <v>50</v>
      </c>
      <c r="Z380" s="186">
        <v>50</v>
      </c>
      <c r="AA380" s="186">
        <v>50</v>
      </c>
      <c r="AB380" s="186">
        <v>50</v>
      </c>
      <c r="AC380" s="186">
        <v>50</v>
      </c>
      <c r="AD380" s="214">
        <v>50</v>
      </c>
      <c r="AE380" s="214">
        <v>50</v>
      </c>
      <c r="AF380" s="214">
        <v>50</v>
      </c>
      <c r="AG380" s="214">
        <v>50</v>
      </c>
      <c r="AH380" s="214">
        <v>50</v>
      </c>
      <c r="AI380" s="214">
        <v>50</v>
      </c>
      <c r="AJ380" s="289">
        <v>25</v>
      </c>
      <c r="AK380" s="301">
        <v>25</v>
      </c>
      <c r="AL380" s="301">
        <v>25</v>
      </c>
      <c r="AM380" s="289">
        <v>50</v>
      </c>
      <c r="AN380" s="272">
        <v>50</v>
      </c>
      <c r="AO380" s="301">
        <v>50</v>
      </c>
      <c r="AP380" s="301">
        <v>50</v>
      </c>
      <c r="AQ380" s="301">
        <v>50</v>
      </c>
      <c r="AR380" s="22"/>
      <c r="AS380" s="116" t="str">
        <f t="shared" si="51"/>
        <v>N</v>
      </c>
      <c r="AT380" s="113">
        <f>IFERROR(SUMIF('Current NLData'!A:A,'Payment Changes'!G380,'Current NLData'!K:K)/COUNTIF('Current NLData'!A:A,'Payment Changes'!G380),0)+IFERROR(VLOOKUP(G380&amp;"-ALL",NLPaymentExport,10,FALSE),0)</f>
        <v>50</v>
      </c>
      <c r="AU380" s="117">
        <f t="shared" si="52"/>
        <v>0</v>
      </c>
    </row>
    <row r="381" spans="1:80" s="89" customFormat="1" ht="21.4" thickBot="1" x14ac:dyDescent="0.7">
      <c r="A381" s="85"/>
      <c r="B381" s="348"/>
      <c r="C381" s="160"/>
      <c r="D381" s="86"/>
      <c r="E381" s="86"/>
      <c r="F381" s="86"/>
      <c r="G381" s="86"/>
      <c r="H381" s="95"/>
      <c r="I381" s="87"/>
      <c r="J381" s="88"/>
      <c r="K381" s="88"/>
      <c r="L381" s="88"/>
      <c r="M381" s="88"/>
      <c r="N381" s="88"/>
      <c r="O381" s="88"/>
      <c r="P381" s="88"/>
      <c r="Q381" s="88"/>
      <c r="R381" s="88"/>
      <c r="S381" s="88"/>
      <c r="T381" s="88"/>
      <c r="U381" s="88"/>
      <c r="V381" s="189" t="s">
        <v>91</v>
      </c>
      <c r="W381" s="189" t="s">
        <v>91</v>
      </c>
      <c r="X381" s="189" t="s">
        <v>91</v>
      </c>
      <c r="Y381" s="189" t="s">
        <v>91</v>
      </c>
      <c r="Z381" s="189" t="s">
        <v>91</v>
      </c>
      <c r="AA381" s="189" t="s">
        <v>91</v>
      </c>
      <c r="AB381" s="189" t="s">
        <v>91</v>
      </c>
      <c r="AC381" s="189" t="s">
        <v>91</v>
      </c>
      <c r="AD381" s="257" t="s">
        <v>91</v>
      </c>
      <c r="AE381" s="257" t="s">
        <v>91</v>
      </c>
      <c r="AF381" s="257" t="s">
        <v>91</v>
      </c>
      <c r="AG381" s="257" t="s">
        <v>91</v>
      </c>
      <c r="AH381" s="257" t="s">
        <v>91</v>
      </c>
      <c r="AI381" s="257" t="s">
        <v>91</v>
      </c>
      <c r="AJ381" s="288" t="s">
        <v>91</v>
      </c>
      <c r="AK381" s="311" t="s">
        <v>91</v>
      </c>
      <c r="AL381" s="311" t="s">
        <v>91</v>
      </c>
      <c r="AM381" s="311" t="s">
        <v>91</v>
      </c>
      <c r="AN381" s="288" t="s">
        <v>91</v>
      </c>
      <c r="AO381" s="311" t="s">
        <v>91</v>
      </c>
      <c r="AP381" s="311" t="s">
        <v>91</v>
      </c>
      <c r="AQ381" s="311" t="s">
        <v>91</v>
      </c>
      <c r="AR381" s="21"/>
      <c r="AS381" s="116" t="str">
        <f t="shared" si="51"/>
        <v>N</v>
      </c>
      <c r="AT381" s="113">
        <f>IFERROR(SUMIF('Current NLData'!A:A,'Payment Changes'!G381,'Current NLData'!K:K)/COUNTIF('Current NLData'!A:A,'Payment Changes'!G381),0)+IFERROR(VLOOKUP(G381&amp;"-ALL",NLPaymentExport,10,FALSE),0)</f>
        <v>0</v>
      </c>
      <c r="AU381" s="117" t="str">
        <f t="shared" si="52"/>
        <v/>
      </c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</row>
    <row r="382" spans="1:80" s="10" customFormat="1" x14ac:dyDescent="0.45">
      <c r="A382" s="458">
        <v>23</v>
      </c>
      <c r="B382" s="461" t="s">
        <v>272</v>
      </c>
      <c r="C382" s="464" t="s">
        <v>44</v>
      </c>
      <c r="D382" s="467" t="s">
        <v>100</v>
      </c>
      <c r="E382" s="105" t="str">
        <f t="shared" si="54"/>
        <v>Greenville</v>
      </c>
      <c r="F382" s="106" t="s">
        <v>273</v>
      </c>
      <c r="G382" s="107" t="str">
        <f t="shared" ref="G382:G400" si="62">F382&amp;"-"&amp;I382</f>
        <v>CP222-New Donor</v>
      </c>
      <c r="H382" s="470" t="s">
        <v>148</v>
      </c>
      <c r="I382" s="76" t="s">
        <v>48</v>
      </c>
      <c r="J382" s="40" t="s">
        <v>191</v>
      </c>
      <c r="K382" s="41" t="s">
        <v>274</v>
      </c>
      <c r="L382" s="41" t="s">
        <v>49</v>
      </c>
      <c r="M382" s="42" t="s">
        <v>49</v>
      </c>
      <c r="N382" s="40" t="s">
        <v>49</v>
      </c>
      <c r="O382" s="40" t="s">
        <v>49</v>
      </c>
      <c r="P382" s="40" t="s">
        <v>49</v>
      </c>
      <c r="Q382" s="40" t="s">
        <v>275</v>
      </c>
      <c r="R382" s="40" t="s">
        <v>275</v>
      </c>
      <c r="S382" s="40" t="s">
        <v>275</v>
      </c>
      <c r="T382" s="40" t="s">
        <v>275</v>
      </c>
      <c r="U382" s="40" t="s">
        <v>275</v>
      </c>
      <c r="V382" s="180" t="s">
        <v>275</v>
      </c>
      <c r="W382" s="180" t="s">
        <v>149</v>
      </c>
      <c r="X382" s="180" t="s">
        <v>149</v>
      </c>
      <c r="Y382" s="180" t="s">
        <v>149</v>
      </c>
      <c r="Z382" s="180" t="s">
        <v>149</v>
      </c>
      <c r="AA382" s="180" t="s">
        <v>149</v>
      </c>
      <c r="AB382" s="180" t="s">
        <v>149</v>
      </c>
      <c r="AC382" s="180" t="s">
        <v>149</v>
      </c>
      <c r="AD382" s="213" t="s">
        <v>149</v>
      </c>
      <c r="AE382" s="191" t="s">
        <v>106</v>
      </c>
      <c r="AF382" s="191" t="s">
        <v>106</v>
      </c>
      <c r="AG382" s="213" t="s">
        <v>58</v>
      </c>
      <c r="AH382" s="213" t="s">
        <v>106</v>
      </c>
      <c r="AI382" s="213" t="s">
        <v>58</v>
      </c>
      <c r="AJ382" s="282" t="s">
        <v>59</v>
      </c>
      <c r="AK382" s="320" t="s">
        <v>59</v>
      </c>
      <c r="AL382" s="320" t="s">
        <v>59</v>
      </c>
      <c r="AM382" s="282" t="s">
        <v>58</v>
      </c>
      <c r="AN382" s="281" t="s">
        <v>58</v>
      </c>
      <c r="AO382" s="320" t="s">
        <v>58</v>
      </c>
      <c r="AP382" s="320" t="s">
        <v>58</v>
      </c>
      <c r="AQ382" s="320" t="s">
        <v>58</v>
      </c>
      <c r="AR382" s="108"/>
      <c r="AS382" s="116" t="str">
        <f t="shared" si="51"/>
        <v>N</v>
      </c>
      <c r="AT382" s="113">
        <f>IFERROR(SUMIF('Current NLData'!A:A,'Payment Changes'!G382,'Current NLData'!K:K)/COUNTIF('Current NLData'!A:A,'Payment Changes'!G382),0)+IFERROR(VLOOKUP(G382&amp;"-ALL",NLPaymentExport,10,FALSE),0)</f>
        <v>0</v>
      </c>
      <c r="AU382" s="117" t="str">
        <f t="shared" si="52"/>
        <v/>
      </c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</row>
    <row r="383" spans="1:80" x14ac:dyDescent="0.45">
      <c r="A383" s="459"/>
      <c r="B383" s="462"/>
      <c r="C383" s="465"/>
      <c r="D383" s="468"/>
      <c r="E383" s="90" t="str">
        <f t="shared" si="54"/>
        <v>Greenville</v>
      </c>
      <c r="F383" s="91" t="s">
        <v>273</v>
      </c>
      <c r="G383" s="97" t="str">
        <f t="shared" si="62"/>
        <v>CP222-Return Donor</v>
      </c>
      <c r="H383" s="471"/>
      <c r="I383" s="77" t="s">
        <v>60</v>
      </c>
      <c r="J383" s="43" t="s">
        <v>191</v>
      </c>
      <c r="K383" s="43" t="s">
        <v>191</v>
      </c>
      <c r="L383" s="44" t="s">
        <v>49</v>
      </c>
      <c r="M383" s="45" t="s">
        <v>49</v>
      </c>
      <c r="N383" s="43" t="s">
        <v>49</v>
      </c>
      <c r="O383" s="43" t="s">
        <v>49</v>
      </c>
      <c r="P383" s="43" t="s">
        <v>49</v>
      </c>
      <c r="Q383" s="43" t="s">
        <v>149</v>
      </c>
      <c r="R383" s="43" t="s">
        <v>149</v>
      </c>
      <c r="S383" s="43" t="s">
        <v>149</v>
      </c>
      <c r="T383" s="43" t="s">
        <v>149</v>
      </c>
      <c r="U383" s="43" t="s">
        <v>149</v>
      </c>
      <c r="V383" s="176" t="s">
        <v>149</v>
      </c>
      <c r="W383" s="176" t="s">
        <v>149</v>
      </c>
      <c r="X383" s="176" t="s">
        <v>149</v>
      </c>
      <c r="Y383" s="176" t="s">
        <v>149</v>
      </c>
      <c r="Z383" s="176" t="s">
        <v>149</v>
      </c>
      <c r="AA383" s="176" t="s">
        <v>149</v>
      </c>
      <c r="AB383" s="176" t="s">
        <v>149</v>
      </c>
      <c r="AC383" s="176" t="s">
        <v>149</v>
      </c>
      <c r="AD383" s="217" t="s">
        <v>149</v>
      </c>
      <c r="AE383" s="217" t="s">
        <v>149</v>
      </c>
      <c r="AF383" s="217" t="s">
        <v>149</v>
      </c>
      <c r="AG383" s="217" t="s">
        <v>149</v>
      </c>
      <c r="AH383" s="217" t="s">
        <v>149</v>
      </c>
      <c r="AI383" s="217" t="s">
        <v>149</v>
      </c>
      <c r="AJ383" s="270" t="s">
        <v>149</v>
      </c>
      <c r="AK383" s="313" t="s">
        <v>149</v>
      </c>
      <c r="AL383" s="313" t="s">
        <v>149</v>
      </c>
      <c r="AM383" s="313" t="s">
        <v>149</v>
      </c>
      <c r="AN383" s="270" t="s">
        <v>149</v>
      </c>
      <c r="AO383" s="271" t="s">
        <v>276</v>
      </c>
      <c r="AP383" s="313" t="s">
        <v>276</v>
      </c>
      <c r="AQ383" s="313" t="s">
        <v>276</v>
      </c>
      <c r="AR383" s="21"/>
      <c r="AS383" s="116" t="str">
        <f t="shared" si="51"/>
        <v>N</v>
      </c>
      <c r="AT383" s="113">
        <f>IFERROR(SUMIF('Current NLData'!A:A,'Payment Changes'!G383,'Current NLData'!K:K)/COUNTIF('Current NLData'!A:A,'Payment Changes'!G383),0)+IFERROR(VLOOKUP(G383&amp;"-ALL",NLPaymentExport,10,FALSE),0)</f>
        <v>0</v>
      </c>
      <c r="AU383" s="117" t="str">
        <f t="shared" si="52"/>
        <v/>
      </c>
    </row>
    <row r="384" spans="1:80" x14ac:dyDescent="0.45">
      <c r="A384" s="459"/>
      <c r="B384" s="462"/>
      <c r="C384" s="465"/>
      <c r="D384" s="468"/>
      <c r="E384" s="90" t="str">
        <f t="shared" si="54"/>
        <v>Greenville</v>
      </c>
      <c r="F384" s="91" t="s">
        <v>273</v>
      </c>
      <c r="G384" s="97" t="str">
        <f t="shared" si="62"/>
        <v>CP222-Retention Bonus</v>
      </c>
      <c r="H384" s="471"/>
      <c r="I384" s="78" t="s">
        <v>62</v>
      </c>
      <c r="J384" s="46" t="s">
        <v>63</v>
      </c>
      <c r="K384" s="46" t="s">
        <v>63</v>
      </c>
      <c r="L384" s="47" t="s">
        <v>64</v>
      </c>
      <c r="M384" s="48" t="s">
        <v>64</v>
      </c>
      <c r="N384" s="46" t="s">
        <v>64</v>
      </c>
      <c r="O384" s="46" t="s">
        <v>64</v>
      </c>
      <c r="P384" s="46" t="s">
        <v>64</v>
      </c>
      <c r="Q384" s="46" t="s">
        <v>64</v>
      </c>
      <c r="R384" s="46" t="s">
        <v>64</v>
      </c>
      <c r="S384" s="46" t="s">
        <v>64</v>
      </c>
      <c r="T384" s="46" t="s">
        <v>64</v>
      </c>
      <c r="U384" s="46" t="s">
        <v>64</v>
      </c>
      <c r="V384" s="177" t="s">
        <v>64</v>
      </c>
      <c r="W384" s="177" t="s">
        <v>277</v>
      </c>
      <c r="X384" s="177" t="s">
        <v>67</v>
      </c>
      <c r="Y384" s="177" t="s">
        <v>67</v>
      </c>
      <c r="Z384" s="177" t="s">
        <v>67</v>
      </c>
      <c r="AA384" s="177" t="s">
        <v>67</v>
      </c>
      <c r="AB384" s="177" t="s">
        <v>67</v>
      </c>
      <c r="AC384" s="177" t="s">
        <v>67</v>
      </c>
      <c r="AD384" s="218" t="s">
        <v>67</v>
      </c>
      <c r="AE384" s="218" t="s">
        <v>67</v>
      </c>
      <c r="AF384" s="218" t="s">
        <v>67</v>
      </c>
      <c r="AG384" s="218" t="s">
        <v>184</v>
      </c>
      <c r="AH384" s="218" t="s">
        <v>67</v>
      </c>
      <c r="AI384" s="218" t="s">
        <v>184</v>
      </c>
      <c r="AJ384" s="276" t="s">
        <v>64</v>
      </c>
      <c r="AK384" s="314" t="s">
        <v>64</v>
      </c>
      <c r="AL384" s="276" t="s">
        <v>112</v>
      </c>
      <c r="AM384" s="314" t="s">
        <v>112</v>
      </c>
      <c r="AN384" s="276" t="s">
        <v>278</v>
      </c>
      <c r="AO384" s="276" t="s">
        <v>279</v>
      </c>
      <c r="AP384" s="314" t="s">
        <v>279</v>
      </c>
      <c r="AQ384" s="314" t="s">
        <v>279</v>
      </c>
      <c r="AR384" s="21"/>
      <c r="AS384" s="116" t="str">
        <f t="shared" si="51"/>
        <v>N</v>
      </c>
      <c r="AT384" s="113">
        <f>IFERROR(SUMIF('Current NLData'!A:A,'Payment Changes'!G384,'Current NLData'!K:K)/COUNTIF('Current NLData'!A:A,'Payment Changes'!G384),0)+IFERROR(VLOOKUP(G384&amp;"-ALL",NLPaymentExport,10,FALSE),0)</f>
        <v>0</v>
      </c>
      <c r="AU384" s="117" t="str">
        <f t="shared" si="52"/>
        <v/>
      </c>
    </row>
    <row r="385" spans="1:80" s="15" customFormat="1" ht="14.65" thickBot="1" x14ac:dyDescent="0.5">
      <c r="A385" s="460"/>
      <c r="B385" s="463"/>
      <c r="C385" s="466"/>
      <c r="D385" s="469"/>
      <c r="E385" s="109" t="str">
        <f t="shared" si="54"/>
        <v>Greenville</v>
      </c>
      <c r="F385" s="110" t="s">
        <v>273</v>
      </c>
      <c r="G385" s="111" t="str">
        <f t="shared" si="62"/>
        <v>CP222-Referral</v>
      </c>
      <c r="H385" s="472"/>
      <c r="I385" s="79" t="s">
        <v>73</v>
      </c>
      <c r="J385" s="49">
        <v>50</v>
      </c>
      <c r="K385" s="49">
        <v>0</v>
      </c>
      <c r="L385" s="50" t="s">
        <v>64</v>
      </c>
      <c r="M385" s="51" t="s">
        <v>64</v>
      </c>
      <c r="N385" s="49" t="s">
        <v>64</v>
      </c>
      <c r="O385" s="49">
        <v>50</v>
      </c>
      <c r="P385" s="49">
        <v>50</v>
      </c>
      <c r="Q385" s="49">
        <v>50</v>
      </c>
      <c r="R385" s="49">
        <v>50</v>
      </c>
      <c r="S385" s="49">
        <v>50</v>
      </c>
      <c r="T385" s="49" t="s">
        <v>64</v>
      </c>
      <c r="U385" s="49" t="s">
        <v>64</v>
      </c>
      <c r="V385" s="178" t="s">
        <v>64</v>
      </c>
      <c r="W385" s="178" t="s">
        <v>64</v>
      </c>
      <c r="X385" s="178" t="s">
        <v>64</v>
      </c>
      <c r="Y385" s="178" t="s">
        <v>64</v>
      </c>
      <c r="Z385" s="178" t="s">
        <v>64</v>
      </c>
      <c r="AA385" s="178" t="s">
        <v>134</v>
      </c>
      <c r="AB385" s="233" t="s">
        <v>186</v>
      </c>
      <c r="AC385" s="244" t="s">
        <v>133</v>
      </c>
      <c r="AD385" s="249" t="s">
        <v>133</v>
      </c>
      <c r="AE385" s="249" t="s">
        <v>133</v>
      </c>
      <c r="AF385" s="249" t="s">
        <v>133</v>
      </c>
      <c r="AG385" s="249">
        <v>50</v>
      </c>
      <c r="AH385" s="249" t="s">
        <v>133</v>
      </c>
      <c r="AI385" s="249">
        <v>50</v>
      </c>
      <c r="AJ385" s="283">
        <v>25</v>
      </c>
      <c r="AK385" s="315">
        <v>25</v>
      </c>
      <c r="AL385" s="315">
        <v>25</v>
      </c>
      <c r="AM385" s="283">
        <v>50</v>
      </c>
      <c r="AN385" s="277">
        <v>50</v>
      </c>
      <c r="AO385" s="315">
        <v>50</v>
      </c>
      <c r="AP385" s="315">
        <v>50</v>
      </c>
      <c r="AQ385" s="315">
        <v>50</v>
      </c>
      <c r="AR385" s="112"/>
      <c r="AS385" s="116" t="str">
        <f t="shared" si="51"/>
        <v>N</v>
      </c>
      <c r="AT385" s="113">
        <f>IFERROR(SUMIF('Current NLData'!A:A,'Payment Changes'!G385,'Current NLData'!K:K)/COUNTIF('Current NLData'!A:A,'Payment Changes'!G385),0)+IFERROR(VLOOKUP(G385&amp;"-ALL",NLPaymentExport,10,FALSE),0)</f>
        <v>0</v>
      </c>
      <c r="AU385" s="117" t="str">
        <f t="shared" si="52"/>
        <v/>
      </c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</row>
    <row r="386" spans="1:80" outlineLevel="1" x14ac:dyDescent="0.45">
      <c r="A386" s="3"/>
      <c r="C386" s="4"/>
      <c r="D386" s="455" t="s">
        <v>273</v>
      </c>
      <c r="E386" s="90" t="str">
        <f t="shared" si="54"/>
        <v>Greenville</v>
      </c>
      <c r="F386" s="92" t="str">
        <f t="shared" si="55"/>
        <v>CP222</v>
      </c>
      <c r="G386" s="98" t="str">
        <f t="shared" si="62"/>
        <v>CP222-NEW DONOR -1st</v>
      </c>
      <c r="H386" s="457" t="s">
        <v>75</v>
      </c>
      <c r="I386" s="33" t="s">
        <v>76</v>
      </c>
      <c r="J386" s="60">
        <v>65</v>
      </c>
      <c r="K386" s="61">
        <v>65</v>
      </c>
      <c r="L386" s="60">
        <v>60</v>
      </c>
      <c r="M386" s="60">
        <v>60</v>
      </c>
      <c r="N386" s="60">
        <v>60</v>
      </c>
      <c r="O386" s="60">
        <v>60</v>
      </c>
      <c r="P386" s="60">
        <v>60</v>
      </c>
      <c r="Q386" s="60">
        <v>150</v>
      </c>
      <c r="R386" s="60">
        <v>150</v>
      </c>
      <c r="S386" s="60">
        <v>150</v>
      </c>
      <c r="T386" s="60">
        <v>150</v>
      </c>
      <c r="U386" s="60">
        <v>150</v>
      </c>
      <c r="V386" s="185">
        <v>150</v>
      </c>
      <c r="W386" s="185">
        <v>50</v>
      </c>
      <c r="X386" s="185">
        <v>50</v>
      </c>
      <c r="Y386" s="185">
        <v>50</v>
      </c>
      <c r="Z386" s="185">
        <v>50</v>
      </c>
      <c r="AA386" s="185">
        <v>50</v>
      </c>
      <c r="AB386" s="185">
        <v>50</v>
      </c>
      <c r="AC386" s="185">
        <v>50</v>
      </c>
      <c r="AD386" s="220">
        <v>50</v>
      </c>
      <c r="AE386" s="192">
        <v>100</v>
      </c>
      <c r="AF386" s="192">
        <v>100</v>
      </c>
      <c r="AG386" s="220">
        <v>100</v>
      </c>
      <c r="AH386" s="220">
        <v>100</v>
      </c>
      <c r="AI386" s="220">
        <v>100</v>
      </c>
      <c r="AJ386" s="286">
        <v>100</v>
      </c>
      <c r="AK386" s="300">
        <v>100</v>
      </c>
      <c r="AL386" s="300">
        <v>100</v>
      </c>
      <c r="AM386" s="300">
        <v>100</v>
      </c>
      <c r="AN386" s="286">
        <v>100</v>
      </c>
      <c r="AO386" s="300">
        <v>100</v>
      </c>
      <c r="AP386" s="300">
        <v>100</v>
      </c>
      <c r="AQ386" s="300">
        <v>100</v>
      </c>
      <c r="AR386" s="23"/>
      <c r="AS386" s="116" t="str">
        <f t="shared" si="51"/>
        <v>N</v>
      </c>
      <c r="AT386" s="113">
        <f>IFERROR(SUMIF('Current NLData'!A:A,'Payment Changes'!G386,'Current NLData'!K:K)/COUNTIF('Current NLData'!A:A,'Payment Changes'!G386),0)+IFERROR(VLOOKUP(G386&amp;"-ALL",NLPaymentExport,10,FALSE),0)</f>
        <v>100</v>
      </c>
      <c r="AU386" s="117">
        <f t="shared" si="52"/>
        <v>0</v>
      </c>
    </row>
    <row r="387" spans="1:80" outlineLevel="1" x14ac:dyDescent="0.45">
      <c r="A387" s="3"/>
      <c r="C387" s="4"/>
      <c r="D387" s="456"/>
      <c r="E387" s="90" t="str">
        <f t="shared" si="54"/>
        <v>Greenville</v>
      </c>
      <c r="F387" s="92" t="str">
        <f t="shared" si="55"/>
        <v>CP222</v>
      </c>
      <c r="G387" s="98" t="str">
        <f t="shared" si="62"/>
        <v>CP222-NEW DONOR -2nd</v>
      </c>
      <c r="H387" s="457"/>
      <c r="I387" s="34" t="s">
        <v>77</v>
      </c>
      <c r="J387" s="58">
        <v>65</v>
      </c>
      <c r="K387" s="62">
        <v>70</v>
      </c>
      <c r="L387" s="58">
        <v>60</v>
      </c>
      <c r="M387" s="58">
        <v>60</v>
      </c>
      <c r="N387" s="58">
        <v>60</v>
      </c>
      <c r="O387" s="58">
        <v>60</v>
      </c>
      <c r="P387" s="58">
        <v>60</v>
      </c>
      <c r="Q387" s="58">
        <v>150</v>
      </c>
      <c r="R387" s="58">
        <v>150</v>
      </c>
      <c r="S387" s="58">
        <v>150</v>
      </c>
      <c r="T387" s="58">
        <v>150</v>
      </c>
      <c r="U387" s="58">
        <v>150</v>
      </c>
      <c r="V387" s="186">
        <v>150</v>
      </c>
      <c r="W387" s="186">
        <v>50</v>
      </c>
      <c r="X387" s="186">
        <v>50</v>
      </c>
      <c r="Y387" s="186">
        <v>50</v>
      </c>
      <c r="Z387" s="186">
        <v>50</v>
      </c>
      <c r="AA387" s="186">
        <v>50</v>
      </c>
      <c r="AB387" s="186">
        <v>50</v>
      </c>
      <c r="AC387" s="186">
        <v>50</v>
      </c>
      <c r="AD387" s="214">
        <v>50</v>
      </c>
      <c r="AE387" s="190">
        <v>100</v>
      </c>
      <c r="AF387" s="190">
        <v>100</v>
      </c>
      <c r="AG387" s="214">
        <v>100</v>
      </c>
      <c r="AH387" s="214">
        <v>100</v>
      </c>
      <c r="AI387" s="214">
        <v>100</v>
      </c>
      <c r="AJ387" s="272">
        <v>100</v>
      </c>
      <c r="AK387" s="301">
        <v>100</v>
      </c>
      <c r="AL387" s="301">
        <v>100</v>
      </c>
      <c r="AM387" s="301">
        <v>100</v>
      </c>
      <c r="AN387" s="272">
        <v>100</v>
      </c>
      <c r="AO387" s="301">
        <v>100</v>
      </c>
      <c r="AP387" s="301">
        <v>100</v>
      </c>
      <c r="AQ387" s="301">
        <v>100</v>
      </c>
      <c r="AR387" s="23"/>
      <c r="AS387" s="116" t="str">
        <f t="shared" ref="AS387:AS450" si="63">IF(AP387=AQ387,"N","Y")</f>
        <v>N</v>
      </c>
      <c r="AT387" s="113">
        <f>IFERROR(SUMIF('Current NLData'!A:A,'Payment Changes'!G387,'Current NLData'!K:K)/COUNTIF('Current NLData'!A:A,'Payment Changes'!G387),0)+IFERROR(VLOOKUP(G387&amp;"-ALL",NLPaymentExport,10,FALSE),0)</f>
        <v>100</v>
      </c>
      <c r="AU387" s="117">
        <f t="shared" si="52"/>
        <v>0</v>
      </c>
    </row>
    <row r="388" spans="1:80" outlineLevel="1" x14ac:dyDescent="0.45">
      <c r="A388" s="3"/>
      <c r="C388" s="4"/>
      <c r="D388" s="456"/>
      <c r="E388" s="90" t="str">
        <f t="shared" si="54"/>
        <v>Greenville</v>
      </c>
      <c r="F388" s="92" t="str">
        <f t="shared" si="55"/>
        <v>CP222</v>
      </c>
      <c r="G388" s="98" t="str">
        <f t="shared" si="62"/>
        <v>CP222-NEW DONOR -3rd</v>
      </c>
      <c r="H388" s="457"/>
      <c r="I388" s="34" t="s">
        <v>78</v>
      </c>
      <c r="J388" s="58">
        <v>65</v>
      </c>
      <c r="K388" s="62">
        <v>65</v>
      </c>
      <c r="L388" s="58">
        <v>60</v>
      </c>
      <c r="M388" s="58">
        <v>60</v>
      </c>
      <c r="N388" s="58">
        <v>60</v>
      </c>
      <c r="O388" s="58">
        <v>60</v>
      </c>
      <c r="P388" s="58">
        <v>60</v>
      </c>
      <c r="Q388" s="58">
        <v>50</v>
      </c>
      <c r="R388" s="58">
        <v>50</v>
      </c>
      <c r="S388" s="58">
        <v>50</v>
      </c>
      <c r="T388" s="58">
        <v>50</v>
      </c>
      <c r="U388" s="58">
        <v>50</v>
      </c>
      <c r="V388" s="186">
        <v>50</v>
      </c>
      <c r="W388" s="186">
        <v>50</v>
      </c>
      <c r="X388" s="186">
        <v>50</v>
      </c>
      <c r="Y388" s="186">
        <v>50</v>
      </c>
      <c r="Z388" s="186">
        <v>50</v>
      </c>
      <c r="AA388" s="186">
        <v>50</v>
      </c>
      <c r="AB388" s="186">
        <v>50</v>
      </c>
      <c r="AC388" s="186">
        <v>50</v>
      </c>
      <c r="AD388" s="214">
        <v>50</v>
      </c>
      <c r="AE388" s="190">
        <v>100</v>
      </c>
      <c r="AF388" s="190">
        <v>100</v>
      </c>
      <c r="AG388" s="214">
        <v>100</v>
      </c>
      <c r="AH388" s="214">
        <v>100</v>
      </c>
      <c r="AI388" s="214">
        <v>100</v>
      </c>
      <c r="AJ388" s="289">
        <v>50</v>
      </c>
      <c r="AK388" s="301">
        <v>50</v>
      </c>
      <c r="AL388" s="301">
        <v>50</v>
      </c>
      <c r="AM388" s="289">
        <v>100</v>
      </c>
      <c r="AN388" s="272">
        <v>100</v>
      </c>
      <c r="AO388" s="301">
        <v>100</v>
      </c>
      <c r="AP388" s="301">
        <v>100</v>
      </c>
      <c r="AQ388" s="301">
        <v>100</v>
      </c>
      <c r="AR388" s="23"/>
      <c r="AS388" s="116" t="str">
        <f t="shared" si="63"/>
        <v>N</v>
      </c>
      <c r="AT388" s="113">
        <f>IFERROR(SUMIF('Current NLData'!A:A,'Payment Changes'!G388,'Current NLData'!K:K)/COUNTIF('Current NLData'!A:A,'Payment Changes'!G388),0)+IFERROR(VLOOKUP(G388&amp;"-ALL",NLPaymentExport,10,FALSE),0)</f>
        <v>100</v>
      </c>
      <c r="AU388" s="117">
        <f t="shared" si="52"/>
        <v>0</v>
      </c>
    </row>
    <row r="389" spans="1:80" outlineLevel="1" x14ac:dyDescent="0.45">
      <c r="A389" s="3"/>
      <c r="C389" s="4"/>
      <c r="D389" s="456"/>
      <c r="E389" s="90" t="str">
        <f t="shared" si="54"/>
        <v>Greenville</v>
      </c>
      <c r="F389" s="92" t="str">
        <f t="shared" si="55"/>
        <v>CP222</v>
      </c>
      <c r="G389" s="98" t="str">
        <f t="shared" si="62"/>
        <v>CP222-NEW DONOR -4th</v>
      </c>
      <c r="H389" s="457"/>
      <c r="I389" s="34" t="s">
        <v>79</v>
      </c>
      <c r="J389" s="58">
        <v>65</v>
      </c>
      <c r="K389" s="62">
        <v>70</v>
      </c>
      <c r="L389" s="58">
        <v>60</v>
      </c>
      <c r="M389" s="58">
        <v>60</v>
      </c>
      <c r="N389" s="58">
        <v>60</v>
      </c>
      <c r="O389" s="58">
        <v>60</v>
      </c>
      <c r="P389" s="58">
        <v>60</v>
      </c>
      <c r="Q389" s="58">
        <v>50</v>
      </c>
      <c r="R389" s="58">
        <v>50</v>
      </c>
      <c r="S389" s="58">
        <v>50</v>
      </c>
      <c r="T389" s="58">
        <v>50</v>
      </c>
      <c r="U389" s="58">
        <v>50</v>
      </c>
      <c r="V389" s="186">
        <v>50</v>
      </c>
      <c r="W389" s="186">
        <v>50</v>
      </c>
      <c r="X389" s="186">
        <v>50</v>
      </c>
      <c r="Y389" s="186">
        <v>50</v>
      </c>
      <c r="Z389" s="186">
        <v>50</v>
      </c>
      <c r="AA389" s="186">
        <v>50</v>
      </c>
      <c r="AB389" s="186">
        <v>50</v>
      </c>
      <c r="AC389" s="186">
        <v>50</v>
      </c>
      <c r="AD389" s="214">
        <v>50</v>
      </c>
      <c r="AE389" s="190">
        <v>100</v>
      </c>
      <c r="AF389" s="190">
        <v>100</v>
      </c>
      <c r="AG389" s="214">
        <v>100</v>
      </c>
      <c r="AH389" s="214">
        <v>100</v>
      </c>
      <c r="AI389" s="214">
        <v>100</v>
      </c>
      <c r="AJ389" s="289">
        <v>50</v>
      </c>
      <c r="AK389" s="301">
        <v>50</v>
      </c>
      <c r="AL389" s="301">
        <v>50</v>
      </c>
      <c r="AM389" s="289">
        <v>100</v>
      </c>
      <c r="AN389" s="272">
        <v>100</v>
      </c>
      <c r="AO389" s="301">
        <v>100</v>
      </c>
      <c r="AP389" s="301">
        <v>100</v>
      </c>
      <c r="AQ389" s="301">
        <v>100</v>
      </c>
      <c r="AR389" s="23"/>
      <c r="AS389" s="116" t="str">
        <f t="shared" si="63"/>
        <v>N</v>
      </c>
      <c r="AT389" s="113">
        <f>IFERROR(SUMIF('Current NLData'!A:A,'Payment Changes'!G389,'Current NLData'!K:K)/COUNTIF('Current NLData'!A:A,'Payment Changes'!G389),0)+IFERROR(VLOOKUP(G389&amp;"-ALL",NLPaymentExport,10,FALSE),0)</f>
        <v>100</v>
      </c>
      <c r="AU389" s="117">
        <f t="shared" si="52"/>
        <v>0</v>
      </c>
    </row>
    <row r="390" spans="1:80" outlineLevel="1" x14ac:dyDescent="0.45">
      <c r="A390" s="3"/>
      <c r="C390" s="4"/>
      <c r="D390" s="456"/>
      <c r="E390" s="90" t="str">
        <f t="shared" si="54"/>
        <v>Greenville</v>
      </c>
      <c r="F390" s="92" t="str">
        <f t="shared" si="55"/>
        <v>CP222</v>
      </c>
      <c r="G390" s="98" t="str">
        <f t="shared" si="62"/>
        <v>CP222-NEW DONOR -5th</v>
      </c>
      <c r="H390" s="457"/>
      <c r="I390" s="34" t="s">
        <v>80</v>
      </c>
      <c r="J390" s="58">
        <v>65</v>
      </c>
      <c r="K390" s="62">
        <v>65</v>
      </c>
      <c r="L390" s="58">
        <v>60</v>
      </c>
      <c r="M390" s="58">
        <v>60</v>
      </c>
      <c r="N390" s="58">
        <v>60</v>
      </c>
      <c r="O390" s="58">
        <v>60</v>
      </c>
      <c r="P390" s="58">
        <v>60</v>
      </c>
      <c r="Q390" s="58">
        <v>50</v>
      </c>
      <c r="R390" s="58">
        <v>50</v>
      </c>
      <c r="S390" s="58">
        <v>50</v>
      </c>
      <c r="T390" s="58">
        <v>50</v>
      </c>
      <c r="U390" s="58">
        <v>50</v>
      </c>
      <c r="V390" s="186">
        <v>50</v>
      </c>
      <c r="W390" s="186">
        <v>50</v>
      </c>
      <c r="X390" s="186">
        <v>50</v>
      </c>
      <c r="Y390" s="186">
        <v>50</v>
      </c>
      <c r="Z390" s="186">
        <v>50</v>
      </c>
      <c r="AA390" s="186">
        <v>50</v>
      </c>
      <c r="AB390" s="186">
        <v>50</v>
      </c>
      <c r="AC390" s="186">
        <v>50</v>
      </c>
      <c r="AD390" s="214">
        <v>50</v>
      </c>
      <c r="AE390" s="214">
        <v>50</v>
      </c>
      <c r="AF390" s="214">
        <v>50</v>
      </c>
      <c r="AG390" s="214">
        <v>50</v>
      </c>
      <c r="AH390" s="214">
        <v>50</v>
      </c>
      <c r="AI390" s="214">
        <v>50</v>
      </c>
      <c r="AJ390" s="272">
        <v>50</v>
      </c>
      <c r="AK390" s="301">
        <v>50</v>
      </c>
      <c r="AL390" s="301">
        <v>50</v>
      </c>
      <c r="AM390" s="301">
        <v>50</v>
      </c>
      <c r="AN390" s="272">
        <v>50</v>
      </c>
      <c r="AO390" s="301">
        <v>50</v>
      </c>
      <c r="AP390" s="301">
        <v>50</v>
      </c>
      <c r="AQ390" s="301">
        <v>50</v>
      </c>
      <c r="AR390" s="23"/>
      <c r="AS390" s="116" t="str">
        <f t="shared" si="63"/>
        <v>N</v>
      </c>
      <c r="AT390" s="113">
        <f>IFERROR(SUMIF('Current NLData'!A:A,'Payment Changes'!G390,'Current NLData'!K:K)/COUNTIF('Current NLData'!A:A,'Payment Changes'!G390),0)+IFERROR(VLOOKUP(G390&amp;"-ALL",NLPaymentExport,10,FALSE),0)</f>
        <v>50</v>
      </c>
      <c r="AU390" s="117">
        <f t="shared" si="52"/>
        <v>0</v>
      </c>
    </row>
    <row r="391" spans="1:80" outlineLevel="1" x14ac:dyDescent="0.45">
      <c r="A391" s="3"/>
      <c r="C391" s="4"/>
      <c r="D391" s="456"/>
      <c r="E391" s="90" t="str">
        <f t="shared" si="54"/>
        <v>Greenville</v>
      </c>
      <c r="F391" s="92" t="str">
        <f t="shared" si="55"/>
        <v>CP222</v>
      </c>
      <c r="G391" s="98" t="str">
        <f t="shared" si="62"/>
        <v>CP222-NEW DONOR -6th</v>
      </c>
      <c r="H391" s="457"/>
      <c r="I391" s="34" t="s">
        <v>81</v>
      </c>
      <c r="J391" s="58">
        <v>65</v>
      </c>
      <c r="K391" s="62">
        <v>70</v>
      </c>
      <c r="L391" s="58">
        <v>60</v>
      </c>
      <c r="M391" s="58">
        <v>60</v>
      </c>
      <c r="N391" s="58">
        <v>60</v>
      </c>
      <c r="O391" s="58">
        <v>60</v>
      </c>
      <c r="P391" s="58">
        <v>60</v>
      </c>
      <c r="Q391" s="58">
        <v>50</v>
      </c>
      <c r="R391" s="58">
        <v>50</v>
      </c>
      <c r="S391" s="58">
        <v>50</v>
      </c>
      <c r="T391" s="58">
        <v>50</v>
      </c>
      <c r="U391" s="58">
        <v>50</v>
      </c>
      <c r="V391" s="186">
        <v>50</v>
      </c>
      <c r="W391" s="186">
        <v>50</v>
      </c>
      <c r="X391" s="186">
        <v>50</v>
      </c>
      <c r="Y391" s="186">
        <v>50</v>
      </c>
      <c r="Z391" s="186">
        <v>50</v>
      </c>
      <c r="AA391" s="186">
        <v>50</v>
      </c>
      <c r="AB391" s="186">
        <v>50</v>
      </c>
      <c r="AC391" s="186">
        <v>50</v>
      </c>
      <c r="AD391" s="214">
        <v>50</v>
      </c>
      <c r="AE391" s="214">
        <v>50</v>
      </c>
      <c r="AF391" s="214">
        <v>50</v>
      </c>
      <c r="AG391" s="214">
        <v>50</v>
      </c>
      <c r="AH391" s="214">
        <v>50</v>
      </c>
      <c r="AI391" s="214">
        <v>50</v>
      </c>
      <c r="AJ391" s="272">
        <v>50</v>
      </c>
      <c r="AK391" s="301">
        <v>50</v>
      </c>
      <c r="AL391" s="301">
        <v>50</v>
      </c>
      <c r="AM391" s="301">
        <v>50</v>
      </c>
      <c r="AN391" s="272">
        <v>50</v>
      </c>
      <c r="AO391" s="301">
        <v>50</v>
      </c>
      <c r="AP391" s="301">
        <v>50</v>
      </c>
      <c r="AQ391" s="301">
        <v>50</v>
      </c>
      <c r="AR391" s="23"/>
      <c r="AS391" s="116" t="str">
        <f t="shared" si="63"/>
        <v>N</v>
      </c>
      <c r="AT391" s="113">
        <f>IFERROR(SUMIF('Current NLData'!A:A,'Payment Changes'!G391,'Current NLData'!K:K)/COUNTIF('Current NLData'!A:A,'Payment Changes'!G391),0)+IFERROR(VLOOKUP(G391&amp;"-ALL",NLPaymentExport,10,FALSE),0)</f>
        <v>50</v>
      </c>
      <c r="AU391" s="117">
        <f t="shared" ref="AU391:AU454" si="64">IF(OR(I391 = "New Donor", I391="Return Donor", I391="Retention Bonus", I391="Referral", I391 = ""),"",AQ391-AT391 )</f>
        <v>0</v>
      </c>
    </row>
    <row r="392" spans="1:80" outlineLevel="1" x14ac:dyDescent="0.45">
      <c r="A392" s="3"/>
      <c r="C392" s="4"/>
      <c r="D392" s="456"/>
      <c r="E392" s="90" t="str">
        <f t="shared" si="54"/>
        <v>Greenville</v>
      </c>
      <c r="F392" s="92" t="str">
        <f t="shared" si="55"/>
        <v>CP222</v>
      </c>
      <c r="G392" s="98" t="str">
        <f t="shared" si="62"/>
        <v>CP222-NEW DONOR -7th</v>
      </c>
      <c r="H392" s="457"/>
      <c r="I392" s="34" t="s">
        <v>82</v>
      </c>
      <c r="J392" s="58">
        <v>65</v>
      </c>
      <c r="K392" s="62">
        <v>65</v>
      </c>
      <c r="L392" s="58">
        <v>60</v>
      </c>
      <c r="M392" s="58">
        <v>60</v>
      </c>
      <c r="N392" s="58">
        <v>60</v>
      </c>
      <c r="O392" s="58">
        <v>60</v>
      </c>
      <c r="P392" s="58">
        <v>60</v>
      </c>
      <c r="Q392" s="58">
        <v>50</v>
      </c>
      <c r="R392" s="58">
        <v>50</v>
      </c>
      <c r="S392" s="58">
        <v>50</v>
      </c>
      <c r="T392" s="58">
        <v>50</v>
      </c>
      <c r="U392" s="58">
        <v>50</v>
      </c>
      <c r="V392" s="186">
        <v>50</v>
      </c>
      <c r="W392" s="186">
        <v>50</v>
      </c>
      <c r="X392" s="186">
        <v>50</v>
      </c>
      <c r="Y392" s="186">
        <v>50</v>
      </c>
      <c r="Z392" s="186">
        <v>50</v>
      </c>
      <c r="AA392" s="186">
        <v>50</v>
      </c>
      <c r="AB392" s="186">
        <v>50</v>
      </c>
      <c r="AC392" s="186">
        <v>50</v>
      </c>
      <c r="AD392" s="214">
        <v>50</v>
      </c>
      <c r="AE392" s="214">
        <v>50</v>
      </c>
      <c r="AF392" s="214">
        <v>50</v>
      </c>
      <c r="AG392" s="214">
        <v>50</v>
      </c>
      <c r="AH392" s="214">
        <v>50</v>
      </c>
      <c r="AI392" s="214">
        <v>50</v>
      </c>
      <c r="AJ392" s="272">
        <v>50</v>
      </c>
      <c r="AK392" s="301">
        <v>50</v>
      </c>
      <c r="AL392" s="301">
        <v>50</v>
      </c>
      <c r="AM392" s="301">
        <v>50</v>
      </c>
      <c r="AN392" s="272">
        <v>50</v>
      </c>
      <c r="AO392" s="301">
        <v>50</v>
      </c>
      <c r="AP392" s="301">
        <v>50</v>
      </c>
      <c r="AQ392" s="301">
        <v>50</v>
      </c>
      <c r="AR392" s="23"/>
      <c r="AS392" s="116" t="str">
        <f t="shared" si="63"/>
        <v>N</v>
      </c>
      <c r="AT392" s="113">
        <f>IFERROR(SUMIF('Current NLData'!A:A,'Payment Changes'!G392,'Current NLData'!K:K)/COUNTIF('Current NLData'!A:A,'Payment Changes'!G392),0)+IFERROR(VLOOKUP(G392&amp;"-ALL",NLPaymentExport,10,FALSE),0)</f>
        <v>50</v>
      </c>
      <c r="AU392" s="117">
        <f t="shared" si="64"/>
        <v>0</v>
      </c>
    </row>
    <row r="393" spans="1:80" outlineLevel="1" x14ac:dyDescent="0.45">
      <c r="A393" s="3"/>
      <c r="C393" s="4"/>
      <c r="D393" s="456"/>
      <c r="E393" s="90" t="str">
        <f t="shared" si="54"/>
        <v>Greenville</v>
      </c>
      <c r="F393" s="92" t="str">
        <f t="shared" si="55"/>
        <v>CP222</v>
      </c>
      <c r="G393" s="98" t="str">
        <f t="shared" si="62"/>
        <v>CP222-NEW DONOR -8th</v>
      </c>
      <c r="H393" s="457"/>
      <c r="I393" s="35" t="s">
        <v>83</v>
      </c>
      <c r="J393" s="63">
        <v>65</v>
      </c>
      <c r="K393" s="64">
        <v>70</v>
      </c>
      <c r="L393" s="63">
        <v>60</v>
      </c>
      <c r="M393" s="63">
        <v>60</v>
      </c>
      <c r="N393" s="63">
        <v>60</v>
      </c>
      <c r="O393" s="63">
        <v>60</v>
      </c>
      <c r="P393" s="63">
        <v>60</v>
      </c>
      <c r="Q393" s="63">
        <v>50</v>
      </c>
      <c r="R393" s="63">
        <v>50</v>
      </c>
      <c r="S393" s="63">
        <v>50</v>
      </c>
      <c r="T393" s="63">
        <v>50</v>
      </c>
      <c r="U393" s="63">
        <v>50</v>
      </c>
      <c r="V393" s="187">
        <v>50</v>
      </c>
      <c r="W393" s="187">
        <v>50</v>
      </c>
      <c r="X393" s="187">
        <v>50</v>
      </c>
      <c r="Y393" s="187">
        <v>50</v>
      </c>
      <c r="Z393" s="187">
        <v>50</v>
      </c>
      <c r="AA393" s="187">
        <v>50</v>
      </c>
      <c r="AB393" s="187">
        <v>50</v>
      </c>
      <c r="AC393" s="187">
        <v>50</v>
      </c>
      <c r="AD393" s="221">
        <v>50</v>
      </c>
      <c r="AE393" s="221">
        <v>50</v>
      </c>
      <c r="AF393" s="221">
        <v>50</v>
      </c>
      <c r="AG393" s="221">
        <v>50</v>
      </c>
      <c r="AH393" s="221">
        <v>50</v>
      </c>
      <c r="AI393" s="221">
        <v>50</v>
      </c>
      <c r="AJ393" s="273">
        <v>50</v>
      </c>
      <c r="AK393" s="302">
        <v>50</v>
      </c>
      <c r="AL393" s="302">
        <v>50</v>
      </c>
      <c r="AM393" s="302">
        <v>50</v>
      </c>
      <c r="AN393" s="273">
        <v>50</v>
      </c>
      <c r="AO393" s="302">
        <v>50</v>
      </c>
      <c r="AP393" s="302">
        <v>50</v>
      </c>
      <c r="AQ393" s="302">
        <v>50</v>
      </c>
      <c r="AR393" s="23"/>
      <c r="AS393" s="116" t="str">
        <f t="shared" si="63"/>
        <v>N</v>
      </c>
      <c r="AT393" s="113">
        <f>IFERROR(SUMIF('Current NLData'!A:A,'Payment Changes'!G393,'Current NLData'!K:K)/COUNTIF('Current NLData'!A:A,'Payment Changes'!G393),0)+IFERROR(VLOOKUP(G393&amp;"-ALL",NLPaymentExport,10,FALSE),0)</f>
        <v>50</v>
      </c>
      <c r="AU393" s="117">
        <f t="shared" si="64"/>
        <v>0</v>
      </c>
    </row>
    <row r="394" spans="1:80" ht="28.5" outlineLevel="1" x14ac:dyDescent="0.45">
      <c r="A394" s="3"/>
      <c r="C394" s="4"/>
      <c r="D394" s="456"/>
      <c r="E394" s="90" t="str">
        <f t="shared" si="54"/>
        <v>Greenville</v>
      </c>
      <c r="F394" s="92" t="str">
        <f t="shared" si="55"/>
        <v>CP222</v>
      </c>
      <c r="G394" s="98" t="str">
        <f t="shared" si="62"/>
        <v>CP222-RETURN - 1st don of the week -STD</v>
      </c>
      <c r="H394" s="457"/>
      <c r="I394" s="36" t="s">
        <v>84</v>
      </c>
      <c r="J394" s="58">
        <v>65</v>
      </c>
      <c r="K394" s="58">
        <f>J394</f>
        <v>65</v>
      </c>
      <c r="L394" s="58">
        <v>60</v>
      </c>
      <c r="M394" s="58">
        <v>60</v>
      </c>
      <c r="N394" s="58">
        <v>60</v>
      </c>
      <c r="O394" s="58">
        <v>60</v>
      </c>
      <c r="P394" s="58">
        <v>60</v>
      </c>
      <c r="Q394" s="58">
        <v>50</v>
      </c>
      <c r="R394" s="58">
        <v>50</v>
      </c>
      <c r="S394" s="58">
        <v>50</v>
      </c>
      <c r="T394" s="58">
        <v>50</v>
      </c>
      <c r="U394" s="58">
        <v>50</v>
      </c>
      <c r="V394" s="186">
        <v>50</v>
      </c>
      <c r="W394" s="186">
        <v>50</v>
      </c>
      <c r="X394" s="186">
        <v>50</v>
      </c>
      <c r="Y394" s="186">
        <v>50</v>
      </c>
      <c r="Z394" s="186">
        <v>50</v>
      </c>
      <c r="AA394" s="186">
        <v>50</v>
      </c>
      <c r="AB394" s="186">
        <v>50</v>
      </c>
      <c r="AC394" s="186">
        <v>50</v>
      </c>
      <c r="AD394" s="214">
        <v>50</v>
      </c>
      <c r="AE394" s="214">
        <v>50</v>
      </c>
      <c r="AF394" s="214">
        <v>50</v>
      </c>
      <c r="AG394" s="214">
        <v>50</v>
      </c>
      <c r="AH394" s="214">
        <v>50</v>
      </c>
      <c r="AI394" s="214">
        <v>50</v>
      </c>
      <c r="AJ394" s="272">
        <v>50</v>
      </c>
      <c r="AK394" s="301">
        <v>50</v>
      </c>
      <c r="AL394" s="301">
        <v>50</v>
      </c>
      <c r="AM394" s="301">
        <v>50</v>
      </c>
      <c r="AN394" s="272">
        <v>50</v>
      </c>
      <c r="AO394" s="301">
        <v>50</v>
      </c>
      <c r="AP394" s="301">
        <v>50</v>
      </c>
      <c r="AQ394" s="301">
        <v>50</v>
      </c>
      <c r="AR394" s="22"/>
      <c r="AS394" s="116" t="str">
        <f t="shared" si="63"/>
        <v>N</v>
      </c>
      <c r="AT394" s="113">
        <f>IFERROR(SUMIF('Current NLData'!A:A,'Payment Changes'!G394,'Current NLData'!K:K)/COUNTIF('Current NLData'!A:A,'Payment Changes'!G394),0)+IFERROR(VLOOKUP(G394&amp;"-ALL",NLPaymentExport,10,FALSE),0)</f>
        <v>50</v>
      </c>
      <c r="AU394" s="117">
        <f t="shared" si="64"/>
        <v>0</v>
      </c>
    </row>
    <row r="395" spans="1:80" ht="28.5" outlineLevel="1" x14ac:dyDescent="0.45">
      <c r="A395" s="3"/>
      <c r="C395" s="4"/>
      <c r="D395" s="456"/>
      <c r="E395" s="90" t="str">
        <f t="shared" si="54"/>
        <v>Greenville</v>
      </c>
      <c r="F395" s="92" t="str">
        <f t="shared" si="55"/>
        <v>CP222</v>
      </c>
      <c r="G395" s="98" t="str">
        <f t="shared" si="62"/>
        <v>CP222-RETURN - 2nd don of the week -BONUS</v>
      </c>
      <c r="H395" s="457"/>
      <c r="I395" s="36" t="s">
        <v>85</v>
      </c>
      <c r="J395" s="58">
        <v>5</v>
      </c>
      <c r="K395" s="58">
        <f>J395</f>
        <v>5</v>
      </c>
      <c r="L395" s="58">
        <v>10</v>
      </c>
      <c r="M395" s="58">
        <v>10</v>
      </c>
      <c r="N395" s="58">
        <v>10</v>
      </c>
      <c r="O395" s="58">
        <v>10</v>
      </c>
      <c r="P395" s="58">
        <v>10</v>
      </c>
      <c r="Q395" s="58">
        <v>20</v>
      </c>
      <c r="R395" s="58">
        <v>20</v>
      </c>
      <c r="S395" s="58">
        <v>20</v>
      </c>
      <c r="T395" s="58">
        <v>20</v>
      </c>
      <c r="U395" s="58">
        <v>20</v>
      </c>
      <c r="V395" s="186">
        <v>20</v>
      </c>
      <c r="W395" s="186">
        <v>20</v>
      </c>
      <c r="X395" s="186">
        <v>20</v>
      </c>
      <c r="Y395" s="186">
        <v>20</v>
      </c>
      <c r="Z395" s="186">
        <v>20</v>
      </c>
      <c r="AA395" s="186">
        <v>20</v>
      </c>
      <c r="AB395" s="186">
        <v>20</v>
      </c>
      <c r="AC395" s="186">
        <v>20</v>
      </c>
      <c r="AD395" s="214">
        <v>20</v>
      </c>
      <c r="AE395" s="214">
        <v>20</v>
      </c>
      <c r="AF395" s="214">
        <v>20</v>
      </c>
      <c r="AG395" s="214">
        <v>20</v>
      </c>
      <c r="AH395" s="214">
        <v>20</v>
      </c>
      <c r="AI395" s="214">
        <v>20</v>
      </c>
      <c r="AJ395" s="272">
        <v>20</v>
      </c>
      <c r="AK395" s="301">
        <v>20</v>
      </c>
      <c r="AL395" s="301">
        <v>20</v>
      </c>
      <c r="AM395" s="301">
        <v>20</v>
      </c>
      <c r="AN395" s="272">
        <v>20</v>
      </c>
      <c r="AO395" s="301">
        <v>20</v>
      </c>
      <c r="AP395" s="301">
        <v>20</v>
      </c>
      <c r="AQ395" s="301">
        <v>20</v>
      </c>
      <c r="AR395" s="22"/>
      <c r="AS395" s="116" t="str">
        <f t="shared" si="63"/>
        <v>N</v>
      </c>
      <c r="AT395" s="113">
        <f>IFERROR(SUMIF('Current NLData'!A:A,'Payment Changes'!G395,'Current NLData'!K:K)/COUNTIF('Current NLData'!A:A,'Payment Changes'!G395),0)+IFERROR(VLOOKUP(G395&amp;"-ALL",NLPaymentExport,10,FALSE),0)</f>
        <v>20</v>
      </c>
      <c r="AU395" s="117">
        <f t="shared" si="64"/>
        <v>0</v>
      </c>
    </row>
    <row r="396" spans="1:80" ht="28.5" outlineLevel="1" x14ac:dyDescent="0.45">
      <c r="A396" s="3"/>
      <c r="C396" s="4"/>
      <c r="D396" s="456"/>
      <c r="E396" s="90" t="str">
        <f t="shared" ref="E396:E459" si="65">IF(B396 = "",E395,B396)</f>
        <v>Greenville</v>
      </c>
      <c r="F396" s="92" t="str">
        <f t="shared" ref="F396:F459" si="66">IF(D396 = "",F395,D396)</f>
        <v>CP222</v>
      </c>
      <c r="G396" s="98" t="str">
        <f t="shared" si="62"/>
        <v>CP222-RETURN - 5th don of the month -BONUS</v>
      </c>
      <c r="H396" s="457"/>
      <c r="I396" s="37" t="s">
        <v>86</v>
      </c>
      <c r="J396" s="65">
        <v>0</v>
      </c>
      <c r="K396" s="65">
        <v>0</v>
      </c>
      <c r="L396" s="65">
        <v>0</v>
      </c>
      <c r="M396" s="65">
        <v>0</v>
      </c>
      <c r="N396" s="65">
        <v>0</v>
      </c>
      <c r="O396" s="65">
        <v>0</v>
      </c>
      <c r="P396" s="65">
        <v>0</v>
      </c>
      <c r="Q396" s="65">
        <v>0</v>
      </c>
      <c r="R396" s="65">
        <v>0</v>
      </c>
      <c r="S396" s="65">
        <v>0</v>
      </c>
      <c r="T396" s="65">
        <v>0</v>
      </c>
      <c r="U396" s="65">
        <v>0</v>
      </c>
      <c r="V396" s="188">
        <v>0</v>
      </c>
      <c r="W396" s="188">
        <v>0</v>
      </c>
      <c r="X396" s="188">
        <v>0</v>
      </c>
      <c r="Y396" s="188">
        <v>0</v>
      </c>
      <c r="Z396" s="188">
        <v>0</v>
      </c>
      <c r="AA396" s="188">
        <v>0</v>
      </c>
      <c r="AB396" s="188">
        <v>0</v>
      </c>
      <c r="AC396" s="188">
        <v>0</v>
      </c>
      <c r="AD396" s="222">
        <v>0</v>
      </c>
      <c r="AE396" s="222">
        <v>0</v>
      </c>
      <c r="AF396" s="222">
        <v>0</v>
      </c>
      <c r="AG396" s="222">
        <v>0</v>
      </c>
      <c r="AH396" s="222">
        <v>0</v>
      </c>
      <c r="AI396" s="222">
        <v>0</v>
      </c>
      <c r="AJ396" s="287">
        <v>0</v>
      </c>
      <c r="AK396" s="303">
        <v>0</v>
      </c>
      <c r="AL396" s="303">
        <v>0</v>
      </c>
      <c r="AM396" s="303">
        <v>0</v>
      </c>
      <c r="AN396" s="287">
        <v>0</v>
      </c>
      <c r="AO396" s="290">
        <v>20</v>
      </c>
      <c r="AP396" s="303">
        <v>20</v>
      </c>
      <c r="AQ396" s="303">
        <v>20</v>
      </c>
      <c r="AR396" s="22"/>
      <c r="AS396" s="116" t="str">
        <f t="shared" si="63"/>
        <v>N</v>
      </c>
      <c r="AT396" s="113">
        <f>IFERROR(SUMIF('Current NLData'!A:A,'Payment Changes'!G396,'Current NLData'!K:K)/COUNTIF('Current NLData'!A:A,'Payment Changes'!G396),0)+IFERROR(VLOOKUP(G396&amp;"-ALL",NLPaymentExport,10,FALSE),0)</f>
        <v>20</v>
      </c>
      <c r="AU396" s="117">
        <f t="shared" si="64"/>
        <v>0</v>
      </c>
    </row>
    <row r="397" spans="1:80" ht="28.5" outlineLevel="1" x14ac:dyDescent="0.45">
      <c r="A397" s="3"/>
      <c r="C397" s="4"/>
      <c r="D397" s="456"/>
      <c r="E397" s="90" t="str">
        <f t="shared" si="65"/>
        <v>Greenville</v>
      </c>
      <c r="F397" s="92" t="str">
        <f t="shared" si="66"/>
        <v>CP222</v>
      </c>
      <c r="G397" s="98" t="str">
        <f t="shared" si="62"/>
        <v>CP222-RETURN - 6th don of the month -BONUS</v>
      </c>
      <c r="H397" s="457"/>
      <c r="I397" s="38" t="s">
        <v>87</v>
      </c>
      <c r="J397" s="58">
        <v>0</v>
      </c>
      <c r="K397" s="58">
        <v>0</v>
      </c>
      <c r="L397" s="58">
        <v>0</v>
      </c>
      <c r="M397" s="58">
        <v>0</v>
      </c>
      <c r="N397" s="58">
        <v>0</v>
      </c>
      <c r="O397" s="58">
        <v>0</v>
      </c>
      <c r="P397" s="58">
        <v>0</v>
      </c>
      <c r="Q397" s="58">
        <v>0</v>
      </c>
      <c r="R397" s="58">
        <v>0</v>
      </c>
      <c r="S397" s="58">
        <v>0</v>
      </c>
      <c r="T397" s="58">
        <v>0</v>
      </c>
      <c r="U397" s="58">
        <v>0</v>
      </c>
      <c r="V397" s="186">
        <v>0</v>
      </c>
      <c r="W397" s="186">
        <v>40</v>
      </c>
      <c r="X397" s="186">
        <v>20</v>
      </c>
      <c r="Y397" s="186">
        <v>20</v>
      </c>
      <c r="Z397" s="186">
        <v>20</v>
      </c>
      <c r="AA397" s="186">
        <v>20</v>
      </c>
      <c r="AB397" s="186">
        <v>20</v>
      </c>
      <c r="AC397" s="186">
        <v>20</v>
      </c>
      <c r="AD397" s="214">
        <v>20</v>
      </c>
      <c r="AE397" s="214">
        <v>20</v>
      </c>
      <c r="AF397" s="214">
        <v>20</v>
      </c>
      <c r="AG397" s="214">
        <v>20</v>
      </c>
      <c r="AH397" s="214">
        <v>20</v>
      </c>
      <c r="AI397" s="214">
        <v>20</v>
      </c>
      <c r="AJ397" s="289">
        <v>0</v>
      </c>
      <c r="AK397" s="301">
        <v>0</v>
      </c>
      <c r="AL397" s="289">
        <v>30</v>
      </c>
      <c r="AM397" s="301">
        <v>30</v>
      </c>
      <c r="AN397" s="289">
        <v>0</v>
      </c>
      <c r="AO397" s="289">
        <v>20</v>
      </c>
      <c r="AP397" s="301">
        <v>20</v>
      </c>
      <c r="AQ397" s="301">
        <v>20</v>
      </c>
      <c r="AR397" s="22"/>
      <c r="AS397" s="116" t="str">
        <f t="shared" si="63"/>
        <v>N</v>
      </c>
      <c r="AT397" s="113">
        <f>IFERROR(SUMIF('Current NLData'!A:A,'Payment Changes'!G397,'Current NLData'!K:K)/COUNTIF('Current NLData'!A:A,'Payment Changes'!G397),0)+IFERROR(VLOOKUP(G397&amp;"-ALL",NLPaymentExport,10,FALSE),0)</f>
        <v>20</v>
      </c>
      <c r="AU397" s="117">
        <f t="shared" si="64"/>
        <v>0</v>
      </c>
    </row>
    <row r="398" spans="1:80" ht="28.5" outlineLevel="1" x14ac:dyDescent="0.45">
      <c r="A398" s="3"/>
      <c r="C398" s="4"/>
      <c r="D398" s="456"/>
      <c r="E398" s="90" t="str">
        <f t="shared" si="65"/>
        <v>Greenville</v>
      </c>
      <c r="F398" s="92" t="str">
        <f t="shared" si="66"/>
        <v>CP222</v>
      </c>
      <c r="G398" s="98" t="str">
        <f t="shared" si="62"/>
        <v>CP222-RETURN - 7th don of the month -BONUS</v>
      </c>
      <c r="H398" s="457"/>
      <c r="I398" s="38" t="s">
        <v>88</v>
      </c>
      <c r="J398" s="58">
        <v>0</v>
      </c>
      <c r="K398" s="58">
        <v>0</v>
      </c>
      <c r="L398" s="58">
        <v>0</v>
      </c>
      <c r="M398" s="58">
        <v>0</v>
      </c>
      <c r="N398" s="58">
        <v>0</v>
      </c>
      <c r="O398" s="58">
        <v>0</v>
      </c>
      <c r="P398" s="58">
        <v>0</v>
      </c>
      <c r="Q398" s="58">
        <v>0</v>
      </c>
      <c r="R398" s="58">
        <v>0</v>
      </c>
      <c r="S398" s="58">
        <v>0</v>
      </c>
      <c r="T398" s="58">
        <v>0</v>
      </c>
      <c r="U398" s="58">
        <v>0</v>
      </c>
      <c r="V398" s="186">
        <v>0</v>
      </c>
      <c r="W398" s="186">
        <v>0</v>
      </c>
      <c r="X398" s="186">
        <v>0</v>
      </c>
      <c r="Y398" s="186">
        <v>0</v>
      </c>
      <c r="Z398" s="186">
        <v>0</v>
      </c>
      <c r="AA398" s="186">
        <v>0</v>
      </c>
      <c r="AB398" s="186">
        <v>0</v>
      </c>
      <c r="AC398" s="186">
        <v>0</v>
      </c>
      <c r="AD398" s="214">
        <v>0</v>
      </c>
      <c r="AE398" s="214">
        <v>0</v>
      </c>
      <c r="AF398" s="214">
        <v>0</v>
      </c>
      <c r="AG398" s="214">
        <v>0</v>
      </c>
      <c r="AH398" s="214">
        <v>0</v>
      </c>
      <c r="AI398" s="214">
        <v>0</v>
      </c>
      <c r="AJ398" s="272">
        <v>0</v>
      </c>
      <c r="AK398" s="301">
        <v>0</v>
      </c>
      <c r="AL398" s="301">
        <v>0</v>
      </c>
      <c r="AM398" s="301">
        <v>0</v>
      </c>
      <c r="AN398" s="289">
        <v>30</v>
      </c>
      <c r="AO398" s="289">
        <v>0</v>
      </c>
      <c r="AP398" s="301">
        <v>0</v>
      </c>
      <c r="AQ398" s="301">
        <v>0</v>
      </c>
      <c r="AR398" s="22"/>
      <c r="AS398" s="116" t="str">
        <f t="shared" si="63"/>
        <v>N</v>
      </c>
      <c r="AT398" s="113">
        <f>IFERROR(SUMIF('Current NLData'!A:A,'Payment Changes'!G398,'Current NLData'!K:K)/COUNTIF('Current NLData'!A:A,'Payment Changes'!G398),0)+IFERROR(VLOOKUP(G398&amp;"-ALL",NLPaymentExport,10,FALSE),0)</f>
        <v>0</v>
      </c>
      <c r="AU398" s="117">
        <f t="shared" si="64"/>
        <v>0</v>
      </c>
    </row>
    <row r="399" spans="1:80" ht="28.5" outlineLevel="1" x14ac:dyDescent="0.45">
      <c r="A399" s="3"/>
      <c r="C399" s="4"/>
      <c r="D399" s="456"/>
      <c r="E399" s="90" t="str">
        <f t="shared" si="65"/>
        <v>Greenville</v>
      </c>
      <c r="F399" s="92" t="str">
        <f t="shared" si="66"/>
        <v>CP222</v>
      </c>
      <c r="G399" s="98" t="str">
        <f t="shared" si="62"/>
        <v>CP222-RETURN - 8th don of the month -BONUS</v>
      </c>
      <c r="H399" s="457"/>
      <c r="I399" s="38" t="s">
        <v>89</v>
      </c>
      <c r="J399" s="58">
        <v>25</v>
      </c>
      <c r="K399" s="58">
        <f>J399</f>
        <v>25</v>
      </c>
      <c r="L399" s="58">
        <v>0</v>
      </c>
      <c r="M399" s="58">
        <v>0</v>
      </c>
      <c r="N399" s="58">
        <v>0</v>
      </c>
      <c r="O399" s="58">
        <v>0</v>
      </c>
      <c r="P399" s="58">
        <v>0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186">
        <v>0</v>
      </c>
      <c r="W399" s="186">
        <v>0</v>
      </c>
      <c r="X399" s="186">
        <v>0</v>
      </c>
      <c r="Y399" s="186">
        <v>0</v>
      </c>
      <c r="Z399" s="186">
        <v>0</v>
      </c>
      <c r="AA399" s="186">
        <v>0</v>
      </c>
      <c r="AB399" s="186">
        <v>0</v>
      </c>
      <c r="AC399" s="186">
        <v>0</v>
      </c>
      <c r="AD399" s="214">
        <v>0</v>
      </c>
      <c r="AE399" s="214">
        <v>0</v>
      </c>
      <c r="AF399" s="214">
        <v>0</v>
      </c>
      <c r="AG399" s="214">
        <v>0</v>
      </c>
      <c r="AH399" s="214">
        <v>0</v>
      </c>
      <c r="AI399" s="214">
        <v>0</v>
      </c>
      <c r="AJ399" s="272">
        <v>0</v>
      </c>
      <c r="AK399" s="301">
        <v>0</v>
      </c>
      <c r="AL399" s="301">
        <v>0</v>
      </c>
      <c r="AM399" s="301">
        <v>0</v>
      </c>
      <c r="AN399" s="272">
        <v>0</v>
      </c>
      <c r="AO399" s="301">
        <v>0</v>
      </c>
      <c r="AP399" s="301">
        <v>0</v>
      </c>
      <c r="AQ399" s="301">
        <v>0</v>
      </c>
      <c r="AR399" s="22"/>
      <c r="AS399" s="116" t="str">
        <f t="shared" si="63"/>
        <v>N</v>
      </c>
      <c r="AT399" s="113">
        <f>IFERROR(SUMIF('Current NLData'!A:A,'Payment Changes'!G399,'Current NLData'!K:K)/COUNTIF('Current NLData'!A:A,'Payment Changes'!G399),0)+IFERROR(VLOOKUP(G399&amp;"-ALL",NLPaymentExport,10,FALSE),0)</f>
        <v>0</v>
      </c>
      <c r="AU399" s="117">
        <f t="shared" si="64"/>
        <v>0</v>
      </c>
    </row>
    <row r="400" spans="1:80" ht="28.5" outlineLevel="1" x14ac:dyDescent="0.45">
      <c r="A400" s="3"/>
      <c r="C400" s="4" t="str">
        <f>IF(J400=0,"Warning","")</f>
        <v/>
      </c>
      <c r="D400" s="456"/>
      <c r="E400" s="90" t="str">
        <f t="shared" si="65"/>
        <v>Greenville</v>
      </c>
      <c r="F400" s="92" t="str">
        <f t="shared" si="66"/>
        <v>CP222</v>
      </c>
      <c r="G400" s="98" t="str">
        <f t="shared" si="62"/>
        <v>CP222-RETURN - Buddy referral  -BONUS</v>
      </c>
      <c r="H400" s="457"/>
      <c r="I400" s="39" t="s">
        <v>90</v>
      </c>
      <c r="J400" s="58">
        <v>50</v>
      </c>
      <c r="K400" s="62">
        <v>0</v>
      </c>
      <c r="L400" s="58">
        <v>0</v>
      </c>
      <c r="M400" s="58">
        <v>0</v>
      </c>
      <c r="N400" s="58">
        <v>0</v>
      </c>
      <c r="O400" s="58">
        <v>50</v>
      </c>
      <c r="P400" s="58">
        <v>50</v>
      </c>
      <c r="Q400" s="58">
        <v>50</v>
      </c>
      <c r="R400" s="58">
        <v>50</v>
      </c>
      <c r="S400" s="58">
        <v>50</v>
      </c>
      <c r="T400" s="58">
        <v>0</v>
      </c>
      <c r="U400" s="58">
        <v>0</v>
      </c>
      <c r="V400" s="186">
        <v>0</v>
      </c>
      <c r="W400" s="186">
        <v>0</v>
      </c>
      <c r="X400" s="186">
        <v>0</v>
      </c>
      <c r="Y400" s="186">
        <v>0</v>
      </c>
      <c r="Z400" s="186">
        <v>0</v>
      </c>
      <c r="AA400" s="186">
        <v>100</v>
      </c>
      <c r="AB400" s="190">
        <v>50</v>
      </c>
      <c r="AC400" s="190">
        <v>50</v>
      </c>
      <c r="AD400" s="214">
        <v>50</v>
      </c>
      <c r="AE400" s="214">
        <v>50</v>
      </c>
      <c r="AF400" s="214">
        <v>50</v>
      </c>
      <c r="AG400" s="214">
        <v>50</v>
      </c>
      <c r="AH400" s="214">
        <v>50</v>
      </c>
      <c r="AI400" s="214">
        <v>50</v>
      </c>
      <c r="AJ400" s="289">
        <v>25</v>
      </c>
      <c r="AK400" s="301">
        <v>25</v>
      </c>
      <c r="AL400" s="301">
        <v>25</v>
      </c>
      <c r="AM400" s="289">
        <v>50</v>
      </c>
      <c r="AN400" s="272">
        <v>50</v>
      </c>
      <c r="AO400" s="301">
        <v>50</v>
      </c>
      <c r="AP400" s="301">
        <v>50</v>
      </c>
      <c r="AQ400" s="301">
        <v>50</v>
      </c>
      <c r="AR400" s="23"/>
      <c r="AS400" s="116" t="str">
        <f t="shared" si="63"/>
        <v>N</v>
      </c>
      <c r="AT400" s="113">
        <f>IFERROR(SUMIF('Current NLData'!A:A,'Payment Changes'!G400,'Current NLData'!K:K)/COUNTIF('Current NLData'!A:A,'Payment Changes'!G400),0)+IFERROR(VLOOKUP(G400&amp;"-ALL",NLPaymentExport,10,FALSE),0)</f>
        <v>50</v>
      </c>
      <c r="AU400" s="117">
        <f t="shared" si="64"/>
        <v>0</v>
      </c>
    </row>
    <row r="401" spans="1:80" s="89" customFormat="1" ht="21.4" thickBot="1" x14ac:dyDescent="0.7">
      <c r="A401" s="85"/>
      <c r="B401" s="348"/>
      <c r="C401" s="160"/>
      <c r="D401" s="86"/>
      <c r="E401" s="86"/>
      <c r="F401" s="86"/>
      <c r="G401" s="86"/>
      <c r="H401" s="95"/>
      <c r="I401" s="87"/>
      <c r="J401" s="88"/>
      <c r="K401" s="88"/>
      <c r="L401" s="88"/>
      <c r="M401" s="88"/>
      <c r="N401" s="88"/>
      <c r="O401" s="88"/>
      <c r="P401" s="88"/>
      <c r="Q401" s="88"/>
      <c r="R401" s="88"/>
      <c r="S401" s="88"/>
      <c r="T401" s="88"/>
      <c r="U401" s="88"/>
      <c r="V401" s="189" t="s">
        <v>91</v>
      </c>
      <c r="W401" s="189" t="s">
        <v>91</v>
      </c>
      <c r="X401" s="189" t="s">
        <v>91</v>
      </c>
      <c r="Y401" s="189" t="s">
        <v>91</v>
      </c>
      <c r="Z401" s="189" t="s">
        <v>91</v>
      </c>
      <c r="AA401" s="189" t="s">
        <v>91</v>
      </c>
      <c r="AB401" s="189" t="s">
        <v>91</v>
      </c>
      <c r="AC401" s="189" t="s">
        <v>91</v>
      </c>
      <c r="AD401" s="257" t="s">
        <v>91</v>
      </c>
      <c r="AE401" s="257" t="s">
        <v>91</v>
      </c>
      <c r="AF401" s="257" t="s">
        <v>91</v>
      </c>
      <c r="AG401" s="257" t="s">
        <v>91</v>
      </c>
      <c r="AH401" s="257" t="s">
        <v>91</v>
      </c>
      <c r="AI401" s="257" t="s">
        <v>91</v>
      </c>
      <c r="AJ401" s="288" t="s">
        <v>91</v>
      </c>
      <c r="AK401" s="311" t="s">
        <v>91</v>
      </c>
      <c r="AL401" s="311" t="s">
        <v>91</v>
      </c>
      <c r="AM401" s="311" t="s">
        <v>91</v>
      </c>
      <c r="AN401" s="288" t="s">
        <v>91</v>
      </c>
      <c r="AO401" s="311" t="s">
        <v>91</v>
      </c>
      <c r="AP401" s="311" t="s">
        <v>91</v>
      </c>
      <c r="AQ401" s="311" t="s">
        <v>91</v>
      </c>
      <c r="AR401" s="21"/>
      <c r="AS401" s="116" t="str">
        <f t="shared" si="63"/>
        <v>N</v>
      </c>
      <c r="AT401" s="113">
        <f>IFERROR(SUMIF('Current NLData'!A:A,'Payment Changes'!G401,'Current NLData'!K:K)/COUNTIF('Current NLData'!A:A,'Payment Changes'!G401),0)+IFERROR(VLOOKUP(G401&amp;"-ALL",NLPaymentExport,10,FALSE),0)</f>
        <v>0</v>
      </c>
      <c r="AU401" s="117" t="str">
        <f t="shared" si="64"/>
        <v/>
      </c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</row>
    <row r="402" spans="1:80" s="10" customFormat="1" x14ac:dyDescent="0.45">
      <c r="A402" s="458">
        <v>24</v>
      </c>
      <c r="B402" s="461" t="s">
        <v>280</v>
      </c>
      <c r="C402" s="464" t="s">
        <v>44</v>
      </c>
      <c r="D402" s="467" t="s">
        <v>100</v>
      </c>
      <c r="E402" s="105" t="str">
        <f t="shared" si="65"/>
        <v>Farmington</v>
      </c>
      <c r="F402" s="106" t="s">
        <v>281</v>
      </c>
      <c r="G402" s="107" t="str">
        <f t="shared" ref="G402:G420" si="67">F402&amp;"-"&amp;I402</f>
        <v>CP207-New Donor</v>
      </c>
      <c r="H402" s="470" t="s">
        <v>282</v>
      </c>
      <c r="I402" s="76" t="s">
        <v>48</v>
      </c>
      <c r="J402" s="40" t="s">
        <v>283</v>
      </c>
      <c r="K402" s="41" t="s">
        <v>283</v>
      </c>
      <c r="L402" s="41" t="s">
        <v>284</v>
      </c>
      <c r="M402" s="42" t="s">
        <v>284</v>
      </c>
      <c r="N402" s="40" t="s">
        <v>284</v>
      </c>
      <c r="O402" s="40" t="s">
        <v>284</v>
      </c>
      <c r="P402" s="40" t="s">
        <v>284</v>
      </c>
      <c r="Q402" s="40" t="s">
        <v>140</v>
      </c>
      <c r="R402" s="40" t="s">
        <v>140</v>
      </c>
      <c r="S402" s="40" t="s">
        <v>140</v>
      </c>
      <c r="T402" s="40" t="s">
        <v>140</v>
      </c>
      <c r="U402" s="40" t="s">
        <v>140</v>
      </c>
      <c r="V402" s="180" t="s">
        <v>140</v>
      </c>
      <c r="W402" s="180" t="s">
        <v>140</v>
      </c>
      <c r="X402" s="180" t="s">
        <v>140</v>
      </c>
      <c r="Y402" s="180" t="s">
        <v>53</v>
      </c>
      <c r="Z402" s="180" t="s">
        <v>53</v>
      </c>
      <c r="AA402" s="180" t="s">
        <v>53</v>
      </c>
      <c r="AB402" s="171" t="s">
        <v>151</v>
      </c>
      <c r="AC402" s="171" t="s">
        <v>151</v>
      </c>
      <c r="AD402" s="251" t="s">
        <v>151</v>
      </c>
      <c r="AE402" s="251" t="s">
        <v>151</v>
      </c>
      <c r="AF402" s="251" t="s">
        <v>151</v>
      </c>
      <c r="AG402" s="251" t="s">
        <v>151</v>
      </c>
      <c r="AH402" s="251" t="s">
        <v>151</v>
      </c>
      <c r="AI402" s="251" t="s">
        <v>151</v>
      </c>
      <c r="AJ402" s="281" t="s">
        <v>151</v>
      </c>
      <c r="AK402" s="320" t="s">
        <v>151</v>
      </c>
      <c r="AL402" s="320" t="s">
        <v>151</v>
      </c>
      <c r="AM402" s="320" t="s">
        <v>151</v>
      </c>
      <c r="AN402" s="281" t="s">
        <v>151</v>
      </c>
      <c r="AO402" s="282" t="s">
        <v>53</v>
      </c>
      <c r="AP402" s="282" t="s">
        <v>95</v>
      </c>
      <c r="AQ402" s="320" t="s">
        <v>95</v>
      </c>
      <c r="AR402" s="108"/>
      <c r="AS402" s="116" t="str">
        <f t="shared" si="63"/>
        <v>N</v>
      </c>
      <c r="AT402" s="113">
        <f>IFERROR(SUMIF('Current NLData'!A:A,'Payment Changes'!G402,'Current NLData'!K:K)/COUNTIF('Current NLData'!A:A,'Payment Changes'!G402),0)+IFERROR(VLOOKUP(G402&amp;"-ALL",NLPaymentExport,10,FALSE),0)</f>
        <v>0</v>
      </c>
      <c r="AU402" s="117" t="str">
        <f t="shared" si="64"/>
        <v/>
      </c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</row>
    <row r="403" spans="1:80" x14ac:dyDescent="0.45">
      <c r="A403" s="459"/>
      <c r="B403" s="462"/>
      <c r="C403" s="465"/>
      <c r="D403" s="468"/>
      <c r="E403" s="90" t="str">
        <f t="shared" si="65"/>
        <v>Farmington</v>
      </c>
      <c r="F403" s="91" t="s">
        <v>281</v>
      </c>
      <c r="G403" s="97" t="str">
        <f t="shared" si="67"/>
        <v>CP207-Return Donor</v>
      </c>
      <c r="H403" s="471"/>
      <c r="I403" s="77" t="s">
        <v>60</v>
      </c>
      <c r="J403" s="43" t="s">
        <v>283</v>
      </c>
      <c r="K403" s="43" t="s">
        <v>283</v>
      </c>
      <c r="L403" s="44" t="s">
        <v>284</v>
      </c>
      <c r="M403" s="45" t="s">
        <v>284</v>
      </c>
      <c r="N403" s="43" t="s">
        <v>284</v>
      </c>
      <c r="O403" s="43" t="s">
        <v>284</v>
      </c>
      <c r="P403" s="43" t="s">
        <v>284</v>
      </c>
      <c r="Q403" s="43" t="s">
        <v>285</v>
      </c>
      <c r="R403" s="43" t="s">
        <v>285</v>
      </c>
      <c r="S403" s="43" t="s">
        <v>285</v>
      </c>
      <c r="T403" s="43" t="s">
        <v>285</v>
      </c>
      <c r="U403" s="43" t="s">
        <v>285</v>
      </c>
      <c r="V403" s="176" t="s">
        <v>285</v>
      </c>
      <c r="W403" s="176" t="s">
        <v>285</v>
      </c>
      <c r="X403" s="176" t="s">
        <v>285</v>
      </c>
      <c r="Y403" s="176" t="s">
        <v>285</v>
      </c>
      <c r="Z403" s="176" t="s">
        <v>285</v>
      </c>
      <c r="AA403" s="176" t="s">
        <v>285</v>
      </c>
      <c r="AB403" s="176" t="s">
        <v>285</v>
      </c>
      <c r="AC403" s="176" t="s">
        <v>285</v>
      </c>
      <c r="AD403" s="217" t="s">
        <v>285</v>
      </c>
      <c r="AE403" s="217" t="s">
        <v>285</v>
      </c>
      <c r="AF403" s="217" t="s">
        <v>285</v>
      </c>
      <c r="AG403" s="217" t="s">
        <v>285</v>
      </c>
      <c r="AH403" s="217" t="s">
        <v>285</v>
      </c>
      <c r="AI403" s="217" t="s">
        <v>285</v>
      </c>
      <c r="AJ403" s="270" t="s">
        <v>285</v>
      </c>
      <c r="AK403" s="313" t="s">
        <v>285</v>
      </c>
      <c r="AL403" s="313" t="s">
        <v>285</v>
      </c>
      <c r="AM403" s="313" t="s">
        <v>285</v>
      </c>
      <c r="AN403" s="270" t="s">
        <v>285</v>
      </c>
      <c r="AO403" s="313" t="s">
        <v>285</v>
      </c>
      <c r="AP403" s="313" t="s">
        <v>285</v>
      </c>
      <c r="AQ403" s="313" t="s">
        <v>285</v>
      </c>
      <c r="AR403" s="21"/>
      <c r="AS403" s="116" t="str">
        <f t="shared" si="63"/>
        <v>N</v>
      </c>
      <c r="AT403" s="113">
        <f>IFERROR(SUMIF('Current NLData'!A:A,'Payment Changes'!G403,'Current NLData'!K:K)/COUNTIF('Current NLData'!A:A,'Payment Changes'!G403),0)+IFERROR(VLOOKUP(G403&amp;"-ALL",NLPaymentExport,10,FALSE),0)</f>
        <v>0</v>
      </c>
      <c r="AU403" s="117" t="str">
        <f t="shared" si="64"/>
        <v/>
      </c>
    </row>
    <row r="404" spans="1:80" x14ac:dyDescent="0.45">
      <c r="A404" s="459"/>
      <c r="B404" s="462"/>
      <c r="C404" s="465"/>
      <c r="D404" s="468"/>
      <c r="E404" s="90" t="str">
        <f t="shared" si="65"/>
        <v>Farmington</v>
      </c>
      <c r="F404" s="91" t="s">
        <v>281</v>
      </c>
      <c r="G404" s="97" t="str">
        <f t="shared" si="67"/>
        <v>CP207-Retention Bonus</v>
      </c>
      <c r="H404" s="471"/>
      <c r="I404" s="78" t="s">
        <v>62</v>
      </c>
      <c r="J404" s="46" t="s">
        <v>63</v>
      </c>
      <c r="K404" s="46" t="s">
        <v>63</v>
      </c>
      <c r="L404" s="47" t="s">
        <v>64</v>
      </c>
      <c r="M404" s="48" t="s">
        <v>64</v>
      </c>
      <c r="N404" s="46" t="s">
        <v>64</v>
      </c>
      <c r="O404" s="46" t="s">
        <v>64</v>
      </c>
      <c r="P404" s="46" t="s">
        <v>64</v>
      </c>
      <c r="Q404" s="46" t="s">
        <v>64</v>
      </c>
      <c r="R404" s="46" t="s">
        <v>64</v>
      </c>
      <c r="S404" s="46" t="s">
        <v>64</v>
      </c>
      <c r="T404" s="46" t="s">
        <v>64</v>
      </c>
      <c r="U404" s="46" t="s">
        <v>64</v>
      </c>
      <c r="V404" s="177" t="s">
        <v>64</v>
      </c>
      <c r="W404" s="177" t="s">
        <v>64</v>
      </c>
      <c r="X404" s="177" t="s">
        <v>64</v>
      </c>
      <c r="Y404" s="177" t="s">
        <v>64</v>
      </c>
      <c r="Z404" s="177" t="s">
        <v>64</v>
      </c>
      <c r="AA404" s="177" t="s">
        <v>64</v>
      </c>
      <c r="AB404" s="177" t="s">
        <v>64</v>
      </c>
      <c r="AC404" s="177" t="s">
        <v>64</v>
      </c>
      <c r="AD404" s="242" t="s">
        <v>286</v>
      </c>
      <c r="AE404" s="218" t="s">
        <v>286</v>
      </c>
      <c r="AF404" s="218" t="s">
        <v>286</v>
      </c>
      <c r="AG404" s="218" t="s">
        <v>286</v>
      </c>
      <c r="AH404" s="218" t="s">
        <v>286</v>
      </c>
      <c r="AI404" s="242" t="s">
        <v>287</v>
      </c>
      <c r="AJ404" s="314" t="s">
        <v>287</v>
      </c>
      <c r="AK404" s="314" t="s">
        <v>287</v>
      </c>
      <c r="AL404" s="314" t="s">
        <v>287</v>
      </c>
      <c r="AM404" s="276" t="s">
        <v>288</v>
      </c>
      <c r="AN404" s="280" t="s">
        <v>288</v>
      </c>
      <c r="AO404" s="276" t="s">
        <v>289</v>
      </c>
      <c r="AP404" s="314" t="s">
        <v>289</v>
      </c>
      <c r="AQ404" s="314" t="s">
        <v>289</v>
      </c>
      <c r="AR404" s="21"/>
      <c r="AS404" s="116" t="str">
        <f t="shared" si="63"/>
        <v>N</v>
      </c>
      <c r="AT404" s="113">
        <f>IFERROR(SUMIF('Current NLData'!A:A,'Payment Changes'!G404,'Current NLData'!K:K)/COUNTIF('Current NLData'!A:A,'Payment Changes'!G404),0)+IFERROR(VLOOKUP(G404&amp;"-ALL",NLPaymentExport,10,FALSE),0)</f>
        <v>0</v>
      </c>
      <c r="AU404" s="117" t="str">
        <f t="shared" si="64"/>
        <v/>
      </c>
    </row>
    <row r="405" spans="1:80" s="15" customFormat="1" ht="14.65" thickBot="1" x14ac:dyDescent="0.5">
      <c r="A405" s="460"/>
      <c r="B405" s="463"/>
      <c r="C405" s="466"/>
      <c r="D405" s="469"/>
      <c r="E405" s="109" t="str">
        <f t="shared" si="65"/>
        <v>Farmington</v>
      </c>
      <c r="F405" s="110" t="s">
        <v>281</v>
      </c>
      <c r="G405" s="111" t="str">
        <f t="shared" si="67"/>
        <v>CP207-Referral</v>
      </c>
      <c r="H405" s="472"/>
      <c r="I405" s="79" t="s">
        <v>73</v>
      </c>
      <c r="J405" s="49">
        <v>50</v>
      </c>
      <c r="K405" s="49">
        <v>50</v>
      </c>
      <c r="L405" s="50" t="s">
        <v>64</v>
      </c>
      <c r="M405" s="51" t="s">
        <v>64</v>
      </c>
      <c r="N405" s="49" t="s">
        <v>64</v>
      </c>
      <c r="O405" s="49">
        <v>50</v>
      </c>
      <c r="P405" s="49">
        <v>50</v>
      </c>
      <c r="Q405" s="49">
        <v>50</v>
      </c>
      <c r="R405" s="49">
        <v>50</v>
      </c>
      <c r="S405" s="49">
        <v>50</v>
      </c>
      <c r="T405" s="49">
        <v>50</v>
      </c>
      <c r="U405" s="49">
        <v>50</v>
      </c>
      <c r="V405" s="178">
        <v>50</v>
      </c>
      <c r="W405" s="178">
        <v>50</v>
      </c>
      <c r="X405" s="178">
        <v>50</v>
      </c>
      <c r="Y405" s="178">
        <v>50</v>
      </c>
      <c r="Z405" s="178">
        <v>50</v>
      </c>
      <c r="AA405" s="178" t="s">
        <v>134</v>
      </c>
      <c r="AB405" s="233" t="s">
        <v>186</v>
      </c>
      <c r="AC405" s="244" t="s">
        <v>133</v>
      </c>
      <c r="AD405" s="249" t="s">
        <v>133</v>
      </c>
      <c r="AE405" s="249" t="s">
        <v>133</v>
      </c>
      <c r="AF405" s="249" t="s">
        <v>133</v>
      </c>
      <c r="AG405" s="249" t="s">
        <v>133</v>
      </c>
      <c r="AH405" s="249" t="s">
        <v>133</v>
      </c>
      <c r="AI405" s="249" t="s">
        <v>133</v>
      </c>
      <c r="AJ405" s="277" t="s">
        <v>133</v>
      </c>
      <c r="AK405" s="315" t="s">
        <v>133</v>
      </c>
      <c r="AL405" s="315" t="s">
        <v>133</v>
      </c>
      <c r="AM405" s="315" t="s">
        <v>133</v>
      </c>
      <c r="AN405" s="277" t="s">
        <v>133</v>
      </c>
      <c r="AO405" s="315" t="s">
        <v>133</v>
      </c>
      <c r="AP405" s="315" t="s">
        <v>133</v>
      </c>
      <c r="AQ405" s="315" t="s">
        <v>133</v>
      </c>
      <c r="AR405" s="112"/>
      <c r="AS405" s="116" t="str">
        <f t="shared" si="63"/>
        <v>N</v>
      </c>
      <c r="AT405" s="113">
        <f>IFERROR(SUMIF('Current NLData'!A:A,'Payment Changes'!G405,'Current NLData'!K:K)/COUNTIF('Current NLData'!A:A,'Payment Changes'!G405),0)+IFERROR(VLOOKUP(G405&amp;"-ALL",NLPaymentExport,10,FALSE),0)</f>
        <v>0</v>
      </c>
      <c r="AU405" s="117" t="str">
        <f t="shared" si="64"/>
        <v/>
      </c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</row>
    <row r="406" spans="1:80" outlineLevel="1" x14ac:dyDescent="0.45">
      <c r="A406" s="3"/>
      <c r="C406" s="4"/>
      <c r="D406" s="455" t="s">
        <v>281</v>
      </c>
      <c r="E406" s="90" t="str">
        <f t="shared" si="65"/>
        <v>Farmington</v>
      </c>
      <c r="F406" s="92" t="str">
        <f t="shared" si="66"/>
        <v>CP207</v>
      </c>
      <c r="G406" s="98" t="str">
        <f t="shared" si="67"/>
        <v>CP207-NEW DONOR -1st</v>
      </c>
      <c r="H406" s="457" t="s">
        <v>75</v>
      </c>
      <c r="I406" s="33" t="s">
        <v>76</v>
      </c>
      <c r="J406" s="60">
        <v>55</v>
      </c>
      <c r="K406" s="60">
        <f>J406</f>
        <v>55</v>
      </c>
      <c r="L406" s="60">
        <v>53</v>
      </c>
      <c r="M406" s="60">
        <v>53</v>
      </c>
      <c r="N406" s="60">
        <v>53</v>
      </c>
      <c r="O406" s="60">
        <v>53</v>
      </c>
      <c r="P406" s="60">
        <v>53</v>
      </c>
      <c r="Q406" s="60">
        <v>100</v>
      </c>
      <c r="R406" s="60">
        <v>100</v>
      </c>
      <c r="S406" s="60">
        <v>100</v>
      </c>
      <c r="T406" s="60">
        <v>100</v>
      </c>
      <c r="U406" s="60">
        <v>100</v>
      </c>
      <c r="V406" s="185">
        <v>100</v>
      </c>
      <c r="W406" s="185">
        <v>100</v>
      </c>
      <c r="X406" s="185">
        <v>100</v>
      </c>
      <c r="Y406" s="185">
        <v>100</v>
      </c>
      <c r="Z406" s="185">
        <v>100</v>
      </c>
      <c r="AA406" s="185">
        <v>100</v>
      </c>
      <c r="AB406" s="185">
        <v>100</v>
      </c>
      <c r="AC406" s="185">
        <v>100</v>
      </c>
      <c r="AD406" s="220">
        <v>100</v>
      </c>
      <c r="AE406" s="220">
        <v>100</v>
      </c>
      <c r="AF406" s="220">
        <v>100</v>
      </c>
      <c r="AG406" s="220">
        <v>100</v>
      </c>
      <c r="AH406" s="220">
        <v>100</v>
      </c>
      <c r="AI406" s="220">
        <v>100</v>
      </c>
      <c r="AJ406" s="286">
        <v>100</v>
      </c>
      <c r="AK406" s="300">
        <v>100</v>
      </c>
      <c r="AL406" s="300">
        <v>100</v>
      </c>
      <c r="AM406" s="300">
        <v>100</v>
      </c>
      <c r="AN406" s="286">
        <v>100</v>
      </c>
      <c r="AO406" s="300">
        <v>100</v>
      </c>
      <c r="AP406" s="300">
        <v>100</v>
      </c>
      <c r="AQ406" s="300">
        <v>100</v>
      </c>
      <c r="AR406" s="22"/>
      <c r="AS406" s="116" t="str">
        <f t="shared" si="63"/>
        <v>N</v>
      </c>
      <c r="AT406" s="113">
        <f>IFERROR(SUMIF('Current NLData'!A:A,'Payment Changes'!G406,'Current NLData'!K:K)/COUNTIF('Current NLData'!A:A,'Payment Changes'!G406),0)+IFERROR(VLOOKUP(G406&amp;"-ALL",NLPaymentExport,10,FALSE),0)</f>
        <v>100</v>
      </c>
      <c r="AU406" s="117">
        <f t="shared" si="64"/>
        <v>0</v>
      </c>
    </row>
    <row r="407" spans="1:80" outlineLevel="1" x14ac:dyDescent="0.45">
      <c r="A407" s="3"/>
      <c r="C407" s="4"/>
      <c r="D407" s="456"/>
      <c r="E407" s="90" t="str">
        <f t="shared" si="65"/>
        <v>Farmington</v>
      </c>
      <c r="F407" s="92" t="str">
        <f t="shared" si="66"/>
        <v>CP207</v>
      </c>
      <c r="G407" s="98" t="str">
        <f t="shared" si="67"/>
        <v>CP207-NEW DONOR -2nd</v>
      </c>
      <c r="H407" s="457"/>
      <c r="I407" s="34" t="s">
        <v>77</v>
      </c>
      <c r="J407" s="58">
        <v>55</v>
      </c>
      <c r="K407" s="58">
        <f>J407</f>
        <v>55</v>
      </c>
      <c r="L407" s="58">
        <v>53</v>
      </c>
      <c r="M407" s="58">
        <v>53</v>
      </c>
      <c r="N407" s="58">
        <v>53</v>
      </c>
      <c r="O407" s="58">
        <v>53</v>
      </c>
      <c r="P407" s="58">
        <v>53</v>
      </c>
      <c r="Q407" s="58">
        <v>100</v>
      </c>
      <c r="R407" s="58">
        <v>100</v>
      </c>
      <c r="S407" s="58">
        <v>100</v>
      </c>
      <c r="T407" s="58">
        <v>100</v>
      </c>
      <c r="U407" s="58">
        <v>100</v>
      </c>
      <c r="V407" s="186">
        <v>100</v>
      </c>
      <c r="W407" s="186">
        <v>100</v>
      </c>
      <c r="X407" s="186">
        <v>100</v>
      </c>
      <c r="Y407" s="186">
        <v>100</v>
      </c>
      <c r="Z407" s="186">
        <v>100</v>
      </c>
      <c r="AA407" s="186">
        <v>100</v>
      </c>
      <c r="AB407" s="186">
        <v>100</v>
      </c>
      <c r="AC407" s="186">
        <v>100</v>
      </c>
      <c r="AD407" s="214">
        <v>100</v>
      </c>
      <c r="AE407" s="214">
        <v>100</v>
      </c>
      <c r="AF407" s="214">
        <v>100</v>
      </c>
      <c r="AG407" s="214">
        <v>100</v>
      </c>
      <c r="AH407" s="214">
        <v>100</v>
      </c>
      <c r="AI407" s="214">
        <v>100</v>
      </c>
      <c r="AJ407" s="272">
        <v>100</v>
      </c>
      <c r="AK407" s="301">
        <v>100</v>
      </c>
      <c r="AL407" s="301">
        <v>100</v>
      </c>
      <c r="AM407" s="301">
        <v>100</v>
      </c>
      <c r="AN407" s="272">
        <v>100</v>
      </c>
      <c r="AO407" s="301">
        <v>100</v>
      </c>
      <c r="AP407" s="301">
        <v>100</v>
      </c>
      <c r="AQ407" s="301">
        <v>100</v>
      </c>
      <c r="AR407" s="22"/>
      <c r="AS407" s="116" t="str">
        <f t="shared" si="63"/>
        <v>N</v>
      </c>
      <c r="AT407" s="113">
        <f>IFERROR(SUMIF('Current NLData'!A:A,'Payment Changes'!G407,'Current NLData'!K:K)/COUNTIF('Current NLData'!A:A,'Payment Changes'!G407),0)+IFERROR(VLOOKUP(G407&amp;"-ALL",NLPaymentExport,10,FALSE),0)</f>
        <v>100</v>
      </c>
      <c r="AU407" s="117">
        <f t="shared" si="64"/>
        <v>0</v>
      </c>
    </row>
    <row r="408" spans="1:80" outlineLevel="1" x14ac:dyDescent="0.45">
      <c r="A408" s="3"/>
      <c r="C408" s="4"/>
      <c r="D408" s="456"/>
      <c r="E408" s="90" t="str">
        <f t="shared" si="65"/>
        <v>Farmington</v>
      </c>
      <c r="F408" s="92" t="str">
        <f t="shared" si="66"/>
        <v>CP207</v>
      </c>
      <c r="G408" s="98" t="str">
        <f t="shared" si="67"/>
        <v>CP207-NEW DONOR -3rd</v>
      </c>
      <c r="H408" s="457"/>
      <c r="I408" s="34" t="s">
        <v>78</v>
      </c>
      <c r="J408" s="58">
        <v>55</v>
      </c>
      <c r="K408" s="58">
        <f t="shared" ref="K408:K412" si="68">J408</f>
        <v>55</v>
      </c>
      <c r="L408" s="58">
        <v>53</v>
      </c>
      <c r="M408" s="58">
        <v>53</v>
      </c>
      <c r="N408" s="58">
        <v>53</v>
      </c>
      <c r="O408" s="58">
        <v>53</v>
      </c>
      <c r="P408" s="58">
        <v>53</v>
      </c>
      <c r="Q408" s="58">
        <v>50</v>
      </c>
      <c r="R408" s="58">
        <v>50</v>
      </c>
      <c r="S408" s="58">
        <v>50</v>
      </c>
      <c r="T408" s="58">
        <v>50</v>
      </c>
      <c r="U408" s="58">
        <v>50</v>
      </c>
      <c r="V408" s="186">
        <v>50</v>
      </c>
      <c r="W408" s="186">
        <v>50</v>
      </c>
      <c r="X408" s="186">
        <v>50</v>
      </c>
      <c r="Y408" s="186">
        <v>100</v>
      </c>
      <c r="Z408" s="186">
        <v>100</v>
      </c>
      <c r="AA408" s="186">
        <v>100</v>
      </c>
      <c r="AB408" s="186">
        <v>100</v>
      </c>
      <c r="AC408" s="186">
        <v>100</v>
      </c>
      <c r="AD408" s="214">
        <v>100</v>
      </c>
      <c r="AE408" s="214">
        <v>100</v>
      </c>
      <c r="AF408" s="214">
        <v>100</v>
      </c>
      <c r="AG408" s="214">
        <v>100</v>
      </c>
      <c r="AH408" s="214">
        <v>100</v>
      </c>
      <c r="AI408" s="214">
        <v>100</v>
      </c>
      <c r="AJ408" s="272">
        <v>100</v>
      </c>
      <c r="AK408" s="301">
        <v>100</v>
      </c>
      <c r="AL408" s="301">
        <v>100</v>
      </c>
      <c r="AM408" s="301">
        <v>100</v>
      </c>
      <c r="AN408" s="272">
        <v>100</v>
      </c>
      <c r="AO408" s="301">
        <v>100</v>
      </c>
      <c r="AP408" s="301">
        <v>100</v>
      </c>
      <c r="AQ408" s="301">
        <v>100</v>
      </c>
      <c r="AR408" s="22"/>
      <c r="AS408" s="116" t="str">
        <f t="shared" si="63"/>
        <v>N</v>
      </c>
      <c r="AT408" s="113">
        <f>IFERROR(SUMIF('Current NLData'!A:A,'Payment Changes'!G408,'Current NLData'!K:K)/COUNTIF('Current NLData'!A:A,'Payment Changes'!G408),0)+IFERROR(VLOOKUP(G408&amp;"-ALL",NLPaymentExport,10,FALSE),0)</f>
        <v>100</v>
      </c>
      <c r="AU408" s="117">
        <f t="shared" si="64"/>
        <v>0</v>
      </c>
    </row>
    <row r="409" spans="1:80" outlineLevel="1" x14ac:dyDescent="0.45">
      <c r="A409" s="3"/>
      <c r="C409" s="4"/>
      <c r="D409" s="456"/>
      <c r="E409" s="90" t="str">
        <f t="shared" si="65"/>
        <v>Farmington</v>
      </c>
      <c r="F409" s="92" t="str">
        <f t="shared" si="66"/>
        <v>CP207</v>
      </c>
      <c r="G409" s="98" t="str">
        <f t="shared" si="67"/>
        <v>CP207-NEW DONOR -4th</v>
      </c>
      <c r="H409" s="457"/>
      <c r="I409" s="34" t="s">
        <v>79</v>
      </c>
      <c r="J409" s="58">
        <v>55</v>
      </c>
      <c r="K409" s="58">
        <f t="shared" si="68"/>
        <v>55</v>
      </c>
      <c r="L409" s="58">
        <v>53</v>
      </c>
      <c r="M409" s="58">
        <v>53</v>
      </c>
      <c r="N409" s="58">
        <v>53</v>
      </c>
      <c r="O409" s="58">
        <v>53</v>
      </c>
      <c r="P409" s="58">
        <v>53</v>
      </c>
      <c r="Q409" s="58">
        <v>50</v>
      </c>
      <c r="R409" s="58">
        <v>50</v>
      </c>
      <c r="S409" s="58">
        <v>50</v>
      </c>
      <c r="T409" s="58">
        <v>50</v>
      </c>
      <c r="U409" s="58">
        <v>50</v>
      </c>
      <c r="V409" s="186">
        <v>50</v>
      </c>
      <c r="W409" s="186">
        <v>50</v>
      </c>
      <c r="X409" s="186">
        <v>50</v>
      </c>
      <c r="Y409" s="186">
        <v>100</v>
      </c>
      <c r="Z409" s="186">
        <v>100</v>
      </c>
      <c r="AA409" s="186">
        <v>100</v>
      </c>
      <c r="AB409" s="186">
        <v>100</v>
      </c>
      <c r="AC409" s="186">
        <v>100</v>
      </c>
      <c r="AD409" s="214">
        <v>100</v>
      </c>
      <c r="AE409" s="214">
        <v>100</v>
      </c>
      <c r="AF409" s="214">
        <v>100</v>
      </c>
      <c r="AG409" s="214">
        <v>100</v>
      </c>
      <c r="AH409" s="214">
        <v>100</v>
      </c>
      <c r="AI409" s="214">
        <v>100</v>
      </c>
      <c r="AJ409" s="272">
        <v>100</v>
      </c>
      <c r="AK409" s="301">
        <v>100</v>
      </c>
      <c r="AL409" s="301">
        <v>100</v>
      </c>
      <c r="AM409" s="301">
        <v>100</v>
      </c>
      <c r="AN409" s="272">
        <v>100</v>
      </c>
      <c r="AO409" s="301">
        <v>100</v>
      </c>
      <c r="AP409" s="301">
        <v>100</v>
      </c>
      <c r="AQ409" s="301">
        <v>100</v>
      </c>
      <c r="AR409" s="22"/>
      <c r="AS409" s="116" t="str">
        <f t="shared" si="63"/>
        <v>N</v>
      </c>
      <c r="AT409" s="113">
        <f>IFERROR(SUMIF('Current NLData'!A:A,'Payment Changes'!G409,'Current NLData'!K:K)/COUNTIF('Current NLData'!A:A,'Payment Changes'!G409),0)+IFERROR(VLOOKUP(G409&amp;"-ALL",NLPaymentExport,10,FALSE),0)</f>
        <v>100</v>
      </c>
      <c r="AU409" s="117">
        <f t="shared" si="64"/>
        <v>0</v>
      </c>
    </row>
    <row r="410" spans="1:80" outlineLevel="1" x14ac:dyDescent="0.45">
      <c r="A410" s="3"/>
      <c r="C410" s="4"/>
      <c r="D410" s="456"/>
      <c r="E410" s="90" t="str">
        <f t="shared" si="65"/>
        <v>Farmington</v>
      </c>
      <c r="F410" s="92" t="str">
        <f t="shared" si="66"/>
        <v>CP207</v>
      </c>
      <c r="G410" s="98" t="str">
        <f t="shared" si="67"/>
        <v>CP207-NEW DONOR -5th</v>
      </c>
      <c r="H410" s="457"/>
      <c r="I410" s="34" t="s">
        <v>80</v>
      </c>
      <c r="J410" s="58">
        <v>55</v>
      </c>
      <c r="K410" s="58">
        <f t="shared" si="68"/>
        <v>55</v>
      </c>
      <c r="L410" s="58">
        <v>53</v>
      </c>
      <c r="M410" s="58">
        <v>53</v>
      </c>
      <c r="N410" s="58">
        <v>53</v>
      </c>
      <c r="O410" s="58">
        <v>53</v>
      </c>
      <c r="P410" s="58">
        <v>53</v>
      </c>
      <c r="Q410" s="58">
        <v>50</v>
      </c>
      <c r="R410" s="58">
        <v>50</v>
      </c>
      <c r="S410" s="58">
        <v>50</v>
      </c>
      <c r="T410" s="58">
        <v>50</v>
      </c>
      <c r="U410" s="58">
        <v>50</v>
      </c>
      <c r="V410" s="186">
        <v>50</v>
      </c>
      <c r="W410" s="186">
        <v>50</v>
      </c>
      <c r="X410" s="186">
        <v>50</v>
      </c>
      <c r="Y410" s="186">
        <v>100</v>
      </c>
      <c r="Z410" s="186">
        <v>100</v>
      </c>
      <c r="AA410" s="186">
        <v>100</v>
      </c>
      <c r="AB410" s="186">
        <v>100</v>
      </c>
      <c r="AC410" s="186">
        <v>100</v>
      </c>
      <c r="AD410" s="214">
        <v>100</v>
      </c>
      <c r="AE410" s="214">
        <v>100</v>
      </c>
      <c r="AF410" s="214">
        <v>100</v>
      </c>
      <c r="AG410" s="214">
        <v>100</v>
      </c>
      <c r="AH410" s="214">
        <v>100</v>
      </c>
      <c r="AI410" s="214">
        <v>100</v>
      </c>
      <c r="AJ410" s="272">
        <v>100</v>
      </c>
      <c r="AK410" s="301">
        <v>100</v>
      </c>
      <c r="AL410" s="301">
        <v>100</v>
      </c>
      <c r="AM410" s="301">
        <v>100</v>
      </c>
      <c r="AN410" s="272">
        <v>100</v>
      </c>
      <c r="AO410" s="301">
        <v>100</v>
      </c>
      <c r="AP410" s="301">
        <v>100</v>
      </c>
      <c r="AQ410" s="301">
        <v>100</v>
      </c>
      <c r="AR410" s="22"/>
      <c r="AS410" s="116" t="str">
        <f t="shared" si="63"/>
        <v>N</v>
      </c>
      <c r="AT410" s="113">
        <f>IFERROR(SUMIF('Current NLData'!A:A,'Payment Changes'!G410,'Current NLData'!K:K)/COUNTIF('Current NLData'!A:A,'Payment Changes'!G410),0)+IFERROR(VLOOKUP(G410&amp;"-ALL",NLPaymentExport,10,FALSE),0)</f>
        <v>100</v>
      </c>
      <c r="AU410" s="117">
        <f t="shared" si="64"/>
        <v>0</v>
      </c>
    </row>
    <row r="411" spans="1:80" outlineLevel="1" x14ac:dyDescent="0.45">
      <c r="A411" s="3"/>
      <c r="C411" s="4"/>
      <c r="D411" s="456"/>
      <c r="E411" s="90" t="str">
        <f t="shared" si="65"/>
        <v>Farmington</v>
      </c>
      <c r="F411" s="92" t="str">
        <f t="shared" si="66"/>
        <v>CP207</v>
      </c>
      <c r="G411" s="98" t="str">
        <f t="shared" si="67"/>
        <v>CP207-NEW DONOR -6th</v>
      </c>
      <c r="H411" s="457"/>
      <c r="I411" s="34" t="s">
        <v>81</v>
      </c>
      <c r="J411" s="58">
        <v>55</v>
      </c>
      <c r="K411" s="58">
        <f t="shared" si="68"/>
        <v>55</v>
      </c>
      <c r="L411" s="58">
        <v>53</v>
      </c>
      <c r="M411" s="58">
        <v>53</v>
      </c>
      <c r="N411" s="58">
        <v>53</v>
      </c>
      <c r="O411" s="58">
        <v>53</v>
      </c>
      <c r="P411" s="58">
        <v>53</v>
      </c>
      <c r="Q411" s="58">
        <v>50</v>
      </c>
      <c r="R411" s="58">
        <v>50</v>
      </c>
      <c r="S411" s="58">
        <v>50</v>
      </c>
      <c r="T411" s="58">
        <v>50</v>
      </c>
      <c r="U411" s="58">
        <v>50</v>
      </c>
      <c r="V411" s="186">
        <v>50</v>
      </c>
      <c r="W411" s="186">
        <v>50</v>
      </c>
      <c r="X411" s="186">
        <v>50</v>
      </c>
      <c r="Y411" s="186">
        <v>50</v>
      </c>
      <c r="Z411" s="186">
        <v>50</v>
      </c>
      <c r="AA411" s="186">
        <v>50</v>
      </c>
      <c r="AB411" s="190">
        <v>100</v>
      </c>
      <c r="AC411" s="190">
        <v>100</v>
      </c>
      <c r="AD411" s="214">
        <v>100</v>
      </c>
      <c r="AE411" s="214">
        <v>100</v>
      </c>
      <c r="AF411" s="214">
        <v>100</v>
      </c>
      <c r="AG411" s="214">
        <v>100</v>
      </c>
      <c r="AH411" s="214">
        <v>100</v>
      </c>
      <c r="AI411" s="214">
        <v>100</v>
      </c>
      <c r="AJ411" s="272">
        <v>100</v>
      </c>
      <c r="AK411" s="301">
        <v>100</v>
      </c>
      <c r="AL411" s="301">
        <v>100</v>
      </c>
      <c r="AM411" s="301">
        <v>100</v>
      </c>
      <c r="AN411" s="272">
        <v>100</v>
      </c>
      <c r="AO411" s="289">
        <v>50</v>
      </c>
      <c r="AP411" s="289">
        <v>100</v>
      </c>
      <c r="AQ411" s="289">
        <v>100</v>
      </c>
      <c r="AR411" s="22"/>
      <c r="AS411" s="116" t="str">
        <f t="shared" si="63"/>
        <v>N</v>
      </c>
      <c r="AT411" s="113">
        <f>IFERROR(SUMIF('Current NLData'!A:A,'Payment Changes'!G411,'Current NLData'!K:K)/COUNTIF('Current NLData'!A:A,'Payment Changes'!G411),0)+IFERROR(VLOOKUP(G411&amp;"-ALL",NLPaymentExport,10,FALSE),0)</f>
        <v>100</v>
      </c>
      <c r="AU411" s="117">
        <f t="shared" si="64"/>
        <v>0</v>
      </c>
    </row>
    <row r="412" spans="1:80" outlineLevel="1" x14ac:dyDescent="0.45">
      <c r="A412" s="3"/>
      <c r="C412" s="4"/>
      <c r="D412" s="456"/>
      <c r="E412" s="90" t="str">
        <f t="shared" si="65"/>
        <v>Farmington</v>
      </c>
      <c r="F412" s="92" t="str">
        <f t="shared" si="66"/>
        <v>CP207</v>
      </c>
      <c r="G412" s="98" t="str">
        <f t="shared" si="67"/>
        <v>CP207-NEW DONOR -7th</v>
      </c>
      <c r="H412" s="457"/>
      <c r="I412" s="34" t="s">
        <v>82</v>
      </c>
      <c r="J412" s="58">
        <v>55</v>
      </c>
      <c r="K412" s="58">
        <f t="shared" si="68"/>
        <v>55</v>
      </c>
      <c r="L412" s="58">
        <v>53</v>
      </c>
      <c r="M412" s="58">
        <v>53</v>
      </c>
      <c r="N412" s="58">
        <v>53</v>
      </c>
      <c r="O412" s="58">
        <v>53</v>
      </c>
      <c r="P412" s="58">
        <v>53</v>
      </c>
      <c r="Q412" s="58">
        <v>50</v>
      </c>
      <c r="R412" s="58">
        <v>50</v>
      </c>
      <c r="S412" s="58">
        <v>50</v>
      </c>
      <c r="T412" s="58">
        <v>50</v>
      </c>
      <c r="U412" s="58">
        <v>50</v>
      </c>
      <c r="V412" s="186">
        <v>50</v>
      </c>
      <c r="W412" s="186">
        <v>50</v>
      </c>
      <c r="X412" s="186">
        <v>50</v>
      </c>
      <c r="Y412" s="186">
        <v>50</v>
      </c>
      <c r="Z412" s="186">
        <v>50</v>
      </c>
      <c r="AA412" s="186">
        <v>50</v>
      </c>
      <c r="AB412" s="190">
        <v>100</v>
      </c>
      <c r="AC412" s="190">
        <v>100</v>
      </c>
      <c r="AD412" s="214">
        <v>100</v>
      </c>
      <c r="AE412" s="214">
        <v>100</v>
      </c>
      <c r="AF412" s="214">
        <v>100</v>
      </c>
      <c r="AG412" s="214">
        <v>100</v>
      </c>
      <c r="AH412" s="214">
        <v>100</v>
      </c>
      <c r="AI412" s="214">
        <v>100</v>
      </c>
      <c r="AJ412" s="272">
        <v>100</v>
      </c>
      <c r="AK412" s="301">
        <v>100</v>
      </c>
      <c r="AL412" s="301">
        <v>100</v>
      </c>
      <c r="AM412" s="301">
        <v>100</v>
      </c>
      <c r="AN412" s="272">
        <v>100</v>
      </c>
      <c r="AO412" s="289">
        <v>50</v>
      </c>
      <c r="AP412" s="301">
        <v>50</v>
      </c>
      <c r="AQ412" s="301">
        <v>50</v>
      </c>
      <c r="AR412" s="22"/>
      <c r="AS412" s="116" t="str">
        <f t="shared" si="63"/>
        <v>N</v>
      </c>
      <c r="AT412" s="113">
        <f>IFERROR(SUMIF('Current NLData'!A:A,'Payment Changes'!G412,'Current NLData'!K:K)/COUNTIF('Current NLData'!A:A,'Payment Changes'!G412),0)+IFERROR(VLOOKUP(G412&amp;"-ALL",NLPaymentExport,10,FALSE),0)</f>
        <v>50</v>
      </c>
      <c r="AU412" s="117">
        <f t="shared" si="64"/>
        <v>0</v>
      </c>
    </row>
    <row r="413" spans="1:80" outlineLevel="1" x14ac:dyDescent="0.45">
      <c r="A413" s="3"/>
      <c r="C413" s="4"/>
      <c r="D413" s="456"/>
      <c r="E413" s="90" t="str">
        <f t="shared" si="65"/>
        <v>Farmington</v>
      </c>
      <c r="F413" s="92" t="str">
        <f t="shared" si="66"/>
        <v>CP207</v>
      </c>
      <c r="G413" s="98" t="str">
        <f t="shared" si="67"/>
        <v>CP207-NEW DONOR -8th</v>
      </c>
      <c r="H413" s="457"/>
      <c r="I413" s="35" t="s">
        <v>83</v>
      </c>
      <c r="J413" s="63">
        <v>55</v>
      </c>
      <c r="K413" s="63">
        <f t="shared" ref="K413:K415" si="69">J413</f>
        <v>55</v>
      </c>
      <c r="L413" s="63">
        <v>53</v>
      </c>
      <c r="M413" s="63">
        <v>53</v>
      </c>
      <c r="N413" s="63">
        <v>53</v>
      </c>
      <c r="O413" s="63">
        <v>53</v>
      </c>
      <c r="P413" s="63">
        <v>53</v>
      </c>
      <c r="Q413" s="63">
        <v>50</v>
      </c>
      <c r="R413" s="63">
        <v>50</v>
      </c>
      <c r="S413" s="63">
        <v>50</v>
      </c>
      <c r="T413" s="63">
        <v>50</v>
      </c>
      <c r="U413" s="63">
        <v>50</v>
      </c>
      <c r="V413" s="187">
        <v>50</v>
      </c>
      <c r="W413" s="187">
        <v>50</v>
      </c>
      <c r="X413" s="187">
        <v>50</v>
      </c>
      <c r="Y413" s="187">
        <v>50</v>
      </c>
      <c r="Z413" s="187">
        <v>50</v>
      </c>
      <c r="AA413" s="187">
        <v>50</v>
      </c>
      <c r="AB413" s="187">
        <v>50</v>
      </c>
      <c r="AC413" s="187">
        <v>50</v>
      </c>
      <c r="AD413" s="221">
        <v>50</v>
      </c>
      <c r="AE413" s="221">
        <v>50</v>
      </c>
      <c r="AF413" s="221">
        <v>50</v>
      </c>
      <c r="AG413" s="221">
        <v>50</v>
      </c>
      <c r="AH413" s="221">
        <v>50</v>
      </c>
      <c r="AI413" s="221">
        <v>50</v>
      </c>
      <c r="AJ413" s="273">
        <v>50</v>
      </c>
      <c r="AK413" s="302">
        <v>50</v>
      </c>
      <c r="AL413" s="302">
        <v>50</v>
      </c>
      <c r="AM413" s="302">
        <v>50</v>
      </c>
      <c r="AN413" s="273">
        <v>50</v>
      </c>
      <c r="AO413" s="302">
        <v>50</v>
      </c>
      <c r="AP413" s="302">
        <v>50</v>
      </c>
      <c r="AQ413" s="302">
        <v>50</v>
      </c>
      <c r="AR413" s="22"/>
      <c r="AS413" s="116" t="str">
        <f t="shared" si="63"/>
        <v>N</v>
      </c>
      <c r="AT413" s="113">
        <f>IFERROR(SUMIF('Current NLData'!A:A,'Payment Changes'!G413,'Current NLData'!K:K)/COUNTIF('Current NLData'!A:A,'Payment Changes'!G413),0)+IFERROR(VLOOKUP(G413&amp;"-ALL",NLPaymentExport,10,FALSE),0)</f>
        <v>50</v>
      </c>
      <c r="AU413" s="117">
        <f t="shared" si="64"/>
        <v>0</v>
      </c>
    </row>
    <row r="414" spans="1:80" ht="28.5" outlineLevel="1" x14ac:dyDescent="0.45">
      <c r="A414" s="3"/>
      <c r="C414" s="4"/>
      <c r="D414" s="456"/>
      <c r="E414" s="90" t="str">
        <f t="shared" si="65"/>
        <v>Farmington</v>
      </c>
      <c r="F414" s="92" t="str">
        <f t="shared" si="66"/>
        <v>CP207</v>
      </c>
      <c r="G414" s="98" t="str">
        <f t="shared" si="67"/>
        <v>CP207-RETURN - 1st don of the week -STD</v>
      </c>
      <c r="H414" s="457"/>
      <c r="I414" s="36" t="s">
        <v>84</v>
      </c>
      <c r="J414" s="58">
        <v>55</v>
      </c>
      <c r="K414" s="58">
        <f t="shared" si="69"/>
        <v>55</v>
      </c>
      <c r="L414" s="58">
        <v>53</v>
      </c>
      <c r="M414" s="58">
        <v>53</v>
      </c>
      <c r="N414" s="58">
        <v>53</v>
      </c>
      <c r="O414" s="58">
        <v>53</v>
      </c>
      <c r="P414" s="58">
        <v>53</v>
      </c>
      <c r="Q414" s="58">
        <v>50</v>
      </c>
      <c r="R414" s="58">
        <v>50</v>
      </c>
      <c r="S414" s="58">
        <v>50</v>
      </c>
      <c r="T414" s="58">
        <v>50</v>
      </c>
      <c r="U414" s="58">
        <v>50</v>
      </c>
      <c r="V414" s="186">
        <v>50</v>
      </c>
      <c r="W414" s="186">
        <v>50</v>
      </c>
      <c r="X414" s="186">
        <v>50</v>
      </c>
      <c r="Y414" s="186">
        <v>50</v>
      </c>
      <c r="Z414" s="186">
        <v>50</v>
      </c>
      <c r="AA414" s="186">
        <v>50</v>
      </c>
      <c r="AB414" s="186">
        <v>50</v>
      </c>
      <c r="AC414" s="186">
        <v>50</v>
      </c>
      <c r="AD414" s="214">
        <v>50</v>
      </c>
      <c r="AE414" s="214">
        <v>50</v>
      </c>
      <c r="AF414" s="214">
        <v>50</v>
      </c>
      <c r="AG414" s="214">
        <v>50</v>
      </c>
      <c r="AH414" s="214">
        <v>50</v>
      </c>
      <c r="AI414" s="214">
        <v>50</v>
      </c>
      <c r="AJ414" s="272">
        <v>50</v>
      </c>
      <c r="AK414" s="301">
        <v>50</v>
      </c>
      <c r="AL414" s="301">
        <v>50</v>
      </c>
      <c r="AM414" s="301">
        <v>50</v>
      </c>
      <c r="AN414" s="272">
        <v>50</v>
      </c>
      <c r="AO414" s="301">
        <v>50</v>
      </c>
      <c r="AP414" s="301">
        <v>50</v>
      </c>
      <c r="AQ414" s="301">
        <v>50</v>
      </c>
      <c r="AR414" s="22"/>
      <c r="AS414" s="116" t="str">
        <f t="shared" si="63"/>
        <v>N</v>
      </c>
      <c r="AT414" s="113">
        <f>IFERROR(SUMIF('Current NLData'!A:A,'Payment Changes'!G414,'Current NLData'!K:K)/COUNTIF('Current NLData'!A:A,'Payment Changes'!G414),0)+IFERROR(VLOOKUP(G414&amp;"-ALL",NLPaymentExport,10,FALSE),0)</f>
        <v>50</v>
      </c>
      <c r="AU414" s="117">
        <f t="shared" si="64"/>
        <v>0</v>
      </c>
    </row>
    <row r="415" spans="1:80" ht="28.5" outlineLevel="1" x14ac:dyDescent="0.45">
      <c r="A415" s="3"/>
      <c r="C415" s="4"/>
      <c r="D415" s="456"/>
      <c r="E415" s="90" t="str">
        <f t="shared" si="65"/>
        <v>Farmington</v>
      </c>
      <c r="F415" s="92" t="str">
        <f t="shared" si="66"/>
        <v>CP207</v>
      </c>
      <c r="G415" s="98" t="str">
        <f t="shared" si="67"/>
        <v>CP207-RETURN - 2nd don of the week -BONUS</v>
      </c>
      <c r="H415" s="457"/>
      <c r="I415" s="36" t="s">
        <v>85</v>
      </c>
      <c r="J415" s="58">
        <v>0</v>
      </c>
      <c r="K415" s="58">
        <f t="shared" si="69"/>
        <v>0</v>
      </c>
      <c r="L415" s="58">
        <v>0</v>
      </c>
      <c r="M415" s="58">
        <v>0</v>
      </c>
      <c r="N415" s="58">
        <v>0</v>
      </c>
      <c r="O415" s="58">
        <v>0</v>
      </c>
      <c r="P415" s="58">
        <v>0</v>
      </c>
      <c r="Q415" s="58">
        <v>10</v>
      </c>
      <c r="R415" s="58">
        <v>10</v>
      </c>
      <c r="S415" s="58">
        <v>10</v>
      </c>
      <c r="T415" s="58">
        <v>10</v>
      </c>
      <c r="U415" s="58">
        <v>10</v>
      </c>
      <c r="V415" s="186">
        <v>10</v>
      </c>
      <c r="W415" s="186">
        <v>10</v>
      </c>
      <c r="X415" s="186">
        <v>10</v>
      </c>
      <c r="Y415" s="186">
        <v>10</v>
      </c>
      <c r="Z415" s="186">
        <v>10</v>
      </c>
      <c r="AA415" s="186">
        <v>10</v>
      </c>
      <c r="AB415" s="186">
        <v>10</v>
      </c>
      <c r="AC415" s="186">
        <v>10</v>
      </c>
      <c r="AD415" s="214">
        <v>10</v>
      </c>
      <c r="AE415" s="214">
        <v>10</v>
      </c>
      <c r="AF415" s="214">
        <v>10</v>
      </c>
      <c r="AG415" s="214">
        <v>10</v>
      </c>
      <c r="AH415" s="214">
        <v>10</v>
      </c>
      <c r="AI415" s="214">
        <v>10</v>
      </c>
      <c r="AJ415" s="272">
        <v>10</v>
      </c>
      <c r="AK415" s="301">
        <v>10</v>
      </c>
      <c r="AL415" s="301">
        <v>10</v>
      </c>
      <c r="AM415" s="301">
        <v>10</v>
      </c>
      <c r="AN415" s="272">
        <v>10</v>
      </c>
      <c r="AO415" s="301">
        <v>10</v>
      </c>
      <c r="AP415" s="301">
        <v>10</v>
      </c>
      <c r="AQ415" s="301">
        <v>10</v>
      </c>
      <c r="AR415" s="22"/>
      <c r="AS415" s="116" t="str">
        <f t="shared" si="63"/>
        <v>N</v>
      </c>
      <c r="AT415" s="113">
        <f>IFERROR(SUMIF('Current NLData'!A:A,'Payment Changes'!G415,'Current NLData'!K:K)/COUNTIF('Current NLData'!A:A,'Payment Changes'!G415),0)+IFERROR(VLOOKUP(G415&amp;"-ALL",NLPaymentExport,10,FALSE),0)</f>
        <v>10</v>
      </c>
      <c r="AU415" s="117">
        <f t="shared" si="64"/>
        <v>0</v>
      </c>
    </row>
    <row r="416" spans="1:80" ht="28.5" outlineLevel="1" x14ac:dyDescent="0.45">
      <c r="A416" s="3"/>
      <c r="C416" s="4"/>
      <c r="D416" s="456"/>
      <c r="E416" s="90" t="str">
        <f t="shared" si="65"/>
        <v>Farmington</v>
      </c>
      <c r="F416" s="92" t="str">
        <f t="shared" si="66"/>
        <v>CP207</v>
      </c>
      <c r="G416" s="98" t="str">
        <f t="shared" si="67"/>
        <v>CP207-RETURN - 5th don of the month -BONUS</v>
      </c>
      <c r="H416" s="457"/>
      <c r="I416" s="37" t="s">
        <v>86</v>
      </c>
      <c r="J416" s="65">
        <v>0</v>
      </c>
      <c r="K416" s="65">
        <v>0</v>
      </c>
      <c r="L416" s="65">
        <v>0</v>
      </c>
      <c r="M416" s="65">
        <v>0</v>
      </c>
      <c r="N416" s="65">
        <v>0</v>
      </c>
      <c r="O416" s="65">
        <v>0</v>
      </c>
      <c r="P416" s="65">
        <v>0</v>
      </c>
      <c r="Q416" s="65">
        <v>0</v>
      </c>
      <c r="R416" s="65">
        <v>0</v>
      </c>
      <c r="S416" s="65">
        <v>0</v>
      </c>
      <c r="T416" s="65">
        <v>0</v>
      </c>
      <c r="U416" s="65">
        <v>0</v>
      </c>
      <c r="V416" s="188">
        <v>0</v>
      </c>
      <c r="W416" s="188">
        <v>0</v>
      </c>
      <c r="X416" s="188">
        <v>0</v>
      </c>
      <c r="Y416" s="188">
        <v>0</v>
      </c>
      <c r="Z416" s="188">
        <v>0</v>
      </c>
      <c r="AA416" s="188">
        <v>0</v>
      </c>
      <c r="AB416" s="188">
        <v>0</v>
      </c>
      <c r="AC416" s="188">
        <v>0</v>
      </c>
      <c r="AD416" s="199">
        <v>5</v>
      </c>
      <c r="AE416" s="222">
        <v>5</v>
      </c>
      <c r="AF416" s="222">
        <v>5</v>
      </c>
      <c r="AG416" s="222">
        <v>5</v>
      </c>
      <c r="AH416" s="222">
        <v>5</v>
      </c>
      <c r="AI416" s="199">
        <v>20</v>
      </c>
      <c r="AJ416" s="290">
        <v>20</v>
      </c>
      <c r="AK416" s="303">
        <v>20</v>
      </c>
      <c r="AL416" s="303">
        <v>20</v>
      </c>
      <c r="AM416" s="290">
        <v>0</v>
      </c>
      <c r="AN416" s="287">
        <v>0</v>
      </c>
      <c r="AO416" s="303">
        <v>0</v>
      </c>
      <c r="AP416" s="303">
        <v>0</v>
      </c>
      <c r="AQ416" s="303">
        <v>0</v>
      </c>
      <c r="AR416" s="22"/>
      <c r="AS416" s="116" t="str">
        <f t="shared" si="63"/>
        <v>N</v>
      </c>
      <c r="AT416" s="113">
        <f>IFERROR(SUMIF('Current NLData'!A:A,'Payment Changes'!G416,'Current NLData'!K:K)/COUNTIF('Current NLData'!A:A,'Payment Changes'!G416),0)+IFERROR(VLOOKUP(G416&amp;"-ALL",NLPaymentExport,10,FALSE),0)</f>
        <v>0</v>
      </c>
      <c r="AU416" s="117">
        <f t="shared" si="64"/>
        <v>0</v>
      </c>
    </row>
    <row r="417" spans="1:80" ht="28.5" outlineLevel="1" x14ac:dyDescent="0.45">
      <c r="A417" s="3"/>
      <c r="C417" s="4"/>
      <c r="D417" s="456"/>
      <c r="E417" s="90" t="str">
        <f t="shared" si="65"/>
        <v>Farmington</v>
      </c>
      <c r="F417" s="92" t="str">
        <f t="shared" si="66"/>
        <v>CP207</v>
      </c>
      <c r="G417" s="98" t="str">
        <f t="shared" si="67"/>
        <v>CP207-RETURN - 6th don of the month -BONUS</v>
      </c>
      <c r="H417" s="457"/>
      <c r="I417" s="38" t="s">
        <v>87</v>
      </c>
      <c r="J417" s="58">
        <v>0</v>
      </c>
      <c r="K417" s="58">
        <v>0</v>
      </c>
      <c r="L417" s="58">
        <v>0</v>
      </c>
      <c r="M417" s="58">
        <v>0</v>
      </c>
      <c r="N417" s="58">
        <v>0</v>
      </c>
      <c r="O417" s="58">
        <v>0</v>
      </c>
      <c r="P417" s="58">
        <v>0</v>
      </c>
      <c r="Q417" s="58">
        <v>0</v>
      </c>
      <c r="R417" s="58">
        <v>0</v>
      </c>
      <c r="S417" s="58">
        <v>0</v>
      </c>
      <c r="T417" s="58">
        <v>0</v>
      </c>
      <c r="U417" s="58">
        <v>0</v>
      </c>
      <c r="V417" s="186">
        <v>0</v>
      </c>
      <c r="W417" s="186">
        <v>0</v>
      </c>
      <c r="X417" s="186">
        <v>0</v>
      </c>
      <c r="Y417" s="186">
        <v>0</v>
      </c>
      <c r="Z417" s="186">
        <v>0</v>
      </c>
      <c r="AA417" s="186">
        <v>0</v>
      </c>
      <c r="AB417" s="186">
        <v>0</v>
      </c>
      <c r="AC417" s="186">
        <v>0</v>
      </c>
      <c r="AD417" s="190">
        <v>10</v>
      </c>
      <c r="AE417" s="214">
        <v>10</v>
      </c>
      <c r="AF417" s="214">
        <v>10</v>
      </c>
      <c r="AG417" s="214">
        <v>10</v>
      </c>
      <c r="AH417" s="214">
        <v>10</v>
      </c>
      <c r="AI417" s="190">
        <v>0</v>
      </c>
      <c r="AJ417" s="289">
        <v>0</v>
      </c>
      <c r="AK417" s="301">
        <v>0</v>
      </c>
      <c r="AL417" s="301">
        <v>0</v>
      </c>
      <c r="AM417" s="289">
        <v>10</v>
      </c>
      <c r="AN417" s="272">
        <v>10</v>
      </c>
      <c r="AO417" s="289">
        <v>20</v>
      </c>
      <c r="AP417" s="301">
        <v>20</v>
      </c>
      <c r="AQ417" s="301">
        <v>20</v>
      </c>
      <c r="AR417" s="22"/>
      <c r="AS417" s="116" t="str">
        <f t="shared" si="63"/>
        <v>N</v>
      </c>
      <c r="AT417" s="113">
        <f>IFERROR(SUMIF('Current NLData'!A:A,'Payment Changes'!G417,'Current NLData'!K:K)/COUNTIF('Current NLData'!A:A,'Payment Changes'!G417),0)+IFERROR(VLOOKUP(G417&amp;"-ALL",NLPaymentExport,10,FALSE),0)</f>
        <v>20</v>
      </c>
      <c r="AU417" s="117">
        <f t="shared" si="64"/>
        <v>0</v>
      </c>
    </row>
    <row r="418" spans="1:80" ht="28.5" outlineLevel="1" x14ac:dyDescent="0.45">
      <c r="A418" s="3"/>
      <c r="C418" s="4"/>
      <c r="D418" s="456"/>
      <c r="E418" s="90" t="str">
        <f t="shared" si="65"/>
        <v>Farmington</v>
      </c>
      <c r="F418" s="92" t="str">
        <f t="shared" si="66"/>
        <v>CP207</v>
      </c>
      <c r="G418" s="98" t="str">
        <f t="shared" si="67"/>
        <v>CP207-RETURN - 7th don of the month -BONUS</v>
      </c>
      <c r="H418" s="457"/>
      <c r="I418" s="38" t="s">
        <v>88</v>
      </c>
      <c r="J418" s="58">
        <v>0</v>
      </c>
      <c r="K418" s="58">
        <v>0</v>
      </c>
      <c r="L418" s="58">
        <v>0</v>
      </c>
      <c r="M418" s="58">
        <v>0</v>
      </c>
      <c r="N418" s="58">
        <v>0</v>
      </c>
      <c r="O418" s="58">
        <v>0</v>
      </c>
      <c r="P418" s="58">
        <v>0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186">
        <v>0</v>
      </c>
      <c r="W418" s="186">
        <v>0</v>
      </c>
      <c r="X418" s="186">
        <v>0</v>
      </c>
      <c r="Y418" s="186">
        <v>0</v>
      </c>
      <c r="Z418" s="186">
        <v>0</v>
      </c>
      <c r="AA418" s="186">
        <v>0</v>
      </c>
      <c r="AB418" s="186">
        <v>0</v>
      </c>
      <c r="AC418" s="186">
        <v>0</v>
      </c>
      <c r="AD418" s="190">
        <v>20</v>
      </c>
      <c r="AE418" s="214">
        <v>20</v>
      </c>
      <c r="AF418" s="214">
        <v>20</v>
      </c>
      <c r="AG418" s="214">
        <v>20</v>
      </c>
      <c r="AH418" s="214">
        <v>20</v>
      </c>
      <c r="AI418" s="190">
        <v>0</v>
      </c>
      <c r="AJ418" s="289">
        <v>0</v>
      </c>
      <c r="AK418" s="301">
        <v>0</v>
      </c>
      <c r="AL418" s="301">
        <v>0</v>
      </c>
      <c r="AM418" s="289">
        <v>10</v>
      </c>
      <c r="AN418" s="272">
        <v>10</v>
      </c>
      <c r="AO418" s="289">
        <v>40</v>
      </c>
      <c r="AP418" s="301">
        <v>40</v>
      </c>
      <c r="AQ418" s="301">
        <v>40</v>
      </c>
      <c r="AR418" s="22"/>
      <c r="AS418" s="116" t="str">
        <f t="shared" si="63"/>
        <v>N</v>
      </c>
      <c r="AT418" s="113">
        <f>IFERROR(SUMIF('Current NLData'!A:A,'Payment Changes'!G418,'Current NLData'!K:K)/COUNTIF('Current NLData'!A:A,'Payment Changes'!G418),0)+IFERROR(VLOOKUP(G418&amp;"-ALL",NLPaymentExport,10,FALSE),0)</f>
        <v>40</v>
      </c>
      <c r="AU418" s="117">
        <f t="shared" si="64"/>
        <v>0</v>
      </c>
    </row>
    <row r="419" spans="1:80" ht="28.5" outlineLevel="1" x14ac:dyDescent="0.45">
      <c r="A419" s="3"/>
      <c r="C419" s="4"/>
      <c r="D419" s="456"/>
      <c r="E419" s="90" t="str">
        <f t="shared" si="65"/>
        <v>Farmington</v>
      </c>
      <c r="F419" s="92" t="str">
        <f t="shared" si="66"/>
        <v>CP207</v>
      </c>
      <c r="G419" s="98" t="str">
        <f t="shared" si="67"/>
        <v>CP207-RETURN - 8th don of the month -BONUS</v>
      </c>
      <c r="H419" s="457"/>
      <c r="I419" s="38" t="s">
        <v>89</v>
      </c>
      <c r="J419" s="58">
        <v>25</v>
      </c>
      <c r="K419" s="58">
        <f>J419</f>
        <v>25</v>
      </c>
      <c r="L419" s="58">
        <v>0</v>
      </c>
      <c r="M419" s="58">
        <v>0</v>
      </c>
      <c r="N419" s="58">
        <v>0</v>
      </c>
      <c r="O419" s="58">
        <v>0</v>
      </c>
      <c r="P419" s="58">
        <v>0</v>
      </c>
      <c r="Q419" s="58">
        <v>0</v>
      </c>
      <c r="R419" s="58">
        <v>0</v>
      </c>
      <c r="S419" s="58">
        <v>0</v>
      </c>
      <c r="T419" s="58">
        <v>0</v>
      </c>
      <c r="U419" s="58">
        <v>0</v>
      </c>
      <c r="V419" s="186">
        <v>0</v>
      </c>
      <c r="W419" s="186">
        <v>0</v>
      </c>
      <c r="X419" s="186">
        <v>0</v>
      </c>
      <c r="Y419" s="186">
        <v>0</v>
      </c>
      <c r="Z419" s="186">
        <v>0</v>
      </c>
      <c r="AA419" s="186">
        <v>0</v>
      </c>
      <c r="AB419" s="186">
        <v>0</v>
      </c>
      <c r="AC419" s="186">
        <v>0</v>
      </c>
      <c r="AD419" s="214">
        <v>0</v>
      </c>
      <c r="AE419" s="214">
        <v>0</v>
      </c>
      <c r="AF419" s="214">
        <v>0</v>
      </c>
      <c r="AG419" s="214">
        <v>0</v>
      </c>
      <c r="AH419" s="214">
        <v>0</v>
      </c>
      <c r="AI419" s="214">
        <v>0</v>
      </c>
      <c r="AJ419" s="272">
        <v>0</v>
      </c>
      <c r="AK419" s="301">
        <v>0</v>
      </c>
      <c r="AL419" s="301">
        <v>0</v>
      </c>
      <c r="AM419" s="289">
        <v>10</v>
      </c>
      <c r="AN419" s="272">
        <v>10</v>
      </c>
      <c r="AO419" s="289">
        <v>0</v>
      </c>
      <c r="AP419" s="301">
        <v>0</v>
      </c>
      <c r="AQ419" s="301">
        <v>0</v>
      </c>
      <c r="AR419" s="22"/>
      <c r="AS419" s="116" t="str">
        <f t="shared" si="63"/>
        <v>N</v>
      </c>
      <c r="AT419" s="113">
        <f>IFERROR(SUMIF('Current NLData'!A:A,'Payment Changes'!G419,'Current NLData'!K:K)/COUNTIF('Current NLData'!A:A,'Payment Changes'!G419),0)+IFERROR(VLOOKUP(G419&amp;"-ALL",NLPaymentExport,10,FALSE),0)</f>
        <v>0</v>
      </c>
      <c r="AU419" s="117">
        <f t="shared" si="64"/>
        <v>0</v>
      </c>
    </row>
    <row r="420" spans="1:80" ht="28.5" outlineLevel="1" x14ac:dyDescent="0.45">
      <c r="A420" s="3"/>
      <c r="C420" s="4" t="str">
        <f>IF(J420=0,"Warning","")</f>
        <v/>
      </c>
      <c r="D420" s="456"/>
      <c r="E420" s="90" t="str">
        <f t="shared" si="65"/>
        <v>Farmington</v>
      </c>
      <c r="F420" s="92" t="str">
        <f t="shared" si="66"/>
        <v>CP207</v>
      </c>
      <c r="G420" s="98" t="str">
        <f t="shared" si="67"/>
        <v>CP207-RETURN - Buddy referral  -BONUS</v>
      </c>
      <c r="H420" s="457"/>
      <c r="I420" s="39" t="s">
        <v>90</v>
      </c>
      <c r="J420" s="58">
        <v>50</v>
      </c>
      <c r="K420" s="58">
        <v>50</v>
      </c>
      <c r="L420" s="58">
        <v>0</v>
      </c>
      <c r="M420" s="58">
        <v>0</v>
      </c>
      <c r="N420" s="58">
        <v>0</v>
      </c>
      <c r="O420" s="58">
        <v>50</v>
      </c>
      <c r="P420" s="58">
        <v>50</v>
      </c>
      <c r="Q420" s="58">
        <v>50</v>
      </c>
      <c r="R420" s="58">
        <v>50</v>
      </c>
      <c r="S420" s="58">
        <v>50</v>
      </c>
      <c r="T420" s="58">
        <v>50</v>
      </c>
      <c r="U420" s="58">
        <v>50</v>
      </c>
      <c r="V420" s="186">
        <v>50</v>
      </c>
      <c r="W420" s="186">
        <v>50</v>
      </c>
      <c r="X420" s="186">
        <v>50</v>
      </c>
      <c r="Y420" s="186">
        <v>50</v>
      </c>
      <c r="Z420" s="186">
        <v>50</v>
      </c>
      <c r="AA420" s="186">
        <v>100</v>
      </c>
      <c r="AB420" s="190">
        <v>50</v>
      </c>
      <c r="AC420" s="190">
        <v>50</v>
      </c>
      <c r="AD420" s="214">
        <v>50</v>
      </c>
      <c r="AE420" s="214">
        <v>50</v>
      </c>
      <c r="AF420" s="214">
        <v>50</v>
      </c>
      <c r="AG420" s="214">
        <v>50</v>
      </c>
      <c r="AH420" s="214">
        <v>50</v>
      </c>
      <c r="AI420" s="214">
        <v>50</v>
      </c>
      <c r="AJ420" s="272">
        <v>50</v>
      </c>
      <c r="AK420" s="301">
        <v>50</v>
      </c>
      <c r="AL420" s="301">
        <v>50</v>
      </c>
      <c r="AM420" s="301">
        <v>50</v>
      </c>
      <c r="AN420" s="272">
        <v>50</v>
      </c>
      <c r="AO420" s="301">
        <v>50</v>
      </c>
      <c r="AP420" s="301">
        <v>50</v>
      </c>
      <c r="AQ420" s="301">
        <v>50</v>
      </c>
      <c r="AR420" s="22"/>
      <c r="AS420" s="116" t="str">
        <f t="shared" si="63"/>
        <v>N</v>
      </c>
      <c r="AT420" s="113">
        <f>IFERROR(SUMIF('Current NLData'!A:A,'Payment Changes'!G420,'Current NLData'!K:K)/COUNTIF('Current NLData'!A:A,'Payment Changes'!G420),0)+IFERROR(VLOOKUP(G420&amp;"-ALL",NLPaymentExport,10,FALSE),0)</f>
        <v>50</v>
      </c>
      <c r="AU420" s="117">
        <f t="shared" si="64"/>
        <v>0</v>
      </c>
    </row>
    <row r="421" spans="1:80" s="89" customFormat="1" ht="21.4" thickBot="1" x14ac:dyDescent="0.7">
      <c r="A421" s="85"/>
      <c r="B421" s="348"/>
      <c r="C421" s="160"/>
      <c r="D421" s="86"/>
      <c r="E421" s="86"/>
      <c r="F421" s="86"/>
      <c r="G421" s="86"/>
      <c r="H421" s="95"/>
      <c r="I421" s="87"/>
      <c r="J421" s="88"/>
      <c r="K421" s="88"/>
      <c r="L421" s="88"/>
      <c r="M421" s="88"/>
      <c r="N421" s="88"/>
      <c r="O421" s="88"/>
      <c r="P421" s="88"/>
      <c r="Q421" s="88"/>
      <c r="R421" s="88"/>
      <c r="S421" s="88"/>
      <c r="T421" s="88"/>
      <c r="U421" s="88"/>
      <c r="V421" s="189" t="s">
        <v>91</v>
      </c>
      <c r="W421" s="189" t="s">
        <v>91</v>
      </c>
      <c r="X421" s="189" t="s">
        <v>91</v>
      </c>
      <c r="Y421" s="189" t="s">
        <v>91</v>
      </c>
      <c r="Z421" s="189" t="s">
        <v>91</v>
      </c>
      <c r="AA421" s="189" t="s">
        <v>91</v>
      </c>
      <c r="AB421" s="189" t="s">
        <v>91</v>
      </c>
      <c r="AC421" s="189" t="s">
        <v>91</v>
      </c>
      <c r="AD421" s="257" t="s">
        <v>91</v>
      </c>
      <c r="AE421" s="257" t="s">
        <v>91</v>
      </c>
      <c r="AF421" s="257" t="s">
        <v>91</v>
      </c>
      <c r="AG421" s="257" t="s">
        <v>91</v>
      </c>
      <c r="AH421" s="257" t="s">
        <v>91</v>
      </c>
      <c r="AI421" s="257" t="s">
        <v>91</v>
      </c>
      <c r="AJ421" s="288" t="s">
        <v>91</v>
      </c>
      <c r="AK421" s="311" t="s">
        <v>91</v>
      </c>
      <c r="AL421" s="311" t="s">
        <v>91</v>
      </c>
      <c r="AM421" s="311" t="s">
        <v>91</v>
      </c>
      <c r="AN421" s="288" t="s">
        <v>91</v>
      </c>
      <c r="AO421" s="311" t="s">
        <v>91</v>
      </c>
      <c r="AP421" s="311" t="s">
        <v>91</v>
      </c>
      <c r="AQ421" s="311" t="s">
        <v>91</v>
      </c>
      <c r="AR421" s="21"/>
      <c r="AS421" s="116" t="str">
        <f t="shared" si="63"/>
        <v>N</v>
      </c>
      <c r="AT421" s="113">
        <f>IFERROR(SUMIF('Current NLData'!A:A,'Payment Changes'!G421,'Current NLData'!K:K)/COUNTIF('Current NLData'!A:A,'Payment Changes'!G421),0)+IFERROR(VLOOKUP(G421&amp;"-ALL",NLPaymentExport,10,FALSE),0)</f>
        <v>0</v>
      </c>
      <c r="AU421" s="117" t="str">
        <f t="shared" si="64"/>
        <v/>
      </c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</row>
    <row r="422" spans="1:80" s="10" customFormat="1" x14ac:dyDescent="0.45">
      <c r="A422" s="458">
        <v>25</v>
      </c>
      <c r="B422" s="461" t="s">
        <v>290</v>
      </c>
      <c r="C422" s="464" t="s">
        <v>44</v>
      </c>
      <c r="D422" s="467" t="s">
        <v>100</v>
      </c>
      <c r="E422" s="105" t="str">
        <f t="shared" si="65"/>
        <v>Gallup</v>
      </c>
      <c r="F422" s="106" t="s">
        <v>291</v>
      </c>
      <c r="G422" s="107" t="str">
        <f t="shared" ref="G422:G440" si="70">F422&amp;"-"&amp;I422</f>
        <v>CP215-New Donor</v>
      </c>
      <c r="H422" s="470" t="s">
        <v>282</v>
      </c>
      <c r="I422" s="76" t="s">
        <v>48</v>
      </c>
      <c r="J422" s="40" t="s">
        <v>292</v>
      </c>
      <c r="K422" s="41" t="s">
        <v>293</v>
      </c>
      <c r="L422" s="41" t="s">
        <v>293</v>
      </c>
      <c r="M422" s="42" t="s">
        <v>293</v>
      </c>
      <c r="N422" s="40" t="s">
        <v>293</v>
      </c>
      <c r="O422" s="40" t="s">
        <v>293</v>
      </c>
      <c r="P422" s="40" t="s">
        <v>293</v>
      </c>
      <c r="Q422" s="40" t="s">
        <v>293</v>
      </c>
      <c r="R422" s="40" t="s">
        <v>294</v>
      </c>
      <c r="S422" s="40" t="s">
        <v>294</v>
      </c>
      <c r="T422" s="40" t="s">
        <v>294</v>
      </c>
      <c r="U422" s="40" t="s">
        <v>294</v>
      </c>
      <c r="V422" s="180" t="s">
        <v>294</v>
      </c>
      <c r="W422" s="180" t="s">
        <v>294</v>
      </c>
      <c r="X422" s="180" t="s">
        <v>294</v>
      </c>
      <c r="Y422" s="180" t="s">
        <v>121</v>
      </c>
      <c r="Z422" s="180" t="s">
        <v>121</v>
      </c>
      <c r="AA422" s="180" t="s">
        <v>121</v>
      </c>
      <c r="AB422" s="180" t="s">
        <v>121</v>
      </c>
      <c r="AC422" s="180" t="s">
        <v>121</v>
      </c>
      <c r="AD422" s="213" t="s">
        <v>121</v>
      </c>
      <c r="AE422" s="213" t="s">
        <v>121</v>
      </c>
      <c r="AF422" s="191" t="s">
        <v>295</v>
      </c>
      <c r="AG422" s="213" t="s">
        <v>295</v>
      </c>
      <c r="AH422" s="213" t="s">
        <v>295</v>
      </c>
      <c r="AI422" s="213" t="s">
        <v>295</v>
      </c>
      <c r="AJ422" s="281" t="s">
        <v>295</v>
      </c>
      <c r="AK422" s="320" t="s">
        <v>295</v>
      </c>
      <c r="AL422" s="320" t="s">
        <v>295</v>
      </c>
      <c r="AM422" s="320" t="s">
        <v>295</v>
      </c>
      <c r="AN422" s="281" t="s">
        <v>295</v>
      </c>
      <c r="AO422" s="320" t="s">
        <v>120</v>
      </c>
      <c r="AP422" s="320" t="s">
        <v>120</v>
      </c>
      <c r="AQ422" s="320" t="s">
        <v>120</v>
      </c>
      <c r="AR422" s="108"/>
      <c r="AS422" s="116" t="str">
        <f t="shared" si="63"/>
        <v>N</v>
      </c>
      <c r="AT422" s="113">
        <f>IFERROR(SUMIF('Current NLData'!A:A,'Payment Changes'!G422,'Current NLData'!K:K)/COUNTIF('Current NLData'!A:A,'Payment Changes'!G422),0)+IFERROR(VLOOKUP(G422&amp;"-ALL",NLPaymentExport,10,FALSE),0)</f>
        <v>0</v>
      </c>
      <c r="AU422" s="117" t="str">
        <f t="shared" si="64"/>
        <v/>
      </c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</row>
    <row r="423" spans="1:80" x14ac:dyDescent="0.45">
      <c r="A423" s="459"/>
      <c r="B423" s="462"/>
      <c r="C423" s="465"/>
      <c r="D423" s="468"/>
      <c r="E423" s="90" t="str">
        <f t="shared" si="65"/>
        <v>Gallup</v>
      </c>
      <c r="F423" s="91" t="s">
        <v>291</v>
      </c>
      <c r="G423" s="97" t="str">
        <f t="shared" si="70"/>
        <v>CP215-Return Donor</v>
      </c>
      <c r="H423" s="471"/>
      <c r="I423" s="77" t="s">
        <v>60</v>
      </c>
      <c r="J423" s="43" t="s">
        <v>292</v>
      </c>
      <c r="K423" s="43" t="s">
        <v>293</v>
      </c>
      <c r="L423" s="44" t="s">
        <v>293</v>
      </c>
      <c r="M423" s="45" t="s">
        <v>293</v>
      </c>
      <c r="N423" s="43" t="s">
        <v>293</v>
      </c>
      <c r="O423" s="43" t="s">
        <v>293</v>
      </c>
      <c r="P423" s="43" t="s">
        <v>293</v>
      </c>
      <c r="Q423" s="43" t="s">
        <v>293</v>
      </c>
      <c r="R423" s="43" t="s">
        <v>293</v>
      </c>
      <c r="S423" s="43" t="s">
        <v>293</v>
      </c>
      <c r="T423" s="43" t="s">
        <v>293</v>
      </c>
      <c r="U423" s="43" t="s">
        <v>293</v>
      </c>
      <c r="V423" s="176" t="s">
        <v>293</v>
      </c>
      <c r="W423" s="176" t="s">
        <v>293</v>
      </c>
      <c r="X423" s="176" t="s">
        <v>293</v>
      </c>
      <c r="Y423" s="176" t="s">
        <v>293</v>
      </c>
      <c r="Z423" s="176" t="s">
        <v>293</v>
      </c>
      <c r="AA423" s="176" t="s">
        <v>293</v>
      </c>
      <c r="AB423" s="176" t="s">
        <v>293</v>
      </c>
      <c r="AC423" s="176" t="s">
        <v>293</v>
      </c>
      <c r="AD423" s="217" t="s">
        <v>293</v>
      </c>
      <c r="AE423" s="217" t="s">
        <v>293</v>
      </c>
      <c r="AF423" s="217" t="s">
        <v>293</v>
      </c>
      <c r="AG423" s="217" t="s">
        <v>293</v>
      </c>
      <c r="AH423" s="217" t="s">
        <v>293</v>
      </c>
      <c r="AI423" s="217" t="s">
        <v>293</v>
      </c>
      <c r="AJ423" s="270" t="s">
        <v>293</v>
      </c>
      <c r="AK423" s="313" t="s">
        <v>293</v>
      </c>
      <c r="AL423" s="313" t="s">
        <v>293</v>
      </c>
      <c r="AM423" s="313" t="s">
        <v>293</v>
      </c>
      <c r="AN423" s="271" t="s">
        <v>296</v>
      </c>
      <c r="AO423" s="313" t="s">
        <v>296</v>
      </c>
      <c r="AP423" s="313" t="s">
        <v>296</v>
      </c>
      <c r="AQ423" s="313" t="s">
        <v>296</v>
      </c>
      <c r="AR423" s="21"/>
      <c r="AS423" s="116" t="str">
        <f t="shared" si="63"/>
        <v>N</v>
      </c>
      <c r="AT423" s="113">
        <f>IFERROR(SUMIF('Current NLData'!A:A,'Payment Changes'!G423,'Current NLData'!K:K)/COUNTIF('Current NLData'!A:A,'Payment Changes'!G423),0)+IFERROR(VLOOKUP(G423&amp;"-ALL",NLPaymentExport,10,FALSE),0)</f>
        <v>0</v>
      </c>
      <c r="AU423" s="117" t="str">
        <f t="shared" si="64"/>
        <v/>
      </c>
    </row>
    <row r="424" spans="1:80" x14ac:dyDescent="0.45">
      <c r="A424" s="459"/>
      <c r="B424" s="462"/>
      <c r="C424" s="465"/>
      <c r="D424" s="468"/>
      <c r="E424" s="90" t="str">
        <f t="shared" si="65"/>
        <v>Gallup</v>
      </c>
      <c r="F424" s="91" t="s">
        <v>291</v>
      </c>
      <c r="G424" s="97" t="str">
        <f t="shared" si="70"/>
        <v>CP215-Retention Bonus</v>
      </c>
      <c r="H424" s="471"/>
      <c r="I424" s="78" t="s">
        <v>62</v>
      </c>
      <c r="J424" s="46" t="s">
        <v>63</v>
      </c>
      <c r="K424" s="46" t="s">
        <v>63</v>
      </c>
      <c r="L424" s="47" t="s">
        <v>64</v>
      </c>
      <c r="M424" s="48" t="s">
        <v>64</v>
      </c>
      <c r="N424" s="46" t="s">
        <v>64</v>
      </c>
      <c r="O424" s="46" t="s">
        <v>64</v>
      </c>
      <c r="P424" s="46" t="s">
        <v>64</v>
      </c>
      <c r="Q424" s="46" t="s">
        <v>64</v>
      </c>
      <c r="R424" s="46" t="s">
        <v>64</v>
      </c>
      <c r="S424" s="46" t="s">
        <v>64</v>
      </c>
      <c r="T424" s="46" t="s">
        <v>64</v>
      </c>
      <c r="U424" s="46" t="s">
        <v>64</v>
      </c>
      <c r="V424" s="177" t="s">
        <v>64</v>
      </c>
      <c r="W424" s="177" t="s">
        <v>64</v>
      </c>
      <c r="X424" s="177" t="s">
        <v>64</v>
      </c>
      <c r="Y424" s="177" t="s">
        <v>297</v>
      </c>
      <c r="Z424" s="177" t="s">
        <v>297</v>
      </c>
      <c r="AA424" s="177" t="s">
        <v>297</v>
      </c>
      <c r="AB424" s="177" t="s">
        <v>297</v>
      </c>
      <c r="AC424" s="177" t="s">
        <v>297</v>
      </c>
      <c r="AD424" s="218" t="s">
        <v>297</v>
      </c>
      <c r="AE424" s="218" t="s">
        <v>297</v>
      </c>
      <c r="AF424" s="218" t="s">
        <v>297</v>
      </c>
      <c r="AG424" s="218" t="s">
        <v>298</v>
      </c>
      <c r="AH424" s="218" t="s">
        <v>297</v>
      </c>
      <c r="AI424" s="242" t="s">
        <v>299</v>
      </c>
      <c r="AJ424" s="276" t="s">
        <v>64</v>
      </c>
      <c r="AK424" s="314" t="s">
        <v>64</v>
      </c>
      <c r="AL424" s="314" t="s">
        <v>64</v>
      </c>
      <c r="AM424" s="276" t="s">
        <v>288</v>
      </c>
      <c r="AN424" s="276" t="s">
        <v>300</v>
      </c>
      <c r="AO424" s="276" t="s">
        <v>301</v>
      </c>
      <c r="AP424" s="314" t="s">
        <v>301</v>
      </c>
      <c r="AQ424" s="314" t="s">
        <v>301</v>
      </c>
      <c r="AR424" s="21"/>
      <c r="AS424" s="116" t="str">
        <f t="shared" si="63"/>
        <v>N</v>
      </c>
      <c r="AT424" s="113">
        <f>IFERROR(SUMIF('Current NLData'!A:A,'Payment Changes'!G424,'Current NLData'!K:K)/COUNTIF('Current NLData'!A:A,'Payment Changes'!G424),0)+IFERROR(VLOOKUP(G424&amp;"-ALL",NLPaymentExport,10,FALSE),0)</f>
        <v>0</v>
      </c>
      <c r="AU424" s="117" t="str">
        <f t="shared" si="64"/>
        <v/>
      </c>
    </row>
    <row r="425" spans="1:80" s="15" customFormat="1" ht="14.65" thickBot="1" x14ac:dyDescent="0.5">
      <c r="A425" s="460"/>
      <c r="B425" s="463"/>
      <c r="C425" s="466"/>
      <c r="D425" s="469"/>
      <c r="E425" s="109" t="str">
        <f t="shared" si="65"/>
        <v>Gallup</v>
      </c>
      <c r="F425" s="110" t="s">
        <v>291</v>
      </c>
      <c r="G425" s="111" t="str">
        <f t="shared" si="70"/>
        <v>CP215-Referral</v>
      </c>
      <c r="H425" s="472"/>
      <c r="I425" s="79" t="s">
        <v>73</v>
      </c>
      <c r="J425" s="49">
        <v>50</v>
      </c>
      <c r="K425" s="49">
        <v>50</v>
      </c>
      <c r="L425" s="50" t="s">
        <v>64</v>
      </c>
      <c r="M425" s="51" t="s">
        <v>64</v>
      </c>
      <c r="N425" s="49" t="s">
        <v>64</v>
      </c>
      <c r="O425" s="49">
        <v>50</v>
      </c>
      <c r="P425" s="49">
        <v>50</v>
      </c>
      <c r="Q425" s="49">
        <v>50</v>
      </c>
      <c r="R425" s="49" t="s">
        <v>302</v>
      </c>
      <c r="S425" s="49" t="s">
        <v>302</v>
      </c>
      <c r="T425" s="49" t="s">
        <v>302</v>
      </c>
      <c r="U425" s="49" t="s">
        <v>302</v>
      </c>
      <c r="V425" s="178" t="s">
        <v>302</v>
      </c>
      <c r="W425" s="178" t="s">
        <v>302</v>
      </c>
      <c r="X425" s="178" t="s">
        <v>302</v>
      </c>
      <c r="Y425" s="178" t="s">
        <v>302</v>
      </c>
      <c r="Z425" s="178" t="s">
        <v>302</v>
      </c>
      <c r="AA425" s="178" t="s">
        <v>302</v>
      </c>
      <c r="AB425" s="178" t="s">
        <v>302</v>
      </c>
      <c r="AC425" s="178" t="s">
        <v>302</v>
      </c>
      <c r="AD425" s="219" t="s">
        <v>302</v>
      </c>
      <c r="AE425" s="219" t="s">
        <v>302</v>
      </c>
      <c r="AF425" s="268">
        <v>0</v>
      </c>
      <c r="AG425" s="219">
        <v>0</v>
      </c>
      <c r="AH425" s="219">
        <v>0</v>
      </c>
      <c r="AI425" s="219">
        <v>0</v>
      </c>
      <c r="AJ425" s="283">
        <v>25</v>
      </c>
      <c r="AK425" s="315">
        <v>25</v>
      </c>
      <c r="AL425" s="315">
        <v>25</v>
      </c>
      <c r="AM425" s="315">
        <v>25</v>
      </c>
      <c r="AN425" s="283">
        <v>50</v>
      </c>
      <c r="AO425" s="315">
        <v>50</v>
      </c>
      <c r="AP425" s="315">
        <v>50</v>
      </c>
      <c r="AQ425" s="315">
        <v>50</v>
      </c>
      <c r="AR425" s="112"/>
      <c r="AS425" s="116" t="str">
        <f t="shared" si="63"/>
        <v>N</v>
      </c>
      <c r="AT425" s="113">
        <f>IFERROR(SUMIF('Current NLData'!A:A,'Payment Changes'!G425,'Current NLData'!K:K)/COUNTIF('Current NLData'!A:A,'Payment Changes'!G425),0)+IFERROR(VLOOKUP(G425&amp;"-ALL",NLPaymentExport,10,FALSE),0)</f>
        <v>0</v>
      </c>
      <c r="AU425" s="117" t="str">
        <f t="shared" si="64"/>
        <v/>
      </c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</row>
    <row r="426" spans="1:80" outlineLevel="1" x14ac:dyDescent="0.45">
      <c r="A426" s="3"/>
      <c r="C426" s="4"/>
      <c r="D426" s="455" t="s">
        <v>291</v>
      </c>
      <c r="E426" s="90" t="str">
        <f t="shared" si="65"/>
        <v>Gallup</v>
      </c>
      <c r="F426" s="92" t="str">
        <f t="shared" si="66"/>
        <v>CP215</v>
      </c>
      <c r="G426" s="98" t="str">
        <f t="shared" si="70"/>
        <v>CP215-NEW DONOR -1st</v>
      </c>
      <c r="H426" s="457" t="s">
        <v>75</v>
      </c>
      <c r="I426" s="33" t="s">
        <v>76</v>
      </c>
      <c r="J426" s="70">
        <v>52.5</v>
      </c>
      <c r="K426" s="71">
        <v>50.5</v>
      </c>
      <c r="L426" s="70">
        <v>50.5</v>
      </c>
      <c r="M426" s="70">
        <v>50.5</v>
      </c>
      <c r="N426" s="70">
        <v>50.5</v>
      </c>
      <c r="O426" s="70">
        <v>50.5</v>
      </c>
      <c r="P426" s="70">
        <v>50.5</v>
      </c>
      <c r="Q426" s="70">
        <v>50.5</v>
      </c>
      <c r="R426" s="70">
        <v>100</v>
      </c>
      <c r="S426" s="70">
        <v>100</v>
      </c>
      <c r="T426" s="70">
        <v>100</v>
      </c>
      <c r="U426" s="70">
        <v>100</v>
      </c>
      <c r="V426" s="185">
        <v>100</v>
      </c>
      <c r="W426" s="185">
        <v>100</v>
      </c>
      <c r="X426" s="185">
        <v>100</v>
      </c>
      <c r="Y426" s="185">
        <v>100</v>
      </c>
      <c r="Z426" s="185">
        <v>100</v>
      </c>
      <c r="AA426" s="185">
        <v>100</v>
      </c>
      <c r="AB426" s="185">
        <v>100</v>
      </c>
      <c r="AC426" s="185">
        <v>100</v>
      </c>
      <c r="AD426" s="220">
        <v>100</v>
      </c>
      <c r="AE426" s="220">
        <v>100</v>
      </c>
      <c r="AF426" s="220">
        <v>100</v>
      </c>
      <c r="AG426" s="220">
        <v>100</v>
      </c>
      <c r="AH426" s="220">
        <v>100</v>
      </c>
      <c r="AI426" s="220">
        <v>100</v>
      </c>
      <c r="AJ426" s="300">
        <v>100</v>
      </c>
      <c r="AK426" s="300">
        <v>100</v>
      </c>
      <c r="AL426" s="300">
        <v>100</v>
      </c>
      <c r="AM426" s="300">
        <v>100</v>
      </c>
      <c r="AN426" s="286">
        <v>100</v>
      </c>
      <c r="AO426" s="300">
        <v>100</v>
      </c>
      <c r="AP426" s="300">
        <v>100</v>
      </c>
      <c r="AQ426" s="300">
        <v>100</v>
      </c>
      <c r="AR426" s="24"/>
      <c r="AS426" s="116" t="str">
        <f t="shared" si="63"/>
        <v>N</v>
      </c>
      <c r="AT426" s="113">
        <f>IFERROR(SUMIF('Current NLData'!A:A,'Payment Changes'!G426,'Current NLData'!K:K)/COUNTIF('Current NLData'!A:A,'Payment Changes'!G426),0)+IFERROR(VLOOKUP(G426&amp;"-ALL",NLPaymentExport,10,FALSE),0)</f>
        <v>100</v>
      </c>
      <c r="AU426" s="117">
        <f t="shared" si="64"/>
        <v>0</v>
      </c>
    </row>
    <row r="427" spans="1:80" outlineLevel="1" x14ac:dyDescent="0.45">
      <c r="A427" s="3"/>
      <c r="C427" s="4"/>
      <c r="D427" s="456"/>
      <c r="E427" s="90" t="str">
        <f t="shared" si="65"/>
        <v>Gallup</v>
      </c>
      <c r="F427" s="92" t="str">
        <f t="shared" si="66"/>
        <v>CP215</v>
      </c>
      <c r="G427" s="98" t="str">
        <f t="shared" si="70"/>
        <v>CP215-NEW DONOR -2nd</v>
      </c>
      <c r="H427" s="457"/>
      <c r="I427" s="34" t="s">
        <v>77</v>
      </c>
      <c r="J427" s="72">
        <v>52.5</v>
      </c>
      <c r="K427" s="73">
        <v>50.5</v>
      </c>
      <c r="L427" s="72">
        <v>50.5</v>
      </c>
      <c r="M427" s="72">
        <v>50.5</v>
      </c>
      <c r="N427" s="72">
        <v>50.5</v>
      </c>
      <c r="O427" s="72">
        <v>50.5</v>
      </c>
      <c r="P427" s="72">
        <v>50.5</v>
      </c>
      <c r="Q427" s="72">
        <v>50.5</v>
      </c>
      <c r="R427" s="72">
        <v>100</v>
      </c>
      <c r="S427" s="72">
        <v>100</v>
      </c>
      <c r="T427" s="72">
        <v>100</v>
      </c>
      <c r="U427" s="72">
        <v>100</v>
      </c>
      <c r="V427" s="186">
        <v>100</v>
      </c>
      <c r="W427" s="186">
        <v>100</v>
      </c>
      <c r="X427" s="186">
        <v>100</v>
      </c>
      <c r="Y427" s="186">
        <v>100</v>
      </c>
      <c r="Z427" s="186">
        <v>100</v>
      </c>
      <c r="AA427" s="186">
        <v>100</v>
      </c>
      <c r="AB427" s="186">
        <v>100</v>
      </c>
      <c r="AC427" s="186">
        <v>100</v>
      </c>
      <c r="AD427" s="214">
        <v>100</v>
      </c>
      <c r="AE427" s="214">
        <v>100</v>
      </c>
      <c r="AF427" s="214">
        <v>100</v>
      </c>
      <c r="AG427" s="214">
        <v>100</v>
      </c>
      <c r="AH427" s="214">
        <v>100</v>
      </c>
      <c r="AI427" s="214">
        <v>100</v>
      </c>
      <c r="AJ427" s="301">
        <v>100</v>
      </c>
      <c r="AK427" s="301">
        <v>100</v>
      </c>
      <c r="AL427" s="301">
        <v>100</v>
      </c>
      <c r="AM427" s="301">
        <v>100</v>
      </c>
      <c r="AN427" s="272">
        <v>100</v>
      </c>
      <c r="AO427" s="301">
        <v>100</v>
      </c>
      <c r="AP427" s="301">
        <v>100</v>
      </c>
      <c r="AQ427" s="301">
        <v>100</v>
      </c>
      <c r="AR427" s="24"/>
      <c r="AS427" s="116" t="str">
        <f t="shared" si="63"/>
        <v>N</v>
      </c>
      <c r="AT427" s="113">
        <f>IFERROR(SUMIF('Current NLData'!A:A,'Payment Changes'!G427,'Current NLData'!K:K)/COUNTIF('Current NLData'!A:A,'Payment Changes'!G427),0)+IFERROR(VLOOKUP(G427&amp;"-ALL",NLPaymentExport,10,FALSE),0)</f>
        <v>100</v>
      </c>
      <c r="AU427" s="117">
        <f t="shared" si="64"/>
        <v>0</v>
      </c>
    </row>
    <row r="428" spans="1:80" outlineLevel="1" x14ac:dyDescent="0.45">
      <c r="A428" s="3"/>
      <c r="C428" s="4"/>
      <c r="D428" s="456"/>
      <c r="E428" s="90" t="str">
        <f t="shared" si="65"/>
        <v>Gallup</v>
      </c>
      <c r="F428" s="92" t="str">
        <f t="shared" si="66"/>
        <v>CP215</v>
      </c>
      <c r="G428" s="98" t="str">
        <f t="shared" si="70"/>
        <v>CP215-NEW DONOR -3rd</v>
      </c>
      <c r="H428" s="457"/>
      <c r="I428" s="34" t="s">
        <v>78</v>
      </c>
      <c r="J428" s="72">
        <v>52.5</v>
      </c>
      <c r="K428" s="73">
        <f>K427</f>
        <v>50.5</v>
      </c>
      <c r="L428" s="72">
        <v>50.5</v>
      </c>
      <c r="M428" s="72">
        <v>50.5</v>
      </c>
      <c r="N428" s="72">
        <v>50.5</v>
      </c>
      <c r="O428" s="72">
        <v>50.5</v>
      </c>
      <c r="P428" s="72">
        <v>50.5</v>
      </c>
      <c r="Q428" s="72">
        <v>50.5</v>
      </c>
      <c r="R428" s="72">
        <v>50.5</v>
      </c>
      <c r="S428" s="72">
        <v>50.5</v>
      </c>
      <c r="T428" s="72">
        <v>50.5</v>
      </c>
      <c r="U428" s="72">
        <v>50.5</v>
      </c>
      <c r="V428" s="72">
        <v>50.5</v>
      </c>
      <c r="W428" s="72">
        <v>50.5</v>
      </c>
      <c r="X428" s="72">
        <v>50.5</v>
      </c>
      <c r="Y428" s="72">
        <v>50.5</v>
      </c>
      <c r="Z428" s="72">
        <v>50.5</v>
      </c>
      <c r="AA428" s="72">
        <v>50.5</v>
      </c>
      <c r="AB428" s="72">
        <v>100</v>
      </c>
      <c r="AC428" s="72">
        <v>100</v>
      </c>
      <c r="AD428" s="262">
        <v>100</v>
      </c>
      <c r="AE428" s="262">
        <v>100</v>
      </c>
      <c r="AF428" s="262">
        <v>100</v>
      </c>
      <c r="AG428" s="262">
        <v>100</v>
      </c>
      <c r="AH428" s="262">
        <v>100</v>
      </c>
      <c r="AI428" s="262">
        <v>100</v>
      </c>
      <c r="AJ428" s="301">
        <v>100</v>
      </c>
      <c r="AK428" s="301">
        <v>100</v>
      </c>
      <c r="AL428" s="301">
        <v>100</v>
      </c>
      <c r="AM428" s="301">
        <v>100</v>
      </c>
      <c r="AN428" s="272">
        <v>100</v>
      </c>
      <c r="AO428" s="301">
        <v>100</v>
      </c>
      <c r="AP428" s="301">
        <v>100</v>
      </c>
      <c r="AQ428" s="301">
        <v>100</v>
      </c>
      <c r="AR428" s="24"/>
      <c r="AS428" s="116" t="str">
        <f t="shared" si="63"/>
        <v>N</v>
      </c>
      <c r="AT428" s="113">
        <f>IFERROR(SUMIF('Current NLData'!A:A,'Payment Changes'!G428,'Current NLData'!K:K)/COUNTIF('Current NLData'!A:A,'Payment Changes'!G428),0)+IFERROR(VLOOKUP(G428&amp;"-ALL",NLPaymentExport,10,FALSE),0)</f>
        <v>100</v>
      </c>
      <c r="AU428" s="117">
        <f t="shared" si="64"/>
        <v>0</v>
      </c>
      <c r="AW428" s="212"/>
      <c r="AX428" s="210"/>
    </row>
    <row r="429" spans="1:80" outlineLevel="1" x14ac:dyDescent="0.45">
      <c r="A429" s="3"/>
      <c r="C429" s="4"/>
      <c r="D429" s="456"/>
      <c r="E429" s="90" t="str">
        <f t="shared" si="65"/>
        <v>Gallup</v>
      </c>
      <c r="F429" s="92" t="str">
        <f t="shared" si="66"/>
        <v>CP215</v>
      </c>
      <c r="G429" s="98" t="str">
        <f t="shared" si="70"/>
        <v>CP215-NEW DONOR -4th</v>
      </c>
      <c r="H429" s="457"/>
      <c r="I429" s="34" t="s">
        <v>79</v>
      </c>
      <c r="J429" s="72">
        <v>52.5</v>
      </c>
      <c r="K429" s="73">
        <f t="shared" ref="K429:K432" si="71">K428</f>
        <v>50.5</v>
      </c>
      <c r="L429" s="72">
        <v>50.5</v>
      </c>
      <c r="M429" s="72">
        <v>50.5</v>
      </c>
      <c r="N429" s="72">
        <v>50.5</v>
      </c>
      <c r="O429" s="72">
        <v>50.5</v>
      </c>
      <c r="P429" s="72">
        <v>50.5</v>
      </c>
      <c r="Q429" s="72">
        <v>50.5</v>
      </c>
      <c r="R429" s="72">
        <v>50.5</v>
      </c>
      <c r="S429" s="72">
        <v>50.5</v>
      </c>
      <c r="T429" s="72">
        <v>50.5</v>
      </c>
      <c r="U429" s="72">
        <v>50.5</v>
      </c>
      <c r="V429" s="72">
        <v>50.5</v>
      </c>
      <c r="W429" s="72">
        <v>50.5</v>
      </c>
      <c r="X429" s="72">
        <v>50.5</v>
      </c>
      <c r="Y429" s="72">
        <v>50.5</v>
      </c>
      <c r="Z429" s="72">
        <v>50.5</v>
      </c>
      <c r="AA429" s="72">
        <v>50.5</v>
      </c>
      <c r="AB429" s="72">
        <v>50.5</v>
      </c>
      <c r="AC429" s="72">
        <v>50.5</v>
      </c>
      <c r="AD429" s="262">
        <v>50.5</v>
      </c>
      <c r="AE429" s="262">
        <v>50.5</v>
      </c>
      <c r="AF429" s="262">
        <v>100</v>
      </c>
      <c r="AG429" s="262">
        <v>100</v>
      </c>
      <c r="AH429" s="262">
        <v>100</v>
      </c>
      <c r="AI429" s="262">
        <v>100</v>
      </c>
      <c r="AJ429" s="301">
        <v>100</v>
      </c>
      <c r="AK429" s="301">
        <v>100</v>
      </c>
      <c r="AL429" s="301">
        <v>100</v>
      </c>
      <c r="AM429" s="301">
        <v>100</v>
      </c>
      <c r="AN429" s="272">
        <v>100</v>
      </c>
      <c r="AO429" s="301">
        <v>100</v>
      </c>
      <c r="AP429" s="301">
        <v>100</v>
      </c>
      <c r="AQ429" s="301">
        <v>100</v>
      </c>
      <c r="AR429" s="24"/>
      <c r="AS429" s="116" t="str">
        <f t="shared" si="63"/>
        <v>N</v>
      </c>
      <c r="AT429" s="113">
        <f>IFERROR(SUMIF('Current NLData'!A:A,'Payment Changes'!G429,'Current NLData'!K:K)/COUNTIF('Current NLData'!A:A,'Payment Changes'!G429),0)+IFERROR(VLOOKUP(G429&amp;"-ALL",NLPaymentExport,10,FALSE),0)</f>
        <v>100</v>
      </c>
      <c r="AU429" s="117">
        <f t="shared" si="64"/>
        <v>0</v>
      </c>
    </row>
    <row r="430" spans="1:80" outlineLevel="1" x14ac:dyDescent="0.45">
      <c r="A430" s="3"/>
      <c r="C430" s="4"/>
      <c r="D430" s="456"/>
      <c r="E430" s="90" t="str">
        <f t="shared" si="65"/>
        <v>Gallup</v>
      </c>
      <c r="F430" s="92" t="str">
        <f t="shared" si="66"/>
        <v>CP215</v>
      </c>
      <c r="G430" s="98" t="str">
        <f t="shared" si="70"/>
        <v>CP215-NEW DONOR -5th</v>
      </c>
      <c r="H430" s="457"/>
      <c r="I430" s="34" t="s">
        <v>80</v>
      </c>
      <c r="J430" s="72">
        <v>52.5</v>
      </c>
      <c r="K430" s="73">
        <f t="shared" si="71"/>
        <v>50.5</v>
      </c>
      <c r="L430" s="72">
        <v>50.5</v>
      </c>
      <c r="M430" s="72">
        <v>50.5</v>
      </c>
      <c r="N430" s="72">
        <v>50.5</v>
      </c>
      <c r="O430" s="72">
        <v>50.5</v>
      </c>
      <c r="P430" s="72">
        <v>50.5</v>
      </c>
      <c r="Q430" s="72">
        <v>50.5</v>
      </c>
      <c r="R430" s="72">
        <v>50.5</v>
      </c>
      <c r="S430" s="72">
        <v>50.5</v>
      </c>
      <c r="T430" s="72">
        <v>50.5</v>
      </c>
      <c r="U430" s="72">
        <v>50.5</v>
      </c>
      <c r="V430" s="72">
        <v>50.5</v>
      </c>
      <c r="W430" s="72">
        <v>50.5</v>
      </c>
      <c r="X430" s="72">
        <v>50.5</v>
      </c>
      <c r="Y430" s="72">
        <v>50.5</v>
      </c>
      <c r="Z430" s="72">
        <v>50.5</v>
      </c>
      <c r="AA430" s="72">
        <v>50.5</v>
      </c>
      <c r="AB430" s="72">
        <v>50.5</v>
      </c>
      <c r="AC430" s="72">
        <v>50.5</v>
      </c>
      <c r="AD430" s="262">
        <v>50.5</v>
      </c>
      <c r="AE430" s="262">
        <v>50.5</v>
      </c>
      <c r="AF430" s="262">
        <v>100</v>
      </c>
      <c r="AG430" s="262">
        <v>100</v>
      </c>
      <c r="AH430" s="262">
        <v>100</v>
      </c>
      <c r="AI430" s="262">
        <v>100</v>
      </c>
      <c r="AJ430" s="301">
        <v>100</v>
      </c>
      <c r="AK430" s="301">
        <v>100</v>
      </c>
      <c r="AL430" s="301">
        <v>100</v>
      </c>
      <c r="AM430" s="301">
        <v>100</v>
      </c>
      <c r="AN430" s="272">
        <v>100</v>
      </c>
      <c r="AO430" s="289">
        <v>51</v>
      </c>
      <c r="AP430" s="301">
        <v>51</v>
      </c>
      <c r="AQ430" s="301">
        <v>51</v>
      </c>
      <c r="AR430" s="24"/>
      <c r="AS430" s="116" t="str">
        <f t="shared" si="63"/>
        <v>N</v>
      </c>
      <c r="AT430" s="113">
        <f>IFERROR(SUMIF('Current NLData'!A:A,'Payment Changes'!G430,'Current NLData'!K:K)/COUNTIF('Current NLData'!A:A,'Payment Changes'!G430),0)+IFERROR(VLOOKUP(G430&amp;"-ALL",NLPaymentExport,10,FALSE),0)</f>
        <v>51</v>
      </c>
      <c r="AU430" s="117">
        <f t="shared" si="64"/>
        <v>0</v>
      </c>
    </row>
    <row r="431" spans="1:80" outlineLevel="1" x14ac:dyDescent="0.45">
      <c r="A431" s="3"/>
      <c r="C431" s="4"/>
      <c r="D431" s="456"/>
      <c r="E431" s="90" t="str">
        <f t="shared" si="65"/>
        <v>Gallup</v>
      </c>
      <c r="F431" s="92" t="str">
        <f t="shared" si="66"/>
        <v>CP215</v>
      </c>
      <c r="G431" s="98" t="str">
        <f t="shared" si="70"/>
        <v>CP215-NEW DONOR -6th</v>
      </c>
      <c r="H431" s="457"/>
      <c r="I431" s="34" t="s">
        <v>81</v>
      </c>
      <c r="J431" s="72">
        <v>52.5</v>
      </c>
      <c r="K431" s="73">
        <f t="shared" si="71"/>
        <v>50.5</v>
      </c>
      <c r="L431" s="72">
        <v>50.5</v>
      </c>
      <c r="M431" s="72">
        <v>50.5</v>
      </c>
      <c r="N431" s="72">
        <v>50.5</v>
      </c>
      <c r="O431" s="72">
        <v>50.5</v>
      </c>
      <c r="P431" s="72">
        <v>50.5</v>
      </c>
      <c r="Q431" s="72">
        <v>50.5</v>
      </c>
      <c r="R431" s="72">
        <v>50.5</v>
      </c>
      <c r="S431" s="72">
        <v>50.5</v>
      </c>
      <c r="T431" s="72">
        <v>50.5</v>
      </c>
      <c r="U431" s="72">
        <v>50.5</v>
      </c>
      <c r="V431" s="72">
        <v>50.5</v>
      </c>
      <c r="W431" s="72">
        <v>50.5</v>
      </c>
      <c r="X431" s="72">
        <v>50.5</v>
      </c>
      <c r="Y431" s="72">
        <v>50.5</v>
      </c>
      <c r="Z431" s="72">
        <v>50.5</v>
      </c>
      <c r="AA431" s="72">
        <v>50.5</v>
      </c>
      <c r="AB431" s="72">
        <v>50.5</v>
      </c>
      <c r="AC431" s="72">
        <v>50.5</v>
      </c>
      <c r="AD431" s="262">
        <v>50.5</v>
      </c>
      <c r="AE431" s="262">
        <v>50.5</v>
      </c>
      <c r="AF431" s="262">
        <v>100</v>
      </c>
      <c r="AG431" s="262">
        <v>100</v>
      </c>
      <c r="AH431" s="262">
        <v>100</v>
      </c>
      <c r="AI431" s="262">
        <v>100</v>
      </c>
      <c r="AJ431" s="301">
        <v>100</v>
      </c>
      <c r="AK431" s="301">
        <v>100</v>
      </c>
      <c r="AL431" s="301">
        <v>100</v>
      </c>
      <c r="AM431" s="301">
        <v>100</v>
      </c>
      <c r="AN431" s="272">
        <v>100</v>
      </c>
      <c r="AO431" s="289">
        <v>51</v>
      </c>
      <c r="AP431" s="301">
        <v>51</v>
      </c>
      <c r="AQ431" s="301">
        <v>51</v>
      </c>
      <c r="AR431" s="24"/>
      <c r="AS431" s="116" t="str">
        <f t="shared" si="63"/>
        <v>N</v>
      </c>
      <c r="AT431" s="113">
        <f>IFERROR(SUMIF('Current NLData'!A:A,'Payment Changes'!G431,'Current NLData'!K:K)/COUNTIF('Current NLData'!A:A,'Payment Changes'!G431),0)+IFERROR(VLOOKUP(G431&amp;"-ALL",NLPaymentExport,10,FALSE),0)</f>
        <v>51</v>
      </c>
      <c r="AU431" s="117">
        <f t="shared" si="64"/>
        <v>0</v>
      </c>
    </row>
    <row r="432" spans="1:80" outlineLevel="1" x14ac:dyDescent="0.45">
      <c r="A432" s="3"/>
      <c r="C432" s="4"/>
      <c r="D432" s="456"/>
      <c r="E432" s="90" t="str">
        <f t="shared" si="65"/>
        <v>Gallup</v>
      </c>
      <c r="F432" s="92" t="str">
        <f t="shared" si="66"/>
        <v>CP215</v>
      </c>
      <c r="G432" s="98" t="str">
        <f t="shared" si="70"/>
        <v>CP215-NEW DONOR -7th</v>
      </c>
      <c r="H432" s="457"/>
      <c r="I432" s="34" t="s">
        <v>82</v>
      </c>
      <c r="J432" s="72">
        <v>52.5</v>
      </c>
      <c r="K432" s="73">
        <f t="shared" si="71"/>
        <v>50.5</v>
      </c>
      <c r="L432" s="72">
        <v>50.5</v>
      </c>
      <c r="M432" s="72">
        <v>50.5</v>
      </c>
      <c r="N432" s="72">
        <v>50.5</v>
      </c>
      <c r="O432" s="72">
        <v>50.5</v>
      </c>
      <c r="P432" s="72">
        <v>50.5</v>
      </c>
      <c r="Q432" s="72">
        <v>50.5</v>
      </c>
      <c r="R432" s="72">
        <v>50.5</v>
      </c>
      <c r="S432" s="72">
        <v>50.5</v>
      </c>
      <c r="T432" s="72">
        <v>50.5</v>
      </c>
      <c r="U432" s="72">
        <v>50.5</v>
      </c>
      <c r="V432" s="72">
        <v>50.5</v>
      </c>
      <c r="W432" s="72">
        <v>50.5</v>
      </c>
      <c r="X432" s="72">
        <v>50.5</v>
      </c>
      <c r="Y432" s="72">
        <v>50.5</v>
      </c>
      <c r="Z432" s="72">
        <v>50.5</v>
      </c>
      <c r="AA432" s="72">
        <v>50.5</v>
      </c>
      <c r="AB432" s="72">
        <v>50.5</v>
      </c>
      <c r="AC432" s="72">
        <v>50.5</v>
      </c>
      <c r="AD432" s="262">
        <v>50.5</v>
      </c>
      <c r="AE432" s="262">
        <v>50.5</v>
      </c>
      <c r="AF432" s="262">
        <v>50.5</v>
      </c>
      <c r="AG432" s="262">
        <v>50.5</v>
      </c>
      <c r="AH432" s="262">
        <v>50.5</v>
      </c>
      <c r="AI432" s="262">
        <v>50.5</v>
      </c>
      <c r="AJ432" s="301">
        <v>50.5</v>
      </c>
      <c r="AK432" s="301">
        <v>50.5</v>
      </c>
      <c r="AL432" s="301">
        <v>50.5</v>
      </c>
      <c r="AM432" s="301">
        <v>50.5</v>
      </c>
      <c r="AN432" s="289">
        <v>51</v>
      </c>
      <c r="AO432" s="301">
        <v>51</v>
      </c>
      <c r="AP432" s="301">
        <v>51</v>
      </c>
      <c r="AQ432" s="301">
        <v>51</v>
      </c>
      <c r="AR432" s="24"/>
      <c r="AS432" s="116" t="str">
        <f t="shared" si="63"/>
        <v>N</v>
      </c>
      <c r="AT432" s="113">
        <f>IFERROR(SUMIF('Current NLData'!A:A,'Payment Changes'!G432,'Current NLData'!K:K)/COUNTIF('Current NLData'!A:A,'Payment Changes'!G432),0)+IFERROR(VLOOKUP(G432&amp;"-ALL",NLPaymentExport,10,FALSE),0)</f>
        <v>51</v>
      </c>
      <c r="AU432" s="117">
        <f t="shared" si="64"/>
        <v>0</v>
      </c>
    </row>
    <row r="433" spans="1:80" outlineLevel="1" x14ac:dyDescent="0.45">
      <c r="A433" s="3"/>
      <c r="C433" s="4"/>
      <c r="D433" s="456"/>
      <c r="E433" s="90" t="str">
        <f t="shared" si="65"/>
        <v>Gallup</v>
      </c>
      <c r="F433" s="92" t="str">
        <f t="shared" si="66"/>
        <v>CP215</v>
      </c>
      <c r="G433" s="98" t="str">
        <f t="shared" si="70"/>
        <v>CP215-NEW DONOR -8th</v>
      </c>
      <c r="H433" s="457"/>
      <c r="I433" s="35" t="s">
        <v>83</v>
      </c>
      <c r="J433" s="74">
        <v>52.5</v>
      </c>
      <c r="K433" s="75">
        <f>K432</f>
        <v>50.5</v>
      </c>
      <c r="L433" s="74">
        <v>50.5</v>
      </c>
      <c r="M433" s="74">
        <v>50.5</v>
      </c>
      <c r="N433" s="74">
        <v>50.5</v>
      </c>
      <c r="O433" s="74">
        <v>50.5</v>
      </c>
      <c r="P433" s="74">
        <v>50.5</v>
      </c>
      <c r="Q433" s="74">
        <v>50.5</v>
      </c>
      <c r="R433" s="74">
        <v>50.5</v>
      </c>
      <c r="S433" s="74">
        <v>50.5</v>
      </c>
      <c r="T433" s="74">
        <v>50.5</v>
      </c>
      <c r="U433" s="74">
        <v>50.5</v>
      </c>
      <c r="V433" s="74">
        <v>50.5</v>
      </c>
      <c r="W433" s="74">
        <v>50.5</v>
      </c>
      <c r="X433" s="74">
        <v>50.5</v>
      </c>
      <c r="Y433" s="74">
        <v>50.5</v>
      </c>
      <c r="Z433" s="74">
        <v>50.5</v>
      </c>
      <c r="AA433" s="74">
        <v>50.5</v>
      </c>
      <c r="AB433" s="74">
        <v>50.5</v>
      </c>
      <c r="AC433" s="74">
        <v>50.5</v>
      </c>
      <c r="AD433" s="263">
        <v>50.5</v>
      </c>
      <c r="AE433" s="263">
        <v>50.5</v>
      </c>
      <c r="AF433" s="263">
        <v>50.5</v>
      </c>
      <c r="AG433" s="263">
        <v>50.5</v>
      </c>
      <c r="AH433" s="263">
        <v>50.5</v>
      </c>
      <c r="AI433" s="263">
        <v>50.5</v>
      </c>
      <c r="AJ433" s="302">
        <v>50.5</v>
      </c>
      <c r="AK433" s="302">
        <v>50.5</v>
      </c>
      <c r="AL433" s="302">
        <v>50.5</v>
      </c>
      <c r="AM433" s="302">
        <v>50.5</v>
      </c>
      <c r="AN433" s="305">
        <v>51</v>
      </c>
      <c r="AO433" s="302">
        <v>51</v>
      </c>
      <c r="AP433" s="302">
        <v>51</v>
      </c>
      <c r="AQ433" s="302">
        <v>51</v>
      </c>
      <c r="AR433" s="24"/>
      <c r="AS433" s="116" t="str">
        <f t="shared" si="63"/>
        <v>N</v>
      </c>
      <c r="AT433" s="113">
        <f>IFERROR(SUMIF('Current NLData'!A:A,'Payment Changes'!G433,'Current NLData'!K:K)/COUNTIF('Current NLData'!A:A,'Payment Changes'!G433),0)+IFERROR(VLOOKUP(G433&amp;"-ALL",NLPaymentExport,10,FALSE),0)</f>
        <v>51</v>
      </c>
      <c r="AU433" s="117">
        <f t="shared" si="64"/>
        <v>0</v>
      </c>
    </row>
    <row r="434" spans="1:80" ht="28.5" outlineLevel="1" x14ac:dyDescent="0.45">
      <c r="A434" s="3"/>
      <c r="C434" s="4"/>
      <c r="D434" s="456"/>
      <c r="E434" s="90" t="str">
        <f t="shared" si="65"/>
        <v>Gallup</v>
      </c>
      <c r="F434" s="92" t="str">
        <f t="shared" si="66"/>
        <v>CP215</v>
      </c>
      <c r="G434" s="98" t="str">
        <f t="shared" si="70"/>
        <v>CP215-RETURN - 1st don of the week -STD</v>
      </c>
      <c r="H434" s="457"/>
      <c r="I434" s="36" t="s">
        <v>84</v>
      </c>
      <c r="J434" s="72">
        <v>52.5</v>
      </c>
      <c r="K434" s="73">
        <v>50.5</v>
      </c>
      <c r="L434" s="72">
        <v>50.5</v>
      </c>
      <c r="M434" s="72">
        <v>50.5</v>
      </c>
      <c r="N434" s="72">
        <v>50.5</v>
      </c>
      <c r="O434" s="72">
        <v>50.5</v>
      </c>
      <c r="P434" s="72">
        <v>50.5</v>
      </c>
      <c r="Q434" s="72">
        <v>50.5</v>
      </c>
      <c r="R434" s="72">
        <v>50.5</v>
      </c>
      <c r="S434" s="72">
        <v>50.5</v>
      </c>
      <c r="T434" s="72">
        <v>50.5</v>
      </c>
      <c r="U434" s="72">
        <v>50.5</v>
      </c>
      <c r="V434" s="72">
        <v>50.5</v>
      </c>
      <c r="W434" s="72">
        <v>50.5</v>
      </c>
      <c r="X434" s="72">
        <v>50.5</v>
      </c>
      <c r="Y434" s="72">
        <v>50.5</v>
      </c>
      <c r="Z434" s="72">
        <v>50.5</v>
      </c>
      <c r="AA434" s="72">
        <v>50.5</v>
      </c>
      <c r="AB434" s="72">
        <v>50.5</v>
      </c>
      <c r="AC434" s="72">
        <v>50.5</v>
      </c>
      <c r="AD434" s="262">
        <v>50.5</v>
      </c>
      <c r="AE434" s="262">
        <v>50.5</v>
      </c>
      <c r="AF434" s="262">
        <v>50.5</v>
      </c>
      <c r="AG434" s="262">
        <v>50.5</v>
      </c>
      <c r="AH434" s="262">
        <v>50.5</v>
      </c>
      <c r="AI434" s="262">
        <v>50.5</v>
      </c>
      <c r="AJ434" s="301">
        <v>50.5</v>
      </c>
      <c r="AK434" s="301">
        <v>50.5</v>
      </c>
      <c r="AL434" s="301">
        <v>50.5</v>
      </c>
      <c r="AM434" s="301">
        <v>50.5</v>
      </c>
      <c r="AN434" s="289">
        <v>51</v>
      </c>
      <c r="AO434" s="301">
        <v>51</v>
      </c>
      <c r="AP434" s="301">
        <v>51</v>
      </c>
      <c r="AQ434" s="301">
        <v>51</v>
      </c>
      <c r="AR434" s="24"/>
      <c r="AS434" s="116" t="str">
        <f t="shared" si="63"/>
        <v>N</v>
      </c>
      <c r="AT434" s="113">
        <f>IFERROR(SUMIF('Current NLData'!A:A,'Payment Changes'!G434,'Current NLData'!K:K)/COUNTIF('Current NLData'!A:A,'Payment Changes'!G434),0)+IFERROR(VLOOKUP(G434&amp;"-ALL",NLPaymentExport,10,FALSE),0)</f>
        <v>51</v>
      </c>
      <c r="AU434" s="117">
        <f t="shared" si="64"/>
        <v>0</v>
      </c>
    </row>
    <row r="435" spans="1:80" ht="28.5" outlineLevel="1" x14ac:dyDescent="0.45">
      <c r="A435" s="3"/>
      <c r="C435" s="4"/>
      <c r="D435" s="456"/>
      <c r="E435" s="90" t="str">
        <f t="shared" si="65"/>
        <v>Gallup</v>
      </c>
      <c r="F435" s="92" t="str">
        <f t="shared" si="66"/>
        <v>CP215</v>
      </c>
      <c r="G435" s="98" t="str">
        <f t="shared" si="70"/>
        <v>CP215-RETURN - 2nd don of the week -BONUS</v>
      </c>
      <c r="H435" s="457"/>
      <c r="I435" s="36" t="s">
        <v>85</v>
      </c>
      <c r="J435" s="58">
        <v>0</v>
      </c>
      <c r="K435" s="72">
        <f>J435</f>
        <v>0</v>
      </c>
      <c r="L435" s="72">
        <v>0</v>
      </c>
      <c r="M435" s="72">
        <v>0</v>
      </c>
      <c r="N435" s="72">
        <v>0</v>
      </c>
      <c r="O435" s="72">
        <v>0</v>
      </c>
      <c r="P435" s="72">
        <v>0</v>
      </c>
      <c r="Q435" s="72">
        <v>0</v>
      </c>
      <c r="R435" s="72">
        <v>0</v>
      </c>
      <c r="S435" s="72">
        <v>0</v>
      </c>
      <c r="T435" s="72">
        <v>0</v>
      </c>
      <c r="U435" s="72">
        <v>0</v>
      </c>
      <c r="V435" s="186">
        <v>0</v>
      </c>
      <c r="W435" s="186">
        <v>0</v>
      </c>
      <c r="X435" s="186">
        <v>0</v>
      </c>
      <c r="Y435" s="186">
        <v>0</v>
      </c>
      <c r="Z435" s="186">
        <v>0</v>
      </c>
      <c r="AA435" s="186">
        <v>0</v>
      </c>
      <c r="AB435" s="186">
        <v>0</v>
      </c>
      <c r="AC435" s="186">
        <v>0</v>
      </c>
      <c r="AD435" s="214">
        <v>0</v>
      </c>
      <c r="AE435" s="214">
        <v>0</v>
      </c>
      <c r="AF435" s="214">
        <v>0</v>
      </c>
      <c r="AG435" s="214">
        <v>0</v>
      </c>
      <c r="AH435" s="214">
        <v>0</v>
      </c>
      <c r="AI435" s="214">
        <v>0</v>
      </c>
      <c r="AJ435" s="301">
        <v>0</v>
      </c>
      <c r="AK435" s="301">
        <v>0</v>
      </c>
      <c r="AL435" s="301">
        <v>0</v>
      </c>
      <c r="AM435" s="301">
        <v>0</v>
      </c>
      <c r="AN435" s="272">
        <v>0</v>
      </c>
      <c r="AO435" s="301">
        <v>0</v>
      </c>
      <c r="AP435" s="301">
        <v>0</v>
      </c>
      <c r="AQ435" s="301">
        <v>0</v>
      </c>
      <c r="AR435" s="25"/>
      <c r="AS435" s="116" t="str">
        <f t="shared" si="63"/>
        <v>N</v>
      </c>
      <c r="AT435" s="113">
        <f>IFERROR(SUMIF('Current NLData'!A:A,'Payment Changes'!G435,'Current NLData'!K:K)/COUNTIF('Current NLData'!A:A,'Payment Changes'!G435),0)+IFERROR(VLOOKUP(G435&amp;"-ALL",NLPaymentExport,10,FALSE),0)</f>
        <v>0</v>
      </c>
      <c r="AU435" s="117">
        <f t="shared" si="64"/>
        <v>0</v>
      </c>
    </row>
    <row r="436" spans="1:80" ht="28.5" outlineLevel="1" x14ac:dyDescent="0.45">
      <c r="A436" s="3"/>
      <c r="C436" s="4"/>
      <c r="D436" s="456"/>
      <c r="E436" s="90" t="str">
        <f t="shared" si="65"/>
        <v>Gallup</v>
      </c>
      <c r="F436" s="92" t="str">
        <f t="shared" si="66"/>
        <v>CP215</v>
      </c>
      <c r="G436" s="98" t="str">
        <f t="shared" si="70"/>
        <v>CP215-RETURN - 5th don of the month -BONUS</v>
      </c>
      <c r="H436" s="457"/>
      <c r="I436" s="37" t="s">
        <v>86</v>
      </c>
      <c r="J436" s="65">
        <v>0</v>
      </c>
      <c r="K436" s="65">
        <v>0</v>
      </c>
      <c r="L436" s="65">
        <v>0</v>
      </c>
      <c r="M436" s="65">
        <v>0</v>
      </c>
      <c r="N436" s="65">
        <v>0</v>
      </c>
      <c r="O436" s="65">
        <v>0</v>
      </c>
      <c r="P436" s="65">
        <v>0</v>
      </c>
      <c r="Q436" s="65">
        <v>0</v>
      </c>
      <c r="R436" s="65">
        <v>0</v>
      </c>
      <c r="S436" s="65">
        <v>0</v>
      </c>
      <c r="T436" s="65">
        <v>0</v>
      </c>
      <c r="U436" s="65">
        <v>0</v>
      </c>
      <c r="V436" s="188">
        <v>0</v>
      </c>
      <c r="W436" s="188">
        <v>0</v>
      </c>
      <c r="X436" s="188">
        <v>0</v>
      </c>
      <c r="Y436" s="188">
        <v>0</v>
      </c>
      <c r="Z436" s="188">
        <v>0</v>
      </c>
      <c r="AA436" s="188">
        <v>0</v>
      </c>
      <c r="AB436" s="188">
        <v>0</v>
      </c>
      <c r="AC436" s="188">
        <v>0</v>
      </c>
      <c r="AD436" s="222">
        <v>0</v>
      </c>
      <c r="AE436" s="222">
        <v>0</v>
      </c>
      <c r="AF436" s="222">
        <v>0</v>
      </c>
      <c r="AG436" s="222">
        <v>0</v>
      </c>
      <c r="AH436" s="222">
        <v>0</v>
      </c>
      <c r="AI436" s="199">
        <v>10</v>
      </c>
      <c r="AJ436" s="303">
        <v>0</v>
      </c>
      <c r="AK436" s="303">
        <v>0</v>
      </c>
      <c r="AL436" s="303">
        <v>0</v>
      </c>
      <c r="AM436" s="303">
        <v>0</v>
      </c>
      <c r="AN436" s="287">
        <v>0</v>
      </c>
      <c r="AO436" s="290">
        <v>20</v>
      </c>
      <c r="AP436" s="303">
        <v>20</v>
      </c>
      <c r="AQ436" s="303">
        <v>20</v>
      </c>
      <c r="AR436" s="22"/>
      <c r="AS436" s="116" t="str">
        <f t="shared" si="63"/>
        <v>N</v>
      </c>
      <c r="AT436" s="113">
        <f>IFERROR(SUMIF('Current NLData'!A:A,'Payment Changes'!G436,'Current NLData'!K:K)/COUNTIF('Current NLData'!A:A,'Payment Changes'!G436),0)+IFERROR(VLOOKUP(G436&amp;"-ALL",NLPaymentExport,10,FALSE),0)</f>
        <v>20</v>
      </c>
      <c r="AU436" s="117">
        <f t="shared" si="64"/>
        <v>0</v>
      </c>
    </row>
    <row r="437" spans="1:80" ht="28.5" outlineLevel="1" x14ac:dyDescent="0.45">
      <c r="A437" s="3"/>
      <c r="C437" s="4"/>
      <c r="D437" s="456"/>
      <c r="E437" s="90" t="str">
        <f t="shared" si="65"/>
        <v>Gallup</v>
      </c>
      <c r="F437" s="92" t="str">
        <f t="shared" si="66"/>
        <v>CP215</v>
      </c>
      <c r="G437" s="98" t="str">
        <f t="shared" si="70"/>
        <v>CP215-RETURN - 6th don of the month -BONUS</v>
      </c>
      <c r="H437" s="457"/>
      <c r="I437" s="38" t="s">
        <v>87</v>
      </c>
      <c r="J437" s="58">
        <v>0</v>
      </c>
      <c r="K437" s="58">
        <v>0</v>
      </c>
      <c r="L437" s="58">
        <v>0</v>
      </c>
      <c r="M437" s="58">
        <v>0</v>
      </c>
      <c r="N437" s="58">
        <v>0</v>
      </c>
      <c r="O437" s="58">
        <v>0</v>
      </c>
      <c r="P437" s="58">
        <v>0</v>
      </c>
      <c r="Q437" s="58">
        <v>0</v>
      </c>
      <c r="R437" s="58">
        <v>0</v>
      </c>
      <c r="S437" s="58">
        <v>0</v>
      </c>
      <c r="T437" s="58">
        <v>0</v>
      </c>
      <c r="U437" s="58">
        <v>0</v>
      </c>
      <c r="V437" s="186">
        <v>0</v>
      </c>
      <c r="W437" s="186">
        <v>0</v>
      </c>
      <c r="X437" s="186">
        <v>0</v>
      </c>
      <c r="Y437" s="186">
        <v>0</v>
      </c>
      <c r="Z437" s="186">
        <v>0</v>
      </c>
      <c r="AA437" s="186">
        <v>0</v>
      </c>
      <c r="AB437" s="186">
        <v>0</v>
      </c>
      <c r="AC437" s="186">
        <v>0</v>
      </c>
      <c r="AD437" s="214">
        <v>0</v>
      </c>
      <c r="AE437" s="214">
        <v>0</v>
      </c>
      <c r="AF437" s="214">
        <v>0</v>
      </c>
      <c r="AG437" s="214">
        <v>0</v>
      </c>
      <c r="AH437" s="214">
        <v>0</v>
      </c>
      <c r="AI437" s="214">
        <v>0</v>
      </c>
      <c r="AJ437" s="301">
        <v>0</v>
      </c>
      <c r="AK437" s="301">
        <v>0</v>
      </c>
      <c r="AL437" s="301">
        <v>0</v>
      </c>
      <c r="AM437" s="289">
        <v>10</v>
      </c>
      <c r="AN437" s="289">
        <v>27</v>
      </c>
      <c r="AO437" s="289">
        <v>20</v>
      </c>
      <c r="AP437" s="301">
        <v>20</v>
      </c>
      <c r="AQ437" s="301">
        <v>20</v>
      </c>
      <c r="AR437" s="22"/>
      <c r="AS437" s="116" t="str">
        <f t="shared" si="63"/>
        <v>N</v>
      </c>
      <c r="AT437" s="113">
        <f>IFERROR(SUMIF('Current NLData'!A:A,'Payment Changes'!G437,'Current NLData'!K:K)/COUNTIF('Current NLData'!A:A,'Payment Changes'!G437),0)+IFERROR(VLOOKUP(G437&amp;"-ALL",NLPaymentExport,10,FALSE),0)</f>
        <v>20</v>
      </c>
      <c r="AU437" s="117">
        <f t="shared" si="64"/>
        <v>0</v>
      </c>
    </row>
    <row r="438" spans="1:80" ht="28.5" outlineLevel="1" x14ac:dyDescent="0.45">
      <c r="A438" s="3"/>
      <c r="C438" s="4"/>
      <c r="D438" s="456"/>
      <c r="E438" s="90" t="str">
        <f t="shared" si="65"/>
        <v>Gallup</v>
      </c>
      <c r="F438" s="92" t="str">
        <f t="shared" si="66"/>
        <v>CP215</v>
      </c>
      <c r="G438" s="98" t="str">
        <f t="shared" si="70"/>
        <v>CP215-RETURN - 7th don of the month -BONUS</v>
      </c>
      <c r="H438" s="457"/>
      <c r="I438" s="38" t="s">
        <v>88</v>
      </c>
      <c r="J438" s="58">
        <v>0</v>
      </c>
      <c r="K438" s="58">
        <v>0</v>
      </c>
      <c r="L438" s="58">
        <v>0</v>
      </c>
      <c r="M438" s="58">
        <v>0</v>
      </c>
      <c r="N438" s="58">
        <v>0</v>
      </c>
      <c r="O438" s="58">
        <v>0</v>
      </c>
      <c r="P438" s="58">
        <v>0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186">
        <v>0</v>
      </c>
      <c r="W438" s="186">
        <v>0</v>
      </c>
      <c r="X438" s="186">
        <v>0</v>
      </c>
      <c r="Y438" s="186">
        <v>20</v>
      </c>
      <c r="Z438" s="186">
        <v>20</v>
      </c>
      <c r="AA438" s="186">
        <v>20</v>
      </c>
      <c r="AB438" s="186">
        <v>20</v>
      </c>
      <c r="AC438" s="186">
        <v>20</v>
      </c>
      <c r="AD438" s="214">
        <v>20</v>
      </c>
      <c r="AE438" s="214">
        <v>20</v>
      </c>
      <c r="AF438" s="214">
        <v>20</v>
      </c>
      <c r="AG438" s="214">
        <v>20</v>
      </c>
      <c r="AH438" s="214">
        <v>20</v>
      </c>
      <c r="AI438" s="190">
        <v>0</v>
      </c>
      <c r="AJ438" s="301">
        <v>0</v>
      </c>
      <c r="AK438" s="301">
        <v>0</v>
      </c>
      <c r="AL438" s="301">
        <v>0</v>
      </c>
      <c r="AM438" s="289">
        <v>10</v>
      </c>
      <c r="AN438" s="289">
        <v>0</v>
      </c>
      <c r="AO438" s="301">
        <v>0</v>
      </c>
      <c r="AP438" s="301">
        <v>0</v>
      </c>
      <c r="AQ438" s="301">
        <v>0</v>
      </c>
      <c r="AR438" s="22"/>
      <c r="AS438" s="116" t="str">
        <f t="shared" si="63"/>
        <v>N</v>
      </c>
      <c r="AT438" s="113">
        <f>IFERROR(SUMIF('Current NLData'!A:A,'Payment Changes'!G438,'Current NLData'!K:K)/COUNTIF('Current NLData'!A:A,'Payment Changes'!G438),0)+IFERROR(VLOOKUP(G438&amp;"-ALL",NLPaymentExport,10,FALSE),0)</f>
        <v>0</v>
      </c>
      <c r="AU438" s="117">
        <f t="shared" si="64"/>
        <v>0</v>
      </c>
    </row>
    <row r="439" spans="1:80" ht="28.5" outlineLevel="1" x14ac:dyDescent="0.45">
      <c r="A439" s="3"/>
      <c r="C439" s="4"/>
      <c r="D439" s="456"/>
      <c r="E439" s="90" t="str">
        <f t="shared" si="65"/>
        <v>Gallup</v>
      </c>
      <c r="F439" s="92" t="str">
        <f t="shared" si="66"/>
        <v>CP215</v>
      </c>
      <c r="G439" s="98" t="str">
        <f t="shared" si="70"/>
        <v>CP215-RETURN - 8th don of the month -BONUS</v>
      </c>
      <c r="H439" s="457"/>
      <c r="I439" s="38" t="s">
        <v>89</v>
      </c>
      <c r="J439" s="58">
        <v>25</v>
      </c>
      <c r="K439" s="58">
        <f>J439</f>
        <v>25</v>
      </c>
      <c r="L439" s="58">
        <v>0</v>
      </c>
      <c r="M439" s="58">
        <v>0</v>
      </c>
      <c r="N439" s="58">
        <v>0</v>
      </c>
      <c r="O439" s="58">
        <v>0</v>
      </c>
      <c r="P439" s="58">
        <v>0</v>
      </c>
      <c r="Q439" s="58">
        <v>0</v>
      </c>
      <c r="R439" s="58">
        <v>0</v>
      </c>
      <c r="S439" s="58">
        <v>0</v>
      </c>
      <c r="T439" s="58">
        <v>0</v>
      </c>
      <c r="U439" s="58">
        <v>0</v>
      </c>
      <c r="V439" s="186">
        <v>0</v>
      </c>
      <c r="W439" s="186">
        <v>0</v>
      </c>
      <c r="X439" s="186">
        <v>0</v>
      </c>
      <c r="Y439" s="186">
        <v>0</v>
      </c>
      <c r="Z439" s="186">
        <v>0</v>
      </c>
      <c r="AA439" s="186">
        <v>0</v>
      </c>
      <c r="AB439" s="186">
        <v>0</v>
      </c>
      <c r="AC439" s="186">
        <v>0</v>
      </c>
      <c r="AD439" s="214">
        <v>0</v>
      </c>
      <c r="AE439" s="214">
        <v>0</v>
      </c>
      <c r="AF439" s="214">
        <v>0</v>
      </c>
      <c r="AG439" s="214">
        <v>0</v>
      </c>
      <c r="AH439" s="214">
        <v>0</v>
      </c>
      <c r="AI439" s="214">
        <v>0</v>
      </c>
      <c r="AJ439" s="301">
        <v>0</v>
      </c>
      <c r="AK439" s="301">
        <v>0</v>
      </c>
      <c r="AL439" s="301">
        <v>0</v>
      </c>
      <c r="AM439" s="289">
        <v>10</v>
      </c>
      <c r="AN439" s="289">
        <v>0</v>
      </c>
      <c r="AO439" s="301">
        <v>0</v>
      </c>
      <c r="AP439" s="301">
        <v>0</v>
      </c>
      <c r="AQ439" s="301">
        <v>0</v>
      </c>
      <c r="AR439" s="22"/>
      <c r="AS439" s="116" t="str">
        <f t="shared" si="63"/>
        <v>N</v>
      </c>
      <c r="AT439" s="113">
        <f>IFERROR(SUMIF('Current NLData'!A:A,'Payment Changes'!G439,'Current NLData'!K:K)/COUNTIF('Current NLData'!A:A,'Payment Changes'!G439),0)+IFERROR(VLOOKUP(G439&amp;"-ALL",NLPaymentExport,10,FALSE),0)</f>
        <v>0</v>
      </c>
      <c r="AU439" s="117">
        <f t="shared" si="64"/>
        <v>0</v>
      </c>
    </row>
    <row r="440" spans="1:80" ht="28.5" outlineLevel="1" x14ac:dyDescent="0.45">
      <c r="A440" s="3"/>
      <c r="C440" s="4" t="str">
        <f>IF(J440=0,"Warning","")</f>
        <v/>
      </c>
      <c r="D440" s="456"/>
      <c r="E440" s="90" t="str">
        <f t="shared" si="65"/>
        <v>Gallup</v>
      </c>
      <c r="F440" s="92" t="str">
        <f t="shared" si="66"/>
        <v>CP215</v>
      </c>
      <c r="G440" s="98" t="str">
        <f t="shared" si="70"/>
        <v>CP215-RETURN - Buddy referral  -BONUS</v>
      </c>
      <c r="H440" s="457"/>
      <c r="I440" s="39" t="s">
        <v>90</v>
      </c>
      <c r="J440" s="58">
        <v>50</v>
      </c>
      <c r="K440" s="58">
        <v>50</v>
      </c>
      <c r="L440" s="58">
        <v>0</v>
      </c>
      <c r="M440" s="58">
        <v>0</v>
      </c>
      <c r="N440" s="58">
        <v>0</v>
      </c>
      <c r="O440" s="58">
        <v>50</v>
      </c>
      <c r="P440" s="58">
        <v>50</v>
      </c>
      <c r="Q440" s="58">
        <v>50</v>
      </c>
      <c r="R440" s="58">
        <v>50</v>
      </c>
      <c r="S440" s="58">
        <v>50</v>
      </c>
      <c r="T440" s="58">
        <v>50</v>
      </c>
      <c r="U440" s="58">
        <v>50</v>
      </c>
      <c r="V440" s="186">
        <v>50</v>
      </c>
      <c r="W440" s="186">
        <v>50</v>
      </c>
      <c r="X440" s="186">
        <v>50</v>
      </c>
      <c r="Y440" s="186">
        <v>50</v>
      </c>
      <c r="Z440" s="186">
        <v>50</v>
      </c>
      <c r="AA440" s="186">
        <v>50</v>
      </c>
      <c r="AB440" s="186">
        <v>50</v>
      </c>
      <c r="AC440" s="186">
        <v>50</v>
      </c>
      <c r="AD440" s="214">
        <v>50</v>
      </c>
      <c r="AE440" s="214">
        <v>50</v>
      </c>
      <c r="AF440" s="190">
        <v>0</v>
      </c>
      <c r="AG440" s="214">
        <v>0</v>
      </c>
      <c r="AH440" s="214">
        <v>0</v>
      </c>
      <c r="AI440" s="214">
        <v>0</v>
      </c>
      <c r="AJ440" s="301">
        <v>25</v>
      </c>
      <c r="AK440" s="301">
        <v>25</v>
      </c>
      <c r="AL440" s="301">
        <v>25</v>
      </c>
      <c r="AM440" s="301">
        <v>25</v>
      </c>
      <c r="AN440" s="289">
        <v>50</v>
      </c>
      <c r="AO440" s="301">
        <v>50</v>
      </c>
      <c r="AP440" s="301">
        <v>50</v>
      </c>
      <c r="AQ440" s="301">
        <v>50</v>
      </c>
      <c r="AR440" s="22"/>
      <c r="AS440" s="116" t="str">
        <f t="shared" si="63"/>
        <v>N</v>
      </c>
      <c r="AT440" s="113">
        <f>IFERROR(SUMIF('Current NLData'!A:A,'Payment Changes'!G440,'Current NLData'!K:K)/COUNTIF('Current NLData'!A:A,'Payment Changes'!G440),0)+IFERROR(VLOOKUP(G440&amp;"-ALL",NLPaymentExport,10,FALSE),0)</f>
        <v>50</v>
      </c>
      <c r="AU440" s="117">
        <f t="shared" si="64"/>
        <v>0</v>
      </c>
    </row>
    <row r="441" spans="1:80" s="89" customFormat="1" ht="21.4" thickBot="1" x14ac:dyDescent="0.7">
      <c r="A441" s="85"/>
      <c r="B441" s="348"/>
      <c r="C441" s="160"/>
      <c r="D441" s="86"/>
      <c r="E441" s="86"/>
      <c r="F441" s="86"/>
      <c r="G441" s="86"/>
      <c r="H441" s="95"/>
      <c r="I441" s="87"/>
      <c r="J441" s="88"/>
      <c r="K441" s="88"/>
      <c r="L441" s="88"/>
      <c r="M441" s="88"/>
      <c r="N441" s="88"/>
      <c r="O441" s="88"/>
      <c r="P441" s="88"/>
      <c r="Q441" s="88"/>
      <c r="R441" s="88"/>
      <c r="S441" s="88"/>
      <c r="T441" s="88"/>
      <c r="U441" s="88"/>
      <c r="V441" s="189" t="s">
        <v>91</v>
      </c>
      <c r="W441" s="189" t="s">
        <v>91</v>
      </c>
      <c r="X441" s="189" t="s">
        <v>91</v>
      </c>
      <c r="Y441" s="189" t="s">
        <v>91</v>
      </c>
      <c r="Z441" s="189" t="s">
        <v>91</v>
      </c>
      <c r="AA441" s="189" t="s">
        <v>91</v>
      </c>
      <c r="AB441" s="189" t="s">
        <v>91</v>
      </c>
      <c r="AC441" s="189" t="s">
        <v>91</v>
      </c>
      <c r="AD441" s="257" t="s">
        <v>91</v>
      </c>
      <c r="AE441" s="257" t="s">
        <v>91</v>
      </c>
      <c r="AF441" s="257" t="s">
        <v>91</v>
      </c>
      <c r="AG441" s="257" t="s">
        <v>91</v>
      </c>
      <c r="AH441" s="257" t="s">
        <v>91</v>
      </c>
      <c r="AI441" s="257" t="s">
        <v>91</v>
      </c>
      <c r="AJ441" s="288" t="s">
        <v>91</v>
      </c>
      <c r="AK441" s="311" t="s">
        <v>91</v>
      </c>
      <c r="AL441" s="311" t="s">
        <v>91</v>
      </c>
      <c r="AM441" s="311" t="s">
        <v>91</v>
      </c>
      <c r="AN441" s="288" t="s">
        <v>91</v>
      </c>
      <c r="AO441" s="311" t="s">
        <v>91</v>
      </c>
      <c r="AP441" s="311" t="s">
        <v>91</v>
      </c>
      <c r="AQ441" s="311" t="s">
        <v>91</v>
      </c>
      <c r="AR441" s="21"/>
      <c r="AS441" s="116" t="str">
        <f t="shared" si="63"/>
        <v>N</v>
      </c>
      <c r="AT441" s="113">
        <f>IFERROR(SUMIF('Current NLData'!A:A,'Payment Changes'!G441,'Current NLData'!K:K)/COUNTIF('Current NLData'!A:A,'Payment Changes'!G441),0)+IFERROR(VLOOKUP(G441&amp;"-ALL",NLPaymentExport,10,FALSE),0)</f>
        <v>0</v>
      </c>
      <c r="AU441" s="117" t="str">
        <f t="shared" si="64"/>
        <v/>
      </c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</row>
    <row r="442" spans="1:80" s="10" customFormat="1" x14ac:dyDescent="0.45">
      <c r="A442" s="458">
        <v>26</v>
      </c>
      <c r="B442" s="461" t="s">
        <v>303</v>
      </c>
      <c r="C442" s="473" t="s">
        <v>304</v>
      </c>
      <c r="D442" s="467" t="s">
        <v>305</v>
      </c>
      <c r="E442" s="105" t="str">
        <f t="shared" si="65"/>
        <v>Duncanville</v>
      </c>
      <c r="F442" s="106" t="s">
        <v>306</v>
      </c>
      <c r="G442" s="107" t="str">
        <f t="shared" ref="G442:G460" si="72">F442&amp;"-"&amp;I442</f>
        <v>CP530-New Donor</v>
      </c>
      <c r="H442" s="470" t="s">
        <v>47</v>
      </c>
      <c r="I442" s="76" t="s">
        <v>48</v>
      </c>
      <c r="J442" s="40" t="s">
        <v>307</v>
      </c>
      <c r="K442" s="41" t="s">
        <v>308</v>
      </c>
      <c r="L442" s="41" t="s">
        <v>307</v>
      </c>
      <c r="M442" s="42" t="s">
        <v>307</v>
      </c>
      <c r="N442" s="40" t="s">
        <v>307</v>
      </c>
      <c r="O442" s="40" t="s">
        <v>307</v>
      </c>
      <c r="P442" s="40" t="s">
        <v>307</v>
      </c>
      <c r="Q442" s="40" t="s">
        <v>307</v>
      </c>
      <c r="R442" s="40" t="s">
        <v>309</v>
      </c>
      <c r="S442" s="40" t="s">
        <v>309</v>
      </c>
      <c r="T442" s="40" t="s">
        <v>309</v>
      </c>
      <c r="U442" s="40" t="s">
        <v>309</v>
      </c>
      <c r="V442" s="191" t="s">
        <v>310</v>
      </c>
      <c r="W442" s="213" t="s">
        <v>310</v>
      </c>
      <c r="X442" s="213" t="s">
        <v>310</v>
      </c>
      <c r="Y442" s="213" t="s">
        <v>310</v>
      </c>
      <c r="Z442" s="213" t="s">
        <v>310</v>
      </c>
      <c r="AA442" s="213" t="s">
        <v>310</v>
      </c>
      <c r="AB442" s="213" t="s">
        <v>310</v>
      </c>
      <c r="AC442" s="213" t="s">
        <v>310</v>
      </c>
      <c r="AD442" s="213" t="s">
        <v>310</v>
      </c>
      <c r="AE442" s="213" t="s">
        <v>310</v>
      </c>
      <c r="AF442" s="213" t="s">
        <v>310</v>
      </c>
      <c r="AG442" s="213" t="s">
        <v>310</v>
      </c>
      <c r="AH442" s="213" t="s">
        <v>310</v>
      </c>
      <c r="AI442" s="213" t="s">
        <v>310</v>
      </c>
      <c r="AJ442" s="281" t="s">
        <v>310</v>
      </c>
      <c r="AK442" s="320" t="s">
        <v>310</v>
      </c>
      <c r="AL442" s="282" t="s">
        <v>311</v>
      </c>
      <c r="AM442" s="320" t="s">
        <v>311</v>
      </c>
      <c r="AN442" s="281" t="s">
        <v>311</v>
      </c>
      <c r="AO442" s="282" t="s">
        <v>309</v>
      </c>
      <c r="AP442" s="320" t="s">
        <v>309</v>
      </c>
      <c r="AQ442" s="320" t="s">
        <v>309</v>
      </c>
      <c r="AR442" s="108"/>
      <c r="AS442" s="116" t="str">
        <f t="shared" si="63"/>
        <v>N</v>
      </c>
      <c r="AT442" s="113">
        <f>IFERROR(SUMIF('Current NLData'!A:A,'Payment Changes'!G442,'Current NLData'!K:K)/COUNTIF('Current NLData'!A:A,'Payment Changes'!G442),0)+IFERROR(VLOOKUP(G442&amp;"-ALL",NLPaymentExport,10,FALSE),0)</f>
        <v>0</v>
      </c>
      <c r="AU442" s="117" t="str">
        <f t="shared" si="64"/>
        <v/>
      </c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</row>
    <row r="443" spans="1:80" x14ac:dyDescent="0.45">
      <c r="A443" s="459"/>
      <c r="B443" s="462"/>
      <c r="C443" s="474"/>
      <c r="D443" s="468"/>
      <c r="E443" s="90" t="str">
        <f t="shared" si="65"/>
        <v>Duncanville</v>
      </c>
      <c r="F443" s="91" t="s">
        <v>306</v>
      </c>
      <c r="G443" s="97" t="str">
        <f t="shared" si="72"/>
        <v>CP530-Return Donor</v>
      </c>
      <c r="H443" s="471"/>
      <c r="I443" s="77" t="s">
        <v>60</v>
      </c>
      <c r="J443" s="43" t="s">
        <v>312</v>
      </c>
      <c r="K443" s="43" t="s">
        <v>313</v>
      </c>
      <c r="L443" s="44" t="s">
        <v>313</v>
      </c>
      <c r="M443" s="45" t="s">
        <v>313</v>
      </c>
      <c r="N443" s="43" t="s">
        <v>313</v>
      </c>
      <c r="O443" s="43" t="s">
        <v>313</v>
      </c>
      <c r="P443" s="43" t="s">
        <v>313</v>
      </c>
      <c r="Q443" s="43" t="s">
        <v>313</v>
      </c>
      <c r="R443" s="43" t="s">
        <v>314</v>
      </c>
      <c r="S443" s="43" t="s">
        <v>314</v>
      </c>
      <c r="T443" s="43" t="s">
        <v>314</v>
      </c>
      <c r="U443" s="43" t="s">
        <v>314</v>
      </c>
      <c r="V443" s="176" t="s">
        <v>314</v>
      </c>
      <c r="W443" s="217" t="s">
        <v>314</v>
      </c>
      <c r="X443" s="217" t="s">
        <v>314</v>
      </c>
      <c r="Y443" s="217" t="s">
        <v>314</v>
      </c>
      <c r="Z443" s="217" t="s">
        <v>314</v>
      </c>
      <c r="AA443" s="217" t="s">
        <v>314</v>
      </c>
      <c r="AB443" s="217" t="s">
        <v>314</v>
      </c>
      <c r="AC443" s="217" t="s">
        <v>314</v>
      </c>
      <c r="AD443" s="217" t="s">
        <v>314</v>
      </c>
      <c r="AE443" s="217" t="s">
        <v>314</v>
      </c>
      <c r="AF443" s="217" t="s">
        <v>314</v>
      </c>
      <c r="AG443" s="217" t="s">
        <v>314</v>
      </c>
      <c r="AH443" s="217" t="s">
        <v>314</v>
      </c>
      <c r="AI443" s="217" t="s">
        <v>314</v>
      </c>
      <c r="AJ443" s="270" t="s">
        <v>314</v>
      </c>
      <c r="AK443" s="313" t="s">
        <v>314</v>
      </c>
      <c r="AL443" s="313" t="s">
        <v>314</v>
      </c>
      <c r="AM443" s="313" t="s">
        <v>314</v>
      </c>
      <c r="AN443" s="271" t="s">
        <v>315</v>
      </c>
      <c r="AO443" s="313" t="s">
        <v>315</v>
      </c>
      <c r="AP443" s="313" t="s">
        <v>315</v>
      </c>
      <c r="AQ443" s="313" t="s">
        <v>315</v>
      </c>
      <c r="AR443" s="21"/>
      <c r="AS443" s="116" t="str">
        <f t="shared" si="63"/>
        <v>N</v>
      </c>
      <c r="AT443" s="113">
        <f>IFERROR(SUMIF('Current NLData'!A:A,'Payment Changes'!G443,'Current NLData'!K:K)/COUNTIF('Current NLData'!A:A,'Payment Changes'!G443),0)+IFERROR(VLOOKUP(G443&amp;"-ALL",NLPaymentExport,10,FALSE),0)</f>
        <v>0</v>
      </c>
      <c r="AU443" s="117" t="str">
        <f t="shared" si="64"/>
        <v/>
      </c>
    </row>
    <row r="444" spans="1:80" x14ac:dyDescent="0.45">
      <c r="A444" s="459"/>
      <c r="B444" s="462"/>
      <c r="C444" s="474"/>
      <c r="D444" s="468"/>
      <c r="E444" s="90" t="str">
        <f t="shared" si="65"/>
        <v>Duncanville</v>
      </c>
      <c r="F444" s="91" t="s">
        <v>306</v>
      </c>
      <c r="G444" s="97" t="str">
        <f t="shared" si="72"/>
        <v>CP530-Retention Bonus</v>
      </c>
      <c r="H444" s="471"/>
      <c r="I444" s="78" t="s">
        <v>62</v>
      </c>
      <c r="J444" s="46" t="s">
        <v>316</v>
      </c>
      <c r="K444" s="46" t="s">
        <v>316</v>
      </c>
      <c r="L444" s="47" t="s">
        <v>316</v>
      </c>
      <c r="M444" s="48" t="s">
        <v>316</v>
      </c>
      <c r="N444" s="46" t="s">
        <v>316</v>
      </c>
      <c r="O444" s="46" t="s">
        <v>64</v>
      </c>
      <c r="P444" s="46" t="s">
        <v>64</v>
      </c>
      <c r="Q444" s="46" t="s">
        <v>64</v>
      </c>
      <c r="R444" s="46" t="s">
        <v>317</v>
      </c>
      <c r="S444" s="46" t="s">
        <v>317</v>
      </c>
      <c r="T444" s="46" t="s">
        <v>317</v>
      </c>
      <c r="U444" s="46" t="s">
        <v>317</v>
      </c>
      <c r="V444" s="198" t="s">
        <v>318</v>
      </c>
      <c r="W444" s="216" t="s">
        <v>318</v>
      </c>
      <c r="X444" s="216" t="s">
        <v>287</v>
      </c>
      <c r="Y444" s="216" t="s">
        <v>287</v>
      </c>
      <c r="Z444" s="216" t="s">
        <v>287</v>
      </c>
      <c r="AA444" s="216" t="s">
        <v>287</v>
      </c>
      <c r="AB444" s="170" t="s">
        <v>319</v>
      </c>
      <c r="AC444" s="248" t="s">
        <v>319</v>
      </c>
      <c r="AD444" s="248" t="s">
        <v>319</v>
      </c>
      <c r="AE444" s="248" t="s">
        <v>319</v>
      </c>
      <c r="AF444" s="248" t="s">
        <v>319</v>
      </c>
      <c r="AG444" s="248" t="s">
        <v>320</v>
      </c>
      <c r="AH444" s="248" t="s">
        <v>319</v>
      </c>
      <c r="AI444" s="248" t="s">
        <v>320</v>
      </c>
      <c r="AJ444" s="276" t="s">
        <v>321</v>
      </c>
      <c r="AK444" s="314" t="s">
        <v>321</v>
      </c>
      <c r="AL444" s="314" t="s">
        <v>321</v>
      </c>
      <c r="AM444" s="314" t="s">
        <v>321</v>
      </c>
      <c r="AN444" s="276" t="s">
        <v>322</v>
      </c>
      <c r="AO444" s="276" t="s">
        <v>323</v>
      </c>
      <c r="AP444" s="314" t="s">
        <v>323</v>
      </c>
      <c r="AQ444" s="314" t="s">
        <v>323</v>
      </c>
      <c r="AR444" s="21"/>
      <c r="AS444" s="116" t="str">
        <f t="shared" si="63"/>
        <v>N</v>
      </c>
      <c r="AT444" s="113">
        <f>IFERROR(SUMIF('Current NLData'!A:A,'Payment Changes'!G444,'Current NLData'!K:K)/COUNTIF('Current NLData'!A:A,'Payment Changes'!G444),0)+IFERROR(VLOOKUP(G444&amp;"-ALL",NLPaymentExport,10,FALSE),0)</f>
        <v>0</v>
      </c>
      <c r="AU444" s="117" t="str">
        <f t="shared" si="64"/>
        <v/>
      </c>
    </row>
    <row r="445" spans="1:80" s="15" customFormat="1" ht="14.65" thickBot="1" x14ac:dyDescent="0.5">
      <c r="A445" s="460"/>
      <c r="B445" s="463"/>
      <c r="C445" s="475"/>
      <c r="D445" s="469"/>
      <c r="E445" s="109" t="str">
        <f t="shared" si="65"/>
        <v>Duncanville</v>
      </c>
      <c r="F445" s="110" t="s">
        <v>306</v>
      </c>
      <c r="G445" s="111" t="str">
        <f t="shared" si="72"/>
        <v>CP530-Referral</v>
      </c>
      <c r="H445" s="472"/>
      <c r="I445" s="79" t="s">
        <v>73</v>
      </c>
      <c r="J445" s="49">
        <v>50</v>
      </c>
      <c r="K445" s="49">
        <v>50</v>
      </c>
      <c r="L445" s="50" t="s">
        <v>64</v>
      </c>
      <c r="M445" s="51" t="s">
        <v>64</v>
      </c>
      <c r="N445" s="49" t="s">
        <v>64</v>
      </c>
      <c r="O445" s="49">
        <v>50</v>
      </c>
      <c r="P445" s="49">
        <v>50</v>
      </c>
      <c r="Q445" s="49">
        <v>50</v>
      </c>
      <c r="R445" s="49">
        <v>50</v>
      </c>
      <c r="S445" s="49">
        <v>50</v>
      </c>
      <c r="T445" s="49">
        <v>50</v>
      </c>
      <c r="U445" s="49">
        <v>50</v>
      </c>
      <c r="V445" s="178">
        <v>50</v>
      </c>
      <c r="W445" s="219">
        <v>50</v>
      </c>
      <c r="X445" s="219">
        <v>50</v>
      </c>
      <c r="Y445" s="219">
        <v>50</v>
      </c>
      <c r="Z445" s="219">
        <v>50</v>
      </c>
      <c r="AA445" s="219">
        <v>50</v>
      </c>
      <c r="AB445" s="219">
        <v>50</v>
      </c>
      <c r="AC445" s="219">
        <v>50</v>
      </c>
      <c r="AD445" s="219">
        <v>50</v>
      </c>
      <c r="AE445" s="219">
        <v>50</v>
      </c>
      <c r="AF445" s="219">
        <v>50</v>
      </c>
      <c r="AG445" s="219">
        <v>50</v>
      </c>
      <c r="AH445" s="219">
        <v>50</v>
      </c>
      <c r="AI445" s="219">
        <v>50</v>
      </c>
      <c r="AJ445" s="277">
        <v>50</v>
      </c>
      <c r="AK445" s="315">
        <v>50</v>
      </c>
      <c r="AL445" s="315">
        <v>50</v>
      </c>
      <c r="AM445" s="315">
        <v>50</v>
      </c>
      <c r="AN445" s="277">
        <v>50</v>
      </c>
      <c r="AO445" s="315">
        <v>50</v>
      </c>
      <c r="AP445" s="315">
        <v>50</v>
      </c>
      <c r="AQ445" s="315">
        <v>50</v>
      </c>
      <c r="AR445" s="112"/>
      <c r="AS445" s="116" t="str">
        <f t="shared" si="63"/>
        <v>N</v>
      </c>
      <c r="AT445" s="113">
        <f>IFERROR(SUMIF('Current NLData'!A:A,'Payment Changes'!G445,'Current NLData'!K:K)/COUNTIF('Current NLData'!A:A,'Payment Changes'!G445),0)+IFERROR(VLOOKUP(G445&amp;"-ALL",NLPaymentExport,10,FALSE),0)</f>
        <v>0</v>
      </c>
      <c r="AU445" s="117" t="str">
        <f t="shared" si="64"/>
        <v/>
      </c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</row>
    <row r="446" spans="1:80" outlineLevel="1" x14ac:dyDescent="0.45">
      <c r="A446" s="3"/>
      <c r="C446" s="4"/>
      <c r="D446" s="455" t="s">
        <v>306</v>
      </c>
      <c r="E446" s="90" t="str">
        <f t="shared" si="65"/>
        <v>Duncanville</v>
      </c>
      <c r="F446" s="92" t="str">
        <f t="shared" si="66"/>
        <v>CP530</v>
      </c>
      <c r="G446" s="98" t="str">
        <f t="shared" si="72"/>
        <v>CP530-NEW DONOR -1st</v>
      </c>
      <c r="H446" s="457" t="s">
        <v>75</v>
      </c>
      <c r="I446" s="33" t="s">
        <v>76</v>
      </c>
      <c r="J446" s="60">
        <v>125</v>
      </c>
      <c r="K446" s="61">
        <f>J446</f>
        <v>125</v>
      </c>
      <c r="L446" s="60">
        <v>125</v>
      </c>
      <c r="M446" s="60">
        <v>125</v>
      </c>
      <c r="N446" s="60">
        <v>125</v>
      </c>
      <c r="O446" s="60">
        <v>125</v>
      </c>
      <c r="P446" s="60">
        <v>125</v>
      </c>
      <c r="Q446" s="60">
        <v>125</v>
      </c>
      <c r="R446" s="60">
        <v>100</v>
      </c>
      <c r="S446" s="60">
        <v>100</v>
      </c>
      <c r="T446" s="60">
        <v>100</v>
      </c>
      <c r="U446" s="60">
        <v>100</v>
      </c>
      <c r="V446" s="185">
        <v>100</v>
      </c>
      <c r="W446" s="220">
        <v>100</v>
      </c>
      <c r="X446" s="220">
        <v>100</v>
      </c>
      <c r="Y446" s="220">
        <v>100</v>
      </c>
      <c r="Z446" s="220">
        <v>100</v>
      </c>
      <c r="AA446" s="220">
        <v>100</v>
      </c>
      <c r="AB446" s="220">
        <v>100</v>
      </c>
      <c r="AC446" s="220">
        <v>100</v>
      </c>
      <c r="AD446" s="220">
        <v>100</v>
      </c>
      <c r="AE446" s="220">
        <v>100</v>
      </c>
      <c r="AF446" s="220">
        <v>100</v>
      </c>
      <c r="AG446" s="220">
        <v>100</v>
      </c>
      <c r="AH446" s="220">
        <v>100</v>
      </c>
      <c r="AI446" s="220">
        <v>100</v>
      </c>
      <c r="AJ446" s="286">
        <v>100</v>
      </c>
      <c r="AK446" s="300">
        <v>100</v>
      </c>
      <c r="AL446" s="300">
        <v>100</v>
      </c>
      <c r="AM446" s="300">
        <v>100</v>
      </c>
      <c r="AN446" s="286">
        <v>100</v>
      </c>
      <c r="AO446" s="300">
        <v>100</v>
      </c>
      <c r="AP446" s="300">
        <v>100</v>
      </c>
      <c r="AQ446" s="300">
        <v>100</v>
      </c>
      <c r="AR446" s="23"/>
      <c r="AS446" s="116" t="str">
        <f t="shared" si="63"/>
        <v>N</v>
      </c>
      <c r="AT446" s="113">
        <f>IFERROR(SUMIF('Current NLData'!A:A,'Payment Changes'!G446,'Current NLData'!K:K)/COUNTIF('Current NLData'!A:A,'Payment Changes'!G446),0)+IFERROR(VLOOKUP(G446&amp;"-ALL",NLPaymentExport,10,FALSE),0)</f>
        <v>100</v>
      </c>
      <c r="AU446" s="117">
        <f t="shared" si="64"/>
        <v>0</v>
      </c>
    </row>
    <row r="447" spans="1:80" outlineLevel="1" x14ac:dyDescent="0.45">
      <c r="A447" s="3"/>
      <c r="C447" s="4"/>
      <c r="D447" s="456"/>
      <c r="E447" s="90" t="str">
        <f t="shared" si="65"/>
        <v>Duncanville</v>
      </c>
      <c r="F447" s="92" t="str">
        <f t="shared" si="66"/>
        <v>CP530</v>
      </c>
      <c r="G447" s="98" t="str">
        <f t="shared" si="72"/>
        <v>CP530-NEW DONOR -2nd</v>
      </c>
      <c r="H447" s="457"/>
      <c r="I447" s="34" t="s">
        <v>77</v>
      </c>
      <c r="J447" s="58">
        <v>125</v>
      </c>
      <c r="K447" s="62">
        <f>J447</f>
        <v>125</v>
      </c>
      <c r="L447" s="58">
        <v>125</v>
      </c>
      <c r="M447" s="58">
        <v>125</v>
      </c>
      <c r="N447" s="58">
        <v>125</v>
      </c>
      <c r="O447" s="58">
        <v>125</v>
      </c>
      <c r="P447" s="58">
        <v>125</v>
      </c>
      <c r="Q447" s="58">
        <v>125</v>
      </c>
      <c r="R447" s="58">
        <v>100</v>
      </c>
      <c r="S447" s="58">
        <v>100</v>
      </c>
      <c r="T447" s="58">
        <v>100</v>
      </c>
      <c r="U447" s="58">
        <v>100</v>
      </c>
      <c r="V447" s="186">
        <v>100</v>
      </c>
      <c r="W447" s="214">
        <v>100</v>
      </c>
      <c r="X447" s="214">
        <v>100</v>
      </c>
      <c r="Y447" s="214">
        <v>100</v>
      </c>
      <c r="Z447" s="214">
        <v>100</v>
      </c>
      <c r="AA447" s="214">
        <v>100</v>
      </c>
      <c r="AB447" s="214">
        <v>100</v>
      </c>
      <c r="AC447" s="214">
        <v>100</v>
      </c>
      <c r="AD447" s="214">
        <v>100</v>
      </c>
      <c r="AE447" s="214">
        <v>100</v>
      </c>
      <c r="AF447" s="214">
        <v>100</v>
      </c>
      <c r="AG447" s="214">
        <v>100</v>
      </c>
      <c r="AH447" s="214">
        <v>100</v>
      </c>
      <c r="AI447" s="214">
        <v>100</v>
      </c>
      <c r="AJ447" s="272">
        <v>100</v>
      </c>
      <c r="AK447" s="301">
        <v>100</v>
      </c>
      <c r="AL447" s="301">
        <v>100</v>
      </c>
      <c r="AM447" s="301">
        <v>100</v>
      </c>
      <c r="AN447" s="272">
        <v>100</v>
      </c>
      <c r="AO447" s="301">
        <v>100</v>
      </c>
      <c r="AP447" s="301">
        <v>100</v>
      </c>
      <c r="AQ447" s="301">
        <v>100</v>
      </c>
      <c r="AR447" s="23"/>
      <c r="AS447" s="116" t="str">
        <f t="shared" si="63"/>
        <v>N</v>
      </c>
      <c r="AT447" s="113">
        <f>IFERROR(SUMIF('Current NLData'!A:A,'Payment Changes'!G447,'Current NLData'!K:K)/COUNTIF('Current NLData'!A:A,'Payment Changes'!G447),0)+IFERROR(VLOOKUP(G447&amp;"-ALL",NLPaymentExport,10,FALSE),0)</f>
        <v>100</v>
      </c>
      <c r="AU447" s="117">
        <f t="shared" si="64"/>
        <v>0</v>
      </c>
    </row>
    <row r="448" spans="1:80" outlineLevel="1" x14ac:dyDescent="0.45">
      <c r="A448" s="3"/>
      <c r="C448" s="4"/>
      <c r="D448" s="456"/>
      <c r="E448" s="90" t="str">
        <f t="shared" si="65"/>
        <v>Duncanville</v>
      </c>
      <c r="F448" s="92" t="str">
        <f t="shared" si="66"/>
        <v>CP530</v>
      </c>
      <c r="G448" s="98" t="str">
        <f t="shared" si="72"/>
        <v>CP530-NEW DONOR -3rd</v>
      </c>
      <c r="H448" s="457"/>
      <c r="I448" s="34" t="s">
        <v>78</v>
      </c>
      <c r="J448" s="58">
        <v>125</v>
      </c>
      <c r="K448" s="62">
        <f t="shared" ref="K448:K451" si="73">J448</f>
        <v>125</v>
      </c>
      <c r="L448" s="58">
        <v>125</v>
      </c>
      <c r="M448" s="58">
        <v>125</v>
      </c>
      <c r="N448" s="58">
        <v>125</v>
      </c>
      <c r="O448" s="58">
        <v>125</v>
      </c>
      <c r="P448" s="58">
        <v>125</v>
      </c>
      <c r="Q448" s="58">
        <v>125</v>
      </c>
      <c r="R448" s="58">
        <v>100</v>
      </c>
      <c r="S448" s="58">
        <v>100</v>
      </c>
      <c r="T448" s="58">
        <v>100</v>
      </c>
      <c r="U448" s="58">
        <v>100</v>
      </c>
      <c r="V448" s="186">
        <v>100</v>
      </c>
      <c r="W448" s="214">
        <v>100</v>
      </c>
      <c r="X448" s="214">
        <v>100</v>
      </c>
      <c r="Y448" s="214">
        <v>100</v>
      </c>
      <c r="Z448" s="214">
        <v>100</v>
      </c>
      <c r="AA448" s="214">
        <v>100</v>
      </c>
      <c r="AB448" s="214">
        <v>100</v>
      </c>
      <c r="AC448" s="214">
        <v>100</v>
      </c>
      <c r="AD448" s="214">
        <v>100</v>
      </c>
      <c r="AE448" s="214">
        <v>100</v>
      </c>
      <c r="AF448" s="214">
        <v>100</v>
      </c>
      <c r="AG448" s="214">
        <v>100</v>
      </c>
      <c r="AH448" s="214">
        <v>100</v>
      </c>
      <c r="AI448" s="214">
        <v>100</v>
      </c>
      <c r="AJ448" s="272">
        <v>100</v>
      </c>
      <c r="AK448" s="301">
        <v>100</v>
      </c>
      <c r="AL448" s="301">
        <v>100</v>
      </c>
      <c r="AM448" s="301">
        <v>100</v>
      </c>
      <c r="AN448" s="272">
        <v>100</v>
      </c>
      <c r="AO448" s="301">
        <v>100</v>
      </c>
      <c r="AP448" s="301">
        <v>100</v>
      </c>
      <c r="AQ448" s="301">
        <v>100</v>
      </c>
      <c r="AR448" s="23"/>
      <c r="AS448" s="116" t="str">
        <f t="shared" si="63"/>
        <v>N</v>
      </c>
      <c r="AT448" s="113">
        <f>IFERROR(SUMIF('Current NLData'!A:A,'Payment Changes'!G448,'Current NLData'!K:K)/COUNTIF('Current NLData'!A:A,'Payment Changes'!G448),0)+IFERROR(VLOOKUP(G448&amp;"-ALL",NLPaymentExport,10,FALSE),0)</f>
        <v>100</v>
      </c>
      <c r="AU448" s="117">
        <f t="shared" si="64"/>
        <v>0</v>
      </c>
    </row>
    <row r="449" spans="1:80" outlineLevel="1" x14ac:dyDescent="0.45">
      <c r="A449" s="3"/>
      <c r="C449" s="4"/>
      <c r="D449" s="456"/>
      <c r="E449" s="90" t="str">
        <f t="shared" si="65"/>
        <v>Duncanville</v>
      </c>
      <c r="F449" s="92" t="str">
        <f t="shared" si="66"/>
        <v>CP530</v>
      </c>
      <c r="G449" s="98" t="str">
        <f t="shared" si="72"/>
        <v>CP530-NEW DONOR -4th</v>
      </c>
      <c r="H449" s="457"/>
      <c r="I449" s="34" t="s">
        <v>79</v>
      </c>
      <c r="J449" s="58">
        <v>125</v>
      </c>
      <c r="K449" s="62">
        <f t="shared" si="73"/>
        <v>125</v>
      </c>
      <c r="L449" s="58">
        <v>125</v>
      </c>
      <c r="M449" s="58">
        <v>125</v>
      </c>
      <c r="N449" s="58">
        <v>125</v>
      </c>
      <c r="O449" s="58">
        <v>125</v>
      </c>
      <c r="P449" s="58">
        <v>125</v>
      </c>
      <c r="Q449" s="58">
        <v>125</v>
      </c>
      <c r="R449" s="58">
        <v>100</v>
      </c>
      <c r="S449" s="58">
        <v>100</v>
      </c>
      <c r="T449" s="58">
        <v>100</v>
      </c>
      <c r="U449" s="58">
        <v>100</v>
      </c>
      <c r="V449" s="190">
        <v>60</v>
      </c>
      <c r="W449" s="214">
        <v>60</v>
      </c>
      <c r="X449" s="214">
        <v>60</v>
      </c>
      <c r="Y449" s="214">
        <v>60</v>
      </c>
      <c r="Z449" s="214">
        <v>60</v>
      </c>
      <c r="AA449" s="214">
        <v>60</v>
      </c>
      <c r="AB449" s="214">
        <v>60</v>
      </c>
      <c r="AC449" s="214">
        <v>60</v>
      </c>
      <c r="AD449" s="214">
        <v>60</v>
      </c>
      <c r="AE449" s="214">
        <v>60</v>
      </c>
      <c r="AF449" s="214">
        <v>60</v>
      </c>
      <c r="AG449" s="214">
        <v>60</v>
      </c>
      <c r="AH449" s="214">
        <v>60</v>
      </c>
      <c r="AI449" s="214">
        <v>60</v>
      </c>
      <c r="AJ449" s="272">
        <v>60</v>
      </c>
      <c r="AK449" s="301">
        <v>60</v>
      </c>
      <c r="AL449" s="289">
        <v>100</v>
      </c>
      <c r="AM449" s="301">
        <v>100</v>
      </c>
      <c r="AN449" s="272">
        <v>100</v>
      </c>
      <c r="AO449" s="301">
        <v>100</v>
      </c>
      <c r="AP449" s="301">
        <v>100</v>
      </c>
      <c r="AQ449" s="301">
        <v>100</v>
      </c>
      <c r="AR449" s="23"/>
      <c r="AS449" s="116" t="str">
        <f t="shared" si="63"/>
        <v>N</v>
      </c>
      <c r="AT449" s="113">
        <f>IFERROR(SUMIF('Current NLData'!A:A,'Payment Changes'!G449,'Current NLData'!K:K)/COUNTIF('Current NLData'!A:A,'Payment Changes'!G449),0)+IFERROR(VLOOKUP(G449&amp;"-ALL",NLPaymentExport,10,FALSE),0)</f>
        <v>100</v>
      </c>
      <c r="AU449" s="117">
        <f t="shared" si="64"/>
        <v>0</v>
      </c>
    </row>
    <row r="450" spans="1:80" outlineLevel="1" x14ac:dyDescent="0.45">
      <c r="A450" s="3"/>
      <c r="C450" s="4"/>
      <c r="D450" s="456"/>
      <c r="E450" s="90" t="str">
        <f t="shared" si="65"/>
        <v>Duncanville</v>
      </c>
      <c r="F450" s="92" t="str">
        <f t="shared" si="66"/>
        <v>CP530</v>
      </c>
      <c r="G450" s="98" t="str">
        <f t="shared" si="72"/>
        <v>CP530-NEW DONOR -5th</v>
      </c>
      <c r="H450" s="457"/>
      <c r="I450" s="34" t="s">
        <v>80</v>
      </c>
      <c r="J450" s="58">
        <v>125</v>
      </c>
      <c r="K450" s="62">
        <f t="shared" si="73"/>
        <v>125</v>
      </c>
      <c r="L450" s="58">
        <v>125</v>
      </c>
      <c r="M450" s="58">
        <v>125</v>
      </c>
      <c r="N450" s="58">
        <v>125</v>
      </c>
      <c r="O450" s="58">
        <v>125</v>
      </c>
      <c r="P450" s="58">
        <v>125</v>
      </c>
      <c r="Q450" s="58">
        <v>125</v>
      </c>
      <c r="R450" s="58">
        <v>60</v>
      </c>
      <c r="S450" s="58">
        <v>60</v>
      </c>
      <c r="T450" s="58">
        <v>60</v>
      </c>
      <c r="U450" s="58">
        <v>60</v>
      </c>
      <c r="V450" s="186">
        <v>60</v>
      </c>
      <c r="W450" s="214">
        <v>60</v>
      </c>
      <c r="X450" s="214">
        <v>60</v>
      </c>
      <c r="Y450" s="214">
        <v>60</v>
      </c>
      <c r="Z450" s="214">
        <v>60</v>
      </c>
      <c r="AA450" s="214">
        <v>60</v>
      </c>
      <c r="AB450" s="214">
        <v>60</v>
      </c>
      <c r="AC450" s="214">
        <v>60</v>
      </c>
      <c r="AD450" s="214">
        <v>60</v>
      </c>
      <c r="AE450" s="214">
        <v>60</v>
      </c>
      <c r="AF450" s="214">
        <v>60</v>
      </c>
      <c r="AG450" s="214">
        <v>60</v>
      </c>
      <c r="AH450" s="214">
        <v>60</v>
      </c>
      <c r="AI450" s="214">
        <v>60</v>
      </c>
      <c r="AJ450" s="272">
        <v>60</v>
      </c>
      <c r="AK450" s="301">
        <v>60</v>
      </c>
      <c r="AL450" s="289">
        <v>100</v>
      </c>
      <c r="AM450" s="301">
        <v>100</v>
      </c>
      <c r="AN450" s="272">
        <v>100</v>
      </c>
      <c r="AO450" s="289">
        <v>55</v>
      </c>
      <c r="AP450" s="301">
        <v>55</v>
      </c>
      <c r="AQ450" s="301">
        <v>55</v>
      </c>
      <c r="AR450" s="23"/>
      <c r="AS450" s="116" t="str">
        <f t="shared" si="63"/>
        <v>N</v>
      </c>
      <c r="AT450" s="113">
        <f>IFERROR(SUMIF('Current NLData'!A:A,'Payment Changes'!G450,'Current NLData'!K:K)/COUNTIF('Current NLData'!A:A,'Payment Changes'!G450),0)+IFERROR(VLOOKUP(G450&amp;"-ALL",NLPaymentExport,10,FALSE),0)</f>
        <v>55</v>
      </c>
      <c r="AU450" s="117">
        <f t="shared" si="64"/>
        <v>0</v>
      </c>
    </row>
    <row r="451" spans="1:80" outlineLevel="1" x14ac:dyDescent="0.45">
      <c r="A451" s="3"/>
      <c r="C451" s="4"/>
      <c r="D451" s="456"/>
      <c r="E451" s="90" t="str">
        <f t="shared" si="65"/>
        <v>Duncanville</v>
      </c>
      <c r="F451" s="92" t="str">
        <f t="shared" si="66"/>
        <v>CP530</v>
      </c>
      <c r="G451" s="98" t="str">
        <f t="shared" si="72"/>
        <v>CP530-NEW DONOR -6th</v>
      </c>
      <c r="H451" s="457"/>
      <c r="I451" s="34" t="s">
        <v>81</v>
      </c>
      <c r="J451" s="58">
        <v>45</v>
      </c>
      <c r="K451" s="62">
        <f t="shared" si="73"/>
        <v>45</v>
      </c>
      <c r="L451" s="58">
        <v>45</v>
      </c>
      <c r="M451" s="58">
        <v>45</v>
      </c>
      <c r="N451" s="58">
        <v>45</v>
      </c>
      <c r="O451" s="58">
        <v>45</v>
      </c>
      <c r="P451" s="58">
        <v>45</v>
      </c>
      <c r="Q451" s="58">
        <v>45</v>
      </c>
      <c r="R451" s="58">
        <v>60</v>
      </c>
      <c r="S451" s="58">
        <v>60</v>
      </c>
      <c r="T451" s="58">
        <v>60</v>
      </c>
      <c r="U451" s="58">
        <v>60</v>
      </c>
      <c r="V451" s="186">
        <v>60</v>
      </c>
      <c r="W451" s="214">
        <v>60</v>
      </c>
      <c r="X451" s="214">
        <v>60</v>
      </c>
      <c r="Y451" s="214">
        <v>60</v>
      </c>
      <c r="Z451" s="214">
        <v>60</v>
      </c>
      <c r="AA451" s="214">
        <v>60</v>
      </c>
      <c r="AB451" s="214">
        <v>60</v>
      </c>
      <c r="AC451" s="214">
        <v>60</v>
      </c>
      <c r="AD451" s="214">
        <v>60</v>
      </c>
      <c r="AE451" s="214">
        <v>60</v>
      </c>
      <c r="AF451" s="214">
        <v>60</v>
      </c>
      <c r="AG451" s="214">
        <v>60</v>
      </c>
      <c r="AH451" s="214">
        <v>60</v>
      </c>
      <c r="AI451" s="214">
        <v>60</v>
      </c>
      <c r="AJ451" s="272">
        <v>60</v>
      </c>
      <c r="AK451" s="301">
        <v>60</v>
      </c>
      <c r="AL451" s="289">
        <v>100</v>
      </c>
      <c r="AM451" s="301">
        <v>100</v>
      </c>
      <c r="AN451" s="272">
        <v>100</v>
      </c>
      <c r="AO451" s="289">
        <v>55</v>
      </c>
      <c r="AP451" s="301">
        <v>55</v>
      </c>
      <c r="AQ451" s="301">
        <v>55</v>
      </c>
      <c r="AR451" s="23"/>
      <c r="AS451" s="116" t="str">
        <f t="shared" ref="AS451:AS514" si="74">IF(AP451=AQ451,"N","Y")</f>
        <v>N</v>
      </c>
      <c r="AT451" s="113">
        <f>IFERROR(SUMIF('Current NLData'!A:A,'Payment Changes'!G451,'Current NLData'!K:K)/COUNTIF('Current NLData'!A:A,'Payment Changes'!G451),0)+IFERROR(VLOOKUP(G451&amp;"-ALL",NLPaymentExport,10,FALSE),0)</f>
        <v>55</v>
      </c>
      <c r="AU451" s="117">
        <f t="shared" si="64"/>
        <v>0</v>
      </c>
    </row>
    <row r="452" spans="1:80" outlineLevel="1" x14ac:dyDescent="0.45">
      <c r="A452" s="3"/>
      <c r="C452" s="4"/>
      <c r="D452" s="456"/>
      <c r="E452" s="90" t="str">
        <f t="shared" si="65"/>
        <v>Duncanville</v>
      </c>
      <c r="F452" s="92" t="str">
        <f t="shared" si="66"/>
        <v>CP530</v>
      </c>
      <c r="G452" s="98" t="str">
        <f t="shared" si="72"/>
        <v>CP530-NEW DONOR -7th</v>
      </c>
      <c r="H452" s="457"/>
      <c r="I452" s="34" t="s">
        <v>82</v>
      </c>
      <c r="J452" s="58">
        <v>45</v>
      </c>
      <c r="K452" s="62">
        <v>60</v>
      </c>
      <c r="L452" s="58">
        <v>45</v>
      </c>
      <c r="M452" s="58">
        <v>45</v>
      </c>
      <c r="N452" s="58">
        <v>45</v>
      </c>
      <c r="O452" s="58">
        <v>45</v>
      </c>
      <c r="P452" s="58">
        <v>45</v>
      </c>
      <c r="Q452" s="58">
        <v>45</v>
      </c>
      <c r="R452" s="58">
        <v>60</v>
      </c>
      <c r="S452" s="58">
        <v>60</v>
      </c>
      <c r="T452" s="58">
        <v>60</v>
      </c>
      <c r="U452" s="58">
        <v>60</v>
      </c>
      <c r="V452" s="186">
        <v>60</v>
      </c>
      <c r="W452" s="214">
        <v>60</v>
      </c>
      <c r="X452" s="214">
        <v>60</v>
      </c>
      <c r="Y452" s="214">
        <v>60</v>
      </c>
      <c r="Z452" s="214">
        <v>60</v>
      </c>
      <c r="AA452" s="214">
        <v>60</v>
      </c>
      <c r="AB452" s="214">
        <v>60</v>
      </c>
      <c r="AC452" s="214">
        <v>60</v>
      </c>
      <c r="AD452" s="214">
        <v>60</v>
      </c>
      <c r="AE452" s="214">
        <v>60</v>
      </c>
      <c r="AF452" s="214">
        <v>60</v>
      </c>
      <c r="AG452" s="214">
        <v>60</v>
      </c>
      <c r="AH452" s="214">
        <v>60</v>
      </c>
      <c r="AI452" s="214">
        <v>60</v>
      </c>
      <c r="AJ452" s="272">
        <v>60</v>
      </c>
      <c r="AK452" s="301">
        <v>60</v>
      </c>
      <c r="AL452" s="289">
        <v>100</v>
      </c>
      <c r="AM452" s="301">
        <v>100</v>
      </c>
      <c r="AN452" s="272">
        <v>100</v>
      </c>
      <c r="AO452" s="289">
        <v>55</v>
      </c>
      <c r="AP452" s="301">
        <v>55</v>
      </c>
      <c r="AQ452" s="301">
        <v>55</v>
      </c>
      <c r="AR452" s="23"/>
      <c r="AS452" s="116" t="str">
        <f t="shared" si="74"/>
        <v>N</v>
      </c>
      <c r="AT452" s="113">
        <f>IFERROR(SUMIF('Current NLData'!A:A,'Payment Changes'!G452,'Current NLData'!K:K)/COUNTIF('Current NLData'!A:A,'Payment Changes'!G452),0)+IFERROR(VLOOKUP(G452&amp;"-ALL",NLPaymentExport,10,FALSE),0)</f>
        <v>55</v>
      </c>
      <c r="AU452" s="117">
        <f t="shared" si="64"/>
        <v>0</v>
      </c>
    </row>
    <row r="453" spans="1:80" outlineLevel="1" x14ac:dyDescent="0.45">
      <c r="A453" s="3"/>
      <c r="C453" s="4"/>
      <c r="D453" s="456"/>
      <c r="E453" s="90" t="str">
        <f t="shared" si="65"/>
        <v>Duncanville</v>
      </c>
      <c r="F453" s="92" t="str">
        <f t="shared" si="66"/>
        <v>CP530</v>
      </c>
      <c r="G453" s="98" t="str">
        <f t="shared" si="72"/>
        <v>CP530-NEW DONOR -8th</v>
      </c>
      <c r="H453" s="457"/>
      <c r="I453" s="35" t="s">
        <v>83</v>
      </c>
      <c r="J453" s="63">
        <v>45</v>
      </c>
      <c r="K453" s="64">
        <f>J453</f>
        <v>45</v>
      </c>
      <c r="L453" s="63">
        <v>45</v>
      </c>
      <c r="M453" s="63">
        <v>45</v>
      </c>
      <c r="N453" s="63">
        <v>45</v>
      </c>
      <c r="O453" s="63">
        <v>45</v>
      </c>
      <c r="P453" s="63">
        <v>45</v>
      </c>
      <c r="Q453" s="63">
        <v>45</v>
      </c>
      <c r="R453" s="63">
        <v>60</v>
      </c>
      <c r="S453" s="63">
        <v>60</v>
      </c>
      <c r="T453" s="63">
        <v>60</v>
      </c>
      <c r="U453" s="63">
        <v>60</v>
      </c>
      <c r="V453" s="187">
        <v>60</v>
      </c>
      <c r="W453" s="221">
        <v>60</v>
      </c>
      <c r="X453" s="221">
        <v>60</v>
      </c>
      <c r="Y453" s="221">
        <v>60</v>
      </c>
      <c r="Z453" s="221">
        <v>60</v>
      </c>
      <c r="AA453" s="221">
        <v>60</v>
      </c>
      <c r="AB453" s="221">
        <v>60</v>
      </c>
      <c r="AC453" s="221">
        <v>60</v>
      </c>
      <c r="AD453" s="221">
        <v>60</v>
      </c>
      <c r="AE453" s="221">
        <v>60</v>
      </c>
      <c r="AF453" s="221">
        <v>60</v>
      </c>
      <c r="AG453" s="221">
        <v>60</v>
      </c>
      <c r="AH453" s="221">
        <v>60</v>
      </c>
      <c r="AI453" s="221">
        <v>60</v>
      </c>
      <c r="AJ453" s="273">
        <v>60</v>
      </c>
      <c r="AK453" s="302">
        <v>60</v>
      </c>
      <c r="AL453" s="302">
        <v>60</v>
      </c>
      <c r="AM453" s="302">
        <v>60</v>
      </c>
      <c r="AN453" s="305">
        <v>55</v>
      </c>
      <c r="AO453" s="302">
        <v>55</v>
      </c>
      <c r="AP453" s="302">
        <v>55</v>
      </c>
      <c r="AQ453" s="302">
        <v>55</v>
      </c>
      <c r="AR453" s="23"/>
      <c r="AS453" s="116" t="str">
        <f t="shared" si="74"/>
        <v>N</v>
      </c>
      <c r="AT453" s="113">
        <f>IFERROR(SUMIF('Current NLData'!A:A,'Payment Changes'!G453,'Current NLData'!K:K)/COUNTIF('Current NLData'!A:A,'Payment Changes'!G453),0)+IFERROR(VLOOKUP(G453&amp;"-ALL",NLPaymentExport,10,FALSE),0)</f>
        <v>55</v>
      </c>
      <c r="AU453" s="117">
        <f t="shared" si="64"/>
        <v>0</v>
      </c>
    </row>
    <row r="454" spans="1:80" ht="28.5" outlineLevel="1" x14ac:dyDescent="0.45">
      <c r="A454" s="3"/>
      <c r="C454" s="4"/>
      <c r="D454" s="456"/>
      <c r="E454" s="90" t="str">
        <f t="shared" si="65"/>
        <v>Duncanville</v>
      </c>
      <c r="F454" s="92" t="str">
        <f t="shared" si="66"/>
        <v>CP530</v>
      </c>
      <c r="G454" s="98" t="str">
        <f t="shared" si="72"/>
        <v>CP530-RETURN - 1st don of the week -STD</v>
      </c>
      <c r="H454" s="457"/>
      <c r="I454" s="36" t="s">
        <v>84</v>
      </c>
      <c r="J454" s="58">
        <v>45</v>
      </c>
      <c r="K454" s="58">
        <v>45</v>
      </c>
      <c r="L454" s="58">
        <v>45</v>
      </c>
      <c r="M454" s="58">
        <v>45</v>
      </c>
      <c r="N454" s="58">
        <v>45</v>
      </c>
      <c r="O454" s="58">
        <v>45</v>
      </c>
      <c r="P454" s="58">
        <v>45</v>
      </c>
      <c r="Q454" s="58">
        <v>45</v>
      </c>
      <c r="R454" s="58">
        <v>60</v>
      </c>
      <c r="S454" s="58">
        <v>60</v>
      </c>
      <c r="T454" s="58">
        <v>60</v>
      </c>
      <c r="U454" s="58">
        <v>60</v>
      </c>
      <c r="V454" s="186">
        <v>60</v>
      </c>
      <c r="W454" s="214">
        <v>60</v>
      </c>
      <c r="X454" s="214">
        <v>60</v>
      </c>
      <c r="Y454" s="214">
        <v>60</v>
      </c>
      <c r="Z454" s="214">
        <v>60</v>
      </c>
      <c r="AA454" s="214">
        <v>60</v>
      </c>
      <c r="AB454" s="214">
        <v>60</v>
      </c>
      <c r="AC454" s="214">
        <v>60</v>
      </c>
      <c r="AD454" s="214">
        <v>60</v>
      </c>
      <c r="AE454" s="214">
        <v>60</v>
      </c>
      <c r="AF454" s="214">
        <v>60</v>
      </c>
      <c r="AG454" s="214">
        <v>60</v>
      </c>
      <c r="AH454" s="214">
        <v>60</v>
      </c>
      <c r="AI454" s="214">
        <v>60</v>
      </c>
      <c r="AJ454" s="272">
        <v>60</v>
      </c>
      <c r="AK454" s="301">
        <v>60</v>
      </c>
      <c r="AL454" s="301">
        <v>60</v>
      </c>
      <c r="AM454" s="301">
        <v>60</v>
      </c>
      <c r="AN454" s="289">
        <v>55</v>
      </c>
      <c r="AO454" s="301">
        <v>55</v>
      </c>
      <c r="AP454" s="301">
        <v>55</v>
      </c>
      <c r="AQ454" s="301">
        <v>55</v>
      </c>
      <c r="AR454" s="22"/>
      <c r="AS454" s="116" t="str">
        <f t="shared" si="74"/>
        <v>N</v>
      </c>
      <c r="AT454" s="113">
        <f>IFERROR(SUMIF('Current NLData'!A:A,'Payment Changes'!G454,'Current NLData'!K:K)/COUNTIF('Current NLData'!A:A,'Payment Changes'!G454),0)+IFERROR(VLOOKUP(G454&amp;"-ALL",NLPaymentExport,10,FALSE),0)</f>
        <v>55</v>
      </c>
      <c r="AU454" s="117">
        <f t="shared" si="64"/>
        <v>0</v>
      </c>
    </row>
    <row r="455" spans="1:80" ht="28.5" outlineLevel="1" x14ac:dyDescent="0.45">
      <c r="A455" s="3"/>
      <c r="C455" s="4"/>
      <c r="D455" s="456"/>
      <c r="E455" s="90" t="str">
        <f t="shared" si="65"/>
        <v>Duncanville</v>
      </c>
      <c r="F455" s="92" t="str">
        <f t="shared" si="66"/>
        <v>CP530</v>
      </c>
      <c r="G455" s="98" t="str">
        <f t="shared" si="72"/>
        <v>CP530-RETURN - 2nd don of the week -BONUS</v>
      </c>
      <c r="H455" s="457"/>
      <c r="I455" s="36" t="s">
        <v>85</v>
      </c>
      <c r="J455" s="58">
        <v>20</v>
      </c>
      <c r="K455" s="62">
        <v>15</v>
      </c>
      <c r="L455" s="58">
        <v>15</v>
      </c>
      <c r="M455" s="58">
        <v>15</v>
      </c>
      <c r="N455" s="58">
        <v>15</v>
      </c>
      <c r="O455" s="58">
        <v>15</v>
      </c>
      <c r="P455" s="58">
        <v>15</v>
      </c>
      <c r="Q455" s="58">
        <v>15</v>
      </c>
      <c r="R455" s="58">
        <v>10</v>
      </c>
      <c r="S455" s="58">
        <v>10</v>
      </c>
      <c r="T455" s="58">
        <v>10</v>
      </c>
      <c r="U455" s="58">
        <v>10</v>
      </c>
      <c r="V455" s="186">
        <v>10</v>
      </c>
      <c r="W455" s="214">
        <v>10</v>
      </c>
      <c r="X455" s="214">
        <v>10</v>
      </c>
      <c r="Y455" s="214">
        <v>10</v>
      </c>
      <c r="Z455" s="214">
        <v>10</v>
      </c>
      <c r="AA455" s="214">
        <v>10</v>
      </c>
      <c r="AB455" s="214">
        <v>10</v>
      </c>
      <c r="AC455" s="214">
        <v>10</v>
      </c>
      <c r="AD455" s="214">
        <v>10</v>
      </c>
      <c r="AE455" s="214">
        <v>10</v>
      </c>
      <c r="AF455" s="214">
        <v>10</v>
      </c>
      <c r="AG455" s="214">
        <v>10</v>
      </c>
      <c r="AH455" s="214">
        <v>10</v>
      </c>
      <c r="AI455" s="214">
        <v>10</v>
      </c>
      <c r="AJ455" s="272">
        <v>10</v>
      </c>
      <c r="AK455" s="301">
        <v>10</v>
      </c>
      <c r="AL455" s="301">
        <v>10</v>
      </c>
      <c r="AM455" s="301">
        <v>10</v>
      </c>
      <c r="AN455" s="272">
        <v>10</v>
      </c>
      <c r="AO455" s="301">
        <v>10</v>
      </c>
      <c r="AP455" s="301">
        <v>10</v>
      </c>
      <c r="AQ455" s="301">
        <v>10</v>
      </c>
      <c r="AR455" s="23"/>
      <c r="AS455" s="116" t="str">
        <f t="shared" si="74"/>
        <v>N</v>
      </c>
      <c r="AT455" s="113">
        <f>IFERROR(SUMIF('Current NLData'!A:A,'Payment Changes'!G455,'Current NLData'!K:K)/COUNTIF('Current NLData'!A:A,'Payment Changes'!G455),0)+IFERROR(VLOOKUP(G455&amp;"-ALL",NLPaymentExport,10,FALSE),0)</f>
        <v>10</v>
      </c>
      <c r="AU455" s="117">
        <f t="shared" ref="AU455:AU518" si="75">IF(OR(I455 = "New Donor", I455="Return Donor", I455="Retention Bonus", I455="Referral", I455 = ""),"",AQ455-AT455 )</f>
        <v>0</v>
      </c>
    </row>
    <row r="456" spans="1:80" ht="28.5" outlineLevel="1" x14ac:dyDescent="0.45">
      <c r="A456" s="3"/>
      <c r="C456" s="4"/>
      <c r="D456" s="456"/>
      <c r="E456" s="90" t="str">
        <f t="shared" si="65"/>
        <v>Duncanville</v>
      </c>
      <c r="F456" s="92" t="str">
        <f t="shared" si="66"/>
        <v>CP530</v>
      </c>
      <c r="G456" s="98" t="str">
        <f t="shared" si="72"/>
        <v>CP530-RETURN - 5th don of the month -BONUS</v>
      </c>
      <c r="H456" s="457"/>
      <c r="I456" s="37" t="s">
        <v>86</v>
      </c>
      <c r="J456" s="65">
        <v>0</v>
      </c>
      <c r="K456" s="65">
        <v>0</v>
      </c>
      <c r="L456" s="65">
        <v>0</v>
      </c>
      <c r="M456" s="65">
        <v>0</v>
      </c>
      <c r="N456" s="65">
        <v>0</v>
      </c>
      <c r="O456" s="65">
        <v>0</v>
      </c>
      <c r="P456" s="65">
        <v>0</v>
      </c>
      <c r="Q456" s="65">
        <v>0</v>
      </c>
      <c r="R456" s="65">
        <v>30</v>
      </c>
      <c r="S456" s="65">
        <v>30</v>
      </c>
      <c r="T456" s="65">
        <v>30</v>
      </c>
      <c r="U456" s="65">
        <v>30</v>
      </c>
      <c r="V456" s="199">
        <v>20</v>
      </c>
      <c r="W456" s="222">
        <v>20</v>
      </c>
      <c r="X456" s="222">
        <v>20</v>
      </c>
      <c r="Y456" s="222">
        <v>20</v>
      </c>
      <c r="Z456" s="222">
        <v>20</v>
      </c>
      <c r="AA456" s="222">
        <v>20</v>
      </c>
      <c r="AB456" s="222">
        <v>20</v>
      </c>
      <c r="AC456" s="222">
        <v>20</v>
      </c>
      <c r="AD456" s="222">
        <v>20</v>
      </c>
      <c r="AE456" s="222">
        <v>20</v>
      </c>
      <c r="AF456" s="222">
        <v>20</v>
      </c>
      <c r="AG456" s="222">
        <v>20</v>
      </c>
      <c r="AH456" s="222">
        <v>20</v>
      </c>
      <c r="AI456" s="222">
        <v>20</v>
      </c>
      <c r="AJ456" s="290">
        <v>0</v>
      </c>
      <c r="AK456" s="303">
        <v>0</v>
      </c>
      <c r="AL456" s="303">
        <v>0</v>
      </c>
      <c r="AM456" s="303">
        <v>0</v>
      </c>
      <c r="AN456" s="287">
        <v>0</v>
      </c>
      <c r="AO456" s="290">
        <v>30</v>
      </c>
      <c r="AP456" s="303">
        <v>30</v>
      </c>
      <c r="AQ456" s="303">
        <v>30</v>
      </c>
      <c r="AR456" s="22"/>
      <c r="AS456" s="116" t="str">
        <f t="shared" si="74"/>
        <v>N</v>
      </c>
      <c r="AT456" s="113">
        <f>IFERROR(SUMIF('Current NLData'!A:A,'Payment Changes'!G456,'Current NLData'!K:K)/COUNTIF('Current NLData'!A:A,'Payment Changes'!G456),0)+IFERROR(VLOOKUP(G456&amp;"-ALL",NLPaymentExport,10,FALSE),0)</f>
        <v>30</v>
      </c>
      <c r="AU456" s="117">
        <f t="shared" si="75"/>
        <v>0</v>
      </c>
    </row>
    <row r="457" spans="1:80" ht="28.5" outlineLevel="1" x14ac:dyDescent="0.45">
      <c r="A457" s="3"/>
      <c r="C457" s="4"/>
      <c r="D457" s="456"/>
      <c r="E457" s="90" t="str">
        <f t="shared" si="65"/>
        <v>Duncanville</v>
      </c>
      <c r="F457" s="92" t="str">
        <f t="shared" si="66"/>
        <v>CP530</v>
      </c>
      <c r="G457" s="98" t="str">
        <f t="shared" si="72"/>
        <v>CP530-RETURN - 6th don of the month -BONUS</v>
      </c>
      <c r="H457" s="457"/>
      <c r="I457" s="38" t="s">
        <v>87</v>
      </c>
      <c r="J457" s="58">
        <v>0</v>
      </c>
      <c r="K457" s="58">
        <v>0</v>
      </c>
      <c r="L457" s="58">
        <v>0</v>
      </c>
      <c r="M457" s="58">
        <v>0</v>
      </c>
      <c r="N457" s="58">
        <v>0</v>
      </c>
      <c r="O457" s="58">
        <v>0</v>
      </c>
      <c r="P457" s="58">
        <v>0</v>
      </c>
      <c r="Q457" s="58">
        <v>0</v>
      </c>
      <c r="R457" s="58">
        <v>0</v>
      </c>
      <c r="S457" s="58">
        <v>0</v>
      </c>
      <c r="T457" s="58">
        <v>0</v>
      </c>
      <c r="U457" s="58">
        <v>0</v>
      </c>
      <c r="V457" s="186">
        <v>0</v>
      </c>
      <c r="W457" s="214">
        <v>0</v>
      </c>
      <c r="X457" s="214">
        <v>0</v>
      </c>
      <c r="Y457" s="214">
        <v>0</v>
      </c>
      <c r="Z457" s="214">
        <v>0</v>
      </c>
      <c r="AA457" s="214">
        <v>0</v>
      </c>
      <c r="AB457" s="214">
        <v>0</v>
      </c>
      <c r="AC457" s="214">
        <v>0</v>
      </c>
      <c r="AD457" s="214">
        <v>0</v>
      </c>
      <c r="AE457" s="214">
        <v>0</v>
      </c>
      <c r="AF457" s="214">
        <v>0</v>
      </c>
      <c r="AG457" s="214">
        <v>0</v>
      </c>
      <c r="AH457" s="214">
        <v>0</v>
      </c>
      <c r="AI457" s="214">
        <v>0</v>
      </c>
      <c r="AJ457" s="289">
        <v>25</v>
      </c>
      <c r="AK457" s="301">
        <v>25</v>
      </c>
      <c r="AL457" s="301">
        <v>25</v>
      </c>
      <c r="AM457" s="301">
        <v>25</v>
      </c>
      <c r="AN457" s="272">
        <v>25</v>
      </c>
      <c r="AO457" s="289">
        <v>40</v>
      </c>
      <c r="AP457" s="301">
        <v>40</v>
      </c>
      <c r="AQ457" s="301">
        <v>40</v>
      </c>
      <c r="AR457" s="22"/>
      <c r="AS457" s="116" t="str">
        <f t="shared" si="74"/>
        <v>N</v>
      </c>
      <c r="AT457" s="113">
        <f>IFERROR(SUMIF('Current NLData'!A:A,'Payment Changes'!G457,'Current NLData'!K:K)/COUNTIF('Current NLData'!A:A,'Payment Changes'!G457),0)+IFERROR(VLOOKUP(G457&amp;"-ALL",NLPaymentExport,10,FALSE),0)</f>
        <v>40</v>
      </c>
      <c r="AU457" s="117">
        <f t="shared" si="75"/>
        <v>0</v>
      </c>
    </row>
    <row r="458" spans="1:80" ht="28.5" outlineLevel="1" x14ac:dyDescent="0.45">
      <c r="A458" s="3"/>
      <c r="C458" s="4"/>
      <c r="D458" s="456"/>
      <c r="E458" s="90" t="str">
        <f t="shared" si="65"/>
        <v>Duncanville</v>
      </c>
      <c r="F458" s="92" t="str">
        <f t="shared" si="66"/>
        <v>CP530</v>
      </c>
      <c r="G458" s="98" t="str">
        <f t="shared" si="72"/>
        <v>CP530-RETURN - 7th don of the month -BONUS</v>
      </c>
      <c r="H458" s="457"/>
      <c r="I458" s="38" t="s">
        <v>88</v>
      </c>
      <c r="J458" s="58">
        <v>0</v>
      </c>
      <c r="K458" s="58">
        <v>0</v>
      </c>
      <c r="L458" s="58">
        <v>0</v>
      </c>
      <c r="M458" s="58">
        <v>0</v>
      </c>
      <c r="N458" s="58">
        <v>0</v>
      </c>
      <c r="O458" s="58">
        <v>0</v>
      </c>
      <c r="P458" s="58">
        <v>0</v>
      </c>
      <c r="Q458" s="58">
        <v>0</v>
      </c>
      <c r="R458" s="58">
        <v>50</v>
      </c>
      <c r="S458" s="58">
        <v>50</v>
      </c>
      <c r="T458" s="58">
        <v>50</v>
      </c>
      <c r="U458" s="58">
        <v>50</v>
      </c>
      <c r="V458" s="190">
        <v>40</v>
      </c>
      <c r="W458" s="214">
        <v>40</v>
      </c>
      <c r="X458" s="214">
        <v>0</v>
      </c>
      <c r="Y458" s="214">
        <v>0</v>
      </c>
      <c r="Z458" s="214">
        <v>0</v>
      </c>
      <c r="AA458" s="214">
        <v>0</v>
      </c>
      <c r="AB458" s="190">
        <v>20</v>
      </c>
      <c r="AC458" s="190">
        <v>20</v>
      </c>
      <c r="AD458" s="214">
        <v>20</v>
      </c>
      <c r="AE458" s="214">
        <v>20</v>
      </c>
      <c r="AF458" s="214">
        <v>20</v>
      </c>
      <c r="AG458" s="214">
        <v>20</v>
      </c>
      <c r="AH458" s="214">
        <v>20</v>
      </c>
      <c r="AI458" s="214">
        <v>20</v>
      </c>
      <c r="AJ458" s="289">
        <v>0</v>
      </c>
      <c r="AK458" s="301">
        <v>0</v>
      </c>
      <c r="AL458" s="301">
        <v>0</v>
      </c>
      <c r="AM458" s="301">
        <v>0</v>
      </c>
      <c r="AN458" s="272">
        <v>0</v>
      </c>
      <c r="AO458" s="301">
        <v>0</v>
      </c>
      <c r="AP458" s="301">
        <v>0</v>
      </c>
      <c r="AQ458" s="301">
        <v>0</v>
      </c>
      <c r="AR458" s="22"/>
      <c r="AS458" s="116" t="str">
        <f t="shared" si="74"/>
        <v>N</v>
      </c>
      <c r="AT458" s="113">
        <f>IFERROR(SUMIF('Current NLData'!A:A,'Payment Changes'!G458,'Current NLData'!K:K)/COUNTIF('Current NLData'!A:A,'Payment Changes'!G458),0)+IFERROR(VLOOKUP(G458&amp;"-ALL",NLPaymentExport,10,FALSE),0)</f>
        <v>0</v>
      </c>
      <c r="AU458" s="117">
        <f t="shared" si="75"/>
        <v>0</v>
      </c>
    </row>
    <row r="459" spans="1:80" ht="28.5" outlineLevel="1" x14ac:dyDescent="0.45">
      <c r="A459" s="3"/>
      <c r="C459" s="4"/>
      <c r="D459" s="456"/>
      <c r="E459" s="90" t="str">
        <f t="shared" si="65"/>
        <v>Duncanville</v>
      </c>
      <c r="F459" s="92" t="str">
        <f t="shared" si="66"/>
        <v>CP530</v>
      </c>
      <c r="G459" s="98" t="str">
        <f t="shared" si="72"/>
        <v>CP530-RETURN - 8th don of the month -BONUS</v>
      </c>
      <c r="H459" s="457"/>
      <c r="I459" s="38" t="s">
        <v>89</v>
      </c>
      <c r="J459" s="58">
        <v>0</v>
      </c>
      <c r="K459" s="58">
        <f>J459</f>
        <v>0</v>
      </c>
      <c r="L459" s="58">
        <v>0</v>
      </c>
      <c r="M459" s="58">
        <v>0</v>
      </c>
      <c r="N459" s="58">
        <v>0</v>
      </c>
      <c r="O459" s="58">
        <v>0</v>
      </c>
      <c r="P459" s="58">
        <v>0</v>
      </c>
      <c r="Q459" s="58">
        <v>0</v>
      </c>
      <c r="R459" s="58">
        <v>0</v>
      </c>
      <c r="S459" s="58">
        <v>0</v>
      </c>
      <c r="T459" s="58">
        <v>0</v>
      </c>
      <c r="U459" s="58">
        <v>0</v>
      </c>
      <c r="V459" s="186">
        <v>0</v>
      </c>
      <c r="W459" s="214">
        <v>0</v>
      </c>
      <c r="X459" s="214">
        <v>0</v>
      </c>
      <c r="Y459" s="214">
        <v>0</v>
      </c>
      <c r="Z459" s="214">
        <v>0</v>
      </c>
      <c r="AA459" s="214">
        <v>0</v>
      </c>
      <c r="AB459" s="214">
        <v>0</v>
      </c>
      <c r="AC459" s="214">
        <v>0</v>
      </c>
      <c r="AD459" s="214">
        <v>0</v>
      </c>
      <c r="AE459" s="214">
        <v>0</v>
      </c>
      <c r="AF459" s="214">
        <v>0</v>
      </c>
      <c r="AG459" s="214">
        <v>0</v>
      </c>
      <c r="AH459" s="214">
        <v>0</v>
      </c>
      <c r="AI459" s="214">
        <v>0</v>
      </c>
      <c r="AJ459" s="272">
        <v>0</v>
      </c>
      <c r="AK459" s="301">
        <v>0</v>
      </c>
      <c r="AL459" s="301">
        <v>0</v>
      </c>
      <c r="AM459" s="301">
        <v>0</v>
      </c>
      <c r="AN459" s="272">
        <v>0</v>
      </c>
      <c r="AO459" s="301">
        <v>0</v>
      </c>
      <c r="AP459" s="301">
        <v>0</v>
      </c>
      <c r="AQ459" s="301">
        <v>0</v>
      </c>
      <c r="AR459" s="22"/>
      <c r="AS459" s="116" t="str">
        <f t="shared" si="74"/>
        <v>N</v>
      </c>
      <c r="AT459" s="113">
        <f>IFERROR(SUMIF('Current NLData'!A:A,'Payment Changes'!G459,'Current NLData'!K:K)/COUNTIF('Current NLData'!A:A,'Payment Changes'!G459),0)+IFERROR(VLOOKUP(G459&amp;"-ALL",NLPaymentExport,10,FALSE),0)</f>
        <v>0</v>
      </c>
      <c r="AU459" s="117">
        <f t="shared" si="75"/>
        <v>0</v>
      </c>
    </row>
    <row r="460" spans="1:80" ht="28.5" outlineLevel="1" x14ac:dyDescent="0.45">
      <c r="A460" s="3"/>
      <c r="C460" s="4" t="str">
        <f>IF(J460=0,"Warning","")</f>
        <v/>
      </c>
      <c r="D460" s="456"/>
      <c r="E460" s="90" t="str">
        <f t="shared" ref="E460:E523" si="76">IF(B460 = "",E459,B460)</f>
        <v>Duncanville</v>
      </c>
      <c r="F460" s="92" t="str">
        <f t="shared" ref="F460:F520" si="77">IF(D460 = "",F459,D460)</f>
        <v>CP530</v>
      </c>
      <c r="G460" s="98" t="str">
        <f t="shared" si="72"/>
        <v>CP530-RETURN - Buddy referral  -BONUS</v>
      </c>
      <c r="H460" s="457"/>
      <c r="I460" s="39" t="s">
        <v>90</v>
      </c>
      <c r="J460" s="58">
        <v>50</v>
      </c>
      <c r="K460" s="58">
        <v>50</v>
      </c>
      <c r="L460" s="58">
        <v>0</v>
      </c>
      <c r="M460" s="58">
        <v>0</v>
      </c>
      <c r="N460" s="58">
        <v>0</v>
      </c>
      <c r="O460" s="58">
        <v>50</v>
      </c>
      <c r="P460" s="58">
        <v>50</v>
      </c>
      <c r="Q460" s="58">
        <v>50</v>
      </c>
      <c r="R460" s="58">
        <v>50</v>
      </c>
      <c r="S460" s="58">
        <v>50</v>
      </c>
      <c r="T460" s="58">
        <v>50</v>
      </c>
      <c r="U460" s="58">
        <v>50</v>
      </c>
      <c r="V460" s="186">
        <v>50</v>
      </c>
      <c r="W460" s="214">
        <v>50</v>
      </c>
      <c r="X460" s="214">
        <v>50</v>
      </c>
      <c r="Y460" s="214">
        <v>50</v>
      </c>
      <c r="Z460" s="214">
        <v>50</v>
      </c>
      <c r="AA460" s="214">
        <v>50</v>
      </c>
      <c r="AB460" s="214">
        <v>50</v>
      </c>
      <c r="AC460" s="214">
        <v>50</v>
      </c>
      <c r="AD460" s="214">
        <v>50</v>
      </c>
      <c r="AE460" s="214">
        <v>50</v>
      </c>
      <c r="AF460" s="214">
        <v>50</v>
      </c>
      <c r="AG460" s="214">
        <v>50</v>
      </c>
      <c r="AH460" s="214">
        <v>50</v>
      </c>
      <c r="AI460" s="214">
        <v>50</v>
      </c>
      <c r="AJ460" s="272">
        <v>50</v>
      </c>
      <c r="AK460" s="301">
        <v>50</v>
      </c>
      <c r="AL460" s="301">
        <v>50</v>
      </c>
      <c r="AM460" s="301">
        <v>50</v>
      </c>
      <c r="AN460" s="272">
        <v>50</v>
      </c>
      <c r="AO460" s="301">
        <v>50</v>
      </c>
      <c r="AP460" s="301">
        <v>50</v>
      </c>
      <c r="AQ460" s="301">
        <v>50</v>
      </c>
      <c r="AR460" s="22"/>
      <c r="AS460" s="116" t="str">
        <f t="shared" si="74"/>
        <v>N</v>
      </c>
      <c r="AT460" s="113">
        <f>IFERROR(SUMIF('Current NLData'!A:A,'Payment Changes'!G460,'Current NLData'!K:K)/COUNTIF('Current NLData'!A:A,'Payment Changes'!G460),0)+IFERROR(VLOOKUP(G460&amp;"-ALL",NLPaymentExport,10,FALSE),0)</f>
        <v>50</v>
      </c>
      <c r="AU460" s="117">
        <f t="shared" si="75"/>
        <v>0</v>
      </c>
    </row>
    <row r="461" spans="1:80" s="89" customFormat="1" ht="21.4" thickBot="1" x14ac:dyDescent="0.7">
      <c r="A461" s="85"/>
      <c r="B461" s="348"/>
      <c r="C461" s="160"/>
      <c r="D461" s="86"/>
      <c r="E461" s="86"/>
      <c r="F461" s="86"/>
      <c r="G461" s="86"/>
      <c r="H461" s="95"/>
      <c r="I461" s="87"/>
      <c r="J461" s="88"/>
      <c r="K461" s="88"/>
      <c r="L461" s="88"/>
      <c r="M461" s="88"/>
      <c r="N461" s="88"/>
      <c r="O461" s="88"/>
      <c r="P461" s="88"/>
      <c r="Q461" s="88"/>
      <c r="R461" s="88"/>
      <c r="S461" s="88"/>
      <c r="T461" s="88"/>
      <c r="U461" s="88"/>
      <c r="V461" s="189" t="s">
        <v>91</v>
      </c>
      <c r="W461" s="189" t="s">
        <v>91</v>
      </c>
      <c r="X461" s="189" t="s">
        <v>91</v>
      </c>
      <c r="Y461" s="189" t="s">
        <v>91</v>
      </c>
      <c r="Z461" s="189" t="s">
        <v>91</v>
      </c>
      <c r="AA461" s="189" t="s">
        <v>91</v>
      </c>
      <c r="AB461" s="189" t="s">
        <v>91</v>
      </c>
      <c r="AC461" s="189" t="s">
        <v>91</v>
      </c>
      <c r="AD461" s="257" t="s">
        <v>91</v>
      </c>
      <c r="AE461" s="257" t="s">
        <v>91</v>
      </c>
      <c r="AF461" s="257" t="s">
        <v>91</v>
      </c>
      <c r="AG461" s="257" t="s">
        <v>91</v>
      </c>
      <c r="AH461" s="257" t="s">
        <v>91</v>
      </c>
      <c r="AI461" s="257" t="s">
        <v>91</v>
      </c>
      <c r="AJ461" s="288" t="s">
        <v>91</v>
      </c>
      <c r="AK461" s="311" t="s">
        <v>91</v>
      </c>
      <c r="AL461" s="311" t="s">
        <v>91</v>
      </c>
      <c r="AM461" s="311" t="s">
        <v>91</v>
      </c>
      <c r="AN461" s="288" t="s">
        <v>91</v>
      </c>
      <c r="AO461" s="311" t="s">
        <v>91</v>
      </c>
      <c r="AP461" s="311" t="s">
        <v>91</v>
      </c>
      <c r="AQ461" s="311" t="s">
        <v>91</v>
      </c>
      <c r="AR461" s="21"/>
      <c r="AS461" s="116" t="str">
        <f t="shared" si="74"/>
        <v>N</v>
      </c>
      <c r="AT461" s="113">
        <f>IFERROR(SUMIF('Current NLData'!A:A,'Payment Changes'!G461,'Current NLData'!K:K)/COUNTIF('Current NLData'!A:A,'Payment Changes'!G461),0)+IFERROR(VLOOKUP(G461&amp;"-ALL",NLPaymentExport,10,FALSE),0)</f>
        <v>0</v>
      </c>
      <c r="AU461" s="117" t="str">
        <f t="shared" si="75"/>
        <v/>
      </c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</row>
    <row r="462" spans="1:80" s="10" customFormat="1" x14ac:dyDescent="0.45">
      <c r="A462" s="458">
        <v>27</v>
      </c>
      <c r="B462" s="461" t="s">
        <v>324</v>
      </c>
      <c r="C462" s="473" t="s">
        <v>304</v>
      </c>
      <c r="D462" s="467" t="s">
        <v>305</v>
      </c>
      <c r="E462" s="105" t="str">
        <f t="shared" si="76"/>
        <v xml:space="preserve">Las Vegas </v>
      </c>
      <c r="F462" s="106" t="s">
        <v>325</v>
      </c>
      <c r="G462" s="107" t="str">
        <f t="shared" ref="G462:G480" si="78">F462&amp;"-"&amp;I462</f>
        <v>CP570-New Donor</v>
      </c>
      <c r="H462" s="470" t="s">
        <v>47</v>
      </c>
      <c r="I462" s="76" t="s">
        <v>48</v>
      </c>
      <c r="J462" s="40" t="s">
        <v>326</v>
      </c>
      <c r="K462" s="41" t="s">
        <v>327</v>
      </c>
      <c r="L462" s="41" t="s">
        <v>106</v>
      </c>
      <c r="M462" s="42" t="s">
        <v>106</v>
      </c>
      <c r="N462" s="40" t="s">
        <v>106</v>
      </c>
      <c r="O462" s="40" t="s">
        <v>106</v>
      </c>
      <c r="P462" s="40" t="s">
        <v>106</v>
      </c>
      <c r="Q462" s="40" t="s">
        <v>106</v>
      </c>
      <c r="R462" s="40" t="s">
        <v>106</v>
      </c>
      <c r="S462" s="40" t="s">
        <v>106</v>
      </c>
      <c r="T462" s="40" t="s">
        <v>106</v>
      </c>
      <c r="U462" s="171" t="s">
        <v>139</v>
      </c>
      <c r="V462" s="180" t="s">
        <v>139</v>
      </c>
      <c r="W462" s="180" t="s">
        <v>139</v>
      </c>
      <c r="X462" s="180" t="s">
        <v>139</v>
      </c>
      <c r="Y462" s="180" t="s">
        <v>139</v>
      </c>
      <c r="Z462" s="180" t="s">
        <v>139</v>
      </c>
      <c r="AA462" s="180" t="s">
        <v>139</v>
      </c>
      <c r="AB462" s="180" t="s">
        <v>139</v>
      </c>
      <c r="AC462" s="180" t="s">
        <v>139</v>
      </c>
      <c r="AD462" s="213" t="s">
        <v>139</v>
      </c>
      <c r="AE462" s="191" t="s">
        <v>151</v>
      </c>
      <c r="AF462" s="191" t="s">
        <v>151</v>
      </c>
      <c r="AG462" s="213" t="s">
        <v>151</v>
      </c>
      <c r="AH462" s="213" t="s">
        <v>151</v>
      </c>
      <c r="AI462" s="213" t="s">
        <v>151</v>
      </c>
      <c r="AJ462" s="281" t="s">
        <v>151</v>
      </c>
      <c r="AK462" s="320" t="s">
        <v>151</v>
      </c>
      <c r="AL462" s="282" t="s">
        <v>328</v>
      </c>
      <c r="AM462" s="320" t="s">
        <v>328</v>
      </c>
      <c r="AN462" s="281" t="s">
        <v>328</v>
      </c>
      <c r="AO462" s="320" t="s">
        <v>328</v>
      </c>
      <c r="AP462" s="320" t="s">
        <v>328</v>
      </c>
      <c r="AQ462" s="320" t="s">
        <v>328</v>
      </c>
      <c r="AR462" s="108"/>
      <c r="AS462" s="116" t="str">
        <f t="shared" si="74"/>
        <v>N</v>
      </c>
      <c r="AT462" s="113">
        <f>IFERROR(SUMIF('Current NLData'!A:A,'Payment Changes'!G462,'Current NLData'!K:K)/COUNTIF('Current NLData'!A:A,'Payment Changes'!G462),0)+IFERROR(VLOOKUP(G462&amp;"-ALL",NLPaymentExport,10,FALSE),0)</f>
        <v>0</v>
      </c>
      <c r="AU462" s="117" t="str">
        <f t="shared" si="75"/>
        <v/>
      </c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</row>
    <row r="463" spans="1:80" x14ac:dyDescent="0.45">
      <c r="A463" s="459"/>
      <c r="B463" s="462"/>
      <c r="C463" s="474"/>
      <c r="D463" s="468"/>
      <c r="E463" s="90" t="str">
        <f t="shared" si="76"/>
        <v xml:space="preserve">Las Vegas </v>
      </c>
      <c r="F463" s="91" t="s">
        <v>325</v>
      </c>
      <c r="G463" s="97" t="str">
        <f t="shared" si="78"/>
        <v>CP570-Return Donor</v>
      </c>
      <c r="H463" s="471"/>
      <c r="I463" s="77" t="s">
        <v>60</v>
      </c>
      <c r="J463" s="43" t="s">
        <v>329</v>
      </c>
      <c r="K463" s="43" t="s">
        <v>329</v>
      </c>
      <c r="L463" s="44" t="s">
        <v>329</v>
      </c>
      <c r="M463" s="45" t="s">
        <v>329</v>
      </c>
      <c r="N463" s="43" t="s">
        <v>329</v>
      </c>
      <c r="O463" s="43" t="s">
        <v>329</v>
      </c>
      <c r="P463" s="43" t="s">
        <v>329</v>
      </c>
      <c r="Q463" s="43" t="s">
        <v>329</v>
      </c>
      <c r="R463" s="43" t="s">
        <v>329</v>
      </c>
      <c r="S463" s="43" t="s">
        <v>329</v>
      </c>
      <c r="T463" s="43" t="s">
        <v>329</v>
      </c>
      <c r="U463" s="168" t="s">
        <v>330</v>
      </c>
      <c r="V463" s="176" t="s">
        <v>330</v>
      </c>
      <c r="W463" s="176" t="s">
        <v>331</v>
      </c>
      <c r="X463" s="176" t="s">
        <v>331</v>
      </c>
      <c r="Y463" s="176" t="s">
        <v>331</v>
      </c>
      <c r="Z463" s="176" t="s">
        <v>329</v>
      </c>
      <c r="AA463" s="176" t="s">
        <v>329</v>
      </c>
      <c r="AB463" s="176" t="s">
        <v>329</v>
      </c>
      <c r="AC463" s="176" t="s">
        <v>329</v>
      </c>
      <c r="AD463" s="217" t="s">
        <v>329</v>
      </c>
      <c r="AE463" s="217" t="s">
        <v>329</v>
      </c>
      <c r="AF463" s="217" t="s">
        <v>329</v>
      </c>
      <c r="AG463" s="217" t="s">
        <v>329</v>
      </c>
      <c r="AH463" s="217" t="s">
        <v>329</v>
      </c>
      <c r="AI463" s="217" t="s">
        <v>329</v>
      </c>
      <c r="AJ463" s="270" t="s">
        <v>329</v>
      </c>
      <c r="AK463" s="313" t="s">
        <v>329</v>
      </c>
      <c r="AL463" s="313" t="s">
        <v>329</v>
      </c>
      <c r="AM463" s="313" t="s">
        <v>329</v>
      </c>
      <c r="AN463" s="271" t="s">
        <v>332</v>
      </c>
      <c r="AO463" s="313" t="s">
        <v>332</v>
      </c>
      <c r="AP463" s="313" t="s">
        <v>332</v>
      </c>
      <c r="AQ463" s="313" t="s">
        <v>332</v>
      </c>
      <c r="AR463" s="21"/>
      <c r="AS463" s="116" t="str">
        <f t="shared" si="74"/>
        <v>N</v>
      </c>
      <c r="AT463" s="113">
        <f>IFERROR(SUMIF('Current NLData'!A:A,'Payment Changes'!G463,'Current NLData'!K:K)/COUNTIF('Current NLData'!A:A,'Payment Changes'!G463),0)+IFERROR(VLOOKUP(G463&amp;"-ALL",NLPaymentExport,10,FALSE),0)</f>
        <v>0</v>
      </c>
      <c r="AU463" s="117" t="str">
        <f t="shared" si="75"/>
        <v/>
      </c>
    </row>
    <row r="464" spans="1:80" x14ac:dyDescent="0.45">
      <c r="A464" s="459"/>
      <c r="B464" s="462"/>
      <c r="C464" s="474"/>
      <c r="D464" s="468"/>
      <c r="E464" s="90" t="str">
        <f t="shared" si="76"/>
        <v xml:space="preserve">Las Vegas </v>
      </c>
      <c r="F464" s="91" t="s">
        <v>325</v>
      </c>
      <c r="G464" s="97" t="str">
        <f t="shared" si="78"/>
        <v>CP570-Retention Bonus</v>
      </c>
      <c r="H464" s="471"/>
      <c r="I464" s="78" t="s">
        <v>62</v>
      </c>
      <c r="J464" s="46" t="s">
        <v>333</v>
      </c>
      <c r="K464" s="46" t="s">
        <v>333</v>
      </c>
      <c r="L464" s="47" t="s">
        <v>333</v>
      </c>
      <c r="M464" s="48" t="s">
        <v>333</v>
      </c>
      <c r="N464" s="46" t="s">
        <v>333</v>
      </c>
      <c r="O464" s="46" t="s">
        <v>333</v>
      </c>
      <c r="P464" s="46" t="s">
        <v>333</v>
      </c>
      <c r="Q464" s="46" t="s">
        <v>333</v>
      </c>
      <c r="R464" s="46" t="s">
        <v>334</v>
      </c>
      <c r="S464" s="46" t="s">
        <v>334</v>
      </c>
      <c r="T464" s="46" t="s">
        <v>335</v>
      </c>
      <c r="U464" s="46" t="s">
        <v>335</v>
      </c>
      <c r="V464" s="198" t="s">
        <v>336</v>
      </c>
      <c r="W464" s="216" t="s">
        <v>336</v>
      </c>
      <c r="X464" s="216" t="s">
        <v>337</v>
      </c>
      <c r="Y464" s="216" t="s">
        <v>337</v>
      </c>
      <c r="Z464" s="216" t="s">
        <v>337</v>
      </c>
      <c r="AA464" s="216" t="s">
        <v>337</v>
      </c>
      <c r="AB464" s="198" t="s">
        <v>338</v>
      </c>
      <c r="AC464" s="248" t="s">
        <v>338</v>
      </c>
      <c r="AD464" s="248" t="s">
        <v>338</v>
      </c>
      <c r="AE464" s="248" t="s">
        <v>338</v>
      </c>
      <c r="AF464" s="248" t="s">
        <v>338</v>
      </c>
      <c r="AG464" s="248" t="s">
        <v>339</v>
      </c>
      <c r="AH464" s="248" t="s">
        <v>338</v>
      </c>
      <c r="AI464" s="248" t="s">
        <v>339</v>
      </c>
      <c r="AJ464" s="276" t="s">
        <v>340</v>
      </c>
      <c r="AK464" s="314" t="s">
        <v>340</v>
      </c>
      <c r="AL464" s="314" t="s">
        <v>340</v>
      </c>
      <c r="AM464" s="276" t="s">
        <v>341</v>
      </c>
      <c r="AN464" s="276" t="s">
        <v>342</v>
      </c>
      <c r="AO464" s="314" t="s">
        <v>342</v>
      </c>
      <c r="AP464" s="314" t="s">
        <v>342</v>
      </c>
      <c r="AQ464" s="314" t="s">
        <v>342</v>
      </c>
      <c r="AR464" s="21"/>
      <c r="AS464" s="116" t="str">
        <f t="shared" si="74"/>
        <v>N</v>
      </c>
      <c r="AT464" s="113">
        <f>IFERROR(SUMIF('Current NLData'!A:A,'Payment Changes'!G464,'Current NLData'!K:K)/COUNTIF('Current NLData'!A:A,'Payment Changes'!G464),0)+IFERROR(VLOOKUP(G464&amp;"-ALL",NLPaymentExport,10,FALSE),0)</f>
        <v>0</v>
      </c>
      <c r="AU464" s="117" t="str">
        <f t="shared" si="75"/>
        <v/>
      </c>
    </row>
    <row r="465" spans="1:80" s="15" customFormat="1" ht="14.65" thickBot="1" x14ac:dyDescent="0.5">
      <c r="A465" s="460"/>
      <c r="B465" s="463"/>
      <c r="C465" s="475"/>
      <c r="D465" s="469"/>
      <c r="E465" s="109" t="str">
        <f t="shared" si="76"/>
        <v xml:space="preserve">Las Vegas </v>
      </c>
      <c r="F465" s="110" t="s">
        <v>325</v>
      </c>
      <c r="G465" s="111" t="str">
        <f t="shared" si="78"/>
        <v>CP570-Referral</v>
      </c>
      <c r="H465" s="472"/>
      <c r="I465" s="79" t="s">
        <v>73</v>
      </c>
      <c r="J465" s="49">
        <v>50</v>
      </c>
      <c r="K465" s="49">
        <v>50</v>
      </c>
      <c r="L465" s="50">
        <v>50</v>
      </c>
      <c r="M465" s="51">
        <v>50</v>
      </c>
      <c r="N465" s="49">
        <v>50</v>
      </c>
      <c r="O465" s="49">
        <v>50</v>
      </c>
      <c r="P465" s="49">
        <v>50</v>
      </c>
      <c r="Q465" s="49">
        <v>50</v>
      </c>
      <c r="R465" s="49">
        <v>50</v>
      </c>
      <c r="S465" s="49">
        <v>50</v>
      </c>
      <c r="T465" s="49">
        <v>50</v>
      </c>
      <c r="U465" s="49">
        <v>50</v>
      </c>
      <c r="V465" s="178">
        <v>50</v>
      </c>
      <c r="W465" s="178">
        <v>50</v>
      </c>
      <c r="X465" s="178">
        <v>50</v>
      </c>
      <c r="Y465" s="178">
        <v>50</v>
      </c>
      <c r="Z465" s="178">
        <v>50</v>
      </c>
      <c r="AA465" s="178">
        <v>50</v>
      </c>
      <c r="AB465" s="178">
        <v>50</v>
      </c>
      <c r="AC465" s="178">
        <v>50</v>
      </c>
      <c r="AD465" s="219">
        <v>50</v>
      </c>
      <c r="AE465" s="219">
        <v>50</v>
      </c>
      <c r="AF465" s="219">
        <v>50</v>
      </c>
      <c r="AG465" s="219">
        <v>50</v>
      </c>
      <c r="AH465" s="219">
        <v>50</v>
      </c>
      <c r="AI465" s="219">
        <v>50</v>
      </c>
      <c r="AJ465" s="277">
        <v>50</v>
      </c>
      <c r="AK465" s="315">
        <v>50</v>
      </c>
      <c r="AL465" s="315">
        <v>50</v>
      </c>
      <c r="AM465" s="315">
        <v>50</v>
      </c>
      <c r="AN465" s="277">
        <v>50</v>
      </c>
      <c r="AO465" s="315">
        <v>50</v>
      </c>
      <c r="AP465" s="315">
        <v>50</v>
      </c>
      <c r="AQ465" s="315">
        <v>50</v>
      </c>
      <c r="AR465" s="112"/>
      <c r="AS465" s="116" t="str">
        <f t="shared" si="74"/>
        <v>N</v>
      </c>
      <c r="AT465" s="113">
        <f>IFERROR(SUMIF('Current NLData'!A:A,'Payment Changes'!G465,'Current NLData'!K:K)/COUNTIF('Current NLData'!A:A,'Payment Changes'!G465),0)+IFERROR(VLOOKUP(G465&amp;"-ALL",NLPaymentExport,10,FALSE),0)</f>
        <v>0</v>
      </c>
      <c r="AU465" s="117" t="str">
        <f t="shared" si="75"/>
        <v/>
      </c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</row>
    <row r="466" spans="1:80" outlineLevel="1" x14ac:dyDescent="0.45">
      <c r="A466" s="3"/>
      <c r="C466" s="4"/>
      <c r="D466" s="455" t="s">
        <v>325</v>
      </c>
      <c r="E466" s="90" t="str">
        <f t="shared" si="76"/>
        <v xml:space="preserve">Las Vegas </v>
      </c>
      <c r="F466" s="92" t="str">
        <f t="shared" si="77"/>
        <v>CP570</v>
      </c>
      <c r="G466" s="98" t="str">
        <f t="shared" si="78"/>
        <v>CP570-NEW DONOR -1st</v>
      </c>
      <c r="H466" s="457" t="s">
        <v>75</v>
      </c>
      <c r="I466" s="33" t="s">
        <v>76</v>
      </c>
      <c r="J466" s="60">
        <v>100</v>
      </c>
      <c r="K466" s="61">
        <f>J466</f>
        <v>100</v>
      </c>
      <c r="L466" s="60">
        <v>100</v>
      </c>
      <c r="M466" s="60">
        <v>100</v>
      </c>
      <c r="N466" s="60">
        <v>100</v>
      </c>
      <c r="O466" s="60">
        <v>100</v>
      </c>
      <c r="P466" s="60">
        <v>100</v>
      </c>
      <c r="Q466" s="60">
        <v>100</v>
      </c>
      <c r="R466" s="60">
        <v>100</v>
      </c>
      <c r="S466" s="60">
        <v>100</v>
      </c>
      <c r="T466" s="60">
        <v>100</v>
      </c>
      <c r="U466" s="60">
        <v>125</v>
      </c>
      <c r="V466" s="185">
        <v>125</v>
      </c>
      <c r="W466" s="185">
        <v>125</v>
      </c>
      <c r="X466" s="185">
        <v>125</v>
      </c>
      <c r="Y466" s="185">
        <v>125</v>
      </c>
      <c r="Z466" s="185">
        <v>125</v>
      </c>
      <c r="AA466" s="185">
        <v>125</v>
      </c>
      <c r="AB466" s="185">
        <v>125</v>
      </c>
      <c r="AC466" s="185">
        <v>125</v>
      </c>
      <c r="AD466" s="220">
        <v>125</v>
      </c>
      <c r="AE466" s="192">
        <v>100</v>
      </c>
      <c r="AF466" s="192">
        <v>100</v>
      </c>
      <c r="AG466" s="220">
        <v>100</v>
      </c>
      <c r="AH466" s="220">
        <v>100</v>
      </c>
      <c r="AI466" s="220">
        <v>100</v>
      </c>
      <c r="AJ466" s="286">
        <v>100</v>
      </c>
      <c r="AK466" s="300">
        <v>100</v>
      </c>
      <c r="AL466" s="300">
        <v>100</v>
      </c>
      <c r="AM466" s="300">
        <v>100</v>
      </c>
      <c r="AN466" s="286">
        <v>100</v>
      </c>
      <c r="AO466" s="300">
        <v>100</v>
      </c>
      <c r="AP466" s="300">
        <v>100</v>
      </c>
      <c r="AQ466" s="300">
        <v>100</v>
      </c>
      <c r="AR466" s="23"/>
      <c r="AS466" s="116" t="str">
        <f t="shared" si="74"/>
        <v>N</v>
      </c>
      <c r="AT466" s="113">
        <f>IFERROR(SUMIF('Current NLData'!A:A,'Payment Changes'!G466,'Current NLData'!K:K)/COUNTIF('Current NLData'!A:A,'Payment Changes'!G466),0)+IFERROR(VLOOKUP(G466&amp;"-ALL",NLPaymentExport,10,FALSE),0)</f>
        <v>100</v>
      </c>
      <c r="AU466" s="117">
        <f t="shared" si="75"/>
        <v>0</v>
      </c>
    </row>
    <row r="467" spans="1:80" outlineLevel="1" x14ac:dyDescent="0.45">
      <c r="A467" s="3"/>
      <c r="C467" s="4"/>
      <c r="D467" s="456"/>
      <c r="E467" s="90" t="str">
        <f t="shared" si="76"/>
        <v xml:space="preserve">Las Vegas </v>
      </c>
      <c r="F467" s="92" t="str">
        <f t="shared" si="77"/>
        <v>CP570</v>
      </c>
      <c r="G467" s="98" t="str">
        <f t="shared" si="78"/>
        <v>CP570-NEW DONOR -2nd</v>
      </c>
      <c r="H467" s="457"/>
      <c r="I467" s="34" t="s">
        <v>77</v>
      </c>
      <c r="J467" s="58">
        <v>100</v>
      </c>
      <c r="K467" s="62">
        <f>J467</f>
        <v>100</v>
      </c>
      <c r="L467" s="58">
        <v>100</v>
      </c>
      <c r="M467" s="58">
        <v>100</v>
      </c>
      <c r="N467" s="58">
        <v>100</v>
      </c>
      <c r="O467" s="58">
        <v>100</v>
      </c>
      <c r="P467" s="58">
        <v>100</v>
      </c>
      <c r="Q467" s="58">
        <v>100</v>
      </c>
      <c r="R467" s="58">
        <v>100</v>
      </c>
      <c r="S467" s="58">
        <v>100</v>
      </c>
      <c r="T467" s="58">
        <v>100</v>
      </c>
      <c r="U467" s="58">
        <v>125</v>
      </c>
      <c r="V467" s="186">
        <v>125</v>
      </c>
      <c r="W467" s="186">
        <v>125</v>
      </c>
      <c r="X467" s="186">
        <v>125</v>
      </c>
      <c r="Y467" s="186">
        <v>125</v>
      </c>
      <c r="Z467" s="186">
        <v>125</v>
      </c>
      <c r="AA467" s="186">
        <v>125</v>
      </c>
      <c r="AB467" s="186">
        <v>125</v>
      </c>
      <c r="AC467" s="186">
        <v>125</v>
      </c>
      <c r="AD467" s="214">
        <v>125</v>
      </c>
      <c r="AE467" s="190">
        <v>100</v>
      </c>
      <c r="AF467" s="190">
        <v>100</v>
      </c>
      <c r="AG467" s="214">
        <v>100</v>
      </c>
      <c r="AH467" s="214">
        <v>100</v>
      </c>
      <c r="AI467" s="214">
        <v>100</v>
      </c>
      <c r="AJ467" s="272">
        <v>100</v>
      </c>
      <c r="AK467" s="301">
        <v>100</v>
      </c>
      <c r="AL467" s="301">
        <v>100</v>
      </c>
      <c r="AM467" s="301">
        <v>100</v>
      </c>
      <c r="AN467" s="272">
        <v>100</v>
      </c>
      <c r="AO467" s="301">
        <v>100</v>
      </c>
      <c r="AP467" s="301">
        <v>100</v>
      </c>
      <c r="AQ467" s="301">
        <v>100</v>
      </c>
      <c r="AR467" s="23"/>
      <c r="AS467" s="116" t="str">
        <f t="shared" si="74"/>
        <v>N</v>
      </c>
      <c r="AT467" s="113">
        <f>IFERROR(SUMIF('Current NLData'!A:A,'Payment Changes'!G467,'Current NLData'!K:K)/COUNTIF('Current NLData'!A:A,'Payment Changes'!G467),0)+IFERROR(VLOOKUP(G467&amp;"-ALL",NLPaymentExport,10,FALSE),0)</f>
        <v>100</v>
      </c>
      <c r="AU467" s="117">
        <f t="shared" si="75"/>
        <v>0</v>
      </c>
    </row>
    <row r="468" spans="1:80" outlineLevel="1" x14ac:dyDescent="0.45">
      <c r="A468" s="3"/>
      <c r="C468" s="4"/>
      <c r="D468" s="456"/>
      <c r="E468" s="90" t="str">
        <f t="shared" si="76"/>
        <v xml:space="preserve">Las Vegas </v>
      </c>
      <c r="F468" s="92" t="str">
        <f t="shared" si="77"/>
        <v>CP570</v>
      </c>
      <c r="G468" s="98" t="str">
        <f t="shared" si="78"/>
        <v>CP570-NEW DONOR -3rd</v>
      </c>
      <c r="H468" s="457"/>
      <c r="I468" s="34" t="s">
        <v>78</v>
      </c>
      <c r="J468" s="58">
        <v>100</v>
      </c>
      <c r="K468" s="62">
        <f t="shared" ref="K468:K469" si="79">J468</f>
        <v>100</v>
      </c>
      <c r="L468" s="58">
        <v>100</v>
      </c>
      <c r="M468" s="58">
        <v>100</v>
      </c>
      <c r="N468" s="58">
        <v>100</v>
      </c>
      <c r="O468" s="58">
        <v>100</v>
      </c>
      <c r="P468" s="58">
        <v>100</v>
      </c>
      <c r="Q468" s="58">
        <v>100</v>
      </c>
      <c r="R468" s="58">
        <v>100</v>
      </c>
      <c r="S468" s="58">
        <v>100</v>
      </c>
      <c r="T468" s="58">
        <v>100</v>
      </c>
      <c r="U468" s="58">
        <v>125</v>
      </c>
      <c r="V468" s="186">
        <v>125</v>
      </c>
      <c r="W468" s="186">
        <v>125</v>
      </c>
      <c r="X468" s="186">
        <v>125</v>
      </c>
      <c r="Y468" s="186">
        <v>125</v>
      </c>
      <c r="Z468" s="186">
        <v>125</v>
      </c>
      <c r="AA468" s="186">
        <v>125</v>
      </c>
      <c r="AB468" s="186">
        <v>125</v>
      </c>
      <c r="AC468" s="186">
        <v>125</v>
      </c>
      <c r="AD468" s="214">
        <v>125</v>
      </c>
      <c r="AE468" s="190">
        <v>100</v>
      </c>
      <c r="AF468" s="190">
        <v>100</v>
      </c>
      <c r="AG468" s="214">
        <v>100</v>
      </c>
      <c r="AH468" s="214">
        <v>100</v>
      </c>
      <c r="AI468" s="214">
        <v>100</v>
      </c>
      <c r="AJ468" s="272">
        <v>100</v>
      </c>
      <c r="AK468" s="301">
        <v>100</v>
      </c>
      <c r="AL468" s="301">
        <v>100</v>
      </c>
      <c r="AM468" s="301">
        <v>100</v>
      </c>
      <c r="AN468" s="272">
        <v>100</v>
      </c>
      <c r="AO468" s="301">
        <v>100</v>
      </c>
      <c r="AP468" s="301">
        <v>100</v>
      </c>
      <c r="AQ468" s="301">
        <v>100</v>
      </c>
      <c r="AR468" s="23"/>
      <c r="AS468" s="116" t="str">
        <f t="shared" si="74"/>
        <v>N</v>
      </c>
      <c r="AT468" s="113">
        <f>IFERROR(SUMIF('Current NLData'!A:A,'Payment Changes'!G468,'Current NLData'!K:K)/COUNTIF('Current NLData'!A:A,'Payment Changes'!G468),0)+IFERROR(VLOOKUP(G468&amp;"-ALL",NLPaymentExport,10,FALSE),0)</f>
        <v>100</v>
      </c>
      <c r="AU468" s="117">
        <f t="shared" si="75"/>
        <v>0</v>
      </c>
    </row>
    <row r="469" spans="1:80" outlineLevel="1" x14ac:dyDescent="0.45">
      <c r="A469" s="3"/>
      <c r="C469" s="4"/>
      <c r="D469" s="456"/>
      <c r="E469" s="90" t="str">
        <f t="shared" si="76"/>
        <v xml:space="preserve">Las Vegas </v>
      </c>
      <c r="F469" s="92" t="str">
        <f t="shared" si="77"/>
        <v>CP570</v>
      </c>
      <c r="G469" s="98" t="str">
        <f t="shared" si="78"/>
        <v>CP570-NEW DONOR -4th</v>
      </c>
      <c r="H469" s="457"/>
      <c r="I469" s="34" t="s">
        <v>79</v>
      </c>
      <c r="J469" s="58">
        <v>100</v>
      </c>
      <c r="K469" s="62">
        <f t="shared" si="79"/>
        <v>100</v>
      </c>
      <c r="L469" s="58">
        <v>100</v>
      </c>
      <c r="M469" s="58">
        <v>100</v>
      </c>
      <c r="N469" s="58">
        <v>100</v>
      </c>
      <c r="O469" s="58">
        <v>100</v>
      </c>
      <c r="P469" s="58">
        <v>100</v>
      </c>
      <c r="Q469" s="58">
        <v>100</v>
      </c>
      <c r="R469" s="58">
        <v>100</v>
      </c>
      <c r="S469" s="58">
        <v>100</v>
      </c>
      <c r="T469" s="58">
        <v>100</v>
      </c>
      <c r="U469" s="58">
        <v>50</v>
      </c>
      <c r="V469" s="186">
        <v>50</v>
      </c>
      <c r="W469" s="186">
        <v>50</v>
      </c>
      <c r="X469" s="186">
        <v>50</v>
      </c>
      <c r="Y469" s="186">
        <v>50</v>
      </c>
      <c r="Z469" s="186">
        <v>50</v>
      </c>
      <c r="AA469" s="186">
        <v>50</v>
      </c>
      <c r="AB469" s="186">
        <v>50</v>
      </c>
      <c r="AC469" s="186">
        <v>50</v>
      </c>
      <c r="AD469" s="214">
        <v>50</v>
      </c>
      <c r="AE469" s="190">
        <v>100</v>
      </c>
      <c r="AF469" s="190">
        <v>100</v>
      </c>
      <c r="AG469" s="214">
        <v>100</v>
      </c>
      <c r="AH469" s="214">
        <v>100</v>
      </c>
      <c r="AI469" s="214">
        <v>100</v>
      </c>
      <c r="AJ469" s="272">
        <v>100</v>
      </c>
      <c r="AK469" s="301">
        <v>100</v>
      </c>
      <c r="AL469" s="301">
        <v>100</v>
      </c>
      <c r="AM469" s="301">
        <v>100</v>
      </c>
      <c r="AN469" s="272">
        <v>100</v>
      </c>
      <c r="AO469" s="301">
        <v>100</v>
      </c>
      <c r="AP469" s="301">
        <v>100</v>
      </c>
      <c r="AQ469" s="301">
        <v>100</v>
      </c>
      <c r="AR469" s="23"/>
      <c r="AS469" s="116" t="str">
        <f t="shared" si="74"/>
        <v>N</v>
      </c>
      <c r="AT469" s="113">
        <f>IFERROR(SUMIF('Current NLData'!A:A,'Payment Changes'!G469,'Current NLData'!K:K)/COUNTIF('Current NLData'!A:A,'Payment Changes'!G469),0)+IFERROR(VLOOKUP(G469&amp;"-ALL",NLPaymentExport,10,FALSE),0)</f>
        <v>100</v>
      </c>
      <c r="AU469" s="117">
        <f t="shared" si="75"/>
        <v>0</v>
      </c>
    </row>
    <row r="470" spans="1:80" outlineLevel="1" x14ac:dyDescent="0.45">
      <c r="A470" s="3"/>
      <c r="C470" s="4"/>
      <c r="D470" s="456"/>
      <c r="E470" s="90" t="str">
        <f t="shared" si="76"/>
        <v xml:space="preserve">Las Vegas </v>
      </c>
      <c r="F470" s="92" t="str">
        <f t="shared" si="77"/>
        <v>CP570</v>
      </c>
      <c r="G470" s="98" t="str">
        <f t="shared" si="78"/>
        <v>CP570-NEW DONOR -5th</v>
      </c>
      <c r="H470" s="457"/>
      <c r="I470" s="34" t="s">
        <v>80</v>
      </c>
      <c r="J470" s="58">
        <v>50</v>
      </c>
      <c r="K470" s="62">
        <v>50</v>
      </c>
      <c r="L470" s="58">
        <v>50</v>
      </c>
      <c r="M470" s="58">
        <v>50</v>
      </c>
      <c r="N470" s="58">
        <v>50</v>
      </c>
      <c r="O470" s="58">
        <v>50</v>
      </c>
      <c r="P470" s="58">
        <v>50</v>
      </c>
      <c r="Q470" s="58">
        <v>50</v>
      </c>
      <c r="R470" s="58">
        <v>50</v>
      </c>
      <c r="S470" s="58">
        <v>50</v>
      </c>
      <c r="T470" s="58">
        <v>50</v>
      </c>
      <c r="U470" s="58">
        <v>50</v>
      </c>
      <c r="V470" s="186">
        <v>50</v>
      </c>
      <c r="W470" s="186">
        <v>50</v>
      </c>
      <c r="X470" s="186">
        <v>50</v>
      </c>
      <c r="Y470" s="186">
        <v>50</v>
      </c>
      <c r="Z470" s="186">
        <v>50</v>
      </c>
      <c r="AA470" s="186">
        <v>50</v>
      </c>
      <c r="AB470" s="186">
        <v>50</v>
      </c>
      <c r="AC470" s="186">
        <v>50</v>
      </c>
      <c r="AD470" s="214">
        <v>50</v>
      </c>
      <c r="AE470" s="190">
        <v>100</v>
      </c>
      <c r="AF470" s="190">
        <v>100</v>
      </c>
      <c r="AG470" s="214">
        <v>100</v>
      </c>
      <c r="AH470" s="214">
        <v>100</v>
      </c>
      <c r="AI470" s="214">
        <v>100</v>
      </c>
      <c r="AJ470" s="272">
        <v>100</v>
      </c>
      <c r="AK470" s="301">
        <v>100</v>
      </c>
      <c r="AL470" s="301">
        <v>100</v>
      </c>
      <c r="AM470" s="301">
        <v>100</v>
      </c>
      <c r="AN470" s="272">
        <v>100</v>
      </c>
      <c r="AO470" s="301">
        <v>100</v>
      </c>
      <c r="AP470" s="301">
        <v>100</v>
      </c>
      <c r="AQ470" s="301">
        <v>100</v>
      </c>
      <c r="AR470" s="23"/>
      <c r="AS470" s="116" t="str">
        <f t="shared" si="74"/>
        <v>N</v>
      </c>
      <c r="AT470" s="113">
        <f>IFERROR(SUMIF('Current NLData'!A:A,'Payment Changes'!G470,'Current NLData'!K:K)/COUNTIF('Current NLData'!A:A,'Payment Changes'!G470),0)+IFERROR(VLOOKUP(G470&amp;"-ALL",NLPaymentExport,10,FALSE),0)</f>
        <v>100</v>
      </c>
      <c r="AU470" s="117">
        <f t="shared" si="75"/>
        <v>0</v>
      </c>
    </row>
    <row r="471" spans="1:80" outlineLevel="1" x14ac:dyDescent="0.45">
      <c r="A471" s="3"/>
      <c r="C471" s="4"/>
      <c r="D471" s="456"/>
      <c r="E471" s="90" t="str">
        <f t="shared" si="76"/>
        <v xml:space="preserve">Las Vegas </v>
      </c>
      <c r="F471" s="92" t="str">
        <f t="shared" si="77"/>
        <v>CP570</v>
      </c>
      <c r="G471" s="98" t="str">
        <f t="shared" si="78"/>
        <v>CP570-NEW DONOR -6th</v>
      </c>
      <c r="H471" s="457"/>
      <c r="I471" s="34" t="s">
        <v>81</v>
      </c>
      <c r="J471" s="58">
        <v>50</v>
      </c>
      <c r="K471" s="62">
        <v>75</v>
      </c>
      <c r="L471" s="58">
        <v>50</v>
      </c>
      <c r="M471" s="58">
        <v>50</v>
      </c>
      <c r="N471" s="58">
        <v>50</v>
      </c>
      <c r="O471" s="58">
        <v>50</v>
      </c>
      <c r="P471" s="58">
        <v>50</v>
      </c>
      <c r="Q471" s="58">
        <v>50</v>
      </c>
      <c r="R471" s="58">
        <v>50</v>
      </c>
      <c r="S471" s="58">
        <v>50</v>
      </c>
      <c r="T471" s="58">
        <v>50</v>
      </c>
      <c r="U471" s="58">
        <v>50</v>
      </c>
      <c r="V471" s="186">
        <v>50</v>
      </c>
      <c r="W471" s="186">
        <v>50</v>
      </c>
      <c r="X471" s="186">
        <v>50</v>
      </c>
      <c r="Y471" s="186">
        <v>50</v>
      </c>
      <c r="Z471" s="186">
        <v>50</v>
      </c>
      <c r="AA471" s="186">
        <v>50</v>
      </c>
      <c r="AB471" s="186">
        <v>50</v>
      </c>
      <c r="AC471" s="186">
        <v>50</v>
      </c>
      <c r="AD471" s="214">
        <v>50</v>
      </c>
      <c r="AE471" s="190">
        <v>100</v>
      </c>
      <c r="AF471" s="190">
        <v>100</v>
      </c>
      <c r="AG471" s="214">
        <v>100</v>
      </c>
      <c r="AH471" s="214">
        <v>100</v>
      </c>
      <c r="AI471" s="214">
        <v>100</v>
      </c>
      <c r="AJ471" s="272">
        <v>100</v>
      </c>
      <c r="AK471" s="301">
        <v>100</v>
      </c>
      <c r="AL471" s="301">
        <v>100</v>
      </c>
      <c r="AM471" s="301">
        <v>100</v>
      </c>
      <c r="AN471" s="272">
        <v>100</v>
      </c>
      <c r="AO471" s="301">
        <v>100</v>
      </c>
      <c r="AP471" s="301">
        <v>100</v>
      </c>
      <c r="AQ471" s="301">
        <v>100</v>
      </c>
      <c r="AR471" s="23"/>
      <c r="AS471" s="116" t="str">
        <f t="shared" si="74"/>
        <v>N</v>
      </c>
      <c r="AT471" s="113">
        <f>IFERROR(SUMIF('Current NLData'!A:A,'Payment Changes'!G471,'Current NLData'!K:K)/COUNTIF('Current NLData'!A:A,'Payment Changes'!G471),0)+IFERROR(VLOOKUP(G471&amp;"-ALL",NLPaymentExport,10,FALSE),0)</f>
        <v>100</v>
      </c>
      <c r="AU471" s="117">
        <f t="shared" si="75"/>
        <v>0</v>
      </c>
    </row>
    <row r="472" spans="1:80" outlineLevel="1" x14ac:dyDescent="0.45">
      <c r="A472" s="3"/>
      <c r="C472" s="4"/>
      <c r="D472" s="456"/>
      <c r="E472" s="90" t="str">
        <f t="shared" si="76"/>
        <v xml:space="preserve">Las Vegas </v>
      </c>
      <c r="F472" s="92" t="str">
        <f t="shared" si="77"/>
        <v>CP570</v>
      </c>
      <c r="G472" s="98" t="str">
        <f t="shared" si="78"/>
        <v>CP570-NEW DONOR -7th</v>
      </c>
      <c r="H472" s="457"/>
      <c r="I472" s="34" t="s">
        <v>82</v>
      </c>
      <c r="J472" s="58">
        <v>50</v>
      </c>
      <c r="K472" s="62">
        <v>50</v>
      </c>
      <c r="L472" s="58">
        <v>50</v>
      </c>
      <c r="M472" s="58">
        <v>50</v>
      </c>
      <c r="N472" s="58">
        <v>50</v>
      </c>
      <c r="O472" s="58">
        <v>50</v>
      </c>
      <c r="P472" s="58">
        <v>50</v>
      </c>
      <c r="Q472" s="58">
        <v>50</v>
      </c>
      <c r="R472" s="58">
        <v>50</v>
      </c>
      <c r="S472" s="58">
        <v>50</v>
      </c>
      <c r="T472" s="58">
        <v>50</v>
      </c>
      <c r="U472" s="58">
        <v>50</v>
      </c>
      <c r="V472" s="186">
        <v>50</v>
      </c>
      <c r="W472" s="186">
        <v>50</v>
      </c>
      <c r="X472" s="186">
        <v>50</v>
      </c>
      <c r="Y472" s="186">
        <v>50</v>
      </c>
      <c r="Z472" s="186">
        <v>50</v>
      </c>
      <c r="AA472" s="186">
        <v>50</v>
      </c>
      <c r="AB472" s="186">
        <v>50</v>
      </c>
      <c r="AC472" s="186">
        <v>50</v>
      </c>
      <c r="AD472" s="214">
        <v>50</v>
      </c>
      <c r="AE472" s="190">
        <v>100</v>
      </c>
      <c r="AF472" s="190">
        <v>100</v>
      </c>
      <c r="AG472" s="214">
        <v>100</v>
      </c>
      <c r="AH472" s="214">
        <v>100</v>
      </c>
      <c r="AI472" s="214">
        <v>100</v>
      </c>
      <c r="AJ472" s="272">
        <v>100</v>
      </c>
      <c r="AK472" s="301">
        <v>100</v>
      </c>
      <c r="AL472" s="301">
        <v>100</v>
      </c>
      <c r="AM472" s="301">
        <v>100</v>
      </c>
      <c r="AN472" s="272">
        <v>100</v>
      </c>
      <c r="AO472" s="301">
        <v>100</v>
      </c>
      <c r="AP472" s="301">
        <v>100</v>
      </c>
      <c r="AQ472" s="301">
        <v>100</v>
      </c>
      <c r="AR472" s="23"/>
      <c r="AS472" s="116" t="str">
        <f t="shared" si="74"/>
        <v>N</v>
      </c>
      <c r="AT472" s="113">
        <f>IFERROR(SUMIF('Current NLData'!A:A,'Payment Changes'!G472,'Current NLData'!K:K)/COUNTIF('Current NLData'!A:A,'Payment Changes'!G472),0)+IFERROR(VLOOKUP(G472&amp;"-ALL",NLPaymentExport,10,FALSE),0)</f>
        <v>100</v>
      </c>
      <c r="AU472" s="117">
        <f t="shared" si="75"/>
        <v>0</v>
      </c>
    </row>
    <row r="473" spans="1:80" outlineLevel="1" x14ac:dyDescent="0.45">
      <c r="A473" s="3"/>
      <c r="C473" s="4"/>
      <c r="D473" s="456"/>
      <c r="E473" s="90" t="str">
        <f t="shared" si="76"/>
        <v xml:space="preserve">Las Vegas </v>
      </c>
      <c r="F473" s="92" t="str">
        <f t="shared" si="77"/>
        <v>CP570</v>
      </c>
      <c r="G473" s="98" t="str">
        <f t="shared" si="78"/>
        <v>CP570-NEW DONOR -8th</v>
      </c>
      <c r="H473" s="457"/>
      <c r="I473" s="35" t="s">
        <v>83</v>
      </c>
      <c r="J473" s="63">
        <v>50</v>
      </c>
      <c r="K473" s="64">
        <v>75</v>
      </c>
      <c r="L473" s="63">
        <v>50</v>
      </c>
      <c r="M473" s="63">
        <v>50</v>
      </c>
      <c r="N473" s="63">
        <v>50</v>
      </c>
      <c r="O473" s="63">
        <v>50</v>
      </c>
      <c r="P473" s="63">
        <v>50</v>
      </c>
      <c r="Q473" s="63">
        <v>50</v>
      </c>
      <c r="R473" s="63">
        <v>50</v>
      </c>
      <c r="S473" s="63">
        <v>50</v>
      </c>
      <c r="T473" s="63">
        <v>50</v>
      </c>
      <c r="U473" s="63">
        <v>50</v>
      </c>
      <c r="V473" s="187">
        <v>50</v>
      </c>
      <c r="W473" s="187">
        <v>50</v>
      </c>
      <c r="X473" s="187">
        <v>50</v>
      </c>
      <c r="Y473" s="187">
        <v>50</v>
      </c>
      <c r="Z473" s="187">
        <v>50</v>
      </c>
      <c r="AA473" s="187">
        <v>50</v>
      </c>
      <c r="AB473" s="187">
        <v>50</v>
      </c>
      <c r="AC473" s="187">
        <v>50</v>
      </c>
      <c r="AD473" s="221">
        <v>50</v>
      </c>
      <c r="AE473" s="221">
        <v>50</v>
      </c>
      <c r="AF473" s="221">
        <v>50</v>
      </c>
      <c r="AG473" s="221">
        <v>50</v>
      </c>
      <c r="AH473" s="221">
        <v>50</v>
      </c>
      <c r="AI473" s="221">
        <v>50</v>
      </c>
      <c r="AJ473" s="273">
        <v>50</v>
      </c>
      <c r="AK473" s="302">
        <v>50</v>
      </c>
      <c r="AL473" s="305">
        <v>100</v>
      </c>
      <c r="AM473" s="302">
        <v>100</v>
      </c>
      <c r="AN473" s="273">
        <v>100</v>
      </c>
      <c r="AO473" s="302">
        <v>100</v>
      </c>
      <c r="AP473" s="302">
        <v>100</v>
      </c>
      <c r="AQ473" s="302">
        <v>100</v>
      </c>
      <c r="AR473" s="23"/>
      <c r="AS473" s="116" t="str">
        <f t="shared" si="74"/>
        <v>N</v>
      </c>
      <c r="AT473" s="113">
        <f>IFERROR(SUMIF('Current NLData'!A:A,'Payment Changes'!G473,'Current NLData'!K:K)/COUNTIF('Current NLData'!A:A,'Payment Changes'!G473),0)+IFERROR(VLOOKUP(G473&amp;"-ALL",NLPaymentExport,10,FALSE),0)</f>
        <v>100</v>
      </c>
      <c r="AU473" s="117">
        <f t="shared" si="75"/>
        <v>0</v>
      </c>
    </row>
    <row r="474" spans="1:80" ht="28.5" outlineLevel="1" x14ac:dyDescent="0.45">
      <c r="A474" s="3"/>
      <c r="C474" s="4"/>
      <c r="D474" s="456"/>
      <c r="E474" s="90" t="str">
        <f t="shared" si="76"/>
        <v xml:space="preserve">Las Vegas </v>
      </c>
      <c r="F474" s="92" t="str">
        <f t="shared" si="77"/>
        <v>CP570</v>
      </c>
      <c r="G474" s="98" t="str">
        <f t="shared" si="78"/>
        <v>CP570-RETURN - 1st don of the week -STD</v>
      </c>
      <c r="H474" s="457"/>
      <c r="I474" s="36" t="s">
        <v>84</v>
      </c>
      <c r="J474" s="58">
        <v>50</v>
      </c>
      <c r="K474" s="58">
        <f>J474</f>
        <v>50</v>
      </c>
      <c r="L474" s="58">
        <v>50</v>
      </c>
      <c r="M474" s="58">
        <v>50</v>
      </c>
      <c r="N474" s="58">
        <v>50</v>
      </c>
      <c r="O474" s="58">
        <v>50</v>
      </c>
      <c r="P474" s="58">
        <v>50</v>
      </c>
      <c r="Q474" s="58">
        <v>50</v>
      </c>
      <c r="R474" s="58">
        <v>50</v>
      </c>
      <c r="S474" s="58">
        <v>50</v>
      </c>
      <c r="T474" s="58">
        <v>50</v>
      </c>
      <c r="U474" s="58">
        <v>50</v>
      </c>
      <c r="V474" s="186">
        <v>50</v>
      </c>
      <c r="W474" s="186">
        <v>50</v>
      </c>
      <c r="X474" s="186">
        <v>50</v>
      </c>
      <c r="Y474" s="186">
        <v>50</v>
      </c>
      <c r="Z474" s="186">
        <v>50</v>
      </c>
      <c r="AA474" s="186">
        <v>50</v>
      </c>
      <c r="AB474" s="186">
        <v>50</v>
      </c>
      <c r="AC474" s="186">
        <v>50</v>
      </c>
      <c r="AD474" s="214">
        <v>50</v>
      </c>
      <c r="AE474" s="214">
        <v>50</v>
      </c>
      <c r="AF474" s="214">
        <v>50</v>
      </c>
      <c r="AG474" s="214">
        <v>50</v>
      </c>
      <c r="AH474" s="214">
        <v>50</v>
      </c>
      <c r="AI474" s="214">
        <v>50</v>
      </c>
      <c r="AJ474" s="272">
        <v>50</v>
      </c>
      <c r="AK474" s="301">
        <v>50</v>
      </c>
      <c r="AL474" s="301">
        <v>50</v>
      </c>
      <c r="AM474" s="301">
        <v>50</v>
      </c>
      <c r="AN474" s="272">
        <v>50</v>
      </c>
      <c r="AO474" s="301">
        <v>50</v>
      </c>
      <c r="AP474" s="301">
        <v>50</v>
      </c>
      <c r="AQ474" s="301">
        <v>50</v>
      </c>
      <c r="AR474" s="22"/>
      <c r="AS474" s="116" t="str">
        <f t="shared" si="74"/>
        <v>N</v>
      </c>
      <c r="AT474" s="113">
        <f>IFERROR(SUMIF('Current NLData'!A:A,'Payment Changes'!G474,'Current NLData'!K:K)/COUNTIF('Current NLData'!A:A,'Payment Changes'!G474),0)+IFERROR(VLOOKUP(G474&amp;"-ALL",NLPaymentExport,10,FALSE),0)</f>
        <v>50</v>
      </c>
      <c r="AU474" s="117">
        <f t="shared" si="75"/>
        <v>0</v>
      </c>
    </row>
    <row r="475" spans="1:80" ht="28.5" outlineLevel="1" x14ac:dyDescent="0.45">
      <c r="A475" s="3"/>
      <c r="C475" s="4"/>
      <c r="D475" s="456"/>
      <c r="E475" s="90" t="str">
        <f t="shared" si="76"/>
        <v xml:space="preserve">Las Vegas </v>
      </c>
      <c r="F475" s="92" t="str">
        <f t="shared" si="77"/>
        <v>CP570</v>
      </c>
      <c r="G475" s="98" t="str">
        <f t="shared" si="78"/>
        <v>CP570-RETURN - 2nd don of the week -BONUS</v>
      </c>
      <c r="H475" s="457"/>
      <c r="I475" s="36" t="s">
        <v>85</v>
      </c>
      <c r="J475" s="58">
        <v>25</v>
      </c>
      <c r="K475" s="58">
        <f>J475</f>
        <v>25</v>
      </c>
      <c r="L475" s="58">
        <v>25</v>
      </c>
      <c r="M475" s="58">
        <v>25</v>
      </c>
      <c r="N475" s="58">
        <v>25</v>
      </c>
      <c r="O475" s="58">
        <v>25</v>
      </c>
      <c r="P475" s="58">
        <v>25</v>
      </c>
      <c r="Q475" s="58">
        <v>25</v>
      </c>
      <c r="R475" s="58">
        <v>25</v>
      </c>
      <c r="S475" s="58">
        <v>25</v>
      </c>
      <c r="T475" s="58">
        <v>25</v>
      </c>
      <c r="U475" s="58">
        <v>25</v>
      </c>
      <c r="V475" s="186">
        <v>25</v>
      </c>
      <c r="W475" s="186">
        <v>30</v>
      </c>
      <c r="X475" s="186">
        <v>30</v>
      </c>
      <c r="Y475" s="186">
        <v>30</v>
      </c>
      <c r="Z475" s="186">
        <v>25</v>
      </c>
      <c r="AA475" s="186">
        <v>25</v>
      </c>
      <c r="AB475" s="186">
        <v>25</v>
      </c>
      <c r="AC475" s="186">
        <v>25</v>
      </c>
      <c r="AD475" s="214">
        <v>25</v>
      </c>
      <c r="AE475" s="214">
        <v>25</v>
      </c>
      <c r="AF475" s="214">
        <v>25</v>
      </c>
      <c r="AG475" s="214">
        <v>25</v>
      </c>
      <c r="AH475" s="214">
        <v>25</v>
      </c>
      <c r="AI475" s="214">
        <v>25</v>
      </c>
      <c r="AJ475" s="272">
        <v>25</v>
      </c>
      <c r="AK475" s="301">
        <v>25</v>
      </c>
      <c r="AL475" s="301">
        <v>25</v>
      </c>
      <c r="AM475" s="301">
        <v>25</v>
      </c>
      <c r="AN475" s="289">
        <v>15</v>
      </c>
      <c r="AO475" s="301">
        <v>15</v>
      </c>
      <c r="AP475" s="301">
        <v>15</v>
      </c>
      <c r="AQ475" s="301">
        <v>15</v>
      </c>
      <c r="AR475" s="22"/>
      <c r="AS475" s="116" t="str">
        <f t="shared" si="74"/>
        <v>N</v>
      </c>
      <c r="AT475" s="113">
        <f>IFERROR(SUMIF('Current NLData'!A:A,'Payment Changes'!G475,'Current NLData'!K:K)/COUNTIF('Current NLData'!A:A,'Payment Changes'!G475),0)+IFERROR(VLOOKUP(G475&amp;"-ALL",NLPaymentExport,10,FALSE),0)</f>
        <v>15</v>
      </c>
      <c r="AU475" s="117">
        <f t="shared" si="75"/>
        <v>0</v>
      </c>
    </row>
    <row r="476" spans="1:80" ht="28.5" outlineLevel="1" x14ac:dyDescent="0.45">
      <c r="A476" s="3"/>
      <c r="C476" s="4"/>
      <c r="D476" s="456"/>
      <c r="E476" s="90" t="str">
        <f t="shared" si="76"/>
        <v xml:space="preserve">Las Vegas </v>
      </c>
      <c r="F476" s="92" t="str">
        <f t="shared" si="77"/>
        <v>CP570</v>
      </c>
      <c r="G476" s="98" t="str">
        <f t="shared" si="78"/>
        <v>CP570-RETURN - 5th don of the month -BONUS</v>
      </c>
      <c r="H476" s="457"/>
      <c r="I476" s="37" t="s">
        <v>86</v>
      </c>
      <c r="J476" s="65">
        <v>0</v>
      </c>
      <c r="K476" s="65">
        <v>0</v>
      </c>
      <c r="L476" s="65">
        <v>0</v>
      </c>
      <c r="M476" s="65">
        <v>0</v>
      </c>
      <c r="N476" s="65">
        <v>0</v>
      </c>
      <c r="O476" s="65">
        <v>0</v>
      </c>
      <c r="P476" s="65">
        <v>0</v>
      </c>
      <c r="Q476" s="65">
        <v>0</v>
      </c>
      <c r="R476" s="65">
        <v>0</v>
      </c>
      <c r="S476" s="65">
        <v>0</v>
      </c>
      <c r="T476" s="65">
        <v>0</v>
      </c>
      <c r="U476" s="65">
        <v>0</v>
      </c>
      <c r="V476" s="188">
        <v>0</v>
      </c>
      <c r="W476" s="188">
        <v>0</v>
      </c>
      <c r="X476" s="188">
        <v>0</v>
      </c>
      <c r="Y476" s="188">
        <v>0</v>
      </c>
      <c r="Z476" s="188">
        <v>0</v>
      </c>
      <c r="AA476" s="188">
        <v>0</v>
      </c>
      <c r="AB476" s="199">
        <v>15</v>
      </c>
      <c r="AC476" s="199">
        <v>15</v>
      </c>
      <c r="AD476" s="222">
        <v>15</v>
      </c>
      <c r="AE476" s="222">
        <v>15</v>
      </c>
      <c r="AF476" s="222">
        <v>15</v>
      </c>
      <c r="AG476" s="222">
        <v>15</v>
      </c>
      <c r="AH476" s="222">
        <v>15</v>
      </c>
      <c r="AI476" s="222">
        <v>15</v>
      </c>
      <c r="AJ476" s="290">
        <v>0</v>
      </c>
      <c r="AK476" s="303">
        <v>0</v>
      </c>
      <c r="AL476" s="303">
        <v>0</v>
      </c>
      <c r="AM476" s="290">
        <v>25</v>
      </c>
      <c r="AN476" s="287">
        <v>25</v>
      </c>
      <c r="AO476" s="303">
        <v>25</v>
      </c>
      <c r="AP476" s="303">
        <v>25</v>
      </c>
      <c r="AQ476" s="303">
        <v>25</v>
      </c>
      <c r="AR476" s="22"/>
      <c r="AS476" s="116" t="str">
        <f t="shared" si="74"/>
        <v>N</v>
      </c>
      <c r="AT476" s="113">
        <f>IFERROR(SUMIF('Current NLData'!A:A,'Payment Changes'!G476,'Current NLData'!K:K)/COUNTIF('Current NLData'!A:A,'Payment Changes'!G476),0)+IFERROR(VLOOKUP(G476&amp;"-ALL",NLPaymentExport,10,FALSE),0)</f>
        <v>25</v>
      </c>
      <c r="AU476" s="117">
        <f t="shared" si="75"/>
        <v>0</v>
      </c>
    </row>
    <row r="477" spans="1:80" ht="28.5" outlineLevel="1" x14ac:dyDescent="0.45">
      <c r="A477" s="3"/>
      <c r="C477" s="4"/>
      <c r="D477" s="456"/>
      <c r="E477" s="90" t="str">
        <f t="shared" si="76"/>
        <v xml:space="preserve">Las Vegas </v>
      </c>
      <c r="F477" s="92" t="str">
        <f t="shared" si="77"/>
        <v>CP570</v>
      </c>
      <c r="G477" s="98" t="str">
        <f t="shared" si="78"/>
        <v>CP570-RETURN - 6th don of the month -BONUS</v>
      </c>
      <c r="H477" s="457"/>
      <c r="I477" s="38" t="s">
        <v>87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0</v>
      </c>
      <c r="P477" s="58">
        <v>0</v>
      </c>
      <c r="Q477" s="58">
        <v>0</v>
      </c>
      <c r="R477" s="58">
        <v>80</v>
      </c>
      <c r="S477" s="58">
        <v>80</v>
      </c>
      <c r="T477" s="58">
        <v>45</v>
      </c>
      <c r="U477" s="58">
        <v>45</v>
      </c>
      <c r="V477" s="190">
        <v>0</v>
      </c>
      <c r="W477" s="214">
        <v>0</v>
      </c>
      <c r="X477" s="214">
        <v>25</v>
      </c>
      <c r="Y477" s="214">
        <v>25</v>
      </c>
      <c r="Z477" s="214">
        <v>25</v>
      </c>
      <c r="AA477" s="214">
        <v>25</v>
      </c>
      <c r="AB477" s="190">
        <v>20</v>
      </c>
      <c r="AC477" s="190">
        <v>20</v>
      </c>
      <c r="AD477" s="214">
        <v>20</v>
      </c>
      <c r="AE477" s="214">
        <v>20</v>
      </c>
      <c r="AF477" s="214">
        <v>20</v>
      </c>
      <c r="AG477" s="214">
        <v>20</v>
      </c>
      <c r="AH477" s="214">
        <v>20</v>
      </c>
      <c r="AI477" s="214">
        <v>20</v>
      </c>
      <c r="AJ477" s="289">
        <v>25</v>
      </c>
      <c r="AK477" s="301">
        <v>25</v>
      </c>
      <c r="AL477" s="301">
        <v>25</v>
      </c>
      <c r="AM477" s="289">
        <v>15</v>
      </c>
      <c r="AN477" s="272">
        <v>15</v>
      </c>
      <c r="AO477" s="301">
        <v>15</v>
      </c>
      <c r="AP477" s="301">
        <v>15</v>
      </c>
      <c r="AQ477" s="301">
        <v>15</v>
      </c>
      <c r="AR477" s="22"/>
      <c r="AS477" s="116" t="str">
        <f t="shared" si="74"/>
        <v>N</v>
      </c>
      <c r="AT477" s="113">
        <f>IFERROR(SUMIF('Current NLData'!A:A,'Payment Changes'!G477,'Current NLData'!K:K)/COUNTIF('Current NLData'!A:A,'Payment Changes'!G477),0)+IFERROR(VLOOKUP(G477&amp;"-ALL",NLPaymentExport,10,FALSE),0)</f>
        <v>15</v>
      </c>
      <c r="AU477" s="117">
        <f t="shared" si="75"/>
        <v>0</v>
      </c>
    </row>
    <row r="478" spans="1:80" ht="28.5" outlineLevel="1" x14ac:dyDescent="0.45">
      <c r="A478" s="3"/>
      <c r="C478" s="4"/>
      <c r="D478" s="456"/>
      <c r="E478" s="90" t="str">
        <f t="shared" si="76"/>
        <v xml:space="preserve">Las Vegas </v>
      </c>
      <c r="F478" s="92" t="str">
        <f t="shared" si="77"/>
        <v>CP570</v>
      </c>
      <c r="G478" s="98" t="str">
        <f t="shared" si="78"/>
        <v>CP570-RETURN - 7th don of the month -BONUS</v>
      </c>
      <c r="H478" s="457"/>
      <c r="I478" s="38" t="s">
        <v>88</v>
      </c>
      <c r="J478" s="58">
        <v>0</v>
      </c>
      <c r="K478" s="58">
        <v>0</v>
      </c>
      <c r="L478" s="58">
        <v>0</v>
      </c>
      <c r="M478" s="58">
        <v>0</v>
      </c>
      <c r="N478" s="58">
        <v>0</v>
      </c>
      <c r="O478" s="58">
        <v>0</v>
      </c>
      <c r="P478" s="58">
        <v>0</v>
      </c>
      <c r="Q478" s="58">
        <v>0</v>
      </c>
      <c r="R478" s="58">
        <v>0</v>
      </c>
      <c r="S478" s="58">
        <v>0</v>
      </c>
      <c r="T478" s="58">
        <v>0</v>
      </c>
      <c r="U478" s="58">
        <v>0</v>
      </c>
      <c r="V478" s="190">
        <v>50</v>
      </c>
      <c r="W478" s="214">
        <v>50</v>
      </c>
      <c r="X478" s="214">
        <v>0</v>
      </c>
      <c r="Y478" s="214">
        <v>0</v>
      </c>
      <c r="Z478" s="214">
        <v>0</v>
      </c>
      <c r="AA478" s="214">
        <v>0</v>
      </c>
      <c r="AB478" s="190">
        <v>10</v>
      </c>
      <c r="AC478" s="190">
        <v>10</v>
      </c>
      <c r="AD478" s="214">
        <v>10</v>
      </c>
      <c r="AE478" s="214">
        <v>10</v>
      </c>
      <c r="AF478" s="214">
        <v>10</v>
      </c>
      <c r="AG478" s="214">
        <v>10</v>
      </c>
      <c r="AH478" s="214">
        <v>10</v>
      </c>
      <c r="AI478" s="214">
        <v>10</v>
      </c>
      <c r="AJ478" s="289">
        <v>0</v>
      </c>
      <c r="AK478" s="301">
        <v>0</v>
      </c>
      <c r="AL478" s="301">
        <v>0</v>
      </c>
      <c r="AM478" s="301">
        <v>0</v>
      </c>
      <c r="AN478" s="272">
        <v>0</v>
      </c>
      <c r="AO478" s="301">
        <v>0</v>
      </c>
      <c r="AP478" s="301">
        <v>0</v>
      </c>
      <c r="AQ478" s="301">
        <v>0</v>
      </c>
      <c r="AR478" s="22"/>
      <c r="AS478" s="116" t="str">
        <f t="shared" si="74"/>
        <v>N</v>
      </c>
      <c r="AT478" s="113">
        <f>IFERROR(SUMIF('Current NLData'!A:A,'Payment Changes'!G478,'Current NLData'!K:K)/COUNTIF('Current NLData'!A:A,'Payment Changes'!G478),0)+IFERROR(VLOOKUP(G478&amp;"-ALL",NLPaymentExport,10,FALSE),0)</f>
        <v>0</v>
      </c>
      <c r="AU478" s="117">
        <f t="shared" si="75"/>
        <v>0</v>
      </c>
    </row>
    <row r="479" spans="1:80" ht="28.5" outlineLevel="1" x14ac:dyDescent="0.45">
      <c r="A479" s="3"/>
      <c r="C479" s="4"/>
      <c r="D479" s="456"/>
      <c r="E479" s="90" t="str">
        <f t="shared" si="76"/>
        <v xml:space="preserve">Las Vegas </v>
      </c>
      <c r="F479" s="92" t="str">
        <f t="shared" si="77"/>
        <v>CP570</v>
      </c>
      <c r="G479" s="98" t="str">
        <f t="shared" si="78"/>
        <v>CP570-RETURN - 8th don of the month -BONUS</v>
      </c>
      <c r="H479" s="457"/>
      <c r="I479" s="38" t="s">
        <v>89</v>
      </c>
      <c r="J479" s="58">
        <v>25</v>
      </c>
      <c r="K479" s="58">
        <f>J479</f>
        <v>25</v>
      </c>
      <c r="L479" s="58">
        <v>25</v>
      </c>
      <c r="M479" s="58">
        <v>25</v>
      </c>
      <c r="N479" s="58">
        <v>25</v>
      </c>
      <c r="O479" s="58">
        <v>25</v>
      </c>
      <c r="P479" s="58">
        <v>25</v>
      </c>
      <c r="Q479" s="58">
        <v>25</v>
      </c>
      <c r="R479" s="58">
        <v>0</v>
      </c>
      <c r="S479" s="58">
        <v>0</v>
      </c>
      <c r="T479" s="58">
        <v>0</v>
      </c>
      <c r="U479" s="58">
        <v>0</v>
      </c>
      <c r="V479" s="186">
        <v>0</v>
      </c>
      <c r="W479" s="214">
        <v>0</v>
      </c>
      <c r="X479" s="214">
        <v>0</v>
      </c>
      <c r="Y479" s="214">
        <v>0</v>
      </c>
      <c r="Z479" s="214">
        <v>0</v>
      </c>
      <c r="AA479" s="214">
        <v>0</v>
      </c>
      <c r="AB479" s="214">
        <v>0</v>
      </c>
      <c r="AC479" s="214">
        <v>0</v>
      </c>
      <c r="AD479" s="214">
        <v>0</v>
      </c>
      <c r="AE479" s="214">
        <v>0</v>
      </c>
      <c r="AF479" s="214">
        <v>0</v>
      </c>
      <c r="AG479" s="214">
        <v>0</v>
      </c>
      <c r="AH479" s="214">
        <v>0</v>
      </c>
      <c r="AI479" s="214">
        <v>0</v>
      </c>
      <c r="AJ479" s="272">
        <v>0</v>
      </c>
      <c r="AK479" s="301">
        <v>0</v>
      </c>
      <c r="AL479" s="301">
        <v>0</v>
      </c>
      <c r="AM479" s="301">
        <v>0</v>
      </c>
      <c r="AN479" s="272">
        <v>0</v>
      </c>
      <c r="AO479" s="301">
        <v>0</v>
      </c>
      <c r="AP479" s="301">
        <v>0</v>
      </c>
      <c r="AQ479" s="301">
        <v>0</v>
      </c>
      <c r="AR479" s="22"/>
      <c r="AS479" s="116" t="str">
        <f t="shared" si="74"/>
        <v>N</v>
      </c>
      <c r="AT479" s="113">
        <f>IFERROR(SUMIF('Current NLData'!A:A,'Payment Changes'!G479,'Current NLData'!K:K)/COUNTIF('Current NLData'!A:A,'Payment Changes'!G479),0)+IFERROR(VLOOKUP(G479&amp;"-ALL",NLPaymentExport,10,FALSE),0)</f>
        <v>0</v>
      </c>
      <c r="AU479" s="117">
        <f t="shared" si="75"/>
        <v>0</v>
      </c>
    </row>
    <row r="480" spans="1:80" ht="28.5" outlineLevel="1" x14ac:dyDescent="0.45">
      <c r="A480" s="3"/>
      <c r="C480" s="4" t="str">
        <f>IF(J480=0,"Warning","")</f>
        <v/>
      </c>
      <c r="D480" s="456"/>
      <c r="E480" s="90" t="str">
        <f t="shared" si="76"/>
        <v xml:space="preserve">Las Vegas </v>
      </c>
      <c r="F480" s="92" t="str">
        <f t="shared" si="77"/>
        <v>CP570</v>
      </c>
      <c r="G480" s="98" t="str">
        <f t="shared" si="78"/>
        <v>CP570-RETURN - Buddy referral  -BONUS</v>
      </c>
      <c r="H480" s="457"/>
      <c r="I480" s="39" t="s">
        <v>90</v>
      </c>
      <c r="J480" s="58">
        <v>50</v>
      </c>
      <c r="K480" s="58">
        <v>50</v>
      </c>
      <c r="L480" s="58">
        <v>50</v>
      </c>
      <c r="M480" s="58">
        <v>50</v>
      </c>
      <c r="N480" s="58">
        <v>50</v>
      </c>
      <c r="O480" s="58">
        <v>50</v>
      </c>
      <c r="P480" s="58">
        <v>50</v>
      </c>
      <c r="Q480" s="58">
        <v>50</v>
      </c>
      <c r="R480" s="58">
        <v>50</v>
      </c>
      <c r="S480" s="58">
        <v>50</v>
      </c>
      <c r="T480" s="58">
        <v>50</v>
      </c>
      <c r="U480" s="58">
        <v>50</v>
      </c>
      <c r="V480" s="186">
        <v>50</v>
      </c>
      <c r="W480" s="214">
        <v>50</v>
      </c>
      <c r="X480" s="214">
        <v>50</v>
      </c>
      <c r="Y480" s="214">
        <v>50</v>
      </c>
      <c r="Z480" s="214">
        <v>50</v>
      </c>
      <c r="AA480" s="214">
        <v>50</v>
      </c>
      <c r="AB480" s="214">
        <v>50</v>
      </c>
      <c r="AC480" s="214">
        <v>50</v>
      </c>
      <c r="AD480" s="214">
        <v>50</v>
      </c>
      <c r="AE480" s="214">
        <v>50</v>
      </c>
      <c r="AF480" s="214">
        <v>50</v>
      </c>
      <c r="AG480" s="214">
        <v>50</v>
      </c>
      <c r="AH480" s="214">
        <v>50</v>
      </c>
      <c r="AI480" s="214">
        <v>50</v>
      </c>
      <c r="AJ480" s="272">
        <v>50</v>
      </c>
      <c r="AK480" s="301">
        <v>50</v>
      </c>
      <c r="AL480" s="301">
        <v>50</v>
      </c>
      <c r="AM480" s="301">
        <v>50</v>
      </c>
      <c r="AN480" s="272">
        <v>50</v>
      </c>
      <c r="AO480" s="301">
        <v>50</v>
      </c>
      <c r="AP480" s="301">
        <v>50</v>
      </c>
      <c r="AQ480" s="301">
        <v>50</v>
      </c>
      <c r="AR480" s="22"/>
      <c r="AS480" s="116" t="str">
        <f t="shared" si="74"/>
        <v>N</v>
      </c>
      <c r="AT480" s="113">
        <f>IFERROR(SUMIF('Current NLData'!A:A,'Payment Changes'!G480,'Current NLData'!K:K)/COUNTIF('Current NLData'!A:A,'Payment Changes'!G480),0)+IFERROR(VLOOKUP(G480&amp;"-ALL",NLPaymentExport,10,FALSE),0)</f>
        <v>50</v>
      </c>
      <c r="AU480" s="117">
        <f t="shared" si="75"/>
        <v>0</v>
      </c>
    </row>
    <row r="481" spans="1:80" s="89" customFormat="1" ht="21.4" thickBot="1" x14ac:dyDescent="0.7">
      <c r="A481" s="85"/>
      <c r="B481" s="348"/>
      <c r="C481" s="160"/>
      <c r="D481" s="86"/>
      <c r="E481" s="86"/>
      <c r="F481" s="86"/>
      <c r="G481" s="86"/>
      <c r="H481" s="95"/>
      <c r="I481" s="87"/>
      <c r="J481" s="88"/>
      <c r="K481" s="88"/>
      <c r="L481" s="88"/>
      <c r="M481" s="88"/>
      <c r="N481" s="88"/>
      <c r="O481" s="88"/>
      <c r="P481" s="88"/>
      <c r="Q481" s="88"/>
      <c r="R481" s="88"/>
      <c r="S481" s="88"/>
      <c r="T481" s="88"/>
      <c r="U481" s="88"/>
      <c r="V481" s="189" t="s">
        <v>91</v>
      </c>
      <c r="W481" s="189" t="s">
        <v>91</v>
      </c>
      <c r="X481" s="189" t="s">
        <v>91</v>
      </c>
      <c r="Y481" s="189" t="s">
        <v>91</v>
      </c>
      <c r="Z481" s="189" t="s">
        <v>91</v>
      </c>
      <c r="AA481" s="189" t="s">
        <v>91</v>
      </c>
      <c r="AB481" s="189" t="s">
        <v>91</v>
      </c>
      <c r="AC481" s="189" t="s">
        <v>91</v>
      </c>
      <c r="AD481" s="257" t="s">
        <v>91</v>
      </c>
      <c r="AE481" s="257" t="s">
        <v>91</v>
      </c>
      <c r="AF481" s="257" t="s">
        <v>91</v>
      </c>
      <c r="AG481" s="257" t="s">
        <v>91</v>
      </c>
      <c r="AH481" s="257" t="s">
        <v>91</v>
      </c>
      <c r="AI481" s="257" t="s">
        <v>91</v>
      </c>
      <c r="AJ481" s="288" t="s">
        <v>91</v>
      </c>
      <c r="AK481" s="311" t="s">
        <v>91</v>
      </c>
      <c r="AL481" s="311" t="s">
        <v>91</v>
      </c>
      <c r="AM481" s="311" t="s">
        <v>91</v>
      </c>
      <c r="AN481" s="288" t="s">
        <v>91</v>
      </c>
      <c r="AO481" s="311" t="s">
        <v>91</v>
      </c>
      <c r="AP481" s="311" t="s">
        <v>91</v>
      </c>
      <c r="AQ481" s="311" t="s">
        <v>91</v>
      </c>
      <c r="AR481" s="26"/>
      <c r="AS481" s="116" t="str">
        <f t="shared" si="74"/>
        <v>N</v>
      </c>
      <c r="AT481" s="113">
        <f>IFERROR(SUMIF('Current NLData'!A:A,'Payment Changes'!G481,'Current NLData'!K:K)/COUNTIF('Current NLData'!A:A,'Payment Changes'!G481),0)+IFERROR(VLOOKUP(G481&amp;"-ALL",NLPaymentExport,10,FALSE),0)</f>
        <v>0</v>
      </c>
      <c r="AU481" s="117" t="str">
        <f t="shared" si="75"/>
        <v/>
      </c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</row>
    <row r="482" spans="1:80" s="10" customFormat="1" x14ac:dyDescent="0.45">
      <c r="A482" s="458">
        <v>28</v>
      </c>
      <c r="B482" s="461" t="s">
        <v>343</v>
      </c>
      <c r="C482" s="464" t="s">
        <v>44</v>
      </c>
      <c r="D482" s="467" t="s">
        <v>305</v>
      </c>
      <c r="E482" s="105" t="str">
        <f t="shared" si="76"/>
        <v>Tucker</v>
      </c>
      <c r="F482" s="106" t="s">
        <v>344</v>
      </c>
      <c r="G482" s="107" t="str">
        <f t="shared" ref="G482:G500" si="80">F482&amp;"-"&amp;I482</f>
        <v>CP128-New Donor</v>
      </c>
      <c r="H482" s="470" t="s">
        <v>148</v>
      </c>
      <c r="I482" s="76" t="s">
        <v>48</v>
      </c>
      <c r="J482" s="40" t="s">
        <v>345</v>
      </c>
      <c r="K482" s="41" t="s">
        <v>346</v>
      </c>
      <c r="L482" s="41" t="s">
        <v>310</v>
      </c>
      <c r="M482" s="41" t="s">
        <v>347</v>
      </c>
      <c r="N482" s="40" t="s">
        <v>347</v>
      </c>
      <c r="O482" s="40" t="s">
        <v>347</v>
      </c>
      <c r="P482" s="40" t="s">
        <v>347</v>
      </c>
      <c r="Q482" s="40" t="s">
        <v>348</v>
      </c>
      <c r="R482" s="40" t="s">
        <v>348</v>
      </c>
      <c r="S482" s="40" t="s">
        <v>348</v>
      </c>
      <c r="T482" s="40" t="s">
        <v>348</v>
      </c>
      <c r="U482" s="40" t="s">
        <v>348</v>
      </c>
      <c r="V482" s="180" t="s">
        <v>348</v>
      </c>
      <c r="W482" s="180" t="s">
        <v>348</v>
      </c>
      <c r="X482" s="180" t="s">
        <v>348</v>
      </c>
      <c r="Y482" s="180" t="s">
        <v>348</v>
      </c>
      <c r="Z482" s="180" t="s">
        <v>348</v>
      </c>
      <c r="AA482" s="180" t="s">
        <v>348</v>
      </c>
      <c r="AB482" s="180" t="s">
        <v>348</v>
      </c>
      <c r="AC482" s="180" t="s">
        <v>348</v>
      </c>
      <c r="AD482" s="191" t="s">
        <v>328</v>
      </c>
      <c r="AE482" s="213" t="s">
        <v>328</v>
      </c>
      <c r="AF482" s="213" t="s">
        <v>328</v>
      </c>
      <c r="AG482" s="213" t="s">
        <v>55</v>
      </c>
      <c r="AH482" s="213" t="s">
        <v>328</v>
      </c>
      <c r="AI482" s="191" t="s">
        <v>152</v>
      </c>
      <c r="AJ482" s="282" t="s">
        <v>58</v>
      </c>
      <c r="AK482" s="320" t="s">
        <v>58</v>
      </c>
      <c r="AL482" s="320" t="s">
        <v>58</v>
      </c>
      <c r="AM482" s="282" t="s">
        <v>152</v>
      </c>
      <c r="AN482" s="281" t="s">
        <v>152</v>
      </c>
      <c r="AO482" s="320" t="s">
        <v>152</v>
      </c>
      <c r="AP482" s="320" t="s">
        <v>152</v>
      </c>
      <c r="AQ482" s="320" t="s">
        <v>152</v>
      </c>
      <c r="AR482" s="108"/>
      <c r="AS482" s="116" t="str">
        <f t="shared" si="74"/>
        <v>N</v>
      </c>
      <c r="AT482" s="113">
        <f>IFERROR(SUMIF('Current NLData'!A:A,'Payment Changes'!G482,'Current NLData'!K:K)/COUNTIF('Current NLData'!A:A,'Payment Changes'!G482),0)+IFERROR(VLOOKUP(G482&amp;"-ALL",NLPaymentExport,10,FALSE),0)</f>
        <v>0</v>
      </c>
      <c r="AU482" s="117" t="str">
        <f t="shared" si="75"/>
        <v/>
      </c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</row>
    <row r="483" spans="1:80" x14ac:dyDescent="0.45">
      <c r="A483" s="459"/>
      <c r="B483" s="462"/>
      <c r="C483" s="465"/>
      <c r="D483" s="468"/>
      <c r="E483" s="90" t="str">
        <f t="shared" si="76"/>
        <v>Tucker</v>
      </c>
      <c r="F483" s="91" t="s">
        <v>344</v>
      </c>
      <c r="G483" s="97" t="str">
        <f t="shared" si="80"/>
        <v>CP128-Return Donor</v>
      </c>
      <c r="H483" s="471"/>
      <c r="I483" s="77" t="s">
        <v>60</v>
      </c>
      <c r="J483" s="43" t="s">
        <v>349</v>
      </c>
      <c r="K483" s="43" t="s">
        <v>349</v>
      </c>
      <c r="L483" s="44" t="s">
        <v>349</v>
      </c>
      <c r="M483" s="44" t="s">
        <v>350</v>
      </c>
      <c r="N483" s="43" t="s">
        <v>350</v>
      </c>
      <c r="O483" s="43" t="s">
        <v>350</v>
      </c>
      <c r="P483" s="43" t="s">
        <v>350</v>
      </c>
      <c r="Q483" s="43" t="s">
        <v>351</v>
      </c>
      <c r="R483" s="43" t="s">
        <v>351</v>
      </c>
      <c r="S483" s="43" t="s">
        <v>351</v>
      </c>
      <c r="T483" s="43" t="s">
        <v>351</v>
      </c>
      <c r="U483" s="43" t="s">
        <v>351</v>
      </c>
      <c r="V483" s="176" t="s">
        <v>351</v>
      </c>
      <c r="W483" s="176" t="s">
        <v>351</v>
      </c>
      <c r="X483" s="176" t="s">
        <v>351</v>
      </c>
      <c r="Y483" s="176" t="s">
        <v>351</v>
      </c>
      <c r="Z483" s="176" t="s">
        <v>351</v>
      </c>
      <c r="AA483" s="176" t="s">
        <v>351</v>
      </c>
      <c r="AB483" s="176" t="s">
        <v>351</v>
      </c>
      <c r="AC483" s="176" t="s">
        <v>351</v>
      </c>
      <c r="AD483" s="217" t="s">
        <v>351</v>
      </c>
      <c r="AE483" s="217" t="s">
        <v>351</v>
      </c>
      <c r="AF483" s="217" t="s">
        <v>351</v>
      </c>
      <c r="AG483" s="217" t="s">
        <v>351</v>
      </c>
      <c r="AH483" s="217" t="s">
        <v>351</v>
      </c>
      <c r="AI483" s="217" t="s">
        <v>351</v>
      </c>
      <c r="AJ483" s="270" t="s">
        <v>351</v>
      </c>
      <c r="AK483" s="313" t="s">
        <v>351</v>
      </c>
      <c r="AL483" s="313" t="s">
        <v>351</v>
      </c>
      <c r="AM483" s="313" t="s">
        <v>351</v>
      </c>
      <c r="AN483" s="270" t="s">
        <v>351</v>
      </c>
      <c r="AO483" s="313" t="s">
        <v>351</v>
      </c>
      <c r="AP483" s="313" t="s">
        <v>351</v>
      </c>
      <c r="AQ483" s="313" t="s">
        <v>351</v>
      </c>
      <c r="AR483" s="21"/>
      <c r="AS483" s="116" t="str">
        <f t="shared" si="74"/>
        <v>N</v>
      </c>
      <c r="AT483" s="113">
        <f>IFERROR(SUMIF('Current NLData'!A:A,'Payment Changes'!G483,'Current NLData'!K:K)/COUNTIF('Current NLData'!A:A,'Payment Changes'!G483),0)+IFERROR(VLOOKUP(G483&amp;"-ALL",NLPaymentExport,10,FALSE),0)</f>
        <v>0</v>
      </c>
      <c r="AU483" s="117" t="str">
        <f t="shared" si="75"/>
        <v/>
      </c>
    </row>
    <row r="484" spans="1:80" x14ac:dyDescent="0.45">
      <c r="A484" s="459"/>
      <c r="B484" s="462"/>
      <c r="C484" s="465"/>
      <c r="D484" s="468"/>
      <c r="E484" s="90" t="str">
        <f t="shared" si="76"/>
        <v>Tucker</v>
      </c>
      <c r="F484" s="91" t="s">
        <v>344</v>
      </c>
      <c r="G484" s="97" t="str">
        <f t="shared" si="80"/>
        <v>CP128-Retention Bonus</v>
      </c>
      <c r="H484" s="471"/>
      <c r="I484" s="78" t="s">
        <v>62</v>
      </c>
      <c r="J484" s="46" t="s">
        <v>352</v>
      </c>
      <c r="K484" s="46" t="s">
        <v>352</v>
      </c>
      <c r="L484" s="47" t="s">
        <v>64</v>
      </c>
      <c r="M484" s="47" t="s">
        <v>65</v>
      </c>
      <c r="N484" s="46" t="s">
        <v>65</v>
      </c>
      <c r="O484" s="46" t="s">
        <v>65</v>
      </c>
      <c r="P484" s="46" t="s">
        <v>65</v>
      </c>
      <c r="Q484" s="46" t="s">
        <v>65</v>
      </c>
      <c r="R484" s="46" t="s">
        <v>65</v>
      </c>
      <c r="S484" s="46" t="s">
        <v>65</v>
      </c>
      <c r="T484" s="46" t="s">
        <v>65</v>
      </c>
      <c r="U484" s="46" t="s">
        <v>65</v>
      </c>
      <c r="V484" s="177" t="s">
        <v>65</v>
      </c>
      <c r="W484" s="177" t="s">
        <v>65</v>
      </c>
      <c r="X484" s="177" t="s">
        <v>67</v>
      </c>
      <c r="Y484" s="177" t="s">
        <v>67</v>
      </c>
      <c r="Z484" s="177" t="s">
        <v>67</v>
      </c>
      <c r="AA484" s="177" t="s">
        <v>67</v>
      </c>
      <c r="AB484" s="229" t="s">
        <v>209</v>
      </c>
      <c r="AC484" s="248" t="s">
        <v>209</v>
      </c>
      <c r="AD484" s="248" t="s">
        <v>209</v>
      </c>
      <c r="AE484" s="248" t="s">
        <v>209</v>
      </c>
      <c r="AF484" s="248" t="s">
        <v>209</v>
      </c>
      <c r="AG484" s="248" t="s">
        <v>210</v>
      </c>
      <c r="AH484" s="248" t="s">
        <v>209</v>
      </c>
      <c r="AI484" s="248" t="s">
        <v>210</v>
      </c>
      <c r="AJ484" s="276" t="s">
        <v>178</v>
      </c>
      <c r="AK484" s="314" t="s">
        <v>178</v>
      </c>
      <c r="AL484" s="314" t="s">
        <v>178</v>
      </c>
      <c r="AM484" s="314" t="s">
        <v>178</v>
      </c>
      <c r="AN484" s="280" t="s">
        <v>178</v>
      </c>
      <c r="AO484" s="276" t="s">
        <v>353</v>
      </c>
      <c r="AP484" s="276" t="s">
        <v>131</v>
      </c>
      <c r="AQ484" s="314" t="s">
        <v>131</v>
      </c>
      <c r="AR484" s="21"/>
      <c r="AS484" s="116" t="str">
        <f t="shared" si="74"/>
        <v>N</v>
      </c>
      <c r="AT484" s="113">
        <f>IFERROR(SUMIF('Current NLData'!A:A,'Payment Changes'!G484,'Current NLData'!K:K)/COUNTIF('Current NLData'!A:A,'Payment Changes'!G484),0)+IFERROR(VLOOKUP(G484&amp;"-ALL",NLPaymentExport,10,FALSE),0)</f>
        <v>0</v>
      </c>
      <c r="AU484" s="117" t="str">
        <f t="shared" si="75"/>
        <v/>
      </c>
    </row>
    <row r="485" spans="1:80" s="15" customFormat="1" ht="14.65" thickBot="1" x14ac:dyDescent="0.5">
      <c r="A485" s="460"/>
      <c r="B485" s="463"/>
      <c r="C485" s="466"/>
      <c r="D485" s="469"/>
      <c r="E485" s="109" t="str">
        <f t="shared" si="76"/>
        <v>Tucker</v>
      </c>
      <c r="F485" s="110" t="s">
        <v>344</v>
      </c>
      <c r="G485" s="111" t="str">
        <f t="shared" si="80"/>
        <v>CP128-Referral</v>
      </c>
      <c r="H485" s="472"/>
      <c r="I485" s="79" t="s">
        <v>73</v>
      </c>
      <c r="J485" s="49">
        <v>50</v>
      </c>
      <c r="K485" s="49">
        <v>50</v>
      </c>
      <c r="L485" s="50" t="s">
        <v>64</v>
      </c>
      <c r="M485" s="50" t="s">
        <v>74</v>
      </c>
      <c r="N485" s="49" t="s">
        <v>74</v>
      </c>
      <c r="O485" s="49" t="s">
        <v>74</v>
      </c>
      <c r="P485" s="49" t="s">
        <v>74</v>
      </c>
      <c r="Q485" s="49" t="s">
        <v>74</v>
      </c>
      <c r="R485" s="49" t="s">
        <v>74</v>
      </c>
      <c r="S485" s="49" t="s">
        <v>74</v>
      </c>
      <c r="T485" s="49" t="s">
        <v>74</v>
      </c>
      <c r="U485" s="49" t="s">
        <v>74</v>
      </c>
      <c r="V485" s="178" t="s">
        <v>74</v>
      </c>
      <c r="W485" s="178" t="s">
        <v>74</v>
      </c>
      <c r="X485" s="178" t="s">
        <v>74</v>
      </c>
      <c r="Y485" s="178" t="s">
        <v>74</v>
      </c>
      <c r="Z485" s="178" t="s">
        <v>74</v>
      </c>
      <c r="AA485" s="178" t="s">
        <v>134</v>
      </c>
      <c r="AB485" s="233" t="s">
        <v>135</v>
      </c>
      <c r="AC485" s="244" t="s">
        <v>133</v>
      </c>
      <c r="AD485" s="249" t="s">
        <v>133</v>
      </c>
      <c r="AE485" s="249" t="s">
        <v>133</v>
      </c>
      <c r="AF485" s="249" t="s">
        <v>133</v>
      </c>
      <c r="AG485" s="249">
        <v>50</v>
      </c>
      <c r="AH485" s="249" t="s">
        <v>133</v>
      </c>
      <c r="AI485" s="249">
        <v>50</v>
      </c>
      <c r="AJ485" s="283">
        <v>25</v>
      </c>
      <c r="AK485" s="315">
        <v>25</v>
      </c>
      <c r="AL485" s="315">
        <v>25</v>
      </c>
      <c r="AM485" s="283">
        <v>50</v>
      </c>
      <c r="AN485" s="277">
        <v>50</v>
      </c>
      <c r="AO485" s="315">
        <v>50</v>
      </c>
      <c r="AP485" s="315">
        <v>50</v>
      </c>
      <c r="AQ485" s="315">
        <v>50</v>
      </c>
      <c r="AR485" s="112"/>
      <c r="AS485" s="116" t="str">
        <f t="shared" si="74"/>
        <v>N</v>
      </c>
      <c r="AT485" s="113">
        <f>IFERROR(SUMIF('Current NLData'!A:A,'Payment Changes'!G485,'Current NLData'!K:K)/COUNTIF('Current NLData'!A:A,'Payment Changes'!G485),0)+IFERROR(VLOOKUP(G485&amp;"-ALL",NLPaymentExport,10,FALSE),0)</f>
        <v>0</v>
      </c>
      <c r="AU485" s="117" t="str">
        <f t="shared" si="75"/>
        <v/>
      </c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</row>
    <row r="486" spans="1:80" outlineLevel="1" x14ac:dyDescent="0.45">
      <c r="A486" s="3"/>
      <c r="C486" s="4"/>
      <c r="D486" s="455" t="s">
        <v>344</v>
      </c>
      <c r="E486" s="90" t="str">
        <f t="shared" si="76"/>
        <v>Tucker</v>
      </c>
      <c r="F486" s="92" t="str">
        <f t="shared" si="77"/>
        <v>CP128</v>
      </c>
      <c r="G486" s="98" t="str">
        <f t="shared" si="80"/>
        <v>CP128-NEW DONOR -1st</v>
      </c>
      <c r="H486" s="457" t="s">
        <v>75</v>
      </c>
      <c r="I486" s="33" t="s">
        <v>76</v>
      </c>
      <c r="J486" s="60">
        <v>100</v>
      </c>
      <c r="K486" s="61">
        <f>J486</f>
        <v>100</v>
      </c>
      <c r="L486" s="60">
        <v>100</v>
      </c>
      <c r="M486" s="60">
        <v>100</v>
      </c>
      <c r="N486" s="60">
        <v>100</v>
      </c>
      <c r="O486" s="60">
        <v>100</v>
      </c>
      <c r="P486" s="60">
        <v>100</v>
      </c>
      <c r="Q486" s="60">
        <v>125</v>
      </c>
      <c r="R486" s="60">
        <v>125</v>
      </c>
      <c r="S486" s="60">
        <v>125</v>
      </c>
      <c r="T486" s="60">
        <v>125</v>
      </c>
      <c r="U486" s="60">
        <v>125</v>
      </c>
      <c r="V486" s="185">
        <v>125</v>
      </c>
      <c r="W486" s="185">
        <v>125</v>
      </c>
      <c r="X486" s="185">
        <v>125</v>
      </c>
      <c r="Y486" s="185">
        <v>125</v>
      </c>
      <c r="Z486" s="185">
        <v>125</v>
      </c>
      <c r="AA486" s="185">
        <v>125</v>
      </c>
      <c r="AB486" s="185">
        <v>125</v>
      </c>
      <c r="AC486" s="185">
        <v>125</v>
      </c>
      <c r="AD486" s="192">
        <v>100</v>
      </c>
      <c r="AE486" s="220">
        <v>100</v>
      </c>
      <c r="AF486" s="220">
        <v>100</v>
      </c>
      <c r="AG486" s="220">
        <v>100</v>
      </c>
      <c r="AH486" s="220">
        <v>100</v>
      </c>
      <c r="AI486" s="220">
        <v>100</v>
      </c>
      <c r="AJ486" s="286">
        <v>100</v>
      </c>
      <c r="AK486" s="300">
        <v>100</v>
      </c>
      <c r="AL486" s="300">
        <v>100</v>
      </c>
      <c r="AM486" s="300">
        <v>100</v>
      </c>
      <c r="AN486" s="286">
        <v>100</v>
      </c>
      <c r="AO486" s="300">
        <v>100</v>
      </c>
      <c r="AP486" s="300">
        <v>100</v>
      </c>
      <c r="AQ486" s="300">
        <v>100</v>
      </c>
      <c r="AR486" s="23"/>
      <c r="AS486" s="116" t="str">
        <f t="shared" si="74"/>
        <v>N</v>
      </c>
      <c r="AT486" s="113">
        <f>IFERROR(SUMIF('Current NLData'!A:A,'Payment Changes'!G486,'Current NLData'!K:K)/COUNTIF('Current NLData'!A:A,'Payment Changes'!G486),0)+IFERROR(VLOOKUP(G486&amp;"-ALL",NLPaymentExport,10,FALSE),0)</f>
        <v>100</v>
      </c>
      <c r="AU486" s="117">
        <f t="shared" si="75"/>
        <v>0</v>
      </c>
    </row>
    <row r="487" spans="1:80" outlineLevel="1" x14ac:dyDescent="0.45">
      <c r="A487" s="3"/>
      <c r="C487" s="4"/>
      <c r="D487" s="456"/>
      <c r="E487" s="90" t="str">
        <f t="shared" si="76"/>
        <v>Tucker</v>
      </c>
      <c r="F487" s="92" t="str">
        <f t="shared" si="77"/>
        <v>CP128</v>
      </c>
      <c r="G487" s="98" t="str">
        <f t="shared" si="80"/>
        <v>CP128-NEW DONOR -2nd</v>
      </c>
      <c r="H487" s="457"/>
      <c r="I487" s="34" t="s">
        <v>77</v>
      </c>
      <c r="J487" s="58">
        <v>100</v>
      </c>
      <c r="K487" s="62">
        <f>J487</f>
        <v>100</v>
      </c>
      <c r="L487" s="58">
        <v>100</v>
      </c>
      <c r="M487" s="58">
        <v>100</v>
      </c>
      <c r="N487" s="58">
        <v>100</v>
      </c>
      <c r="O487" s="58">
        <v>100</v>
      </c>
      <c r="P487" s="58">
        <v>100</v>
      </c>
      <c r="Q487" s="58">
        <v>125</v>
      </c>
      <c r="R487" s="58">
        <v>125</v>
      </c>
      <c r="S487" s="58">
        <v>125</v>
      </c>
      <c r="T487" s="58">
        <v>125</v>
      </c>
      <c r="U487" s="58">
        <v>125</v>
      </c>
      <c r="V487" s="186">
        <v>125</v>
      </c>
      <c r="W487" s="186">
        <v>125</v>
      </c>
      <c r="X487" s="186">
        <v>125</v>
      </c>
      <c r="Y487" s="186">
        <v>125</v>
      </c>
      <c r="Z487" s="186">
        <v>125</v>
      </c>
      <c r="AA487" s="186">
        <v>125</v>
      </c>
      <c r="AB487" s="186">
        <v>125</v>
      </c>
      <c r="AC487" s="186">
        <v>125</v>
      </c>
      <c r="AD487" s="190">
        <v>100</v>
      </c>
      <c r="AE487" s="214">
        <v>100</v>
      </c>
      <c r="AF487" s="214">
        <v>100</v>
      </c>
      <c r="AG487" s="214">
        <v>100</v>
      </c>
      <c r="AH487" s="214">
        <v>100</v>
      </c>
      <c r="AI487" s="214">
        <v>100</v>
      </c>
      <c r="AJ487" s="272">
        <v>100</v>
      </c>
      <c r="AK487" s="301">
        <v>100</v>
      </c>
      <c r="AL487" s="301">
        <v>100</v>
      </c>
      <c r="AM487" s="301">
        <v>100</v>
      </c>
      <c r="AN487" s="272">
        <v>100</v>
      </c>
      <c r="AO487" s="301">
        <v>100</v>
      </c>
      <c r="AP487" s="301">
        <v>100</v>
      </c>
      <c r="AQ487" s="301">
        <v>100</v>
      </c>
      <c r="AR487" s="23"/>
      <c r="AS487" s="116" t="str">
        <f t="shared" si="74"/>
        <v>N</v>
      </c>
      <c r="AT487" s="113">
        <f>IFERROR(SUMIF('Current NLData'!A:A,'Payment Changes'!G487,'Current NLData'!K:K)/COUNTIF('Current NLData'!A:A,'Payment Changes'!G487),0)+IFERROR(VLOOKUP(G487&amp;"-ALL",NLPaymentExport,10,FALSE),0)</f>
        <v>100</v>
      </c>
      <c r="AU487" s="117">
        <f t="shared" si="75"/>
        <v>0</v>
      </c>
    </row>
    <row r="488" spans="1:80" outlineLevel="1" x14ac:dyDescent="0.45">
      <c r="A488" s="3"/>
      <c r="C488" s="4"/>
      <c r="D488" s="456"/>
      <c r="E488" s="90" t="str">
        <f t="shared" si="76"/>
        <v>Tucker</v>
      </c>
      <c r="F488" s="92" t="str">
        <f t="shared" si="77"/>
        <v>CP128</v>
      </c>
      <c r="G488" s="98" t="str">
        <f t="shared" si="80"/>
        <v>CP128-NEW DONOR -3rd</v>
      </c>
      <c r="H488" s="457"/>
      <c r="I488" s="34" t="s">
        <v>78</v>
      </c>
      <c r="J488" s="58">
        <v>100</v>
      </c>
      <c r="K488" s="62">
        <f t="shared" ref="K488:K491" si="81">J488</f>
        <v>100</v>
      </c>
      <c r="L488" s="58">
        <v>100</v>
      </c>
      <c r="M488" s="58">
        <v>100</v>
      </c>
      <c r="N488" s="58">
        <v>100</v>
      </c>
      <c r="O488" s="58">
        <v>100</v>
      </c>
      <c r="P488" s="58">
        <v>100</v>
      </c>
      <c r="Q488" s="58">
        <v>125</v>
      </c>
      <c r="R488" s="58">
        <v>125</v>
      </c>
      <c r="S488" s="58">
        <v>125</v>
      </c>
      <c r="T488" s="58">
        <v>125</v>
      </c>
      <c r="U488" s="58">
        <v>125</v>
      </c>
      <c r="V488" s="186">
        <v>125</v>
      </c>
      <c r="W488" s="186">
        <v>125</v>
      </c>
      <c r="X488" s="186">
        <v>125</v>
      </c>
      <c r="Y488" s="186">
        <v>125</v>
      </c>
      <c r="Z488" s="186">
        <v>125</v>
      </c>
      <c r="AA488" s="186">
        <v>125</v>
      </c>
      <c r="AB488" s="186">
        <v>125</v>
      </c>
      <c r="AC488" s="186">
        <v>125</v>
      </c>
      <c r="AD488" s="190">
        <v>100</v>
      </c>
      <c r="AE488" s="214">
        <v>100</v>
      </c>
      <c r="AF488" s="214">
        <v>100</v>
      </c>
      <c r="AG488" s="214">
        <v>100</v>
      </c>
      <c r="AH488" s="214">
        <v>100</v>
      </c>
      <c r="AI488" s="214">
        <v>100</v>
      </c>
      <c r="AJ488" s="272">
        <v>100</v>
      </c>
      <c r="AK488" s="301">
        <v>100</v>
      </c>
      <c r="AL488" s="301">
        <v>100</v>
      </c>
      <c r="AM488" s="301">
        <v>100</v>
      </c>
      <c r="AN488" s="272">
        <v>100</v>
      </c>
      <c r="AO488" s="301">
        <v>100</v>
      </c>
      <c r="AP488" s="301">
        <v>100</v>
      </c>
      <c r="AQ488" s="301">
        <v>100</v>
      </c>
      <c r="AR488" s="23"/>
      <c r="AS488" s="116" t="str">
        <f t="shared" si="74"/>
        <v>N</v>
      </c>
      <c r="AT488" s="113">
        <f>IFERROR(SUMIF('Current NLData'!A:A,'Payment Changes'!G488,'Current NLData'!K:K)/COUNTIF('Current NLData'!A:A,'Payment Changes'!G488),0)+IFERROR(VLOOKUP(G488&amp;"-ALL",NLPaymentExport,10,FALSE),0)</f>
        <v>100</v>
      </c>
      <c r="AU488" s="117">
        <f t="shared" si="75"/>
        <v>0</v>
      </c>
    </row>
    <row r="489" spans="1:80" outlineLevel="1" x14ac:dyDescent="0.45">
      <c r="A489" s="3"/>
      <c r="C489" s="4"/>
      <c r="D489" s="456"/>
      <c r="E489" s="90" t="str">
        <f t="shared" si="76"/>
        <v>Tucker</v>
      </c>
      <c r="F489" s="92" t="str">
        <f t="shared" si="77"/>
        <v>CP128</v>
      </c>
      <c r="G489" s="98" t="str">
        <f t="shared" si="80"/>
        <v>CP128-NEW DONOR -4th</v>
      </c>
      <c r="H489" s="457"/>
      <c r="I489" s="34" t="s">
        <v>79</v>
      </c>
      <c r="J489" s="58">
        <v>100</v>
      </c>
      <c r="K489" s="62">
        <f t="shared" si="81"/>
        <v>100</v>
      </c>
      <c r="L489" s="58">
        <v>40</v>
      </c>
      <c r="M489" s="58">
        <v>100</v>
      </c>
      <c r="N489" s="58">
        <v>100</v>
      </c>
      <c r="O489" s="58">
        <v>100</v>
      </c>
      <c r="P489" s="58">
        <v>100</v>
      </c>
      <c r="Q489" s="58">
        <v>125</v>
      </c>
      <c r="R489" s="58">
        <v>125</v>
      </c>
      <c r="S489" s="58">
        <v>125</v>
      </c>
      <c r="T489" s="58">
        <v>125</v>
      </c>
      <c r="U489" s="58">
        <v>125</v>
      </c>
      <c r="V489" s="186">
        <v>125</v>
      </c>
      <c r="W489" s="186">
        <v>125</v>
      </c>
      <c r="X489" s="186">
        <v>125</v>
      </c>
      <c r="Y489" s="186">
        <v>125</v>
      </c>
      <c r="Z489" s="186">
        <v>125</v>
      </c>
      <c r="AA489" s="186">
        <v>125</v>
      </c>
      <c r="AB489" s="186">
        <v>125</v>
      </c>
      <c r="AC489" s="186">
        <v>125</v>
      </c>
      <c r="AD489" s="190">
        <v>100</v>
      </c>
      <c r="AE489" s="214">
        <v>100</v>
      </c>
      <c r="AF489" s="214">
        <v>100</v>
      </c>
      <c r="AG489" s="214">
        <v>100</v>
      </c>
      <c r="AH489" s="214">
        <v>100</v>
      </c>
      <c r="AI489" s="214">
        <v>100</v>
      </c>
      <c r="AJ489" s="272">
        <v>100</v>
      </c>
      <c r="AK489" s="301">
        <v>100</v>
      </c>
      <c r="AL489" s="301">
        <v>100</v>
      </c>
      <c r="AM489" s="301">
        <v>100</v>
      </c>
      <c r="AN489" s="272">
        <v>100</v>
      </c>
      <c r="AO489" s="301">
        <v>100</v>
      </c>
      <c r="AP489" s="301">
        <v>100</v>
      </c>
      <c r="AQ489" s="301">
        <v>100</v>
      </c>
      <c r="AR489" s="23"/>
      <c r="AS489" s="116" t="str">
        <f t="shared" si="74"/>
        <v>N</v>
      </c>
      <c r="AT489" s="113">
        <f>IFERROR(SUMIF('Current NLData'!A:A,'Payment Changes'!G489,'Current NLData'!K:K)/COUNTIF('Current NLData'!A:A,'Payment Changes'!G489),0)+IFERROR(VLOOKUP(G489&amp;"-ALL",NLPaymentExport,10,FALSE),0)</f>
        <v>100</v>
      </c>
      <c r="AU489" s="117">
        <f t="shared" si="75"/>
        <v>0</v>
      </c>
    </row>
    <row r="490" spans="1:80" outlineLevel="1" x14ac:dyDescent="0.45">
      <c r="A490" s="3"/>
      <c r="C490" s="4"/>
      <c r="D490" s="456"/>
      <c r="E490" s="90" t="str">
        <f t="shared" si="76"/>
        <v>Tucker</v>
      </c>
      <c r="F490" s="92" t="str">
        <f t="shared" si="77"/>
        <v>CP128</v>
      </c>
      <c r="G490" s="98" t="str">
        <f t="shared" si="80"/>
        <v>CP128-NEW DONOR -5th</v>
      </c>
      <c r="H490" s="457"/>
      <c r="I490" s="34" t="s">
        <v>80</v>
      </c>
      <c r="J490" s="58">
        <v>100</v>
      </c>
      <c r="K490" s="62">
        <f t="shared" si="81"/>
        <v>100</v>
      </c>
      <c r="L490" s="58">
        <v>40</v>
      </c>
      <c r="M490" s="58">
        <v>100</v>
      </c>
      <c r="N490" s="58">
        <v>100</v>
      </c>
      <c r="O490" s="58">
        <v>100</v>
      </c>
      <c r="P490" s="58">
        <v>100</v>
      </c>
      <c r="Q490" s="58">
        <v>125</v>
      </c>
      <c r="R490" s="58">
        <v>125</v>
      </c>
      <c r="S490" s="58">
        <v>125</v>
      </c>
      <c r="T490" s="58">
        <v>125</v>
      </c>
      <c r="U490" s="58">
        <v>125</v>
      </c>
      <c r="V490" s="186">
        <v>125</v>
      </c>
      <c r="W490" s="186">
        <v>125</v>
      </c>
      <c r="X490" s="186">
        <v>125</v>
      </c>
      <c r="Y490" s="186">
        <v>125</v>
      </c>
      <c r="Z490" s="186">
        <v>125</v>
      </c>
      <c r="AA490" s="186">
        <v>125</v>
      </c>
      <c r="AB490" s="186">
        <v>125</v>
      </c>
      <c r="AC490" s="186">
        <v>125</v>
      </c>
      <c r="AD490" s="190">
        <v>100</v>
      </c>
      <c r="AE490" s="214">
        <v>100</v>
      </c>
      <c r="AF490" s="214">
        <v>100</v>
      </c>
      <c r="AG490" s="214">
        <v>100</v>
      </c>
      <c r="AH490" s="214">
        <v>100</v>
      </c>
      <c r="AI490" s="214">
        <v>100</v>
      </c>
      <c r="AJ490" s="289">
        <v>40</v>
      </c>
      <c r="AK490" s="301">
        <v>40</v>
      </c>
      <c r="AL490" s="301">
        <v>40</v>
      </c>
      <c r="AM490" s="289">
        <v>100</v>
      </c>
      <c r="AN490" s="272">
        <v>100</v>
      </c>
      <c r="AO490" s="301">
        <v>100</v>
      </c>
      <c r="AP490" s="301">
        <v>100</v>
      </c>
      <c r="AQ490" s="301">
        <v>100</v>
      </c>
      <c r="AR490" s="23"/>
      <c r="AS490" s="116" t="str">
        <f t="shared" si="74"/>
        <v>N</v>
      </c>
      <c r="AT490" s="113">
        <f>IFERROR(SUMIF('Current NLData'!A:A,'Payment Changes'!G490,'Current NLData'!K:K)/COUNTIF('Current NLData'!A:A,'Payment Changes'!G490),0)+IFERROR(VLOOKUP(G490&amp;"-ALL",NLPaymentExport,10,FALSE),0)</f>
        <v>100</v>
      </c>
      <c r="AU490" s="117">
        <f t="shared" si="75"/>
        <v>0</v>
      </c>
    </row>
    <row r="491" spans="1:80" outlineLevel="1" x14ac:dyDescent="0.45">
      <c r="A491" s="3"/>
      <c r="C491" s="4"/>
      <c r="D491" s="456"/>
      <c r="E491" s="90" t="str">
        <f t="shared" si="76"/>
        <v>Tucker</v>
      </c>
      <c r="F491" s="92" t="str">
        <f t="shared" si="77"/>
        <v>CP128</v>
      </c>
      <c r="G491" s="98" t="str">
        <f t="shared" si="80"/>
        <v>CP128-NEW DONOR -6th</v>
      </c>
      <c r="H491" s="457"/>
      <c r="I491" s="34" t="s">
        <v>81</v>
      </c>
      <c r="J491" s="58">
        <v>40</v>
      </c>
      <c r="K491" s="62">
        <f t="shared" si="81"/>
        <v>40</v>
      </c>
      <c r="L491" s="58">
        <v>40</v>
      </c>
      <c r="M491" s="58">
        <v>100</v>
      </c>
      <c r="N491" s="58">
        <v>100</v>
      </c>
      <c r="O491" s="58">
        <v>100</v>
      </c>
      <c r="P491" s="58">
        <v>100</v>
      </c>
      <c r="Q491" s="58">
        <v>40</v>
      </c>
      <c r="R491" s="58">
        <v>40</v>
      </c>
      <c r="S491" s="58">
        <v>40</v>
      </c>
      <c r="T491" s="58">
        <v>40</v>
      </c>
      <c r="U491" s="58">
        <v>40</v>
      </c>
      <c r="V491" s="186">
        <v>40</v>
      </c>
      <c r="W491" s="186">
        <v>40</v>
      </c>
      <c r="X491" s="186">
        <v>40</v>
      </c>
      <c r="Y491" s="186">
        <v>40</v>
      </c>
      <c r="Z491" s="186">
        <v>40</v>
      </c>
      <c r="AA491" s="186">
        <v>40</v>
      </c>
      <c r="AB491" s="186">
        <v>40</v>
      </c>
      <c r="AC491" s="186">
        <v>40</v>
      </c>
      <c r="AD491" s="190">
        <v>100</v>
      </c>
      <c r="AE491" s="214">
        <v>100</v>
      </c>
      <c r="AF491" s="214">
        <v>100</v>
      </c>
      <c r="AG491" s="214">
        <v>100</v>
      </c>
      <c r="AH491" s="214">
        <v>100</v>
      </c>
      <c r="AI491" s="214">
        <v>100</v>
      </c>
      <c r="AJ491" s="289">
        <v>40</v>
      </c>
      <c r="AK491" s="301">
        <v>40</v>
      </c>
      <c r="AL491" s="301">
        <v>40</v>
      </c>
      <c r="AM491" s="289">
        <v>100</v>
      </c>
      <c r="AN491" s="272">
        <v>100</v>
      </c>
      <c r="AO491" s="301">
        <v>100</v>
      </c>
      <c r="AP491" s="301">
        <v>100</v>
      </c>
      <c r="AQ491" s="301">
        <v>100</v>
      </c>
      <c r="AR491" s="23"/>
      <c r="AS491" s="116" t="str">
        <f t="shared" si="74"/>
        <v>N</v>
      </c>
      <c r="AT491" s="113">
        <f>IFERROR(SUMIF('Current NLData'!A:A,'Payment Changes'!G491,'Current NLData'!K:K)/COUNTIF('Current NLData'!A:A,'Payment Changes'!G491),0)+IFERROR(VLOOKUP(G491&amp;"-ALL",NLPaymentExport,10,FALSE),0)</f>
        <v>100</v>
      </c>
      <c r="AU491" s="117">
        <f t="shared" si="75"/>
        <v>0</v>
      </c>
    </row>
    <row r="492" spans="1:80" outlineLevel="1" x14ac:dyDescent="0.45">
      <c r="A492" s="3"/>
      <c r="C492" s="4"/>
      <c r="D492" s="456"/>
      <c r="E492" s="90" t="str">
        <f t="shared" si="76"/>
        <v>Tucker</v>
      </c>
      <c r="F492" s="92" t="str">
        <f t="shared" si="77"/>
        <v>CP128</v>
      </c>
      <c r="G492" s="98" t="str">
        <f t="shared" si="80"/>
        <v>CP128-NEW DONOR -7th</v>
      </c>
      <c r="H492" s="457"/>
      <c r="I492" s="34" t="s">
        <v>82</v>
      </c>
      <c r="J492" s="58">
        <v>40</v>
      </c>
      <c r="K492" s="62">
        <v>70</v>
      </c>
      <c r="L492" s="58">
        <v>40</v>
      </c>
      <c r="M492" s="58">
        <v>40</v>
      </c>
      <c r="N492" s="58">
        <v>40</v>
      </c>
      <c r="O492" s="58">
        <v>40</v>
      </c>
      <c r="P492" s="58">
        <v>40</v>
      </c>
      <c r="Q492" s="58">
        <v>40</v>
      </c>
      <c r="R492" s="58">
        <v>40</v>
      </c>
      <c r="S492" s="58">
        <v>40</v>
      </c>
      <c r="T492" s="58">
        <v>40</v>
      </c>
      <c r="U492" s="58">
        <v>40</v>
      </c>
      <c r="V492" s="186">
        <v>40</v>
      </c>
      <c r="W492" s="186">
        <v>40</v>
      </c>
      <c r="X492" s="186">
        <v>40</v>
      </c>
      <c r="Y492" s="186">
        <v>40</v>
      </c>
      <c r="Z492" s="186">
        <v>40</v>
      </c>
      <c r="AA492" s="186">
        <v>40</v>
      </c>
      <c r="AB492" s="186">
        <v>40</v>
      </c>
      <c r="AC492" s="186">
        <v>40</v>
      </c>
      <c r="AD492" s="190">
        <v>100</v>
      </c>
      <c r="AE492" s="214">
        <v>100</v>
      </c>
      <c r="AF492" s="214">
        <v>100</v>
      </c>
      <c r="AG492" s="214">
        <v>100</v>
      </c>
      <c r="AH492" s="214">
        <v>100</v>
      </c>
      <c r="AI492" s="190">
        <v>40</v>
      </c>
      <c r="AJ492" s="272">
        <v>40</v>
      </c>
      <c r="AK492" s="301">
        <v>40</v>
      </c>
      <c r="AL492" s="301">
        <v>40</v>
      </c>
      <c r="AM492" s="301">
        <v>40</v>
      </c>
      <c r="AN492" s="272">
        <v>40</v>
      </c>
      <c r="AO492" s="301">
        <v>40</v>
      </c>
      <c r="AP492" s="301">
        <v>40</v>
      </c>
      <c r="AQ492" s="301">
        <v>40</v>
      </c>
      <c r="AR492" s="23"/>
      <c r="AS492" s="116" t="str">
        <f t="shared" si="74"/>
        <v>N</v>
      </c>
      <c r="AT492" s="113">
        <f>IFERROR(SUMIF('Current NLData'!A:A,'Payment Changes'!G492,'Current NLData'!K:K)/COUNTIF('Current NLData'!A:A,'Payment Changes'!G492),0)+IFERROR(VLOOKUP(G492&amp;"-ALL",NLPaymentExport,10,FALSE),0)</f>
        <v>40</v>
      </c>
      <c r="AU492" s="117">
        <f t="shared" si="75"/>
        <v>0</v>
      </c>
    </row>
    <row r="493" spans="1:80" outlineLevel="1" x14ac:dyDescent="0.45">
      <c r="A493" s="3"/>
      <c r="C493" s="4"/>
      <c r="D493" s="456"/>
      <c r="E493" s="90" t="str">
        <f t="shared" si="76"/>
        <v>Tucker</v>
      </c>
      <c r="F493" s="92" t="str">
        <f t="shared" si="77"/>
        <v>CP128</v>
      </c>
      <c r="G493" s="98" t="str">
        <f t="shared" si="80"/>
        <v>CP128-NEW DONOR -8th</v>
      </c>
      <c r="H493" s="457"/>
      <c r="I493" s="35" t="s">
        <v>83</v>
      </c>
      <c r="J493" s="63">
        <v>40</v>
      </c>
      <c r="K493" s="64">
        <f t="shared" ref="K493:K495" si="82">J493</f>
        <v>40</v>
      </c>
      <c r="L493" s="63">
        <v>40</v>
      </c>
      <c r="M493" s="63">
        <v>40</v>
      </c>
      <c r="N493" s="63">
        <v>40</v>
      </c>
      <c r="O493" s="63">
        <v>40</v>
      </c>
      <c r="P493" s="63">
        <v>40</v>
      </c>
      <c r="Q493" s="63">
        <v>40</v>
      </c>
      <c r="R493" s="63">
        <v>40</v>
      </c>
      <c r="S493" s="63">
        <v>40</v>
      </c>
      <c r="T493" s="63">
        <v>40</v>
      </c>
      <c r="U493" s="63">
        <v>40</v>
      </c>
      <c r="V493" s="187">
        <v>40</v>
      </c>
      <c r="W493" s="187">
        <v>40</v>
      </c>
      <c r="X493" s="187">
        <v>40</v>
      </c>
      <c r="Y493" s="187">
        <v>40</v>
      </c>
      <c r="Z493" s="187">
        <v>40</v>
      </c>
      <c r="AA493" s="187">
        <v>40</v>
      </c>
      <c r="AB493" s="187">
        <v>40</v>
      </c>
      <c r="AC493" s="187">
        <v>40</v>
      </c>
      <c r="AD493" s="243">
        <v>100</v>
      </c>
      <c r="AE493" s="221">
        <v>100</v>
      </c>
      <c r="AF493" s="221">
        <v>100</v>
      </c>
      <c r="AG493" s="221">
        <v>100</v>
      </c>
      <c r="AH493" s="221">
        <v>100</v>
      </c>
      <c r="AI493" s="243">
        <v>40</v>
      </c>
      <c r="AJ493" s="273">
        <v>40</v>
      </c>
      <c r="AK493" s="302">
        <v>40</v>
      </c>
      <c r="AL493" s="302">
        <v>40</v>
      </c>
      <c r="AM493" s="302">
        <v>40</v>
      </c>
      <c r="AN493" s="273">
        <v>40</v>
      </c>
      <c r="AO493" s="302">
        <v>40</v>
      </c>
      <c r="AP493" s="302">
        <v>40</v>
      </c>
      <c r="AQ493" s="302">
        <v>40</v>
      </c>
      <c r="AR493" s="23"/>
      <c r="AS493" s="116" t="str">
        <f t="shared" si="74"/>
        <v>N</v>
      </c>
      <c r="AT493" s="113">
        <f>IFERROR(SUMIF('Current NLData'!A:A,'Payment Changes'!G493,'Current NLData'!K:K)/COUNTIF('Current NLData'!A:A,'Payment Changes'!G493),0)+IFERROR(VLOOKUP(G493&amp;"-ALL",NLPaymentExport,10,FALSE),0)</f>
        <v>40</v>
      </c>
      <c r="AU493" s="117">
        <f t="shared" si="75"/>
        <v>0</v>
      </c>
    </row>
    <row r="494" spans="1:80" ht="28.5" outlineLevel="1" x14ac:dyDescent="0.45">
      <c r="A494" s="3"/>
      <c r="C494" s="4"/>
      <c r="D494" s="456"/>
      <c r="E494" s="90" t="str">
        <f t="shared" si="76"/>
        <v>Tucker</v>
      </c>
      <c r="F494" s="92" t="str">
        <f t="shared" si="77"/>
        <v>CP128</v>
      </c>
      <c r="G494" s="98" t="str">
        <f t="shared" si="80"/>
        <v>CP128-RETURN - 1st don of the week -STD</v>
      </c>
      <c r="H494" s="457"/>
      <c r="I494" s="36" t="s">
        <v>84</v>
      </c>
      <c r="J494" s="58">
        <v>40</v>
      </c>
      <c r="K494" s="58">
        <f t="shared" si="82"/>
        <v>40</v>
      </c>
      <c r="L494" s="58">
        <v>40</v>
      </c>
      <c r="M494" s="58">
        <v>40</v>
      </c>
      <c r="N494" s="58">
        <v>40</v>
      </c>
      <c r="O494" s="58">
        <v>40</v>
      </c>
      <c r="P494" s="58">
        <v>40</v>
      </c>
      <c r="Q494" s="58">
        <v>40</v>
      </c>
      <c r="R494" s="58">
        <v>40</v>
      </c>
      <c r="S494" s="58">
        <v>40</v>
      </c>
      <c r="T494" s="58">
        <v>40</v>
      </c>
      <c r="U494" s="58">
        <v>40</v>
      </c>
      <c r="V494" s="186">
        <v>40</v>
      </c>
      <c r="W494" s="186">
        <v>40</v>
      </c>
      <c r="X494" s="186">
        <v>40</v>
      </c>
      <c r="Y494" s="186">
        <v>40</v>
      </c>
      <c r="Z494" s="186">
        <v>40</v>
      </c>
      <c r="AA494" s="186">
        <v>40</v>
      </c>
      <c r="AB494" s="186">
        <v>40</v>
      </c>
      <c r="AC494" s="186">
        <v>40</v>
      </c>
      <c r="AD494" s="214">
        <v>40</v>
      </c>
      <c r="AE494" s="214">
        <v>40</v>
      </c>
      <c r="AF494" s="214">
        <v>40</v>
      </c>
      <c r="AG494" s="214">
        <v>40</v>
      </c>
      <c r="AH494" s="214">
        <v>40</v>
      </c>
      <c r="AI494" s="214">
        <v>40</v>
      </c>
      <c r="AJ494" s="272">
        <v>40</v>
      </c>
      <c r="AK494" s="301">
        <v>40</v>
      </c>
      <c r="AL494" s="301">
        <v>40</v>
      </c>
      <c r="AM494" s="301">
        <v>40</v>
      </c>
      <c r="AN494" s="272">
        <v>40</v>
      </c>
      <c r="AO494" s="301">
        <v>40</v>
      </c>
      <c r="AP494" s="301">
        <v>40</v>
      </c>
      <c r="AQ494" s="301">
        <v>40</v>
      </c>
      <c r="AR494" s="22"/>
      <c r="AS494" s="116" t="str">
        <f t="shared" si="74"/>
        <v>N</v>
      </c>
      <c r="AT494" s="113">
        <f>IFERROR(SUMIF('Current NLData'!A:A,'Payment Changes'!G494,'Current NLData'!K:K)/COUNTIF('Current NLData'!A:A,'Payment Changes'!G494),0)+IFERROR(VLOOKUP(G494&amp;"-ALL",NLPaymentExport,10,FALSE),0)</f>
        <v>40</v>
      </c>
      <c r="AU494" s="117">
        <f t="shared" si="75"/>
        <v>0</v>
      </c>
    </row>
    <row r="495" spans="1:80" ht="28.5" outlineLevel="1" x14ac:dyDescent="0.45">
      <c r="A495" s="3"/>
      <c r="C495" s="4"/>
      <c r="D495" s="456"/>
      <c r="E495" s="90" t="str">
        <f t="shared" si="76"/>
        <v>Tucker</v>
      </c>
      <c r="F495" s="92" t="str">
        <f t="shared" si="77"/>
        <v>CP128</v>
      </c>
      <c r="G495" s="98" t="str">
        <f t="shared" si="80"/>
        <v>CP128-RETURN - 2nd don of the week -BONUS</v>
      </c>
      <c r="H495" s="457"/>
      <c r="I495" s="36" t="s">
        <v>85</v>
      </c>
      <c r="J495" s="58">
        <v>30</v>
      </c>
      <c r="K495" s="58">
        <f t="shared" si="82"/>
        <v>30</v>
      </c>
      <c r="L495" s="58">
        <v>30</v>
      </c>
      <c r="M495" s="58">
        <v>35</v>
      </c>
      <c r="N495" s="58">
        <v>35</v>
      </c>
      <c r="O495" s="58">
        <v>35</v>
      </c>
      <c r="P495" s="58">
        <v>35</v>
      </c>
      <c r="Q495" s="58">
        <v>40</v>
      </c>
      <c r="R495" s="58">
        <v>40</v>
      </c>
      <c r="S495" s="58">
        <v>40</v>
      </c>
      <c r="T495" s="58">
        <v>40</v>
      </c>
      <c r="U495" s="58">
        <v>40</v>
      </c>
      <c r="V495" s="186">
        <v>40</v>
      </c>
      <c r="W495" s="186">
        <v>40</v>
      </c>
      <c r="X495" s="186">
        <v>40</v>
      </c>
      <c r="Y495" s="186">
        <v>40</v>
      </c>
      <c r="Z495" s="186">
        <v>40</v>
      </c>
      <c r="AA495" s="186">
        <v>40</v>
      </c>
      <c r="AB495" s="186">
        <v>40</v>
      </c>
      <c r="AC495" s="186">
        <v>40</v>
      </c>
      <c r="AD495" s="214">
        <v>40</v>
      </c>
      <c r="AE495" s="214">
        <v>40</v>
      </c>
      <c r="AF495" s="214">
        <v>40</v>
      </c>
      <c r="AG495" s="214">
        <v>40</v>
      </c>
      <c r="AH495" s="214">
        <v>40</v>
      </c>
      <c r="AI495" s="214">
        <v>40</v>
      </c>
      <c r="AJ495" s="272">
        <v>40</v>
      </c>
      <c r="AK495" s="301">
        <v>40</v>
      </c>
      <c r="AL495" s="301">
        <v>40</v>
      </c>
      <c r="AM495" s="301">
        <v>40</v>
      </c>
      <c r="AN495" s="272">
        <v>40</v>
      </c>
      <c r="AO495" s="301">
        <v>40</v>
      </c>
      <c r="AP495" s="301">
        <v>40</v>
      </c>
      <c r="AQ495" s="301">
        <v>40</v>
      </c>
      <c r="AR495" s="22"/>
      <c r="AS495" s="116" t="str">
        <f t="shared" si="74"/>
        <v>N</v>
      </c>
      <c r="AT495" s="113">
        <f>IFERROR(SUMIF('Current NLData'!A:A,'Payment Changes'!G495,'Current NLData'!K:K)/COUNTIF('Current NLData'!A:A,'Payment Changes'!G495),0)+IFERROR(VLOOKUP(G495&amp;"-ALL",NLPaymentExport,10,FALSE),0)</f>
        <v>40</v>
      </c>
      <c r="AU495" s="117">
        <f t="shared" si="75"/>
        <v>0</v>
      </c>
    </row>
    <row r="496" spans="1:80" ht="28.5" outlineLevel="1" x14ac:dyDescent="0.45">
      <c r="A496" s="3"/>
      <c r="C496" s="4"/>
      <c r="D496" s="456"/>
      <c r="E496" s="90" t="str">
        <f t="shared" si="76"/>
        <v>Tucker</v>
      </c>
      <c r="F496" s="92" t="str">
        <f t="shared" si="77"/>
        <v>CP128</v>
      </c>
      <c r="G496" s="98" t="str">
        <f t="shared" si="80"/>
        <v>CP128-RETURN - 5th don of the month -BONUS</v>
      </c>
      <c r="H496" s="457"/>
      <c r="I496" s="37" t="s">
        <v>86</v>
      </c>
      <c r="J496" s="65">
        <v>0</v>
      </c>
      <c r="K496" s="65">
        <v>0</v>
      </c>
      <c r="L496" s="65">
        <v>0</v>
      </c>
      <c r="M496" s="65">
        <v>0</v>
      </c>
      <c r="N496" s="65">
        <v>0</v>
      </c>
      <c r="O496" s="65">
        <v>0</v>
      </c>
      <c r="P496" s="65">
        <v>0</v>
      </c>
      <c r="Q496" s="65">
        <v>0</v>
      </c>
      <c r="R496" s="65">
        <v>0</v>
      </c>
      <c r="S496" s="65">
        <v>0</v>
      </c>
      <c r="T496" s="65">
        <v>0</v>
      </c>
      <c r="U496" s="65">
        <v>0</v>
      </c>
      <c r="V496" s="188">
        <v>0</v>
      </c>
      <c r="W496" s="188">
        <v>0</v>
      </c>
      <c r="X496" s="188">
        <v>0</v>
      </c>
      <c r="Y496" s="188">
        <v>0</v>
      </c>
      <c r="Z496" s="188">
        <v>0</v>
      </c>
      <c r="AA496" s="188">
        <v>0</v>
      </c>
      <c r="AB496" s="199">
        <v>15</v>
      </c>
      <c r="AC496" s="199">
        <v>15</v>
      </c>
      <c r="AD496" s="222">
        <v>15</v>
      </c>
      <c r="AE496" s="222">
        <v>15</v>
      </c>
      <c r="AF496" s="222">
        <v>15</v>
      </c>
      <c r="AG496" s="222">
        <v>15</v>
      </c>
      <c r="AH496" s="222">
        <v>15</v>
      </c>
      <c r="AI496" s="222">
        <v>15</v>
      </c>
      <c r="AJ496" s="290">
        <v>0</v>
      </c>
      <c r="AK496" s="303">
        <v>0</v>
      </c>
      <c r="AL496" s="303">
        <v>0</v>
      </c>
      <c r="AM496" s="303">
        <v>0</v>
      </c>
      <c r="AN496" s="287">
        <v>0</v>
      </c>
      <c r="AO496" s="290">
        <v>20</v>
      </c>
      <c r="AP496" s="303">
        <v>20</v>
      </c>
      <c r="AQ496" s="303">
        <v>20</v>
      </c>
      <c r="AR496" s="22"/>
      <c r="AS496" s="116" t="str">
        <f t="shared" si="74"/>
        <v>N</v>
      </c>
      <c r="AT496" s="113">
        <f>IFERROR(SUMIF('Current NLData'!A:A,'Payment Changes'!G496,'Current NLData'!K:K)/COUNTIF('Current NLData'!A:A,'Payment Changes'!G496),0)+IFERROR(VLOOKUP(G496&amp;"-ALL",NLPaymentExport,10,FALSE),0)</f>
        <v>20</v>
      </c>
      <c r="AU496" s="117">
        <f t="shared" si="75"/>
        <v>0</v>
      </c>
    </row>
    <row r="497" spans="1:80" ht="28.5" outlineLevel="1" x14ac:dyDescent="0.45">
      <c r="A497" s="3"/>
      <c r="C497" s="4"/>
      <c r="D497" s="456"/>
      <c r="E497" s="90" t="str">
        <f t="shared" si="76"/>
        <v>Tucker</v>
      </c>
      <c r="F497" s="92" t="str">
        <f t="shared" si="77"/>
        <v>CP128</v>
      </c>
      <c r="G497" s="98" t="str">
        <f t="shared" si="80"/>
        <v>CP128-RETURN - 6th don of the month -BONUS</v>
      </c>
      <c r="H497" s="457"/>
      <c r="I497" s="38" t="s">
        <v>87</v>
      </c>
      <c r="J497" s="58">
        <v>0</v>
      </c>
      <c r="K497" s="58">
        <v>0</v>
      </c>
      <c r="L497" s="58">
        <v>0</v>
      </c>
      <c r="M497" s="58">
        <v>30</v>
      </c>
      <c r="N497" s="58">
        <v>30</v>
      </c>
      <c r="O497" s="58">
        <v>30</v>
      </c>
      <c r="P497" s="58">
        <v>30</v>
      </c>
      <c r="Q497" s="58">
        <v>30</v>
      </c>
      <c r="R497" s="58">
        <v>30</v>
      </c>
      <c r="S497" s="58">
        <v>30</v>
      </c>
      <c r="T497" s="58">
        <v>30</v>
      </c>
      <c r="U497" s="58">
        <v>30</v>
      </c>
      <c r="V497" s="186">
        <v>30</v>
      </c>
      <c r="W497" s="186">
        <v>30</v>
      </c>
      <c r="X497" s="186">
        <v>20</v>
      </c>
      <c r="Y497" s="186">
        <v>20</v>
      </c>
      <c r="Z497" s="186">
        <v>20</v>
      </c>
      <c r="AA497" s="186">
        <v>20</v>
      </c>
      <c r="AB497" s="190">
        <v>30</v>
      </c>
      <c r="AC497" s="190">
        <v>30</v>
      </c>
      <c r="AD497" s="214">
        <v>30</v>
      </c>
      <c r="AE497" s="214">
        <v>30</v>
      </c>
      <c r="AF497" s="214">
        <v>30</v>
      </c>
      <c r="AG497" s="214">
        <v>30</v>
      </c>
      <c r="AH497" s="214">
        <v>30</v>
      </c>
      <c r="AI497" s="214">
        <v>30</v>
      </c>
      <c r="AJ497" s="289">
        <v>10</v>
      </c>
      <c r="AK497" s="301">
        <v>10</v>
      </c>
      <c r="AL497" s="301">
        <v>10</v>
      </c>
      <c r="AM497" s="301">
        <v>10</v>
      </c>
      <c r="AN497" s="272">
        <v>10</v>
      </c>
      <c r="AO497" s="289">
        <v>20</v>
      </c>
      <c r="AP497" s="289">
        <v>40</v>
      </c>
      <c r="AQ497" s="301">
        <v>40</v>
      </c>
      <c r="AR497" s="22"/>
      <c r="AS497" s="116" t="str">
        <f t="shared" si="74"/>
        <v>N</v>
      </c>
      <c r="AT497" s="113">
        <f>IFERROR(SUMIF('Current NLData'!A:A,'Payment Changes'!G497,'Current NLData'!K:K)/COUNTIF('Current NLData'!A:A,'Payment Changes'!G497),0)+IFERROR(VLOOKUP(G497&amp;"-ALL",NLPaymentExport,10,FALSE),0)</f>
        <v>40</v>
      </c>
      <c r="AU497" s="117">
        <f t="shared" si="75"/>
        <v>0</v>
      </c>
    </row>
    <row r="498" spans="1:80" ht="28.5" outlineLevel="1" x14ac:dyDescent="0.45">
      <c r="A498" s="3"/>
      <c r="C498" s="4"/>
      <c r="D498" s="456"/>
      <c r="E498" s="90" t="str">
        <f t="shared" si="76"/>
        <v>Tucker</v>
      </c>
      <c r="F498" s="92" t="str">
        <f t="shared" si="77"/>
        <v>CP128</v>
      </c>
      <c r="G498" s="98" t="str">
        <f t="shared" si="80"/>
        <v>CP128-RETURN - 7th don of the month -BONUS</v>
      </c>
      <c r="H498" s="457"/>
      <c r="I498" s="38" t="s">
        <v>88</v>
      </c>
      <c r="J498" s="58">
        <v>0</v>
      </c>
      <c r="K498" s="58">
        <v>0</v>
      </c>
      <c r="L498" s="58">
        <v>0</v>
      </c>
      <c r="M498" s="58">
        <v>0</v>
      </c>
      <c r="N498" s="58">
        <v>0</v>
      </c>
      <c r="O498" s="58">
        <v>0</v>
      </c>
      <c r="P498" s="58">
        <v>0</v>
      </c>
      <c r="Q498" s="58">
        <v>0</v>
      </c>
      <c r="R498" s="58">
        <v>0</v>
      </c>
      <c r="S498" s="58">
        <v>0</v>
      </c>
      <c r="T498" s="58">
        <v>0</v>
      </c>
      <c r="U498" s="58">
        <v>0</v>
      </c>
      <c r="V498" s="186">
        <v>0</v>
      </c>
      <c r="W498" s="186">
        <v>0</v>
      </c>
      <c r="X498" s="186">
        <v>0</v>
      </c>
      <c r="Y498" s="186">
        <v>0</v>
      </c>
      <c r="Z498" s="186">
        <v>0</v>
      </c>
      <c r="AA498" s="186">
        <v>0</v>
      </c>
      <c r="AB498" s="186">
        <v>0</v>
      </c>
      <c r="AC498" s="186">
        <v>0</v>
      </c>
      <c r="AD498" s="214">
        <v>0</v>
      </c>
      <c r="AE498" s="214">
        <v>0</v>
      </c>
      <c r="AF498" s="214">
        <v>0</v>
      </c>
      <c r="AG498" s="214">
        <v>0</v>
      </c>
      <c r="AH498" s="214">
        <v>0</v>
      </c>
      <c r="AI498" s="214">
        <v>0</v>
      </c>
      <c r="AJ498" s="272">
        <v>0</v>
      </c>
      <c r="AK498" s="301">
        <v>0</v>
      </c>
      <c r="AL498" s="301">
        <v>0</v>
      </c>
      <c r="AM498" s="301">
        <v>0</v>
      </c>
      <c r="AN498" s="272">
        <v>0</v>
      </c>
      <c r="AO498" s="301">
        <v>0</v>
      </c>
      <c r="AP498" s="301">
        <v>0</v>
      </c>
      <c r="AQ498" s="301">
        <v>0</v>
      </c>
      <c r="AR498" s="22"/>
      <c r="AS498" s="116" t="str">
        <f t="shared" si="74"/>
        <v>N</v>
      </c>
      <c r="AT498" s="113">
        <f>IFERROR(SUMIF('Current NLData'!A:A,'Payment Changes'!G498,'Current NLData'!K:K)/COUNTIF('Current NLData'!A:A,'Payment Changes'!G498),0)+IFERROR(VLOOKUP(G498&amp;"-ALL",NLPaymentExport,10,FALSE),0)</f>
        <v>0</v>
      </c>
      <c r="AU498" s="117">
        <f t="shared" si="75"/>
        <v>0</v>
      </c>
    </row>
    <row r="499" spans="1:80" ht="28.5" outlineLevel="1" x14ac:dyDescent="0.45">
      <c r="A499" s="3"/>
      <c r="C499" s="4"/>
      <c r="D499" s="456"/>
      <c r="E499" s="90" t="str">
        <f t="shared" si="76"/>
        <v>Tucker</v>
      </c>
      <c r="F499" s="92" t="str">
        <f t="shared" si="77"/>
        <v>CP128</v>
      </c>
      <c r="G499" s="98" t="str">
        <f t="shared" si="80"/>
        <v>CP128-RETURN - 8th don of the month -BONUS</v>
      </c>
      <c r="H499" s="457"/>
      <c r="I499" s="38" t="s">
        <v>89</v>
      </c>
      <c r="J499" s="58">
        <v>10</v>
      </c>
      <c r="K499" s="58">
        <f>J499</f>
        <v>10</v>
      </c>
      <c r="L499" s="58">
        <v>0</v>
      </c>
      <c r="M499" s="58">
        <v>0</v>
      </c>
      <c r="N499" s="58">
        <v>0</v>
      </c>
      <c r="O499" s="58">
        <v>0</v>
      </c>
      <c r="P499" s="58">
        <v>0</v>
      </c>
      <c r="Q499" s="58">
        <v>0</v>
      </c>
      <c r="R499" s="58">
        <v>0</v>
      </c>
      <c r="S499" s="58">
        <v>0</v>
      </c>
      <c r="T499" s="58">
        <v>0</v>
      </c>
      <c r="U499" s="58">
        <v>0</v>
      </c>
      <c r="V499" s="186">
        <v>0</v>
      </c>
      <c r="W499" s="186">
        <v>0</v>
      </c>
      <c r="X499" s="186">
        <v>0</v>
      </c>
      <c r="Y499" s="186">
        <v>0</v>
      </c>
      <c r="Z499" s="186">
        <v>0</v>
      </c>
      <c r="AA499" s="186">
        <v>0</v>
      </c>
      <c r="AB499" s="186">
        <v>0</v>
      </c>
      <c r="AC499" s="186">
        <v>0</v>
      </c>
      <c r="AD499" s="214">
        <v>0</v>
      </c>
      <c r="AE499" s="214">
        <v>0</v>
      </c>
      <c r="AF499" s="214">
        <v>0</v>
      </c>
      <c r="AG499" s="214">
        <v>0</v>
      </c>
      <c r="AH499" s="214">
        <v>0</v>
      </c>
      <c r="AI499" s="214">
        <v>0</v>
      </c>
      <c r="AJ499" s="272">
        <v>0</v>
      </c>
      <c r="AK499" s="301">
        <v>0</v>
      </c>
      <c r="AL499" s="301">
        <v>0</v>
      </c>
      <c r="AM499" s="301">
        <v>0</v>
      </c>
      <c r="AN499" s="272">
        <v>0</v>
      </c>
      <c r="AO499" s="301">
        <v>0</v>
      </c>
      <c r="AP499" s="301">
        <v>0</v>
      </c>
      <c r="AQ499" s="301">
        <v>0</v>
      </c>
      <c r="AR499" s="22"/>
      <c r="AS499" s="116" t="str">
        <f t="shared" si="74"/>
        <v>N</v>
      </c>
      <c r="AT499" s="113">
        <f>IFERROR(SUMIF('Current NLData'!A:A,'Payment Changes'!G499,'Current NLData'!K:K)/COUNTIF('Current NLData'!A:A,'Payment Changes'!G499),0)+IFERROR(VLOOKUP(G499&amp;"-ALL",NLPaymentExport,10,FALSE),0)</f>
        <v>0</v>
      </c>
      <c r="AU499" s="117">
        <f t="shared" si="75"/>
        <v>0</v>
      </c>
    </row>
    <row r="500" spans="1:80" ht="28.5" outlineLevel="1" x14ac:dyDescent="0.45">
      <c r="A500" s="3"/>
      <c r="C500" s="4" t="str">
        <f>IF(J500=0,"Warning","")</f>
        <v/>
      </c>
      <c r="D500" s="456"/>
      <c r="E500" s="90" t="str">
        <f t="shared" si="76"/>
        <v>Tucker</v>
      </c>
      <c r="F500" s="92" t="str">
        <f t="shared" si="77"/>
        <v>CP128</v>
      </c>
      <c r="G500" s="98" t="str">
        <f t="shared" si="80"/>
        <v>CP128-RETURN - Buddy referral  -BONUS</v>
      </c>
      <c r="H500" s="457"/>
      <c r="I500" s="39" t="s">
        <v>90</v>
      </c>
      <c r="J500" s="58">
        <v>50</v>
      </c>
      <c r="K500" s="58">
        <v>50</v>
      </c>
      <c r="L500" s="58">
        <v>0</v>
      </c>
      <c r="M500" s="58">
        <v>50</v>
      </c>
      <c r="N500" s="58">
        <v>50</v>
      </c>
      <c r="O500" s="58">
        <v>50</v>
      </c>
      <c r="P500" s="58">
        <v>50</v>
      </c>
      <c r="Q500" s="58">
        <v>50</v>
      </c>
      <c r="R500" s="58">
        <v>50</v>
      </c>
      <c r="S500" s="58">
        <v>50</v>
      </c>
      <c r="T500" s="58">
        <v>50</v>
      </c>
      <c r="U500" s="58">
        <v>50</v>
      </c>
      <c r="V500" s="186">
        <v>50</v>
      </c>
      <c r="W500" s="186">
        <v>50</v>
      </c>
      <c r="X500" s="186">
        <v>50</v>
      </c>
      <c r="Y500" s="186">
        <v>50</v>
      </c>
      <c r="Z500" s="186">
        <v>50</v>
      </c>
      <c r="AA500" s="186">
        <v>100</v>
      </c>
      <c r="AB500" s="190">
        <v>50</v>
      </c>
      <c r="AC500" s="190">
        <v>50</v>
      </c>
      <c r="AD500" s="214">
        <v>50</v>
      </c>
      <c r="AE500" s="214">
        <v>50</v>
      </c>
      <c r="AF500" s="214">
        <v>50</v>
      </c>
      <c r="AG500" s="214">
        <v>50</v>
      </c>
      <c r="AH500" s="214">
        <v>50</v>
      </c>
      <c r="AI500" s="214">
        <v>50</v>
      </c>
      <c r="AJ500" s="289">
        <v>25</v>
      </c>
      <c r="AK500" s="301">
        <v>25</v>
      </c>
      <c r="AL500" s="301">
        <v>25</v>
      </c>
      <c r="AM500" s="289">
        <v>50</v>
      </c>
      <c r="AN500" s="272">
        <v>50</v>
      </c>
      <c r="AO500" s="301">
        <v>50</v>
      </c>
      <c r="AP500" s="301">
        <v>50</v>
      </c>
      <c r="AQ500" s="301">
        <v>50</v>
      </c>
      <c r="AR500" s="22"/>
      <c r="AS500" s="116" t="str">
        <f t="shared" si="74"/>
        <v>N</v>
      </c>
      <c r="AT500" s="113">
        <f>IFERROR(SUMIF('Current NLData'!A:A,'Payment Changes'!G500,'Current NLData'!K:K)/COUNTIF('Current NLData'!A:A,'Payment Changes'!G500),0)+IFERROR(VLOOKUP(G500&amp;"-ALL",NLPaymentExport,10,FALSE),0)</f>
        <v>50</v>
      </c>
      <c r="AU500" s="117">
        <f t="shared" si="75"/>
        <v>0</v>
      </c>
    </row>
    <row r="501" spans="1:80" s="89" customFormat="1" ht="21.4" thickBot="1" x14ac:dyDescent="0.7">
      <c r="A501" s="85"/>
      <c r="B501" s="348"/>
      <c r="C501" s="160"/>
      <c r="D501" s="86"/>
      <c r="E501" s="86"/>
      <c r="F501" s="86"/>
      <c r="G501" s="86"/>
      <c r="H501" s="95"/>
      <c r="I501" s="87"/>
      <c r="J501" s="88"/>
      <c r="K501" s="88"/>
      <c r="L501" s="88"/>
      <c r="M501" s="88"/>
      <c r="N501" s="88"/>
      <c r="O501" s="88"/>
      <c r="P501" s="88"/>
      <c r="Q501" s="88"/>
      <c r="R501" s="88"/>
      <c r="S501" s="88"/>
      <c r="T501" s="88"/>
      <c r="U501" s="88"/>
      <c r="V501" s="189" t="s">
        <v>91</v>
      </c>
      <c r="W501" s="189" t="s">
        <v>91</v>
      </c>
      <c r="X501" s="189" t="s">
        <v>91</v>
      </c>
      <c r="Y501" s="189" t="s">
        <v>91</v>
      </c>
      <c r="Z501" s="189" t="s">
        <v>91</v>
      </c>
      <c r="AA501" s="189" t="s">
        <v>91</v>
      </c>
      <c r="AB501" s="189" t="s">
        <v>91</v>
      </c>
      <c r="AC501" s="189" t="s">
        <v>91</v>
      </c>
      <c r="AD501" s="257" t="s">
        <v>91</v>
      </c>
      <c r="AE501" s="257" t="s">
        <v>91</v>
      </c>
      <c r="AF501" s="257" t="s">
        <v>91</v>
      </c>
      <c r="AG501" s="257" t="s">
        <v>91</v>
      </c>
      <c r="AH501" s="257" t="s">
        <v>91</v>
      </c>
      <c r="AI501" s="257" t="s">
        <v>91</v>
      </c>
      <c r="AJ501" s="288" t="s">
        <v>91</v>
      </c>
      <c r="AK501" s="311" t="s">
        <v>91</v>
      </c>
      <c r="AL501" s="311" t="s">
        <v>91</v>
      </c>
      <c r="AM501" s="311" t="s">
        <v>91</v>
      </c>
      <c r="AN501" s="288" t="s">
        <v>91</v>
      </c>
      <c r="AO501" s="311" t="s">
        <v>91</v>
      </c>
      <c r="AP501" s="311" t="s">
        <v>91</v>
      </c>
      <c r="AQ501" s="311" t="s">
        <v>91</v>
      </c>
      <c r="AR501" s="21"/>
      <c r="AS501" s="116" t="str">
        <f t="shared" si="74"/>
        <v>N</v>
      </c>
      <c r="AT501" s="113">
        <f>IFERROR(SUMIF('Current NLData'!A:A,'Payment Changes'!G501,'Current NLData'!K:K)/COUNTIF('Current NLData'!A:A,'Payment Changes'!G501),0)+IFERROR(VLOOKUP(G501&amp;"-ALL",NLPaymentExport,10,FALSE),0)</f>
        <v>0</v>
      </c>
      <c r="AU501" s="117" t="str">
        <f t="shared" si="75"/>
        <v/>
      </c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</row>
    <row r="502" spans="1:80" s="10" customFormat="1" x14ac:dyDescent="0.45">
      <c r="A502" s="458">
        <v>29</v>
      </c>
      <c r="B502" s="461" t="s">
        <v>354</v>
      </c>
      <c r="C502" s="464" t="s">
        <v>44</v>
      </c>
      <c r="D502" s="467" t="s">
        <v>305</v>
      </c>
      <c r="E502" s="105" t="str">
        <f t="shared" si="76"/>
        <v>College Park</v>
      </c>
      <c r="F502" s="106" t="s">
        <v>355</v>
      </c>
      <c r="G502" s="107" t="str">
        <f t="shared" ref="G502:G520" si="83">F502&amp;"-"&amp;I502</f>
        <v>CP134-New Donor</v>
      </c>
      <c r="H502" s="470" t="s">
        <v>148</v>
      </c>
      <c r="I502" s="76" t="s">
        <v>48</v>
      </c>
      <c r="J502" s="40" t="s">
        <v>309</v>
      </c>
      <c r="K502" s="41" t="s">
        <v>356</v>
      </c>
      <c r="L502" s="41" t="s">
        <v>310</v>
      </c>
      <c r="M502" s="41" t="s">
        <v>347</v>
      </c>
      <c r="N502" s="40" t="s">
        <v>347</v>
      </c>
      <c r="O502" s="40" t="s">
        <v>347</v>
      </c>
      <c r="P502" s="40" t="s">
        <v>347</v>
      </c>
      <c r="Q502" s="40" t="s">
        <v>347</v>
      </c>
      <c r="R502" s="40" t="s">
        <v>347</v>
      </c>
      <c r="S502" s="40" t="s">
        <v>347</v>
      </c>
      <c r="T502" s="40" t="s">
        <v>347</v>
      </c>
      <c r="U502" s="40" t="s">
        <v>347</v>
      </c>
      <c r="V502" s="180" t="s">
        <v>347</v>
      </c>
      <c r="W502" s="180" t="s">
        <v>347</v>
      </c>
      <c r="X502" s="180" t="s">
        <v>347</v>
      </c>
      <c r="Y502" s="180" t="s">
        <v>347</v>
      </c>
      <c r="Z502" s="180" t="s">
        <v>345</v>
      </c>
      <c r="AA502" s="180" t="s">
        <v>345</v>
      </c>
      <c r="AB502" s="180" t="s">
        <v>345</v>
      </c>
      <c r="AC502" s="180" t="s">
        <v>345</v>
      </c>
      <c r="AD502" s="213" t="s">
        <v>345</v>
      </c>
      <c r="AE502" s="191" t="s">
        <v>347</v>
      </c>
      <c r="AF502" s="191" t="s">
        <v>347</v>
      </c>
      <c r="AG502" s="213" t="s">
        <v>357</v>
      </c>
      <c r="AH502" s="213" t="s">
        <v>347</v>
      </c>
      <c r="AI502" s="213" t="s">
        <v>357</v>
      </c>
      <c r="AJ502" s="282" t="s">
        <v>358</v>
      </c>
      <c r="AK502" s="320" t="s">
        <v>358</v>
      </c>
      <c r="AL502" s="282" t="s">
        <v>359</v>
      </c>
      <c r="AM502" s="320" t="s">
        <v>359</v>
      </c>
      <c r="AN502" s="281" t="s">
        <v>359</v>
      </c>
      <c r="AO502" s="282" t="s">
        <v>357</v>
      </c>
      <c r="AP502" s="320" t="s">
        <v>357</v>
      </c>
      <c r="AQ502" s="320" t="s">
        <v>357</v>
      </c>
      <c r="AR502" s="108"/>
      <c r="AS502" s="116" t="str">
        <f t="shared" si="74"/>
        <v>N</v>
      </c>
      <c r="AT502" s="113">
        <f>IFERROR(SUMIF('Current NLData'!A:A,'Payment Changes'!G502,'Current NLData'!K:K)/COUNTIF('Current NLData'!A:A,'Payment Changes'!G502),0)+IFERROR(VLOOKUP(G502&amp;"-ALL",NLPaymentExport,10,FALSE),0)</f>
        <v>0</v>
      </c>
      <c r="AU502" s="117" t="str">
        <f t="shared" si="75"/>
        <v/>
      </c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</row>
    <row r="503" spans="1:80" x14ac:dyDescent="0.45">
      <c r="A503" s="459"/>
      <c r="B503" s="462"/>
      <c r="C503" s="465"/>
      <c r="D503" s="468"/>
      <c r="E503" s="90" t="str">
        <f t="shared" si="76"/>
        <v>College Park</v>
      </c>
      <c r="F503" s="91" t="s">
        <v>355</v>
      </c>
      <c r="G503" s="97" t="str">
        <f t="shared" si="83"/>
        <v>CP134-Return Donor</v>
      </c>
      <c r="H503" s="471"/>
      <c r="I503" s="77" t="s">
        <v>60</v>
      </c>
      <c r="J503" s="43" t="s">
        <v>349</v>
      </c>
      <c r="K503" s="43" t="s">
        <v>349</v>
      </c>
      <c r="L503" s="44" t="s">
        <v>349</v>
      </c>
      <c r="M503" s="44" t="s">
        <v>350</v>
      </c>
      <c r="N503" s="43" t="s">
        <v>350</v>
      </c>
      <c r="O503" s="43" t="s">
        <v>350</v>
      </c>
      <c r="P503" s="43" t="s">
        <v>350</v>
      </c>
      <c r="Q503" s="43" t="s">
        <v>350</v>
      </c>
      <c r="R503" s="43" t="s">
        <v>350</v>
      </c>
      <c r="S503" s="43" t="s">
        <v>350</v>
      </c>
      <c r="T503" s="43" t="s">
        <v>350</v>
      </c>
      <c r="U503" s="43" t="s">
        <v>350</v>
      </c>
      <c r="V503" s="176" t="s">
        <v>350</v>
      </c>
      <c r="W503" s="176" t="s">
        <v>350</v>
      </c>
      <c r="X503" s="176" t="s">
        <v>350</v>
      </c>
      <c r="Y503" s="176" t="s">
        <v>350</v>
      </c>
      <c r="Z503" s="176" t="s">
        <v>350</v>
      </c>
      <c r="AA503" s="176" t="s">
        <v>350</v>
      </c>
      <c r="AB503" s="176" t="s">
        <v>350</v>
      </c>
      <c r="AC503" s="176" t="s">
        <v>350</v>
      </c>
      <c r="AD503" s="217" t="s">
        <v>350</v>
      </c>
      <c r="AE503" s="217" t="s">
        <v>350</v>
      </c>
      <c r="AF503" s="217" t="s">
        <v>350</v>
      </c>
      <c r="AG503" s="217" t="s">
        <v>350</v>
      </c>
      <c r="AH503" s="217" t="s">
        <v>350</v>
      </c>
      <c r="AI503" s="217" t="s">
        <v>350</v>
      </c>
      <c r="AJ503" s="270" t="s">
        <v>350</v>
      </c>
      <c r="AK503" s="313" t="s">
        <v>350</v>
      </c>
      <c r="AL503" s="313" t="s">
        <v>350</v>
      </c>
      <c r="AM503" s="313" t="s">
        <v>350</v>
      </c>
      <c r="AN503" s="270" t="s">
        <v>350</v>
      </c>
      <c r="AO503" s="313" t="s">
        <v>350</v>
      </c>
      <c r="AP503" s="313" t="s">
        <v>350</v>
      </c>
      <c r="AQ503" s="313" t="s">
        <v>350</v>
      </c>
      <c r="AR503" s="21"/>
      <c r="AS503" s="116" t="str">
        <f t="shared" si="74"/>
        <v>N</v>
      </c>
      <c r="AT503" s="113">
        <f>IFERROR(SUMIF('Current NLData'!A:A,'Payment Changes'!G503,'Current NLData'!K:K)/COUNTIF('Current NLData'!A:A,'Payment Changes'!G503),0)+IFERROR(VLOOKUP(G503&amp;"-ALL",NLPaymentExport,10,FALSE),0)</f>
        <v>0</v>
      </c>
      <c r="AU503" s="117" t="str">
        <f t="shared" si="75"/>
        <v/>
      </c>
    </row>
    <row r="504" spans="1:80" x14ac:dyDescent="0.45">
      <c r="A504" s="459"/>
      <c r="B504" s="462"/>
      <c r="C504" s="465"/>
      <c r="D504" s="468"/>
      <c r="E504" s="90" t="str">
        <f t="shared" si="76"/>
        <v>College Park</v>
      </c>
      <c r="F504" s="91" t="s">
        <v>355</v>
      </c>
      <c r="G504" s="97" t="str">
        <f t="shared" si="83"/>
        <v>CP134-Retention Bonus</v>
      </c>
      <c r="H504" s="471"/>
      <c r="I504" s="78" t="s">
        <v>62</v>
      </c>
      <c r="J504" s="46" t="s">
        <v>352</v>
      </c>
      <c r="K504" s="46" t="s">
        <v>352</v>
      </c>
      <c r="L504" s="47" t="s">
        <v>64</v>
      </c>
      <c r="M504" s="47" t="s">
        <v>65</v>
      </c>
      <c r="N504" s="46" t="s">
        <v>65</v>
      </c>
      <c r="O504" s="46" t="s">
        <v>65</v>
      </c>
      <c r="P504" s="46" t="s">
        <v>65</v>
      </c>
      <c r="Q504" s="46" t="s">
        <v>65</v>
      </c>
      <c r="R504" s="46" t="s">
        <v>65</v>
      </c>
      <c r="S504" s="46" t="s">
        <v>65</v>
      </c>
      <c r="T504" s="46" t="s">
        <v>360</v>
      </c>
      <c r="U504" s="46" t="s">
        <v>360</v>
      </c>
      <c r="V504" s="177" t="s">
        <v>360</v>
      </c>
      <c r="W504" s="177" t="s">
        <v>360</v>
      </c>
      <c r="X504" s="177" t="s">
        <v>64</v>
      </c>
      <c r="Y504" s="177" t="s">
        <v>64</v>
      </c>
      <c r="Z504" s="177" t="s">
        <v>361</v>
      </c>
      <c r="AA504" s="177" t="s">
        <v>361</v>
      </c>
      <c r="AB504" s="229" t="s">
        <v>209</v>
      </c>
      <c r="AC504" s="248" t="s">
        <v>209</v>
      </c>
      <c r="AD504" s="248" t="s">
        <v>209</v>
      </c>
      <c r="AE504" s="229" t="s">
        <v>362</v>
      </c>
      <c r="AF504" s="229" t="s">
        <v>362</v>
      </c>
      <c r="AG504" s="248" t="s">
        <v>363</v>
      </c>
      <c r="AH504" s="248" t="s">
        <v>362</v>
      </c>
      <c r="AI504" s="248" t="s">
        <v>363</v>
      </c>
      <c r="AJ504" s="276" t="s">
        <v>298</v>
      </c>
      <c r="AK504" s="314" t="s">
        <v>298</v>
      </c>
      <c r="AL504" s="314" t="s">
        <v>298</v>
      </c>
      <c r="AM504" s="276" t="s">
        <v>364</v>
      </c>
      <c r="AN504" s="280" t="s">
        <v>364</v>
      </c>
      <c r="AO504" s="276" t="s">
        <v>353</v>
      </c>
      <c r="AP504" s="276" t="s">
        <v>131</v>
      </c>
      <c r="AQ504" s="314" t="s">
        <v>131</v>
      </c>
      <c r="AR504" s="21"/>
      <c r="AS504" s="116" t="str">
        <f t="shared" si="74"/>
        <v>N</v>
      </c>
      <c r="AT504" s="113">
        <f>IFERROR(SUMIF('Current NLData'!A:A,'Payment Changes'!G504,'Current NLData'!K:K)/COUNTIF('Current NLData'!A:A,'Payment Changes'!G504),0)+IFERROR(VLOOKUP(G504&amp;"-ALL",NLPaymentExport,10,FALSE),0)</f>
        <v>0</v>
      </c>
      <c r="AU504" s="117" t="str">
        <f t="shared" si="75"/>
        <v/>
      </c>
    </row>
    <row r="505" spans="1:80" s="15" customFormat="1" ht="14.65" thickBot="1" x14ac:dyDescent="0.5">
      <c r="A505" s="460"/>
      <c r="B505" s="463"/>
      <c r="C505" s="466"/>
      <c r="D505" s="469"/>
      <c r="E505" s="109" t="str">
        <f t="shared" si="76"/>
        <v>College Park</v>
      </c>
      <c r="F505" s="110" t="s">
        <v>355</v>
      </c>
      <c r="G505" s="111" t="str">
        <f t="shared" si="83"/>
        <v>CP134-Referral</v>
      </c>
      <c r="H505" s="472"/>
      <c r="I505" s="79" t="s">
        <v>73</v>
      </c>
      <c r="J505" s="49">
        <v>50</v>
      </c>
      <c r="K505" s="49">
        <v>50</v>
      </c>
      <c r="L505" s="50" t="s">
        <v>64</v>
      </c>
      <c r="M505" s="50" t="s">
        <v>74</v>
      </c>
      <c r="N505" s="49" t="s">
        <v>74</v>
      </c>
      <c r="O505" s="49" t="s">
        <v>74</v>
      </c>
      <c r="P505" s="49" t="s">
        <v>74</v>
      </c>
      <c r="Q505" s="49" t="s">
        <v>74</v>
      </c>
      <c r="R505" s="49" t="s">
        <v>74</v>
      </c>
      <c r="S505" s="49" t="s">
        <v>74</v>
      </c>
      <c r="T505" s="49" t="s">
        <v>74</v>
      </c>
      <c r="U505" s="49" t="s">
        <v>74</v>
      </c>
      <c r="V505" s="178" t="s">
        <v>74</v>
      </c>
      <c r="W505" s="178" t="s">
        <v>74</v>
      </c>
      <c r="X505" s="178" t="s">
        <v>74</v>
      </c>
      <c r="Y505" s="178" t="s">
        <v>74</v>
      </c>
      <c r="Z505" s="178" t="s">
        <v>74</v>
      </c>
      <c r="AA505" s="178" t="s">
        <v>134</v>
      </c>
      <c r="AB505" s="233" t="s">
        <v>135</v>
      </c>
      <c r="AC505" s="244" t="s">
        <v>133</v>
      </c>
      <c r="AD505" s="249" t="s">
        <v>133</v>
      </c>
      <c r="AE505" s="249" t="s">
        <v>133</v>
      </c>
      <c r="AF505" s="249" t="s">
        <v>133</v>
      </c>
      <c r="AG505" s="249">
        <v>50</v>
      </c>
      <c r="AH505" s="249" t="s">
        <v>133</v>
      </c>
      <c r="AI505" s="249">
        <v>50</v>
      </c>
      <c r="AJ505" s="283">
        <v>25</v>
      </c>
      <c r="AK505" s="315">
        <v>25</v>
      </c>
      <c r="AL505" s="315">
        <v>25</v>
      </c>
      <c r="AM505" s="283">
        <v>50</v>
      </c>
      <c r="AN505" s="277">
        <v>50</v>
      </c>
      <c r="AO505" s="315">
        <v>50</v>
      </c>
      <c r="AP505" s="315">
        <v>50</v>
      </c>
      <c r="AQ505" s="315">
        <v>50</v>
      </c>
      <c r="AR505" s="112"/>
      <c r="AS505" s="116" t="str">
        <f t="shared" si="74"/>
        <v>N</v>
      </c>
      <c r="AT505" s="113">
        <f>IFERROR(SUMIF('Current NLData'!A:A,'Payment Changes'!G505,'Current NLData'!K:K)/COUNTIF('Current NLData'!A:A,'Payment Changes'!G505),0)+IFERROR(VLOOKUP(G505&amp;"-ALL",NLPaymentExport,10,FALSE),0)</f>
        <v>0</v>
      </c>
      <c r="AU505" s="117" t="str">
        <f t="shared" si="75"/>
        <v/>
      </c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</row>
    <row r="506" spans="1:80" outlineLevel="1" x14ac:dyDescent="0.45">
      <c r="A506" s="3"/>
      <c r="C506" s="4"/>
      <c r="D506" s="455" t="s">
        <v>355</v>
      </c>
      <c r="E506" s="90" t="str">
        <f t="shared" si="76"/>
        <v>College Park</v>
      </c>
      <c r="F506" s="92" t="str">
        <f t="shared" si="77"/>
        <v>CP134</v>
      </c>
      <c r="G506" s="98" t="str">
        <f t="shared" si="83"/>
        <v>CP134-NEW DONOR -1st</v>
      </c>
      <c r="H506" s="457" t="s">
        <v>75</v>
      </c>
      <c r="I506" s="33" t="s">
        <v>76</v>
      </c>
      <c r="J506" s="60">
        <v>100</v>
      </c>
      <c r="K506" s="61">
        <v>100</v>
      </c>
      <c r="L506" s="60">
        <v>100</v>
      </c>
      <c r="M506" s="60">
        <v>100</v>
      </c>
      <c r="N506" s="60">
        <v>100</v>
      </c>
      <c r="O506" s="60">
        <v>100</v>
      </c>
      <c r="P506" s="60">
        <v>100</v>
      </c>
      <c r="Q506" s="60">
        <v>100</v>
      </c>
      <c r="R506" s="60">
        <v>100</v>
      </c>
      <c r="S506" s="60">
        <v>100</v>
      </c>
      <c r="T506" s="60">
        <v>100</v>
      </c>
      <c r="U506" s="60">
        <v>100</v>
      </c>
      <c r="V506" s="185">
        <v>100</v>
      </c>
      <c r="W506" s="185">
        <v>100</v>
      </c>
      <c r="X506" s="185">
        <v>100</v>
      </c>
      <c r="Y506" s="185">
        <v>100</v>
      </c>
      <c r="Z506" s="185">
        <v>100</v>
      </c>
      <c r="AA506" s="185">
        <v>100</v>
      </c>
      <c r="AB506" s="185">
        <v>100</v>
      </c>
      <c r="AC506" s="185">
        <v>100</v>
      </c>
      <c r="AD506" s="220">
        <v>100</v>
      </c>
      <c r="AE506" s="220">
        <v>100</v>
      </c>
      <c r="AF506" s="220">
        <v>100</v>
      </c>
      <c r="AG506" s="220">
        <v>100</v>
      </c>
      <c r="AH506" s="220">
        <v>100</v>
      </c>
      <c r="AI506" s="220">
        <v>100</v>
      </c>
      <c r="AJ506" s="286">
        <v>100</v>
      </c>
      <c r="AK506" s="300">
        <v>100</v>
      </c>
      <c r="AL506" s="300">
        <v>100</v>
      </c>
      <c r="AM506" s="300">
        <v>100</v>
      </c>
      <c r="AN506" s="286">
        <v>100</v>
      </c>
      <c r="AO506" s="300">
        <v>100</v>
      </c>
      <c r="AP506" s="300">
        <v>100</v>
      </c>
      <c r="AQ506" s="300">
        <v>100</v>
      </c>
      <c r="AR506" s="23"/>
      <c r="AS506" s="116" t="str">
        <f t="shared" si="74"/>
        <v>N</v>
      </c>
      <c r="AT506" s="113">
        <f>IFERROR(SUMIF('Current NLData'!A:A,'Payment Changes'!G506,'Current NLData'!K:K)/COUNTIF('Current NLData'!A:A,'Payment Changes'!G506),0)+IFERROR(VLOOKUP(G506&amp;"-ALL",NLPaymentExport,10,FALSE),0)</f>
        <v>100</v>
      </c>
      <c r="AU506" s="117">
        <f t="shared" si="75"/>
        <v>0</v>
      </c>
    </row>
    <row r="507" spans="1:80" outlineLevel="1" x14ac:dyDescent="0.45">
      <c r="A507" s="3"/>
      <c r="C507" s="4"/>
      <c r="D507" s="456"/>
      <c r="E507" s="90" t="str">
        <f t="shared" si="76"/>
        <v>College Park</v>
      </c>
      <c r="F507" s="92" t="str">
        <f t="shared" si="77"/>
        <v>CP134</v>
      </c>
      <c r="G507" s="98" t="str">
        <f t="shared" si="83"/>
        <v>CP134-NEW DONOR -2nd</v>
      </c>
      <c r="H507" s="457"/>
      <c r="I507" s="34" t="s">
        <v>77</v>
      </c>
      <c r="J507" s="58">
        <v>100</v>
      </c>
      <c r="K507" s="62">
        <v>100</v>
      </c>
      <c r="L507" s="58">
        <v>100</v>
      </c>
      <c r="M507" s="58">
        <v>100</v>
      </c>
      <c r="N507" s="58">
        <v>100</v>
      </c>
      <c r="O507" s="58">
        <v>100</v>
      </c>
      <c r="P507" s="58">
        <v>100</v>
      </c>
      <c r="Q507" s="58">
        <v>100</v>
      </c>
      <c r="R507" s="58">
        <v>100</v>
      </c>
      <c r="S507" s="58">
        <v>100</v>
      </c>
      <c r="T507" s="58">
        <v>100</v>
      </c>
      <c r="U507" s="58">
        <v>100</v>
      </c>
      <c r="V507" s="186">
        <v>100</v>
      </c>
      <c r="W507" s="186">
        <v>100</v>
      </c>
      <c r="X507" s="186">
        <v>100</v>
      </c>
      <c r="Y507" s="186">
        <v>100</v>
      </c>
      <c r="Z507" s="186">
        <v>100</v>
      </c>
      <c r="AA507" s="186">
        <v>100</v>
      </c>
      <c r="AB507" s="186">
        <v>100</v>
      </c>
      <c r="AC507" s="186">
        <v>100</v>
      </c>
      <c r="AD507" s="214">
        <v>100</v>
      </c>
      <c r="AE507" s="214">
        <v>100</v>
      </c>
      <c r="AF507" s="214">
        <v>100</v>
      </c>
      <c r="AG507" s="214">
        <v>100</v>
      </c>
      <c r="AH507" s="214">
        <v>100</v>
      </c>
      <c r="AI507" s="214">
        <v>100</v>
      </c>
      <c r="AJ507" s="272">
        <v>100</v>
      </c>
      <c r="AK507" s="301">
        <v>100</v>
      </c>
      <c r="AL507" s="301">
        <v>100</v>
      </c>
      <c r="AM507" s="301">
        <v>100</v>
      </c>
      <c r="AN507" s="272">
        <v>100</v>
      </c>
      <c r="AO507" s="301">
        <v>100</v>
      </c>
      <c r="AP507" s="301">
        <v>100</v>
      </c>
      <c r="AQ507" s="301">
        <v>100</v>
      </c>
      <c r="AR507" s="23"/>
      <c r="AS507" s="116" t="str">
        <f t="shared" si="74"/>
        <v>N</v>
      </c>
      <c r="AT507" s="113">
        <f>IFERROR(SUMIF('Current NLData'!A:A,'Payment Changes'!G507,'Current NLData'!K:K)/COUNTIF('Current NLData'!A:A,'Payment Changes'!G507),0)+IFERROR(VLOOKUP(G507&amp;"-ALL",NLPaymentExport,10,FALSE),0)</f>
        <v>100</v>
      </c>
      <c r="AU507" s="117">
        <f t="shared" si="75"/>
        <v>0</v>
      </c>
    </row>
    <row r="508" spans="1:80" outlineLevel="1" x14ac:dyDescent="0.45">
      <c r="A508" s="3"/>
      <c r="C508" s="4"/>
      <c r="D508" s="456"/>
      <c r="E508" s="90" t="str">
        <f t="shared" si="76"/>
        <v>College Park</v>
      </c>
      <c r="F508" s="92" t="str">
        <f t="shared" si="77"/>
        <v>CP134</v>
      </c>
      <c r="G508" s="98" t="str">
        <f t="shared" si="83"/>
        <v>CP134-NEW DONOR -3rd</v>
      </c>
      <c r="H508" s="457"/>
      <c r="I508" s="34" t="s">
        <v>78</v>
      </c>
      <c r="J508" s="58">
        <v>100</v>
      </c>
      <c r="K508" s="62">
        <v>100</v>
      </c>
      <c r="L508" s="58">
        <v>100</v>
      </c>
      <c r="M508" s="58">
        <v>100</v>
      </c>
      <c r="N508" s="58">
        <v>100</v>
      </c>
      <c r="O508" s="58">
        <v>100</v>
      </c>
      <c r="P508" s="58">
        <v>100</v>
      </c>
      <c r="Q508" s="58">
        <v>100</v>
      </c>
      <c r="R508" s="58">
        <v>100</v>
      </c>
      <c r="S508" s="58">
        <v>100</v>
      </c>
      <c r="T508" s="58">
        <v>100</v>
      </c>
      <c r="U508" s="58">
        <v>100</v>
      </c>
      <c r="V508" s="186">
        <v>100</v>
      </c>
      <c r="W508" s="186">
        <v>100</v>
      </c>
      <c r="X508" s="186">
        <v>100</v>
      </c>
      <c r="Y508" s="186">
        <v>100</v>
      </c>
      <c r="Z508" s="186">
        <v>100</v>
      </c>
      <c r="AA508" s="186">
        <v>100</v>
      </c>
      <c r="AB508" s="186">
        <v>100</v>
      </c>
      <c r="AC508" s="186">
        <v>100</v>
      </c>
      <c r="AD508" s="214">
        <v>100</v>
      </c>
      <c r="AE508" s="214">
        <v>100</v>
      </c>
      <c r="AF508" s="214">
        <v>100</v>
      </c>
      <c r="AG508" s="214">
        <v>100</v>
      </c>
      <c r="AH508" s="214">
        <v>100</v>
      </c>
      <c r="AI508" s="214">
        <v>100</v>
      </c>
      <c r="AJ508" s="272">
        <v>100</v>
      </c>
      <c r="AK508" s="301">
        <v>100</v>
      </c>
      <c r="AL508" s="301">
        <v>100</v>
      </c>
      <c r="AM508" s="301">
        <v>100</v>
      </c>
      <c r="AN508" s="272">
        <v>100</v>
      </c>
      <c r="AO508" s="301">
        <v>100</v>
      </c>
      <c r="AP508" s="301">
        <v>100</v>
      </c>
      <c r="AQ508" s="301">
        <v>100</v>
      </c>
      <c r="AR508" s="23"/>
      <c r="AS508" s="116" t="str">
        <f t="shared" si="74"/>
        <v>N</v>
      </c>
      <c r="AT508" s="113">
        <f>IFERROR(SUMIF('Current NLData'!A:A,'Payment Changes'!G508,'Current NLData'!K:K)/COUNTIF('Current NLData'!A:A,'Payment Changes'!G508),0)+IFERROR(VLOOKUP(G508&amp;"-ALL",NLPaymentExport,10,FALSE),0)</f>
        <v>100</v>
      </c>
      <c r="AU508" s="117">
        <f t="shared" si="75"/>
        <v>0</v>
      </c>
    </row>
    <row r="509" spans="1:80" outlineLevel="1" x14ac:dyDescent="0.45">
      <c r="A509" s="3"/>
      <c r="C509" s="4"/>
      <c r="D509" s="456"/>
      <c r="E509" s="90" t="str">
        <f t="shared" si="76"/>
        <v>College Park</v>
      </c>
      <c r="F509" s="92" t="str">
        <f t="shared" si="77"/>
        <v>CP134</v>
      </c>
      <c r="G509" s="98" t="str">
        <f t="shared" si="83"/>
        <v>CP134-NEW DONOR -4th</v>
      </c>
      <c r="H509" s="457"/>
      <c r="I509" s="34" t="s">
        <v>79</v>
      </c>
      <c r="J509" s="58">
        <v>100</v>
      </c>
      <c r="K509" s="62">
        <v>100</v>
      </c>
      <c r="L509" s="58">
        <v>40</v>
      </c>
      <c r="M509" s="58">
        <v>100</v>
      </c>
      <c r="N509" s="58">
        <v>100</v>
      </c>
      <c r="O509" s="58">
        <v>100</v>
      </c>
      <c r="P509" s="58">
        <v>100</v>
      </c>
      <c r="Q509" s="58">
        <v>100</v>
      </c>
      <c r="R509" s="58">
        <v>100</v>
      </c>
      <c r="S509" s="58">
        <v>100</v>
      </c>
      <c r="T509" s="58">
        <v>100</v>
      </c>
      <c r="U509" s="58">
        <v>100</v>
      </c>
      <c r="V509" s="186">
        <v>100</v>
      </c>
      <c r="W509" s="186">
        <v>100</v>
      </c>
      <c r="X509" s="186">
        <v>100</v>
      </c>
      <c r="Y509" s="186">
        <v>100</v>
      </c>
      <c r="Z509" s="186">
        <v>100</v>
      </c>
      <c r="AA509" s="186">
        <v>100</v>
      </c>
      <c r="AB509" s="186">
        <v>100</v>
      </c>
      <c r="AC509" s="186">
        <v>100</v>
      </c>
      <c r="AD509" s="214">
        <v>100</v>
      </c>
      <c r="AE509" s="214">
        <v>100</v>
      </c>
      <c r="AF509" s="214">
        <v>100</v>
      </c>
      <c r="AG509" s="214">
        <v>100</v>
      </c>
      <c r="AH509" s="214">
        <v>100</v>
      </c>
      <c r="AI509" s="214">
        <v>100</v>
      </c>
      <c r="AJ509" s="272">
        <v>100</v>
      </c>
      <c r="AK509" s="301">
        <v>100</v>
      </c>
      <c r="AL509" s="301">
        <v>100</v>
      </c>
      <c r="AM509" s="301">
        <v>100</v>
      </c>
      <c r="AN509" s="272">
        <v>100</v>
      </c>
      <c r="AO509" s="301">
        <v>100</v>
      </c>
      <c r="AP509" s="301">
        <v>100</v>
      </c>
      <c r="AQ509" s="301">
        <v>100</v>
      </c>
      <c r="AR509" s="23"/>
      <c r="AS509" s="116" t="str">
        <f t="shared" si="74"/>
        <v>N</v>
      </c>
      <c r="AT509" s="113">
        <f>IFERROR(SUMIF('Current NLData'!A:A,'Payment Changes'!G509,'Current NLData'!K:K)/COUNTIF('Current NLData'!A:A,'Payment Changes'!G509),0)+IFERROR(VLOOKUP(G509&amp;"-ALL",NLPaymentExport,10,FALSE),0)</f>
        <v>100</v>
      </c>
      <c r="AU509" s="117">
        <f t="shared" si="75"/>
        <v>0</v>
      </c>
    </row>
    <row r="510" spans="1:80" outlineLevel="1" x14ac:dyDescent="0.45">
      <c r="A510" s="3"/>
      <c r="C510" s="4"/>
      <c r="D510" s="456"/>
      <c r="E510" s="90" t="str">
        <f t="shared" si="76"/>
        <v>College Park</v>
      </c>
      <c r="F510" s="92" t="str">
        <f t="shared" si="77"/>
        <v>CP134</v>
      </c>
      <c r="G510" s="98" t="str">
        <f t="shared" si="83"/>
        <v>CP134-NEW DONOR -5th</v>
      </c>
      <c r="H510" s="457"/>
      <c r="I510" s="34" t="s">
        <v>80</v>
      </c>
      <c r="J510" s="58">
        <v>40</v>
      </c>
      <c r="K510" s="62">
        <v>40</v>
      </c>
      <c r="L510" s="58">
        <v>40</v>
      </c>
      <c r="M510" s="58">
        <v>100</v>
      </c>
      <c r="N510" s="58">
        <v>100</v>
      </c>
      <c r="O510" s="58">
        <v>100</v>
      </c>
      <c r="P510" s="58">
        <v>100</v>
      </c>
      <c r="Q510" s="58">
        <v>100</v>
      </c>
      <c r="R510" s="58">
        <v>100</v>
      </c>
      <c r="S510" s="58">
        <v>100</v>
      </c>
      <c r="T510" s="58">
        <v>100</v>
      </c>
      <c r="U510" s="58">
        <v>100</v>
      </c>
      <c r="V510" s="186">
        <v>100</v>
      </c>
      <c r="W510" s="186">
        <v>100</v>
      </c>
      <c r="X510" s="186">
        <v>100</v>
      </c>
      <c r="Y510" s="186">
        <v>100</v>
      </c>
      <c r="Z510" s="186">
        <v>100</v>
      </c>
      <c r="AA510" s="186">
        <v>100</v>
      </c>
      <c r="AB510" s="186">
        <v>100</v>
      </c>
      <c r="AC510" s="186">
        <v>100</v>
      </c>
      <c r="AD510" s="214">
        <v>100</v>
      </c>
      <c r="AE510" s="214">
        <v>100</v>
      </c>
      <c r="AF510" s="214">
        <v>100</v>
      </c>
      <c r="AG510" s="214">
        <v>100</v>
      </c>
      <c r="AH510" s="214">
        <v>100</v>
      </c>
      <c r="AI510" s="214">
        <v>100</v>
      </c>
      <c r="AJ510" s="289">
        <v>40</v>
      </c>
      <c r="AK510" s="301">
        <v>40</v>
      </c>
      <c r="AL510" s="289">
        <v>100</v>
      </c>
      <c r="AM510" s="301">
        <v>100</v>
      </c>
      <c r="AN510" s="272">
        <v>100</v>
      </c>
      <c r="AO510" s="301">
        <v>100</v>
      </c>
      <c r="AP510" s="301">
        <v>100</v>
      </c>
      <c r="AQ510" s="301">
        <v>100</v>
      </c>
      <c r="AR510" s="23"/>
      <c r="AS510" s="116" t="str">
        <f t="shared" si="74"/>
        <v>N</v>
      </c>
      <c r="AT510" s="113">
        <f>IFERROR(SUMIF('Current NLData'!A:A,'Payment Changes'!G510,'Current NLData'!K:K)/COUNTIF('Current NLData'!A:A,'Payment Changes'!G510),0)+IFERROR(VLOOKUP(G510&amp;"-ALL",NLPaymentExport,10,FALSE),0)</f>
        <v>100</v>
      </c>
      <c r="AU510" s="117">
        <f t="shared" si="75"/>
        <v>0</v>
      </c>
    </row>
    <row r="511" spans="1:80" outlineLevel="1" x14ac:dyDescent="0.45">
      <c r="A511" s="3"/>
      <c r="C511" s="4"/>
      <c r="D511" s="456"/>
      <c r="E511" s="90" t="str">
        <f t="shared" si="76"/>
        <v>College Park</v>
      </c>
      <c r="F511" s="92" t="str">
        <f t="shared" si="77"/>
        <v>CP134</v>
      </c>
      <c r="G511" s="98" t="str">
        <f t="shared" si="83"/>
        <v>CP134-NEW DONOR -6th</v>
      </c>
      <c r="H511" s="457"/>
      <c r="I511" s="34" t="s">
        <v>81</v>
      </c>
      <c r="J511" s="58">
        <v>40</v>
      </c>
      <c r="K511" s="62">
        <v>70</v>
      </c>
      <c r="L511" s="58">
        <v>40</v>
      </c>
      <c r="M511" s="58">
        <v>100</v>
      </c>
      <c r="N511" s="58">
        <v>100</v>
      </c>
      <c r="O511" s="58">
        <v>100</v>
      </c>
      <c r="P511" s="58">
        <v>100</v>
      </c>
      <c r="Q511" s="58">
        <v>100</v>
      </c>
      <c r="R511" s="58">
        <v>100</v>
      </c>
      <c r="S511" s="58">
        <v>100</v>
      </c>
      <c r="T511" s="58">
        <v>100</v>
      </c>
      <c r="U511" s="58">
        <v>100</v>
      </c>
      <c r="V511" s="186">
        <v>100</v>
      </c>
      <c r="W511" s="186">
        <v>100</v>
      </c>
      <c r="X511" s="186">
        <v>100</v>
      </c>
      <c r="Y511" s="186">
        <v>100</v>
      </c>
      <c r="Z511" s="186">
        <v>40</v>
      </c>
      <c r="AA511" s="186">
        <v>40</v>
      </c>
      <c r="AB511" s="186">
        <v>40</v>
      </c>
      <c r="AC511" s="186">
        <v>40</v>
      </c>
      <c r="AD511" s="214">
        <v>40</v>
      </c>
      <c r="AE511" s="190">
        <v>100</v>
      </c>
      <c r="AF511" s="190">
        <v>100</v>
      </c>
      <c r="AG511" s="214">
        <v>100</v>
      </c>
      <c r="AH511" s="214">
        <v>100</v>
      </c>
      <c r="AI511" s="214">
        <v>100</v>
      </c>
      <c r="AJ511" s="289">
        <v>40</v>
      </c>
      <c r="AK511" s="301">
        <v>40</v>
      </c>
      <c r="AL511" s="289">
        <v>100</v>
      </c>
      <c r="AM511" s="301">
        <v>100</v>
      </c>
      <c r="AN511" s="272">
        <v>100</v>
      </c>
      <c r="AO511" s="301">
        <v>100</v>
      </c>
      <c r="AP511" s="301">
        <v>100</v>
      </c>
      <c r="AQ511" s="301">
        <v>100</v>
      </c>
      <c r="AR511" s="23"/>
      <c r="AS511" s="116" t="str">
        <f t="shared" si="74"/>
        <v>N</v>
      </c>
      <c r="AT511" s="113">
        <f>IFERROR(SUMIF('Current NLData'!A:A,'Payment Changes'!G511,'Current NLData'!K:K)/COUNTIF('Current NLData'!A:A,'Payment Changes'!G511),0)+IFERROR(VLOOKUP(G511&amp;"-ALL",NLPaymentExport,10,FALSE),0)</f>
        <v>100</v>
      </c>
      <c r="AU511" s="117">
        <f t="shared" si="75"/>
        <v>0</v>
      </c>
    </row>
    <row r="512" spans="1:80" outlineLevel="1" x14ac:dyDescent="0.45">
      <c r="A512" s="3"/>
      <c r="C512" s="4"/>
      <c r="D512" s="456"/>
      <c r="E512" s="90" t="str">
        <f t="shared" si="76"/>
        <v>College Park</v>
      </c>
      <c r="F512" s="92" t="str">
        <f t="shared" si="77"/>
        <v>CP134</v>
      </c>
      <c r="G512" s="98" t="str">
        <f t="shared" si="83"/>
        <v>CP134-NEW DONOR -7th</v>
      </c>
      <c r="H512" s="457"/>
      <c r="I512" s="34" t="s">
        <v>82</v>
      </c>
      <c r="J512" s="58">
        <v>40</v>
      </c>
      <c r="K512" s="62">
        <f t="shared" ref="K512" si="84">J512</f>
        <v>40</v>
      </c>
      <c r="L512" s="58">
        <v>40</v>
      </c>
      <c r="M512" s="58">
        <v>40</v>
      </c>
      <c r="N512" s="58">
        <v>40</v>
      </c>
      <c r="O512" s="58">
        <v>40</v>
      </c>
      <c r="P512" s="58">
        <v>40</v>
      </c>
      <c r="Q512" s="58">
        <v>40</v>
      </c>
      <c r="R512" s="58">
        <v>40</v>
      </c>
      <c r="S512" s="58">
        <v>40</v>
      </c>
      <c r="T512" s="58">
        <v>40</v>
      </c>
      <c r="U512" s="58">
        <v>40</v>
      </c>
      <c r="V512" s="186">
        <v>40</v>
      </c>
      <c r="W512" s="186">
        <v>40</v>
      </c>
      <c r="X512" s="186">
        <v>40</v>
      </c>
      <c r="Y512" s="186">
        <v>40</v>
      </c>
      <c r="Z512" s="186">
        <v>40</v>
      </c>
      <c r="AA512" s="186">
        <v>40</v>
      </c>
      <c r="AB512" s="186">
        <v>40</v>
      </c>
      <c r="AC512" s="186">
        <v>40</v>
      </c>
      <c r="AD512" s="214">
        <v>40</v>
      </c>
      <c r="AE512" s="214">
        <v>40</v>
      </c>
      <c r="AF512" s="214">
        <v>40</v>
      </c>
      <c r="AG512" s="214">
        <v>40</v>
      </c>
      <c r="AH512" s="214">
        <v>40</v>
      </c>
      <c r="AI512" s="214">
        <v>40</v>
      </c>
      <c r="AJ512" s="272">
        <v>40</v>
      </c>
      <c r="AK512" s="301">
        <v>40</v>
      </c>
      <c r="AL512" s="289">
        <v>100</v>
      </c>
      <c r="AM512" s="301">
        <v>100</v>
      </c>
      <c r="AN512" s="272">
        <v>100</v>
      </c>
      <c r="AO512" s="289">
        <v>40</v>
      </c>
      <c r="AP512" s="301">
        <v>40</v>
      </c>
      <c r="AQ512" s="301">
        <v>40</v>
      </c>
      <c r="AR512" s="23"/>
      <c r="AS512" s="116" t="str">
        <f t="shared" si="74"/>
        <v>N</v>
      </c>
      <c r="AT512" s="113">
        <f>IFERROR(SUMIF('Current NLData'!A:A,'Payment Changes'!G512,'Current NLData'!K:K)/COUNTIF('Current NLData'!A:A,'Payment Changes'!G512),0)+IFERROR(VLOOKUP(G512&amp;"-ALL",NLPaymentExport,10,FALSE),0)</f>
        <v>40</v>
      </c>
      <c r="AU512" s="117">
        <f t="shared" si="75"/>
        <v>0</v>
      </c>
    </row>
    <row r="513" spans="1:80" outlineLevel="1" x14ac:dyDescent="0.45">
      <c r="A513" s="3"/>
      <c r="C513" s="4"/>
      <c r="D513" s="456"/>
      <c r="E513" s="90" t="str">
        <f t="shared" si="76"/>
        <v>College Park</v>
      </c>
      <c r="F513" s="92" t="str">
        <f t="shared" si="77"/>
        <v>CP134</v>
      </c>
      <c r="G513" s="98" t="str">
        <f t="shared" si="83"/>
        <v>CP134-NEW DONOR -8th</v>
      </c>
      <c r="H513" s="457"/>
      <c r="I513" s="35" t="s">
        <v>83</v>
      </c>
      <c r="J513" s="63">
        <v>40</v>
      </c>
      <c r="K513" s="64">
        <v>70</v>
      </c>
      <c r="L513" s="63">
        <v>40</v>
      </c>
      <c r="M513" s="63">
        <v>40</v>
      </c>
      <c r="N513" s="63">
        <v>40</v>
      </c>
      <c r="O513" s="63">
        <v>40</v>
      </c>
      <c r="P513" s="63">
        <v>40</v>
      </c>
      <c r="Q513" s="63">
        <v>40</v>
      </c>
      <c r="R513" s="63">
        <v>40</v>
      </c>
      <c r="S513" s="63">
        <v>40</v>
      </c>
      <c r="T513" s="63">
        <v>40</v>
      </c>
      <c r="U513" s="63">
        <v>40</v>
      </c>
      <c r="V513" s="187">
        <v>40</v>
      </c>
      <c r="W513" s="187">
        <v>40</v>
      </c>
      <c r="X513" s="187">
        <v>40</v>
      </c>
      <c r="Y513" s="187">
        <v>40</v>
      </c>
      <c r="Z513" s="187">
        <v>40</v>
      </c>
      <c r="AA513" s="187">
        <v>40</v>
      </c>
      <c r="AB513" s="187">
        <v>40</v>
      </c>
      <c r="AC513" s="187">
        <v>40</v>
      </c>
      <c r="AD513" s="221">
        <v>40</v>
      </c>
      <c r="AE513" s="221">
        <v>40</v>
      </c>
      <c r="AF513" s="221">
        <v>40</v>
      </c>
      <c r="AG513" s="221">
        <v>40</v>
      </c>
      <c r="AH513" s="221">
        <v>40</v>
      </c>
      <c r="AI513" s="221">
        <v>40</v>
      </c>
      <c r="AJ513" s="273">
        <v>40</v>
      </c>
      <c r="AK513" s="302">
        <v>40</v>
      </c>
      <c r="AL513" s="305">
        <v>100</v>
      </c>
      <c r="AM513" s="302">
        <v>100</v>
      </c>
      <c r="AN513" s="273">
        <v>100</v>
      </c>
      <c r="AO513" s="305">
        <v>40</v>
      </c>
      <c r="AP513" s="302">
        <v>40</v>
      </c>
      <c r="AQ513" s="302">
        <v>40</v>
      </c>
      <c r="AR513" s="23"/>
      <c r="AS513" s="116" t="str">
        <f t="shared" si="74"/>
        <v>N</v>
      </c>
      <c r="AT513" s="113">
        <f>IFERROR(SUMIF('Current NLData'!A:A,'Payment Changes'!G513,'Current NLData'!K:K)/COUNTIF('Current NLData'!A:A,'Payment Changes'!G513),0)+IFERROR(VLOOKUP(G513&amp;"-ALL",NLPaymentExport,10,FALSE),0)</f>
        <v>40</v>
      </c>
      <c r="AU513" s="117">
        <f t="shared" si="75"/>
        <v>0</v>
      </c>
    </row>
    <row r="514" spans="1:80" ht="28.5" outlineLevel="1" x14ac:dyDescent="0.45">
      <c r="A514" s="3"/>
      <c r="C514" s="4"/>
      <c r="D514" s="456"/>
      <c r="E514" s="90" t="str">
        <f t="shared" si="76"/>
        <v>College Park</v>
      </c>
      <c r="F514" s="92" t="str">
        <f t="shared" si="77"/>
        <v>CP134</v>
      </c>
      <c r="G514" s="98" t="str">
        <f t="shared" si="83"/>
        <v>CP134-RETURN - 1st don of the week -STD</v>
      </c>
      <c r="H514" s="457"/>
      <c r="I514" s="36" t="s">
        <v>84</v>
      </c>
      <c r="J514" s="58">
        <v>40</v>
      </c>
      <c r="K514" s="58">
        <f>J514</f>
        <v>40</v>
      </c>
      <c r="L514" s="58">
        <v>40</v>
      </c>
      <c r="M514" s="58">
        <v>40</v>
      </c>
      <c r="N514" s="58">
        <v>40</v>
      </c>
      <c r="O514" s="58">
        <v>40</v>
      </c>
      <c r="P514" s="58">
        <v>40</v>
      </c>
      <c r="Q514" s="58">
        <v>40</v>
      </c>
      <c r="R514" s="58">
        <v>40</v>
      </c>
      <c r="S514" s="58">
        <v>40</v>
      </c>
      <c r="T514" s="58">
        <v>40</v>
      </c>
      <c r="U514" s="58">
        <v>40</v>
      </c>
      <c r="V514" s="186">
        <v>40</v>
      </c>
      <c r="W514" s="186">
        <v>40</v>
      </c>
      <c r="X514" s="186">
        <v>40</v>
      </c>
      <c r="Y514" s="186">
        <v>40</v>
      </c>
      <c r="Z514" s="186">
        <v>40</v>
      </c>
      <c r="AA514" s="186">
        <v>40</v>
      </c>
      <c r="AB514" s="186">
        <v>40</v>
      </c>
      <c r="AC514" s="186">
        <v>40</v>
      </c>
      <c r="AD514" s="214">
        <v>40</v>
      </c>
      <c r="AE514" s="214">
        <v>40</v>
      </c>
      <c r="AF514" s="214">
        <v>40</v>
      </c>
      <c r="AG514" s="214">
        <v>40</v>
      </c>
      <c r="AH514" s="214">
        <v>40</v>
      </c>
      <c r="AI514" s="214">
        <v>40</v>
      </c>
      <c r="AJ514" s="272">
        <v>40</v>
      </c>
      <c r="AK514" s="301">
        <v>40</v>
      </c>
      <c r="AL514" s="301">
        <v>40</v>
      </c>
      <c r="AM514" s="301">
        <v>40</v>
      </c>
      <c r="AN514" s="272">
        <v>40</v>
      </c>
      <c r="AO514" s="301">
        <v>40</v>
      </c>
      <c r="AP514" s="301">
        <v>40</v>
      </c>
      <c r="AQ514" s="301">
        <v>40</v>
      </c>
      <c r="AR514" s="22"/>
      <c r="AS514" s="116" t="str">
        <f t="shared" si="74"/>
        <v>N</v>
      </c>
      <c r="AT514" s="113">
        <f>IFERROR(SUMIF('Current NLData'!A:A,'Payment Changes'!G514,'Current NLData'!K:K)/COUNTIF('Current NLData'!A:A,'Payment Changes'!G514),0)+IFERROR(VLOOKUP(G514&amp;"-ALL",NLPaymentExport,10,FALSE),0)</f>
        <v>40</v>
      </c>
      <c r="AU514" s="117">
        <f t="shared" si="75"/>
        <v>0</v>
      </c>
    </row>
    <row r="515" spans="1:80" ht="28.5" outlineLevel="1" x14ac:dyDescent="0.45">
      <c r="A515" s="3"/>
      <c r="C515" s="4"/>
      <c r="D515" s="456"/>
      <c r="E515" s="90" t="str">
        <f t="shared" si="76"/>
        <v>College Park</v>
      </c>
      <c r="F515" s="92" t="str">
        <f t="shared" si="77"/>
        <v>CP134</v>
      </c>
      <c r="G515" s="98" t="str">
        <f t="shared" si="83"/>
        <v>CP134-RETURN - 2nd don of the week -BONUS</v>
      </c>
      <c r="H515" s="457"/>
      <c r="I515" s="36" t="s">
        <v>85</v>
      </c>
      <c r="J515" s="58">
        <v>30</v>
      </c>
      <c r="K515" s="58">
        <f>J515</f>
        <v>30</v>
      </c>
      <c r="L515" s="58">
        <v>30</v>
      </c>
      <c r="M515" s="58">
        <v>35</v>
      </c>
      <c r="N515" s="58">
        <v>35</v>
      </c>
      <c r="O515" s="58">
        <v>35</v>
      </c>
      <c r="P515" s="58">
        <v>35</v>
      </c>
      <c r="Q515" s="58">
        <v>35</v>
      </c>
      <c r="R515" s="58">
        <v>35</v>
      </c>
      <c r="S515" s="58">
        <v>35</v>
      </c>
      <c r="T515" s="58">
        <v>35</v>
      </c>
      <c r="U515" s="58">
        <v>35</v>
      </c>
      <c r="V515" s="186">
        <v>35</v>
      </c>
      <c r="W515" s="186">
        <v>35</v>
      </c>
      <c r="X515" s="186">
        <v>35</v>
      </c>
      <c r="Y515" s="186">
        <v>35</v>
      </c>
      <c r="Z515" s="186">
        <v>35</v>
      </c>
      <c r="AA515" s="186">
        <v>35</v>
      </c>
      <c r="AB515" s="186">
        <v>35</v>
      </c>
      <c r="AC515" s="186">
        <v>35</v>
      </c>
      <c r="AD515" s="214">
        <v>35</v>
      </c>
      <c r="AE515" s="214">
        <v>35</v>
      </c>
      <c r="AF515" s="214">
        <v>35</v>
      </c>
      <c r="AG515" s="214">
        <v>35</v>
      </c>
      <c r="AH515" s="214">
        <v>35</v>
      </c>
      <c r="AI515" s="214">
        <v>35</v>
      </c>
      <c r="AJ515" s="272">
        <v>35</v>
      </c>
      <c r="AK515" s="301">
        <v>35</v>
      </c>
      <c r="AL515" s="301">
        <v>35</v>
      </c>
      <c r="AM515" s="301">
        <v>35</v>
      </c>
      <c r="AN515" s="272">
        <v>35</v>
      </c>
      <c r="AO515" s="301">
        <v>35</v>
      </c>
      <c r="AP515" s="301">
        <v>35</v>
      </c>
      <c r="AQ515" s="301">
        <v>35</v>
      </c>
      <c r="AR515" s="22"/>
      <c r="AS515" s="116" t="str">
        <f t="shared" ref="AS515:AS578" si="85">IF(AP515=AQ515,"N","Y")</f>
        <v>N</v>
      </c>
      <c r="AT515" s="113">
        <f>IFERROR(SUMIF('Current NLData'!A:A,'Payment Changes'!G515,'Current NLData'!K:K)/COUNTIF('Current NLData'!A:A,'Payment Changes'!G515),0)+IFERROR(VLOOKUP(G515&amp;"-ALL",NLPaymentExport,10,FALSE),0)</f>
        <v>35</v>
      </c>
      <c r="AU515" s="117">
        <f t="shared" si="75"/>
        <v>0</v>
      </c>
    </row>
    <row r="516" spans="1:80" ht="28.5" outlineLevel="1" x14ac:dyDescent="0.45">
      <c r="A516" s="3"/>
      <c r="C516" s="4"/>
      <c r="D516" s="456"/>
      <c r="E516" s="90" t="str">
        <f t="shared" si="76"/>
        <v>College Park</v>
      </c>
      <c r="F516" s="92" t="str">
        <f t="shared" si="77"/>
        <v>CP134</v>
      </c>
      <c r="G516" s="98" t="str">
        <f t="shared" si="83"/>
        <v>CP134-RETURN - 5th don of the month -BONUS</v>
      </c>
      <c r="H516" s="457"/>
      <c r="I516" s="37" t="s">
        <v>86</v>
      </c>
      <c r="J516" s="65">
        <v>0</v>
      </c>
      <c r="K516" s="65">
        <v>0</v>
      </c>
      <c r="L516" s="65">
        <v>0</v>
      </c>
      <c r="M516" s="65">
        <v>0</v>
      </c>
      <c r="N516" s="65">
        <v>0</v>
      </c>
      <c r="O516" s="65">
        <v>0</v>
      </c>
      <c r="P516" s="65">
        <v>0</v>
      </c>
      <c r="Q516" s="65">
        <v>0</v>
      </c>
      <c r="R516" s="65">
        <v>0</v>
      </c>
      <c r="S516" s="65">
        <v>0</v>
      </c>
      <c r="T516" s="65">
        <v>0</v>
      </c>
      <c r="U516" s="65">
        <v>0</v>
      </c>
      <c r="V516" s="188">
        <v>0</v>
      </c>
      <c r="W516" s="188">
        <v>0</v>
      </c>
      <c r="X516" s="188">
        <v>0</v>
      </c>
      <c r="Y516" s="188">
        <v>0</v>
      </c>
      <c r="Z516" s="188">
        <v>0</v>
      </c>
      <c r="AA516" s="188">
        <v>0</v>
      </c>
      <c r="AB516" s="199">
        <v>15</v>
      </c>
      <c r="AC516" s="199">
        <v>15</v>
      </c>
      <c r="AD516" s="222">
        <v>15</v>
      </c>
      <c r="AE516" s="199">
        <v>20</v>
      </c>
      <c r="AF516" s="199">
        <v>20</v>
      </c>
      <c r="AG516" s="222">
        <v>20</v>
      </c>
      <c r="AH516" s="222">
        <v>20</v>
      </c>
      <c r="AI516" s="222">
        <v>20</v>
      </c>
      <c r="AJ516" s="290">
        <v>0</v>
      </c>
      <c r="AK516" s="303">
        <v>0</v>
      </c>
      <c r="AL516" s="303">
        <v>0</v>
      </c>
      <c r="AM516" s="303">
        <v>0</v>
      </c>
      <c r="AN516" s="287">
        <v>0</v>
      </c>
      <c r="AO516" s="290">
        <v>20</v>
      </c>
      <c r="AP516" s="303">
        <v>20</v>
      </c>
      <c r="AQ516" s="303">
        <v>20</v>
      </c>
      <c r="AR516" s="22"/>
      <c r="AS516" s="116" t="str">
        <f t="shared" si="85"/>
        <v>N</v>
      </c>
      <c r="AT516" s="113">
        <f>IFERROR(SUMIF('Current NLData'!A:A,'Payment Changes'!G516,'Current NLData'!K:K)/COUNTIF('Current NLData'!A:A,'Payment Changes'!G516),0)+IFERROR(VLOOKUP(G516&amp;"-ALL",NLPaymentExport,10,FALSE),0)</f>
        <v>20</v>
      </c>
      <c r="AU516" s="117">
        <f t="shared" si="75"/>
        <v>0</v>
      </c>
    </row>
    <row r="517" spans="1:80" ht="28.5" outlineLevel="1" x14ac:dyDescent="0.45">
      <c r="A517" s="3"/>
      <c r="C517" s="4"/>
      <c r="D517" s="456"/>
      <c r="E517" s="90" t="str">
        <f t="shared" si="76"/>
        <v>College Park</v>
      </c>
      <c r="F517" s="92" t="str">
        <f t="shared" si="77"/>
        <v>CP134</v>
      </c>
      <c r="G517" s="98" t="str">
        <f t="shared" si="83"/>
        <v>CP134-RETURN - 6th don of the month -BONUS</v>
      </c>
      <c r="H517" s="457"/>
      <c r="I517" s="38" t="s">
        <v>87</v>
      </c>
      <c r="J517" s="58">
        <v>0</v>
      </c>
      <c r="K517" s="58">
        <v>0</v>
      </c>
      <c r="L517" s="58">
        <v>0</v>
      </c>
      <c r="M517" s="58">
        <v>30</v>
      </c>
      <c r="N517" s="58">
        <v>30</v>
      </c>
      <c r="O517" s="58">
        <v>30</v>
      </c>
      <c r="P517" s="58">
        <v>30</v>
      </c>
      <c r="Q517" s="58">
        <v>30</v>
      </c>
      <c r="R517" s="58">
        <v>30</v>
      </c>
      <c r="S517" s="58">
        <v>30</v>
      </c>
      <c r="T517" s="58">
        <v>0</v>
      </c>
      <c r="U517" s="58">
        <v>0</v>
      </c>
      <c r="V517" s="186">
        <v>0</v>
      </c>
      <c r="W517" s="186">
        <v>0</v>
      </c>
      <c r="X517" s="186">
        <v>0</v>
      </c>
      <c r="Y517" s="186">
        <v>0</v>
      </c>
      <c r="Z517" s="186">
        <v>30</v>
      </c>
      <c r="AA517" s="186">
        <v>30</v>
      </c>
      <c r="AB517" s="186">
        <v>30</v>
      </c>
      <c r="AC517" s="186">
        <v>30</v>
      </c>
      <c r="AD517" s="214">
        <v>30</v>
      </c>
      <c r="AE517" s="190">
        <v>25</v>
      </c>
      <c r="AF517" s="190">
        <v>25</v>
      </c>
      <c r="AG517" s="214">
        <v>25</v>
      </c>
      <c r="AH517" s="214">
        <v>25</v>
      </c>
      <c r="AI517" s="214">
        <v>25</v>
      </c>
      <c r="AJ517" s="289">
        <v>0</v>
      </c>
      <c r="AK517" s="301">
        <v>0</v>
      </c>
      <c r="AL517" s="301">
        <v>0</v>
      </c>
      <c r="AM517" s="289">
        <v>25</v>
      </c>
      <c r="AN517" s="272">
        <v>25</v>
      </c>
      <c r="AO517" s="289">
        <v>20</v>
      </c>
      <c r="AP517" s="289">
        <v>40</v>
      </c>
      <c r="AQ517" s="301">
        <v>40</v>
      </c>
      <c r="AR517" s="22"/>
      <c r="AS517" s="116" t="str">
        <f t="shared" si="85"/>
        <v>N</v>
      </c>
      <c r="AT517" s="113">
        <f>IFERROR(SUMIF('Current NLData'!A:A,'Payment Changes'!G517,'Current NLData'!K:K)/COUNTIF('Current NLData'!A:A,'Payment Changes'!G517),0)+IFERROR(VLOOKUP(G517&amp;"-ALL",NLPaymentExport,10,FALSE),0)</f>
        <v>40</v>
      </c>
      <c r="AU517" s="117">
        <f t="shared" si="75"/>
        <v>0</v>
      </c>
    </row>
    <row r="518" spans="1:80" ht="28.5" outlineLevel="1" x14ac:dyDescent="0.45">
      <c r="A518" s="3"/>
      <c r="C518" s="4"/>
      <c r="D518" s="456"/>
      <c r="E518" s="90" t="str">
        <f t="shared" si="76"/>
        <v>College Park</v>
      </c>
      <c r="F518" s="92" t="str">
        <f t="shared" si="77"/>
        <v>CP134</v>
      </c>
      <c r="G518" s="98" t="str">
        <f t="shared" si="83"/>
        <v>CP134-RETURN - 7th don of the month -BONUS</v>
      </c>
      <c r="H518" s="457"/>
      <c r="I518" s="38" t="s">
        <v>88</v>
      </c>
      <c r="J518" s="58">
        <v>0</v>
      </c>
      <c r="K518" s="58">
        <v>10</v>
      </c>
      <c r="L518" s="58">
        <v>0</v>
      </c>
      <c r="M518" s="58">
        <v>0</v>
      </c>
      <c r="N518" s="58">
        <v>0</v>
      </c>
      <c r="O518" s="58">
        <v>0</v>
      </c>
      <c r="P518" s="58">
        <v>0</v>
      </c>
      <c r="Q518" s="58">
        <v>0</v>
      </c>
      <c r="R518" s="58">
        <v>0</v>
      </c>
      <c r="S518" s="58">
        <v>0</v>
      </c>
      <c r="T518" s="58">
        <v>30</v>
      </c>
      <c r="U518" s="58">
        <v>30</v>
      </c>
      <c r="V518" s="186">
        <v>30</v>
      </c>
      <c r="W518" s="186">
        <v>30</v>
      </c>
      <c r="X518" s="186">
        <v>0</v>
      </c>
      <c r="Y518" s="186">
        <v>0</v>
      </c>
      <c r="Z518" s="186">
        <v>0</v>
      </c>
      <c r="AA518" s="186">
        <v>0</v>
      </c>
      <c r="AB518" s="186">
        <v>0</v>
      </c>
      <c r="AC518" s="186">
        <v>0</v>
      </c>
      <c r="AD518" s="214">
        <v>0</v>
      </c>
      <c r="AE518" s="190">
        <v>20</v>
      </c>
      <c r="AF518" s="190">
        <v>20</v>
      </c>
      <c r="AG518" s="214">
        <v>20</v>
      </c>
      <c r="AH518" s="214">
        <v>20</v>
      </c>
      <c r="AI518" s="214">
        <v>20</v>
      </c>
      <c r="AJ518" s="289">
        <v>20</v>
      </c>
      <c r="AK518" s="301">
        <v>20</v>
      </c>
      <c r="AL518" s="301">
        <v>20</v>
      </c>
      <c r="AM518" s="289">
        <v>0</v>
      </c>
      <c r="AN518" s="272">
        <v>0</v>
      </c>
      <c r="AO518" s="301">
        <v>0</v>
      </c>
      <c r="AP518" s="301">
        <v>0</v>
      </c>
      <c r="AQ518" s="301">
        <v>0</v>
      </c>
      <c r="AR518" s="22"/>
      <c r="AS518" s="116" t="str">
        <f t="shared" si="85"/>
        <v>N</v>
      </c>
      <c r="AT518" s="113">
        <f>IFERROR(SUMIF('Current NLData'!A:A,'Payment Changes'!G518,'Current NLData'!K:K)/COUNTIF('Current NLData'!A:A,'Payment Changes'!G518),0)+IFERROR(VLOOKUP(G518&amp;"-ALL",NLPaymentExport,10,FALSE),0)</f>
        <v>0</v>
      </c>
      <c r="AU518" s="117">
        <f t="shared" si="75"/>
        <v>0</v>
      </c>
    </row>
    <row r="519" spans="1:80" ht="28.5" outlineLevel="1" x14ac:dyDescent="0.45">
      <c r="A519" s="3"/>
      <c r="C519" s="4"/>
      <c r="D519" s="456"/>
      <c r="E519" s="90" t="str">
        <f t="shared" si="76"/>
        <v>College Park</v>
      </c>
      <c r="F519" s="92" t="str">
        <f t="shared" si="77"/>
        <v>CP134</v>
      </c>
      <c r="G519" s="98" t="str">
        <f t="shared" si="83"/>
        <v>CP134-RETURN - 8th don of the month -BONUS</v>
      </c>
      <c r="H519" s="457"/>
      <c r="I519" s="38" t="s">
        <v>89</v>
      </c>
      <c r="J519" s="58">
        <v>10</v>
      </c>
      <c r="K519" s="58">
        <v>0</v>
      </c>
      <c r="L519" s="58">
        <v>0</v>
      </c>
      <c r="M519" s="58">
        <v>0</v>
      </c>
      <c r="N519" s="58">
        <v>0</v>
      </c>
      <c r="O519" s="58">
        <v>0</v>
      </c>
      <c r="P519" s="58">
        <v>0</v>
      </c>
      <c r="Q519" s="58">
        <v>0</v>
      </c>
      <c r="R519" s="58">
        <v>0</v>
      </c>
      <c r="S519" s="58">
        <v>0</v>
      </c>
      <c r="T519" s="58">
        <v>0</v>
      </c>
      <c r="U519" s="58">
        <v>0</v>
      </c>
      <c r="V519" s="186">
        <v>0</v>
      </c>
      <c r="W519" s="186">
        <v>0</v>
      </c>
      <c r="X519" s="186">
        <v>0</v>
      </c>
      <c r="Y519" s="186">
        <v>0</v>
      </c>
      <c r="Z519" s="186">
        <v>0</v>
      </c>
      <c r="AA519" s="186">
        <v>0</v>
      </c>
      <c r="AB519" s="186">
        <v>0</v>
      </c>
      <c r="AC519" s="186">
        <v>0</v>
      </c>
      <c r="AD519" s="214">
        <v>0</v>
      </c>
      <c r="AE519" s="214">
        <v>0</v>
      </c>
      <c r="AF519" s="214">
        <v>0</v>
      </c>
      <c r="AG519" s="214">
        <v>0</v>
      </c>
      <c r="AH519" s="214">
        <v>0</v>
      </c>
      <c r="AI519" s="214">
        <v>0</v>
      </c>
      <c r="AJ519" s="272">
        <v>0</v>
      </c>
      <c r="AK519" s="301">
        <v>0</v>
      </c>
      <c r="AL519" s="301">
        <v>0</v>
      </c>
      <c r="AM519" s="301">
        <v>0</v>
      </c>
      <c r="AN519" s="272">
        <v>0</v>
      </c>
      <c r="AO519" s="301">
        <v>0</v>
      </c>
      <c r="AP519" s="301">
        <v>0</v>
      </c>
      <c r="AQ519" s="301">
        <v>0</v>
      </c>
      <c r="AR519" s="22"/>
      <c r="AS519" s="116" t="str">
        <f t="shared" si="85"/>
        <v>N</v>
      </c>
      <c r="AT519" s="113">
        <f>IFERROR(SUMIF('Current NLData'!A:A,'Payment Changes'!G519,'Current NLData'!K:K)/COUNTIF('Current NLData'!A:A,'Payment Changes'!G519),0)+IFERROR(VLOOKUP(G519&amp;"-ALL",NLPaymentExport,10,FALSE),0)</f>
        <v>0</v>
      </c>
      <c r="AU519" s="117">
        <f t="shared" ref="AU519:AU582" si="86">IF(OR(I519 = "New Donor", I519="Return Donor", I519="Retention Bonus", I519="Referral", I519 = ""),"",AQ519-AT519 )</f>
        <v>0</v>
      </c>
    </row>
    <row r="520" spans="1:80" ht="28.5" outlineLevel="1" x14ac:dyDescent="0.45">
      <c r="A520" s="3"/>
      <c r="C520" s="4" t="str">
        <f>IF(J520=0,"Warning","")</f>
        <v/>
      </c>
      <c r="D520" s="456"/>
      <c r="E520" s="90" t="str">
        <f t="shared" si="76"/>
        <v>College Park</v>
      </c>
      <c r="F520" s="92" t="str">
        <f t="shared" si="77"/>
        <v>CP134</v>
      </c>
      <c r="G520" s="98" t="str">
        <f t="shared" si="83"/>
        <v>CP134-RETURN - Buddy referral  -BONUS</v>
      </c>
      <c r="H520" s="457"/>
      <c r="I520" s="39" t="s">
        <v>90</v>
      </c>
      <c r="J520" s="58">
        <v>50</v>
      </c>
      <c r="K520" s="58">
        <v>50</v>
      </c>
      <c r="L520" s="58">
        <v>0</v>
      </c>
      <c r="M520" s="58">
        <v>50</v>
      </c>
      <c r="N520" s="58">
        <v>50</v>
      </c>
      <c r="O520" s="58">
        <v>50</v>
      </c>
      <c r="P520" s="58">
        <v>50</v>
      </c>
      <c r="Q520" s="58">
        <v>50</v>
      </c>
      <c r="R520" s="58">
        <v>50</v>
      </c>
      <c r="S520" s="58">
        <v>50</v>
      </c>
      <c r="T520" s="58">
        <v>50</v>
      </c>
      <c r="U520" s="58">
        <v>50</v>
      </c>
      <c r="V520" s="186">
        <v>50</v>
      </c>
      <c r="W520" s="186">
        <v>50</v>
      </c>
      <c r="X520" s="186">
        <v>50</v>
      </c>
      <c r="Y520" s="186">
        <v>50</v>
      </c>
      <c r="Z520" s="186">
        <v>50</v>
      </c>
      <c r="AA520" s="186">
        <v>100</v>
      </c>
      <c r="AB520" s="190">
        <v>50</v>
      </c>
      <c r="AC520" s="190">
        <v>50</v>
      </c>
      <c r="AD520" s="214">
        <v>50</v>
      </c>
      <c r="AE520" s="214">
        <v>50</v>
      </c>
      <c r="AF520" s="214">
        <v>50</v>
      </c>
      <c r="AG520" s="214">
        <v>50</v>
      </c>
      <c r="AH520" s="214">
        <v>50</v>
      </c>
      <c r="AI520" s="214">
        <v>50</v>
      </c>
      <c r="AJ520" s="289">
        <v>25</v>
      </c>
      <c r="AK520" s="301">
        <v>25</v>
      </c>
      <c r="AL520" s="301">
        <v>25</v>
      </c>
      <c r="AM520" s="289">
        <v>50</v>
      </c>
      <c r="AN520" s="272">
        <v>50</v>
      </c>
      <c r="AO520" s="301">
        <v>50</v>
      </c>
      <c r="AP520" s="301">
        <v>50</v>
      </c>
      <c r="AQ520" s="301">
        <v>50</v>
      </c>
      <c r="AR520" s="22"/>
      <c r="AS520" s="116" t="str">
        <f t="shared" si="85"/>
        <v>N</v>
      </c>
      <c r="AT520" s="113">
        <f>IFERROR(SUMIF('Current NLData'!A:A,'Payment Changes'!G520,'Current NLData'!K:K)/COUNTIF('Current NLData'!A:A,'Payment Changes'!G520),0)+IFERROR(VLOOKUP(G520&amp;"-ALL",NLPaymentExport,10,FALSE),0)</f>
        <v>50</v>
      </c>
      <c r="AU520" s="117">
        <f t="shared" si="86"/>
        <v>0</v>
      </c>
    </row>
    <row r="521" spans="1:80" s="89" customFormat="1" ht="21.4" thickBot="1" x14ac:dyDescent="0.7">
      <c r="A521" s="85"/>
      <c r="B521" s="348"/>
      <c r="C521" s="160"/>
      <c r="D521" s="86"/>
      <c r="E521" s="86"/>
      <c r="F521" s="86"/>
      <c r="G521" s="86"/>
      <c r="H521" s="95"/>
      <c r="I521" s="87"/>
      <c r="J521" s="88"/>
      <c r="K521" s="88"/>
      <c r="L521" s="88"/>
      <c r="M521" s="88"/>
      <c r="N521" s="88"/>
      <c r="O521" s="88"/>
      <c r="P521" s="88"/>
      <c r="Q521" s="88"/>
      <c r="R521" s="88"/>
      <c r="S521" s="88"/>
      <c r="T521" s="88"/>
      <c r="U521" s="88"/>
      <c r="V521" s="189" t="s">
        <v>91</v>
      </c>
      <c r="W521" s="189" t="s">
        <v>91</v>
      </c>
      <c r="X521" s="189" t="s">
        <v>91</v>
      </c>
      <c r="Y521" s="189" t="s">
        <v>91</v>
      </c>
      <c r="Z521" s="189" t="s">
        <v>91</v>
      </c>
      <c r="AA521" s="189" t="s">
        <v>91</v>
      </c>
      <c r="AB521" s="189" t="s">
        <v>91</v>
      </c>
      <c r="AC521" s="189" t="s">
        <v>91</v>
      </c>
      <c r="AD521" s="257" t="s">
        <v>91</v>
      </c>
      <c r="AE521" s="257" t="s">
        <v>91</v>
      </c>
      <c r="AF521" s="257" t="s">
        <v>91</v>
      </c>
      <c r="AG521" s="257" t="s">
        <v>91</v>
      </c>
      <c r="AH521" s="257" t="s">
        <v>91</v>
      </c>
      <c r="AI521" s="257" t="s">
        <v>91</v>
      </c>
      <c r="AJ521" s="288" t="s">
        <v>91</v>
      </c>
      <c r="AK521" s="311" t="s">
        <v>91</v>
      </c>
      <c r="AL521" s="311" t="s">
        <v>91</v>
      </c>
      <c r="AM521" s="311" t="s">
        <v>91</v>
      </c>
      <c r="AN521" s="288" t="s">
        <v>91</v>
      </c>
      <c r="AO521" s="311" t="s">
        <v>91</v>
      </c>
      <c r="AP521" s="311" t="s">
        <v>91</v>
      </c>
      <c r="AQ521" s="311" t="s">
        <v>91</v>
      </c>
      <c r="AR521" s="21"/>
      <c r="AS521" s="116" t="str">
        <f t="shared" si="85"/>
        <v>N</v>
      </c>
      <c r="AT521" s="113">
        <f>IFERROR(SUMIF('Current NLData'!A:A,'Payment Changes'!G521,'Current NLData'!K:K)/COUNTIF('Current NLData'!A:A,'Payment Changes'!G521),0)+IFERROR(VLOOKUP(G521&amp;"-ALL",NLPaymentExport,10,FALSE),0)</f>
        <v>0</v>
      </c>
      <c r="AU521" s="117" t="str">
        <f t="shared" si="86"/>
        <v/>
      </c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</row>
    <row r="522" spans="1:80" s="10" customFormat="1" x14ac:dyDescent="0.45">
      <c r="A522" s="458">
        <v>30</v>
      </c>
      <c r="B522" s="461" t="s">
        <v>365</v>
      </c>
      <c r="C522" s="473" t="s">
        <v>44</v>
      </c>
      <c r="D522" s="467" t="s">
        <v>305</v>
      </c>
      <c r="E522" s="105" t="str">
        <f t="shared" si="76"/>
        <v>Cinnaminson</v>
      </c>
      <c r="F522" s="106" t="s">
        <v>366</v>
      </c>
      <c r="G522" s="107" t="str">
        <f t="shared" ref="G522:G540" si="87">F522&amp;"-"&amp;I522</f>
        <v>CP138-New Donor</v>
      </c>
      <c r="H522" s="470" t="s">
        <v>148</v>
      </c>
      <c r="I522" s="76" t="s">
        <v>48</v>
      </c>
      <c r="J522" s="40" t="s">
        <v>367</v>
      </c>
      <c r="K522" s="41" t="s">
        <v>368</v>
      </c>
      <c r="L522" s="41" t="s">
        <v>367</v>
      </c>
      <c r="M522" s="41" t="s">
        <v>369</v>
      </c>
      <c r="N522" s="40" t="s">
        <v>369</v>
      </c>
      <c r="O522" s="40" t="s">
        <v>369</v>
      </c>
      <c r="P522" s="40" t="s">
        <v>369</v>
      </c>
      <c r="Q522" s="40" t="s">
        <v>369</v>
      </c>
      <c r="R522" s="40" t="s">
        <v>369</v>
      </c>
      <c r="S522" s="40" t="s">
        <v>369</v>
      </c>
      <c r="T522" s="40" t="s">
        <v>295</v>
      </c>
      <c r="U522" s="40" t="s">
        <v>295</v>
      </c>
      <c r="V522" s="180" t="s">
        <v>295</v>
      </c>
      <c r="W522" s="180" t="s">
        <v>295</v>
      </c>
      <c r="X522" s="180" t="s">
        <v>120</v>
      </c>
      <c r="Y522" s="180" t="s">
        <v>120</v>
      </c>
      <c r="Z522" s="180" t="s">
        <v>120</v>
      </c>
      <c r="AA522" s="180" t="s">
        <v>120</v>
      </c>
      <c r="AB522" s="180" t="s">
        <v>120</v>
      </c>
      <c r="AC522" s="180" t="s">
        <v>120</v>
      </c>
      <c r="AD522" s="191" t="s">
        <v>370</v>
      </c>
      <c r="AE522" s="191" t="s">
        <v>371</v>
      </c>
      <c r="AF522" s="191" t="s">
        <v>371</v>
      </c>
      <c r="AG522" s="213" t="s">
        <v>372</v>
      </c>
      <c r="AH522" s="213" t="s">
        <v>371</v>
      </c>
      <c r="AI522" s="213" t="s">
        <v>372</v>
      </c>
      <c r="AJ522" s="282" t="s">
        <v>373</v>
      </c>
      <c r="AK522" s="282" t="s">
        <v>374</v>
      </c>
      <c r="AL522" s="320" t="s">
        <v>374</v>
      </c>
      <c r="AM522" s="320" t="s">
        <v>374</v>
      </c>
      <c r="AN522" s="282" t="s">
        <v>375</v>
      </c>
      <c r="AO522" s="282" t="s">
        <v>295</v>
      </c>
      <c r="AP522" s="320" t="s">
        <v>295</v>
      </c>
      <c r="AQ522" s="320" t="s">
        <v>295</v>
      </c>
      <c r="AR522" s="108"/>
      <c r="AS522" s="116" t="str">
        <f t="shared" si="85"/>
        <v>N</v>
      </c>
      <c r="AT522" s="113">
        <f>IFERROR(SUMIF('Current NLData'!A:A,'Payment Changes'!G522,'Current NLData'!K:K)/COUNTIF('Current NLData'!A:A,'Payment Changes'!G522),0)+IFERROR(VLOOKUP(G522&amp;"-ALL",NLPaymentExport,10,FALSE),0)</f>
        <v>0</v>
      </c>
      <c r="AU522" s="117" t="str">
        <f t="shared" si="86"/>
        <v/>
      </c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</row>
    <row r="523" spans="1:80" x14ac:dyDescent="0.45">
      <c r="A523" s="459"/>
      <c r="B523" s="462"/>
      <c r="C523" s="474"/>
      <c r="D523" s="468"/>
      <c r="E523" s="90" t="str">
        <f t="shared" si="76"/>
        <v>Cinnaminson</v>
      </c>
      <c r="F523" s="91" t="s">
        <v>366</v>
      </c>
      <c r="G523" s="97" t="str">
        <f t="shared" si="87"/>
        <v>CP138-Return Donor</v>
      </c>
      <c r="H523" s="471"/>
      <c r="I523" s="77" t="s">
        <v>60</v>
      </c>
      <c r="J523" s="43" t="s">
        <v>376</v>
      </c>
      <c r="K523" s="43" t="s">
        <v>377</v>
      </c>
      <c r="L523" s="44" t="s">
        <v>378</v>
      </c>
      <c r="M523" s="44" t="s">
        <v>379</v>
      </c>
      <c r="N523" s="43" t="s">
        <v>379</v>
      </c>
      <c r="O523" s="43" t="s">
        <v>380</v>
      </c>
      <c r="P523" s="43" t="s">
        <v>380</v>
      </c>
      <c r="Q523" s="43" t="s">
        <v>380</v>
      </c>
      <c r="R523" s="43" t="s">
        <v>380</v>
      </c>
      <c r="S523" s="43" t="s">
        <v>380</v>
      </c>
      <c r="T523" s="43" t="s">
        <v>380</v>
      </c>
      <c r="U523" s="43" t="s">
        <v>380</v>
      </c>
      <c r="V523" s="176" t="s">
        <v>380</v>
      </c>
      <c r="W523" s="176" t="s">
        <v>380</v>
      </c>
      <c r="X523" s="176" t="s">
        <v>380</v>
      </c>
      <c r="Y523" s="176" t="s">
        <v>380</v>
      </c>
      <c r="Z523" s="176" t="s">
        <v>380</v>
      </c>
      <c r="AA523" s="176" t="s">
        <v>380</v>
      </c>
      <c r="AB523" s="176" t="s">
        <v>380</v>
      </c>
      <c r="AC523" s="176" t="s">
        <v>380</v>
      </c>
      <c r="AD523" s="230" t="s">
        <v>381</v>
      </c>
      <c r="AE523" s="217" t="s">
        <v>381</v>
      </c>
      <c r="AF523" s="217" t="s">
        <v>381</v>
      </c>
      <c r="AG523" s="217" t="s">
        <v>381</v>
      </c>
      <c r="AH523" s="217" t="s">
        <v>381</v>
      </c>
      <c r="AI523" s="217" t="s">
        <v>381</v>
      </c>
      <c r="AJ523" s="270" t="s">
        <v>381</v>
      </c>
      <c r="AK523" s="313" t="s">
        <v>381</v>
      </c>
      <c r="AL523" s="313" t="s">
        <v>381</v>
      </c>
      <c r="AM523" s="313" t="s">
        <v>381</v>
      </c>
      <c r="AN523" s="271" t="s">
        <v>382</v>
      </c>
      <c r="AO523" s="313" t="s">
        <v>382</v>
      </c>
      <c r="AP523" s="313" t="s">
        <v>382</v>
      </c>
      <c r="AQ523" s="313" t="s">
        <v>382</v>
      </c>
      <c r="AR523" s="21"/>
      <c r="AS523" s="116" t="str">
        <f t="shared" si="85"/>
        <v>N</v>
      </c>
      <c r="AT523" s="113">
        <f>IFERROR(SUMIF('Current NLData'!A:A,'Payment Changes'!G523,'Current NLData'!K:K)/COUNTIF('Current NLData'!A:A,'Payment Changes'!G523),0)+IFERROR(VLOOKUP(G523&amp;"-ALL",NLPaymentExport,10,FALSE),0)</f>
        <v>0</v>
      </c>
      <c r="AU523" s="117" t="str">
        <f t="shared" si="86"/>
        <v/>
      </c>
    </row>
    <row r="524" spans="1:80" x14ac:dyDescent="0.45">
      <c r="A524" s="459"/>
      <c r="B524" s="462"/>
      <c r="C524" s="474"/>
      <c r="D524" s="468"/>
      <c r="E524" s="90" t="str">
        <f t="shared" ref="E524:E587" si="88">IF(B524 = "",E523,B524)</f>
        <v>Cinnaminson</v>
      </c>
      <c r="F524" s="91" t="s">
        <v>366</v>
      </c>
      <c r="G524" s="97" t="str">
        <f t="shared" si="87"/>
        <v>CP138-Retention Bonus</v>
      </c>
      <c r="H524" s="471"/>
      <c r="I524" s="78" t="s">
        <v>62</v>
      </c>
      <c r="J524" s="46" t="s">
        <v>383</v>
      </c>
      <c r="K524" s="46" t="s">
        <v>383</v>
      </c>
      <c r="L524" s="47" t="s">
        <v>384</v>
      </c>
      <c r="M524" s="48" t="s">
        <v>384</v>
      </c>
      <c r="N524" s="46" t="s">
        <v>384</v>
      </c>
      <c r="O524" s="46" t="s">
        <v>385</v>
      </c>
      <c r="P524" s="46" t="s">
        <v>385</v>
      </c>
      <c r="Q524" s="46" t="s">
        <v>385</v>
      </c>
      <c r="R524" s="46" t="s">
        <v>385</v>
      </c>
      <c r="S524" s="46" t="s">
        <v>385</v>
      </c>
      <c r="T524" s="46" t="s">
        <v>385</v>
      </c>
      <c r="U524" s="46" t="s">
        <v>385</v>
      </c>
      <c r="V524" s="177" t="s">
        <v>385</v>
      </c>
      <c r="W524" s="177" t="s">
        <v>386</v>
      </c>
      <c r="X524" s="177" t="s">
        <v>386</v>
      </c>
      <c r="Y524" s="177" t="s">
        <v>386</v>
      </c>
      <c r="Z524" s="177" t="s">
        <v>386</v>
      </c>
      <c r="AA524" s="177" t="s">
        <v>386</v>
      </c>
      <c r="AB524" s="177" t="s">
        <v>386</v>
      </c>
      <c r="AC524" s="177" t="s">
        <v>386</v>
      </c>
      <c r="AD524" s="242" t="s">
        <v>387</v>
      </c>
      <c r="AE524" s="242" t="s">
        <v>388</v>
      </c>
      <c r="AF524" s="242" t="s">
        <v>388</v>
      </c>
      <c r="AG524" s="218" t="s">
        <v>389</v>
      </c>
      <c r="AH524" s="218" t="s">
        <v>388</v>
      </c>
      <c r="AI524" s="242" t="s">
        <v>390</v>
      </c>
      <c r="AJ524" s="276" t="s">
        <v>391</v>
      </c>
      <c r="AK524" s="314" t="s">
        <v>391</v>
      </c>
      <c r="AL524" s="314" t="s">
        <v>391</v>
      </c>
      <c r="AM524" s="314" t="s">
        <v>391</v>
      </c>
      <c r="AN524" s="276" t="s">
        <v>392</v>
      </c>
      <c r="AO524" s="314" t="s">
        <v>392</v>
      </c>
      <c r="AP524" s="314" t="s">
        <v>392</v>
      </c>
      <c r="AQ524" s="276" t="s">
        <v>393</v>
      </c>
      <c r="AR524" s="21"/>
      <c r="AS524" s="116" t="str">
        <f t="shared" si="85"/>
        <v>Y</v>
      </c>
      <c r="AT524" s="113">
        <f>IFERROR(SUMIF('Current NLData'!A:A,'Payment Changes'!G524,'Current NLData'!K:K)/COUNTIF('Current NLData'!A:A,'Payment Changes'!G524),0)+IFERROR(VLOOKUP(G524&amp;"-ALL",NLPaymentExport,10,FALSE),0)</f>
        <v>0</v>
      </c>
      <c r="AU524" s="117" t="str">
        <f t="shared" si="86"/>
        <v/>
      </c>
    </row>
    <row r="525" spans="1:80" s="15" customFormat="1" ht="14.65" thickBot="1" x14ac:dyDescent="0.5">
      <c r="A525" s="460"/>
      <c r="B525" s="463"/>
      <c r="C525" s="475"/>
      <c r="D525" s="469"/>
      <c r="E525" s="109" t="str">
        <f t="shared" si="88"/>
        <v>Cinnaminson</v>
      </c>
      <c r="F525" s="110" t="s">
        <v>366</v>
      </c>
      <c r="G525" s="111" t="str">
        <f t="shared" si="87"/>
        <v>CP138-Referral</v>
      </c>
      <c r="H525" s="472"/>
      <c r="I525" s="79" t="s">
        <v>73</v>
      </c>
      <c r="J525" s="49">
        <v>50</v>
      </c>
      <c r="K525" s="49">
        <v>50</v>
      </c>
      <c r="L525" s="50">
        <v>50</v>
      </c>
      <c r="M525" s="51">
        <v>50</v>
      </c>
      <c r="N525" s="49">
        <v>50</v>
      </c>
      <c r="O525" s="49">
        <v>50</v>
      </c>
      <c r="P525" s="49">
        <v>50</v>
      </c>
      <c r="Q525" s="49">
        <v>50</v>
      </c>
      <c r="R525" s="49">
        <v>50</v>
      </c>
      <c r="S525" s="49">
        <v>50</v>
      </c>
      <c r="T525" s="49">
        <v>50</v>
      </c>
      <c r="U525" s="49">
        <v>50</v>
      </c>
      <c r="V525" s="178">
        <v>50</v>
      </c>
      <c r="W525" s="178">
        <v>50</v>
      </c>
      <c r="X525" s="178">
        <v>50</v>
      </c>
      <c r="Y525" s="178">
        <v>50</v>
      </c>
      <c r="Z525" s="178">
        <v>50</v>
      </c>
      <c r="AA525" s="178">
        <v>50</v>
      </c>
      <c r="AB525" s="178">
        <v>50</v>
      </c>
      <c r="AC525" s="178">
        <v>50</v>
      </c>
      <c r="AD525" s="219">
        <v>50</v>
      </c>
      <c r="AE525" s="219">
        <v>50</v>
      </c>
      <c r="AF525" s="219">
        <v>50</v>
      </c>
      <c r="AG525" s="219">
        <v>50</v>
      </c>
      <c r="AH525" s="219">
        <v>50</v>
      </c>
      <c r="AI525" s="219">
        <v>50</v>
      </c>
      <c r="AJ525" s="283">
        <v>25</v>
      </c>
      <c r="AK525" s="315">
        <v>25</v>
      </c>
      <c r="AL525" s="315">
        <v>25</v>
      </c>
      <c r="AM525" s="283">
        <v>50</v>
      </c>
      <c r="AN525" s="277">
        <v>50</v>
      </c>
      <c r="AO525" s="315">
        <v>50</v>
      </c>
      <c r="AP525" s="315">
        <v>50</v>
      </c>
      <c r="AQ525" s="315">
        <v>50</v>
      </c>
      <c r="AR525" s="112"/>
      <c r="AS525" s="116" t="str">
        <f t="shared" si="85"/>
        <v>N</v>
      </c>
      <c r="AT525" s="113">
        <f>IFERROR(SUMIF('Current NLData'!A:A,'Payment Changes'!G525,'Current NLData'!K:K)/COUNTIF('Current NLData'!A:A,'Payment Changes'!G525),0)+IFERROR(VLOOKUP(G525&amp;"-ALL",NLPaymentExport,10,FALSE),0)</f>
        <v>0</v>
      </c>
      <c r="AU525" s="117" t="str">
        <f t="shared" si="86"/>
        <v/>
      </c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</row>
    <row r="526" spans="1:80" outlineLevel="1" x14ac:dyDescent="0.45">
      <c r="A526" s="3"/>
      <c r="C526" s="4"/>
      <c r="D526" s="456" t="s">
        <v>366</v>
      </c>
      <c r="E526" s="93" t="str">
        <f t="shared" si="88"/>
        <v>Cinnaminson</v>
      </c>
      <c r="F526" s="92" t="str">
        <f t="shared" ref="F526:F587" si="89">IF(D526 = "",F525,D526)</f>
        <v>CP138</v>
      </c>
      <c r="G526" s="98" t="str">
        <f t="shared" si="87"/>
        <v>CP138-NEW DONOR -1st</v>
      </c>
      <c r="H526" s="457" t="s">
        <v>75</v>
      </c>
      <c r="I526" s="80" t="s">
        <v>76</v>
      </c>
      <c r="J526" s="54">
        <v>125</v>
      </c>
      <c r="K526" s="54">
        <f>J526</f>
        <v>125</v>
      </c>
      <c r="L526" s="54">
        <v>125</v>
      </c>
      <c r="M526" s="58">
        <v>100</v>
      </c>
      <c r="N526" s="58">
        <v>100</v>
      </c>
      <c r="O526" s="58">
        <v>100</v>
      </c>
      <c r="P526" s="58">
        <v>100</v>
      </c>
      <c r="Q526" s="58">
        <v>100</v>
      </c>
      <c r="R526" s="58">
        <v>100</v>
      </c>
      <c r="S526" s="58">
        <v>100</v>
      </c>
      <c r="T526" s="58">
        <v>100</v>
      </c>
      <c r="U526" s="58">
        <v>100</v>
      </c>
      <c r="V526" s="186">
        <v>100</v>
      </c>
      <c r="W526" s="186">
        <v>100</v>
      </c>
      <c r="X526" s="186">
        <v>100</v>
      </c>
      <c r="Y526" s="186">
        <v>100</v>
      </c>
      <c r="Z526" s="186">
        <v>100</v>
      </c>
      <c r="AA526" s="186">
        <v>100</v>
      </c>
      <c r="AB526" s="186">
        <v>100</v>
      </c>
      <c r="AC526" s="186">
        <v>100</v>
      </c>
      <c r="AD526" s="214">
        <v>100</v>
      </c>
      <c r="AE526" s="214">
        <v>100</v>
      </c>
      <c r="AF526" s="214">
        <v>100</v>
      </c>
      <c r="AG526" s="214">
        <v>100</v>
      </c>
      <c r="AH526" s="214">
        <v>100</v>
      </c>
      <c r="AI526" s="214">
        <v>100</v>
      </c>
      <c r="AJ526" s="272">
        <v>100</v>
      </c>
      <c r="AK526" s="301">
        <v>100</v>
      </c>
      <c r="AL526" s="301">
        <v>100</v>
      </c>
      <c r="AM526" s="301">
        <v>100</v>
      </c>
      <c r="AN526" s="272">
        <v>100</v>
      </c>
      <c r="AO526" s="301">
        <v>100</v>
      </c>
      <c r="AP526" s="301">
        <v>100</v>
      </c>
      <c r="AQ526" s="301">
        <v>100</v>
      </c>
      <c r="AR526" s="23"/>
      <c r="AS526" s="116" t="str">
        <f t="shared" si="85"/>
        <v>N</v>
      </c>
      <c r="AT526" s="113">
        <f>IFERROR(SUMIF('Current NLData'!A:A,'Payment Changes'!G526,'Current NLData'!K:K)/COUNTIF('Current NLData'!A:A,'Payment Changes'!G526),0)+IFERROR(VLOOKUP(G526&amp;"-ALL",NLPaymentExport,10,FALSE),0)</f>
        <v>100</v>
      </c>
      <c r="AU526" s="117">
        <f t="shared" si="86"/>
        <v>0</v>
      </c>
    </row>
    <row r="527" spans="1:80" outlineLevel="1" x14ac:dyDescent="0.45">
      <c r="A527" s="3"/>
      <c r="B527" s="347"/>
      <c r="C527" s="30"/>
      <c r="D527" s="456"/>
      <c r="E527" s="93" t="str">
        <f t="shared" si="88"/>
        <v>Cinnaminson</v>
      </c>
      <c r="F527" s="92" t="str">
        <f t="shared" si="89"/>
        <v>CP138</v>
      </c>
      <c r="G527" s="98" t="str">
        <f t="shared" si="87"/>
        <v>CP138-NEW DONOR -2nd</v>
      </c>
      <c r="H527" s="457"/>
      <c r="I527" s="81" t="s">
        <v>77</v>
      </c>
      <c r="J527" s="54">
        <v>125</v>
      </c>
      <c r="K527" s="54">
        <f>J527</f>
        <v>125</v>
      </c>
      <c r="L527" s="54">
        <v>125</v>
      </c>
      <c r="M527" s="54">
        <v>100</v>
      </c>
      <c r="N527" s="54">
        <v>100</v>
      </c>
      <c r="O527" s="54">
        <v>100</v>
      </c>
      <c r="P527" s="54">
        <v>100</v>
      </c>
      <c r="Q527" s="54">
        <v>100</v>
      </c>
      <c r="R527" s="54">
        <v>100</v>
      </c>
      <c r="S527" s="54">
        <v>100</v>
      </c>
      <c r="T527" s="54">
        <v>100</v>
      </c>
      <c r="U527" s="54">
        <v>100</v>
      </c>
      <c r="V527" s="200">
        <v>100</v>
      </c>
      <c r="W527" s="200">
        <v>100</v>
      </c>
      <c r="X527" s="200">
        <v>100</v>
      </c>
      <c r="Y527" s="200">
        <v>100</v>
      </c>
      <c r="Z527" s="200">
        <v>100</v>
      </c>
      <c r="AA527" s="200">
        <v>100</v>
      </c>
      <c r="AB527" s="200">
        <v>100</v>
      </c>
      <c r="AC527" s="200">
        <v>100</v>
      </c>
      <c r="AD527" s="215">
        <v>100</v>
      </c>
      <c r="AE527" s="215">
        <v>100</v>
      </c>
      <c r="AF527" s="215">
        <v>100</v>
      </c>
      <c r="AG527" s="215">
        <v>100</v>
      </c>
      <c r="AH527" s="215">
        <v>100</v>
      </c>
      <c r="AI527" s="215">
        <v>100</v>
      </c>
      <c r="AJ527" s="304">
        <v>100</v>
      </c>
      <c r="AK527" s="328">
        <v>100</v>
      </c>
      <c r="AL527" s="328">
        <v>100</v>
      </c>
      <c r="AM527" s="328">
        <v>100</v>
      </c>
      <c r="AN527" s="304">
        <v>100</v>
      </c>
      <c r="AO527" s="328">
        <v>100</v>
      </c>
      <c r="AP527" s="328">
        <v>100</v>
      </c>
      <c r="AQ527" s="328">
        <v>100</v>
      </c>
      <c r="AR527" s="23"/>
      <c r="AS527" s="116" t="str">
        <f t="shared" si="85"/>
        <v>N</v>
      </c>
      <c r="AT527" s="113">
        <f>IFERROR(SUMIF('Current NLData'!A:A,'Payment Changes'!G527,'Current NLData'!K:K)/COUNTIF('Current NLData'!A:A,'Payment Changes'!G527),0)+IFERROR(VLOOKUP(G527&amp;"-ALL",NLPaymentExport,10,FALSE),0)</f>
        <v>100</v>
      </c>
      <c r="AU527" s="117">
        <f t="shared" si="86"/>
        <v>0</v>
      </c>
    </row>
    <row r="528" spans="1:80" outlineLevel="1" x14ac:dyDescent="0.45">
      <c r="A528" s="3"/>
      <c r="B528" s="347"/>
      <c r="C528" s="30"/>
      <c r="D528" s="456"/>
      <c r="E528" s="93" t="str">
        <f t="shared" si="88"/>
        <v>Cinnaminson</v>
      </c>
      <c r="F528" s="92" t="str">
        <f t="shared" si="89"/>
        <v>CP138</v>
      </c>
      <c r="G528" s="98" t="str">
        <f t="shared" si="87"/>
        <v>CP138-NEW DONOR -3rd</v>
      </c>
      <c r="H528" s="457"/>
      <c r="I528" s="81" t="s">
        <v>78</v>
      </c>
      <c r="J528" s="54">
        <v>125</v>
      </c>
      <c r="K528" s="54">
        <f t="shared" ref="K528:K532" si="90">J528</f>
        <v>125</v>
      </c>
      <c r="L528" s="54">
        <v>125</v>
      </c>
      <c r="M528" s="54">
        <v>100</v>
      </c>
      <c r="N528" s="54">
        <v>100</v>
      </c>
      <c r="O528" s="54">
        <v>100</v>
      </c>
      <c r="P528" s="54">
        <v>100</v>
      </c>
      <c r="Q528" s="54">
        <v>100</v>
      </c>
      <c r="R528" s="54">
        <v>100</v>
      </c>
      <c r="S528" s="54">
        <v>100</v>
      </c>
      <c r="T528" s="54">
        <v>100</v>
      </c>
      <c r="U528" s="54">
        <v>100</v>
      </c>
      <c r="V528" s="176">
        <v>100</v>
      </c>
      <c r="W528" s="176">
        <v>100</v>
      </c>
      <c r="X528" s="176">
        <v>100</v>
      </c>
      <c r="Y528" s="176">
        <v>100</v>
      </c>
      <c r="Z528" s="176">
        <v>100</v>
      </c>
      <c r="AA528" s="176">
        <v>100</v>
      </c>
      <c r="AB528" s="176">
        <v>100</v>
      </c>
      <c r="AC528" s="176">
        <v>100</v>
      </c>
      <c r="AD528" s="230">
        <v>75</v>
      </c>
      <c r="AE528" s="230">
        <v>100</v>
      </c>
      <c r="AF528" s="230">
        <v>100</v>
      </c>
      <c r="AG528" s="217">
        <v>100</v>
      </c>
      <c r="AH528" s="217">
        <v>100</v>
      </c>
      <c r="AI528" s="217">
        <v>100</v>
      </c>
      <c r="AJ528" s="270">
        <v>100</v>
      </c>
      <c r="AK528" s="271">
        <v>40</v>
      </c>
      <c r="AL528" s="313">
        <v>40</v>
      </c>
      <c r="AM528" s="313">
        <v>40</v>
      </c>
      <c r="AN528" s="271">
        <v>100</v>
      </c>
      <c r="AO528" s="313">
        <v>100</v>
      </c>
      <c r="AP528" s="313">
        <v>100</v>
      </c>
      <c r="AQ528" s="313">
        <v>100</v>
      </c>
      <c r="AR528" s="23"/>
      <c r="AS528" s="116" t="str">
        <f t="shared" si="85"/>
        <v>N</v>
      </c>
      <c r="AT528" s="113">
        <f>IFERROR(SUMIF('Current NLData'!A:A,'Payment Changes'!G528,'Current NLData'!K:K)/COUNTIF('Current NLData'!A:A,'Payment Changes'!G528),0)+IFERROR(VLOOKUP(G528&amp;"-ALL",NLPaymentExport,10,FALSE),0)</f>
        <v>100</v>
      </c>
      <c r="AU528" s="117">
        <f t="shared" si="86"/>
        <v>0</v>
      </c>
    </row>
    <row r="529" spans="1:80" outlineLevel="1" x14ac:dyDescent="0.45">
      <c r="A529" s="3"/>
      <c r="B529" s="347"/>
      <c r="C529" s="30"/>
      <c r="D529" s="456"/>
      <c r="E529" s="93" t="str">
        <f t="shared" si="88"/>
        <v>Cinnaminson</v>
      </c>
      <c r="F529" s="92" t="str">
        <f t="shared" si="89"/>
        <v>CP138</v>
      </c>
      <c r="G529" s="98" t="str">
        <f t="shared" si="87"/>
        <v>CP138-NEW DONOR -4th</v>
      </c>
      <c r="H529" s="457"/>
      <c r="I529" s="81" t="s">
        <v>79</v>
      </c>
      <c r="J529" s="54">
        <v>125</v>
      </c>
      <c r="K529" s="54">
        <f t="shared" si="90"/>
        <v>125</v>
      </c>
      <c r="L529" s="54">
        <v>125</v>
      </c>
      <c r="M529" s="54">
        <v>100</v>
      </c>
      <c r="N529" s="54">
        <v>100</v>
      </c>
      <c r="O529" s="54">
        <v>100</v>
      </c>
      <c r="P529" s="54">
        <v>100</v>
      </c>
      <c r="Q529" s="54">
        <v>100</v>
      </c>
      <c r="R529" s="54">
        <v>100</v>
      </c>
      <c r="S529" s="54">
        <v>100</v>
      </c>
      <c r="T529" s="54">
        <v>100</v>
      </c>
      <c r="U529" s="54">
        <v>100</v>
      </c>
      <c r="V529" s="176">
        <v>100</v>
      </c>
      <c r="W529" s="176">
        <v>100</v>
      </c>
      <c r="X529" s="176">
        <v>100</v>
      </c>
      <c r="Y529" s="176">
        <v>100</v>
      </c>
      <c r="Z529" s="176">
        <v>100</v>
      </c>
      <c r="AA529" s="176">
        <v>100</v>
      </c>
      <c r="AB529" s="176">
        <v>100</v>
      </c>
      <c r="AC529" s="176">
        <v>100</v>
      </c>
      <c r="AD529" s="230">
        <v>75</v>
      </c>
      <c r="AE529" s="230">
        <v>100</v>
      </c>
      <c r="AF529" s="230">
        <v>100</v>
      </c>
      <c r="AG529" s="217">
        <v>100</v>
      </c>
      <c r="AH529" s="217">
        <v>100</v>
      </c>
      <c r="AI529" s="217">
        <v>100</v>
      </c>
      <c r="AJ529" s="270">
        <v>100</v>
      </c>
      <c r="AK529" s="271">
        <v>40</v>
      </c>
      <c r="AL529" s="313">
        <v>40</v>
      </c>
      <c r="AM529" s="313">
        <v>40</v>
      </c>
      <c r="AN529" s="271">
        <v>100</v>
      </c>
      <c r="AO529" s="313">
        <v>100</v>
      </c>
      <c r="AP529" s="313">
        <v>100</v>
      </c>
      <c r="AQ529" s="313">
        <v>100</v>
      </c>
      <c r="AR529" s="23"/>
      <c r="AS529" s="116" t="str">
        <f t="shared" si="85"/>
        <v>N</v>
      </c>
      <c r="AT529" s="113">
        <f>IFERROR(SUMIF('Current NLData'!A:A,'Payment Changes'!G529,'Current NLData'!K:K)/COUNTIF('Current NLData'!A:A,'Payment Changes'!G529),0)+IFERROR(VLOOKUP(G529&amp;"-ALL",NLPaymentExport,10,FALSE),0)</f>
        <v>100</v>
      </c>
      <c r="AU529" s="117">
        <f t="shared" si="86"/>
        <v>0</v>
      </c>
    </row>
    <row r="530" spans="1:80" outlineLevel="1" x14ac:dyDescent="0.45">
      <c r="A530" s="3"/>
      <c r="B530" s="347"/>
      <c r="C530" s="30"/>
      <c r="D530" s="456"/>
      <c r="E530" s="93" t="str">
        <f t="shared" si="88"/>
        <v>Cinnaminson</v>
      </c>
      <c r="F530" s="92" t="str">
        <f t="shared" si="89"/>
        <v>CP138</v>
      </c>
      <c r="G530" s="98" t="str">
        <f t="shared" si="87"/>
        <v>CP138-NEW DONOR -5th</v>
      </c>
      <c r="H530" s="457"/>
      <c r="I530" s="81" t="s">
        <v>80</v>
      </c>
      <c r="J530" s="54">
        <v>40</v>
      </c>
      <c r="K530" s="54">
        <f t="shared" si="90"/>
        <v>40</v>
      </c>
      <c r="L530" s="54">
        <v>45</v>
      </c>
      <c r="M530" s="54">
        <v>100</v>
      </c>
      <c r="N530" s="54">
        <v>100</v>
      </c>
      <c r="O530" s="54">
        <v>100</v>
      </c>
      <c r="P530" s="54">
        <v>100</v>
      </c>
      <c r="Q530" s="54">
        <v>100</v>
      </c>
      <c r="R530" s="54">
        <v>100</v>
      </c>
      <c r="S530" s="54">
        <v>100</v>
      </c>
      <c r="T530" s="54">
        <v>100</v>
      </c>
      <c r="U530" s="54">
        <v>100</v>
      </c>
      <c r="V530" s="176">
        <v>100</v>
      </c>
      <c r="W530" s="176">
        <v>100</v>
      </c>
      <c r="X530" s="176">
        <v>40</v>
      </c>
      <c r="Y530" s="176">
        <v>40</v>
      </c>
      <c r="Z530" s="176">
        <v>40</v>
      </c>
      <c r="AA530" s="176">
        <v>40</v>
      </c>
      <c r="AB530" s="176">
        <v>40</v>
      </c>
      <c r="AC530" s="176">
        <v>40</v>
      </c>
      <c r="AD530" s="230">
        <v>100</v>
      </c>
      <c r="AE530" s="217">
        <v>100</v>
      </c>
      <c r="AF530" s="217">
        <v>100</v>
      </c>
      <c r="AG530" s="217">
        <v>100</v>
      </c>
      <c r="AH530" s="217">
        <v>100</v>
      </c>
      <c r="AI530" s="217">
        <v>100</v>
      </c>
      <c r="AJ530" s="271">
        <v>40</v>
      </c>
      <c r="AK530" s="313">
        <v>40</v>
      </c>
      <c r="AL530" s="313">
        <v>40</v>
      </c>
      <c r="AM530" s="313">
        <v>40</v>
      </c>
      <c r="AN530" s="271">
        <v>100</v>
      </c>
      <c r="AO530" s="313">
        <v>100</v>
      </c>
      <c r="AP530" s="313">
        <v>100</v>
      </c>
      <c r="AQ530" s="313">
        <v>100</v>
      </c>
      <c r="AR530" s="23"/>
      <c r="AS530" s="116" t="str">
        <f t="shared" si="85"/>
        <v>N</v>
      </c>
      <c r="AT530" s="113">
        <f>IFERROR(SUMIF('Current NLData'!A:A,'Payment Changes'!G530,'Current NLData'!K:K)/COUNTIF('Current NLData'!A:A,'Payment Changes'!G530),0)+IFERROR(VLOOKUP(G530&amp;"-ALL",NLPaymentExport,10,FALSE),0)</f>
        <v>100</v>
      </c>
      <c r="AU530" s="117">
        <f t="shared" si="86"/>
        <v>0</v>
      </c>
    </row>
    <row r="531" spans="1:80" outlineLevel="1" x14ac:dyDescent="0.45">
      <c r="A531" s="3"/>
      <c r="B531" s="347"/>
      <c r="C531" s="30"/>
      <c r="D531" s="456"/>
      <c r="E531" s="93" t="str">
        <f t="shared" si="88"/>
        <v>Cinnaminson</v>
      </c>
      <c r="F531" s="92" t="str">
        <f t="shared" si="89"/>
        <v>CP138</v>
      </c>
      <c r="G531" s="98" t="str">
        <f t="shared" si="87"/>
        <v>CP138-NEW DONOR -6th</v>
      </c>
      <c r="H531" s="457"/>
      <c r="I531" s="81" t="s">
        <v>81</v>
      </c>
      <c r="J531" s="54">
        <v>40</v>
      </c>
      <c r="K531" s="54">
        <v>65</v>
      </c>
      <c r="L531" s="54">
        <v>45</v>
      </c>
      <c r="M531" s="54">
        <v>100</v>
      </c>
      <c r="N531" s="54">
        <v>100</v>
      </c>
      <c r="O531" s="54">
        <v>100</v>
      </c>
      <c r="P531" s="54">
        <v>100</v>
      </c>
      <c r="Q531" s="54">
        <v>100</v>
      </c>
      <c r="R531" s="54">
        <v>100</v>
      </c>
      <c r="S531" s="54">
        <v>100</v>
      </c>
      <c r="T531" s="54">
        <v>100</v>
      </c>
      <c r="U531" s="54">
        <v>100</v>
      </c>
      <c r="V531" s="176">
        <v>100</v>
      </c>
      <c r="W531" s="176">
        <v>100</v>
      </c>
      <c r="X531" s="176">
        <v>40</v>
      </c>
      <c r="Y531" s="176">
        <v>40</v>
      </c>
      <c r="Z531" s="176">
        <v>40</v>
      </c>
      <c r="AA531" s="176">
        <v>40</v>
      </c>
      <c r="AB531" s="176">
        <v>40</v>
      </c>
      <c r="AC531" s="176">
        <v>40</v>
      </c>
      <c r="AD531" s="230">
        <v>100</v>
      </c>
      <c r="AE531" s="217">
        <v>100</v>
      </c>
      <c r="AF531" s="217">
        <v>100</v>
      </c>
      <c r="AG531" s="217">
        <v>100</v>
      </c>
      <c r="AH531" s="217">
        <v>100</v>
      </c>
      <c r="AI531" s="217">
        <v>100</v>
      </c>
      <c r="AJ531" s="271">
        <v>40</v>
      </c>
      <c r="AK531" s="313">
        <v>40</v>
      </c>
      <c r="AL531" s="313">
        <v>40</v>
      </c>
      <c r="AM531" s="313">
        <v>40</v>
      </c>
      <c r="AN531" s="270">
        <v>40</v>
      </c>
      <c r="AO531" s="271">
        <v>100</v>
      </c>
      <c r="AP531" s="313">
        <v>100</v>
      </c>
      <c r="AQ531" s="313">
        <v>100</v>
      </c>
      <c r="AR531" s="23"/>
      <c r="AS531" s="116" t="str">
        <f t="shared" si="85"/>
        <v>N</v>
      </c>
      <c r="AT531" s="113">
        <f>IFERROR(SUMIF('Current NLData'!A:A,'Payment Changes'!G531,'Current NLData'!K:K)/COUNTIF('Current NLData'!A:A,'Payment Changes'!G531),0)+IFERROR(VLOOKUP(G531&amp;"-ALL",NLPaymentExport,10,FALSE),0)</f>
        <v>100</v>
      </c>
      <c r="AU531" s="117">
        <f t="shared" si="86"/>
        <v>0</v>
      </c>
    </row>
    <row r="532" spans="1:80" outlineLevel="1" x14ac:dyDescent="0.45">
      <c r="A532" s="3"/>
      <c r="B532" s="347"/>
      <c r="C532" s="30"/>
      <c r="D532" s="456"/>
      <c r="E532" s="93" t="str">
        <f t="shared" si="88"/>
        <v>Cinnaminson</v>
      </c>
      <c r="F532" s="92" t="str">
        <f t="shared" si="89"/>
        <v>CP138</v>
      </c>
      <c r="G532" s="98" t="str">
        <f t="shared" si="87"/>
        <v>CP138-NEW DONOR -7th</v>
      </c>
      <c r="H532" s="457"/>
      <c r="I532" s="81" t="s">
        <v>82</v>
      </c>
      <c r="J532" s="54">
        <v>40</v>
      </c>
      <c r="K532" s="54">
        <f t="shared" si="90"/>
        <v>40</v>
      </c>
      <c r="L532" s="54">
        <v>45</v>
      </c>
      <c r="M532" s="54">
        <v>100</v>
      </c>
      <c r="N532" s="54">
        <v>100</v>
      </c>
      <c r="O532" s="54">
        <v>100</v>
      </c>
      <c r="P532" s="54">
        <v>100</v>
      </c>
      <c r="Q532" s="54">
        <v>100</v>
      </c>
      <c r="R532" s="54">
        <v>100</v>
      </c>
      <c r="S532" s="54">
        <v>100</v>
      </c>
      <c r="T532" s="54">
        <v>40</v>
      </c>
      <c r="U532" s="54">
        <v>40</v>
      </c>
      <c r="V532" s="176">
        <v>40</v>
      </c>
      <c r="W532" s="176">
        <v>40</v>
      </c>
      <c r="X532" s="176">
        <v>40</v>
      </c>
      <c r="Y532" s="176">
        <v>40</v>
      </c>
      <c r="Z532" s="176">
        <v>40</v>
      </c>
      <c r="AA532" s="176">
        <v>40</v>
      </c>
      <c r="AB532" s="176">
        <v>40</v>
      </c>
      <c r="AC532" s="176">
        <v>40</v>
      </c>
      <c r="AD532" s="217">
        <v>40</v>
      </c>
      <c r="AE532" s="217">
        <v>100</v>
      </c>
      <c r="AF532" s="217">
        <v>100</v>
      </c>
      <c r="AG532" s="217">
        <v>100</v>
      </c>
      <c r="AH532" s="217">
        <v>100</v>
      </c>
      <c r="AI532" s="217">
        <v>100</v>
      </c>
      <c r="AJ532" s="271">
        <v>40</v>
      </c>
      <c r="AK532" s="313">
        <v>40</v>
      </c>
      <c r="AL532" s="313">
        <v>40</v>
      </c>
      <c r="AM532" s="313">
        <v>40</v>
      </c>
      <c r="AN532" s="270">
        <v>40</v>
      </c>
      <c r="AO532" s="313">
        <v>40</v>
      </c>
      <c r="AP532" s="313">
        <v>40</v>
      </c>
      <c r="AQ532" s="313">
        <v>40</v>
      </c>
      <c r="AR532" s="23"/>
      <c r="AS532" s="116" t="str">
        <f t="shared" si="85"/>
        <v>N</v>
      </c>
      <c r="AT532" s="113">
        <f>IFERROR(SUMIF('Current NLData'!A:A,'Payment Changes'!G532,'Current NLData'!K:K)/COUNTIF('Current NLData'!A:A,'Payment Changes'!G532),0)+IFERROR(VLOOKUP(G532&amp;"-ALL",NLPaymentExport,10,FALSE),0)</f>
        <v>40</v>
      </c>
      <c r="AU532" s="117">
        <f t="shared" si="86"/>
        <v>0</v>
      </c>
    </row>
    <row r="533" spans="1:80" outlineLevel="1" x14ac:dyDescent="0.45">
      <c r="A533" s="3"/>
      <c r="B533" s="347"/>
      <c r="C533" s="30"/>
      <c r="D533" s="456"/>
      <c r="E533" s="93" t="str">
        <f t="shared" si="88"/>
        <v>Cinnaminson</v>
      </c>
      <c r="F533" s="92" t="str">
        <f t="shared" si="89"/>
        <v>CP138</v>
      </c>
      <c r="G533" s="98" t="str">
        <f t="shared" si="87"/>
        <v>CP138-NEW DONOR -8th</v>
      </c>
      <c r="H533" s="457"/>
      <c r="I533" s="81" t="s">
        <v>83</v>
      </c>
      <c r="J533" s="54">
        <v>40</v>
      </c>
      <c r="K533" s="54">
        <v>65</v>
      </c>
      <c r="L533" s="54">
        <v>45</v>
      </c>
      <c r="M533" s="54">
        <v>50</v>
      </c>
      <c r="N533" s="54">
        <v>50</v>
      </c>
      <c r="O533" s="54">
        <v>40</v>
      </c>
      <c r="P533" s="54">
        <v>40</v>
      </c>
      <c r="Q533" s="54">
        <v>40</v>
      </c>
      <c r="R533" s="54">
        <v>40</v>
      </c>
      <c r="S533" s="54">
        <v>40</v>
      </c>
      <c r="T533" s="54">
        <v>40</v>
      </c>
      <c r="U533" s="54">
        <v>40</v>
      </c>
      <c r="V533" s="176">
        <v>40</v>
      </c>
      <c r="W533" s="176">
        <v>40</v>
      </c>
      <c r="X533" s="176">
        <v>40</v>
      </c>
      <c r="Y533" s="176">
        <v>40</v>
      </c>
      <c r="Z533" s="176">
        <v>40</v>
      </c>
      <c r="AA533" s="176">
        <v>40</v>
      </c>
      <c r="AB533" s="176">
        <v>40</v>
      </c>
      <c r="AC533" s="176">
        <v>40</v>
      </c>
      <c r="AD533" s="217">
        <v>40</v>
      </c>
      <c r="AE533" s="217">
        <v>100</v>
      </c>
      <c r="AF533" s="217">
        <v>100</v>
      </c>
      <c r="AG533" s="217">
        <v>100</v>
      </c>
      <c r="AH533" s="217">
        <v>100</v>
      </c>
      <c r="AI533" s="217">
        <v>100</v>
      </c>
      <c r="AJ533" s="271">
        <v>40</v>
      </c>
      <c r="AK533" s="313">
        <v>40</v>
      </c>
      <c r="AL533" s="313">
        <v>40</v>
      </c>
      <c r="AM533" s="313">
        <v>40</v>
      </c>
      <c r="AN533" s="270">
        <v>40</v>
      </c>
      <c r="AO533" s="313">
        <v>40</v>
      </c>
      <c r="AP533" s="313">
        <v>40</v>
      </c>
      <c r="AQ533" s="313">
        <v>40</v>
      </c>
      <c r="AR533" s="23"/>
      <c r="AS533" s="116" t="str">
        <f t="shared" si="85"/>
        <v>N</v>
      </c>
      <c r="AT533" s="113">
        <f>IFERROR(SUMIF('Current NLData'!A:A,'Payment Changes'!G533,'Current NLData'!K:K)/COUNTIF('Current NLData'!A:A,'Payment Changes'!G533),0)+IFERROR(VLOOKUP(G533&amp;"-ALL",NLPaymentExport,10,FALSE),0)</f>
        <v>40</v>
      </c>
      <c r="AU533" s="117">
        <f t="shared" si="86"/>
        <v>0</v>
      </c>
    </row>
    <row r="534" spans="1:80" ht="28.5" outlineLevel="1" x14ac:dyDescent="0.45">
      <c r="A534" s="3"/>
      <c r="B534" s="347"/>
      <c r="C534" s="30"/>
      <c r="D534" s="456"/>
      <c r="E534" s="93" t="str">
        <f t="shared" si="88"/>
        <v>Cinnaminson</v>
      </c>
      <c r="F534" s="92" t="str">
        <f t="shared" si="89"/>
        <v>CP138</v>
      </c>
      <c r="G534" s="98" t="str">
        <f t="shared" si="87"/>
        <v>CP138-RETURN - 1st don of the week -STD</v>
      </c>
      <c r="H534" s="457"/>
      <c r="I534" s="82" t="s">
        <v>84</v>
      </c>
      <c r="J534" s="54">
        <v>40</v>
      </c>
      <c r="K534" s="54">
        <f t="shared" ref="K534:K540" si="91">J534</f>
        <v>40</v>
      </c>
      <c r="L534" s="54">
        <v>45</v>
      </c>
      <c r="M534" s="54">
        <v>50</v>
      </c>
      <c r="N534" s="54">
        <v>50</v>
      </c>
      <c r="O534" s="54">
        <v>40</v>
      </c>
      <c r="P534" s="54">
        <v>40</v>
      </c>
      <c r="Q534" s="54">
        <v>40</v>
      </c>
      <c r="R534" s="54">
        <v>40</v>
      </c>
      <c r="S534" s="54">
        <v>40</v>
      </c>
      <c r="T534" s="54">
        <v>40</v>
      </c>
      <c r="U534" s="54">
        <v>40</v>
      </c>
      <c r="V534" s="176">
        <v>40</v>
      </c>
      <c r="W534" s="176">
        <v>40</v>
      </c>
      <c r="X534" s="176">
        <v>40</v>
      </c>
      <c r="Y534" s="176">
        <v>40</v>
      </c>
      <c r="Z534" s="176">
        <v>40</v>
      </c>
      <c r="AA534" s="176">
        <v>40</v>
      </c>
      <c r="AB534" s="176">
        <v>40</v>
      </c>
      <c r="AC534" s="176">
        <v>40</v>
      </c>
      <c r="AD534" s="217">
        <v>40</v>
      </c>
      <c r="AE534" s="217">
        <v>40</v>
      </c>
      <c r="AF534" s="217">
        <v>40</v>
      </c>
      <c r="AG534" s="217">
        <v>40</v>
      </c>
      <c r="AH534" s="217">
        <v>40</v>
      </c>
      <c r="AI534" s="217">
        <v>40</v>
      </c>
      <c r="AJ534" s="270">
        <v>40</v>
      </c>
      <c r="AK534" s="313">
        <v>40</v>
      </c>
      <c r="AL534" s="313">
        <v>40</v>
      </c>
      <c r="AM534" s="313">
        <v>40</v>
      </c>
      <c r="AN534" s="270">
        <v>40</v>
      </c>
      <c r="AO534" s="313">
        <v>40</v>
      </c>
      <c r="AP534" s="313">
        <v>40</v>
      </c>
      <c r="AQ534" s="313">
        <v>40</v>
      </c>
      <c r="AR534" s="22"/>
      <c r="AS534" s="116" t="str">
        <f t="shared" si="85"/>
        <v>N</v>
      </c>
      <c r="AT534" s="113">
        <f>IFERROR(SUMIF('Current NLData'!A:A,'Payment Changes'!G534,'Current NLData'!K:K)/COUNTIF('Current NLData'!A:A,'Payment Changes'!G534),0)+IFERROR(VLOOKUP(G534&amp;"-ALL",NLPaymentExport,10,FALSE),0)</f>
        <v>40</v>
      </c>
      <c r="AU534" s="117">
        <f t="shared" si="86"/>
        <v>0</v>
      </c>
    </row>
    <row r="535" spans="1:80" ht="28.5" outlineLevel="1" x14ac:dyDescent="0.45">
      <c r="A535" s="3"/>
      <c r="B535" s="347"/>
      <c r="C535" s="30"/>
      <c r="D535" s="456"/>
      <c r="E535" s="93" t="str">
        <f t="shared" si="88"/>
        <v>Cinnaminson</v>
      </c>
      <c r="F535" s="92" t="str">
        <f t="shared" si="89"/>
        <v>CP138</v>
      </c>
      <c r="G535" s="98" t="str">
        <f t="shared" si="87"/>
        <v>CP138-RETURN - 2nd don of the week -BONUS</v>
      </c>
      <c r="H535" s="457"/>
      <c r="I535" s="82" t="s">
        <v>85</v>
      </c>
      <c r="J535" s="54">
        <v>25</v>
      </c>
      <c r="K535" s="54">
        <f t="shared" si="91"/>
        <v>25</v>
      </c>
      <c r="L535" s="54">
        <v>30</v>
      </c>
      <c r="M535" s="54">
        <v>30</v>
      </c>
      <c r="N535" s="54">
        <v>30</v>
      </c>
      <c r="O535" s="54">
        <v>50</v>
      </c>
      <c r="P535" s="54">
        <v>50</v>
      </c>
      <c r="Q535" s="54">
        <v>50</v>
      </c>
      <c r="R535" s="54">
        <v>50</v>
      </c>
      <c r="S535" s="54">
        <v>50</v>
      </c>
      <c r="T535" s="54">
        <v>50</v>
      </c>
      <c r="U535" s="54">
        <v>50</v>
      </c>
      <c r="V535" s="176">
        <v>50</v>
      </c>
      <c r="W535" s="176">
        <v>50</v>
      </c>
      <c r="X535" s="176">
        <v>50</v>
      </c>
      <c r="Y535" s="176">
        <v>50</v>
      </c>
      <c r="Z535" s="176">
        <v>50</v>
      </c>
      <c r="AA535" s="176">
        <v>50</v>
      </c>
      <c r="AB535" s="176">
        <v>50</v>
      </c>
      <c r="AC535" s="176">
        <v>50</v>
      </c>
      <c r="AD535" s="230">
        <v>55</v>
      </c>
      <c r="AE535" s="217">
        <v>55</v>
      </c>
      <c r="AF535" s="217">
        <v>55</v>
      </c>
      <c r="AG535" s="217">
        <v>55</v>
      </c>
      <c r="AH535" s="217">
        <v>55</v>
      </c>
      <c r="AI535" s="217">
        <v>55</v>
      </c>
      <c r="AJ535" s="270">
        <v>55</v>
      </c>
      <c r="AK535" s="313">
        <v>55</v>
      </c>
      <c r="AL535" s="313">
        <v>55</v>
      </c>
      <c r="AM535" s="313">
        <v>55</v>
      </c>
      <c r="AN535" s="271">
        <v>45</v>
      </c>
      <c r="AO535" s="313">
        <v>45</v>
      </c>
      <c r="AP535" s="313">
        <v>45</v>
      </c>
      <c r="AQ535" s="313">
        <v>45</v>
      </c>
      <c r="AR535" s="22"/>
      <c r="AS535" s="116" t="str">
        <f t="shared" si="85"/>
        <v>N</v>
      </c>
      <c r="AT535" s="113">
        <f>IFERROR(SUMIF('Current NLData'!A:A,'Payment Changes'!G535,'Current NLData'!K:K)/COUNTIF('Current NLData'!A:A,'Payment Changes'!G535),0)+IFERROR(VLOOKUP(G535&amp;"-ALL",NLPaymentExport,10,FALSE),0)</f>
        <v>45</v>
      </c>
      <c r="AU535" s="117">
        <f t="shared" si="86"/>
        <v>0</v>
      </c>
    </row>
    <row r="536" spans="1:80" ht="28.5" outlineLevel="1" x14ac:dyDescent="0.45">
      <c r="A536" s="3"/>
      <c r="B536" s="347"/>
      <c r="C536" s="30"/>
      <c r="D536" s="456"/>
      <c r="E536" s="93" t="str">
        <f t="shared" si="88"/>
        <v>Cinnaminson</v>
      </c>
      <c r="F536" s="92" t="str">
        <f t="shared" si="89"/>
        <v>CP138</v>
      </c>
      <c r="G536" s="98" t="str">
        <f t="shared" si="87"/>
        <v>CP138-RETURN - 5th don of the month -BONUS</v>
      </c>
      <c r="H536" s="457"/>
      <c r="I536" s="83" t="s">
        <v>86</v>
      </c>
      <c r="J536" s="54">
        <v>0</v>
      </c>
      <c r="K536" s="54">
        <f t="shared" si="91"/>
        <v>0</v>
      </c>
      <c r="L536" s="54">
        <v>0</v>
      </c>
      <c r="M536" s="54">
        <v>0</v>
      </c>
      <c r="N536" s="54">
        <v>0</v>
      </c>
      <c r="O536" s="54">
        <v>20</v>
      </c>
      <c r="P536" s="54">
        <v>20</v>
      </c>
      <c r="Q536" s="54">
        <v>20</v>
      </c>
      <c r="R536" s="54">
        <v>20</v>
      </c>
      <c r="S536" s="54">
        <v>20</v>
      </c>
      <c r="T536" s="54">
        <v>20</v>
      </c>
      <c r="U536" s="54">
        <v>20</v>
      </c>
      <c r="V536" s="176">
        <v>20</v>
      </c>
      <c r="W536" s="176">
        <v>0</v>
      </c>
      <c r="X536" s="176">
        <v>0</v>
      </c>
      <c r="Y536" s="176">
        <v>0</v>
      </c>
      <c r="Z536" s="176">
        <v>0</v>
      </c>
      <c r="AA536" s="176">
        <v>0</v>
      </c>
      <c r="AB536" s="176">
        <v>0</v>
      </c>
      <c r="AC536" s="176">
        <v>0</v>
      </c>
      <c r="AD536" s="230">
        <v>20</v>
      </c>
      <c r="AE536" s="230">
        <v>30</v>
      </c>
      <c r="AF536" s="230">
        <v>30</v>
      </c>
      <c r="AG536" s="217">
        <v>30</v>
      </c>
      <c r="AH536" s="217">
        <v>30</v>
      </c>
      <c r="AI536" s="230">
        <v>40</v>
      </c>
      <c r="AJ536" s="271">
        <v>0</v>
      </c>
      <c r="AK536" s="313">
        <v>0</v>
      </c>
      <c r="AL536" s="313">
        <v>0</v>
      </c>
      <c r="AM536" s="313">
        <v>0</v>
      </c>
      <c r="AN536" s="270">
        <v>0</v>
      </c>
      <c r="AO536" s="313">
        <v>0</v>
      </c>
      <c r="AP536" s="313">
        <v>0</v>
      </c>
      <c r="AQ536" s="271">
        <v>10</v>
      </c>
      <c r="AR536" s="22"/>
      <c r="AS536" s="116" t="str">
        <f t="shared" si="85"/>
        <v>Y</v>
      </c>
      <c r="AT536" s="113">
        <f>IFERROR(SUMIF('Current NLData'!A:A,'Payment Changes'!G536,'Current NLData'!K:K)/COUNTIF('Current NLData'!A:A,'Payment Changes'!G536),0)+IFERROR(VLOOKUP(G536&amp;"-ALL",NLPaymentExport,10,FALSE),0)</f>
        <v>0</v>
      </c>
      <c r="AU536" s="117">
        <f t="shared" si="86"/>
        <v>10</v>
      </c>
    </row>
    <row r="537" spans="1:80" ht="28.5" outlineLevel="1" x14ac:dyDescent="0.45">
      <c r="A537" s="3"/>
      <c r="B537" s="347"/>
      <c r="C537" s="30"/>
      <c r="D537" s="456"/>
      <c r="E537" s="93" t="str">
        <f t="shared" si="88"/>
        <v>Cinnaminson</v>
      </c>
      <c r="F537" s="92" t="str">
        <f t="shared" si="89"/>
        <v>CP138</v>
      </c>
      <c r="G537" s="98" t="str">
        <f t="shared" si="87"/>
        <v>CP138-RETURN - 6th don of the month -BONUS</v>
      </c>
      <c r="H537" s="457"/>
      <c r="I537" s="83" t="s">
        <v>87</v>
      </c>
      <c r="J537" s="54">
        <v>20</v>
      </c>
      <c r="K537" s="54">
        <f t="shared" si="91"/>
        <v>20</v>
      </c>
      <c r="L537" s="54">
        <v>30</v>
      </c>
      <c r="M537" s="54">
        <v>30</v>
      </c>
      <c r="N537" s="54">
        <v>30</v>
      </c>
      <c r="O537" s="54">
        <v>20</v>
      </c>
      <c r="P537" s="54">
        <v>20</v>
      </c>
      <c r="Q537" s="54">
        <v>20</v>
      </c>
      <c r="R537" s="54">
        <v>20</v>
      </c>
      <c r="S537" s="54">
        <v>20</v>
      </c>
      <c r="T537" s="54">
        <v>20</v>
      </c>
      <c r="U537" s="54">
        <v>20</v>
      </c>
      <c r="V537" s="176">
        <v>20</v>
      </c>
      <c r="W537" s="176">
        <v>20</v>
      </c>
      <c r="X537" s="176">
        <v>20</v>
      </c>
      <c r="Y537" s="176">
        <v>20</v>
      </c>
      <c r="Z537" s="176">
        <v>20</v>
      </c>
      <c r="AA537" s="176">
        <v>20</v>
      </c>
      <c r="AB537" s="176">
        <v>20</v>
      </c>
      <c r="AC537" s="176">
        <v>20</v>
      </c>
      <c r="AD537" s="230">
        <v>40</v>
      </c>
      <c r="AE537" s="230">
        <v>50</v>
      </c>
      <c r="AF537" s="230">
        <v>50</v>
      </c>
      <c r="AG537" s="217">
        <v>50</v>
      </c>
      <c r="AH537" s="217">
        <v>50</v>
      </c>
      <c r="AI537" s="230">
        <v>20</v>
      </c>
      <c r="AJ537" s="270">
        <v>20</v>
      </c>
      <c r="AK537" s="313">
        <v>20</v>
      </c>
      <c r="AL537" s="313">
        <v>20</v>
      </c>
      <c r="AM537" s="313">
        <v>20</v>
      </c>
      <c r="AN537" s="270">
        <v>20</v>
      </c>
      <c r="AO537" s="313">
        <v>20</v>
      </c>
      <c r="AP537" s="313">
        <v>20</v>
      </c>
      <c r="AQ537" s="313">
        <v>20</v>
      </c>
      <c r="AR537" s="22"/>
      <c r="AS537" s="116" t="str">
        <f t="shared" si="85"/>
        <v>N</v>
      </c>
      <c r="AT537" s="113">
        <f>IFERROR(SUMIF('Current NLData'!A:A,'Payment Changes'!G537,'Current NLData'!K:K)/COUNTIF('Current NLData'!A:A,'Payment Changes'!G537),0)+IFERROR(VLOOKUP(G537&amp;"-ALL",NLPaymentExport,10,FALSE),0)</f>
        <v>20</v>
      </c>
      <c r="AU537" s="117">
        <f t="shared" si="86"/>
        <v>0</v>
      </c>
    </row>
    <row r="538" spans="1:80" ht="28.5" outlineLevel="1" x14ac:dyDescent="0.45">
      <c r="A538" s="3"/>
      <c r="B538" s="347"/>
      <c r="C538" s="30"/>
      <c r="D538" s="456"/>
      <c r="E538" s="93" t="str">
        <f t="shared" si="88"/>
        <v>Cinnaminson</v>
      </c>
      <c r="F538" s="92" t="str">
        <f t="shared" si="89"/>
        <v>CP138</v>
      </c>
      <c r="G538" s="98" t="str">
        <f t="shared" si="87"/>
        <v>CP138-RETURN - 7th don of the month -BONUS</v>
      </c>
      <c r="H538" s="457"/>
      <c r="I538" s="83" t="s">
        <v>88</v>
      </c>
      <c r="J538" s="54">
        <v>0</v>
      </c>
      <c r="K538" s="54">
        <f t="shared" si="91"/>
        <v>0</v>
      </c>
      <c r="L538" s="54">
        <v>0</v>
      </c>
      <c r="M538" s="54">
        <v>0</v>
      </c>
      <c r="N538" s="54">
        <v>0</v>
      </c>
      <c r="O538" s="54">
        <v>0</v>
      </c>
      <c r="P538" s="54">
        <v>0</v>
      </c>
      <c r="Q538" s="54">
        <v>0</v>
      </c>
      <c r="R538" s="54">
        <v>0</v>
      </c>
      <c r="S538" s="54">
        <v>0</v>
      </c>
      <c r="T538" s="54">
        <v>0</v>
      </c>
      <c r="U538" s="54">
        <v>0</v>
      </c>
      <c r="V538" s="176">
        <v>0</v>
      </c>
      <c r="W538" s="176">
        <v>0</v>
      </c>
      <c r="X538" s="176">
        <v>0</v>
      </c>
      <c r="Y538" s="176">
        <v>0</v>
      </c>
      <c r="Z538" s="176">
        <v>0</v>
      </c>
      <c r="AA538" s="176">
        <v>0</v>
      </c>
      <c r="AB538" s="176">
        <v>0</v>
      </c>
      <c r="AC538" s="176">
        <v>0</v>
      </c>
      <c r="AD538" s="217">
        <v>0</v>
      </c>
      <c r="AE538" s="217">
        <v>0</v>
      </c>
      <c r="AF538" s="217">
        <v>0</v>
      </c>
      <c r="AG538" s="217">
        <v>0</v>
      </c>
      <c r="AH538" s="217">
        <v>0</v>
      </c>
      <c r="AI538" s="217">
        <v>0</v>
      </c>
      <c r="AJ538" s="270">
        <v>0</v>
      </c>
      <c r="AK538" s="313">
        <v>0</v>
      </c>
      <c r="AL538" s="313">
        <v>0</v>
      </c>
      <c r="AM538" s="313">
        <v>0</v>
      </c>
      <c r="AN538" s="270">
        <v>0</v>
      </c>
      <c r="AO538" s="313">
        <v>0</v>
      </c>
      <c r="AP538" s="313">
        <v>0</v>
      </c>
      <c r="AQ538" s="313">
        <v>0</v>
      </c>
      <c r="AR538" s="22"/>
      <c r="AS538" s="116" t="str">
        <f t="shared" si="85"/>
        <v>N</v>
      </c>
      <c r="AT538" s="113">
        <f>IFERROR(SUMIF('Current NLData'!A:A,'Payment Changes'!G538,'Current NLData'!K:K)/COUNTIF('Current NLData'!A:A,'Payment Changes'!G538),0)+IFERROR(VLOOKUP(G538&amp;"-ALL",NLPaymentExport,10,FALSE),0)</f>
        <v>0</v>
      </c>
      <c r="AU538" s="117">
        <f t="shared" si="86"/>
        <v>0</v>
      </c>
    </row>
    <row r="539" spans="1:80" ht="28.5" outlineLevel="1" x14ac:dyDescent="0.45">
      <c r="A539" s="3"/>
      <c r="B539" s="347"/>
      <c r="C539" s="30"/>
      <c r="D539" s="456"/>
      <c r="E539" s="93" t="str">
        <f t="shared" si="88"/>
        <v>Cinnaminson</v>
      </c>
      <c r="F539" s="92" t="str">
        <f t="shared" si="89"/>
        <v>CP138</v>
      </c>
      <c r="G539" s="98" t="str">
        <f t="shared" si="87"/>
        <v>CP138-RETURN - 8th don of the month -BONUS</v>
      </c>
      <c r="H539" s="457"/>
      <c r="I539" s="83" t="s">
        <v>89</v>
      </c>
      <c r="J539" s="54">
        <v>20</v>
      </c>
      <c r="K539" s="54">
        <f t="shared" si="91"/>
        <v>20</v>
      </c>
      <c r="L539" s="54">
        <v>0</v>
      </c>
      <c r="M539" s="54">
        <v>0</v>
      </c>
      <c r="N539" s="54">
        <v>0</v>
      </c>
      <c r="O539" s="54">
        <v>0</v>
      </c>
      <c r="P539" s="54">
        <v>0</v>
      </c>
      <c r="Q539" s="54">
        <v>0</v>
      </c>
      <c r="R539" s="54">
        <v>0</v>
      </c>
      <c r="S539" s="54">
        <v>0</v>
      </c>
      <c r="T539" s="54">
        <v>0</v>
      </c>
      <c r="U539" s="54">
        <v>0</v>
      </c>
      <c r="V539" s="176">
        <v>0</v>
      </c>
      <c r="W539" s="176">
        <v>0</v>
      </c>
      <c r="X539" s="176">
        <v>0</v>
      </c>
      <c r="Y539" s="176">
        <v>0</v>
      </c>
      <c r="Z539" s="176">
        <v>0</v>
      </c>
      <c r="AA539" s="176">
        <v>0</v>
      </c>
      <c r="AB539" s="176">
        <v>0</v>
      </c>
      <c r="AC539" s="176">
        <v>0</v>
      </c>
      <c r="AD539" s="217">
        <v>0</v>
      </c>
      <c r="AE539" s="217">
        <v>0</v>
      </c>
      <c r="AF539" s="217">
        <v>0</v>
      </c>
      <c r="AG539" s="217">
        <v>0</v>
      </c>
      <c r="AH539" s="217">
        <v>0</v>
      </c>
      <c r="AI539" s="217">
        <v>0</v>
      </c>
      <c r="AJ539" s="270">
        <v>0</v>
      </c>
      <c r="AK539" s="313">
        <v>0</v>
      </c>
      <c r="AL539" s="313">
        <v>0</v>
      </c>
      <c r="AM539" s="313">
        <v>0</v>
      </c>
      <c r="AN539" s="270">
        <v>0</v>
      </c>
      <c r="AO539" s="313">
        <v>0</v>
      </c>
      <c r="AP539" s="313">
        <v>0</v>
      </c>
      <c r="AQ539" s="313">
        <v>0</v>
      </c>
      <c r="AR539" s="22"/>
      <c r="AS539" s="116" t="str">
        <f t="shared" si="85"/>
        <v>N</v>
      </c>
      <c r="AT539" s="113">
        <f>IFERROR(SUMIF('Current NLData'!A:A,'Payment Changes'!G539,'Current NLData'!K:K)/COUNTIF('Current NLData'!A:A,'Payment Changes'!G539),0)+IFERROR(VLOOKUP(G539&amp;"-ALL",NLPaymentExport,10,FALSE),0)</f>
        <v>0</v>
      </c>
      <c r="AU539" s="117">
        <f t="shared" si="86"/>
        <v>0</v>
      </c>
    </row>
    <row r="540" spans="1:80" ht="28.5" outlineLevel="1" x14ac:dyDescent="0.45">
      <c r="A540" s="3"/>
      <c r="B540" s="347"/>
      <c r="C540" s="30" t="str">
        <f>IF(J540=0,"Warning","")</f>
        <v/>
      </c>
      <c r="D540" s="476"/>
      <c r="E540" s="93" t="str">
        <f t="shared" si="88"/>
        <v>Cinnaminson</v>
      </c>
      <c r="F540" s="92" t="str">
        <f t="shared" si="89"/>
        <v>CP138</v>
      </c>
      <c r="G540" s="98" t="str">
        <f t="shared" si="87"/>
        <v>CP138-RETURN - Buddy referral  -BONUS</v>
      </c>
      <c r="H540" s="457"/>
      <c r="I540" s="83" t="s">
        <v>90</v>
      </c>
      <c r="J540" s="54">
        <v>50</v>
      </c>
      <c r="K540" s="54">
        <f t="shared" si="91"/>
        <v>50</v>
      </c>
      <c r="L540" s="54">
        <v>50</v>
      </c>
      <c r="M540" s="54">
        <v>50</v>
      </c>
      <c r="N540" s="54">
        <v>50</v>
      </c>
      <c r="O540" s="54">
        <v>50</v>
      </c>
      <c r="P540" s="54">
        <v>50</v>
      </c>
      <c r="Q540" s="54">
        <v>50</v>
      </c>
      <c r="R540" s="54">
        <v>50</v>
      </c>
      <c r="S540" s="54">
        <v>50</v>
      </c>
      <c r="T540" s="54">
        <v>50</v>
      </c>
      <c r="U540" s="54">
        <v>50</v>
      </c>
      <c r="V540" s="176">
        <v>50</v>
      </c>
      <c r="W540" s="176">
        <v>50</v>
      </c>
      <c r="X540" s="176">
        <v>50</v>
      </c>
      <c r="Y540" s="176">
        <v>50</v>
      </c>
      <c r="Z540" s="176">
        <v>50</v>
      </c>
      <c r="AA540" s="176">
        <v>50</v>
      </c>
      <c r="AB540" s="176">
        <v>50</v>
      </c>
      <c r="AC540" s="176">
        <v>50</v>
      </c>
      <c r="AD540" s="217">
        <v>50</v>
      </c>
      <c r="AE540" s="217">
        <v>50</v>
      </c>
      <c r="AF540" s="217">
        <v>50</v>
      </c>
      <c r="AG540" s="217">
        <v>50</v>
      </c>
      <c r="AH540" s="217">
        <v>50</v>
      </c>
      <c r="AI540" s="217">
        <v>50</v>
      </c>
      <c r="AJ540" s="271">
        <v>25</v>
      </c>
      <c r="AK540" s="313">
        <v>25</v>
      </c>
      <c r="AL540" s="313">
        <v>25</v>
      </c>
      <c r="AM540" s="271">
        <v>50</v>
      </c>
      <c r="AN540" s="270">
        <v>50</v>
      </c>
      <c r="AO540" s="313">
        <v>50</v>
      </c>
      <c r="AP540" s="313">
        <v>50</v>
      </c>
      <c r="AQ540" s="313">
        <v>50</v>
      </c>
      <c r="AR540" s="22"/>
      <c r="AS540" s="116" t="str">
        <f t="shared" si="85"/>
        <v>N</v>
      </c>
      <c r="AT540" s="113">
        <f>IFERROR(SUMIF('Current NLData'!A:A,'Payment Changes'!G540,'Current NLData'!K:K)/COUNTIF('Current NLData'!A:A,'Payment Changes'!G540),0)+IFERROR(VLOOKUP(G540&amp;"-ALL",NLPaymentExport,10,FALSE),0)</f>
        <v>50</v>
      </c>
      <c r="AU540" s="117">
        <f t="shared" si="86"/>
        <v>0</v>
      </c>
    </row>
    <row r="541" spans="1:80" s="89" customFormat="1" ht="21.4" thickBot="1" x14ac:dyDescent="0.7">
      <c r="A541" s="85"/>
      <c r="B541" s="348"/>
      <c r="C541" s="160"/>
      <c r="D541" s="86"/>
      <c r="E541" s="86"/>
      <c r="F541" s="86"/>
      <c r="G541" s="86"/>
      <c r="H541" s="95"/>
      <c r="I541" s="87"/>
      <c r="J541" s="88"/>
      <c r="K541" s="88"/>
      <c r="L541" s="88"/>
      <c r="M541" s="88"/>
      <c r="N541" s="88"/>
      <c r="O541" s="88"/>
      <c r="P541" s="88"/>
      <c r="Q541" s="88"/>
      <c r="R541" s="88"/>
      <c r="S541" s="88"/>
      <c r="T541" s="88"/>
      <c r="U541" s="88"/>
      <c r="V541" s="179" t="s">
        <v>91</v>
      </c>
      <c r="W541" s="179" t="s">
        <v>91</v>
      </c>
      <c r="X541" s="179" t="s">
        <v>91</v>
      </c>
      <c r="Y541" s="179" t="s">
        <v>91</v>
      </c>
      <c r="Z541" s="179" t="s">
        <v>91</v>
      </c>
      <c r="AA541" s="179" t="s">
        <v>91</v>
      </c>
      <c r="AB541" s="179" t="s">
        <v>91</v>
      </c>
      <c r="AC541" s="179" t="s">
        <v>91</v>
      </c>
      <c r="AD541" s="254" t="s">
        <v>91</v>
      </c>
      <c r="AE541" s="254" t="s">
        <v>91</v>
      </c>
      <c r="AF541" s="254" t="s">
        <v>91</v>
      </c>
      <c r="AG541" s="254" t="s">
        <v>91</v>
      </c>
      <c r="AH541" s="254" t="s">
        <v>91</v>
      </c>
      <c r="AI541" s="254" t="s">
        <v>91</v>
      </c>
      <c r="AJ541" s="278" t="s">
        <v>91</v>
      </c>
      <c r="AK541" s="319" t="s">
        <v>91</v>
      </c>
      <c r="AL541" s="319" t="s">
        <v>91</v>
      </c>
      <c r="AM541" s="319" t="s">
        <v>91</v>
      </c>
      <c r="AN541" s="278" t="s">
        <v>91</v>
      </c>
      <c r="AO541" s="319" t="s">
        <v>91</v>
      </c>
      <c r="AP541" s="319" t="s">
        <v>91</v>
      </c>
      <c r="AQ541" s="319" t="s">
        <v>91</v>
      </c>
      <c r="AR541" s="21"/>
      <c r="AS541" s="116" t="str">
        <f t="shared" si="85"/>
        <v>N</v>
      </c>
      <c r="AT541" s="113">
        <f>IFERROR(SUMIF('Current NLData'!A:A,'Payment Changes'!G541,'Current NLData'!K:K)/COUNTIF('Current NLData'!A:A,'Payment Changes'!G541),0)+IFERROR(VLOOKUP(G541&amp;"-ALL",NLPaymentExport,10,FALSE),0)</f>
        <v>0</v>
      </c>
      <c r="AU541" s="117" t="str">
        <f t="shared" si="86"/>
        <v/>
      </c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</row>
    <row r="542" spans="1:80" s="10" customFormat="1" x14ac:dyDescent="0.45">
      <c r="A542" s="458">
        <v>31</v>
      </c>
      <c r="B542" s="461" t="s">
        <v>394</v>
      </c>
      <c r="C542" s="473" t="s">
        <v>304</v>
      </c>
      <c r="D542" s="467" t="s">
        <v>305</v>
      </c>
      <c r="E542" s="105" t="str">
        <f t="shared" si="88"/>
        <v>Norman</v>
      </c>
      <c r="F542" s="106" t="s">
        <v>395</v>
      </c>
      <c r="G542" s="107" t="str">
        <f t="shared" ref="G542:G560" si="92">F542&amp;"-"&amp;I542</f>
        <v>CP139-New Donor</v>
      </c>
      <c r="H542" s="470" t="s">
        <v>148</v>
      </c>
      <c r="I542" s="76" t="s">
        <v>48</v>
      </c>
      <c r="J542" s="40" t="s">
        <v>396</v>
      </c>
      <c r="K542" s="41" t="s">
        <v>397</v>
      </c>
      <c r="L542" s="41" t="s">
        <v>396</v>
      </c>
      <c r="M542" s="41" t="s">
        <v>398</v>
      </c>
      <c r="N542" s="40" t="s">
        <v>398</v>
      </c>
      <c r="O542" s="40" t="s">
        <v>398</v>
      </c>
      <c r="P542" s="40" t="s">
        <v>398</v>
      </c>
      <c r="Q542" s="40" t="s">
        <v>399</v>
      </c>
      <c r="R542" s="40" t="s">
        <v>399</v>
      </c>
      <c r="S542" s="40" t="s">
        <v>399</v>
      </c>
      <c r="T542" s="40" t="s">
        <v>399</v>
      </c>
      <c r="U542" s="40" t="s">
        <v>399</v>
      </c>
      <c r="V542" s="180" t="s">
        <v>399</v>
      </c>
      <c r="W542" s="180" t="s">
        <v>399</v>
      </c>
      <c r="X542" s="180" t="s">
        <v>399</v>
      </c>
      <c r="Y542" s="180" t="s">
        <v>399</v>
      </c>
      <c r="Z542" s="180" t="s">
        <v>399</v>
      </c>
      <c r="AA542" s="180" t="s">
        <v>399</v>
      </c>
      <c r="AB542" s="180" t="s">
        <v>399</v>
      </c>
      <c r="AC542" s="180" t="s">
        <v>399</v>
      </c>
      <c r="AD542" s="213" t="s">
        <v>183</v>
      </c>
      <c r="AE542" s="213" t="s">
        <v>183</v>
      </c>
      <c r="AF542" s="213" t="s">
        <v>183</v>
      </c>
      <c r="AG542" s="213" t="s">
        <v>183</v>
      </c>
      <c r="AH542" s="213" t="s">
        <v>183</v>
      </c>
      <c r="AI542" s="191" t="s">
        <v>108</v>
      </c>
      <c r="AJ542" s="281" t="s">
        <v>108</v>
      </c>
      <c r="AK542" s="320" t="s">
        <v>108</v>
      </c>
      <c r="AL542" s="320" t="s">
        <v>108</v>
      </c>
      <c r="AM542" s="320" t="s">
        <v>108</v>
      </c>
      <c r="AN542" s="282" t="s">
        <v>217</v>
      </c>
      <c r="AO542" s="320" t="s">
        <v>217</v>
      </c>
      <c r="AP542" s="320" t="s">
        <v>217</v>
      </c>
      <c r="AQ542" s="320" t="s">
        <v>217</v>
      </c>
      <c r="AR542" s="108"/>
      <c r="AS542" s="116" t="str">
        <f t="shared" si="85"/>
        <v>N</v>
      </c>
      <c r="AT542" s="113">
        <f>IFERROR(SUMIF('Current NLData'!A:A,'Payment Changes'!G542,'Current NLData'!K:K)/COUNTIF('Current NLData'!A:A,'Payment Changes'!G542),0)+IFERROR(VLOOKUP(G542&amp;"-ALL",NLPaymentExport,10,FALSE),0)</f>
        <v>0</v>
      </c>
      <c r="AU542" s="117" t="str">
        <f t="shared" si="86"/>
        <v/>
      </c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</row>
    <row r="543" spans="1:80" x14ac:dyDescent="0.45">
      <c r="A543" s="459"/>
      <c r="B543" s="462"/>
      <c r="C543" s="474"/>
      <c r="D543" s="468"/>
      <c r="E543" s="90" t="str">
        <f t="shared" si="88"/>
        <v>Norman</v>
      </c>
      <c r="F543" s="91" t="s">
        <v>395</v>
      </c>
      <c r="G543" s="97" t="str">
        <f t="shared" si="92"/>
        <v>CP139-Return Donor</v>
      </c>
      <c r="H543" s="471"/>
      <c r="I543" s="77" t="s">
        <v>60</v>
      </c>
      <c r="J543" s="43" t="s">
        <v>400</v>
      </c>
      <c r="K543" s="43" t="s">
        <v>400</v>
      </c>
      <c r="L543" s="44" t="s">
        <v>401</v>
      </c>
      <c r="M543" s="45" t="s">
        <v>401</v>
      </c>
      <c r="N543" s="43" t="s">
        <v>401</v>
      </c>
      <c r="O543" s="43" t="s">
        <v>401</v>
      </c>
      <c r="P543" s="43" t="s">
        <v>401</v>
      </c>
      <c r="Q543" s="43" t="s">
        <v>401</v>
      </c>
      <c r="R543" s="43" t="s">
        <v>401</v>
      </c>
      <c r="S543" s="43" t="s">
        <v>402</v>
      </c>
      <c r="T543" s="43" t="s">
        <v>402</v>
      </c>
      <c r="U543" s="168" t="s">
        <v>403</v>
      </c>
      <c r="V543" s="176" t="s">
        <v>403</v>
      </c>
      <c r="W543" s="176" t="s">
        <v>404</v>
      </c>
      <c r="X543" s="176" t="s">
        <v>404</v>
      </c>
      <c r="Y543" s="176" t="s">
        <v>404</v>
      </c>
      <c r="Z543" s="176" t="s">
        <v>404</v>
      </c>
      <c r="AA543" s="176" t="s">
        <v>404</v>
      </c>
      <c r="AB543" s="176" t="s">
        <v>404</v>
      </c>
      <c r="AC543" s="176" t="s">
        <v>404</v>
      </c>
      <c r="AD543" s="217" t="s">
        <v>404</v>
      </c>
      <c r="AE543" s="217" t="s">
        <v>404</v>
      </c>
      <c r="AF543" s="217" t="s">
        <v>404</v>
      </c>
      <c r="AG543" s="217" t="s">
        <v>404</v>
      </c>
      <c r="AH543" s="217" t="s">
        <v>404</v>
      </c>
      <c r="AI543" s="217" t="s">
        <v>404</v>
      </c>
      <c r="AJ543" s="270" t="s">
        <v>404</v>
      </c>
      <c r="AK543" s="313" t="s">
        <v>404</v>
      </c>
      <c r="AL543" s="313" t="s">
        <v>404</v>
      </c>
      <c r="AM543" s="313" t="s">
        <v>404</v>
      </c>
      <c r="AN543" s="270" t="s">
        <v>404</v>
      </c>
      <c r="AO543" s="313" t="s">
        <v>404</v>
      </c>
      <c r="AP543" s="313" t="s">
        <v>404</v>
      </c>
      <c r="AQ543" s="313" t="s">
        <v>404</v>
      </c>
      <c r="AR543" s="21"/>
      <c r="AS543" s="116" t="str">
        <f t="shared" si="85"/>
        <v>N</v>
      </c>
      <c r="AT543" s="113">
        <f>IFERROR(SUMIF('Current NLData'!A:A,'Payment Changes'!G543,'Current NLData'!K:K)/COUNTIF('Current NLData'!A:A,'Payment Changes'!G543),0)+IFERROR(VLOOKUP(G543&amp;"-ALL",NLPaymentExport,10,FALSE),0)</f>
        <v>0</v>
      </c>
      <c r="AU543" s="117" t="str">
        <f t="shared" si="86"/>
        <v/>
      </c>
    </row>
    <row r="544" spans="1:80" x14ac:dyDescent="0.45">
      <c r="A544" s="459"/>
      <c r="B544" s="462"/>
      <c r="C544" s="474"/>
      <c r="D544" s="468"/>
      <c r="E544" s="90" t="str">
        <f t="shared" si="88"/>
        <v>Norman</v>
      </c>
      <c r="F544" s="91" t="s">
        <v>395</v>
      </c>
      <c r="G544" s="97" t="str">
        <f t="shared" si="92"/>
        <v>CP139-Retention Bonus</v>
      </c>
      <c r="H544" s="471"/>
      <c r="I544" s="78" t="s">
        <v>62</v>
      </c>
      <c r="J544" s="46" t="s">
        <v>405</v>
      </c>
      <c r="K544" s="46" t="s">
        <v>405</v>
      </c>
      <c r="L544" s="47" t="s">
        <v>384</v>
      </c>
      <c r="M544" s="48" t="s">
        <v>384</v>
      </c>
      <c r="N544" s="46" t="s">
        <v>384</v>
      </c>
      <c r="O544" s="46" t="s">
        <v>384</v>
      </c>
      <c r="P544" s="46" t="s">
        <v>384</v>
      </c>
      <c r="Q544" s="46" t="s">
        <v>384</v>
      </c>
      <c r="R544" s="46" t="s">
        <v>406</v>
      </c>
      <c r="S544" s="46" t="s">
        <v>407</v>
      </c>
      <c r="T544" s="46" t="s">
        <v>407</v>
      </c>
      <c r="U544" s="170" t="s">
        <v>408</v>
      </c>
      <c r="V544" s="177" t="s">
        <v>408</v>
      </c>
      <c r="W544" s="177" t="s">
        <v>408</v>
      </c>
      <c r="X544" s="177" t="s">
        <v>408</v>
      </c>
      <c r="Y544" s="177" t="s">
        <v>408</v>
      </c>
      <c r="Z544" s="177" t="s">
        <v>408</v>
      </c>
      <c r="AA544" s="177" t="s">
        <v>408</v>
      </c>
      <c r="AB544" s="229" t="s">
        <v>409</v>
      </c>
      <c r="AC544" s="248" t="s">
        <v>409</v>
      </c>
      <c r="AD544" s="248" t="s">
        <v>409</v>
      </c>
      <c r="AE544" s="248" t="s">
        <v>409</v>
      </c>
      <c r="AF544" s="248" t="s">
        <v>409</v>
      </c>
      <c r="AG544" s="248" t="s">
        <v>410</v>
      </c>
      <c r="AH544" s="248" t="s">
        <v>409</v>
      </c>
      <c r="AI544" s="229" t="s">
        <v>411</v>
      </c>
      <c r="AJ544" s="276" t="s">
        <v>178</v>
      </c>
      <c r="AK544" s="314" t="s">
        <v>178</v>
      </c>
      <c r="AL544" s="276" t="s">
        <v>412</v>
      </c>
      <c r="AM544" s="314" t="s">
        <v>412</v>
      </c>
      <c r="AN544" s="276" t="s">
        <v>413</v>
      </c>
      <c r="AO544" s="276" t="s">
        <v>414</v>
      </c>
      <c r="AP544" s="314" t="s">
        <v>414</v>
      </c>
      <c r="AQ544" s="314" t="s">
        <v>414</v>
      </c>
      <c r="AR544" s="21"/>
      <c r="AS544" s="116" t="str">
        <f t="shared" si="85"/>
        <v>N</v>
      </c>
      <c r="AT544" s="113">
        <f>IFERROR(SUMIF('Current NLData'!A:A,'Payment Changes'!G544,'Current NLData'!K:K)/COUNTIF('Current NLData'!A:A,'Payment Changes'!G544),0)+IFERROR(VLOOKUP(G544&amp;"-ALL",NLPaymentExport,10,FALSE),0)</f>
        <v>0</v>
      </c>
      <c r="AU544" s="117" t="str">
        <f t="shared" si="86"/>
        <v/>
      </c>
    </row>
    <row r="545" spans="1:80" s="15" customFormat="1" ht="14.65" thickBot="1" x14ac:dyDescent="0.5">
      <c r="A545" s="460"/>
      <c r="B545" s="463"/>
      <c r="C545" s="475"/>
      <c r="D545" s="469"/>
      <c r="E545" s="109" t="str">
        <f t="shared" si="88"/>
        <v>Norman</v>
      </c>
      <c r="F545" s="110" t="s">
        <v>395</v>
      </c>
      <c r="G545" s="111" t="str">
        <f t="shared" si="92"/>
        <v>CP139-Referral</v>
      </c>
      <c r="H545" s="472"/>
      <c r="I545" s="79" t="s">
        <v>73</v>
      </c>
      <c r="J545" s="49">
        <v>50</v>
      </c>
      <c r="K545" s="49">
        <v>50</v>
      </c>
      <c r="L545" s="50">
        <v>50</v>
      </c>
      <c r="M545" s="51">
        <v>50</v>
      </c>
      <c r="N545" s="49">
        <v>50</v>
      </c>
      <c r="O545" s="49">
        <v>50</v>
      </c>
      <c r="P545" s="49">
        <v>50</v>
      </c>
      <c r="Q545" s="49">
        <v>50</v>
      </c>
      <c r="R545" s="49">
        <v>50</v>
      </c>
      <c r="S545" s="49">
        <v>50</v>
      </c>
      <c r="T545" s="49">
        <v>50</v>
      </c>
      <c r="U545" s="49">
        <v>50</v>
      </c>
      <c r="V545" s="178">
        <v>50</v>
      </c>
      <c r="W545" s="178">
        <v>50</v>
      </c>
      <c r="X545" s="178">
        <v>50</v>
      </c>
      <c r="Y545" s="178">
        <v>50</v>
      </c>
      <c r="Z545" s="178">
        <v>50</v>
      </c>
      <c r="AA545" s="178" t="s">
        <v>134</v>
      </c>
      <c r="AB545" s="233" t="s">
        <v>415</v>
      </c>
      <c r="AC545" s="244" t="s">
        <v>133</v>
      </c>
      <c r="AD545" s="249" t="s">
        <v>133</v>
      </c>
      <c r="AE545" s="249" t="s">
        <v>133</v>
      </c>
      <c r="AF545" s="249" t="s">
        <v>133</v>
      </c>
      <c r="AG545" s="249">
        <v>50</v>
      </c>
      <c r="AH545" s="249" t="s">
        <v>133</v>
      </c>
      <c r="AI545" s="249">
        <v>50</v>
      </c>
      <c r="AJ545" s="283" t="s">
        <v>64</v>
      </c>
      <c r="AK545" s="315" t="s">
        <v>64</v>
      </c>
      <c r="AL545" s="315" t="s">
        <v>64</v>
      </c>
      <c r="AM545" s="283">
        <v>50</v>
      </c>
      <c r="AN545" s="277">
        <v>50</v>
      </c>
      <c r="AO545" s="315">
        <v>50</v>
      </c>
      <c r="AP545" s="315">
        <v>50</v>
      </c>
      <c r="AQ545" s="315">
        <v>50</v>
      </c>
      <c r="AR545" s="112"/>
      <c r="AS545" s="116" t="str">
        <f t="shared" si="85"/>
        <v>N</v>
      </c>
      <c r="AT545" s="113">
        <f>IFERROR(SUMIF('Current NLData'!A:A,'Payment Changes'!G545,'Current NLData'!K:K)/COUNTIF('Current NLData'!A:A,'Payment Changes'!G545),0)+IFERROR(VLOOKUP(G545&amp;"-ALL",NLPaymentExport,10,FALSE),0)</f>
        <v>0</v>
      </c>
      <c r="AU545" s="117" t="str">
        <f t="shared" si="86"/>
        <v/>
      </c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</row>
    <row r="546" spans="1:80" outlineLevel="1" x14ac:dyDescent="0.45">
      <c r="A546" s="3"/>
      <c r="C546" s="4"/>
      <c r="D546" s="455" t="s">
        <v>395</v>
      </c>
      <c r="E546" s="90" t="str">
        <f t="shared" si="88"/>
        <v>Norman</v>
      </c>
      <c r="F546" s="92" t="str">
        <f t="shared" si="89"/>
        <v>CP139</v>
      </c>
      <c r="G546" s="98" t="str">
        <f t="shared" si="92"/>
        <v>CP139-NEW DONOR -1st</v>
      </c>
      <c r="H546" s="457" t="s">
        <v>75</v>
      </c>
      <c r="I546" s="33" t="s">
        <v>76</v>
      </c>
      <c r="J546" s="60">
        <v>100</v>
      </c>
      <c r="K546" s="61">
        <v>100</v>
      </c>
      <c r="L546" s="60">
        <v>100</v>
      </c>
      <c r="M546" s="60">
        <v>100</v>
      </c>
      <c r="N546" s="60">
        <v>100</v>
      </c>
      <c r="O546" s="60">
        <v>100</v>
      </c>
      <c r="P546" s="60">
        <v>100</v>
      </c>
      <c r="Q546" s="60">
        <v>125</v>
      </c>
      <c r="R546" s="60">
        <v>125</v>
      </c>
      <c r="S546" s="60">
        <v>125</v>
      </c>
      <c r="T546" s="60">
        <v>125</v>
      </c>
      <c r="U546" s="60">
        <v>125</v>
      </c>
      <c r="V546" s="185">
        <v>125</v>
      </c>
      <c r="W546" s="185">
        <v>125</v>
      </c>
      <c r="X546" s="185">
        <v>125</v>
      </c>
      <c r="Y546" s="185">
        <v>125</v>
      </c>
      <c r="Z546" s="185">
        <v>125</v>
      </c>
      <c r="AA546" s="185">
        <v>125</v>
      </c>
      <c r="AB546" s="185">
        <v>125</v>
      </c>
      <c r="AC546" s="185">
        <v>125</v>
      </c>
      <c r="AD546" s="192">
        <v>100</v>
      </c>
      <c r="AE546" s="220">
        <v>100</v>
      </c>
      <c r="AF546" s="220">
        <v>100</v>
      </c>
      <c r="AG546" s="220">
        <v>100</v>
      </c>
      <c r="AH546" s="220">
        <v>100</v>
      </c>
      <c r="AI546" s="220">
        <v>100</v>
      </c>
      <c r="AJ546" s="286">
        <v>100</v>
      </c>
      <c r="AK546" s="300">
        <v>100</v>
      </c>
      <c r="AL546" s="300">
        <v>100</v>
      </c>
      <c r="AM546" s="300">
        <v>100</v>
      </c>
      <c r="AN546" s="286">
        <v>100</v>
      </c>
      <c r="AO546" s="300">
        <v>100</v>
      </c>
      <c r="AP546" s="300">
        <v>100</v>
      </c>
      <c r="AQ546" s="300">
        <v>100</v>
      </c>
      <c r="AR546" s="23"/>
      <c r="AS546" s="116" t="str">
        <f t="shared" si="85"/>
        <v>N</v>
      </c>
      <c r="AT546" s="113">
        <f>IFERROR(SUMIF('Current NLData'!A:A,'Payment Changes'!G546,'Current NLData'!K:K)/COUNTIF('Current NLData'!A:A,'Payment Changes'!G546),0)+IFERROR(VLOOKUP(G546&amp;"-ALL",NLPaymentExport,10,FALSE),0)</f>
        <v>100</v>
      </c>
      <c r="AU546" s="117">
        <f t="shared" si="86"/>
        <v>0</v>
      </c>
    </row>
    <row r="547" spans="1:80" outlineLevel="1" x14ac:dyDescent="0.45">
      <c r="A547" s="3"/>
      <c r="C547" s="4"/>
      <c r="D547" s="456"/>
      <c r="E547" s="90" t="str">
        <f t="shared" si="88"/>
        <v>Norman</v>
      </c>
      <c r="F547" s="92" t="str">
        <f t="shared" si="89"/>
        <v>CP139</v>
      </c>
      <c r="G547" s="98" t="str">
        <f t="shared" si="92"/>
        <v>CP139-NEW DONOR -2nd</v>
      </c>
      <c r="H547" s="457"/>
      <c r="I547" s="34" t="s">
        <v>77</v>
      </c>
      <c r="J547" s="58">
        <v>100</v>
      </c>
      <c r="K547" s="62">
        <v>100</v>
      </c>
      <c r="L547" s="58">
        <v>100</v>
      </c>
      <c r="M547" s="58">
        <v>100</v>
      </c>
      <c r="N547" s="58">
        <v>100</v>
      </c>
      <c r="O547" s="58">
        <v>100</v>
      </c>
      <c r="P547" s="58">
        <v>100</v>
      </c>
      <c r="Q547" s="58">
        <v>125</v>
      </c>
      <c r="R547" s="58">
        <v>125</v>
      </c>
      <c r="S547" s="58">
        <v>125</v>
      </c>
      <c r="T547" s="58">
        <v>125</v>
      </c>
      <c r="U547" s="58">
        <v>125</v>
      </c>
      <c r="V547" s="186">
        <v>125</v>
      </c>
      <c r="W547" s="186">
        <v>125</v>
      </c>
      <c r="X547" s="186">
        <v>125</v>
      </c>
      <c r="Y547" s="186">
        <v>125</v>
      </c>
      <c r="Z547" s="186">
        <v>125</v>
      </c>
      <c r="AA547" s="186">
        <v>125</v>
      </c>
      <c r="AB547" s="186">
        <v>125</v>
      </c>
      <c r="AC547" s="186">
        <v>125</v>
      </c>
      <c r="AD547" s="190">
        <v>100</v>
      </c>
      <c r="AE547" s="214">
        <v>100</v>
      </c>
      <c r="AF547" s="214">
        <v>100</v>
      </c>
      <c r="AG547" s="214">
        <v>100</v>
      </c>
      <c r="AH547" s="214">
        <v>100</v>
      </c>
      <c r="AI547" s="214">
        <v>100</v>
      </c>
      <c r="AJ547" s="272">
        <v>100</v>
      </c>
      <c r="AK547" s="301">
        <v>100</v>
      </c>
      <c r="AL547" s="301">
        <v>100</v>
      </c>
      <c r="AM547" s="301">
        <v>100</v>
      </c>
      <c r="AN547" s="272">
        <v>100</v>
      </c>
      <c r="AO547" s="301">
        <v>100</v>
      </c>
      <c r="AP547" s="301">
        <v>100</v>
      </c>
      <c r="AQ547" s="301">
        <v>100</v>
      </c>
      <c r="AR547" s="23"/>
      <c r="AS547" s="116" t="str">
        <f t="shared" si="85"/>
        <v>N</v>
      </c>
      <c r="AT547" s="113">
        <f>IFERROR(SUMIF('Current NLData'!A:A,'Payment Changes'!G547,'Current NLData'!K:K)/COUNTIF('Current NLData'!A:A,'Payment Changes'!G547),0)+IFERROR(VLOOKUP(G547&amp;"-ALL",NLPaymentExport,10,FALSE),0)</f>
        <v>100</v>
      </c>
      <c r="AU547" s="117">
        <f t="shared" si="86"/>
        <v>0</v>
      </c>
    </row>
    <row r="548" spans="1:80" outlineLevel="1" x14ac:dyDescent="0.45">
      <c r="A548" s="3"/>
      <c r="C548" s="4"/>
      <c r="D548" s="456"/>
      <c r="E548" s="90" t="str">
        <f t="shared" si="88"/>
        <v>Norman</v>
      </c>
      <c r="F548" s="92" t="str">
        <f t="shared" si="89"/>
        <v>CP139</v>
      </c>
      <c r="G548" s="98" t="str">
        <f t="shared" si="92"/>
        <v>CP139-NEW DONOR -3rd</v>
      </c>
      <c r="H548" s="457"/>
      <c r="I548" s="34" t="s">
        <v>78</v>
      </c>
      <c r="J548" s="58">
        <v>100</v>
      </c>
      <c r="K548" s="62">
        <v>100</v>
      </c>
      <c r="L548" s="58">
        <v>100</v>
      </c>
      <c r="M548" s="58">
        <v>100</v>
      </c>
      <c r="N548" s="58">
        <v>100</v>
      </c>
      <c r="O548" s="58">
        <v>100</v>
      </c>
      <c r="P548" s="58">
        <v>100</v>
      </c>
      <c r="Q548" s="58">
        <v>125</v>
      </c>
      <c r="R548" s="58">
        <v>125</v>
      </c>
      <c r="S548" s="58">
        <v>125</v>
      </c>
      <c r="T548" s="58">
        <v>125</v>
      </c>
      <c r="U548" s="58">
        <v>125</v>
      </c>
      <c r="V548" s="186">
        <v>125</v>
      </c>
      <c r="W548" s="186">
        <v>125</v>
      </c>
      <c r="X548" s="186">
        <v>125</v>
      </c>
      <c r="Y548" s="186">
        <v>125</v>
      </c>
      <c r="Z548" s="186">
        <v>125</v>
      </c>
      <c r="AA548" s="186">
        <v>125</v>
      </c>
      <c r="AB548" s="186">
        <v>125</v>
      </c>
      <c r="AC548" s="186">
        <v>125</v>
      </c>
      <c r="AD548" s="190">
        <v>100</v>
      </c>
      <c r="AE548" s="214">
        <v>100</v>
      </c>
      <c r="AF548" s="214">
        <v>100</v>
      </c>
      <c r="AG548" s="214">
        <v>100</v>
      </c>
      <c r="AH548" s="214">
        <v>100</v>
      </c>
      <c r="AI548" s="214">
        <v>100</v>
      </c>
      <c r="AJ548" s="272">
        <v>100</v>
      </c>
      <c r="AK548" s="301">
        <v>100</v>
      </c>
      <c r="AL548" s="301">
        <v>100</v>
      </c>
      <c r="AM548" s="301">
        <v>100</v>
      </c>
      <c r="AN548" s="272">
        <v>100</v>
      </c>
      <c r="AO548" s="301">
        <v>100</v>
      </c>
      <c r="AP548" s="301">
        <v>100</v>
      </c>
      <c r="AQ548" s="301">
        <v>100</v>
      </c>
      <c r="AR548" s="23"/>
      <c r="AS548" s="116" t="str">
        <f t="shared" si="85"/>
        <v>N</v>
      </c>
      <c r="AT548" s="113">
        <f>IFERROR(SUMIF('Current NLData'!A:A,'Payment Changes'!G548,'Current NLData'!K:K)/COUNTIF('Current NLData'!A:A,'Payment Changes'!G548),0)+IFERROR(VLOOKUP(G548&amp;"-ALL",NLPaymentExport,10,FALSE),0)</f>
        <v>100</v>
      </c>
      <c r="AU548" s="117">
        <f t="shared" si="86"/>
        <v>0</v>
      </c>
    </row>
    <row r="549" spans="1:80" outlineLevel="1" x14ac:dyDescent="0.45">
      <c r="A549" s="3"/>
      <c r="C549" s="4"/>
      <c r="D549" s="456"/>
      <c r="E549" s="90" t="str">
        <f t="shared" si="88"/>
        <v>Norman</v>
      </c>
      <c r="F549" s="92" t="str">
        <f t="shared" si="89"/>
        <v>CP139</v>
      </c>
      <c r="G549" s="98" t="str">
        <f t="shared" si="92"/>
        <v>CP139-NEW DONOR -4th</v>
      </c>
      <c r="H549" s="457"/>
      <c r="I549" s="34" t="s">
        <v>79</v>
      </c>
      <c r="J549" s="58">
        <v>100</v>
      </c>
      <c r="K549" s="62">
        <v>100</v>
      </c>
      <c r="L549" s="58">
        <v>100</v>
      </c>
      <c r="M549" s="58">
        <v>100</v>
      </c>
      <c r="N549" s="58">
        <v>100</v>
      </c>
      <c r="O549" s="58">
        <v>100</v>
      </c>
      <c r="P549" s="58">
        <v>100</v>
      </c>
      <c r="Q549" s="58">
        <v>45</v>
      </c>
      <c r="R549" s="58">
        <v>45</v>
      </c>
      <c r="S549" s="58">
        <v>45</v>
      </c>
      <c r="T549" s="58">
        <v>45</v>
      </c>
      <c r="U549" s="58">
        <v>45</v>
      </c>
      <c r="V549" s="186">
        <v>45</v>
      </c>
      <c r="W549" s="186">
        <v>45</v>
      </c>
      <c r="X549" s="186">
        <v>45</v>
      </c>
      <c r="Y549" s="186">
        <v>45</v>
      </c>
      <c r="Z549" s="186">
        <v>45</v>
      </c>
      <c r="AA549" s="186">
        <v>45</v>
      </c>
      <c r="AB549" s="186">
        <v>45</v>
      </c>
      <c r="AC549" s="186">
        <v>45</v>
      </c>
      <c r="AD549" s="190">
        <v>100</v>
      </c>
      <c r="AE549" s="214">
        <v>100</v>
      </c>
      <c r="AF549" s="214">
        <v>100</v>
      </c>
      <c r="AG549" s="214">
        <v>100</v>
      </c>
      <c r="AH549" s="214">
        <v>100</v>
      </c>
      <c r="AI549" s="214">
        <v>100</v>
      </c>
      <c r="AJ549" s="272">
        <v>100</v>
      </c>
      <c r="AK549" s="301">
        <v>100</v>
      </c>
      <c r="AL549" s="301">
        <v>100</v>
      </c>
      <c r="AM549" s="301">
        <v>100</v>
      </c>
      <c r="AN549" s="272">
        <v>100</v>
      </c>
      <c r="AO549" s="301">
        <v>100</v>
      </c>
      <c r="AP549" s="301">
        <v>100</v>
      </c>
      <c r="AQ549" s="301">
        <v>100</v>
      </c>
      <c r="AR549" s="23"/>
      <c r="AS549" s="116" t="str">
        <f t="shared" si="85"/>
        <v>N</v>
      </c>
      <c r="AT549" s="113">
        <f>IFERROR(SUMIF('Current NLData'!A:A,'Payment Changes'!G549,'Current NLData'!K:K)/COUNTIF('Current NLData'!A:A,'Payment Changes'!G549),0)+IFERROR(VLOOKUP(G549&amp;"-ALL",NLPaymentExport,10,FALSE),0)</f>
        <v>100</v>
      </c>
      <c r="AU549" s="117">
        <f t="shared" si="86"/>
        <v>0</v>
      </c>
    </row>
    <row r="550" spans="1:80" outlineLevel="1" x14ac:dyDescent="0.45">
      <c r="A550" s="3"/>
      <c r="C550" s="4"/>
      <c r="D550" s="456"/>
      <c r="E550" s="90" t="str">
        <f t="shared" si="88"/>
        <v>Norman</v>
      </c>
      <c r="F550" s="92" t="str">
        <f t="shared" si="89"/>
        <v>CP139</v>
      </c>
      <c r="G550" s="98" t="str">
        <f t="shared" si="92"/>
        <v>CP139-NEW DONOR -5th</v>
      </c>
      <c r="H550" s="457"/>
      <c r="I550" s="34" t="s">
        <v>80</v>
      </c>
      <c r="J550" s="58">
        <v>100</v>
      </c>
      <c r="K550" s="62">
        <v>100</v>
      </c>
      <c r="L550" s="58">
        <v>100</v>
      </c>
      <c r="M550" s="58">
        <v>100</v>
      </c>
      <c r="N550" s="58">
        <v>100</v>
      </c>
      <c r="O550" s="58">
        <v>100</v>
      </c>
      <c r="P550" s="58">
        <v>100</v>
      </c>
      <c r="Q550" s="58">
        <v>45</v>
      </c>
      <c r="R550" s="58">
        <v>45</v>
      </c>
      <c r="S550" s="58">
        <v>45</v>
      </c>
      <c r="T550" s="58">
        <v>45</v>
      </c>
      <c r="U550" s="58">
        <v>45</v>
      </c>
      <c r="V550" s="186">
        <v>45</v>
      </c>
      <c r="W550" s="186">
        <v>45</v>
      </c>
      <c r="X550" s="186">
        <v>45</v>
      </c>
      <c r="Y550" s="186">
        <v>45</v>
      </c>
      <c r="Z550" s="186">
        <v>45</v>
      </c>
      <c r="AA550" s="186">
        <v>45</v>
      </c>
      <c r="AB550" s="186">
        <v>45</v>
      </c>
      <c r="AC550" s="186">
        <v>45</v>
      </c>
      <c r="AD550" s="190">
        <v>100</v>
      </c>
      <c r="AE550" s="214">
        <v>100</v>
      </c>
      <c r="AF550" s="214">
        <v>100</v>
      </c>
      <c r="AG550" s="214">
        <v>100</v>
      </c>
      <c r="AH550" s="214">
        <v>100</v>
      </c>
      <c r="AI550" s="214">
        <v>100</v>
      </c>
      <c r="AJ550" s="272">
        <v>100</v>
      </c>
      <c r="AK550" s="301">
        <v>100</v>
      </c>
      <c r="AL550" s="301">
        <v>100</v>
      </c>
      <c r="AM550" s="301">
        <v>100</v>
      </c>
      <c r="AN550" s="272">
        <v>100</v>
      </c>
      <c r="AO550" s="301">
        <v>100</v>
      </c>
      <c r="AP550" s="301">
        <v>100</v>
      </c>
      <c r="AQ550" s="301">
        <v>100</v>
      </c>
      <c r="AR550" s="23"/>
      <c r="AS550" s="116" t="str">
        <f t="shared" si="85"/>
        <v>N</v>
      </c>
      <c r="AT550" s="113">
        <f>IFERROR(SUMIF('Current NLData'!A:A,'Payment Changes'!G550,'Current NLData'!K:K)/COUNTIF('Current NLData'!A:A,'Payment Changes'!G550),0)+IFERROR(VLOOKUP(G550&amp;"-ALL",NLPaymentExport,10,FALSE),0)</f>
        <v>100</v>
      </c>
      <c r="AU550" s="117">
        <f t="shared" si="86"/>
        <v>0</v>
      </c>
    </row>
    <row r="551" spans="1:80" outlineLevel="1" x14ac:dyDescent="0.45">
      <c r="A551" s="3"/>
      <c r="C551" s="4"/>
      <c r="D551" s="456"/>
      <c r="E551" s="90" t="str">
        <f t="shared" si="88"/>
        <v>Norman</v>
      </c>
      <c r="F551" s="92" t="str">
        <f t="shared" si="89"/>
        <v>CP139</v>
      </c>
      <c r="G551" s="98" t="str">
        <f t="shared" si="92"/>
        <v>CP139-NEW DONOR -6th</v>
      </c>
      <c r="H551" s="457"/>
      <c r="I551" s="34" t="s">
        <v>81</v>
      </c>
      <c r="J551" s="58">
        <v>40</v>
      </c>
      <c r="K551" s="62">
        <v>40</v>
      </c>
      <c r="L551" s="58">
        <v>45</v>
      </c>
      <c r="M551" s="58">
        <v>100</v>
      </c>
      <c r="N551" s="58">
        <v>100</v>
      </c>
      <c r="O551" s="58">
        <v>100</v>
      </c>
      <c r="P551" s="58">
        <v>100</v>
      </c>
      <c r="Q551" s="58">
        <v>45</v>
      </c>
      <c r="R551" s="58">
        <v>45</v>
      </c>
      <c r="S551" s="58">
        <v>45</v>
      </c>
      <c r="T551" s="58">
        <v>45</v>
      </c>
      <c r="U551" s="58">
        <v>45</v>
      </c>
      <c r="V551" s="186">
        <v>45</v>
      </c>
      <c r="W551" s="186">
        <v>45</v>
      </c>
      <c r="X551" s="186">
        <v>45</v>
      </c>
      <c r="Y551" s="186">
        <v>45</v>
      </c>
      <c r="Z551" s="186">
        <v>45</v>
      </c>
      <c r="AA551" s="186">
        <v>45</v>
      </c>
      <c r="AB551" s="186">
        <v>45</v>
      </c>
      <c r="AC551" s="186">
        <v>45</v>
      </c>
      <c r="AD551" s="190">
        <v>100</v>
      </c>
      <c r="AE551" s="214">
        <v>100</v>
      </c>
      <c r="AF551" s="214">
        <v>100</v>
      </c>
      <c r="AG551" s="214">
        <v>100</v>
      </c>
      <c r="AH551" s="214">
        <v>100</v>
      </c>
      <c r="AI551" s="214">
        <v>100</v>
      </c>
      <c r="AJ551" s="272">
        <v>100</v>
      </c>
      <c r="AK551" s="301">
        <v>100</v>
      </c>
      <c r="AL551" s="301">
        <v>100</v>
      </c>
      <c r="AM551" s="301">
        <v>100</v>
      </c>
      <c r="AN551" s="289">
        <v>45</v>
      </c>
      <c r="AO551" s="301">
        <v>45</v>
      </c>
      <c r="AP551" s="301">
        <v>45</v>
      </c>
      <c r="AQ551" s="301">
        <v>45</v>
      </c>
      <c r="AR551" s="23"/>
      <c r="AS551" s="116" t="str">
        <f t="shared" si="85"/>
        <v>N</v>
      </c>
      <c r="AT551" s="113">
        <f>IFERROR(SUMIF('Current NLData'!A:A,'Payment Changes'!G551,'Current NLData'!K:K)/COUNTIF('Current NLData'!A:A,'Payment Changes'!G551),0)+IFERROR(VLOOKUP(G551&amp;"-ALL",NLPaymentExport,10,FALSE),0)</f>
        <v>45</v>
      </c>
      <c r="AU551" s="117">
        <f t="shared" si="86"/>
        <v>0</v>
      </c>
    </row>
    <row r="552" spans="1:80" outlineLevel="1" x14ac:dyDescent="0.45">
      <c r="A552" s="3"/>
      <c r="C552" s="4"/>
      <c r="D552" s="456"/>
      <c r="E552" s="90" t="str">
        <f t="shared" si="88"/>
        <v>Norman</v>
      </c>
      <c r="F552" s="92" t="str">
        <f t="shared" si="89"/>
        <v>CP139</v>
      </c>
      <c r="G552" s="98" t="str">
        <f t="shared" si="92"/>
        <v>CP139-NEW DONOR -7th</v>
      </c>
      <c r="H552" s="457"/>
      <c r="I552" s="34" t="s">
        <v>82</v>
      </c>
      <c r="J552" s="58">
        <v>40</v>
      </c>
      <c r="K552" s="62">
        <v>60</v>
      </c>
      <c r="L552" s="58">
        <v>45</v>
      </c>
      <c r="M552" s="58">
        <v>45</v>
      </c>
      <c r="N552" s="58">
        <v>45</v>
      </c>
      <c r="O552" s="58">
        <v>45</v>
      </c>
      <c r="P552" s="58">
        <v>45</v>
      </c>
      <c r="Q552" s="58">
        <v>45</v>
      </c>
      <c r="R552" s="58">
        <v>45</v>
      </c>
      <c r="S552" s="58">
        <v>45</v>
      </c>
      <c r="T552" s="58">
        <v>45</v>
      </c>
      <c r="U552" s="58">
        <v>45</v>
      </c>
      <c r="V552" s="186">
        <v>45</v>
      </c>
      <c r="W552" s="186">
        <v>45</v>
      </c>
      <c r="X552" s="186">
        <v>45</v>
      </c>
      <c r="Y552" s="186">
        <v>45</v>
      </c>
      <c r="Z552" s="186">
        <v>45</v>
      </c>
      <c r="AA552" s="186">
        <v>45</v>
      </c>
      <c r="AB552" s="186">
        <v>45</v>
      </c>
      <c r="AC552" s="186">
        <v>45</v>
      </c>
      <c r="AD552" s="190">
        <v>100</v>
      </c>
      <c r="AE552" s="214">
        <v>100</v>
      </c>
      <c r="AF552" s="214">
        <v>100</v>
      </c>
      <c r="AG552" s="214">
        <v>100</v>
      </c>
      <c r="AH552" s="214">
        <v>100</v>
      </c>
      <c r="AI552" s="190">
        <v>45</v>
      </c>
      <c r="AJ552" s="272">
        <v>45</v>
      </c>
      <c r="AK552" s="301">
        <v>45</v>
      </c>
      <c r="AL552" s="301">
        <v>45</v>
      </c>
      <c r="AM552" s="301">
        <v>45</v>
      </c>
      <c r="AN552" s="272">
        <v>45</v>
      </c>
      <c r="AO552" s="301">
        <v>45</v>
      </c>
      <c r="AP552" s="301">
        <v>45</v>
      </c>
      <c r="AQ552" s="301">
        <v>45</v>
      </c>
      <c r="AR552" s="23"/>
      <c r="AS552" s="116" t="str">
        <f t="shared" si="85"/>
        <v>N</v>
      </c>
      <c r="AT552" s="113">
        <f>IFERROR(SUMIF('Current NLData'!A:A,'Payment Changes'!G552,'Current NLData'!K:K)/COUNTIF('Current NLData'!A:A,'Payment Changes'!G552),0)+IFERROR(VLOOKUP(G552&amp;"-ALL",NLPaymentExport,10,FALSE),0)</f>
        <v>45</v>
      </c>
      <c r="AU552" s="117">
        <f t="shared" si="86"/>
        <v>0</v>
      </c>
    </row>
    <row r="553" spans="1:80" outlineLevel="1" x14ac:dyDescent="0.45">
      <c r="A553" s="3"/>
      <c r="C553" s="4"/>
      <c r="D553" s="456"/>
      <c r="E553" s="90" t="str">
        <f t="shared" si="88"/>
        <v>Norman</v>
      </c>
      <c r="F553" s="92" t="str">
        <f t="shared" si="89"/>
        <v>CP139</v>
      </c>
      <c r="G553" s="98" t="str">
        <f t="shared" si="92"/>
        <v>CP139-NEW DONOR -8th</v>
      </c>
      <c r="H553" s="457"/>
      <c r="I553" s="35" t="s">
        <v>83</v>
      </c>
      <c r="J553" s="63">
        <v>40</v>
      </c>
      <c r="K553" s="64">
        <v>40</v>
      </c>
      <c r="L553" s="63">
        <v>45</v>
      </c>
      <c r="M553" s="63">
        <v>45</v>
      </c>
      <c r="N553" s="63">
        <v>45</v>
      </c>
      <c r="O553" s="63">
        <v>45</v>
      </c>
      <c r="P553" s="63">
        <v>45</v>
      </c>
      <c r="Q553" s="63">
        <v>45</v>
      </c>
      <c r="R553" s="63">
        <v>45</v>
      </c>
      <c r="S553" s="63">
        <v>45</v>
      </c>
      <c r="T553" s="63">
        <v>45</v>
      </c>
      <c r="U553" s="63">
        <v>45</v>
      </c>
      <c r="V553" s="187">
        <v>45</v>
      </c>
      <c r="W553" s="187">
        <v>45</v>
      </c>
      <c r="X553" s="187">
        <v>45</v>
      </c>
      <c r="Y553" s="187">
        <v>45</v>
      </c>
      <c r="Z553" s="187">
        <v>45</v>
      </c>
      <c r="AA553" s="187">
        <v>45</v>
      </c>
      <c r="AB553" s="187">
        <v>45</v>
      </c>
      <c r="AC553" s="187">
        <v>45</v>
      </c>
      <c r="AD553" s="221">
        <v>45</v>
      </c>
      <c r="AE553" s="221">
        <v>45</v>
      </c>
      <c r="AF553" s="221">
        <v>45</v>
      </c>
      <c r="AG553" s="221">
        <v>45</v>
      </c>
      <c r="AH553" s="221">
        <v>45</v>
      </c>
      <c r="AI553" s="221">
        <v>45</v>
      </c>
      <c r="AJ553" s="273">
        <v>45</v>
      </c>
      <c r="AK553" s="302">
        <v>45</v>
      </c>
      <c r="AL553" s="302">
        <v>45</v>
      </c>
      <c r="AM553" s="302">
        <v>45</v>
      </c>
      <c r="AN553" s="273">
        <v>45</v>
      </c>
      <c r="AO553" s="302">
        <v>45</v>
      </c>
      <c r="AP553" s="302">
        <v>45</v>
      </c>
      <c r="AQ553" s="302">
        <v>45</v>
      </c>
      <c r="AR553" s="23"/>
      <c r="AS553" s="116" t="str">
        <f t="shared" si="85"/>
        <v>N</v>
      </c>
      <c r="AT553" s="113">
        <f>IFERROR(SUMIF('Current NLData'!A:A,'Payment Changes'!G553,'Current NLData'!K:K)/COUNTIF('Current NLData'!A:A,'Payment Changes'!G553),0)+IFERROR(VLOOKUP(G553&amp;"-ALL",NLPaymentExport,10,FALSE),0)</f>
        <v>45</v>
      </c>
      <c r="AU553" s="117">
        <f t="shared" si="86"/>
        <v>0</v>
      </c>
    </row>
    <row r="554" spans="1:80" ht="28.5" outlineLevel="1" x14ac:dyDescent="0.45">
      <c r="A554" s="3"/>
      <c r="C554" s="4"/>
      <c r="D554" s="456"/>
      <c r="E554" s="90" t="str">
        <f t="shared" si="88"/>
        <v>Norman</v>
      </c>
      <c r="F554" s="92" t="str">
        <f t="shared" si="89"/>
        <v>CP139</v>
      </c>
      <c r="G554" s="98" t="str">
        <f t="shared" si="92"/>
        <v>CP139-RETURN - 1st don of the week -STD</v>
      </c>
      <c r="H554" s="457"/>
      <c r="I554" s="36" t="s">
        <v>84</v>
      </c>
      <c r="J554" s="58">
        <v>40</v>
      </c>
      <c r="K554" s="58">
        <v>40</v>
      </c>
      <c r="L554" s="58">
        <v>45</v>
      </c>
      <c r="M554" s="58">
        <v>45</v>
      </c>
      <c r="N554" s="58">
        <v>45</v>
      </c>
      <c r="O554" s="58">
        <v>45</v>
      </c>
      <c r="P554" s="58">
        <v>45</v>
      </c>
      <c r="Q554" s="58">
        <v>45</v>
      </c>
      <c r="R554" s="58">
        <v>45</v>
      </c>
      <c r="S554" s="58">
        <v>45</v>
      </c>
      <c r="T554" s="58">
        <v>45</v>
      </c>
      <c r="U554" s="58">
        <v>45</v>
      </c>
      <c r="V554" s="186">
        <v>45</v>
      </c>
      <c r="W554" s="186">
        <v>45</v>
      </c>
      <c r="X554" s="186">
        <v>45</v>
      </c>
      <c r="Y554" s="186">
        <v>45</v>
      </c>
      <c r="Z554" s="186">
        <v>45</v>
      </c>
      <c r="AA554" s="186">
        <v>45</v>
      </c>
      <c r="AB554" s="186">
        <v>45</v>
      </c>
      <c r="AC554" s="186">
        <v>45</v>
      </c>
      <c r="AD554" s="214">
        <v>45</v>
      </c>
      <c r="AE554" s="214">
        <v>45</v>
      </c>
      <c r="AF554" s="214">
        <v>45</v>
      </c>
      <c r="AG554" s="214">
        <v>45</v>
      </c>
      <c r="AH554" s="214">
        <v>45</v>
      </c>
      <c r="AI554" s="214">
        <v>45</v>
      </c>
      <c r="AJ554" s="272">
        <v>45</v>
      </c>
      <c r="AK554" s="301">
        <v>45</v>
      </c>
      <c r="AL554" s="301">
        <v>45</v>
      </c>
      <c r="AM554" s="301">
        <v>45</v>
      </c>
      <c r="AN554" s="272">
        <v>45</v>
      </c>
      <c r="AO554" s="301">
        <v>45</v>
      </c>
      <c r="AP554" s="301">
        <v>45</v>
      </c>
      <c r="AQ554" s="301">
        <v>45</v>
      </c>
      <c r="AR554" s="22"/>
      <c r="AS554" s="116" t="str">
        <f t="shared" si="85"/>
        <v>N</v>
      </c>
      <c r="AT554" s="113">
        <f>IFERROR(SUMIF('Current NLData'!A:A,'Payment Changes'!G554,'Current NLData'!K:K)/COUNTIF('Current NLData'!A:A,'Payment Changes'!G554),0)+IFERROR(VLOOKUP(G554&amp;"-ALL",NLPaymentExport,10,FALSE),0)</f>
        <v>45</v>
      </c>
      <c r="AU554" s="117">
        <f t="shared" si="86"/>
        <v>0</v>
      </c>
    </row>
    <row r="555" spans="1:80" ht="28.5" outlineLevel="1" x14ac:dyDescent="0.45">
      <c r="A555" s="3"/>
      <c r="C555" s="4"/>
      <c r="D555" s="456"/>
      <c r="E555" s="90" t="str">
        <f t="shared" si="88"/>
        <v>Norman</v>
      </c>
      <c r="F555" s="92" t="str">
        <f t="shared" si="89"/>
        <v>CP139</v>
      </c>
      <c r="G555" s="98" t="str">
        <f t="shared" si="92"/>
        <v>CP139-RETURN - 2nd don of the week -BONUS</v>
      </c>
      <c r="H555" s="457"/>
      <c r="I555" s="36" t="s">
        <v>85</v>
      </c>
      <c r="J555" s="58">
        <v>20</v>
      </c>
      <c r="K555" s="58">
        <v>20</v>
      </c>
      <c r="L555" s="58">
        <v>20</v>
      </c>
      <c r="M555" s="58">
        <v>20</v>
      </c>
      <c r="N555" s="58">
        <v>20</v>
      </c>
      <c r="O555" s="58">
        <v>20</v>
      </c>
      <c r="P555" s="58">
        <v>20</v>
      </c>
      <c r="Q555" s="58">
        <v>20</v>
      </c>
      <c r="R555" s="58">
        <v>20</v>
      </c>
      <c r="S555" s="58">
        <v>25</v>
      </c>
      <c r="T555" s="58">
        <v>25</v>
      </c>
      <c r="U555" s="58">
        <v>25</v>
      </c>
      <c r="V555" s="186">
        <v>25</v>
      </c>
      <c r="W555" s="186">
        <v>35</v>
      </c>
      <c r="X555" s="186">
        <v>35</v>
      </c>
      <c r="Y555" s="186">
        <v>35</v>
      </c>
      <c r="Z555" s="186">
        <v>35</v>
      </c>
      <c r="AA555" s="186">
        <v>35</v>
      </c>
      <c r="AB555" s="186">
        <v>35</v>
      </c>
      <c r="AC555" s="186">
        <v>35</v>
      </c>
      <c r="AD555" s="214">
        <v>35</v>
      </c>
      <c r="AE555" s="214">
        <v>35</v>
      </c>
      <c r="AF555" s="214">
        <v>35</v>
      </c>
      <c r="AG555" s="214">
        <v>35</v>
      </c>
      <c r="AH555" s="214">
        <v>35</v>
      </c>
      <c r="AI555" s="214">
        <v>35</v>
      </c>
      <c r="AJ555" s="272">
        <v>35</v>
      </c>
      <c r="AK555" s="301">
        <v>35</v>
      </c>
      <c r="AL555" s="301">
        <v>35</v>
      </c>
      <c r="AM555" s="301">
        <v>35</v>
      </c>
      <c r="AN555" s="272">
        <v>35</v>
      </c>
      <c r="AO555" s="301">
        <v>35</v>
      </c>
      <c r="AP555" s="301">
        <v>35</v>
      </c>
      <c r="AQ555" s="301">
        <v>35</v>
      </c>
      <c r="AR555" s="22"/>
      <c r="AS555" s="116" t="str">
        <f t="shared" si="85"/>
        <v>N</v>
      </c>
      <c r="AT555" s="113">
        <f>IFERROR(SUMIF('Current NLData'!A:A,'Payment Changes'!G555,'Current NLData'!K:K)/COUNTIF('Current NLData'!A:A,'Payment Changes'!G555),0)+IFERROR(VLOOKUP(G555&amp;"-ALL",NLPaymentExport,10,FALSE),0)</f>
        <v>35</v>
      </c>
      <c r="AU555" s="117">
        <f t="shared" si="86"/>
        <v>0</v>
      </c>
    </row>
    <row r="556" spans="1:80" ht="28.5" outlineLevel="1" x14ac:dyDescent="0.45">
      <c r="A556" s="3"/>
      <c r="C556" s="4"/>
      <c r="D556" s="456"/>
      <c r="E556" s="90" t="str">
        <f t="shared" si="88"/>
        <v>Norman</v>
      </c>
      <c r="F556" s="92" t="str">
        <f t="shared" si="89"/>
        <v>CP139</v>
      </c>
      <c r="G556" s="98" t="str">
        <f t="shared" si="92"/>
        <v>CP139-RETURN - 5th don of the month -BONUS</v>
      </c>
      <c r="H556" s="457"/>
      <c r="I556" s="37" t="s">
        <v>86</v>
      </c>
      <c r="J556" s="65">
        <v>0</v>
      </c>
      <c r="K556" s="65">
        <v>0</v>
      </c>
      <c r="L556" s="65">
        <v>0</v>
      </c>
      <c r="M556" s="65">
        <v>0</v>
      </c>
      <c r="N556" s="65">
        <v>0</v>
      </c>
      <c r="O556" s="65">
        <v>0</v>
      </c>
      <c r="P556" s="65">
        <v>0</v>
      </c>
      <c r="Q556" s="65">
        <v>0</v>
      </c>
      <c r="R556" s="65">
        <v>0</v>
      </c>
      <c r="S556" s="65">
        <v>30</v>
      </c>
      <c r="T556" s="65">
        <v>30</v>
      </c>
      <c r="U556" s="65">
        <v>0</v>
      </c>
      <c r="V556" s="188">
        <v>0</v>
      </c>
      <c r="W556" s="188">
        <v>0</v>
      </c>
      <c r="X556" s="188">
        <v>0</v>
      </c>
      <c r="Y556" s="188">
        <v>0</v>
      </c>
      <c r="Z556" s="188">
        <v>0</v>
      </c>
      <c r="AA556" s="188">
        <v>0</v>
      </c>
      <c r="AB556" s="199">
        <v>15</v>
      </c>
      <c r="AC556" s="199">
        <v>15</v>
      </c>
      <c r="AD556" s="222">
        <v>15</v>
      </c>
      <c r="AE556" s="222">
        <v>15</v>
      </c>
      <c r="AF556" s="222">
        <v>15</v>
      </c>
      <c r="AG556" s="222">
        <v>15</v>
      </c>
      <c r="AH556" s="222">
        <v>15</v>
      </c>
      <c r="AI556" s="199">
        <v>20</v>
      </c>
      <c r="AJ556" s="290">
        <v>0</v>
      </c>
      <c r="AK556" s="303">
        <v>0</v>
      </c>
      <c r="AL556" s="303">
        <v>0</v>
      </c>
      <c r="AM556" s="303">
        <v>0</v>
      </c>
      <c r="AN556" s="290">
        <v>30</v>
      </c>
      <c r="AO556" s="290">
        <v>40</v>
      </c>
      <c r="AP556" s="303">
        <v>40</v>
      </c>
      <c r="AQ556" s="303">
        <v>40</v>
      </c>
      <c r="AR556" s="22"/>
      <c r="AS556" s="116" t="str">
        <f t="shared" si="85"/>
        <v>N</v>
      </c>
      <c r="AT556" s="113">
        <f>IFERROR(SUMIF('Current NLData'!A:A,'Payment Changes'!G556,'Current NLData'!K:K)/COUNTIF('Current NLData'!A:A,'Payment Changes'!G556),0)+IFERROR(VLOOKUP(G556&amp;"-ALL",NLPaymentExport,10,FALSE),0)</f>
        <v>40</v>
      </c>
      <c r="AU556" s="117">
        <f t="shared" si="86"/>
        <v>0</v>
      </c>
    </row>
    <row r="557" spans="1:80" ht="28.5" outlineLevel="1" x14ac:dyDescent="0.45">
      <c r="A557" s="3"/>
      <c r="C557" s="4"/>
      <c r="D557" s="456"/>
      <c r="E557" s="90" t="str">
        <f t="shared" si="88"/>
        <v>Norman</v>
      </c>
      <c r="F557" s="92" t="str">
        <f t="shared" si="89"/>
        <v>CP139</v>
      </c>
      <c r="G557" s="98" t="str">
        <f t="shared" si="92"/>
        <v>CP139-RETURN - 6th don of the month -BONUS</v>
      </c>
      <c r="H557" s="457"/>
      <c r="I557" s="38" t="s">
        <v>87</v>
      </c>
      <c r="J557" s="58">
        <v>0</v>
      </c>
      <c r="K557" s="58">
        <v>0</v>
      </c>
      <c r="L557" s="58">
        <v>30</v>
      </c>
      <c r="M557" s="58">
        <v>30</v>
      </c>
      <c r="N557" s="58">
        <v>30</v>
      </c>
      <c r="O557" s="58">
        <v>30</v>
      </c>
      <c r="P557" s="58">
        <v>30</v>
      </c>
      <c r="Q557" s="58">
        <v>30</v>
      </c>
      <c r="R557" s="58">
        <v>80</v>
      </c>
      <c r="S557" s="58">
        <v>0</v>
      </c>
      <c r="T557" s="58">
        <v>0</v>
      </c>
      <c r="U557" s="58">
        <v>20</v>
      </c>
      <c r="V557" s="186">
        <v>20</v>
      </c>
      <c r="W557" s="186">
        <v>20</v>
      </c>
      <c r="X557" s="186">
        <v>20</v>
      </c>
      <c r="Y557" s="186">
        <v>20</v>
      </c>
      <c r="Z557" s="186">
        <v>20</v>
      </c>
      <c r="AA557" s="186">
        <v>20</v>
      </c>
      <c r="AB557" s="190">
        <v>30</v>
      </c>
      <c r="AC557" s="190">
        <v>30</v>
      </c>
      <c r="AD557" s="214">
        <v>30</v>
      </c>
      <c r="AE557" s="214">
        <v>30</v>
      </c>
      <c r="AF557" s="214">
        <v>30</v>
      </c>
      <c r="AG557" s="214">
        <v>30</v>
      </c>
      <c r="AH557" s="214">
        <v>30</v>
      </c>
      <c r="AI557" s="190">
        <v>15</v>
      </c>
      <c r="AJ557" s="289">
        <v>10</v>
      </c>
      <c r="AK557" s="301">
        <v>10</v>
      </c>
      <c r="AL557" s="289">
        <v>40</v>
      </c>
      <c r="AM557" s="301">
        <v>40</v>
      </c>
      <c r="AN557" s="289">
        <v>10</v>
      </c>
      <c r="AO557" s="289">
        <v>0</v>
      </c>
      <c r="AP557" s="301">
        <v>0</v>
      </c>
      <c r="AQ557" s="301">
        <v>0</v>
      </c>
      <c r="AR557" s="22"/>
      <c r="AS557" s="116" t="str">
        <f t="shared" si="85"/>
        <v>N</v>
      </c>
      <c r="AT557" s="113">
        <f>IFERROR(SUMIF('Current NLData'!A:A,'Payment Changes'!G557,'Current NLData'!K:K)/COUNTIF('Current NLData'!A:A,'Payment Changes'!G557),0)+IFERROR(VLOOKUP(G557&amp;"-ALL",NLPaymentExport,10,FALSE),0)</f>
        <v>0</v>
      </c>
      <c r="AU557" s="117">
        <f t="shared" si="86"/>
        <v>0</v>
      </c>
    </row>
    <row r="558" spans="1:80" ht="28.5" outlineLevel="1" x14ac:dyDescent="0.45">
      <c r="A558" s="3"/>
      <c r="C558" s="4"/>
      <c r="D558" s="456"/>
      <c r="E558" s="90" t="str">
        <f t="shared" si="88"/>
        <v>Norman</v>
      </c>
      <c r="F558" s="92" t="str">
        <f t="shared" si="89"/>
        <v>CP139</v>
      </c>
      <c r="G558" s="98" t="str">
        <f t="shared" si="92"/>
        <v>CP139-RETURN - 7th don of the month -BONUS</v>
      </c>
      <c r="H558" s="457"/>
      <c r="I558" s="38" t="s">
        <v>88</v>
      </c>
      <c r="J558" s="58">
        <v>25</v>
      </c>
      <c r="K558" s="58">
        <v>25</v>
      </c>
      <c r="L558" s="58">
        <v>0</v>
      </c>
      <c r="M558" s="58">
        <v>0</v>
      </c>
      <c r="N558" s="58">
        <v>0</v>
      </c>
      <c r="O558" s="58">
        <v>0</v>
      </c>
      <c r="P558" s="58">
        <v>0</v>
      </c>
      <c r="Q558" s="58">
        <v>0</v>
      </c>
      <c r="R558" s="58">
        <v>0</v>
      </c>
      <c r="S558" s="58">
        <v>50</v>
      </c>
      <c r="T558" s="58">
        <v>50</v>
      </c>
      <c r="U558" s="58">
        <v>0</v>
      </c>
      <c r="V558" s="186">
        <v>0</v>
      </c>
      <c r="W558" s="186">
        <v>0</v>
      </c>
      <c r="X558" s="186">
        <v>0</v>
      </c>
      <c r="Y558" s="186">
        <v>0</v>
      </c>
      <c r="Z558" s="186">
        <v>0</v>
      </c>
      <c r="AA558" s="186">
        <v>0</v>
      </c>
      <c r="AB558" s="186">
        <v>0</v>
      </c>
      <c r="AC558" s="186">
        <v>0</v>
      </c>
      <c r="AD558" s="214">
        <v>0</v>
      </c>
      <c r="AE558" s="214">
        <v>0</v>
      </c>
      <c r="AF558" s="214">
        <v>0</v>
      </c>
      <c r="AG558" s="214">
        <v>0</v>
      </c>
      <c r="AH558" s="214">
        <v>0</v>
      </c>
      <c r="AI558" s="214">
        <v>0</v>
      </c>
      <c r="AJ558" s="272">
        <v>0</v>
      </c>
      <c r="AK558" s="301">
        <v>0</v>
      </c>
      <c r="AL558" s="301">
        <v>0</v>
      </c>
      <c r="AM558" s="301">
        <v>0</v>
      </c>
      <c r="AN558" s="272">
        <v>0</v>
      </c>
      <c r="AO558" s="301">
        <v>0</v>
      </c>
      <c r="AP558" s="301">
        <v>0</v>
      </c>
      <c r="AQ558" s="301">
        <v>0</v>
      </c>
      <c r="AR558" s="22"/>
      <c r="AS558" s="116" t="str">
        <f t="shared" si="85"/>
        <v>N</v>
      </c>
      <c r="AT558" s="113">
        <f>IFERROR(SUMIF('Current NLData'!A:A,'Payment Changes'!G558,'Current NLData'!K:K)/COUNTIF('Current NLData'!A:A,'Payment Changes'!G558),0)+IFERROR(VLOOKUP(G558&amp;"-ALL",NLPaymentExport,10,FALSE),0)</f>
        <v>0</v>
      </c>
      <c r="AU558" s="117">
        <f t="shared" si="86"/>
        <v>0</v>
      </c>
    </row>
    <row r="559" spans="1:80" ht="28.5" outlineLevel="1" x14ac:dyDescent="0.45">
      <c r="A559" s="3"/>
      <c r="C559" s="4"/>
      <c r="D559" s="456"/>
      <c r="E559" s="90" t="str">
        <f t="shared" si="88"/>
        <v>Norman</v>
      </c>
      <c r="F559" s="92" t="str">
        <f t="shared" si="89"/>
        <v>CP139</v>
      </c>
      <c r="G559" s="98" t="str">
        <f t="shared" si="92"/>
        <v>CP139-RETURN - 8th don of the month -BONUS</v>
      </c>
      <c r="H559" s="457"/>
      <c r="I559" s="38" t="s">
        <v>89</v>
      </c>
      <c r="J559" s="58">
        <v>0</v>
      </c>
      <c r="K559" s="58">
        <v>0</v>
      </c>
      <c r="L559" s="58">
        <v>0</v>
      </c>
      <c r="M559" s="58">
        <v>0</v>
      </c>
      <c r="N559" s="58">
        <v>0</v>
      </c>
      <c r="O559" s="58">
        <v>0</v>
      </c>
      <c r="P559" s="58">
        <v>0</v>
      </c>
      <c r="Q559" s="58">
        <v>0</v>
      </c>
      <c r="R559" s="58">
        <v>0</v>
      </c>
      <c r="S559" s="58">
        <v>0</v>
      </c>
      <c r="T559" s="58">
        <v>0</v>
      </c>
      <c r="U559" s="58">
        <v>0</v>
      </c>
      <c r="V559" s="186">
        <v>0</v>
      </c>
      <c r="W559" s="186">
        <v>0</v>
      </c>
      <c r="X559" s="186">
        <v>0</v>
      </c>
      <c r="Y559" s="186">
        <v>0</v>
      </c>
      <c r="Z559" s="186">
        <v>0</v>
      </c>
      <c r="AA559" s="186">
        <v>0</v>
      </c>
      <c r="AB559" s="186">
        <v>0</v>
      </c>
      <c r="AC559" s="186">
        <v>0</v>
      </c>
      <c r="AD559" s="214">
        <v>0</v>
      </c>
      <c r="AE559" s="214">
        <v>0</v>
      </c>
      <c r="AF559" s="214">
        <v>0</v>
      </c>
      <c r="AG559" s="214">
        <v>0</v>
      </c>
      <c r="AH559" s="214">
        <v>0</v>
      </c>
      <c r="AI559" s="214">
        <v>0</v>
      </c>
      <c r="AJ559" s="272">
        <v>0</v>
      </c>
      <c r="AK559" s="301">
        <v>0</v>
      </c>
      <c r="AL559" s="301">
        <v>0</v>
      </c>
      <c r="AM559" s="301">
        <v>0</v>
      </c>
      <c r="AN559" s="272">
        <v>0</v>
      </c>
      <c r="AO559" s="301">
        <v>0</v>
      </c>
      <c r="AP559" s="301">
        <v>0</v>
      </c>
      <c r="AQ559" s="301">
        <v>0</v>
      </c>
      <c r="AR559" s="22"/>
      <c r="AS559" s="116" t="str">
        <f t="shared" si="85"/>
        <v>N</v>
      </c>
      <c r="AT559" s="113">
        <f>IFERROR(SUMIF('Current NLData'!A:A,'Payment Changes'!G559,'Current NLData'!K:K)/COUNTIF('Current NLData'!A:A,'Payment Changes'!G559),0)+IFERROR(VLOOKUP(G559&amp;"-ALL",NLPaymentExport,10,FALSE),0)</f>
        <v>0</v>
      </c>
      <c r="AU559" s="117">
        <f t="shared" si="86"/>
        <v>0</v>
      </c>
    </row>
    <row r="560" spans="1:80" ht="28.5" outlineLevel="1" x14ac:dyDescent="0.45">
      <c r="A560" s="3"/>
      <c r="C560" s="4" t="str">
        <f>IF(J560=0,"Warning","")</f>
        <v/>
      </c>
      <c r="D560" s="456"/>
      <c r="E560" s="90" t="str">
        <f t="shared" si="88"/>
        <v>Norman</v>
      </c>
      <c r="F560" s="92" t="str">
        <f t="shared" si="89"/>
        <v>CP139</v>
      </c>
      <c r="G560" s="98" t="str">
        <f t="shared" si="92"/>
        <v>CP139-RETURN - Buddy referral  -BONUS</v>
      </c>
      <c r="H560" s="457"/>
      <c r="I560" s="39" t="s">
        <v>90</v>
      </c>
      <c r="J560" s="58">
        <v>50</v>
      </c>
      <c r="K560" s="58">
        <v>50</v>
      </c>
      <c r="L560" s="58">
        <v>50</v>
      </c>
      <c r="M560" s="58">
        <v>50</v>
      </c>
      <c r="N560" s="58">
        <v>50</v>
      </c>
      <c r="O560" s="58">
        <v>50</v>
      </c>
      <c r="P560" s="58">
        <v>50</v>
      </c>
      <c r="Q560" s="58">
        <v>50</v>
      </c>
      <c r="R560" s="58">
        <v>50</v>
      </c>
      <c r="S560" s="58">
        <v>50</v>
      </c>
      <c r="T560" s="58">
        <v>50</v>
      </c>
      <c r="U560" s="58">
        <v>50</v>
      </c>
      <c r="V560" s="186">
        <v>50</v>
      </c>
      <c r="W560" s="186">
        <v>50</v>
      </c>
      <c r="X560" s="186">
        <v>50</v>
      </c>
      <c r="Y560" s="186">
        <v>50</v>
      </c>
      <c r="Z560" s="186">
        <v>50</v>
      </c>
      <c r="AA560" s="186">
        <v>100</v>
      </c>
      <c r="AB560" s="190">
        <v>50</v>
      </c>
      <c r="AC560" s="190">
        <v>50</v>
      </c>
      <c r="AD560" s="214">
        <v>50</v>
      </c>
      <c r="AE560" s="214">
        <v>50</v>
      </c>
      <c r="AF560" s="214">
        <v>50</v>
      </c>
      <c r="AG560" s="214">
        <v>50</v>
      </c>
      <c r="AH560" s="214">
        <v>50</v>
      </c>
      <c r="AI560" s="214">
        <v>50</v>
      </c>
      <c r="AJ560" s="289">
        <v>0</v>
      </c>
      <c r="AK560" s="301">
        <v>0</v>
      </c>
      <c r="AL560" s="301">
        <v>0</v>
      </c>
      <c r="AM560" s="289">
        <v>50</v>
      </c>
      <c r="AN560" s="272">
        <v>50</v>
      </c>
      <c r="AO560" s="301">
        <v>50</v>
      </c>
      <c r="AP560" s="301">
        <v>50</v>
      </c>
      <c r="AQ560" s="301">
        <v>50</v>
      </c>
      <c r="AR560" s="22"/>
      <c r="AS560" s="116" t="str">
        <f t="shared" si="85"/>
        <v>N</v>
      </c>
      <c r="AT560" s="113">
        <f>IFERROR(SUMIF('Current NLData'!A:A,'Payment Changes'!G560,'Current NLData'!K:K)/COUNTIF('Current NLData'!A:A,'Payment Changes'!G560),0)+IFERROR(VLOOKUP(G560&amp;"-ALL",NLPaymentExport,10,FALSE),0)</f>
        <v>50</v>
      </c>
      <c r="AU560" s="117">
        <f t="shared" si="86"/>
        <v>0</v>
      </c>
    </row>
    <row r="561" spans="1:80" s="89" customFormat="1" ht="21.4" thickBot="1" x14ac:dyDescent="0.7">
      <c r="A561" s="85"/>
      <c r="B561" s="348"/>
      <c r="C561" s="160"/>
      <c r="D561" s="86"/>
      <c r="E561" s="86"/>
      <c r="F561" s="86"/>
      <c r="G561" s="86"/>
      <c r="H561" s="95"/>
      <c r="I561" s="87"/>
      <c r="J561" s="88"/>
      <c r="K561" s="88"/>
      <c r="L561" s="88"/>
      <c r="M561" s="88"/>
      <c r="N561" s="88"/>
      <c r="O561" s="88"/>
      <c r="P561" s="88"/>
      <c r="Q561" s="88"/>
      <c r="R561" s="88"/>
      <c r="S561" s="88"/>
      <c r="T561" s="88"/>
      <c r="U561" s="88"/>
      <c r="V561" s="189" t="s">
        <v>91</v>
      </c>
      <c r="W561" s="189" t="s">
        <v>91</v>
      </c>
      <c r="X561" s="189" t="s">
        <v>91</v>
      </c>
      <c r="Y561" s="189" t="s">
        <v>91</v>
      </c>
      <c r="Z561" s="189" t="s">
        <v>91</v>
      </c>
      <c r="AA561" s="189" t="s">
        <v>91</v>
      </c>
      <c r="AB561" s="189" t="s">
        <v>91</v>
      </c>
      <c r="AC561" s="189" t="s">
        <v>91</v>
      </c>
      <c r="AD561" s="257" t="s">
        <v>91</v>
      </c>
      <c r="AE561" s="257" t="s">
        <v>91</v>
      </c>
      <c r="AF561" s="257" t="s">
        <v>91</v>
      </c>
      <c r="AG561" s="257" t="s">
        <v>91</v>
      </c>
      <c r="AH561" s="257" t="s">
        <v>91</v>
      </c>
      <c r="AI561" s="257" t="s">
        <v>91</v>
      </c>
      <c r="AJ561" s="288" t="s">
        <v>91</v>
      </c>
      <c r="AK561" s="311" t="s">
        <v>91</v>
      </c>
      <c r="AL561" s="311" t="s">
        <v>91</v>
      </c>
      <c r="AM561" s="311" t="s">
        <v>91</v>
      </c>
      <c r="AN561" s="288" t="s">
        <v>91</v>
      </c>
      <c r="AO561" s="311" t="s">
        <v>91</v>
      </c>
      <c r="AP561" s="311" t="s">
        <v>91</v>
      </c>
      <c r="AQ561" s="311" t="s">
        <v>91</v>
      </c>
      <c r="AR561" s="21"/>
      <c r="AS561" s="116" t="str">
        <f t="shared" si="85"/>
        <v>N</v>
      </c>
      <c r="AT561" s="113">
        <f>IFERROR(SUMIF('Current NLData'!A:A,'Payment Changes'!G561,'Current NLData'!K:K)/COUNTIF('Current NLData'!A:A,'Payment Changes'!G561),0)+IFERROR(VLOOKUP(G561&amp;"-ALL",NLPaymentExport,10,FALSE),0)</f>
        <v>0</v>
      </c>
      <c r="AU561" s="117" t="str">
        <f t="shared" si="86"/>
        <v/>
      </c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</row>
    <row r="562" spans="1:80" s="10" customFormat="1" x14ac:dyDescent="0.45">
      <c r="A562" s="458">
        <v>32</v>
      </c>
      <c r="B562" s="461" t="s">
        <v>416</v>
      </c>
      <c r="C562" s="464" t="s">
        <v>44</v>
      </c>
      <c r="D562" s="467" t="s">
        <v>305</v>
      </c>
      <c r="E562" s="105" t="str">
        <f t="shared" si="88"/>
        <v>Irving</v>
      </c>
      <c r="F562" s="106" t="s">
        <v>417</v>
      </c>
      <c r="G562" s="107" t="str">
        <f t="shared" ref="G562:G580" si="93">F562&amp;"-"&amp;I562</f>
        <v>CP869-New Donor</v>
      </c>
      <c r="H562" s="470" t="s">
        <v>148</v>
      </c>
      <c r="I562" s="76" t="s">
        <v>48</v>
      </c>
      <c r="J562" s="40" t="s">
        <v>217</v>
      </c>
      <c r="K562" s="41" t="s">
        <v>418</v>
      </c>
      <c r="L562" s="41" t="s">
        <v>419</v>
      </c>
      <c r="M562" s="42" t="s">
        <v>419</v>
      </c>
      <c r="N562" s="40" t="s">
        <v>419</v>
      </c>
      <c r="O562" s="40" t="s">
        <v>108</v>
      </c>
      <c r="P562" s="40" t="s">
        <v>108</v>
      </c>
      <c r="Q562" s="40" t="s">
        <v>108</v>
      </c>
      <c r="R562" s="40" t="s">
        <v>108</v>
      </c>
      <c r="S562" s="40" t="s">
        <v>108</v>
      </c>
      <c r="T562" s="40" t="s">
        <v>108</v>
      </c>
      <c r="U562" s="40" t="s">
        <v>108</v>
      </c>
      <c r="V562" s="191" t="s">
        <v>420</v>
      </c>
      <c r="W562" s="213" t="s">
        <v>420</v>
      </c>
      <c r="X562" s="213" t="s">
        <v>420</v>
      </c>
      <c r="Y562" s="213" t="s">
        <v>420</v>
      </c>
      <c r="Z562" s="213" t="s">
        <v>420</v>
      </c>
      <c r="AA562" s="213" t="s">
        <v>420</v>
      </c>
      <c r="AB562" s="213" t="s">
        <v>420</v>
      </c>
      <c r="AC562" s="213" t="s">
        <v>420</v>
      </c>
      <c r="AD562" s="191" t="s">
        <v>421</v>
      </c>
      <c r="AE562" s="213" t="s">
        <v>421</v>
      </c>
      <c r="AF562" s="213" t="s">
        <v>421</v>
      </c>
      <c r="AG562" s="213" t="s">
        <v>422</v>
      </c>
      <c r="AH562" s="213" t="s">
        <v>421</v>
      </c>
      <c r="AI562" s="213" t="s">
        <v>422</v>
      </c>
      <c r="AJ562" s="282" t="s">
        <v>423</v>
      </c>
      <c r="AK562" s="320" t="s">
        <v>423</v>
      </c>
      <c r="AL562" s="282" t="s">
        <v>422</v>
      </c>
      <c r="AM562" s="320" t="s">
        <v>422</v>
      </c>
      <c r="AN562" s="281" t="s">
        <v>422</v>
      </c>
      <c r="AO562" s="282" t="s">
        <v>424</v>
      </c>
      <c r="AP562" s="320" t="s">
        <v>424</v>
      </c>
      <c r="AQ562" s="320" t="s">
        <v>424</v>
      </c>
      <c r="AR562" s="108"/>
      <c r="AS562" s="116" t="str">
        <f t="shared" si="85"/>
        <v>N</v>
      </c>
      <c r="AT562" s="113">
        <f>IFERROR(SUMIF('Current NLData'!A:A,'Payment Changes'!G562,'Current NLData'!K:K)/COUNTIF('Current NLData'!A:A,'Payment Changes'!G562),0)+IFERROR(VLOOKUP(G562&amp;"-ALL",NLPaymentExport,10,FALSE),0)</f>
        <v>0</v>
      </c>
      <c r="AU562" s="117" t="str">
        <f t="shared" si="86"/>
        <v/>
      </c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</row>
    <row r="563" spans="1:80" x14ac:dyDescent="0.45">
      <c r="A563" s="459"/>
      <c r="B563" s="462"/>
      <c r="C563" s="465"/>
      <c r="D563" s="468"/>
      <c r="E563" s="90" t="str">
        <f t="shared" si="88"/>
        <v>Irving</v>
      </c>
      <c r="F563" s="91" t="s">
        <v>417</v>
      </c>
      <c r="G563" s="97" t="str">
        <f t="shared" si="93"/>
        <v>CP869-Return Donor</v>
      </c>
      <c r="H563" s="471"/>
      <c r="I563" s="77" t="s">
        <v>60</v>
      </c>
      <c r="J563" s="43" t="s">
        <v>425</v>
      </c>
      <c r="K563" s="43" t="s">
        <v>425</v>
      </c>
      <c r="L563" s="44" t="s">
        <v>426</v>
      </c>
      <c r="M563" s="45" t="s">
        <v>426</v>
      </c>
      <c r="N563" s="43" t="s">
        <v>426</v>
      </c>
      <c r="O563" s="43" t="s">
        <v>426</v>
      </c>
      <c r="P563" s="43" t="s">
        <v>426</v>
      </c>
      <c r="Q563" s="43" t="s">
        <v>426</v>
      </c>
      <c r="R563" s="43" t="s">
        <v>426</v>
      </c>
      <c r="S563" s="43" t="s">
        <v>426</v>
      </c>
      <c r="T563" s="43" t="s">
        <v>426</v>
      </c>
      <c r="U563" s="43" t="s">
        <v>426</v>
      </c>
      <c r="V563" s="176" t="s">
        <v>426</v>
      </c>
      <c r="W563" s="217" t="s">
        <v>426</v>
      </c>
      <c r="X563" s="217" t="s">
        <v>426</v>
      </c>
      <c r="Y563" s="217" t="s">
        <v>426</v>
      </c>
      <c r="Z563" s="217" t="s">
        <v>426</v>
      </c>
      <c r="AA563" s="217" t="s">
        <v>426</v>
      </c>
      <c r="AB563" s="217" t="s">
        <v>426</v>
      </c>
      <c r="AC563" s="217" t="s">
        <v>426</v>
      </c>
      <c r="AD563" s="217" t="s">
        <v>426</v>
      </c>
      <c r="AE563" s="217" t="s">
        <v>426</v>
      </c>
      <c r="AF563" s="217" t="s">
        <v>426</v>
      </c>
      <c r="AG563" s="217" t="s">
        <v>426</v>
      </c>
      <c r="AH563" s="217" t="s">
        <v>426</v>
      </c>
      <c r="AI563" s="217" t="s">
        <v>426</v>
      </c>
      <c r="AJ563" s="270" t="s">
        <v>426</v>
      </c>
      <c r="AK563" s="313" t="s">
        <v>426</v>
      </c>
      <c r="AL563" s="313" t="s">
        <v>426</v>
      </c>
      <c r="AM563" s="313" t="s">
        <v>426</v>
      </c>
      <c r="AN563" s="270" t="s">
        <v>426</v>
      </c>
      <c r="AO563" s="271" t="s">
        <v>427</v>
      </c>
      <c r="AP563" s="313" t="s">
        <v>427</v>
      </c>
      <c r="AQ563" s="313" t="s">
        <v>427</v>
      </c>
      <c r="AR563" s="21"/>
      <c r="AS563" s="116" t="str">
        <f t="shared" si="85"/>
        <v>N</v>
      </c>
      <c r="AT563" s="113">
        <f>IFERROR(SUMIF('Current NLData'!A:A,'Payment Changes'!G563,'Current NLData'!K:K)/COUNTIF('Current NLData'!A:A,'Payment Changes'!G563),0)+IFERROR(VLOOKUP(G563&amp;"-ALL",NLPaymentExport,10,FALSE),0)</f>
        <v>0</v>
      </c>
      <c r="AU563" s="117" t="str">
        <f t="shared" si="86"/>
        <v/>
      </c>
    </row>
    <row r="564" spans="1:80" x14ac:dyDescent="0.45">
      <c r="A564" s="459"/>
      <c r="B564" s="462"/>
      <c r="C564" s="465"/>
      <c r="D564" s="468"/>
      <c r="E564" s="90" t="str">
        <f t="shared" si="88"/>
        <v>Irving</v>
      </c>
      <c r="F564" s="91" t="s">
        <v>417</v>
      </c>
      <c r="G564" s="97" t="str">
        <f t="shared" si="93"/>
        <v>CP869-Retention Bonus</v>
      </c>
      <c r="H564" s="471"/>
      <c r="I564" s="78" t="s">
        <v>62</v>
      </c>
      <c r="J564" s="46" t="s">
        <v>428</v>
      </c>
      <c r="K564" s="46" t="s">
        <v>428</v>
      </c>
      <c r="L564" s="47" t="s">
        <v>64</v>
      </c>
      <c r="M564" s="47" t="s">
        <v>384</v>
      </c>
      <c r="N564" s="46" t="s">
        <v>384</v>
      </c>
      <c r="O564" s="46" t="s">
        <v>384</v>
      </c>
      <c r="P564" s="46" t="s">
        <v>384</v>
      </c>
      <c r="Q564" s="46" t="s">
        <v>384</v>
      </c>
      <c r="R564" s="46" t="s">
        <v>384</v>
      </c>
      <c r="S564" s="46" t="s">
        <v>384</v>
      </c>
      <c r="T564" s="46" t="s">
        <v>384</v>
      </c>
      <c r="U564" s="46" t="s">
        <v>384</v>
      </c>
      <c r="V564" s="177" t="s">
        <v>384</v>
      </c>
      <c r="W564" s="218" t="s">
        <v>384</v>
      </c>
      <c r="X564" s="218" t="s">
        <v>429</v>
      </c>
      <c r="Y564" s="218" t="s">
        <v>429</v>
      </c>
      <c r="Z564" s="218" t="s">
        <v>429</v>
      </c>
      <c r="AA564" s="218" t="s">
        <v>429</v>
      </c>
      <c r="AB564" s="229" t="s">
        <v>409</v>
      </c>
      <c r="AC564" s="248" t="s">
        <v>409</v>
      </c>
      <c r="AD564" s="248" t="s">
        <v>409</v>
      </c>
      <c r="AE564" s="248" t="s">
        <v>409</v>
      </c>
      <c r="AF564" s="248" t="s">
        <v>409</v>
      </c>
      <c r="AG564" s="248" t="s">
        <v>410</v>
      </c>
      <c r="AH564" s="248" t="s">
        <v>409</v>
      </c>
      <c r="AI564" s="248" t="s">
        <v>410</v>
      </c>
      <c r="AJ564" s="276" t="s">
        <v>178</v>
      </c>
      <c r="AK564" s="314" t="s">
        <v>178</v>
      </c>
      <c r="AL564" s="314" t="s">
        <v>178</v>
      </c>
      <c r="AM564" s="276" t="s">
        <v>430</v>
      </c>
      <c r="AN564" s="280" t="s">
        <v>430</v>
      </c>
      <c r="AO564" s="276" t="s">
        <v>431</v>
      </c>
      <c r="AP564" s="276" t="s">
        <v>323</v>
      </c>
      <c r="AQ564" s="314" t="s">
        <v>323</v>
      </c>
      <c r="AR564" s="21"/>
      <c r="AS564" s="116" t="str">
        <f t="shared" si="85"/>
        <v>N</v>
      </c>
      <c r="AT564" s="113">
        <f>IFERROR(SUMIF('Current NLData'!A:A,'Payment Changes'!G564,'Current NLData'!K:K)/COUNTIF('Current NLData'!A:A,'Payment Changes'!G564),0)+IFERROR(VLOOKUP(G564&amp;"-ALL",NLPaymentExport,10,FALSE),0)</f>
        <v>0</v>
      </c>
      <c r="AU564" s="117" t="str">
        <f t="shared" si="86"/>
        <v/>
      </c>
    </row>
    <row r="565" spans="1:80" s="15" customFormat="1" ht="14.65" thickBot="1" x14ac:dyDescent="0.5">
      <c r="A565" s="460"/>
      <c r="B565" s="463"/>
      <c r="C565" s="466"/>
      <c r="D565" s="469"/>
      <c r="E565" s="109" t="str">
        <f t="shared" si="88"/>
        <v>Irving</v>
      </c>
      <c r="F565" s="110" t="s">
        <v>417</v>
      </c>
      <c r="G565" s="111" t="str">
        <f t="shared" si="93"/>
        <v>CP869-Referral</v>
      </c>
      <c r="H565" s="472"/>
      <c r="I565" s="79" t="s">
        <v>73</v>
      </c>
      <c r="J565" s="49">
        <v>50</v>
      </c>
      <c r="K565" s="49">
        <v>0</v>
      </c>
      <c r="L565" s="50" t="s">
        <v>64</v>
      </c>
      <c r="M565" s="51" t="s">
        <v>64</v>
      </c>
      <c r="N565" s="49" t="s">
        <v>64</v>
      </c>
      <c r="O565" s="49">
        <v>50</v>
      </c>
      <c r="P565" s="49">
        <v>50</v>
      </c>
      <c r="Q565" s="49">
        <v>50</v>
      </c>
      <c r="R565" s="49">
        <v>50</v>
      </c>
      <c r="S565" s="49">
        <v>50</v>
      </c>
      <c r="T565" s="49" t="s">
        <v>64</v>
      </c>
      <c r="U565" s="49" t="s">
        <v>64</v>
      </c>
      <c r="V565" s="178" t="s">
        <v>64</v>
      </c>
      <c r="W565" s="219" t="s">
        <v>64</v>
      </c>
      <c r="X565" s="219" t="s">
        <v>64</v>
      </c>
      <c r="Y565" s="219" t="s">
        <v>64</v>
      </c>
      <c r="Z565" s="219" t="s">
        <v>64</v>
      </c>
      <c r="AA565" s="219" t="s">
        <v>134</v>
      </c>
      <c r="AB565" s="233" t="s">
        <v>415</v>
      </c>
      <c r="AC565" s="244" t="s">
        <v>133</v>
      </c>
      <c r="AD565" s="249" t="s">
        <v>133</v>
      </c>
      <c r="AE565" s="249" t="s">
        <v>133</v>
      </c>
      <c r="AF565" s="249" t="s">
        <v>133</v>
      </c>
      <c r="AG565" s="249">
        <v>50</v>
      </c>
      <c r="AH565" s="249" t="s">
        <v>133</v>
      </c>
      <c r="AI565" s="249">
        <v>50</v>
      </c>
      <c r="AJ565" s="283">
        <v>25</v>
      </c>
      <c r="AK565" s="315">
        <v>25</v>
      </c>
      <c r="AL565" s="315">
        <v>25</v>
      </c>
      <c r="AM565" s="315">
        <v>25</v>
      </c>
      <c r="AN565" s="277">
        <v>25</v>
      </c>
      <c r="AO565" s="315">
        <v>25</v>
      </c>
      <c r="AP565" s="315">
        <v>25</v>
      </c>
      <c r="AQ565" s="315">
        <v>25</v>
      </c>
      <c r="AR565" s="112"/>
      <c r="AS565" s="116" t="str">
        <f t="shared" si="85"/>
        <v>N</v>
      </c>
      <c r="AT565" s="113">
        <f>IFERROR(SUMIF('Current NLData'!A:A,'Payment Changes'!G565,'Current NLData'!K:K)/COUNTIF('Current NLData'!A:A,'Payment Changes'!G565),0)+IFERROR(VLOOKUP(G565&amp;"-ALL",NLPaymentExport,10,FALSE),0)</f>
        <v>0</v>
      </c>
      <c r="AU565" s="117" t="str">
        <f t="shared" si="86"/>
        <v/>
      </c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</row>
    <row r="566" spans="1:80" outlineLevel="1" x14ac:dyDescent="0.45">
      <c r="A566" s="3"/>
      <c r="C566" s="4"/>
      <c r="D566" s="455" t="s">
        <v>417</v>
      </c>
      <c r="E566" s="90" t="str">
        <f t="shared" si="88"/>
        <v>Irving</v>
      </c>
      <c r="F566" s="92" t="str">
        <f t="shared" si="89"/>
        <v>CP869</v>
      </c>
      <c r="G566" s="98" t="str">
        <f t="shared" si="93"/>
        <v>CP869-NEW DONOR -1st</v>
      </c>
      <c r="H566" s="457" t="s">
        <v>75</v>
      </c>
      <c r="I566" s="33" t="s">
        <v>76</v>
      </c>
      <c r="J566" s="60">
        <v>100</v>
      </c>
      <c r="K566" s="61">
        <v>100</v>
      </c>
      <c r="L566" s="60">
        <v>100</v>
      </c>
      <c r="M566" s="60">
        <v>100</v>
      </c>
      <c r="N566" s="60">
        <v>100</v>
      </c>
      <c r="O566" s="60">
        <v>100</v>
      </c>
      <c r="P566" s="60">
        <v>100</v>
      </c>
      <c r="Q566" s="60">
        <v>100</v>
      </c>
      <c r="R566" s="60">
        <v>100</v>
      </c>
      <c r="S566" s="60">
        <v>100</v>
      </c>
      <c r="T566" s="60">
        <v>100</v>
      </c>
      <c r="U566" s="60">
        <v>100</v>
      </c>
      <c r="V566" s="192">
        <v>125</v>
      </c>
      <c r="W566" s="220">
        <v>125</v>
      </c>
      <c r="X566" s="220">
        <v>125</v>
      </c>
      <c r="Y566" s="220">
        <v>125</v>
      </c>
      <c r="Z566" s="220">
        <v>125</v>
      </c>
      <c r="AA566" s="220">
        <v>125</v>
      </c>
      <c r="AB566" s="220">
        <v>125</v>
      </c>
      <c r="AC566" s="220">
        <v>125</v>
      </c>
      <c r="AD566" s="192">
        <v>100</v>
      </c>
      <c r="AE566" s="220">
        <v>100</v>
      </c>
      <c r="AF566" s="220">
        <v>100</v>
      </c>
      <c r="AG566" s="220">
        <v>100</v>
      </c>
      <c r="AH566" s="220">
        <v>100</v>
      </c>
      <c r="AI566" s="220">
        <v>100</v>
      </c>
      <c r="AJ566" s="286">
        <v>100</v>
      </c>
      <c r="AK566" s="300">
        <v>100</v>
      </c>
      <c r="AL566" s="300">
        <v>100</v>
      </c>
      <c r="AM566" s="300">
        <v>100</v>
      </c>
      <c r="AN566" s="286">
        <v>100</v>
      </c>
      <c r="AO566" s="300">
        <v>100</v>
      </c>
      <c r="AP566" s="300">
        <v>100</v>
      </c>
      <c r="AQ566" s="300">
        <v>100</v>
      </c>
      <c r="AR566" s="23"/>
      <c r="AS566" s="116" t="str">
        <f t="shared" si="85"/>
        <v>N</v>
      </c>
      <c r="AT566" s="113">
        <f>IFERROR(SUMIF('Current NLData'!A:A,'Payment Changes'!G566,'Current NLData'!K:K)/COUNTIF('Current NLData'!A:A,'Payment Changes'!G566),0)+IFERROR(VLOOKUP(G566&amp;"-ALL",NLPaymentExport,10,FALSE),0)</f>
        <v>100</v>
      </c>
      <c r="AU566" s="117">
        <f t="shared" si="86"/>
        <v>0</v>
      </c>
    </row>
    <row r="567" spans="1:80" outlineLevel="1" x14ac:dyDescent="0.45">
      <c r="A567" s="3"/>
      <c r="C567" s="4"/>
      <c r="D567" s="456"/>
      <c r="E567" s="90" t="str">
        <f t="shared" si="88"/>
        <v>Irving</v>
      </c>
      <c r="F567" s="92" t="str">
        <f t="shared" si="89"/>
        <v>CP869</v>
      </c>
      <c r="G567" s="98" t="str">
        <f t="shared" si="93"/>
        <v>CP869-NEW DONOR -2nd</v>
      </c>
      <c r="H567" s="457"/>
      <c r="I567" s="34" t="s">
        <v>77</v>
      </c>
      <c r="J567" s="58">
        <v>100</v>
      </c>
      <c r="K567" s="62">
        <v>100</v>
      </c>
      <c r="L567" s="58">
        <v>100</v>
      </c>
      <c r="M567" s="58">
        <v>100</v>
      </c>
      <c r="N567" s="58">
        <v>100</v>
      </c>
      <c r="O567" s="58">
        <v>100</v>
      </c>
      <c r="P567" s="58">
        <v>100</v>
      </c>
      <c r="Q567" s="58">
        <v>100</v>
      </c>
      <c r="R567" s="58">
        <v>100</v>
      </c>
      <c r="S567" s="58">
        <v>100</v>
      </c>
      <c r="T567" s="58">
        <v>100</v>
      </c>
      <c r="U567" s="58">
        <v>100</v>
      </c>
      <c r="V567" s="190">
        <v>125</v>
      </c>
      <c r="W567" s="214">
        <v>125</v>
      </c>
      <c r="X567" s="214">
        <v>125</v>
      </c>
      <c r="Y567" s="214">
        <v>125</v>
      </c>
      <c r="Z567" s="214">
        <v>125</v>
      </c>
      <c r="AA567" s="214">
        <v>125</v>
      </c>
      <c r="AB567" s="214">
        <v>125</v>
      </c>
      <c r="AC567" s="214">
        <v>125</v>
      </c>
      <c r="AD567" s="190">
        <v>100</v>
      </c>
      <c r="AE567" s="214">
        <v>100</v>
      </c>
      <c r="AF567" s="214">
        <v>100</v>
      </c>
      <c r="AG567" s="214">
        <v>100</v>
      </c>
      <c r="AH567" s="214">
        <v>100</v>
      </c>
      <c r="AI567" s="214">
        <v>100</v>
      </c>
      <c r="AJ567" s="272">
        <v>100</v>
      </c>
      <c r="AK567" s="301">
        <v>100</v>
      </c>
      <c r="AL567" s="301">
        <v>100</v>
      </c>
      <c r="AM567" s="301">
        <v>100</v>
      </c>
      <c r="AN567" s="272">
        <v>100</v>
      </c>
      <c r="AO567" s="301">
        <v>100</v>
      </c>
      <c r="AP567" s="301">
        <v>100</v>
      </c>
      <c r="AQ567" s="301">
        <v>100</v>
      </c>
      <c r="AR567" s="23"/>
      <c r="AS567" s="116" t="str">
        <f t="shared" si="85"/>
        <v>N</v>
      </c>
      <c r="AT567" s="113">
        <f>IFERROR(SUMIF('Current NLData'!A:A,'Payment Changes'!G567,'Current NLData'!K:K)/COUNTIF('Current NLData'!A:A,'Payment Changes'!G567),0)+IFERROR(VLOOKUP(G567&amp;"-ALL",NLPaymentExport,10,FALSE),0)</f>
        <v>100</v>
      </c>
      <c r="AU567" s="117">
        <f t="shared" si="86"/>
        <v>0</v>
      </c>
    </row>
    <row r="568" spans="1:80" outlineLevel="1" x14ac:dyDescent="0.45">
      <c r="A568" s="3"/>
      <c r="C568" s="4"/>
      <c r="D568" s="456"/>
      <c r="E568" s="90" t="str">
        <f t="shared" si="88"/>
        <v>Irving</v>
      </c>
      <c r="F568" s="92" t="str">
        <f t="shared" si="89"/>
        <v>CP869</v>
      </c>
      <c r="G568" s="98" t="str">
        <f t="shared" si="93"/>
        <v>CP869-NEW DONOR -3rd</v>
      </c>
      <c r="H568" s="457"/>
      <c r="I568" s="34" t="s">
        <v>78</v>
      </c>
      <c r="J568" s="58">
        <v>100</v>
      </c>
      <c r="K568" s="62">
        <v>100</v>
      </c>
      <c r="L568" s="58">
        <v>100</v>
      </c>
      <c r="M568" s="58">
        <v>100</v>
      </c>
      <c r="N568" s="58">
        <v>100</v>
      </c>
      <c r="O568" s="58">
        <v>100</v>
      </c>
      <c r="P568" s="58">
        <v>100</v>
      </c>
      <c r="Q568" s="58">
        <v>100</v>
      </c>
      <c r="R568" s="58">
        <v>100</v>
      </c>
      <c r="S568" s="58">
        <v>100</v>
      </c>
      <c r="T568" s="58">
        <v>100</v>
      </c>
      <c r="U568" s="58">
        <v>100</v>
      </c>
      <c r="V568" s="190">
        <v>125</v>
      </c>
      <c r="W568" s="214">
        <v>125</v>
      </c>
      <c r="X568" s="214">
        <v>125</v>
      </c>
      <c r="Y568" s="214">
        <v>125</v>
      </c>
      <c r="Z568" s="214">
        <v>125</v>
      </c>
      <c r="AA568" s="214">
        <v>125</v>
      </c>
      <c r="AB568" s="214">
        <v>125</v>
      </c>
      <c r="AC568" s="214">
        <v>125</v>
      </c>
      <c r="AD568" s="190">
        <v>100</v>
      </c>
      <c r="AE568" s="214">
        <v>100</v>
      </c>
      <c r="AF568" s="214">
        <v>100</v>
      </c>
      <c r="AG568" s="214">
        <v>100</v>
      </c>
      <c r="AH568" s="214">
        <v>100</v>
      </c>
      <c r="AI568" s="214">
        <v>100</v>
      </c>
      <c r="AJ568" s="272">
        <v>100</v>
      </c>
      <c r="AK568" s="301">
        <v>100</v>
      </c>
      <c r="AL568" s="301">
        <v>100</v>
      </c>
      <c r="AM568" s="301">
        <v>100</v>
      </c>
      <c r="AN568" s="272">
        <v>100</v>
      </c>
      <c r="AO568" s="301">
        <v>100</v>
      </c>
      <c r="AP568" s="301">
        <v>100</v>
      </c>
      <c r="AQ568" s="301">
        <v>100</v>
      </c>
      <c r="AR568" s="23"/>
      <c r="AS568" s="116" t="str">
        <f t="shared" si="85"/>
        <v>N</v>
      </c>
      <c r="AT568" s="113">
        <f>IFERROR(SUMIF('Current NLData'!A:A,'Payment Changes'!G568,'Current NLData'!K:K)/COUNTIF('Current NLData'!A:A,'Payment Changes'!G568),0)+IFERROR(VLOOKUP(G568&amp;"-ALL",NLPaymentExport,10,FALSE),0)</f>
        <v>100</v>
      </c>
      <c r="AU568" s="117">
        <f t="shared" si="86"/>
        <v>0</v>
      </c>
    </row>
    <row r="569" spans="1:80" outlineLevel="1" x14ac:dyDescent="0.45">
      <c r="A569" s="3"/>
      <c r="C569" s="4"/>
      <c r="D569" s="456"/>
      <c r="E569" s="90" t="str">
        <f t="shared" si="88"/>
        <v>Irving</v>
      </c>
      <c r="F569" s="92" t="str">
        <f t="shared" si="89"/>
        <v>CP869</v>
      </c>
      <c r="G569" s="98" t="str">
        <f t="shared" si="93"/>
        <v>CP869-NEW DONOR -4th</v>
      </c>
      <c r="H569" s="457"/>
      <c r="I569" s="34" t="s">
        <v>79</v>
      </c>
      <c r="J569" s="58">
        <v>100</v>
      </c>
      <c r="K569" s="62">
        <v>100</v>
      </c>
      <c r="L569" s="58">
        <v>100</v>
      </c>
      <c r="M569" s="58">
        <v>100</v>
      </c>
      <c r="N569" s="58">
        <v>100</v>
      </c>
      <c r="O569" s="58">
        <v>100</v>
      </c>
      <c r="P569" s="58">
        <v>100</v>
      </c>
      <c r="Q569" s="58">
        <v>100</v>
      </c>
      <c r="R569" s="58">
        <v>100</v>
      </c>
      <c r="S569" s="58">
        <v>100</v>
      </c>
      <c r="T569" s="58">
        <v>100</v>
      </c>
      <c r="U569" s="58">
        <v>100</v>
      </c>
      <c r="V569" s="190">
        <v>125</v>
      </c>
      <c r="W569" s="214">
        <v>125</v>
      </c>
      <c r="X569" s="214">
        <v>125</v>
      </c>
      <c r="Y569" s="214">
        <v>125</v>
      </c>
      <c r="Z569" s="214">
        <v>125</v>
      </c>
      <c r="AA569" s="214">
        <v>125</v>
      </c>
      <c r="AB569" s="214">
        <v>125</v>
      </c>
      <c r="AC569" s="214">
        <v>125</v>
      </c>
      <c r="AD569" s="190">
        <v>100</v>
      </c>
      <c r="AE569" s="214">
        <v>100</v>
      </c>
      <c r="AF569" s="214">
        <v>100</v>
      </c>
      <c r="AG569" s="214">
        <v>100</v>
      </c>
      <c r="AH569" s="214">
        <v>100</v>
      </c>
      <c r="AI569" s="214">
        <v>100</v>
      </c>
      <c r="AJ569" s="272">
        <v>100</v>
      </c>
      <c r="AK569" s="301">
        <v>100</v>
      </c>
      <c r="AL569" s="301">
        <v>100</v>
      </c>
      <c r="AM569" s="301">
        <v>100</v>
      </c>
      <c r="AN569" s="272">
        <v>100</v>
      </c>
      <c r="AO569" s="301">
        <v>100</v>
      </c>
      <c r="AP569" s="301">
        <v>100</v>
      </c>
      <c r="AQ569" s="301">
        <v>100</v>
      </c>
      <c r="AR569" s="23"/>
      <c r="AS569" s="116" t="str">
        <f t="shared" si="85"/>
        <v>N</v>
      </c>
      <c r="AT569" s="113">
        <f>IFERROR(SUMIF('Current NLData'!A:A,'Payment Changes'!G569,'Current NLData'!K:K)/COUNTIF('Current NLData'!A:A,'Payment Changes'!G569),0)+IFERROR(VLOOKUP(G569&amp;"-ALL",NLPaymentExport,10,FALSE),0)</f>
        <v>100</v>
      </c>
      <c r="AU569" s="117">
        <f t="shared" si="86"/>
        <v>0</v>
      </c>
    </row>
    <row r="570" spans="1:80" outlineLevel="1" x14ac:dyDescent="0.45">
      <c r="A570" s="3"/>
      <c r="C570" s="4"/>
      <c r="D570" s="456"/>
      <c r="E570" s="90" t="str">
        <f t="shared" si="88"/>
        <v>Irving</v>
      </c>
      <c r="F570" s="92" t="str">
        <f t="shared" si="89"/>
        <v>CP869</v>
      </c>
      <c r="G570" s="98" t="str">
        <f t="shared" si="93"/>
        <v>CP869-NEW DONOR -5th</v>
      </c>
      <c r="H570" s="457"/>
      <c r="I570" s="34" t="s">
        <v>80</v>
      </c>
      <c r="J570" s="58">
        <v>100</v>
      </c>
      <c r="K570" s="62">
        <v>45</v>
      </c>
      <c r="L570" s="58">
        <v>50</v>
      </c>
      <c r="M570" s="58">
        <v>50</v>
      </c>
      <c r="N570" s="58">
        <v>50</v>
      </c>
      <c r="O570" s="58">
        <v>100</v>
      </c>
      <c r="P570" s="58">
        <v>100</v>
      </c>
      <c r="Q570" s="58">
        <v>100</v>
      </c>
      <c r="R570" s="58">
        <v>100</v>
      </c>
      <c r="S570" s="58">
        <v>100</v>
      </c>
      <c r="T570" s="58">
        <v>100</v>
      </c>
      <c r="U570" s="58">
        <v>100</v>
      </c>
      <c r="V570" s="190">
        <v>125</v>
      </c>
      <c r="W570" s="214">
        <v>125</v>
      </c>
      <c r="X570" s="214">
        <v>125</v>
      </c>
      <c r="Y570" s="214">
        <v>125</v>
      </c>
      <c r="Z570" s="214">
        <v>125</v>
      </c>
      <c r="AA570" s="214">
        <v>125</v>
      </c>
      <c r="AB570" s="214">
        <v>125</v>
      </c>
      <c r="AC570" s="214">
        <v>125</v>
      </c>
      <c r="AD570" s="190">
        <v>100</v>
      </c>
      <c r="AE570" s="214">
        <v>100</v>
      </c>
      <c r="AF570" s="214">
        <v>100</v>
      </c>
      <c r="AG570" s="214">
        <v>100</v>
      </c>
      <c r="AH570" s="214">
        <v>100</v>
      </c>
      <c r="AI570" s="214">
        <v>100</v>
      </c>
      <c r="AJ570" s="272">
        <v>100</v>
      </c>
      <c r="AK570" s="301">
        <v>100</v>
      </c>
      <c r="AL570" s="301">
        <v>100</v>
      </c>
      <c r="AM570" s="301">
        <v>100</v>
      </c>
      <c r="AN570" s="272">
        <v>100</v>
      </c>
      <c r="AO570" s="301">
        <v>100</v>
      </c>
      <c r="AP570" s="301">
        <v>100</v>
      </c>
      <c r="AQ570" s="301">
        <v>100</v>
      </c>
      <c r="AR570" s="23"/>
      <c r="AS570" s="116" t="str">
        <f t="shared" si="85"/>
        <v>N</v>
      </c>
      <c r="AT570" s="113">
        <f>IFERROR(SUMIF('Current NLData'!A:A,'Payment Changes'!G570,'Current NLData'!K:K)/COUNTIF('Current NLData'!A:A,'Payment Changes'!G570),0)+IFERROR(VLOOKUP(G570&amp;"-ALL",NLPaymentExport,10,FALSE),0)</f>
        <v>100</v>
      </c>
      <c r="AU570" s="117">
        <f t="shared" si="86"/>
        <v>0</v>
      </c>
    </row>
    <row r="571" spans="1:80" outlineLevel="1" x14ac:dyDescent="0.45">
      <c r="A571" s="3"/>
      <c r="C571" s="4"/>
      <c r="D571" s="456"/>
      <c r="E571" s="90" t="str">
        <f t="shared" si="88"/>
        <v>Irving</v>
      </c>
      <c r="F571" s="92" t="str">
        <f t="shared" si="89"/>
        <v>CP869</v>
      </c>
      <c r="G571" s="98" t="str">
        <f t="shared" si="93"/>
        <v>CP869-NEW DONOR -6th</v>
      </c>
      <c r="H571" s="457"/>
      <c r="I571" s="34" t="s">
        <v>81</v>
      </c>
      <c r="J571" s="58">
        <v>45</v>
      </c>
      <c r="K571" s="62">
        <v>65</v>
      </c>
      <c r="L571" s="58">
        <v>50</v>
      </c>
      <c r="M571" s="58">
        <v>50</v>
      </c>
      <c r="N571" s="58">
        <v>50</v>
      </c>
      <c r="O571" s="58">
        <v>100</v>
      </c>
      <c r="P571" s="58">
        <v>100</v>
      </c>
      <c r="Q571" s="58">
        <v>100</v>
      </c>
      <c r="R571" s="58">
        <v>100</v>
      </c>
      <c r="S571" s="58">
        <v>100</v>
      </c>
      <c r="T571" s="58">
        <v>100</v>
      </c>
      <c r="U571" s="58">
        <v>100</v>
      </c>
      <c r="V571" s="190">
        <v>50</v>
      </c>
      <c r="W571" s="214">
        <v>50</v>
      </c>
      <c r="X571" s="214">
        <v>50</v>
      </c>
      <c r="Y571" s="214">
        <v>50</v>
      </c>
      <c r="Z571" s="214">
        <v>50</v>
      </c>
      <c r="AA571" s="214">
        <v>50</v>
      </c>
      <c r="AB571" s="214">
        <v>50</v>
      </c>
      <c r="AC571" s="214">
        <v>50</v>
      </c>
      <c r="AD571" s="190">
        <v>100</v>
      </c>
      <c r="AE571" s="214">
        <v>100</v>
      </c>
      <c r="AF571" s="214">
        <v>100</v>
      </c>
      <c r="AG571" s="214">
        <v>100</v>
      </c>
      <c r="AH571" s="214">
        <v>100</v>
      </c>
      <c r="AI571" s="214">
        <v>100</v>
      </c>
      <c r="AJ571" s="289">
        <v>50</v>
      </c>
      <c r="AK571" s="301">
        <v>50</v>
      </c>
      <c r="AL571" s="289">
        <v>100</v>
      </c>
      <c r="AM571" s="301">
        <v>100</v>
      </c>
      <c r="AN571" s="272">
        <v>100</v>
      </c>
      <c r="AO571" s="301">
        <v>100</v>
      </c>
      <c r="AP571" s="301">
        <v>100</v>
      </c>
      <c r="AQ571" s="301">
        <v>100</v>
      </c>
      <c r="AR571" s="23"/>
      <c r="AS571" s="116" t="str">
        <f t="shared" si="85"/>
        <v>N</v>
      </c>
      <c r="AT571" s="113">
        <f>IFERROR(SUMIF('Current NLData'!A:A,'Payment Changes'!G571,'Current NLData'!K:K)/COUNTIF('Current NLData'!A:A,'Payment Changes'!G571),0)+IFERROR(VLOOKUP(G571&amp;"-ALL",NLPaymentExport,10,FALSE),0)</f>
        <v>100</v>
      </c>
      <c r="AU571" s="117">
        <f t="shared" si="86"/>
        <v>0</v>
      </c>
    </row>
    <row r="572" spans="1:80" outlineLevel="1" x14ac:dyDescent="0.45">
      <c r="A572" s="3"/>
      <c r="C572" s="4"/>
      <c r="D572" s="456"/>
      <c r="E572" s="90" t="str">
        <f t="shared" si="88"/>
        <v>Irving</v>
      </c>
      <c r="F572" s="92" t="str">
        <f t="shared" si="89"/>
        <v>CP869</v>
      </c>
      <c r="G572" s="98" t="str">
        <f t="shared" si="93"/>
        <v>CP869-NEW DONOR -7th</v>
      </c>
      <c r="H572" s="457"/>
      <c r="I572" s="34" t="s">
        <v>82</v>
      </c>
      <c r="J572" s="58">
        <v>45</v>
      </c>
      <c r="K572" s="62">
        <v>45</v>
      </c>
      <c r="L572" s="58">
        <v>50</v>
      </c>
      <c r="M572" s="58">
        <v>50</v>
      </c>
      <c r="N572" s="58">
        <v>50</v>
      </c>
      <c r="O572" s="58">
        <v>50</v>
      </c>
      <c r="P572" s="58">
        <v>50</v>
      </c>
      <c r="Q572" s="58">
        <v>50</v>
      </c>
      <c r="R572" s="58">
        <v>50</v>
      </c>
      <c r="S572" s="58">
        <v>50</v>
      </c>
      <c r="T572" s="58">
        <v>50</v>
      </c>
      <c r="U572" s="58">
        <v>50</v>
      </c>
      <c r="V572" s="186">
        <v>50</v>
      </c>
      <c r="W572" s="214">
        <v>50</v>
      </c>
      <c r="X572" s="214">
        <v>50</v>
      </c>
      <c r="Y572" s="214">
        <v>50</v>
      </c>
      <c r="Z572" s="214">
        <v>50</v>
      </c>
      <c r="AA572" s="214">
        <v>50</v>
      </c>
      <c r="AB572" s="214">
        <v>50</v>
      </c>
      <c r="AC572" s="214">
        <v>50</v>
      </c>
      <c r="AD572" s="190">
        <v>100</v>
      </c>
      <c r="AE572" s="214">
        <v>100</v>
      </c>
      <c r="AF572" s="214">
        <v>100</v>
      </c>
      <c r="AG572" s="214">
        <v>100</v>
      </c>
      <c r="AH572" s="214">
        <v>100</v>
      </c>
      <c r="AI572" s="214">
        <v>100</v>
      </c>
      <c r="AJ572" s="289">
        <v>50</v>
      </c>
      <c r="AK572" s="301">
        <v>50</v>
      </c>
      <c r="AL572" s="289">
        <v>100</v>
      </c>
      <c r="AM572" s="301">
        <v>100</v>
      </c>
      <c r="AN572" s="272">
        <v>100</v>
      </c>
      <c r="AO572" s="289">
        <v>50</v>
      </c>
      <c r="AP572" s="301">
        <v>50</v>
      </c>
      <c r="AQ572" s="301">
        <v>50</v>
      </c>
      <c r="AR572" s="23"/>
      <c r="AS572" s="116" t="str">
        <f t="shared" si="85"/>
        <v>N</v>
      </c>
      <c r="AT572" s="113">
        <f>IFERROR(SUMIF('Current NLData'!A:A,'Payment Changes'!G572,'Current NLData'!K:K)/COUNTIF('Current NLData'!A:A,'Payment Changes'!G572),0)+IFERROR(VLOOKUP(G572&amp;"-ALL",NLPaymentExport,10,FALSE),0)</f>
        <v>50</v>
      </c>
      <c r="AU572" s="117">
        <f t="shared" si="86"/>
        <v>0</v>
      </c>
    </row>
    <row r="573" spans="1:80" outlineLevel="1" x14ac:dyDescent="0.45">
      <c r="A573" s="3"/>
      <c r="C573" s="4"/>
      <c r="D573" s="456"/>
      <c r="E573" s="90" t="str">
        <f t="shared" si="88"/>
        <v>Irving</v>
      </c>
      <c r="F573" s="92" t="str">
        <f t="shared" si="89"/>
        <v>CP869</v>
      </c>
      <c r="G573" s="98" t="str">
        <f t="shared" si="93"/>
        <v>CP869-NEW DONOR -8th</v>
      </c>
      <c r="H573" s="457"/>
      <c r="I573" s="35" t="s">
        <v>83</v>
      </c>
      <c r="J573" s="63">
        <v>45</v>
      </c>
      <c r="K573" s="64">
        <v>65</v>
      </c>
      <c r="L573" s="63">
        <v>50</v>
      </c>
      <c r="M573" s="63">
        <v>50</v>
      </c>
      <c r="N573" s="63">
        <v>50</v>
      </c>
      <c r="O573" s="63">
        <v>50</v>
      </c>
      <c r="P573" s="63">
        <v>50</v>
      </c>
      <c r="Q573" s="63">
        <v>50</v>
      </c>
      <c r="R573" s="63">
        <v>50</v>
      </c>
      <c r="S573" s="63">
        <v>50</v>
      </c>
      <c r="T573" s="63">
        <v>50</v>
      </c>
      <c r="U573" s="63">
        <v>50</v>
      </c>
      <c r="V573" s="187">
        <v>50</v>
      </c>
      <c r="W573" s="221">
        <v>50</v>
      </c>
      <c r="X573" s="221">
        <v>50</v>
      </c>
      <c r="Y573" s="221">
        <v>50</v>
      </c>
      <c r="Z573" s="221">
        <v>50</v>
      </c>
      <c r="AA573" s="221">
        <v>50</v>
      </c>
      <c r="AB573" s="221">
        <v>50</v>
      </c>
      <c r="AC573" s="221">
        <v>50</v>
      </c>
      <c r="AD573" s="243">
        <v>100</v>
      </c>
      <c r="AE573" s="221">
        <v>100</v>
      </c>
      <c r="AF573" s="221">
        <v>100</v>
      </c>
      <c r="AG573" s="221">
        <v>100</v>
      </c>
      <c r="AH573" s="221">
        <v>100</v>
      </c>
      <c r="AI573" s="221">
        <v>100</v>
      </c>
      <c r="AJ573" s="305">
        <v>50</v>
      </c>
      <c r="AK573" s="302">
        <v>50</v>
      </c>
      <c r="AL573" s="305">
        <v>100</v>
      </c>
      <c r="AM573" s="302">
        <v>100</v>
      </c>
      <c r="AN573" s="273">
        <v>100</v>
      </c>
      <c r="AO573" s="305">
        <v>50</v>
      </c>
      <c r="AP573" s="302">
        <v>50</v>
      </c>
      <c r="AQ573" s="302">
        <v>50</v>
      </c>
      <c r="AR573" s="23"/>
      <c r="AS573" s="116" t="str">
        <f t="shared" si="85"/>
        <v>N</v>
      </c>
      <c r="AT573" s="113">
        <f>IFERROR(SUMIF('Current NLData'!A:A,'Payment Changes'!G573,'Current NLData'!K:K)/COUNTIF('Current NLData'!A:A,'Payment Changes'!G573),0)+IFERROR(VLOOKUP(G573&amp;"-ALL",NLPaymentExport,10,FALSE),0)</f>
        <v>50</v>
      </c>
      <c r="AU573" s="117">
        <f t="shared" si="86"/>
        <v>0</v>
      </c>
    </row>
    <row r="574" spans="1:80" ht="28.5" outlineLevel="1" x14ac:dyDescent="0.45">
      <c r="A574" s="3"/>
      <c r="C574" s="4"/>
      <c r="D574" s="456"/>
      <c r="E574" s="90" t="str">
        <f t="shared" si="88"/>
        <v>Irving</v>
      </c>
      <c r="F574" s="92" t="str">
        <f t="shared" si="89"/>
        <v>CP869</v>
      </c>
      <c r="G574" s="98" t="str">
        <f t="shared" si="93"/>
        <v>CP869-RETURN - 1st don of the week -STD</v>
      </c>
      <c r="H574" s="457"/>
      <c r="I574" s="36" t="s">
        <v>84</v>
      </c>
      <c r="J574" s="58">
        <v>45</v>
      </c>
      <c r="K574" s="58">
        <v>45</v>
      </c>
      <c r="L574" s="58">
        <v>50</v>
      </c>
      <c r="M574" s="58">
        <v>50</v>
      </c>
      <c r="N574" s="58">
        <v>50</v>
      </c>
      <c r="O574" s="58">
        <v>50</v>
      </c>
      <c r="P574" s="58">
        <v>50</v>
      </c>
      <c r="Q574" s="58">
        <v>50</v>
      </c>
      <c r="R574" s="58">
        <v>50</v>
      </c>
      <c r="S574" s="58">
        <v>50</v>
      </c>
      <c r="T574" s="58">
        <v>50</v>
      </c>
      <c r="U574" s="58">
        <v>50</v>
      </c>
      <c r="V574" s="186">
        <v>50</v>
      </c>
      <c r="W574" s="214">
        <v>50</v>
      </c>
      <c r="X574" s="214">
        <v>50</v>
      </c>
      <c r="Y574" s="214">
        <v>50</v>
      </c>
      <c r="Z574" s="214">
        <v>50</v>
      </c>
      <c r="AA574" s="214">
        <v>50</v>
      </c>
      <c r="AB574" s="214">
        <v>50</v>
      </c>
      <c r="AC574" s="214">
        <v>50</v>
      </c>
      <c r="AD574" s="214">
        <v>50</v>
      </c>
      <c r="AE574" s="214">
        <v>50</v>
      </c>
      <c r="AF574" s="214">
        <v>50</v>
      </c>
      <c r="AG574" s="214">
        <v>50</v>
      </c>
      <c r="AH574" s="214">
        <v>50</v>
      </c>
      <c r="AI574" s="214">
        <v>50</v>
      </c>
      <c r="AJ574" s="272">
        <v>50</v>
      </c>
      <c r="AK574" s="301">
        <v>50</v>
      </c>
      <c r="AL574" s="301">
        <v>50</v>
      </c>
      <c r="AM574" s="301">
        <v>50</v>
      </c>
      <c r="AN574" s="272">
        <v>50</v>
      </c>
      <c r="AO574" s="301">
        <v>50</v>
      </c>
      <c r="AP574" s="301">
        <v>50</v>
      </c>
      <c r="AQ574" s="301">
        <v>50</v>
      </c>
      <c r="AR574" s="22"/>
      <c r="AS574" s="116" t="str">
        <f t="shared" si="85"/>
        <v>N</v>
      </c>
      <c r="AT574" s="113">
        <f>IFERROR(SUMIF('Current NLData'!A:A,'Payment Changes'!G574,'Current NLData'!K:K)/COUNTIF('Current NLData'!A:A,'Payment Changes'!G574),0)+IFERROR(VLOOKUP(G574&amp;"-ALL",NLPaymentExport,10,FALSE),0)</f>
        <v>50</v>
      </c>
      <c r="AU574" s="117">
        <f t="shared" si="86"/>
        <v>0</v>
      </c>
    </row>
    <row r="575" spans="1:80" ht="28.5" outlineLevel="1" x14ac:dyDescent="0.45">
      <c r="A575" s="3"/>
      <c r="C575" s="4"/>
      <c r="D575" s="456"/>
      <c r="E575" s="90" t="str">
        <f t="shared" si="88"/>
        <v>Irving</v>
      </c>
      <c r="F575" s="92" t="str">
        <f t="shared" si="89"/>
        <v>CP869</v>
      </c>
      <c r="G575" s="98" t="str">
        <f t="shared" si="93"/>
        <v>CP869-RETURN - 2nd don of the week -BONUS</v>
      </c>
      <c r="H575" s="457"/>
      <c r="I575" s="36" t="s">
        <v>85</v>
      </c>
      <c r="J575" s="58">
        <v>20</v>
      </c>
      <c r="K575" s="58">
        <v>20</v>
      </c>
      <c r="L575" s="58">
        <v>20</v>
      </c>
      <c r="M575" s="58">
        <v>20</v>
      </c>
      <c r="N575" s="58">
        <v>20</v>
      </c>
      <c r="O575" s="58">
        <v>20</v>
      </c>
      <c r="P575" s="58">
        <v>20</v>
      </c>
      <c r="Q575" s="58">
        <v>20</v>
      </c>
      <c r="R575" s="58">
        <v>20</v>
      </c>
      <c r="S575" s="58">
        <v>20</v>
      </c>
      <c r="T575" s="58">
        <v>20</v>
      </c>
      <c r="U575" s="58">
        <v>20</v>
      </c>
      <c r="V575" s="186">
        <v>20</v>
      </c>
      <c r="W575" s="214">
        <v>20</v>
      </c>
      <c r="X575" s="214">
        <v>20</v>
      </c>
      <c r="Y575" s="214">
        <v>20</v>
      </c>
      <c r="Z575" s="214">
        <v>20</v>
      </c>
      <c r="AA575" s="214">
        <v>20</v>
      </c>
      <c r="AB575" s="214">
        <v>20</v>
      </c>
      <c r="AC575" s="214">
        <v>20</v>
      </c>
      <c r="AD575" s="214">
        <v>20</v>
      </c>
      <c r="AE575" s="214">
        <v>20</v>
      </c>
      <c r="AF575" s="214">
        <v>20</v>
      </c>
      <c r="AG575" s="214">
        <v>20</v>
      </c>
      <c r="AH575" s="214">
        <v>20</v>
      </c>
      <c r="AI575" s="214">
        <v>20</v>
      </c>
      <c r="AJ575" s="272">
        <v>20</v>
      </c>
      <c r="AK575" s="301">
        <v>20</v>
      </c>
      <c r="AL575" s="301">
        <v>20</v>
      </c>
      <c r="AM575" s="301">
        <v>20</v>
      </c>
      <c r="AN575" s="272">
        <v>20</v>
      </c>
      <c r="AO575" s="301">
        <v>20</v>
      </c>
      <c r="AP575" s="301">
        <v>20</v>
      </c>
      <c r="AQ575" s="301">
        <v>20</v>
      </c>
      <c r="AR575" s="22"/>
      <c r="AS575" s="116" t="str">
        <f t="shared" si="85"/>
        <v>N</v>
      </c>
      <c r="AT575" s="113">
        <f>IFERROR(SUMIF('Current NLData'!A:A,'Payment Changes'!G575,'Current NLData'!K:K)/COUNTIF('Current NLData'!A:A,'Payment Changes'!G575),0)+IFERROR(VLOOKUP(G575&amp;"-ALL",NLPaymentExport,10,FALSE),0)</f>
        <v>20</v>
      </c>
      <c r="AU575" s="117">
        <f t="shared" si="86"/>
        <v>0</v>
      </c>
    </row>
    <row r="576" spans="1:80" ht="28.5" outlineLevel="1" x14ac:dyDescent="0.45">
      <c r="A576" s="3"/>
      <c r="C576" s="4"/>
      <c r="D576" s="456"/>
      <c r="E576" s="90" t="str">
        <f t="shared" si="88"/>
        <v>Irving</v>
      </c>
      <c r="F576" s="92" t="str">
        <f t="shared" si="89"/>
        <v>CP869</v>
      </c>
      <c r="G576" s="98" t="str">
        <f t="shared" si="93"/>
        <v>CP869-RETURN - 5th don of the month -BONUS</v>
      </c>
      <c r="H576" s="457"/>
      <c r="I576" s="37" t="s">
        <v>86</v>
      </c>
      <c r="J576" s="65">
        <v>0</v>
      </c>
      <c r="K576" s="65">
        <v>0</v>
      </c>
      <c r="L576" s="65">
        <v>0</v>
      </c>
      <c r="M576" s="65">
        <v>0</v>
      </c>
      <c r="N576" s="65">
        <v>0</v>
      </c>
      <c r="O576" s="65">
        <v>0</v>
      </c>
      <c r="P576" s="65">
        <v>0</v>
      </c>
      <c r="Q576" s="65">
        <v>0</v>
      </c>
      <c r="R576" s="65">
        <v>0</v>
      </c>
      <c r="S576" s="65">
        <v>0</v>
      </c>
      <c r="T576" s="65">
        <v>0</v>
      </c>
      <c r="U576" s="65">
        <v>0</v>
      </c>
      <c r="V576" s="188">
        <v>0</v>
      </c>
      <c r="W576" s="222">
        <v>0</v>
      </c>
      <c r="X576" s="222">
        <v>0</v>
      </c>
      <c r="Y576" s="222">
        <v>0</v>
      </c>
      <c r="Z576" s="222">
        <v>0</v>
      </c>
      <c r="AA576" s="222">
        <v>0</v>
      </c>
      <c r="AB576" s="199">
        <v>15</v>
      </c>
      <c r="AC576" s="199">
        <v>15</v>
      </c>
      <c r="AD576" s="222">
        <v>15</v>
      </c>
      <c r="AE576" s="222">
        <v>15</v>
      </c>
      <c r="AF576" s="222">
        <v>15</v>
      </c>
      <c r="AG576" s="222">
        <v>15</v>
      </c>
      <c r="AH576" s="222">
        <v>15</v>
      </c>
      <c r="AI576" s="222">
        <v>15</v>
      </c>
      <c r="AJ576" s="290">
        <v>0</v>
      </c>
      <c r="AK576" s="303">
        <v>0</v>
      </c>
      <c r="AL576" s="303">
        <v>0</v>
      </c>
      <c r="AM576" s="290">
        <v>25</v>
      </c>
      <c r="AN576" s="287">
        <v>25</v>
      </c>
      <c r="AO576" s="290">
        <v>10</v>
      </c>
      <c r="AP576" s="290">
        <v>30</v>
      </c>
      <c r="AQ576" s="303">
        <v>30</v>
      </c>
      <c r="AR576" s="22"/>
      <c r="AS576" s="116" t="str">
        <f t="shared" si="85"/>
        <v>N</v>
      </c>
      <c r="AT576" s="113">
        <f>IFERROR(SUMIF('Current NLData'!A:A,'Payment Changes'!G576,'Current NLData'!K:K)/COUNTIF('Current NLData'!A:A,'Payment Changes'!G576),0)+IFERROR(VLOOKUP(G576&amp;"-ALL",NLPaymentExport,10,FALSE),0)</f>
        <v>30</v>
      </c>
      <c r="AU576" s="117">
        <f t="shared" si="86"/>
        <v>0</v>
      </c>
    </row>
    <row r="577" spans="1:80" ht="28.5" outlineLevel="1" x14ac:dyDescent="0.45">
      <c r="A577" s="3"/>
      <c r="C577" s="4"/>
      <c r="D577" s="456"/>
      <c r="E577" s="90" t="str">
        <f t="shared" si="88"/>
        <v>Irving</v>
      </c>
      <c r="F577" s="92" t="str">
        <f t="shared" si="89"/>
        <v>CP869</v>
      </c>
      <c r="G577" s="98" t="str">
        <f t="shared" si="93"/>
        <v>CP869-RETURN - 6th don of the month -BONUS</v>
      </c>
      <c r="H577" s="457"/>
      <c r="I577" s="38" t="s">
        <v>87</v>
      </c>
      <c r="J577" s="58">
        <v>0</v>
      </c>
      <c r="K577" s="58">
        <v>0</v>
      </c>
      <c r="L577" s="58">
        <v>0</v>
      </c>
      <c r="M577" s="58">
        <v>30</v>
      </c>
      <c r="N577" s="58">
        <v>30</v>
      </c>
      <c r="O577" s="58">
        <v>30</v>
      </c>
      <c r="P577" s="58">
        <v>30</v>
      </c>
      <c r="Q577" s="58">
        <v>30</v>
      </c>
      <c r="R577" s="58">
        <v>30</v>
      </c>
      <c r="S577" s="58">
        <v>30</v>
      </c>
      <c r="T577" s="58">
        <v>30</v>
      </c>
      <c r="U577" s="58">
        <v>30</v>
      </c>
      <c r="V577" s="186">
        <v>30</v>
      </c>
      <c r="W577" s="214">
        <v>30</v>
      </c>
      <c r="X577" s="214">
        <v>10</v>
      </c>
      <c r="Y577" s="214">
        <v>10</v>
      </c>
      <c r="Z577" s="214">
        <v>10</v>
      </c>
      <c r="AA577" s="214">
        <v>10</v>
      </c>
      <c r="AB577" s="190">
        <v>30</v>
      </c>
      <c r="AC577" s="190">
        <v>30</v>
      </c>
      <c r="AD577" s="214">
        <v>30</v>
      </c>
      <c r="AE577" s="214">
        <v>30</v>
      </c>
      <c r="AF577" s="214">
        <v>30</v>
      </c>
      <c r="AG577" s="214">
        <v>30</v>
      </c>
      <c r="AH577" s="214">
        <v>30</v>
      </c>
      <c r="AI577" s="214">
        <v>30</v>
      </c>
      <c r="AJ577" s="289">
        <v>10</v>
      </c>
      <c r="AK577" s="301">
        <v>10</v>
      </c>
      <c r="AL577" s="301">
        <v>10</v>
      </c>
      <c r="AM577" s="289">
        <v>0</v>
      </c>
      <c r="AN577" s="272">
        <v>0</v>
      </c>
      <c r="AO577" s="289">
        <v>20</v>
      </c>
      <c r="AP577" s="289">
        <v>40</v>
      </c>
      <c r="AQ577" s="301">
        <v>40</v>
      </c>
      <c r="AR577" s="22"/>
      <c r="AS577" s="116" t="str">
        <f t="shared" si="85"/>
        <v>N</v>
      </c>
      <c r="AT577" s="113">
        <f>IFERROR(SUMIF('Current NLData'!A:A,'Payment Changes'!G577,'Current NLData'!K:K)/COUNTIF('Current NLData'!A:A,'Payment Changes'!G577),0)+IFERROR(VLOOKUP(G577&amp;"-ALL",NLPaymentExport,10,FALSE),0)</f>
        <v>40</v>
      </c>
      <c r="AU577" s="117">
        <f t="shared" si="86"/>
        <v>0</v>
      </c>
    </row>
    <row r="578" spans="1:80" ht="28.5" outlineLevel="1" x14ac:dyDescent="0.45">
      <c r="A578" s="3"/>
      <c r="C578" s="4"/>
      <c r="D578" s="456"/>
      <c r="E578" s="90" t="str">
        <f t="shared" si="88"/>
        <v>Irving</v>
      </c>
      <c r="F578" s="92" t="str">
        <f t="shared" si="89"/>
        <v>CP869</v>
      </c>
      <c r="G578" s="98" t="str">
        <f t="shared" si="93"/>
        <v>CP869-RETURN - 7th don of the month -BONUS</v>
      </c>
      <c r="H578" s="457"/>
      <c r="I578" s="38" t="s">
        <v>88</v>
      </c>
      <c r="J578" s="58">
        <v>0</v>
      </c>
      <c r="K578" s="58">
        <v>0</v>
      </c>
      <c r="L578" s="58">
        <v>0</v>
      </c>
      <c r="M578" s="58">
        <v>0</v>
      </c>
      <c r="N578" s="58">
        <v>0</v>
      </c>
      <c r="O578" s="58">
        <v>0</v>
      </c>
      <c r="P578" s="58">
        <v>0</v>
      </c>
      <c r="Q578" s="58">
        <v>0</v>
      </c>
      <c r="R578" s="58">
        <v>0</v>
      </c>
      <c r="S578" s="58">
        <v>0</v>
      </c>
      <c r="T578" s="58">
        <v>0</v>
      </c>
      <c r="U578" s="58">
        <v>0</v>
      </c>
      <c r="V578" s="186">
        <v>0</v>
      </c>
      <c r="W578" s="214">
        <v>0</v>
      </c>
      <c r="X578" s="214">
        <v>0</v>
      </c>
      <c r="Y578" s="214">
        <v>0</v>
      </c>
      <c r="Z578" s="214">
        <v>0</v>
      </c>
      <c r="AA578" s="214">
        <v>0</v>
      </c>
      <c r="AB578" s="214">
        <v>0</v>
      </c>
      <c r="AC578" s="214">
        <v>0</v>
      </c>
      <c r="AD578" s="214">
        <v>0</v>
      </c>
      <c r="AE578" s="214">
        <v>0</v>
      </c>
      <c r="AF578" s="214">
        <v>0</v>
      </c>
      <c r="AG578" s="214">
        <v>0</v>
      </c>
      <c r="AH578" s="214">
        <v>0</v>
      </c>
      <c r="AI578" s="214">
        <v>0</v>
      </c>
      <c r="AJ578" s="272">
        <v>0</v>
      </c>
      <c r="AK578" s="301">
        <v>0</v>
      </c>
      <c r="AL578" s="301">
        <v>0</v>
      </c>
      <c r="AM578" s="289">
        <v>15</v>
      </c>
      <c r="AN578" s="272">
        <v>15</v>
      </c>
      <c r="AO578" s="289">
        <v>30</v>
      </c>
      <c r="AP578" s="289"/>
      <c r="AQ578" s="301"/>
      <c r="AR578" s="22"/>
      <c r="AS578" s="116" t="str">
        <f t="shared" si="85"/>
        <v>N</v>
      </c>
      <c r="AT578" s="113">
        <f>IFERROR(SUMIF('Current NLData'!A:A,'Payment Changes'!G578,'Current NLData'!K:K)/COUNTIF('Current NLData'!A:A,'Payment Changes'!G578),0)+IFERROR(VLOOKUP(G578&amp;"-ALL",NLPaymentExport,10,FALSE),0)</f>
        <v>0</v>
      </c>
      <c r="AU578" s="117">
        <f t="shared" si="86"/>
        <v>0</v>
      </c>
    </row>
    <row r="579" spans="1:80" ht="28.5" outlineLevel="1" x14ac:dyDescent="0.45">
      <c r="A579" s="3"/>
      <c r="C579" s="4"/>
      <c r="D579" s="456"/>
      <c r="E579" s="90" t="str">
        <f t="shared" si="88"/>
        <v>Irving</v>
      </c>
      <c r="F579" s="92" t="str">
        <f t="shared" si="89"/>
        <v>CP869</v>
      </c>
      <c r="G579" s="98" t="str">
        <f t="shared" si="93"/>
        <v>CP869-RETURN - 8th don of the month -BONUS</v>
      </c>
      <c r="H579" s="457"/>
      <c r="I579" s="38" t="s">
        <v>89</v>
      </c>
      <c r="J579" s="58">
        <v>30</v>
      </c>
      <c r="K579" s="58">
        <v>30</v>
      </c>
      <c r="L579" s="58">
        <v>0</v>
      </c>
      <c r="M579" s="58">
        <v>0</v>
      </c>
      <c r="N579" s="58">
        <v>0</v>
      </c>
      <c r="O579" s="58">
        <v>0</v>
      </c>
      <c r="P579" s="58">
        <v>0</v>
      </c>
      <c r="Q579" s="58">
        <v>0</v>
      </c>
      <c r="R579" s="58">
        <v>0</v>
      </c>
      <c r="S579" s="58">
        <v>0</v>
      </c>
      <c r="T579" s="58">
        <v>0</v>
      </c>
      <c r="U579" s="58">
        <v>0</v>
      </c>
      <c r="V579" s="186">
        <v>0</v>
      </c>
      <c r="W579" s="214">
        <v>0</v>
      </c>
      <c r="X579" s="214">
        <v>0</v>
      </c>
      <c r="Y579" s="214">
        <v>0</v>
      </c>
      <c r="Z579" s="214">
        <v>0</v>
      </c>
      <c r="AA579" s="214">
        <v>0</v>
      </c>
      <c r="AB579" s="214">
        <v>0</v>
      </c>
      <c r="AC579" s="214">
        <v>0</v>
      </c>
      <c r="AD579" s="214">
        <v>0</v>
      </c>
      <c r="AE579" s="214">
        <v>0</v>
      </c>
      <c r="AF579" s="214">
        <v>0</v>
      </c>
      <c r="AG579" s="214">
        <v>0</v>
      </c>
      <c r="AH579" s="214">
        <v>0</v>
      </c>
      <c r="AI579" s="214">
        <v>0</v>
      </c>
      <c r="AJ579" s="272">
        <v>0</v>
      </c>
      <c r="AK579" s="301">
        <v>0</v>
      </c>
      <c r="AL579" s="301">
        <v>0</v>
      </c>
      <c r="AM579" s="301">
        <v>0</v>
      </c>
      <c r="AN579" s="272">
        <v>0</v>
      </c>
      <c r="AO579" s="301">
        <v>0</v>
      </c>
      <c r="AP579" s="301">
        <v>0</v>
      </c>
      <c r="AQ579" s="301">
        <v>0</v>
      </c>
      <c r="AR579" s="22"/>
      <c r="AS579" s="116" t="str">
        <f t="shared" ref="AS579:AS642" si="94">IF(AP579=AQ579,"N","Y")</f>
        <v>N</v>
      </c>
      <c r="AT579" s="113">
        <f>IFERROR(SUMIF('Current NLData'!A:A,'Payment Changes'!G579,'Current NLData'!K:K)/COUNTIF('Current NLData'!A:A,'Payment Changes'!G579),0)+IFERROR(VLOOKUP(G579&amp;"-ALL",NLPaymentExport,10,FALSE),0)</f>
        <v>0</v>
      </c>
      <c r="AU579" s="117">
        <f t="shared" si="86"/>
        <v>0</v>
      </c>
    </row>
    <row r="580" spans="1:80" ht="28.5" outlineLevel="1" x14ac:dyDescent="0.45">
      <c r="A580" s="3"/>
      <c r="C580" s="4" t="str">
        <f>IF(J580=0,"Warning","")</f>
        <v/>
      </c>
      <c r="D580" s="456"/>
      <c r="E580" s="90" t="str">
        <f t="shared" si="88"/>
        <v>Irving</v>
      </c>
      <c r="F580" s="92" t="str">
        <f t="shared" si="89"/>
        <v>CP869</v>
      </c>
      <c r="G580" s="98" t="str">
        <f t="shared" si="93"/>
        <v>CP869-RETURN - Buddy referral  -BONUS</v>
      </c>
      <c r="H580" s="457"/>
      <c r="I580" s="39" t="s">
        <v>90</v>
      </c>
      <c r="J580" s="58">
        <v>50</v>
      </c>
      <c r="K580" s="62">
        <v>0</v>
      </c>
      <c r="L580" s="58">
        <v>0</v>
      </c>
      <c r="M580" s="58">
        <v>0</v>
      </c>
      <c r="N580" s="58">
        <v>0</v>
      </c>
      <c r="O580" s="58">
        <v>50</v>
      </c>
      <c r="P580" s="58">
        <v>50</v>
      </c>
      <c r="Q580" s="58">
        <v>50</v>
      </c>
      <c r="R580" s="58">
        <v>50</v>
      </c>
      <c r="S580" s="58">
        <v>50</v>
      </c>
      <c r="T580" s="58">
        <v>0</v>
      </c>
      <c r="U580" s="58">
        <v>0</v>
      </c>
      <c r="V580" s="186">
        <v>0</v>
      </c>
      <c r="W580" s="214">
        <v>0</v>
      </c>
      <c r="X580" s="214">
        <v>0</v>
      </c>
      <c r="Y580" s="214">
        <v>0</v>
      </c>
      <c r="Z580" s="214">
        <v>0</v>
      </c>
      <c r="AA580" s="214">
        <v>100</v>
      </c>
      <c r="AB580" s="190">
        <v>50</v>
      </c>
      <c r="AC580" s="190">
        <v>50</v>
      </c>
      <c r="AD580" s="214">
        <v>50</v>
      </c>
      <c r="AE580" s="214">
        <v>50</v>
      </c>
      <c r="AF580" s="214">
        <v>50</v>
      </c>
      <c r="AG580" s="214">
        <v>50</v>
      </c>
      <c r="AH580" s="214">
        <v>50</v>
      </c>
      <c r="AI580" s="214">
        <v>50</v>
      </c>
      <c r="AJ580" s="289">
        <v>25</v>
      </c>
      <c r="AK580" s="301">
        <v>25</v>
      </c>
      <c r="AL580" s="301">
        <v>25</v>
      </c>
      <c r="AM580" s="301">
        <v>25</v>
      </c>
      <c r="AN580" s="272">
        <v>25</v>
      </c>
      <c r="AO580" s="301">
        <v>25</v>
      </c>
      <c r="AP580" s="301">
        <v>25</v>
      </c>
      <c r="AQ580" s="301">
        <v>25</v>
      </c>
      <c r="AR580" s="23"/>
      <c r="AS580" s="116" t="str">
        <f t="shared" si="94"/>
        <v>N</v>
      </c>
      <c r="AT580" s="113">
        <f>IFERROR(SUMIF('Current NLData'!A:A,'Payment Changes'!G580,'Current NLData'!K:K)/COUNTIF('Current NLData'!A:A,'Payment Changes'!G580),0)+IFERROR(VLOOKUP(G580&amp;"-ALL",NLPaymentExport,10,FALSE),0)</f>
        <v>25</v>
      </c>
      <c r="AU580" s="117">
        <f t="shared" si="86"/>
        <v>0</v>
      </c>
    </row>
    <row r="581" spans="1:80" s="89" customFormat="1" ht="21.4" thickBot="1" x14ac:dyDescent="0.7">
      <c r="A581" s="85"/>
      <c r="B581" s="348"/>
      <c r="C581" s="160"/>
      <c r="D581" s="86"/>
      <c r="E581" s="86"/>
      <c r="F581" s="86"/>
      <c r="G581" s="86"/>
      <c r="H581" s="95"/>
      <c r="I581" s="87"/>
      <c r="J581" s="88"/>
      <c r="K581" s="88"/>
      <c r="L581" s="88"/>
      <c r="M581" s="88"/>
      <c r="N581" s="88"/>
      <c r="O581" s="88"/>
      <c r="P581" s="88"/>
      <c r="Q581" s="88"/>
      <c r="R581" s="88"/>
      <c r="S581" s="88"/>
      <c r="T581" s="88"/>
      <c r="U581" s="88"/>
      <c r="V581" s="189" t="s">
        <v>91</v>
      </c>
      <c r="W581" s="189" t="s">
        <v>91</v>
      </c>
      <c r="X581" s="189" t="s">
        <v>91</v>
      </c>
      <c r="Y581" s="189" t="s">
        <v>91</v>
      </c>
      <c r="Z581" s="189" t="s">
        <v>91</v>
      </c>
      <c r="AA581" s="189" t="s">
        <v>91</v>
      </c>
      <c r="AB581" s="189" t="s">
        <v>91</v>
      </c>
      <c r="AC581" s="189" t="s">
        <v>91</v>
      </c>
      <c r="AD581" s="257" t="s">
        <v>91</v>
      </c>
      <c r="AE581" s="257" t="s">
        <v>91</v>
      </c>
      <c r="AF581" s="257" t="s">
        <v>91</v>
      </c>
      <c r="AG581" s="257" t="s">
        <v>91</v>
      </c>
      <c r="AH581" s="257" t="s">
        <v>91</v>
      </c>
      <c r="AI581" s="257" t="s">
        <v>91</v>
      </c>
      <c r="AJ581" s="288" t="s">
        <v>91</v>
      </c>
      <c r="AK581" s="311" t="s">
        <v>91</v>
      </c>
      <c r="AL581" s="311" t="s">
        <v>91</v>
      </c>
      <c r="AM581" s="311" t="s">
        <v>91</v>
      </c>
      <c r="AN581" s="288" t="s">
        <v>91</v>
      </c>
      <c r="AO581" s="311" t="s">
        <v>91</v>
      </c>
      <c r="AP581" s="311" t="s">
        <v>91</v>
      </c>
      <c r="AQ581" s="311" t="s">
        <v>91</v>
      </c>
      <c r="AR581" s="21"/>
      <c r="AS581" s="116" t="str">
        <f t="shared" si="94"/>
        <v>N</v>
      </c>
      <c r="AT581" s="113">
        <f>IFERROR(SUMIF('Current NLData'!A:A,'Payment Changes'!G581,'Current NLData'!K:K)/COUNTIF('Current NLData'!A:A,'Payment Changes'!G581),0)+IFERROR(VLOOKUP(G581&amp;"-ALL",NLPaymentExport,10,FALSE),0)</f>
        <v>0</v>
      </c>
      <c r="AU581" s="117" t="str">
        <f t="shared" si="86"/>
        <v/>
      </c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</row>
    <row r="582" spans="1:80" s="10" customFormat="1" x14ac:dyDescent="0.45">
      <c r="A582" s="458">
        <v>33</v>
      </c>
      <c r="B582" s="461" t="s">
        <v>432</v>
      </c>
      <c r="C582" s="464" t="s">
        <v>44</v>
      </c>
      <c r="D582" s="467" t="s">
        <v>305</v>
      </c>
      <c r="E582" s="105" t="str">
        <f t="shared" si="88"/>
        <v>Bedford</v>
      </c>
      <c r="F582" s="106" t="s">
        <v>433</v>
      </c>
      <c r="G582" s="107" t="str">
        <f t="shared" ref="G582:G600" si="95">F582&amp;"-"&amp;I582</f>
        <v>CP946-New Donor</v>
      </c>
      <c r="H582" s="470" t="s">
        <v>148</v>
      </c>
      <c r="I582" s="76" t="s">
        <v>48</v>
      </c>
      <c r="J582" s="40" t="s">
        <v>434</v>
      </c>
      <c r="K582" s="41" t="s">
        <v>435</v>
      </c>
      <c r="L582" s="41" t="s">
        <v>243</v>
      </c>
      <c r="M582" s="41" t="s">
        <v>244</v>
      </c>
      <c r="N582" s="40" t="s">
        <v>244</v>
      </c>
      <c r="O582" s="40" t="s">
        <v>244</v>
      </c>
      <c r="P582" s="40" t="s">
        <v>244</v>
      </c>
      <c r="Q582" s="40" t="s">
        <v>244</v>
      </c>
      <c r="R582" s="40" t="s">
        <v>436</v>
      </c>
      <c r="S582" s="40" t="s">
        <v>436</v>
      </c>
      <c r="T582" s="40" t="s">
        <v>436</v>
      </c>
      <c r="U582" s="40" t="s">
        <v>436</v>
      </c>
      <c r="V582" s="180" t="s">
        <v>436</v>
      </c>
      <c r="W582" s="180" t="s">
        <v>436</v>
      </c>
      <c r="X582" s="180" t="s">
        <v>436</v>
      </c>
      <c r="Y582" s="180" t="s">
        <v>436</v>
      </c>
      <c r="Z582" s="180" t="s">
        <v>216</v>
      </c>
      <c r="AA582" s="180" t="s">
        <v>216</v>
      </c>
      <c r="AB582" s="180" t="s">
        <v>216</v>
      </c>
      <c r="AC582" s="180" t="s">
        <v>216</v>
      </c>
      <c r="AD582" s="191" t="s">
        <v>54</v>
      </c>
      <c r="AE582" s="213" t="s">
        <v>54</v>
      </c>
      <c r="AF582" s="213" t="s">
        <v>54</v>
      </c>
      <c r="AG582" s="213" t="s">
        <v>55</v>
      </c>
      <c r="AH582" s="213" t="s">
        <v>54</v>
      </c>
      <c r="AI582" s="191" t="s">
        <v>173</v>
      </c>
      <c r="AJ582" s="282" t="s">
        <v>56</v>
      </c>
      <c r="AK582" s="320" t="s">
        <v>56</v>
      </c>
      <c r="AL582" s="320" t="s">
        <v>56</v>
      </c>
      <c r="AM582" s="282" t="s">
        <v>173</v>
      </c>
      <c r="AN582" s="281" t="s">
        <v>173</v>
      </c>
      <c r="AO582" s="282" t="s">
        <v>58</v>
      </c>
      <c r="AP582" s="320" t="s">
        <v>58</v>
      </c>
      <c r="AQ582" s="320" t="s">
        <v>58</v>
      </c>
      <c r="AR582" s="108"/>
      <c r="AS582" s="116" t="str">
        <f t="shared" si="94"/>
        <v>N</v>
      </c>
      <c r="AT582" s="113">
        <f>IFERROR(SUMIF('Current NLData'!A:A,'Payment Changes'!G582,'Current NLData'!K:K)/COUNTIF('Current NLData'!A:A,'Payment Changes'!G582),0)+IFERROR(VLOOKUP(G582&amp;"-ALL",NLPaymentExport,10,FALSE),0)</f>
        <v>0</v>
      </c>
      <c r="AU582" s="117" t="str">
        <f t="shared" si="86"/>
        <v/>
      </c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</row>
    <row r="583" spans="1:80" x14ac:dyDescent="0.45">
      <c r="A583" s="459"/>
      <c r="B583" s="462"/>
      <c r="C583" s="465"/>
      <c r="D583" s="468"/>
      <c r="E583" s="90" t="str">
        <f t="shared" si="88"/>
        <v>Bedford</v>
      </c>
      <c r="F583" s="91" t="s">
        <v>433</v>
      </c>
      <c r="G583" s="97" t="str">
        <f t="shared" si="95"/>
        <v>CP946-Return Donor</v>
      </c>
      <c r="H583" s="471"/>
      <c r="I583" s="77" t="s">
        <v>60</v>
      </c>
      <c r="J583" s="43" t="s">
        <v>401</v>
      </c>
      <c r="K583" s="43" t="s">
        <v>401</v>
      </c>
      <c r="L583" s="44" t="s">
        <v>437</v>
      </c>
      <c r="M583" s="45" t="s">
        <v>437</v>
      </c>
      <c r="N583" s="43" t="s">
        <v>437</v>
      </c>
      <c r="O583" s="43" t="s">
        <v>437</v>
      </c>
      <c r="P583" s="43" t="s">
        <v>437</v>
      </c>
      <c r="Q583" s="43" t="s">
        <v>437</v>
      </c>
      <c r="R583" s="43" t="s">
        <v>246</v>
      </c>
      <c r="S583" s="43" t="s">
        <v>246</v>
      </c>
      <c r="T583" s="43" t="s">
        <v>246</v>
      </c>
      <c r="U583" s="43" t="s">
        <v>246</v>
      </c>
      <c r="V583" s="176" t="s">
        <v>246</v>
      </c>
      <c r="W583" s="176" t="s">
        <v>438</v>
      </c>
      <c r="X583" s="176" t="s">
        <v>438</v>
      </c>
      <c r="Y583" s="176" t="s">
        <v>438</v>
      </c>
      <c r="Z583" s="176" t="s">
        <v>438</v>
      </c>
      <c r="AA583" s="176" t="s">
        <v>438</v>
      </c>
      <c r="AB583" s="176" t="s">
        <v>438</v>
      </c>
      <c r="AC583" s="176" t="s">
        <v>438</v>
      </c>
      <c r="AD583" s="217" t="s">
        <v>438</v>
      </c>
      <c r="AE583" s="217" t="s">
        <v>438</v>
      </c>
      <c r="AF583" s="217" t="s">
        <v>438</v>
      </c>
      <c r="AG583" s="217" t="s">
        <v>438</v>
      </c>
      <c r="AH583" s="217" t="s">
        <v>438</v>
      </c>
      <c r="AI583" s="217" t="s">
        <v>438</v>
      </c>
      <c r="AJ583" s="270" t="s">
        <v>438</v>
      </c>
      <c r="AK583" s="271" t="s">
        <v>437</v>
      </c>
      <c r="AL583" s="313" t="s">
        <v>437</v>
      </c>
      <c r="AM583" s="313" t="s">
        <v>437</v>
      </c>
      <c r="AN583" s="271" t="s">
        <v>439</v>
      </c>
      <c r="AO583" s="313" t="s">
        <v>439</v>
      </c>
      <c r="AP583" s="313" t="s">
        <v>439</v>
      </c>
      <c r="AQ583" s="313" t="s">
        <v>439</v>
      </c>
      <c r="AR583" s="21"/>
      <c r="AS583" s="116" t="str">
        <f t="shared" si="94"/>
        <v>N</v>
      </c>
      <c r="AT583" s="113">
        <f>IFERROR(SUMIF('Current NLData'!A:A,'Payment Changes'!G583,'Current NLData'!K:K)/COUNTIF('Current NLData'!A:A,'Payment Changes'!G583),0)+IFERROR(VLOOKUP(G583&amp;"-ALL",NLPaymentExport,10,FALSE),0)</f>
        <v>0</v>
      </c>
      <c r="AU583" s="117" t="str">
        <f t="shared" ref="AU583:AU646" si="96">IF(OR(I583 = "New Donor", I583="Return Donor", I583="Retention Bonus", I583="Referral", I583 = ""),"",AQ583-AT583 )</f>
        <v/>
      </c>
    </row>
    <row r="584" spans="1:80" x14ac:dyDescent="0.45">
      <c r="A584" s="459"/>
      <c r="B584" s="462"/>
      <c r="C584" s="465"/>
      <c r="D584" s="468"/>
      <c r="E584" s="90" t="str">
        <f t="shared" si="88"/>
        <v>Bedford</v>
      </c>
      <c r="F584" s="91" t="s">
        <v>433</v>
      </c>
      <c r="G584" s="97" t="str">
        <f t="shared" si="95"/>
        <v>CP946-Retention Bonus</v>
      </c>
      <c r="H584" s="471"/>
      <c r="I584" s="78" t="s">
        <v>62</v>
      </c>
      <c r="J584" s="46" t="s">
        <v>440</v>
      </c>
      <c r="K584" s="46" t="s">
        <v>440</v>
      </c>
      <c r="L584" s="47" t="s">
        <v>384</v>
      </c>
      <c r="M584" s="48" t="s">
        <v>384</v>
      </c>
      <c r="N584" s="46" t="s">
        <v>384</v>
      </c>
      <c r="O584" s="46" t="s">
        <v>384</v>
      </c>
      <c r="P584" s="46" t="s">
        <v>384</v>
      </c>
      <c r="Q584" s="46" t="s">
        <v>384</v>
      </c>
      <c r="R584" s="46" t="s">
        <v>407</v>
      </c>
      <c r="S584" s="46" t="s">
        <v>407</v>
      </c>
      <c r="T584" s="46" t="s">
        <v>441</v>
      </c>
      <c r="U584" s="46" t="s">
        <v>441</v>
      </c>
      <c r="V584" s="177" t="s">
        <v>441</v>
      </c>
      <c r="W584" s="177" t="s">
        <v>441</v>
      </c>
      <c r="X584" s="177" t="s">
        <v>442</v>
      </c>
      <c r="Y584" s="177" t="s">
        <v>442</v>
      </c>
      <c r="Z584" s="177" t="s">
        <v>443</v>
      </c>
      <c r="AA584" s="177" t="s">
        <v>444</v>
      </c>
      <c r="AB584" s="177" t="s">
        <v>444</v>
      </c>
      <c r="AC584" s="177" t="s">
        <v>444</v>
      </c>
      <c r="AD584" s="177" t="s">
        <v>444</v>
      </c>
      <c r="AE584" s="218" t="s">
        <v>444</v>
      </c>
      <c r="AF584" s="218" t="s">
        <v>444</v>
      </c>
      <c r="AG584" s="218" t="s">
        <v>445</v>
      </c>
      <c r="AH584" s="218" t="s">
        <v>444</v>
      </c>
      <c r="AI584" s="242" t="s">
        <v>446</v>
      </c>
      <c r="AJ584" s="276" t="s">
        <v>447</v>
      </c>
      <c r="AK584" s="314" t="s">
        <v>447</v>
      </c>
      <c r="AL584" s="314" t="s">
        <v>447</v>
      </c>
      <c r="AM584" s="276" t="s">
        <v>448</v>
      </c>
      <c r="AN584" s="276" t="s">
        <v>449</v>
      </c>
      <c r="AO584" s="276" t="s">
        <v>450</v>
      </c>
      <c r="AP584" s="314" t="s">
        <v>450</v>
      </c>
      <c r="AQ584" s="314" t="s">
        <v>450</v>
      </c>
      <c r="AR584" s="21"/>
      <c r="AS584" s="116" t="str">
        <f t="shared" si="94"/>
        <v>N</v>
      </c>
      <c r="AT584" s="113">
        <f>IFERROR(SUMIF('Current NLData'!A:A,'Payment Changes'!G584,'Current NLData'!K:K)/COUNTIF('Current NLData'!A:A,'Payment Changes'!G584),0)+IFERROR(VLOOKUP(G584&amp;"-ALL",NLPaymentExport,10,FALSE),0)</f>
        <v>0</v>
      </c>
      <c r="AU584" s="117" t="str">
        <f t="shared" si="96"/>
        <v/>
      </c>
    </row>
    <row r="585" spans="1:80" s="15" customFormat="1" ht="14.65" thickBot="1" x14ac:dyDescent="0.5">
      <c r="A585" s="460"/>
      <c r="B585" s="463"/>
      <c r="C585" s="466"/>
      <c r="D585" s="469"/>
      <c r="E585" s="109" t="str">
        <f t="shared" si="88"/>
        <v>Bedford</v>
      </c>
      <c r="F585" s="110" t="s">
        <v>433</v>
      </c>
      <c r="G585" s="111" t="str">
        <f t="shared" si="95"/>
        <v>CP946-Referral</v>
      </c>
      <c r="H585" s="472"/>
      <c r="I585" s="79" t="s">
        <v>73</v>
      </c>
      <c r="J585" s="49">
        <v>50</v>
      </c>
      <c r="K585" s="49">
        <v>0</v>
      </c>
      <c r="L585" s="50">
        <v>0</v>
      </c>
      <c r="M585" s="50">
        <v>50</v>
      </c>
      <c r="N585" s="49">
        <v>50</v>
      </c>
      <c r="O585" s="49">
        <v>50</v>
      </c>
      <c r="P585" s="49">
        <v>50</v>
      </c>
      <c r="Q585" s="49">
        <v>50</v>
      </c>
      <c r="R585" s="49">
        <v>50</v>
      </c>
      <c r="S585" s="49">
        <v>50</v>
      </c>
      <c r="T585" s="49">
        <v>50</v>
      </c>
      <c r="U585" s="49">
        <v>50</v>
      </c>
      <c r="V585" s="178">
        <v>50</v>
      </c>
      <c r="W585" s="178">
        <v>50</v>
      </c>
      <c r="X585" s="178">
        <v>50</v>
      </c>
      <c r="Y585" s="178">
        <v>50</v>
      </c>
      <c r="Z585" s="178">
        <v>50</v>
      </c>
      <c r="AA585" s="178" t="s">
        <v>451</v>
      </c>
      <c r="AB585" s="233" t="s">
        <v>415</v>
      </c>
      <c r="AC585" s="244" t="s">
        <v>133</v>
      </c>
      <c r="AD585" s="249" t="s">
        <v>133</v>
      </c>
      <c r="AE585" s="249" t="s">
        <v>133</v>
      </c>
      <c r="AF585" s="249" t="s">
        <v>133</v>
      </c>
      <c r="AG585" s="249">
        <v>50</v>
      </c>
      <c r="AH585" s="249" t="s">
        <v>133</v>
      </c>
      <c r="AI585" s="249">
        <v>50</v>
      </c>
      <c r="AJ585" s="283" t="s">
        <v>64</v>
      </c>
      <c r="AK585" s="315" t="s">
        <v>64</v>
      </c>
      <c r="AL585" s="315" t="s">
        <v>64</v>
      </c>
      <c r="AM585" s="283">
        <v>50</v>
      </c>
      <c r="AN585" s="277">
        <v>50</v>
      </c>
      <c r="AO585" s="315">
        <v>50</v>
      </c>
      <c r="AP585" s="315">
        <v>50</v>
      </c>
      <c r="AQ585" s="315">
        <v>50</v>
      </c>
      <c r="AR585" s="112"/>
      <c r="AS585" s="116" t="str">
        <f t="shared" si="94"/>
        <v>N</v>
      </c>
      <c r="AT585" s="113">
        <f>IFERROR(SUMIF('Current NLData'!A:A,'Payment Changes'!G585,'Current NLData'!K:K)/COUNTIF('Current NLData'!A:A,'Payment Changes'!G585),0)+IFERROR(VLOOKUP(G585&amp;"-ALL",NLPaymentExport,10,FALSE),0)</f>
        <v>0</v>
      </c>
      <c r="AU585" s="117" t="str">
        <f t="shared" si="96"/>
        <v/>
      </c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</row>
    <row r="586" spans="1:80" outlineLevel="1" x14ac:dyDescent="0.45">
      <c r="A586" s="3"/>
      <c r="C586" s="4"/>
      <c r="D586" s="455" t="s">
        <v>433</v>
      </c>
      <c r="E586" s="90" t="str">
        <f t="shared" si="88"/>
        <v>Bedford</v>
      </c>
      <c r="F586" s="92" t="str">
        <f t="shared" si="89"/>
        <v>CP946</v>
      </c>
      <c r="G586" s="98" t="str">
        <f t="shared" si="95"/>
        <v>CP946-NEW DONOR -1st</v>
      </c>
      <c r="H586" s="457" t="s">
        <v>75</v>
      </c>
      <c r="I586" s="33" t="s">
        <v>76</v>
      </c>
      <c r="J586" s="60">
        <v>100</v>
      </c>
      <c r="K586" s="61">
        <v>100</v>
      </c>
      <c r="L586" s="60">
        <v>100</v>
      </c>
      <c r="M586" s="60">
        <v>100</v>
      </c>
      <c r="N586" s="60">
        <v>100</v>
      </c>
      <c r="O586" s="60">
        <v>100</v>
      </c>
      <c r="P586" s="60">
        <v>100</v>
      </c>
      <c r="Q586" s="60">
        <v>100</v>
      </c>
      <c r="R586" s="60">
        <v>100</v>
      </c>
      <c r="S586" s="60">
        <v>100</v>
      </c>
      <c r="T586" s="60">
        <v>100</v>
      </c>
      <c r="U586" s="60">
        <v>100</v>
      </c>
      <c r="V586" s="185">
        <v>100</v>
      </c>
      <c r="W586" s="185">
        <v>100</v>
      </c>
      <c r="X586" s="185">
        <v>100</v>
      </c>
      <c r="Y586" s="185">
        <v>100</v>
      </c>
      <c r="Z586" s="185">
        <v>100</v>
      </c>
      <c r="AA586" s="185">
        <v>100</v>
      </c>
      <c r="AB586" s="185">
        <v>100</v>
      </c>
      <c r="AC586" s="185">
        <v>100</v>
      </c>
      <c r="AD586" s="220">
        <v>100</v>
      </c>
      <c r="AE586" s="220">
        <v>100</v>
      </c>
      <c r="AF586" s="220">
        <v>100</v>
      </c>
      <c r="AG586" s="220">
        <v>100</v>
      </c>
      <c r="AH586" s="220">
        <v>100</v>
      </c>
      <c r="AI586" s="220">
        <v>100</v>
      </c>
      <c r="AJ586" s="286">
        <v>100</v>
      </c>
      <c r="AK586" s="300">
        <v>100</v>
      </c>
      <c r="AL586" s="300">
        <v>100</v>
      </c>
      <c r="AM586" s="300">
        <v>100</v>
      </c>
      <c r="AN586" s="286">
        <v>100</v>
      </c>
      <c r="AO586" s="300">
        <v>100</v>
      </c>
      <c r="AP586" s="300">
        <v>100</v>
      </c>
      <c r="AQ586" s="300">
        <v>100</v>
      </c>
      <c r="AR586" s="23"/>
      <c r="AS586" s="116" t="str">
        <f t="shared" si="94"/>
        <v>N</v>
      </c>
      <c r="AT586" s="113">
        <f>IFERROR(SUMIF('Current NLData'!A:A,'Payment Changes'!G586,'Current NLData'!K:K)/COUNTIF('Current NLData'!A:A,'Payment Changes'!G586),0)+IFERROR(VLOOKUP(G586&amp;"-ALL",NLPaymentExport,10,FALSE),0)</f>
        <v>100</v>
      </c>
      <c r="AU586" s="117">
        <f t="shared" si="96"/>
        <v>0</v>
      </c>
    </row>
    <row r="587" spans="1:80" outlineLevel="1" x14ac:dyDescent="0.45">
      <c r="A587" s="3"/>
      <c r="C587" s="4"/>
      <c r="D587" s="456"/>
      <c r="E587" s="90" t="str">
        <f t="shared" si="88"/>
        <v>Bedford</v>
      </c>
      <c r="F587" s="92" t="str">
        <f t="shared" si="89"/>
        <v>CP946</v>
      </c>
      <c r="G587" s="98" t="str">
        <f t="shared" si="95"/>
        <v>CP946-NEW DONOR -2nd</v>
      </c>
      <c r="H587" s="457"/>
      <c r="I587" s="34" t="s">
        <v>77</v>
      </c>
      <c r="J587" s="58">
        <v>100</v>
      </c>
      <c r="K587" s="62">
        <v>100</v>
      </c>
      <c r="L587" s="58">
        <v>100</v>
      </c>
      <c r="M587" s="58">
        <v>100</v>
      </c>
      <c r="N587" s="58">
        <v>100</v>
      </c>
      <c r="O587" s="58">
        <v>100</v>
      </c>
      <c r="P587" s="58">
        <v>100</v>
      </c>
      <c r="Q587" s="58">
        <v>100</v>
      </c>
      <c r="R587" s="58">
        <v>100</v>
      </c>
      <c r="S587" s="58">
        <v>100</v>
      </c>
      <c r="T587" s="58">
        <v>100</v>
      </c>
      <c r="U587" s="58">
        <v>100</v>
      </c>
      <c r="V587" s="186">
        <v>100</v>
      </c>
      <c r="W587" s="186">
        <v>100</v>
      </c>
      <c r="X587" s="186">
        <v>100</v>
      </c>
      <c r="Y587" s="186">
        <v>100</v>
      </c>
      <c r="Z587" s="186">
        <v>100</v>
      </c>
      <c r="AA587" s="186">
        <v>100</v>
      </c>
      <c r="AB587" s="186">
        <v>100</v>
      </c>
      <c r="AC587" s="186">
        <v>100</v>
      </c>
      <c r="AD587" s="214">
        <v>100</v>
      </c>
      <c r="AE587" s="214">
        <v>100</v>
      </c>
      <c r="AF587" s="214">
        <v>100</v>
      </c>
      <c r="AG587" s="214">
        <v>100</v>
      </c>
      <c r="AH587" s="214">
        <v>100</v>
      </c>
      <c r="AI587" s="214">
        <v>100</v>
      </c>
      <c r="AJ587" s="272">
        <v>100</v>
      </c>
      <c r="AK587" s="301">
        <v>100</v>
      </c>
      <c r="AL587" s="301">
        <v>100</v>
      </c>
      <c r="AM587" s="301">
        <v>100</v>
      </c>
      <c r="AN587" s="272">
        <v>100</v>
      </c>
      <c r="AO587" s="301">
        <v>100</v>
      </c>
      <c r="AP587" s="301">
        <v>100</v>
      </c>
      <c r="AQ587" s="301">
        <v>100</v>
      </c>
      <c r="AR587" s="23"/>
      <c r="AS587" s="116" t="str">
        <f t="shared" si="94"/>
        <v>N</v>
      </c>
      <c r="AT587" s="113">
        <f>IFERROR(SUMIF('Current NLData'!A:A,'Payment Changes'!G587,'Current NLData'!K:K)/COUNTIF('Current NLData'!A:A,'Payment Changes'!G587),0)+IFERROR(VLOOKUP(G587&amp;"-ALL",NLPaymentExport,10,FALSE),0)</f>
        <v>100</v>
      </c>
      <c r="AU587" s="117">
        <f t="shared" si="96"/>
        <v>0</v>
      </c>
    </row>
    <row r="588" spans="1:80" outlineLevel="1" x14ac:dyDescent="0.45">
      <c r="A588" s="3"/>
      <c r="C588" s="4"/>
      <c r="D588" s="456"/>
      <c r="E588" s="90" t="str">
        <f t="shared" ref="E588:E651" si="97">IF(B588 = "",E587,B588)</f>
        <v>Bedford</v>
      </c>
      <c r="F588" s="92" t="str">
        <f t="shared" ref="F588:F651" si="98">IF(D588 = "",F587,D588)</f>
        <v>CP946</v>
      </c>
      <c r="G588" s="98" t="str">
        <f t="shared" si="95"/>
        <v>CP946-NEW DONOR -3rd</v>
      </c>
      <c r="H588" s="457"/>
      <c r="I588" s="34" t="s">
        <v>78</v>
      </c>
      <c r="J588" s="58">
        <v>100</v>
      </c>
      <c r="K588" s="62">
        <v>100</v>
      </c>
      <c r="L588" s="58">
        <v>100</v>
      </c>
      <c r="M588" s="58">
        <v>100</v>
      </c>
      <c r="N588" s="58">
        <v>100</v>
      </c>
      <c r="O588" s="58">
        <v>100</v>
      </c>
      <c r="P588" s="58">
        <v>100</v>
      </c>
      <c r="Q588" s="58">
        <v>100</v>
      </c>
      <c r="R588" s="58">
        <v>100</v>
      </c>
      <c r="S588" s="58">
        <v>100</v>
      </c>
      <c r="T588" s="58">
        <v>100</v>
      </c>
      <c r="U588" s="58">
        <v>100</v>
      </c>
      <c r="V588" s="186">
        <v>100</v>
      </c>
      <c r="W588" s="186">
        <v>100</v>
      </c>
      <c r="X588" s="186">
        <v>100</v>
      </c>
      <c r="Y588" s="186">
        <v>100</v>
      </c>
      <c r="Z588" s="186">
        <v>100</v>
      </c>
      <c r="AA588" s="186">
        <v>100</v>
      </c>
      <c r="AB588" s="186">
        <v>100</v>
      </c>
      <c r="AC588" s="186">
        <v>100</v>
      </c>
      <c r="AD588" s="214">
        <v>100</v>
      </c>
      <c r="AE588" s="214">
        <v>100</v>
      </c>
      <c r="AF588" s="214">
        <v>100</v>
      </c>
      <c r="AG588" s="214">
        <v>100</v>
      </c>
      <c r="AH588" s="214">
        <v>100</v>
      </c>
      <c r="AI588" s="214">
        <v>100</v>
      </c>
      <c r="AJ588" s="272">
        <v>100</v>
      </c>
      <c r="AK588" s="301">
        <v>100</v>
      </c>
      <c r="AL588" s="301">
        <v>100</v>
      </c>
      <c r="AM588" s="301">
        <v>100</v>
      </c>
      <c r="AN588" s="272">
        <v>100</v>
      </c>
      <c r="AO588" s="301">
        <v>100</v>
      </c>
      <c r="AP588" s="301">
        <v>100</v>
      </c>
      <c r="AQ588" s="301">
        <v>100</v>
      </c>
      <c r="AR588" s="23"/>
      <c r="AS588" s="116" t="str">
        <f t="shared" si="94"/>
        <v>N</v>
      </c>
      <c r="AT588" s="113">
        <f>IFERROR(SUMIF('Current NLData'!A:A,'Payment Changes'!G588,'Current NLData'!K:K)/COUNTIF('Current NLData'!A:A,'Payment Changes'!G588),0)+IFERROR(VLOOKUP(G588&amp;"-ALL",NLPaymentExport,10,FALSE),0)</f>
        <v>100</v>
      </c>
      <c r="AU588" s="117">
        <f t="shared" si="96"/>
        <v>0</v>
      </c>
    </row>
    <row r="589" spans="1:80" outlineLevel="1" x14ac:dyDescent="0.45">
      <c r="A589" s="3"/>
      <c r="C589" s="4"/>
      <c r="D589" s="456"/>
      <c r="E589" s="90" t="str">
        <f t="shared" si="97"/>
        <v>Bedford</v>
      </c>
      <c r="F589" s="92" t="str">
        <f t="shared" si="98"/>
        <v>CP946</v>
      </c>
      <c r="G589" s="98" t="str">
        <f t="shared" si="95"/>
        <v>CP946-NEW DONOR -4th</v>
      </c>
      <c r="H589" s="457"/>
      <c r="I589" s="34" t="s">
        <v>79</v>
      </c>
      <c r="J589" s="58">
        <v>100</v>
      </c>
      <c r="K589" s="62">
        <v>100</v>
      </c>
      <c r="L589" s="58">
        <v>100</v>
      </c>
      <c r="M589" s="58">
        <v>100</v>
      </c>
      <c r="N589" s="58">
        <v>100</v>
      </c>
      <c r="O589" s="58">
        <v>100</v>
      </c>
      <c r="P589" s="58">
        <v>100</v>
      </c>
      <c r="Q589" s="58">
        <v>100</v>
      </c>
      <c r="R589" s="58">
        <v>100</v>
      </c>
      <c r="S589" s="58">
        <v>100</v>
      </c>
      <c r="T589" s="58">
        <v>100</v>
      </c>
      <c r="U589" s="58">
        <v>100</v>
      </c>
      <c r="V589" s="186">
        <v>100</v>
      </c>
      <c r="W589" s="186">
        <v>100</v>
      </c>
      <c r="X589" s="186">
        <v>100</v>
      </c>
      <c r="Y589" s="186">
        <v>100</v>
      </c>
      <c r="Z589" s="186">
        <v>55</v>
      </c>
      <c r="AA589" s="186">
        <v>55</v>
      </c>
      <c r="AB589" s="186">
        <v>55</v>
      </c>
      <c r="AC589" s="186">
        <v>55</v>
      </c>
      <c r="AD589" s="190">
        <v>100</v>
      </c>
      <c r="AE589" s="214">
        <v>100</v>
      </c>
      <c r="AF589" s="214">
        <v>100</v>
      </c>
      <c r="AG589" s="214">
        <v>100</v>
      </c>
      <c r="AH589" s="214">
        <v>100</v>
      </c>
      <c r="AI589" s="214">
        <v>100</v>
      </c>
      <c r="AJ589" s="272">
        <v>100</v>
      </c>
      <c r="AK589" s="301">
        <v>100</v>
      </c>
      <c r="AL589" s="301">
        <v>100</v>
      </c>
      <c r="AM589" s="301">
        <v>100</v>
      </c>
      <c r="AN589" s="272">
        <v>100</v>
      </c>
      <c r="AO589" s="301">
        <v>100</v>
      </c>
      <c r="AP589" s="301">
        <v>100</v>
      </c>
      <c r="AQ589" s="301">
        <v>100</v>
      </c>
      <c r="AR589" s="23"/>
      <c r="AS589" s="116" t="str">
        <f t="shared" si="94"/>
        <v>N</v>
      </c>
      <c r="AT589" s="113">
        <f>IFERROR(SUMIF('Current NLData'!A:A,'Payment Changes'!G589,'Current NLData'!K:K)/COUNTIF('Current NLData'!A:A,'Payment Changes'!G589),0)+IFERROR(VLOOKUP(G589&amp;"-ALL",NLPaymentExport,10,FALSE),0)</f>
        <v>100</v>
      </c>
      <c r="AU589" s="117">
        <f t="shared" si="96"/>
        <v>0</v>
      </c>
    </row>
    <row r="590" spans="1:80" outlineLevel="1" x14ac:dyDescent="0.45">
      <c r="A590" s="3"/>
      <c r="C590" s="4"/>
      <c r="D590" s="456"/>
      <c r="E590" s="90" t="str">
        <f t="shared" si="97"/>
        <v>Bedford</v>
      </c>
      <c r="F590" s="92" t="str">
        <f t="shared" si="98"/>
        <v>CP946</v>
      </c>
      <c r="G590" s="98" t="str">
        <f t="shared" si="95"/>
        <v>CP946-NEW DONOR -5th</v>
      </c>
      <c r="H590" s="457"/>
      <c r="I590" s="34" t="s">
        <v>80</v>
      </c>
      <c r="J590" s="58">
        <v>100</v>
      </c>
      <c r="K590" s="62">
        <v>100</v>
      </c>
      <c r="L590" s="58">
        <v>100</v>
      </c>
      <c r="M590" s="58">
        <v>100</v>
      </c>
      <c r="N590" s="58">
        <v>100</v>
      </c>
      <c r="O590" s="58">
        <v>100</v>
      </c>
      <c r="P590" s="58">
        <v>100</v>
      </c>
      <c r="Q590" s="58">
        <v>100</v>
      </c>
      <c r="R590" s="58">
        <v>60</v>
      </c>
      <c r="S590" s="58">
        <v>60</v>
      </c>
      <c r="T590" s="58">
        <v>60</v>
      </c>
      <c r="U590" s="58">
        <v>60</v>
      </c>
      <c r="V590" s="186">
        <v>60</v>
      </c>
      <c r="W590" s="186">
        <v>55</v>
      </c>
      <c r="X590" s="186">
        <v>55</v>
      </c>
      <c r="Y590" s="186">
        <v>55</v>
      </c>
      <c r="Z590" s="186">
        <v>55</v>
      </c>
      <c r="AA590" s="186">
        <v>55</v>
      </c>
      <c r="AB590" s="186">
        <v>55</v>
      </c>
      <c r="AC590" s="186">
        <v>55</v>
      </c>
      <c r="AD590" s="190">
        <v>100</v>
      </c>
      <c r="AE590" s="214">
        <v>100</v>
      </c>
      <c r="AF590" s="214">
        <v>100</v>
      </c>
      <c r="AG590" s="214">
        <v>100</v>
      </c>
      <c r="AH590" s="214">
        <v>100</v>
      </c>
      <c r="AI590" s="214">
        <v>100</v>
      </c>
      <c r="AJ590" s="272">
        <v>100</v>
      </c>
      <c r="AK590" s="301">
        <v>100</v>
      </c>
      <c r="AL590" s="301">
        <v>100</v>
      </c>
      <c r="AM590" s="301">
        <v>100</v>
      </c>
      <c r="AN590" s="272">
        <v>100</v>
      </c>
      <c r="AO590" s="289">
        <v>50</v>
      </c>
      <c r="AP590" s="301">
        <v>50</v>
      </c>
      <c r="AQ590" s="301">
        <v>50</v>
      </c>
      <c r="AR590" s="23"/>
      <c r="AS590" s="116" t="str">
        <f t="shared" si="94"/>
        <v>N</v>
      </c>
      <c r="AT590" s="113">
        <f>IFERROR(SUMIF('Current NLData'!A:A,'Payment Changes'!G590,'Current NLData'!K:K)/COUNTIF('Current NLData'!A:A,'Payment Changes'!G590),0)+IFERROR(VLOOKUP(G590&amp;"-ALL",NLPaymentExport,10,FALSE),0)</f>
        <v>50</v>
      </c>
      <c r="AU590" s="117">
        <f t="shared" si="96"/>
        <v>0</v>
      </c>
    </row>
    <row r="591" spans="1:80" outlineLevel="1" x14ac:dyDescent="0.45">
      <c r="A591" s="3"/>
      <c r="C591" s="4"/>
      <c r="D591" s="456"/>
      <c r="E591" s="90" t="str">
        <f t="shared" si="97"/>
        <v>Bedford</v>
      </c>
      <c r="F591" s="92" t="str">
        <f t="shared" si="98"/>
        <v>CP946</v>
      </c>
      <c r="G591" s="98" t="str">
        <f t="shared" si="95"/>
        <v>CP946-NEW DONOR -6th</v>
      </c>
      <c r="H591" s="457"/>
      <c r="I591" s="34" t="s">
        <v>81</v>
      </c>
      <c r="J591" s="58">
        <v>45</v>
      </c>
      <c r="K591" s="62">
        <v>45</v>
      </c>
      <c r="L591" s="58">
        <v>50</v>
      </c>
      <c r="M591" s="58">
        <v>100</v>
      </c>
      <c r="N591" s="58">
        <v>100</v>
      </c>
      <c r="O591" s="58">
        <v>100</v>
      </c>
      <c r="P591" s="58">
        <v>100</v>
      </c>
      <c r="Q591" s="58">
        <v>100</v>
      </c>
      <c r="R591" s="58">
        <v>60</v>
      </c>
      <c r="S591" s="58">
        <v>60</v>
      </c>
      <c r="T591" s="58">
        <v>60</v>
      </c>
      <c r="U591" s="58">
        <v>60</v>
      </c>
      <c r="V591" s="186">
        <v>60</v>
      </c>
      <c r="W591" s="186">
        <v>55</v>
      </c>
      <c r="X591" s="186">
        <v>55</v>
      </c>
      <c r="Y591" s="186">
        <v>55</v>
      </c>
      <c r="Z591" s="186">
        <v>55</v>
      </c>
      <c r="AA591" s="186">
        <v>55</v>
      </c>
      <c r="AB591" s="186">
        <v>55</v>
      </c>
      <c r="AC591" s="186">
        <v>55</v>
      </c>
      <c r="AD591" s="190">
        <v>100</v>
      </c>
      <c r="AE591" s="214">
        <v>100</v>
      </c>
      <c r="AF591" s="214">
        <v>100</v>
      </c>
      <c r="AG591" s="214">
        <v>100</v>
      </c>
      <c r="AH591" s="214">
        <v>100</v>
      </c>
      <c r="AI591" s="214">
        <v>100</v>
      </c>
      <c r="AJ591" s="289">
        <v>55</v>
      </c>
      <c r="AK591" s="289">
        <v>50</v>
      </c>
      <c r="AL591" s="301">
        <v>50</v>
      </c>
      <c r="AM591" s="289">
        <v>100</v>
      </c>
      <c r="AN591" s="272">
        <v>100</v>
      </c>
      <c r="AO591" s="289">
        <v>50</v>
      </c>
      <c r="AP591" s="301">
        <v>50</v>
      </c>
      <c r="AQ591" s="301">
        <v>50</v>
      </c>
      <c r="AR591" s="23"/>
      <c r="AS591" s="116" t="str">
        <f t="shared" si="94"/>
        <v>N</v>
      </c>
      <c r="AT591" s="113">
        <f>IFERROR(SUMIF('Current NLData'!A:A,'Payment Changes'!G591,'Current NLData'!K:K)/COUNTIF('Current NLData'!A:A,'Payment Changes'!G591),0)+IFERROR(VLOOKUP(G591&amp;"-ALL",NLPaymentExport,10,FALSE),0)</f>
        <v>50</v>
      </c>
      <c r="AU591" s="117">
        <f t="shared" si="96"/>
        <v>0</v>
      </c>
    </row>
    <row r="592" spans="1:80" outlineLevel="1" x14ac:dyDescent="0.45">
      <c r="A592" s="3"/>
      <c r="C592" s="4"/>
      <c r="D592" s="456"/>
      <c r="E592" s="90" t="str">
        <f t="shared" si="97"/>
        <v>Bedford</v>
      </c>
      <c r="F592" s="92" t="str">
        <f t="shared" si="98"/>
        <v>CP946</v>
      </c>
      <c r="G592" s="98" t="str">
        <f t="shared" si="95"/>
        <v>CP946-NEW DONOR -7th</v>
      </c>
      <c r="H592" s="457"/>
      <c r="I592" s="34" t="s">
        <v>82</v>
      </c>
      <c r="J592" s="58">
        <v>45</v>
      </c>
      <c r="K592" s="62">
        <v>65</v>
      </c>
      <c r="L592" s="58">
        <v>50</v>
      </c>
      <c r="M592" s="58">
        <v>50</v>
      </c>
      <c r="N592" s="58">
        <v>50</v>
      </c>
      <c r="O592" s="58">
        <v>50</v>
      </c>
      <c r="P592" s="58">
        <v>50</v>
      </c>
      <c r="Q592" s="58">
        <v>50</v>
      </c>
      <c r="R592" s="58">
        <v>60</v>
      </c>
      <c r="S592" s="58">
        <v>60</v>
      </c>
      <c r="T592" s="58">
        <v>60</v>
      </c>
      <c r="U592" s="58">
        <v>60</v>
      </c>
      <c r="V592" s="186">
        <v>60</v>
      </c>
      <c r="W592" s="186">
        <v>55</v>
      </c>
      <c r="X592" s="186">
        <v>55</v>
      </c>
      <c r="Y592" s="186">
        <v>55</v>
      </c>
      <c r="Z592" s="186">
        <v>55</v>
      </c>
      <c r="AA592" s="186">
        <v>55</v>
      </c>
      <c r="AB592" s="186">
        <v>55</v>
      </c>
      <c r="AC592" s="186">
        <v>55</v>
      </c>
      <c r="AD592" s="190">
        <v>100</v>
      </c>
      <c r="AE592" s="214">
        <v>100</v>
      </c>
      <c r="AF592" s="214">
        <v>100</v>
      </c>
      <c r="AG592" s="214">
        <v>100</v>
      </c>
      <c r="AH592" s="214">
        <v>100</v>
      </c>
      <c r="AI592" s="214">
        <v>100</v>
      </c>
      <c r="AJ592" s="289">
        <v>55</v>
      </c>
      <c r="AK592" s="289">
        <v>50</v>
      </c>
      <c r="AL592" s="301">
        <v>50</v>
      </c>
      <c r="AM592" s="289">
        <v>100</v>
      </c>
      <c r="AN592" s="272">
        <v>100</v>
      </c>
      <c r="AO592" s="289">
        <v>50</v>
      </c>
      <c r="AP592" s="301">
        <v>50</v>
      </c>
      <c r="AQ592" s="301">
        <v>50</v>
      </c>
      <c r="AR592" s="23"/>
      <c r="AS592" s="116" t="str">
        <f t="shared" si="94"/>
        <v>N</v>
      </c>
      <c r="AT592" s="113">
        <f>IFERROR(SUMIF('Current NLData'!A:A,'Payment Changes'!G592,'Current NLData'!K:K)/COUNTIF('Current NLData'!A:A,'Payment Changes'!G592),0)+IFERROR(VLOOKUP(G592&amp;"-ALL",NLPaymentExport,10,FALSE),0)</f>
        <v>50</v>
      </c>
      <c r="AU592" s="117">
        <f t="shared" si="96"/>
        <v>0</v>
      </c>
    </row>
    <row r="593" spans="1:80" outlineLevel="1" x14ac:dyDescent="0.45">
      <c r="A593" s="3"/>
      <c r="C593" s="4"/>
      <c r="D593" s="456"/>
      <c r="E593" s="90" t="str">
        <f t="shared" si="97"/>
        <v>Bedford</v>
      </c>
      <c r="F593" s="92" t="str">
        <f t="shared" si="98"/>
        <v>CP946</v>
      </c>
      <c r="G593" s="98" t="str">
        <f t="shared" si="95"/>
        <v>CP946-NEW DONOR -8th</v>
      </c>
      <c r="H593" s="457"/>
      <c r="I593" s="35" t="s">
        <v>83</v>
      </c>
      <c r="J593" s="63">
        <v>45</v>
      </c>
      <c r="K593" s="64">
        <v>45</v>
      </c>
      <c r="L593" s="63">
        <v>50</v>
      </c>
      <c r="M593" s="63">
        <v>50</v>
      </c>
      <c r="N593" s="63">
        <v>50</v>
      </c>
      <c r="O593" s="63">
        <v>50</v>
      </c>
      <c r="P593" s="63">
        <v>50</v>
      </c>
      <c r="Q593" s="63">
        <v>50</v>
      </c>
      <c r="R593" s="63">
        <v>60</v>
      </c>
      <c r="S593" s="63">
        <v>60</v>
      </c>
      <c r="T593" s="63">
        <v>60</v>
      </c>
      <c r="U593" s="63">
        <v>60</v>
      </c>
      <c r="V593" s="187">
        <v>60</v>
      </c>
      <c r="W593" s="187">
        <v>55</v>
      </c>
      <c r="X593" s="187">
        <v>55</v>
      </c>
      <c r="Y593" s="187">
        <v>55</v>
      </c>
      <c r="Z593" s="187">
        <v>55</v>
      </c>
      <c r="AA593" s="187">
        <v>55</v>
      </c>
      <c r="AB593" s="187">
        <v>55</v>
      </c>
      <c r="AC593" s="187">
        <v>55</v>
      </c>
      <c r="AD593" s="243">
        <v>100</v>
      </c>
      <c r="AE593" s="221">
        <v>100</v>
      </c>
      <c r="AF593" s="221">
        <v>100</v>
      </c>
      <c r="AG593" s="221">
        <v>100</v>
      </c>
      <c r="AH593" s="221">
        <v>100</v>
      </c>
      <c r="AI593" s="243">
        <v>55</v>
      </c>
      <c r="AJ593" s="273">
        <v>55</v>
      </c>
      <c r="AK593" s="305">
        <v>50</v>
      </c>
      <c r="AL593" s="302">
        <v>50</v>
      </c>
      <c r="AM593" s="302">
        <v>50</v>
      </c>
      <c r="AN593" s="273">
        <v>50</v>
      </c>
      <c r="AO593" s="302">
        <v>50</v>
      </c>
      <c r="AP593" s="302">
        <v>50</v>
      </c>
      <c r="AQ593" s="302">
        <v>50</v>
      </c>
      <c r="AR593" s="23"/>
      <c r="AS593" s="116" t="str">
        <f t="shared" si="94"/>
        <v>N</v>
      </c>
      <c r="AT593" s="113">
        <f>IFERROR(SUMIF('Current NLData'!A:A,'Payment Changes'!G593,'Current NLData'!K:K)/COUNTIF('Current NLData'!A:A,'Payment Changes'!G593),0)+IFERROR(VLOOKUP(G593&amp;"-ALL",NLPaymentExport,10,FALSE),0)</f>
        <v>50</v>
      </c>
      <c r="AU593" s="117">
        <f t="shared" si="96"/>
        <v>0</v>
      </c>
    </row>
    <row r="594" spans="1:80" ht="28.5" outlineLevel="1" x14ac:dyDescent="0.45">
      <c r="A594" s="3"/>
      <c r="C594" s="4"/>
      <c r="D594" s="456"/>
      <c r="E594" s="90" t="str">
        <f t="shared" si="97"/>
        <v>Bedford</v>
      </c>
      <c r="F594" s="92" t="str">
        <f t="shared" si="98"/>
        <v>CP946</v>
      </c>
      <c r="G594" s="98" t="str">
        <f t="shared" si="95"/>
        <v>CP946-RETURN - 1st don of the week -STD</v>
      </c>
      <c r="H594" s="457"/>
      <c r="I594" s="36" t="s">
        <v>84</v>
      </c>
      <c r="J594" s="58">
        <v>45</v>
      </c>
      <c r="K594" s="58">
        <v>45</v>
      </c>
      <c r="L594" s="58">
        <v>50</v>
      </c>
      <c r="M594" s="58">
        <v>50</v>
      </c>
      <c r="N594" s="58">
        <v>50</v>
      </c>
      <c r="O594" s="58">
        <v>50</v>
      </c>
      <c r="P594" s="58">
        <v>50</v>
      </c>
      <c r="Q594" s="58">
        <v>50</v>
      </c>
      <c r="R594" s="58">
        <v>60</v>
      </c>
      <c r="S594" s="58">
        <v>60</v>
      </c>
      <c r="T594" s="58">
        <v>60</v>
      </c>
      <c r="U594" s="58">
        <v>60</v>
      </c>
      <c r="V594" s="186">
        <v>60</v>
      </c>
      <c r="W594" s="186">
        <v>55</v>
      </c>
      <c r="X594" s="186">
        <v>55</v>
      </c>
      <c r="Y594" s="186">
        <v>55</v>
      </c>
      <c r="Z594" s="186">
        <v>55</v>
      </c>
      <c r="AA594" s="186">
        <v>55</v>
      </c>
      <c r="AB594" s="186">
        <v>55</v>
      </c>
      <c r="AC594" s="186">
        <v>55</v>
      </c>
      <c r="AD594" s="214">
        <v>55</v>
      </c>
      <c r="AE594" s="214">
        <v>55</v>
      </c>
      <c r="AF594" s="214">
        <v>55</v>
      </c>
      <c r="AG594" s="214">
        <v>55</v>
      </c>
      <c r="AH594" s="214">
        <v>55</v>
      </c>
      <c r="AI594" s="214">
        <v>55</v>
      </c>
      <c r="AJ594" s="272">
        <v>55</v>
      </c>
      <c r="AK594" s="289">
        <v>50</v>
      </c>
      <c r="AL594" s="301">
        <v>50</v>
      </c>
      <c r="AM594" s="301">
        <v>50</v>
      </c>
      <c r="AN594" s="272">
        <v>50</v>
      </c>
      <c r="AO594" s="301">
        <v>50</v>
      </c>
      <c r="AP594" s="301">
        <v>50</v>
      </c>
      <c r="AQ594" s="301">
        <v>50</v>
      </c>
      <c r="AR594" s="22"/>
      <c r="AS594" s="116" t="str">
        <f t="shared" si="94"/>
        <v>N</v>
      </c>
      <c r="AT594" s="113">
        <f>IFERROR(SUMIF('Current NLData'!A:A,'Payment Changes'!G594,'Current NLData'!K:K)/COUNTIF('Current NLData'!A:A,'Payment Changes'!G594),0)+IFERROR(VLOOKUP(G594&amp;"-ALL",NLPaymentExport,10,FALSE),0)</f>
        <v>50</v>
      </c>
      <c r="AU594" s="117">
        <f t="shared" si="96"/>
        <v>0</v>
      </c>
    </row>
    <row r="595" spans="1:80" ht="28.5" outlineLevel="1" x14ac:dyDescent="0.45">
      <c r="A595" s="3"/>
      <c r="C595" s="4"/>
      <c r="D595" s="456"/>
      <c r="E595" s="90" t="str">
        <f t="shared" si="97"/>
        <v>Bedford</v>
      </c>
      <c r="F595" s="92" t="str">
        <f t="shared" si="98"/>
        <v>CP946</v>
      </c>
      <c r="G595" s="98" t="str">
        <f t="shared" si="95"/>
        <v>CP946-RETURN - 2nd don of the week -BONUS</v>
      </c>
      <c r="H595" s="457"/>
      <c r="I595" s="36" t="s">
        <v>85</v>
      </c>
      <c r="J595" s="58">
        <v>20</v>
      </c>
      <c r="K595" s="58">
        <v>20</v>
      </c>
      <c r="L595" s="58">
        <v>20</v>
      </c>
      <c r="M595" s="58">
        <v>20</v>
      </c>
      <c r="N595" s="58">
        <v>20</v>
      </c>
      <c r="O595" s="58">
        <v>20</v>
      </c>
      <c r="P595" s="58">
        <v>20</v>
      </c>
      <c r="Q595" s="58">
        <v>20</v>
      </c>
      <c r="R595" s="58">
        <v>10</v>
      </c>
      <c r="S595" s="58">
        <v>10</v>
      </c>
      <c r="T595" s="58">
        <v>10</v>
      </c>
      <c r="U595" s="58">
        <v>10</v>
      </c>
      <c r="V595" s="186">
        <v>10</v>
      </c>
      <c r="W595" s="186">
        <v>15</v>
      </c>
      <c r="X595" s="186">
        <v>15</v>
      </c>
      <c r="Y595" s="186">
        <v>15</v>
      </c>
      <c r="Z595" s="186">
        <v>15</v>
      </c>
      <c r="AA595" s="186">
        <v>15</v>
      </c>
      <c r="AB595" s="186">
        <v>15</v>
      </c>
      <c r="AC595" s="186">
        <v>15</v>
      </c>
      <c r="AD595" s="214">
        <v>15</v>
      </c>
      <c r="AE595" s="214">
        <v>15</v>
      </c>
      <c r="AF595" s="214">
        <v>15</v>
      </c>
      <c r="AG595" s="214">
        <v>15</v>
      </c>
      <c r="AH595" s="214">
        <v>15</v>
      </c>
      <c r="AI595" s="214">
        <v>15</v>
      </c>
      <c r="AJ595" s="272">
        <v>15</v>
      </c>
      <c r="AK595" s="289">
        <v>20</v>
      </c>
      <c r="AL595" s="301">
        <v>20</v>
      </c>
      <c r="AM595" s="301">
        <v>20</v>
      </c>
      <c r="AN595" s="289">
        <v>10</v>
      </c>
      <c r="AO595" s="301">
        <v>10</v>
      </c>
      <c r="AP595" s="301">
        <v>10</v>
      </c>
      <c r="AQ595" s="301">
        <v>10</v>
      </c>
      <c r="AR595" s="22"/>
      <c r="AS595" s="116" t="str">
        <f t="shared" si="94"/>
        <v>N</v>
      </c>
      <c r="AT595" s="113">
        <f>IFERROR(SUMIF('Current NLData'!A:A,'Payment Changes'!G595,'Current NLData'!K:K)/COUNTIF('Current NLData'!A:A,'Payment Changes'!G595),0)+IFERROR(VLOOKUP(G595&amp;"-ALL",NLPaymentExport,10,FALSE),0)</f>
        <v>10</v>
      </c>
      <c r="AU595" s="117">
        <f t="shared" si="96"/>
        <v>0</v>
      </c>
    </row>
    <row r="596" spans="1:80" ht="28.5" outlineLevel="1" x14ac:dyDescent="0.45">
      <c r="A596" s="3"/>
      <c r="C596" s="4"/>
      <c r="D596" s="456"/>
      <c r="E596" s="90" t="str">
        <f t="shared" si="97"/>
        <v>Bedford</v>
      </c>
      <c r="F596" s="92" t="str">
        <f t="shared" si="98"/>
        <v>CP946</v>
      </c>
      <c r="G596" s="98" t="str">
        <f t="shared" si="95"/>
        <v>CP946-RETURN - 5th don of the month -BONUS</v>
      </c>
      <c r="H596" s="457"/>
      <c r="I596" s="37" t="s">
        <v>86</v>
      </c>
      <c r="J596" s="65">
        <v>0</v>
      </c>
      <c r="K596" s="65">
        <v>0</v>
      </c>
      <c r="L596" s="65">
        <v>0</v>
      </c>
      <c r="M596" s="65">
        <v>0</v>
      </c>
      <c r="N596" s="65">
        <v>0</v>
      </c>
      <c r="O596" s="65">
        <v>0</v>
      </c>
      <c r="P596" s="65">
        <v>0</v>
      </c>
      <c r="Q596" s="65">
        <v>0</v>
      </c>
      <c r="R596" s="65">
        <v>30</v>
      </c>
      <c r="S596" s="65">
        <v>30</v>
      </c>
      <c r="T596" s="65">
        <v>15</v>
      </c>
      <c r="U596" s="65">
        <v>15</v>
      </c>
      <c r="V596" s="188">
        <v>15</v>
      </c>
      <c r="W596" s="188">
        <v>15</v>
      </c>
      <c r="X596" s="188">
        <v>15</v>
      </c>
      <c r="Y596" s="188">
        <v>15</v>
      </c>
      <c r="Z596" s="188">
        <v>15</v>
      </c>
      <c r="AA596" s="188">
        <v>20</v>
      </c>
      <c r="AB596" s="188">
        <v>20</v>
      </c>
      <c r="AC596" s="188">
        <v>20</v>
      </c>
      <c r="AD596" s="222">
        <v>20</v>
      </c>
      <c r="AE596" s="222">
        <v>20</v>
      </c>
      <c r="AF596" s="222">
        <v>20</v>
      </c>
      <c r="AG596" s="222">
        <v>20</v>
      </c>
      <c r="AH596" s="222">
        <v>20</v>
      </c>
      <c r="AI596" s="222">
        <v>20</v>
      </c>
      <c r="AJ596" s="290">
        <v>0</v>
      </c>
      <c r="AK596" s="303">
        <v>0</v>
      </c>
      <c r="AL596" s="303">
        <v>0</v>
      </c>
      <c r="AM596" s="290">
        <v>10</v>
      </c>
      <c r="AN596" s="290">
        <v>0</v>
      </c>
      <c r="AO596" s="290">
        <v>30</v>
      </c>
      <c r="AP596" s="303">
        <v>30</v>
      </c>
      <c r="AQ596" s="303">
        <v>30</v>
      </c>
      <c r="AR596" s="22"/>
      <c r="AS596" s="116" t="str">
        <f t="shared" si="94"/>
        <v>N</v>
      </c>
      <c r="AT596" s="113">
        <f>IFERROR(SUMIF('Current NLData'!A:A,'Payment Changes'!G596,'Current NLData'!K:K)/COUNTIF('Current NLData'!A:A,'Payment Changes'!G596),0)+IFERROR(VLOOKUP(G596&amp;"-ALL",NLPaymentExport,10,FALSE),0)</f>
        <v>30</v>
      </c>
      <c r="AU596" s="117">
        <f t="shared" si="96"/>
        <v>0</v>
      </c>
    </row>
    <row r="597" spans="1:80" ht="28.5" outlineLevel="1" x14ac:dyDescent="0.45">
      <c r="A597" s="3"/>
      <c r="C597" s="4"/>
      <c r="D597" s="456"/>
      <c r="E597" s="90" t="str">
        <f t="shared" si="97"/>
        <v>Bedford</v>
      </c>
      <c r="F597" s="92" t="str">
        <f t="shared" si="98"/>
        <v>CP946</v>
      </c>
      <c r="G597" s="98" t="str">
        <f t="shared" si="95"/>
        <v>CP946-RETURN - 6th don of the month -BONUS</v>
      </c>
      <c r="H597" s="457"/>
      <c r="I597" s="38" t="s">
        <v>87</v>
      </c>
      <c r="J597" s="58">
        <v>0</v>
      </c>
      <c r="K597" s="58">
        <v>0</v>
      </c>
      <c r="L597" s="58">
        <v>30</v>
      </c>
      <c r="M597" s="58">
        <v>30</v>
      </c>
      <c r="N597" s="58">
        <v>30</v>
      </c>
      <c r="O597" s="58">
        <v>30</v>
      </c>
      <c r="P597" s="58">
        <v>30</v>
      </c>
      <c r="Q597" s="58">
        <v>30</v>
      </c>
      <c r="R597" s="58">
        <v>0</v>
      </c>
      <c r="S597" s="58">
        <v>0</v>
      </c>
      <c r="T597" s="58">
        <v>0</v>
      </c>
      <c r="U597" s="58">
        <v>0</v>
      </c>
      <c r="V597" s="186">
        <v>0</v>
      </c>
      <c r="W597" s="186">
        <v>0</v>
      </c>
      <c r="X597" s="186">
        <v>0</v>
      </c>
      <c r="Y597" s="186">
        <v>0</v>
      </c>
      <c r="Z597" s="186">
        <v>0</v>
      </c>
      <c r="AA597" s="186">
        <v>0</v>
      </c>
      <c r="AB597" s="186">
        <v>0</v>
      </c>
      <c r="AC597" s="186">
        <v>0</v>
      </c>
      <c r="AD597" s="214">
        <v>0</v>
      </c>
      <c r="AE597" s="214">
        <v>0</v>
      </c>
      <c r="AF597" s="214">
        <v>0</v>
      </c>
      <c r="AG597" s="214">
        <v>0</v>
      </c>
      <c r="AH597" s="214">
        <v>0</v>
      </c>
      <c r="AI597" s="190">
        <v>15</v>
      </c>
      <c r="AJ597" s="289">
        <v>0</v>
      </c>
      <c r="AK597" s="301">
        <v>0</v>
      </c>
      <c r="AL597" s="301">
        <v>0</v>
      </c>
      <c r="AM597" s="301">
        <v>0</v>
      </c>
      <c r="AN597" s="289">
        <v>30</v>
      </c>
      <c r="AO597" s="289">
        <v>40</v>
      </c>
      <c r="AP597" s="301">
        <v>40</v>
      </c>
      <c r="AQ597" s="301">
        <v>40</v>
      </c>
      <c r="AR597" s="22"/>
      <c r="AS597" s="116" t="str">
        <f t="shared" si="94"/>
        <v>N</v>
      </c>
      <c r="AT597" s="113">
        <f>IFERROR(SUMIF('Current NLData'!A:A,'Payment Changes'!G597,'Current NLData'!K:K)/COUNTIF('Current NLData'!A:A,'Payment Changes'!G597),0)+IFERROR(VLOOKUP(G597&amp;"-ALL",NLPaymentExport,10,FALSE),0)</f>
        <v>40</v>
      </c>
      <c r="AU597" s="117">
        <f t="shared" si="96"/>
        <v>0</v>
      </c>
    </row>
    <row r="598" spans="1:80" ht="28.5" outlineLevel="1" x14ac:dyDescent="0.45">
      <c r="A598" s="3"/>
      <c r="C598" s="4"/>
      <c r="D598" s="456"/>
      <c r="E598" s="90" t="str">
        <f t="shared" si="97"/>
        <v>Bedford</v>
      </c>
      <c r="F598" s="92" t="str">
        <f t="shared" si="98"/>
        <v>CP946</v>
      </c>
      <c r="G598" s="98" t="str">
        <f t="shared" si="95"/>
        <v>CP946-RETURN - 7th don of the month -BONUS</v>
      </c>
      <c r="H598" s="457"/>
      <c r="I598" s="38" t="s">
        <v>88</v>
      </c>
      <c r="J598" s="58">
        <v>0</v>
      </c>
      <c r="K598" s="58">
        <v>0</v>
      </c>
      <c r="L598" s="58">
        <v>0</v>
      </c>
      <c r="M598" s="58">
        <v>0</v>
      </c>
      <c r="N598" s="58">
        <v>0</v>
      </c>
      <c r="O598" s="58">
        <v>0</v>
      </c>
      <c r="P598" s="58">
        <v>0</v>
      </c>
      <c r="Q598" s="58">
        <v>0</v>
      </c>
      <c r="R598" s="58">
        <v>50</v>
      </c>
      <c r="S598" s="58">
        <v>50</v>
      </c>
      <c r="T598" s="58">
        <v>25</v>
      </c>
      <c r="U598" s="58">
        <v>25</v>
      </c>
      <c r="V598" s="186">
        <v>25</v>
      </c>
      <c r="W598" s="186">
        <v>25</v>
      </c>
      <c r="X598" s="186">
        <v>0</v>
      </c>
      <c r="Y598" s="186">
        <v>0</v>
      </c>
      <c r="Z598" s="186">
        <v>20</v>
      </c>
      <c r="AA598" s="186">
        <v>20</v>
      </c>
      <c r="AB598" s="186">
        <v>20</v>
      </c>
      <c r="AC598" s="186">
        <v>20</v>
      </c>
      <c r="AD598" s="214">
        <v>20</v>
      </c>
      <c r="AE598" s="214">
        <v>20</v>
      </c>
      <c r="AF598" s="214">
        <v>20</v>
      </c>
      <c r="AG598" s="214">
        <v>20</v>
      </c>
      <c r="AH598" s="214">
        <v>20</v>
      </c>
      <c r="AI598" s="214">
        <v>0</v>
      </c>
      <c r="AJ598" s="289">
        <v>20</v>
      </c>
      <c r="AK598" s="301">
        <v>20</v>
      </c>
      <c r="AL598" s="301">
        <v>20</v>
      </c>
      <c r="AM598" s="301">
        <v>20</v>
      </c>
      <c r="AN598" s="289">
        <v>0</v>
      </c>
      <c r="AO598" s="301">
        <v>0</v>
      </c>
      <c r="AP598" s="301">
        <v>0</v>
      </c>
      <c r="AQ598" s="301">
        <v>0</v>
      </c>
      <c r="AR598" s="22"/>
      <c r="AS598" s="116" t="str">
        <f t="shared" si="94"/>
        <v>N</v>
      </c>
      <c r="AT598" s="113">
        <f>IFERROR(SUMIF('Current NLData'!A:A,'Payment Changes'!G598,'Current NLData'!K:K)/COUNTIF('Current NLData'!A:A,'Payment Changes'!G598),0)+IFERROR(VLOOKUP(G598&amp;"-ALL",NLPaymentExport,10,FALSE),0)</f>
        <v>0</v>
      </c>
      <c r="AU598" s="117">
        <f t="shared" si="96"/>
        <v>0</v>
      </c>
    </row>
    <row r="599" spans="1:80" ht="28.5" outlineLevel="1" x14ac:dyDescent="0.45">
      <c r="A599" s="3"/>
      <c r="C599" s="4"/>
      <c r="D599" s="456"/>
      <c r="E599" s="90" t="str">
        <f t="shared" si="97"/>
        <v>Bedford</v>
      </c>
      <c r="F599" s="92" t="str">
        <f t="shared" si="98"/>
        <v>CP946</v>
      </c>
      <c r="G599" s="98" t="str">
        <f t="shared" si="95"/>
        <v>CP946-RETURN - 8th don of the month -BONUS</v>
      </c>
      <c r="H599" s="457"/>
      <c r="I599" s="38" t="s">
        <v>89</v>
      </c>
      <c r="J599" s="58">
        <v>60</v>
      </c>
      <c r="K599" s="58">
        <v>60</v>
      </c>
      <c r="L599" s="58">
        <v>0</v>
      </c>
      <c r="M599" s="58">
        <v>0</v>
      </c>
      <c r="N599" s="58">
        <v>0</v>
      </c>
      <c r="O599" s="58">
        <v>0</v>
      </c>
      <c r="P599" s="58">
        <v>0</v>
      </c>
      <c r="Q599" s="58">
        <v>0</v>
      </c>
      <c r="R599" s="58">
        <v>0</v>
      </c>
      <c r="S599" s="58">
        <v>0</v>
      </c>
      <c r="T599" s="58">
        <v>0</v>
      </c>
      <c r="U599" s="58">
        <v>0</v>
      </c>
      <c r="V599" s="186">
        <v>0</v>
      </c>
      <c r="W599" s="186">
        <v>0</v>
      </c>
      <c r="X599" s="186">
        <v>0</v>
      </c>
      <c r="Y599" s="186">
        <v>0</v>
      </c>
      <c r="Z599" s="186">
        <v>0</v>
      </c>
      <c r="AA599" s="186">
        <v>0</v>
      </c>
      <c r="AB599" s="186">
        <v>0</v>
      </c>
      <c r="AC599" s="186">
        <v>0</v>
      </c>
      <c r="AD599" s="214">
        <v>0</v>
      </c>
      <c r="AE599" s="214">
        <v>0</v>
      </c>
      <c r="AF599" s="214">
        <v>0</v>
      </c>
      <c r="AG599" s="214">
        <v>0</v>
      </c>
      <c r="AH599" s="214">
        <v>0</v>
      </c>
      <c r="AI599" s="214">
        <v>0</v>
      </c>
      <c r="AJ599" s="272">
        <v>0</v>
      </c>
      <c r="AK599" s="301">
        <v>0</v>
      </c>
      <c r="AL599" s="301">
        <v>0</v>
      </c>
      <c r="AM599" s="301">
        <v>0</v>
      </c>
      <c r="AN599" s="272">
        <v>0</v>
      </c>
      <c r="AO599" s="301">
        <v>0</v>
      </c>
      <c r="AP599" s="301">
        <v>0</v>
      </c>
      <c r="AQ599" s="301">
        <v>0</v>
      </c>
      <c r="AR599" s="22"/>
      <c r="AS599" s="116" t="str">
        <f t="shared" si="94"/>
        <v>N</v>
      </c>
      <c r="AT599" s="113">
        <f>IFERROR(SUMIF('Current NLData'!A:A,'Payment Changes'!G599,'Current NLData'!K:K)/COUNTIF('Current NLData'!A:A,'Payment Changes'!G599),0)+IFERROR(VLOOKUP(G599&amp;"-ALL",NLPaymentExport,10,FALSE),0)</f>
        <v>0</v>
      </c>
      <c r="AU599" s="117">
        <f t="shared" si="96"/>
        <v>0</v>
      </c>
    </row>
    <row r="600" spans="1:80" ht="28.5" outlineLevel="1" x14ac:dyDescent="0.45">
      <c r="A600" s="3"/>
      <c r="C600" s="4" t="str">
        <f>IF(J600=0,"Warning","")</f>
        <v/>
      </c>
      <c r="D600" s="456"/>
      <c r="E600" s="90" t="str">
        <f t="shared" si="97"/>
        <v>Bedford</v>
      </c>
      <c r="F600" s="92" t="str">
        <f t="shared" si="98"/>
        <v>CP946</v>
      </c>
      <c r="G600" s="98" t="str">
        <f t="shared" si="95"/>
        <v>CP946-RETURN - Buddy referral  -BONUS</v>
      </c>
      <c r="H600" s="457"/>
      <c r="I600" s="39" t="s">
        <v>90</v>
      </c>
      <c r="J600" s="58">
        <v>50</v>
      </c>
      <c r="K600" s="57">
        <v>0</v>
      </c>
      <c r="L600" s="56">
        <v>0</v>
      </c>
      <c r="M600" s="56">
        <v>50</v>
      </c>
      <c r="N600" s="56">
        <v>50</v>
      </c>
      <c r="O600" s="56">
        <v>50</v>
      </c>
      <c r="P600" s="56">
        <v>50</v>
      </c>
      <c r="Q600" s="56">
        <v>50</v>
      </c>
      <c r="R600" s="56">
        <v>50</v>
      </c>
      <c r="S600" s="56">
        <v>50</v>
      </c>
      <c r="T600" s="56">
        <v>50</v>
      </c>
      <c r="U600" s="56">
        <v>50</v>
      </c>
      <c r="V600" s="193">
        <v>50</v>
      </c>
      <c r="W600" s="193">
        <v>50</v>
      </c>
      <c r="X600" s="193">
        <v>50</v>
      </c>
      <c r="Y600" s="193">
        <v>50</v>
      </c>
      <c r="Z600" s="193">
        <v>50</v>
      </c>
      <c r="AA600" s="193">
        <v>100</v>
      </c>
      <c r="AB600" s="237">
        <v>50</v>
      </c>
      <c r="AC600" s="237">
        <v>50</v>
      </c>
      <c r="AD600" s="226">
        <v>50</v>
      </c>
      <c r="AE600" s="226">
        <v>50</v>
      </c>
      <c r="AF600" s="226">
        <v>50</v>
      </c>
      <c r="AG600" s="226">
        <v>50</v>
      </c>
      <c r="AH600" s="226">
        <v>50</v>
      </c>
      <c r="AI600" s="226">
        <v>50</v>
      </c>
      <c r="AJ600" s="292">
        <v>0</v>
      </c>
      <c r="AK600" s="323">
        <v>0</v>
      </c>
      <c r="AL600" s="323">
        <v>0</v>
      </c>
      <c r="AM600" s="292">
        <v>50</v>
      </c>
      <c r="AN600" s="293">
        <v>50</v>
      </c>
      <c r="AO600" s="323">
        <v>50</v>
      </c>
      <c r="AP600" s="323">
        <v>50</v>
      </c>
      <c r="AQ600" s="323">
        <v>50</v>
      </c>
      <c r="AR600" s="23"/>
      <c r="AS600" s="116" t="str">
        <f t="shared" si="94"/>
        <v>N</v>
      </c>
      <c r="AT600" s="113">
        <f>IFERROR(SUMIF('Current NLData'!A:A,'Payment Changes'!G600,'Current NLData'!K:K)/COUNTIF('Current NLData'!A:A,'Payment Changes'!G600),0)+IFERROR(VLOOKUP(G600&amp;"-ALL",NLPaymentExport,10,FALSE),0)</f>
        <v>50</v>
      </c>
      <c r="AU600" s="117">
        <f t="shared" si="96"/>
        <v>0</v>
      </c>
    </row>
    <row r="601" spans="1:80" s="89" customFormat="1" ht="21.4" thickBot="1" x14ac:dyDescent="0.7">
      <c r="A601" s="85"/>
      <c r="B601" s="348"/>
      <c r="C601" s="160"/>
      <c r="D601" s="86"/>
      <c r="E601" s="86"/>
      <c r="F601" s="86"/>
      <c r="G601" s="86"/>
      <c r="H601" s="95"/>
      <c r="I601" s="87"/>
      <c r="J601" s="88"/>
      <c r="K601" s="88"/>
      <c r="L601" s="88"/>
      <c r="M601" s="88"/>
      <c r="N601" s="88"/>
      <c r="O601" s="88"/>
      <c r="P601" s="88"/>
      <c r="Q601" s="88"/>
      <c r="R601" s="88"/>
      <c r="S601" s="88"/>
      <c r="T601" s="88"/>
      <c r="U601" s="88"/>
      <c r="V601" s="189" t="s">
        <v>91</v>
      </c>
      <c r="W601" s="189" t="s">
        <v>91</v>
      </c>
      <c r="X601" s="189" t="s">
        <v>91</v>
      </c>
      <c r="Y601" s="189" t="s">
        <v>91</v>
      </c>
      <c r="Z601" s="189" t="s">
        <v>91</v>
      </c>
      <c r="AA601" s="189" t="s">
        <v>91</v>
      </c>
      <c r="AB601" s="189" t="s">
        <v>91</v>
      </c>
      <c r="AC601" s="189" t="s">
        <v>91</v>
      </c>
      <c r="AD601" s="257" t="s">
        <v>91</v>
      </c>
      <c r="AE601" s="257" t="s">
        <v>91</v>
      </c>
      <c r="AF601" s="257" t="s">
        <v>91</v>
      </c>
      <c r="AG601" s="257" t="s">
        <v>91</v>
      </c>
      <c r="AH601" s="257" t="s">
        <v>91</v>
      </c>
      <c r="AI601" s="257" t="s">
        <v>91</v>
      </c>
      <c r="AJ601" s="288" t="s">
        <v>91</v>
      </c>
      <c r="AK601" s="311" t="s">
        <v>91</v>
      </c>
      <c r="AL601" s="311" t="s">
        <v>91</v>
      </c>
      <c r="AM601" s="311" t="s">
        <v>91</v>
      </c>
      <c r="AN601" s="288" t="s">
        <v>91</v>
      </c>
      <c r="AO601" s="311" t="s">
        <v>91</v>
      </c>
      <c r="AP601" s="311" t="s">
        <v>91</v>
      </c>
      <c r="AQ601" s="311" t="s">
        <v>91</v>
      </c>
      <c r="AR601" s="21"/>
      <c r="AS601" s="116" t="str">
        <f t="shared" si="94"/>
        <v>N</v>
      </c>
      <c r="AT601" s="113">
        <f>IFERROR(SUMIF('Current NLData'!A:A,'Payment Changes'!G601,'Current NLData'!K:K)/COUNTIF('Current NLData'!A:A,'Payment Changes'!G601),0)+IFERROR(VLOOKUP(G601&amp;"-ALL",NLPaymentExport,10,FALSE),0)</f>
        <v>0</v>
      </c>
      <c r="AU601" s="117" t="str">
        <f t="shared" si="96"/>
        <v/>
      </c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</row>
    <row r="602" spans="1:80" s="10" customFormat="1" x14ac:dyDescent="0.45">
      <c r="A602" s="458">
        <v>34</v>
      </c>
      <c r="B602" s="461" t="s">
        <v>452</v>
      </c>
      <c r="C602" s="464" t="s">
        <v>44</v>
      </c>
      <c r="D602" s="467" t="s">
        <v>305</v>
      </c>
      <c r="E602" s="105" t="str">
        <f t="shared" si="97"/>
        <v>Lithia Springs</v>
      </c>
      <c r="F602" s="106" t="s">
        <v>453</v>
      </c>
      <c r="G602" s="107" t="str">
        <f t="shared" ref="G602:G620" si="99">F602&amp;"-"&amp;I602</f>
        <v>CP949-New Donor</v>
      </c>
      <c r="H602" s="470" t="s">
        <v>148</v>
      </c>
      <c r="I602" s="76" t="s">
        <v>48</v>
      </c>
      <c r="J602" s="40" t="s">
        <v>454</v>
      </c>
      <c r="K602" s="41" t="s">
        <v>455</v>
      </c>
      <c r="L602" s="41" t="s">
        <v>309</v>
      </c>
      <c r="M602" s="42" t="s">
        <v>309</v>
      </c>
      <c r="N602" s="40" t="s">
        <v>309</v>
      </c>
      <c r="O602" s="40" t="s">
        <v>309</v>
      </c>
      <c r="P602" s="40" t="s">
        <v>309</v>
      </c>
      <c r="Q602" s="40" t="s">
        <v>309</v>
      </c>
      <c r="R602" s="40" t="s">
        <v>347</v>
      </c>
      <c r="S602" s="40" t="s">
        <v>347</v>
      </c>
      <c r="T602" s="40" t="s">
        <v>347</v>
      </c>
      <c r="U602" s="40" t="s">
        <v>347</v>
      </c>
      <c r="V602" s="201" t="s">
        <v>347</v>
      </c>
      <c r="W602" s="223" t="s">
        <v>347</v>
      </c>
      <c r="X602" s="223" t="s">
        <v>347</v>
      </c>
      <c r="Y602" s="223" t="s">
        <v>347</v>
      </c>
      <c r="Z602" s="223" t="s">
        <v>347</v>
      </c>
      <c r="AA602" s="223" t="s">
        <v>347</v>
      </c>
      <c r="AB602" s="223" t="s">
        <v>347</v>
      </c>
      <c r="AC602" s="223" t="s">
        <v>347</v>
      </c>
      <c r="AD602" s="223" t="s">
        <v>347</v>
      </c>
      <c r="AE602" s="223" t="s">
        <v>347</v>
      </c>
      <c r="AF602" s="223" t="s">
        <v>347</v>
      </c>
      <c r="AG602" s="223" t="s">
        <v>347</v>
      </c>
      <c r="AH602" s="223" t="s">
        <v>347</v>
      </c>
      <c r="AI602" s="223" t="s">
        <v>347</v>
      </c>
      <c r="AJ602" s="306" t="s">
        <v>347</v>
      </c>
      <c r="AK602" s="316" t="s">
        <v>347</v>
      </c>
      <c r="AL602" s="316" t="s">
        <v>347</v>
      </c>
      <c r="AM602" s="316" t="s">
        <v>347</v>
      </c>
      <c r="AN602" s="306" t="s">
        <v>347</v>
      </c>
      <c r="AO602" s="316" t="s">
        <v>347</v>
      </c>
      <c r="AP602" s="316" t="s">
        <v>347</v>
      </c>
      <c r="AQ602" s="316" t="s">
        <v>347</v>
      </c>
      <c r="AR602" s="108"/>
      <c r="AS602" s="116" t="str">
        <f t="shared" si="94"/>
        <v>N</v>
      </c>
      <c r="AT602" s="113">
        <f>IFERROR(SUMIF('Current NLData'!A:A,'Payment Changes'!G602,'Current NLData'!K:K)/COUNTIF('Current NLData'!A:A,'Payment Changes'!G602),0)+IFERROR(VLOOKUP(G602&amp;"-ALL",NLPaymentExport,10,FALSE),0)</f>
        <v>0</v>
      </c>
      <c r="AU602" s="117" t="str">
        <f t="shared" si="96"/>
        <v/>
      </c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</row>
    <row r="603" spans="1:80" x14ac:dyDescent="0.45">
      <c r="A603" s="459"/>
      <c r="B603" s="462"/>
      <c r="C603" s="465"/>
      <c r="D603" s="468"/>
      <c r="E603" s="90" t="str">
        <f t="shared" si="97"/>
        <v>Lithia Springs</v>
      </c>
      <c r="F603" s="91" t="s">
        <v>453</v>
      </c>
      <c r="G603" s="97" t="str">
        <f t="shared" si="99"/>
        <v>CP949-Return Donor</v>
      </c>
      <c r="H603" s="471"/>
      <c r="I603" s="77" t="s">
        <v>60</v>
      </c>
      <c r="J603" s="43" t="s">
        <v>456</v>
      </c>
      <c r="K603" s="43" t="s">
        <v>456</v>
      </c>
      <c r="L603" s="44" t="s">
        <v>456</v>
      </c>
      <c r="M603" s="45" t="s">
        <v>456</v>
      </c>
      <c r="N603" s="43" t="s">
        <v>456</v>
      </c>
      <c r="O603" s="43" t="s">
        <v>456</v>
      </c>
      <c r="P603" s="43" t="s">
        <v>456</v>
      </c>
      <c r="Q603" s="43" t="s">
        <v>456</v>
      </c>
      <c r="R603" s="43" t="s">
        <v>456</v>
      </c>
      <c r="S603" s="43" t="s">
        <v>456</v>
      </c>
      <c r="T603" s="43" t="s">
        <v>456</v>
      </c>
      <c r="U603" s="43" t="s">
        <v>456</v>
      </c>
      <c r="V603" s="202" t="s">
        <v>457</v>
      </c>
      <c r="W603" s="156" t="s">
        <v>458</v>
      </c>
      <c r="X603" s="156" t="s">
        <v>458</v>
      </c>
      <c r="Y603" s="156" t="s">
        <v>458</v>
      </c>
      <c r="Z603" s="156" t="s">
        <v>458</v>
      </c>
      <c r="AA603" s="156" t="s">
        <v>458</v>
      </c>
      <c r="AB603" s="156" t="s">
        <v>458</v>
      </c>
      <c r="AC603" s="156" t="s">
        <v>458</v>
      </c>
      <c r="AD603" s="264" t="s">
        <v>458</v>
      </c>
      <c r="AE603" s="264" t="s">
        <v>458</v>
      </c>
      <c r="AF603" s="264" t="s">
        <v>458</v>
      </c>
      <c r="AG603" s="264" t="s">
        <v>458</v>
      </c>
      <c r="AH603" s="264" t="s">
        <v>458</v>
      </c>
      <c r="AI603" s="173" t="s">
        <v>459</v>
      </c>
      <c r="AJ603" s="307" t="s">
        <v>459</v>
      </c>
      <c r="AK603" s="329" t="s">
        <v>459</v>
      </c>
      <c r="AL603" s="329" t="s">
        <v>459</v>
      </c>
      <c r="AM603" s="329" t="s">
        <v>459</v>
      </c>
      <c r="AN603" s="307" t="s">
        <v>264</v>
      </c>
      <c r="AO603" s="329" t="s">
        <v>264</v>
      </c>
      <c r="AP603" s="329" t="s">
        <v>264</v>
      </c>
      <c r="AQ603" s="329" t="s">
        <v>264</v>
      </c>
      <c r="AR603" s="21"/>
      <c r="AS603" s="116" t="str">
        <f t="shared" si="94"/>
        <v>N</v>
      </c>
      <c r="AT603" s="113">
        <f>IFERROR(SUMIF('Current NLData'!A:A,'Payment Changes'!G603,'Current NLData'!K:K)/COUNTIF('Current NLData'!A:A,'Payment Changes'!G603),0)+IFERROR(VLOOKUP(G603&amp;"-ALL",NLPaymentExport,10,FALSE),0)</f>
        <v>0</v>
      </c>
      <c r="AU603" s="117" t="str">
        <f t="shared" si="96"/>
        <v/>
      </c>
    </row>
    <row r="604" spans="1:80" x14ac:dyDescent="0.45">
      <c r="A604" s="459"/>
      <c r="B604" s="462"/>
      <c r="C604" s="465"/>
      <c r="D604" s="468"/>
      <c r="E604" s="90" t="str">
        <f t="shared" si="97"/>
        <v>Lithia Springs</v>
      </c>
      <c r="F604" s="91" t="s">
        <v>453</v>
      </c>
      <c r="G604" s="97" t="str">
        <f t="shared" si="99"/>
        <v>CP949-Retention Bonus</v>
      </c>
      <c r="H604" s="471"/>
      <c r="I604" s="78" t="s">
        <v>62</v>
      </c>
      <c r="J604" s="46" t="s">
        <v>460</v>
      </c>
      <c r="K604" s="46" t="s">
        <v>460</v>
      </c>
      <c r="L604" s="47" t="s">
        <v>64</v>
      </c>
      <c r="M604" s="48" t="s">
        <v>64</v>
      </c>
      <c r="N604" s="46" t="s">
        <v>64</v>
      </c>
      <c r="O604" s="46" t="s">
        <v>64</v>
      </c>
      <c r="P604" s="46" t="s">
        <v>64</v>
      </c>
      <c r="Q604" s="46" t="s">
        <v>64</v>
      </c>
      <c r="R604" s="46" t="s">
        <v>461</v>
      </c>
      <c r="S604" s="46" t="s">
        <v>461</v>
      </c>
      <c r="T604" s="46" t="s">
        <v>461</v>
      </c>
      <c r="U604" s="46" t="s">
        <v>461</v>
      </c>
      <c r="V604" s="203" t="s">
        <v>462</v>
      </c>
      <c r="W604" s="223" t="s">
        <v>462</v>
      </c>
      <c r="X604" s="223" t="s">
        <v>463</v>
      </c>
      <c r="Y604" s="223" t="s">
        <v>463</v>
      </c>
      <c r="Z604" s="223" t="s">
        <v>463</v>
      </c>
      <c r="AA604" s="223" t="s">
        <v>463</v>
      </c>
      <c r="AB604" s="172" t="s">
        <v>209</v>
      </c>
      <c r="AC604" s="248" t="s">
        <v>209</v>
      </c>
      <c r="AD604" s="248" t="s">
        <v>209</v>
      </c>
      <c r="AE604" s="229" t="s">
        <v>464</v>
      </c>
      <c r="AF604" s="229" t="s">
        <v>464</v>
      </c>
      <c r="AG604" s="248" t="s">
        <v>464</v>
      </c>
      <c r="AH604" s="248" t="s">
        <v>464</v>
      </c>
      <c r="AI604" s="248" t="s">
        <v>464</v>
      </c>
      <c r="AJ604" s="280" t="s">
        <v>464</v>
      </c>
      <c r="AK604" s="314" t="s">
        <v>464</v>
      </c>
      <c r="AL604" s="314" t="s">
        <v>464</v>
      </c>
      <c r="AM604" s="314" t="s">
        <v>464</v>
      </c>
      <c r="AN604" s="276" t="s">
        <v>465</v>
      </c>
      <c r="AO604" s="314" t="s">
        <v>465</v>
      </c>
      <c r="AP604" s="314" t="s">
        <v>465</v>
      </c>
      <c r="AQ604" s="314" t="s">
        <v>465</v>
      </c>
      <c r="AR604" s="21"/>
      <c r="AS604" s="116" t="str">
        <f t="shared" si="94"/>
        <v>N</v>
      </c>
      <c r="AT604" s="113">
        <f>IFERROR(SUMIF('Current NLData'!A:A,'Payment Changes'!G604,'Current NLData'!K:K)/COUNTIF('Current NLData'!A:A,'Payment Changes'!G604),0)+IFERROR(VLOOKUP(G604&amp;"-ALL",NLPaymentExport,10,FALSE),0)</f>
        <v>0</v>
      </c>
      <c r="AU604" s="117" t="str">
        <f t="shared" si="96"/>
        <v/>
      </c>
    </row>
    <row r="605" spans="1:80" s="15" customFormat="1" ht="14.65" thickBot="1" x14ac:dyDescent="0.5">
      <c r="A605" s="460"/>
      <c r="B605" s="463"/>
      <c r="C605" s="466"/>
      <c r="D605" s="469"/>
      <c r="E605" s="109" t="str">
        <f t="shared" si="97"/>
        <v>Lithia Springs</v>
      </c>
      <c r="F605" s="110" t="s">
        <v>453</v>
      </c>
      <c r="G605" s="111" t="str">
        <f t="shared" si="99"/>
        <v>CP949-Referral</v>
      </c>
      <c r="H605" s="472"/>
      <c r="I605" s="79" t="s">
        <v>73</v>
      </c>
      <c r="J605" s="49">
        <v>50</v>
      </c>
      <c r="K605" s="49">
        <v>50</v>
      </c>
      <c r="L605" s="50" t="s">
        <v>64</v>
      </c>
      <c r="M605" s="51" t="s">
        <v>64</v>
      </c>
      <c r="N605" s="49" t="s">
        <v>64</v>
      </c>
      <c r="O605" s="49">
        <v>50</v>
      </c>
      <c r="P605" s="49">
        <v>50</v>
      </c>
      <c r="Q605" s="49">
        <v>50</v>
      </c>
      <c r="R605" s="49">
        <v>50</v>
      </c>
      <c r="S605" s="49">
        <v>50</v>
      </c>
      <c r="T605" s="49">
        <v>50</v>
      </c>
      <c r="U605" s="49">
        <v>50</v>
      </c>
      <c r="V605" s="204">
        <v>50</v>
      </c>
      <c r="W605" s="224">
        <v>50</v>
      </c>
      <c r="X605" s="224">
        <v>50</v>
      </c>
      <c r="Y605" s="224">
        <v>50</v>
      </c>
      <c r="Z605" s="224">
        <v>50</v>
      </c>
      <c r="AA605" s="178">
        <v>50</v>
      </c>
      <c r="AB605" s="178">
        <v>50</v>
      </c>
      <c r="AC605" s="178">
        <v>50</v>
      </c>
      <c r="AD605" s="219">
        <v>50</v>
      </c>
      <c r="AE605" s="219">
        <v>50</v>
      </c>
      <c r="AF605" s="219">
        <v>50</v>
      </c>
      <c r="AG605" s="219">
        <v>50</v>
      </c>
      <c r="AH605" s="219">
        <v>50</v>
      </c>
      <c r="AI605" s="219">
        <v>50</v>
      </c>
      <c r="AJ605" s="277">
        <v>50</v>
      </c>
      <c r="AK605" s="315">
        <v>50</v>
      </c>
      <c r="AL605" s="315">
        <v>50</v>
      </c>
      <c r="AM605" s="315">
        <v>50</v>
      </c>
      <c r="AN605" s="277">
        <v>50</v>
      </c>
      <c r="AO605" s="315">
        <v>50</v>
      </c>
      <c r="AP605" s="315">
        <v>50</v>
      </c>
      <c r="AQ605" s="315">
        <v>50</v>
      </c>
      <c r="AR605" s="112"/>
      <c r="AS605" s="116" t="str">
        <f t="shared" si="94"/>
        <v>N</v>
      </c>
      <c r="AT605" s="113">
        <f>IFERROR(SUMIF('Current NLData'!A:A,'Payment Changes'!G605,'Current NLData'!K:K)/COUNTIF('Current NLData'!A:A,'Payment Changes'!G605),0)+IFERROR(VLOOKUP(G605&amp;"-ALL",NLPaymentExport,10,FALSE),0)</f>
        <v>0</v>
      </c>
      <c r="AU605" s="117" t="str">
        <f t="shared" si="96"/>
        <v/>
      </c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</row>
    <row r="606" spans="1:80" outlineLevel="1" x14ac:dyDescent="0.45">
      <c r="A606" s="3"/>
      <c r="C606" s="4"/>
      <c r="D606" s="455" t="s">
        <v>453</v>
      </c>
      <c r="E606" s="90" t="str">
        <f t="shared" si="97"/>
        <v>Lithia Springs</v>
      </c>
      <c r="F606" s="92" t="str">
        <f t="shared" si="98"/>
        <v>CP949</v>
      </c>
      <c r="G606" s="98" t="str">
        <f t="shared" si="99"/>
        <v>CP949-NEW DONOR -1st</v>
      </c>
      <c r="H606" s="457" t="s">
        <v>75</v>
      </c>
      <c r="I606" s="33" t="s">
        <v>76</v>
      </c>
      <c r="J606" s="60">
        <v>100</v>
      </c>
      <c r="K606" s="61">
        <v>100</v>
      </c>
      <c r="L606" s="60">
        <v>100</v>
      </c>
      <c r="M606" s="60">
        <v>100</v>
      </c>
      <c r="N606" s="60">
        <v>100</v>
      </c>
      <c r="O606" s="60">
        <v>100</v>
      </c>
      <c r="P606" s="60">
        <v>100</v>
      </c>
      <c r="Q606" s="60">
        <v>100</v>
      </c>
      <c r="R606" s="60">
        <v>100</v>
      </c>
      <c r="S606" s="60">
        <v>100</v>
      </c>
      <c r="T606" s="60">
        <v>100</v>
      </c>
      <c r="U606" s="60">
        <v>100</v>
      </c>
      <c r="V606" s="204">
        <v>100</v>
      </c>
      <c r="W606" s="224">
        <v>100</v>
      </c>
      <c r="X606" s="224">
        <v>100</v>
      </c>
      <c r="Y606" s="224">
        <v>100</v>
      </c>
      <c r="Z606" s="224">
        <v>100</v>
      </c>
      <c r="AA606" s="224">
        <v>100</v>
      </c>
      <c r="AB606" s="224">
        <v>100</v>
      </c>
      <c r="AC606" s="224">
        <v>100</v>
      </c>
      <c r="AD606" s="224">
        <v>100</v>
      </c>
      <c r="AE606" s="224">
        <v>100</v>
      </c>
      <c r="AF606" s="224">
        <v>100</v>
      </c>
      <c r="AG606" s="224">
        <v>100</v>
      </c>
      <c r="AH606" s="224">
        <v>100</v>
      </c>
      <c r="AI606" s="224">
        <v>100</v>
      </c>
      <c r="AJ606" s="308">
        <v>100</v>
      </c>
      <c r="AK606" s="329">
        <v>100</v>
      </c>
      <c r="AL606" s="329">
        <v>100</v>
      </c>
      <c r="AM606" s="329">
        <v>100</v>
      </c>
      <c r="AN606" s="308">
        <v>100</v>
      </c>
      <c r="AO606" s="329">
        <v>100</v>
      </c>
      <c r="AP606" s="329">
        <v>100</v>
      </c>
      <c r="AQ606" s="329">
        <v>100</v>
      </c>
      <c r="AR606" s="23"/>
      <c r="AS606" s="116" t="str">
        <f t="shared" si="94"/>
        <v>N</v>
      </c>
      <c r="AT606" s="113">
        <f>IFERROR(SUMIF('Current NLData'!A:A,'Payment Changes'!G606,'Current NLData'!K:K)/COUNTIF('Current NLData'!A:A,'Payment Changes'!G606),0)+IFERROR(VLOOKUP(G606&amp;"-ALL",NLPaymentExport,10,FALSE),0)</f>
        <v>100</v>
      </c>
      <c r="AU606" s="117">
        <f t="shared" si="96"/>
        <v>0</v>
      </c>
    </row>
    <row r="607" spans="1:80" outlineLevel="1" x14ac:dyDescent="0.45">
      <c r="A607" s="3"/>
      <c r="C607" s="4"/>
      <c r="D607" s="456"/>
      <c r="E607" s="90" t="str">
        <f t="shared" si="97"/>
        <v>Lithia Springs</v>
      </c>
      <c r="F607" s="92" t="str">
        <f t="shared" si="98"/>
        <v>CP949</v>
      </c>
      <c r="G607" s="98" t="str">
        <f t="shared" si="99"/>
        <v>CP949-NEW DONOR -2nd</v>
      </c>
      <c r="H607" s="457"/>
      <c r="I607" s="34" t="s">
        <v>77</v>
      </c>
      <c r="J607" s="58">
        <v>100</v>
      </c>
      <c r="K607" s="62">
        <v>100</v>
      </c>
      <c r="L607" s="58">
        <v>100</v>
      </c>
      <c r="M607" s="58">
        <v>100</v>
      </c>
      <c r="N607" s="58">
        <v>100</v>
      </c>
      <c r="O607" s="58">
        <v>100</v>
      </c>
      <c r="P607" s="58">
        <v>100</v>
      </c>
      <c r="Q607" s="58">
        <v>100</v>
      </c>
      <c r="R607" s="58">
        <v>100</v>
      </c>
      <c r="S607" s="58">
        <v>100</v>
      </c>
      <c r="T607" s="58">
        <v>100</v>
      </c>
      <c r="U607" s="58">
        <v>100</v>
      </c>
      <c r="V607" s="204">
        <v>100</v>
      </c>
      <c r="W607" s="224">
        <v>100</v>
      </c>
      <c r="X607" s="224">
        <v>100</v>
      </c>
      <c r="Y607" s="224">
        <v>100</v>
      </c>
      <c r="Z607" s="224">
        <v>100</v>
      </c>
      <c r="AA607" s="224">
        <v>100</v>
      </c>
      <c r="AB607" s="224">
        <v>100</v>
      </c>
      <c r="AC607" s="224">
        <v>100</v>
      </c>
      <c r="AD607" s="224">
        <v>100</v>
      </c>
      <c r="AE607" s="224">
        <v>100</v>
      </c>
      <c r="AF607" s="224">
        <v>100</v>
      </c>
      <c r="AG607" s="224">
        <v>100</v>
      </c>
      <c r="AH607" s="224">
        <v>100</v>
      </c>
      <c r="AI607" s="224">
        <v>100</v>
      </c>
      <c r="AJ607" s="308">
        <v>100</v>
      </c>
      <c r="AK607" s="329">
        <v>100</v>
      </c>
      <c r="AL607" s="329">
        <v>100</v>
      </c>
      <c r="AM607" s="329">
        <v>100</v>
      </c>
      <c r="AN607" s="308">
        <v>100</v>
      </c>
      <c r="AO607" s="329">
        <v>100</v>
      </c>
      <c r="AP607" s="329">
        <v>100</v>
      </c>
      <c r="AQ607" s="329">
        <v>100</v>
      </c>
      <c r="AR607" s="23"/>
      <c r="AS607" s="116" t="str">
        <f t="shared" si="94"/>
        <v>N</v>
      </c>
      <c r="AT607" s="113">
        <f>IFERROR(SUMIF('Current NLData'!A:A,'Payment Changes'!G607,'Current NLData'!K:K)/COUNTIF('Current NLData'!A:A,'Payment Changes'!G607),0)+IFERROR(VLOOKUP(G607&amp;"-ALL",NLPaymentExport,10,FALSE),0)</f>
        <v>100</v>
      </c>
      <c r="AU607" s="117">
        <f t="shared" si="96"/>
        <v>0</v>
      </c>
    </row>
    <row r="608" spans="1:80" outlineLevel="1" x14ac:dyDescent="0.45">
      <c r="A608" s="3"/>
      <c r="C608" s="4"/>
      <c r="D608" s="456"/>
      <c r="E608" s="90" t="str">
        <f t="shared" si="97"/>
        <v>Lithia Springs</v>
      </c>
      <c r="F608" s="92" t="str">
        <f t="shared" si="98"/>
        <v>CP949</v>
      </c>
      <c r="G608" s="98" t="str">
        <f t="shared" si="99"/>
        <v>CP949-NEW DONOR -3rd</v>
      </c>
      <c r="H608" s="457"/>
      <c r="I608" s="34" t="s">
        <v>78</v>
      </c>
      <c r="J608" s="58">
        <v>100</v>
      </c>
      <c r="K608" s="62">
        <v>100</v>
      </c>
      <c r="L608" s="58">
        <v>100</v>
      </c>
      <c r="M608" s="58">
        <v>100</v>
      </c>
      <c r="N608" s="58">
        <v>100</v>
      </c>
      <c r="O608" s="58">
        <v>100</v>
      </c>
      <c r="P608" s="58">
        <v>100</v>
      </c>
      <c r="Q608" s="58">
        <v>100</v>
      </c>
      <c r="R608" s="58">
        <v>100</v>
      </c>
      <c r="S608" s="58">
        <v>100</v>
      </c>
      <c r="T608" s="58">
        <v>100</v>
      </c>
      <c r="U608" s="58">
        <v>100</v>
      </c>
      <c r="V608" s="204">
        <v>100</v>
      </c>
      <c r="W608" s="224">
        <v>100</v>
      </c>
      <c r="X608" s="224">
        <v>100</v>
      </c>
      <c r="Y608" s="224">
        <v>100</v>
      </c>
      <c r="Z608" s="224">
        <v>100</v>
      </c>
      <c r="AA608" s="224">
        <v>100</v>
      </c>
      <c r="AB608" s="224">
        <v>100</v>
      </c>
      <c r="AC608" s="224">
        <v>100</v>
      </c>
      <c r="AD608" s="224">
        <v>100</v>
      </c>
      <c r="AE608" s="224">
        <v>100</v>
      </c>
      <c r="AF608" s="224">
        <v>100</v>
      </c>
      <c r="AG608" s="224">
        <v>100</v>
      </c>
      <c r="AH608" s="224">
        <v>100</v>
      </c>
      <c r="AI608" s="224">
        <v>100</v>
      </c>
      <c r="AJ608" s="308">
        <v>100</v>
      </c>
      <c r="AK608" s="329">
        <v>100</v>
      </c>
      <c r="AL608" s="329">
        <v>100</v>
      </c>
      <c r="AM608" s="329">
        <v>100</v>
      </c>
      <c r="AN608" s="308">
        <v>100</v>
      </c>
      <c r="AO608" s="329">
        <v>100</v>
      </c>
      <c r="AP608" s="329">
        <v>100</v>
      </c>
      <c r="AQ608" s="329">
        <v>100</v>
      </c>
      <c r="AR608" s="23"/>
      <c r="AS608" s="116" t="str">
        <f t="shared" si="94"/>
        <v>N</v>
      </c>
      <c r="AT608" s="113">
        <f>IFERROR(SUMIF('Current NLData'!A:A,'Payment Changes'!G608,'Current NLData'!K:K)/COUNTIF('Current NLData'!A:A,'Payment Changes'!G608),0)+IFERROR(VLOOKUP(G608&amp;"-ALL",NLPaymentExport,10,FALSE),0)</f>
        <v>100</v>
      </c>
      <c r="AU608" s="117">
        <f t="shared" si="96"/>
        <v>0</v>
      </c>
    </row>
    <row r="609" spans="1:80" outlineLevel="1" x14ac:dyDescent="0.45">
      <c r="A609" s="3"/>
      <c r="C609" s="4"/>
      <c r="D609" s="456"/>
      <c r="E609" s="90" t="str">
        <f t="shared" si="97"/>
        <v>Lithia Springs</v>
      </c>
      <c r="F609" s="92" t="str">
        <f t="shared" si="98"/>
        <v>CP949</v>
      </c>
      <c r="G609" s="98" t="str">
        <f t="shared" si="99"/>
        <v>CP949-NEW DONOR -4th</v>
      </c>
      <c r="H609" s="457"/>
      <c r="I609" s="34" t="s">
        <v>79</v>
      </c>
      <c r="J609" s="58">
        <v>100</v>
      </c>
      <c r="K609" s="62">
        <v>100</v>
      </c>
      <c r="L609" s="58">
        <v>100</v>
      </c>
      <c r="M609" s="58">
        <v>100</v>
      </c>
      <c r="N609" s="58">
        <v>100</v>
      </c>
      <c r="O609" s="58">
        <v>100</v>
      </c>
      <c r="P609" s="58">
        <v>100</v>
      </c>
      <c r="Q609" s="58">
        <v>100</v>
      </c>
      <c r="R609" s="58">
        <v>100</v>
      </c>
      <c r="S609" s="58">
        <v>100</v>
      </c>
      <c r="T609" s="58">
        <v>100</v>
      </c>
      <c r="U609" s="58">
        <v>100</v>
      </c>
      <c r="V609" s="204">
        <v>100</v>
      </c>
      <c r="W609" s="224">
        <v>100</v>
      </c>
      <c r="X609" s="224">
        <v>100</v>
      </c>
      <c r="Y609" s="224">
        <v>100</v>
      </c>
      <c r="Z609" s="224">
        <v>100</v>
      </c>
      <c r="AA609" s="224">
        <v>100</v>
      </c>
      <c r="AB609" s="224">
        <v>100</v>
      </c>
      <c r="AC609" s="224">
        <v>100</v>
      </c>
      <c r="AD609" s="224">
        <v>100</v>
      </c>
      <c r="AE609" s="224">
        <v>100</v>
      </c>
      <c r="AF609" s="224">
        <v>100</v>
      </c>
      <c r="AG609" s="224">
        <v>100</v>
      </c>
      <c r="AH609" s="224">
        <v>100</v>
      </c>
      <c r="AI609" s="224">
        <v>100</v>
      </c>
      <c r="AJ609" s="308">
        <v>100</v>
      </c>
      <c r="AK609" s="329">
        <v>100</v>
      </c>
      <c r="AL609" s="329">
        <v>100</v>
      </c>
      <c r="AM609" s="329">
        <v>100</v>
      </c>
      <c r="AN609" s="308">
        <v>100</v>
      </c>
      <c r="AO609" s="329">
        <v>100</v>
      </c>
      <c r="AP609" s="329">
        <v>100</v>
      </c>
      <c r="AQ609" s="329">
        <v>100</v>
      </c>
      <c r="AR609" s="23"/>
      <c r="AS609" s="116" t="str">
        <f t="shared" si="94"/>
        <v>N</v>
      </c>
      <c r="AT609" s="113">
        <f>IFERROR(SUMIF('Current NLData'!A:A,'Payment Changes'!G609,'Current NLData'!K:K)/COUNTIF('Current NLData'!A:A,'Payment Changes'!G609),0)+IFERROR(VLOOKUP(G609&amp;"-ALL",NLPaymentExport,10,FALSE),0)</f>
        <v>100</v>
      </c>
      <c r="AU609" s="117">
        <f t="shared" si="96"/>
        <v>0</v>
      </c>
    </row>
    <row r="610" spans="1:80" outlineLevel="1" x14ac:dyDescent="0.45">
      <c r="A610" s="3"/>
      <c r="C610" s="4"/>
      <c r="D610" s="456"/>
      <c r="E610" s="90" t="str">
        <f t="shared" si="97"/>
        <v>Lithia Springs</v>
      </c>
      <c r="F610" s="92" t="str">
        <f t="shared" si="98"/>
        <v>CP949</v>
      </c>
      <c r="G610" s="98" t="str">
        <f t="shared" si="99"/>
        <v>CP949-NEW DONOR -5th</v>
      </c>
      <c r="H610" s="457"/>
      <c r="I610" s="34" t="s">
        <v>80</v>
      </c>
      <c r="J610" s="58">
        <v>50</v>
      </c>
      <c r="K610" s="62">
        <v>50</v>
      </c>
      <c r="L610" s="58">
        <v>50</v>
      </c>
      <c r="M610" s="58">
        <v>50</v>
      </c>
      <c r="N610" s="58">
        <v>50</v>
      </c>
      <c r="O610" s="58">
        <v>50</v>
      </c>
      <c r="P610" s="58">
        <v>50</v>
      </c>
      <c r="Q610" s="58">
        <v>50</v>
      </c>
      <c r="R610" s="58">
        <v>100</v>
      </c>
      <c r="S610" s="58">
        <v>100</v>
      </c>
      <c r="T610" s="58">
        <v>100</v>
      </c>
      <c r="U610" s="58">
        <v>100</v>
      </c>
      <c r="V610" s="204">
        <v>100</v>
      </c>
      <c r="W610" s="224">
        <v>100</v>
      </c>
      <c r="X610" s="224">
        <v>100</v>
      </c>
      <c r="Y610" s="224">
        <v>100</v>
      </c>
      <c r="Z610" s="224">
        <v>100</v>
      </c>
      <c r="AA610" s="224">
        <v>100</v>
      </c>
      <c r="AB610" s="224">
        <v>100</v>
      </c>
      <c r="AC610" s="224">
        <v>100</v>
      </c>
      <c r="AD610" s="224">
        <v>100</v>
      </c>
      <c r="AE610" s="224">
        <v>100</v>
      </c>
      <c r="AF610" s="224">
        <v>100</v>
      </c>
      <c r="AG610" s="224">
        <v>100</v>
      </c>
      <c r="AH610" s="224">
        <v>100</v>
      </c>
      <c r="AI610" s="224">
        <v>100</v>
      </c>
      <c r="AJ610" s="308">
        <v>100</v>
      </c>
      <c r="AK610" s="329">
        <v>100</v>
      </c>
      <c r="AL610" s="329">
        <v>100</v>
      </c>
      <c r="AM610" s="329">
        <v>100</v>
      </c>
      <c r="AN610" s="308">
        <v>100</v>
      </c>
      <c r="AO610" s="329">
        <v>100</v>
      </c>
      <c r="AP610" s="329">
        <v>100</v>
      </c>
      <c r="AQ610" s="329">
        <v>100</v>
      </c>
      <c r="AR610" s="23"/>
      <c r="AS610" s="116" t="str">
        <f t="shared" si="94"/>
        <v>N</v>
      </c>
      <c r="AT610" s="113">
        <f>IFERROR(SUMIF('Current NLData'!A:A,'Payment Changes'!G610,'Current NLData'!K:K)/COUNTIF('Current NLData'!A:A,'Payment Changes'!G610),0)+IFERROR(VLOOKUP(G610&amp;"-ALL",NLPaymentExport,10,FALSE),0)</f>
        <v>100</v>
      </c>
      <c r="AU610" s="117">
        <f t="shared" si="96"/>
        <v>0</v>
      </c>
    </row>
    <row r="611" spans="1:80" outlineLevel="1" x14ac:dyDescent="0.45">
      <c r="A611" s="3"/>
      <c r="C611" s="4"/>
      <c r="D611" s="456"/>
      <c r="E611" s="90" t="str">
        <f t="shared" si="97"/>
        <v>Lithia Springs</v>
      </c>
      <c r="F611" s="92" t="str">
        <f t="shared" si="98"/>
        <v>CP949</v>
      </c>
      <c r="G611" s="98" t="str">
        <f t="shared" si="99"/>
        <v>CP949-NEW DONOR -6th</v>
      </c>
      <c r="H611" s="457"/>
      <c r="I611" s="34" t="s">
        <v>81</v>
      </c>
      <c r="J611" s="58">
        <v>50</v>
      </c>
      <c r="K611" s="62">
        <v>65</v>
      </c>
      <c r="L611" s="58">
        <v>50</v>
      </c>
      <c r="M611" s="58">
        <v>50</v>
      </c>
      <c r="N611" s="58">
        <v>50</v>
      </c>
      <c r="O611" s="58">
        <v>50</v>
      </c>
      <c r="P611" s="58">
        <v>50</v>
      </c>
      <c r="Q611" s="58">
        <v>50</v>
      </c>
      <c r="R611" s="58">
        <v>100</v>
      </c>
      <c r="S611" s="58">
        <v>100</v>
      </c>
      <c r="T611" s="58">
        <v>100</v>
      </c>
      <c r="U611" s="58">
        <v>100</v>
      </c>
      <c r="V611" s="204">
        <v>100</v>
      </c>
      <c r="W611" s="224">
        <v>100</v>
      </c>
      <c r="X611" s="224">
        <v>100</v>
      </c>
      <c r="Y611" s="224">
        <v>100</v>
      </c>
      <c r="Z611" s="224">
        <v>100</v>
      </c>
      <c r="AA611" s="224">
        <v>100</v>
      </c>
      <c r="AB611" s="224">
        <v>100</v>
      </c>
      <c r="AC611" s="224">
        <v>100</v>
      </c>
      <c r="AD611" s="224">
        <v>100</v>
      </c>
      <c r="AE611" s="224">
        <v>100</v>
      </c>
      <c r="AF611" s="224">
        <v>100</v>
      </c>
      <c r="AG611" s="224">
        <v>100</v>
      </c>
      <c r="AH611" s="224">
        <v>100</v>
      </c>
      <c r="AI611" s="224">
        <v>100</v>
      </c>
      <c r="AJ611" s="308">
        <v>100</v>
      </c>
      <c r="AK611" s="329">
        <v>100</v>
      </c>
      <c r="AL611" s="329">
        <v>100</v>
      </c>
      <c r="AM611" s="329">
        <v>100</v>
      </c>
      <c r="AN611" s="308">
        <v>100</v>
      </c>
      <c r="AO611" s="329">
        <v>100</v>
      </c>
      <c r="AP611" s="329">
        <v>100</v>
      </c>
      <c r="AQ611" s="329">
        <v>100</v>
      </c>
      <c r="AR611" s="23"/>
      <c r="AS611" s="116" t="str">
        <f t="shared" si="94"/>
        <v>N</v>
      </c>
      <c r="AT611" s="113">
        <f>IFERROR(SUMIF('Current NLData'!A:A,'Payment Changes'!G611,'Current NLData'!K:K)/COUNTIF('Current NLData'!A:A,'Payment Changes'!G611),0)+IFERROR(VLOOKUP(G611&amp;"-ALL",NLPaymentExport,10,FALSE),0)</f>
        <v>100</v>
      </c>
      <c r="AU611" s="117">
        <f t="shared" si="96"/>
        <v>0</v>
      </c>
    </row>
    <row r="612" spans="1:80" outlineLevel="1" x14ac:dyDescent="0.45">
      <c r="A612" s="3"/>
      <c r="C612" s="4"/>
      <c r="D612" s="456"/>
      <c r="E612" s="90" t="str">
        <f t="shared" si="97"/>
        <v>Lithia Springs</v>
      </c>
      <c r="F612" s="92" t="str">
        <f t="shared" si="98"/>
        <v>CP949</v>
      </c>
      <c r="G612" s="98" t="str">
        <f t="shared" si="99"/>
        <v>CP949-NEW DONOR -7th</v>
      </c>
      <c r="H612" s="457"/>
      <c r="I612" s="34" t="s">
        <v>82</v>
      </c>
      <c r="J612" s="58">
        <v>50</v>
      </c>
      <c r="K612" s="62">
        <v>50</v>
      </c>
      <c r="L612" s="58">
        <v>50</v>
      </c>
      <c r="M612" s="58">
        <v>50</v>
      </c>
      <c r="N612" s="58">
        <v>50</v>
      </c>
      <c r="O612" s="58">
        <v>50</v>
      </c>
      <c r="P612" s="58">
        <v>50</v>
      </c>
      <c r="Q612" s="58">
        <v>50</v>
      </c>
      <c r="R612" s="58">
        <v>50</v>
      </c>
      <c r="S612" s="58">
        <v>50</v>
      </c>
      <c r="T612" s="58">
        <v>50</v>
      </c>
      <c r="U612" s="58">
        <v>50</v>
      </c>
      <c r="V612" s="204">
        <v>50</v>
      </c>
      <c r="W612" s="224">
        <v>50</v>
      </c>
      <c r="X612" s="224">
        <v>50</v>
      </c>
      <c r="Y612" s="224">
        <v>50</v>
      </c>
      <c r="Z612" s="224">
        <v>50</v>
      </c>
      <c r="AA612" s="224">
        <v>50</v>
      </c>
      <c r="AB612" s="224">
        <v>50</v>
      </c>
      <c r="AC612" s="224">
        <v>50</v>
      </c>
      <c r="AD612" s="224">
        <v>50</v>
      </c>
      <c r="AE612" s="224">
        <v>50</v>
      </c>
      <c r="AF612" s="224">
        <v>50</v>
      </c>
      <c r="AG612" s="224">
        <v>50</v>
      </c>
      <c r="AH612" s="224">
        <v>50</v>
      </c>
      <c r="AI612" s="224">
        <v>50</v>
      </c>
      <c r="AJ612" s="308">
        <v>50</v>
      </c>
      <c r="AK612" s="329">
        <v>50</v>
      </c>
      <c r="AL612" s="329">
        <v>50</v>
      </c>
      <c r="AM612" s="329">
        <v>50</v>
      </c>
      <c r="AN612" s="308">
        <v>50</v>
      </c>
      <c r="AO612" s="329">
        <v>50</v>
      </c>
      <c r="AP612" s="329">
        <v>50</v>
      </c>
      <c r="AQ612" s="329">
        <v>50</v>
      </c>
      <c r="AR612" s="23"/>
      <c r="AS612" s="116" t="str">
        <f t="shared" si="94"/>
        <v>N</v>
      </c>
      <c r="AT612" s="113">
        <f>IFERROR(SUMIF('Current NLData'!A:A,'Payment Changes'!G612,'Current NLData'!K:K)/COUNTIF('Current NLData'!A:A,'Payment Changes'!G612),0)+IFERROR(VLOOKUP(G612&amp;"-ALL",NLPaymentExport,10,FALSE),0)</f>
        <v>50</v>
      </c>
      <c r="AU612" s="117">
        <f t="shared" si="96"/>
        <v>0</v>
      </c>
    </row>
    <row r="613" spans="1:80" outlineLevel="1" x14ac:dyDescent="0.45">
      <c r="A613" s="3"/>
      <c r="C613" s="4"/>
      <c r="D613" s="456"/>
      <c r="E613" s="90" t="str">
        <f t="shared" si="97"/>
        <v>Lithia Springs</v>
      </c>
      <c r="F613" s="92" t="str">
        <f t="shared" si="98"/>
        <v>CP949</v>
      </c>
      <c r="G613" s="98" t="str">
        <f t="shared" si="99"/>
        <v>CP949-NEW DONOR -8th</v>
      </c>
      <c r="H613" s="457"/>
      <c r="I613" s="35" t="s">
        <v>83</v>
      </c>
      <c r="J613" s="63">
        <v>50</v>
      </c>
      <c r="K613" s="64">
        <v>65</v>
      </c>
      <c r="L613" s="63">
        <v>50</v>
      </c>
      <c r="M613" s="63">
        <v>50</v>
      </c>
      <c r="N613" s="63">
        <v>50</v>
      </c>
      <c r="O613" s="63">
        <v>50</v>
      </c>
      <c r="P613" s="63">
        <v>50</v>
      </c>
      <c r="Q613" s="63">
        <v>50</v>
      </c>
      <c r="R613" s="63">
        <v>50</v>
      </c>
      <c r="S613" s="63">
        <v>50</v>
      </c>
      <c r="T613" s="63">
        <v>50</v>
      </c>
      <c r="U613" s="63">
        <v>50</v>
      </c>
      <c r="V613" s="204">
        <v>50</v>
      </c>
      <c r="W613" s="224">
        <v>50</v>
      </c>
      <c r="X613" s="224">
        <v>50</v>
      </c>
      <c r="Y613" s="224">
        <v>50</v>
      </c>
      <c r="Z613" s="224">
        <v>50</v>
      </c>
      <c r="AA613" s="224">
        <v>50</v>
      </c>
      <c r="AB613" s="224">
        <v>50</v>
      </c>
      <c r="AC613" s="224">
        <v>50</v>
      </c>
      <c r="AD613" s="224">
        <v>50</v>
      </c>
      <c r="AE613" s="224">
        <v>50</v>
      </c>
      <c r="AF613" s="224">
        <v>50</v>
      </c>
      <c r="AG613" s="224">
        <v>50</v>
      </c>
      <c r="AH613" s="224">
        <v>50</v>
      </c>
      <c r="AI613" s="224">
        <v>50</v>
      </c>
      <c r="AJ613" s="308">
        <v>50</v>
      </c>
      <c r="AK613" s="329">
        <v>50</v>
      </c>
      <c r="AL613" s="329">
        <v>50</v>
      </c>
      <c r="AM613" s="329">
        <v>50</v>
      </c>
      <c r="AN613" s="308">
        <v>50</v>
      </c>
      <c r="AO613" s="329">
        <v>50</v>
      </c>
      <c r="AP613" s="329">
        <v>50</v>
      </c>
      <c r="AQ613" s="329">
        <v>50</v>
      </c>
      <c r="AR613" s="23"/>
      <c r="AS613" s="116" t="str">
        <f t="shared" si="94"/>
        <v>N</v>
      </c>
      <c r="AT613" s="113">
        <f>IFERROR(SUMIF('Current NLData'!A:A,'Payment Changes'!G613,'Current NLData'!K:K)/COUNTIF('Current NLData'!A:A,'Payment Changes'!G613),0)+IFERROR(VLOOKUP(G613&amp;"-ALL",NLPaymentExport,10,FALSE),0)</f>
        <v>50</v>
      </c>
      <c r="AU613" s="117">
        <f t="shared" si="96"/>
        <v>0</v>
      </c>
    </row>
    <row r="614" spans="1:80" ht="28.5" outlineLevel="1" x14ac:dyDescent="0.45">
      <c r="A614" s="3"/>
      <c r="C614" s="4"/>
      <c r="D614" s="456"/>
      <c r="E614" s="90" t="str">
        <f t="shared" si="97"/>
        <v>Lithia Springs</v>
      </c>
      <c r="F614" s="92" t="str">
        <f t="shared" si="98"/>
        <v>CP949</v>
      </c>
      <c r="G614" s="98" t="str">
        <f t="shared" si="99"/>
        <v>CP949-RETURN - 1st don of the week -STD</v>
      </c>
      <c r="H614" s="457"/>
      <c r="I614" s="36" t="s">
        <v>84</v>
      </c>
      <c r="J614" s="58">
        <v>50</v>
      </c>
      <c r="K614" s="58">
        <v>50</v>
      </c>
      <c r="L614" s="58">
        <v>50</v>
      </c>
      <c r="M614" s="58">
        <v>50</v>
      </c>
      <c r="N614" s="58">
        <v>50</v>
      </c>
      <c r="O614" s="58">
        <v>50</v>
      </c>
      <c r="P614" s="58">
        <v>50</v>
      </c>
      <c r="Q614" s="58">
        <v>50</v>
      </c>
      <c r="R614" s="58">
        <v>50</v>
      </c>
      <c r="S614" s="58">
        <v>50</v>
      </c>
      <c r="T614" s="58">
        <v>50</v>
      </c>
      <c r="U614" s="58">
        <v>50</v>
      </c>
      <c r="V614" s="204">
        <v>50</v>
      </c>
      <c r="W614" s="224">
        <v>50</v>
      </c>
      <c r="X614" s="224">
        <v>50</v>
      </c>
      <c r="Y614" s="224">
        <v>50</v>
      </c>
      <c r="Z614" s="224">
        <v>50</v>
      </c>
      <c r="AA614" s="224">
        <v>50</v>
      </c>
      <c r="AB614" s="224">
        <v>50</v>
      </c>
      <c r="AC614" s="224">
        <v>50</v>
      </c>
      <c r="AD614" s="224">
        <v>50</v>
      </c>
      <c r="AE614" s="224">
        <v>50</v>
      </c>
      <c r="AF614" s="224">
        <v>50</v>
      </c>
      <c r="AG614" s="224">
        <v>50</v>
      </c>
      <c r="AH614" s="224">
        <v>50</v>
      </c>
      <c r="AI614" s="224">
        <v>50</v>
      </c>
      <c r="AJ614" s="308">
        <v>50</v>
      </c>
      <c r="AK614" s="329">
        <v>50</v>
      </c>
      <c r="AL614" s="329">
        <v>50</v>
      </c>
      <c r="AM614" s="329">
        <v>50</v>
      </c>
      <c r="AN614" s="308">
        <v>50</v>
      </c>
      <c r="AO614" s="329">
        <v>50</v>
      </c>
      <c r="AP614" s="329">
        <v>50</v>
      </c>
      <c r="AQ614" s="329">
        <v>50</v>
      </c>
      <c r="AR614" s="22"/>
      <c r="AS614" s="116" t="str">
        <f t="shared" si="94"/>
        <v>N</v>
      </c>
      <c r="AT614" s="113">
        <f>IFERROR(SUMIF('Current NLData'!A:A,'Payment Changes'!G614,'Current NLData'!K:K)/COUNTIF('Current NLData'!A:A,'Payment Changes'!G614),0)+IFERROR(VLOOKUP(G614&amp;"-ALL",NLPaymentExport,10,FALSE),0)</f>
        <v>50</v>
      </c>
      <c r="AU614" s="117">
        <f t="shared" si="96"/>
        <v>0</v>
      </c>
    </row>
    <row r="615" spans="1:80" ht="28.5" outlineLevel="1" x14ac:dyDescent="0.45">
      <c r="A615" s="3"/>
      <c r="C615" s="4"/>
      <c r="D615" s="456"/>
      <c r="E615" s="90" t="str">
        <f t="shared" si="97"/>
        <v>Lithia Springs</v>
      </c>
      <c r="F615" s="92" t="str">
        <f t="shared" si="98"/>
        <v>CP949</v>
      </c>
      <c r="G615" s="98" t="str">
        <f t="shared" si="99"/>
        <v>CP949-RETURN - 2nd don of the week -BONUS</v>
      </c>
      <c r="H615" s="457"/>
      <c r="I615" s="36" t="s">
        <v>85</v>
      </c>
      <c r="J615" s="58">
        <v>15</v>
      </c>
      <c r="K615" s="58">
        <v>15</v>
      </c>
      <c r="L615" s="58">
        <v>15</v>
      </c>
      <c r="M615" s="58">
        <v>15</v>
      </c>
      <c r="N615" s="58">
        <v>15</v>
      </c>
      <c r="O615" s="58">
        <v>15</v>
      </c>
      <c r="P615" s="58">
        <v>15</v>
      </c>
      <c r="Q615" s="58">
        <v>15</v>
      </c>
      <c r="R615" s="58">
        <v>15</v>
      </c>
      <c r="S615" s="58">
        <v>15</v>
      </c>
      <c r="T615" s="58">
        <v>15</v>
      </c>
      <c r="U615" s="58">
        <v>15</v>
      </c>
      <c r="V615" s="205">
        <v>10</v>
      </c>
      <c r="W615" s="224">
        <v>15</v>
      </c>
      <c r="X615" s="224">
        <v>15</v>
      </c>
      <c r="Y615" s="224">
        <v>15</v>
      </c>
      <c r="Z615" s="224">
        <v>15</v>
      </c>
      <c r="AA615" s="224">
        <v>15</v>
      </c>
      <c r="AB615" s="224">
        <v>15</v>
      </c>
      <c r="AC615" s="224">
        <v>15</v>
      </c>
      <c r="AD615" s="224">
        <v>15</v>
      </c>
      <c r="AE615" s="224">
        <v>15</v>
      </c>
      <c r="AF615" s="224">
        <v>15</v>
      </c>
      <c r="AG615" s="224">
        <v>15</v>
      </c>
      <c r="AH615" s="224">
        <v>15</v>
      </c>
      <c r="AI615" s="224">
        <v>20</v>
      </c>
      <c r="AJ615" s="308">
        <v>20</v>
      </c>
      <c r="AK615" s="329">
        <v>20</v>
      </c>
      <c r="AL615" s="329">
        <v>20</v>
      </c>
      <c r="AM615" s="329">
        <v>20</v>
      </c>
      <c r="AN615" s="307">
        <v>10</v>
      </c>
      <c r="AO615" s="329">
        <v>10</v>
      </c>
      <c r="AP615" s="329">
        <v>10</v>
      </c>
      <c r="AQ615" s="329">
        <v>10</v>
      </c>
      <c r="AR615" s="22"/>
      <c r="AS615" s="116" t="str">
        <f t="shared" si="94"/>
        <v>N</v>
      </c>
      <c r="AT615" s="113">
        <f>IFERROR(SUMIF('Current NLData'!A:A,'Payment Changes'!G615,'Current NLData'!K:K)/COUNTIF('Current NLData'!A:A,'Payment Changes'!G615),0)+IFERROR(VLOOKUP(G615&amp;"-ALL",NLPaymentExport,10,FALSE),0)</f>
        <v>10</v>
      </c>
      <c r="AU615" s="117">
        <f t="shared" si="96"/>
        <v>0</v>
      </c>
    </row>
    <row r="616" spans="1:80" ht="28.5" outlineLevel="1" x14ac:dyDescent="0.45">
      <c r="A616" s="3"/>
      <c r="C616" s="4"/>
      <c r="D616" s="456"/>
      <c r="E616" s="90" t="str">
        <f t="shared" si="97"/>
        <v>Lithia Springs</v>
      </c>
      <c r="F616" s="92" t="str">
        <f t="shared" si="98"/>
        <v>CP949</v>
      </c>
      <c r="G616" s="98" t="str">
        <f t="shared" si="99"/>
        <v>CP949-RETURN - 5th don of the month -BONUS</v>
      </c>
      <c r="H616" s="457"/>
      <c r="I616" s="37" t="s">
        <v>86</v>
      </c>
      <c r="J616" s="65">
        <v>0</v>
      </c>
      <c r="K616" s="65">
        <v>0</v>
      </c>
      <c r="L616" s="65">
        <v>0</v>
      </c>
      <c r="M616" s="65">
        <v>0</v>
      </c>
      <c r="N616" s="65">
        <v>0</v>
      </c>
      <c r="O616" s="65">
        <v>0</v>
      </c>
      <c r="P616" s="65">
        <v>0</v>
      </c>
      <c r="Q616" s="65">
        <v>0</v>
      </c>
      <c r="R616" s="65">
        <v>0</v>
      </c>
      <c r="S616" s="65">
        <v>0</v>
      </c>
      <c r="T616" s="65">
        <v>0</v>
      </c>
      <c r="U616" s="65">
        <v>0</v>
      </c>
      <c r="V616" s="204">
        <v>0</v>
      </c>
      <c r="W616" s="224">
        <v>0</v>
      </c>
      <c r="X616" s="224">
        <v>0</v>
      </c>
      <c r="Y616" s="224">
        <v>0</v>
      </c>
      <c r="Z616" s="224">
        <v>0</v>
      </c>
      <c r="AA616" s="224">
        <v>0</v>
      </c>
      <c r="AB616" s="202">
        <v>15</v>
      </c>
      <c r="AC616" s="202">
        <v>15</v>
      </c>
      <c r="AD616" s="224">
        <v>15</v>
      </c>
      <c r="AE616" s="202">
        <v>20</v>
      </c>
      <c r="AF616" s="202">
        <v>20</v>
      </c>
      <c r="AG616" s="224">
        <v>20</v>
      </c>
      <c r="AH616" s="224">
        <v>20</v>
      </c>
      <c r="AI616" s="224">
        <v>20</v>
      </c>
      <c r="AJ616" s="308">
        <v>20</v>
      </c>
      <c r="AK616" s="329">
        <v>20</v>
      </c>
      <c r="AL616" s="329">
        <v>20</v>
      </c>
      <c r="AM616" s="329">
        <v>20</v>
      </c>
      <c r="AN616" s="308">
        <v>20</v>
      </c>
      <c r="AO616" s="329">
        <v>20</v>
      </c>
      <c r="AP616" s="329">
        <v>20</v>
      </c>
      <c r="AQ616" s="329">
        <v>20</v>
      </c>
      <c r="AR616" s="22"/>
      <c r="AS616" s="116" t="str">
        <f t="shared" si="94"/>
        <v>N</v>
      </c>
      <c r="AT616" s="113">
        <f>IFERROR(SUMIF('Current NLData'!A:A,'Payment Changes'!G616,'Current NLData'!K:K)/COUNTIF('Current NLData'!A:A,'Payment Changes'!G616),0)+IFERROR(VLOOKUP(G616&amp;"-ALL",NLPaymentExport,10,FALSE),0)</f>
        <v>20</v>
      </c>
      <c r="AU616" s="117">
        <f t="shared" si="96"/>
        <v>0</v>
      </c>
    </row>
    <row r="617" spans="1:80" ht="28.5" outlineLevel="1" x14ac:dyDescent="0.45">
      <c r="A617" s="3"/>
      <c r="C617" s="4"/>
      <c r="D617" s="456"/>
      <c r="E617" s="90" t="str">
        <f t="shared" si="97"/>
        <v>Lithia Springs</v>
      </c>
      <c r="F617" s="92" t="str">
        <f t="shared" si="98"/>
        <v>CP949</v>
      </c>
      <c r="G617" s="98" t="str">
        <f t="shared" si="99"/>
        <v>CP949-RETURN - 6th don of the month -BONUS</v>
      </c>
      <c r="H617" s="457"/>
      <c r="I617" s="38" t="s">
        <v>87</v>
      </c>
      <c r="J617" s="58">
        <v>0</v>
      </c>
      <c r="K617" s="58">
        <v>0</v>
      </c>
      <c r="L617" s="58">
        <v>0</v>
      </c>
      <c r="M617" s="58">
        <v>0</v>
      </c>
      <c r="N617" s="58">
        <v>0</v>
      </c>
      <c r="O617" s="58">
        <v>0</v>
      </c>
      <c r="P617" s="58">
        <v>0</v>
      </c>
      <c r="Q617" s="58">
        <v>0</v>
      </c>
      <c r="R617" s="58">
        <v>80</v>
      </c>
      <c r="S617" s="58">
        <v>80</v>
      </c>
      <c r="T617" s="58">
        <v>80</v>
      </c>
      <c r="U617" s="58">
        <v>80</v>
      </c>
      <c r="V617" s="205">
        <v>40</v>
      </c>
      <c r="W617" s="224">
        <v>40</v>
      </c>
      <c r="X617" s="224">
        <v>30</v>
      </c>
      <c r="Y617" s="224">
        <v>30</v>
      </c>
      <c r="Z617" s="224">
        <v>30</v>
      </c>
      <c r="AA617" s="224">
        <v>30</v>
      </c>
      <c r="AB617" s="224">
        <v>30</v>
      </c>
      <c r="AC617" s="224">
        <v>30</v>
      </c>
      <c r="AD617" s="224">
        <v>30</v>
      </c>
      <c r="AE617" s="202">
        <v>50</v>
      </c>
      <c r="AF617" s="202">
        <v>50</v>
      </c>
      <c r="AG617" s="224">
        <v>50</v>
      </c>
      <c r="AH617" s="224">
        <v>50</v>
      </c>
      <c r="AI617" s="224">
        <v>50</v>
      </c>
      <c r="AJ617" s="308">
        <v>50</v>
      </c>
      <c r="AK617" s="329">
        <v>50</v>
      </c>
      <c r="AL617" s="329">
        <v>50</v>
      </c>
      <c r="AM617" s="329">
        <v>50</v>
      </c>
      <c r="AN617" s="308">
        <v>50</v>
      </c>
      <c r="AO617" s="329">
        <v>50</v>
      </c>
      <c r="AP617" s="329">
        <v>50</v>
      </c>
      <c r="AQ617" s="329">
        <v>50</v>
      </c>
      <c r="AR617" s="22"/>
      <c r="AS617" s="116" t="str">
        <f t="shared" si="94"/>
        <v>N</v>
      </c>
      <c r="AT617" s="113">
        <f>IFERROR(SUMIF('Current NLData'!A:A,'Payment Changes'!G617,'Current NLData'!K:K)/COUNTIF('Current NLData'!A:A,'Payment Changes'!G617),0)+IFERROR(VLOOKUP(G617&amp;"-ALL",NLPaymentExport,10,FALSE),0)</f>
        <v>50</v>
      </c>
      <c r="AU617" s="117">
        <f t="shared" si="96"/>
        <v>0</v>
      </c>
    </row>
    <row r="618" spans="1:80" ht="28.5" outlineLevel="1" x14ac:dyDescent="0.45">
      <c r="A618" s="3"/>
      <c r="C618" s="4"/>
      <c r="D618" s="456"/>
      <c r="E618" s="90" t="str">
        <f t="shared" si="97"/>
        <v>Lithia Springs</v>
      </c>
      <c r="F618" s="92" t="str">
        <f t="shared" si="98"/>
        <v>CP949</v>
      </c>
      <c r="G618" s="98" t="str">
        <f t="shared" si="99"/>
        <v>CP949-RETURN - 7th don of the month -BONUS</v>
      </c>
      <c r="H618" s="457"/>
      <c r="I618" s="38" t="s">
        <v>88</v>
      </c>
      <c r="J618" s="58">
        <v>0</v>
      </c>
      <c r="K618" s="58">
        <v>0</v>
      </c>
      <c r="L618" s="58">
        <v>0</v>
      </c>
      <c r="M618" s="58">
        <v>0</v>
      </c>
      <c r="N618" s="58">
        <v>0</v>
      </c>
      <c r="O618" s="58">
        <v>0</v>
      </c>
      <c r="P618" s="58">
        <v>0</v>
      </c>
      <c r="Q618" s="58">
        <v>0</v>
      </c>
      <c r="R618" s="58">
        <v>0</v>
      </c>
      <c r="S618" s="58">
        <v>0</v>
      </c>
      <c r="T618" s="58">
        <v>0</v>
      </c>
      <c r="U618" s="58">
        <v>0</v>
      </c>
      <c r="V618" s="204">
        <v>0</v>
      </c>
      <c r="W618" s="224">
        <v>0</v>
      </c>
      <c r="X618" s="224">
        <v>0</v>
      </c>
      <c r="Y618" s="224">
        <v>0</v>
      </c>
      <c r="Z618" s="224">
        <v>0</v>
      </c>
      <c r="AA618" s="224">
        <v>0</v>
      </c>
      <c r="AB618" s="224">
        <v>0</v>
      </c>
      <c r="AC618" s="224">
        <v>0</v>
      </c>
      <c r="AD618" s="224">
        <v>0</v>
      </c>
      <c r="AE618" s="224">
        <v>0</v>
      </c>
      <c r="AF618" s="224">
        <v>0</v>
      </c>
      <c r="AG618" s="224">
        <v>0</v>
      </c>
      <c r="AH618" s="224">
        <v>0</v>
      </c>
      <c r="AI618" s="224">
        <v>0</v>
      </c>
      <c r="AJ618" s="308">
        <v>0</v>
      </c>
      <c r="AK618" s="329">
        <v>0</v>
      </c>
      <c r="AL618" s="329">
        <v>0</v>
      </c>
      <c r="AM618" s="329">
        <v>0</v>
      </c>
      <c r="AN618" s="308">
        <v>0</v>
      </c>
      <c r="AO618" s="329">
        <v>0</v>
      </c>
      <c r="AP618" s="329">
        <v>0</v>
      </c>
      <c r="AQ618" s="329">
        <v>0</v>
      </c>
      <c r="AR618" s="22"/>
      <c r="AS618" s="116" t="str">
        <f t="shared" si="94"/>
        <v>N</v>
      </c>
      <c r="AT618" s="113">
        <f>IFERROR(SUMIF('Current NLData'!A:A,'Payment Changes'!G618,'Current NLData'!K:K)/COUNTIF('Current NLData'!A:A,'Payment Changes'!G618),0)+IFERROR(VLOOKUP(G618&amp;"-ALL",NLPaymentExport,10,FALSE),0)</f>
        <v>0</v>
      </c>
      <c r="AU618" s="117">
        <f t="shared" si="96"/>
        <v>0</v>
      </c>
    </row>
    <row r="619" spans="1:80" ht="28.5" outlineLevel="1" x14ac:dyDescent="0.45">
      <c r="A619" s="3"/>
      <c r="C619" s="4"/>
      <c r="D619" s="456"/>
      <c r="E619" s="90" t="str">
        <f t="shared" si="97"/>
        <v>Lithia Springs</v>
      </c>
      <c r="F619" s="92" t="str">
        <f t="shared" si="98"/>
        <v>CP949</v>
      </c>
      <c r="G619" s="98" t="str">
        <f t="shared" si="99"/>
        <v>CP949-RETURN - 8th don of the month -BONUS</v>
      </c>
      <c r="H619" s="457"/>
      <c r="I619" s="38" t="s">
        <v>89</v>
      </c>
      <c r="J619" s="58">
        <v>40</v>
      </c>
      <c r="K619" s="58">
        <v>40</v>
      </c>
      <c r="L619" s="58">
        <v>0</v>
      </c>
      <c r="M619" s="58">
        <v>0</v>
      </c>
      <c r="N619" s="58">
        <v>0</v>
      </c>
      <c r="O619" s="58">
        <v>0</v>
      </c>
      <c r="P619" s="58">
        <v>0</v>
      </c>
      <c r="Q619" s="58">
        <v>0</v>
      </c>
      <c r="R619" s="58">
        <v>0</v>
      </c>
      <c r="S619" s="58">
        <v>0</v>
      </c>
      <c r="T619" s="58">
        <v>0</v>
      </c>
      <c r="U619" s="58">
        <v>0</v>
      </c>
      <c r="V619" s="204">
        <v>0</v>
      </c>
      <c r="W619" s="224">
        <v>0</v>
      </c>
      <c r="X619" s="224">
        <v>0</v>
      </c>
      <c r="Y619" s="224">
        <v>0</v>
      </c>
      <c r="Z619" s="224">
        <v>0</v>
      </c>
      <c r="AA619" s="224">
        <v>0</v>
      </c>
      <c r="AB619" s="224">
        <v>0</v>
      </c>
      <c r="AC619" s="224">
        <v>0</v>
      </c>
      <c r="AD619" s="224">
        <v>0</v>
      </c>
      <c r="AE619" s="224">
        <v>0</v>
      </c>
      <c r="AF619" s="224">
        <v>0</v>
      </c>
      <c r="AG619" s="224">
        <v>0</v>
      </c>
      <c r="AH619" s="224">
        <v>0</v>
      </c>
      <c r="AI619" s="224">
        <v>0</v>
      </c>
      <c r="AJ619" s="308">
        <v>0</v>
      </c>
      <c r="AK619" s="329">
        <v>0</v>
      </c>
      <c r="AL619" s="329">
        <v>0</v>
      </c>
      <c r="AM619" s="329">
        <v>0</v>
      </c>
      <c r="AN619" s="308">
        <v>0</v>
      </c>
      <c r="AO619" s="329">
        <v>0</v>
      </c>
      <c r="AP619" s="329">
        <v>0</v>
      </c>
      <c r="AQ619" s="329">
        <v>0</v>
      </c>
      <c r="AR619" s="22"/>
      <c r="AS619" s="116" t="str">
        <f t="shared" si="94"/>
        <v>N</v>
      </c>
      <c r="AT619" s="113">
        <f>IFERROR(SUMIF('Current NLData'!A:A,'Payment Changes'!G619,'Current NLData'!K:K)/COUNTIF('Current NLData'!A:A,'Payment Changes'!G619),0)+IFERROR(VLOOKUP(G619&amp;"-ALL",NLPaymentExport,10,FALSE),0)</f>
        <v>0</v>
      </c>
      <c r="AU619" s="117">
        <f t="shared" si="96"/>
        <v>0</v>
      </c>
    </row>
    <row r="620" spans="1:80" ht="28.5" outlineLevel="1" x14ac:dyDescent="0.45">
      <c r="A620" s="3"/>
      <c r="C620" s="4" t="str">
        <f>IF(J620=0,"Warning","")</f>
        <v/>
      </c>
      <c r="D620" s="456"/>
      <c r="E620" s="90" t="str">
        <f t="shared" si="97"/>
        <v>Lithia Springs</v>
      </c>
      <c r="F620" s="92" t="str">
        <f t="shared" si="98"/>
        <v>CP949</v>
      </c>
      <c r="G620" s="98" t="str">
        <f t="shared" si="99"/>
        <v>CP949-RETURN - Buddy referral  -BONUS</v>
      </c>
      <c r="H620" s="457"/>
      <c r="I620" s="39" t="s">
        <v>90</v>
      </c>
      <c r="J620" s="58">
        <v>50</v>
      </c>
      <c r="K620" s="58">
        <v>50</v>
      </c>
      <c r="L620" s="58">
        <v>0</v>
      </c>
      <c r="M620" s="58">
        <v>0</v>
      </c>
      <c r="N620" s="58">
        <v>0</v>
      </c>
      <c r="O620" s="58">
        <v>50</v>
      </c>
      <c r="P620" s="58">
        <v>50</v>
      </c>
      <c r="Q620" s="58">
        <v>50</v>
      </c>
      <c r="R620" s="58">
        <v>50</v>
      </c>
      <c r="S620" s="58">
        <v>50</v>
      </c>
      <c r="T620" s="58">
        <v>50</v>
      </c>
      <c r="U620" s="58">
        <v>50</v>
      </c>
      <c r="V620" s="204">
        <v>50</v>
      </c>
      <c r="W620" s="224">
        <v>50</v>
      </c>
      <c r="X620" s="224">
        <v>50</v>
      </c>
      <c r="Y620" s="224">
        <v>50</v>
      </c>
      <c r="Z620" s="224">
        <v>50</v>
      </c>
      <c r="AA620" s="224">
        <v>50</v>
      </c>
      <c r="AB620" s="224">
        <v>50</v>
      </c>
      <c r="AC620" s="224">
        <v>50</v>
      </c>
      <c r="AD620" s="224">
        <v>50</v>
      </c>
      <c r="AE620" s="224">
        <v>50</v>
      </c>
      <c r="AF620" s="224">
        <v>50</v>
      </c>
      <c r="AG620" s="224">
        <v>50</v>
      </c>
      <c r="AH620" s="224">
        <v>50</v>
      </c>
      <c r="AI620" s="224">
        <v>50</v>
      </c>
      <c r="AJ620" s="308">
        <v>50</v>
      </c>
      <c r="AK620" s="329">
        <v>50</v>
      </c>
      <c r="AL620" s="329">
        <v>50</v>
      </c>
      <c r="AM620" s="329">
        <v>50</v>
      </c>
      <c r="AN620" s="308">
        <v>50</v>
      </c>
      <c r="AO620" s="329">
        <v>50</v>
      </c>
      <c r="AP620" s="329">
        <v>50</v>
      </c>
      <c r="AQ620" s="329">
        <v>50</v>
      </c>
      <c r="AR620" s="22"/>
      <c r="AS620" s="116" t="str">
        <f t="shared" si="94"/>
        <v>N</v>
      </c>
      <c r="AT620" s="113">
        <f>IFERROR(SUMIF('Current NLData'!A:A,'Payment Changes'!G620,'Current NLData'!K:K)/COUNTIF('Current NLData'!A:A,'Payment Changes'!G620),0)+IFERROR(VLOOKUP(G620&amp;"-ALL",NLPaymentExport,10,FALSE),0)</f>
        <v>50</v>
      </c>
      <c r="AU620" s="117">
        <f t="shared" si="96"/>
        <v>0</v>
      </c>
    </row>
    <row r="621" spans="1:80" s="89" customFormat="1" ht="21.4" thickBot="1" x14ac:dyDescent="0.7">
      <c r="A621" s="85"/>
      <c r="B621" s="348"/>
      <c r="C621" s="160"/>
      <c r="D621" s="86"/>
      <c r="E621" s="86"/>
      <c r="F621" s="86"/>
      <c r="G621" s="86"/>
      <c r="H621" s="95"/>
      <c r="I621" s="87"/>
      <c r="J621" s="88"/>
      <c r="K621" s="88"/>
      <c r="L621" s="88"/>
      <c r="M621" s="88"/>
      <c r="N621" s="88"/>
      <c r="O621" s="88"/>
      <c r="P621" s="88"/>
      <c r="Q621" s="88"/>
      <c r="R621" s="88"/>
      <c r="S621" s="88"/>
      <c r="T621" s="88"/>
      <c r="U621" s="88"/>
      <c r="V621" s="189" t="s">
        <v>91</v>
      </c>
      <c r="W621" s="189" t="s">
        <v>91</v>
      </c>
      <c r="X621" s="189" t="s">
        <v>91</v>
      </c>
      <c r="Y621" s="189" t="s">
        <v>91</v>
      </c>
      <c r="Z621" s="189" t="s">
        <v>91</v>
      </c>
      <c r="AA621" s="189" t="s">
        <v>91</v>
      </c>
      <c r="AB621" s="189" t="s">
        <v>91</v>
      </c>
      <c r="AC621" s="189" t="s">
        <v>91</v>
      </c>
      <c r="AD621" s="257" t="s">
        <v>91</v>
      </c>
      <c r="AE621" s="257" t="s">
        <v>91</v>
      </c>
      <c r="AF621" s="257" t="s">
        <v>91</v>
      </c>
      <c r="AG621" s="257" t="s">
        <v>91</v>
      </c>
      <c r="AH621" s="257" t="s">
        <v>91</v>
      </c>
      <c r="AI621" s="257" t="s">
        <v>91</v>
      </c>
      <c r="AJ621" s="288" t="s">
        <v>91</v>
      </c>
      <c r="AK621" s="311" t="s">
        <v>91</v>
      </c>
      <c r="AL621" s="311" t="s">
        <v>91</v>
      </c>
      <c r="AM621" s="311" t="s">
        <v>91</v>
      </c>
      <c r="AN621" s="288" t="s">
        <v>91</v>
      </c>
      <c r="AO621" s="311" t="s">
        <v>91</v>
      </c>
      <c r="AP621" s="311" t="s">
        <v>91</v>
      </c>
      <c r="AQ621" s="311" t="s">
        <v>91</v>
      </c>
      <c r="AR621" s="21"/>
      <c r="AS621" s="116" t="str">
        <f t="shared" si="94"/>
        <v>N</v>
      </c>
      <c r="AT621" s="113">
        <f>IFERROR(SUMIF('Current NLData'!A:A,'Payment Changes'!G621,'Current NLData'!K:K)/COUNTIF('Current NLData'!A:A,'Payment Changes'!G621),0)+IFERROR(VLOOKUP(G621&amp;"-ALL",NLPaymentExport,10,FALSE),0)</f>
        <v>0</v>
      </c>
      <c r="AU621" s="117" t="str">
        <f t="shared" si="96"/>
        <v/>
      </c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</row>
    <row r="622" spans="1:80" s="10" customFormat="1" x14ac:dyDescent="0.45">
      <c r="A622" s="458">
        <v>35</v>
      </c>
      <c r="B622" s="461" t="s">
        <v>466</v>
      </c>
      <c r="C622" s="464" t="s">
        <v>44</v>
      </c>
      <c r="D622" s="467" t="s">
        <v>305</v>
      </c>
      <c r="E622" s="105" t="str">
        <f t="shared" si="97"/>
        <v>Forest Lane</v>
      </c>
      <c r="F622" s="106" t="s">
        <v>467</v>
      </c>
      <c r="G622" s="107" t="str">
        <f t="shared" ref="G622:G640" si="100">F622&amp;"-"&amp;I622</f>
        <v>CP894-New Donor</v>
      </c>
      <c r="H622" s="470" t="s">
        <v>47</v>
      </c>
      <c r="I622" s="76" t="s">
        <v>48</v>
      </c>
      <c r="J622" s="40" t="s">
        <v>109</v>
      </c>
      <c r="K622" s="41" t="s">
        <v>468</v>
      </c>
      <c r="L622" s="41" t="s">
        <v>419</v>
      </c>
      <c r="M622" s="41" t="s">
        <v>183</v>
      </c>
      <c r="N622" s="40" t="s">
        <v>183</v>
      </c>
      <c r="O622" s="40" t="s">
        <v>183</v>
      </c>
      <c r="P622" s="40" t="s">
        <v>183</v>
      </c>
      <c r="Q622" s="40" t="s">
        <v>183</v>
      </c>
      <c r="R622" s="40" t="s">
        <v>183</v>
      </c>
      <c r="S622" s="40" t="s">
        <v>183</v>
      </c>
      <c r="T622" s="40" t="s">
        <v>108</v>
      </c>
      <c r="U622" s="40" t="s">
        <v>108</v>
      </c>
      <c r="V622" s="191" t="s">
        <v>469</v>
      </c>
      <c r="W622" s="213" t="s">
        <v>469</v>
      </c>
      <c r="X622" s="213" t="s">
        <v>469</v>
      </c>
      <c r="Y622" s="213" t="s">
        <v>469</v>
      </c>
      <c r="Z622" s="213" t="s">
        <v>469</v>
      </c>
      <c r="AA622" s="213" t="s">
        <v>469</v>
      </c>
      <c r="AB622" s="213" t="s">
        <v>469</v>
      </c>
      <c r="AC622" s="213" t="s">
        <v>469</v>
      </c>
      <c r="AD622" s="191" t="s">
        <v>371</v>
      </c>
      <c r="AE622" s="213" t="s">
        <v>371</v>
      </c>
      <c r="AF622" s="213" t="s">
        <v>371</v>
      </c>
      <c r="AG622" s="213" t="s">
        <v>372</v>
      </c>
      <c r="AH622" s="213" t="s">
        <v>371</v>
      </c>
      <c r="AI622" s="191" t="s">
        <v>470</v>
      </c>
      <c r="AJ622" s="282" t="s">
        <v>471</v>
      </c>
      <c r="AK622" s="320" t="s">
        <v>471</v>
      </c>
      <c r="AL622" s="320" t="s">
        <v>471</v>
      </c>
      <c r="AM622" s="282" t="s">
        <v>470</v>
      </c>
      <c r="AN622" s="281" t="s">
        <v>470</v>
      </c>
      <c r="AO622" s="345" t="s">
        <v>373</v>
      </c>
      <c r="AP622" s="351" t="s">
        <v>373</v>
      </c>
      <c r="AQ622" s="351" t="s">
        <v>373</v>
      </c>
      <c r="AR622" s="108"/>
      <c r="AS622" s="116" t="str">
        <f t="shared" si="94"/>
        <v>N</v>
      </c>
      <c r="AT622" s="113">
        <f>IFERROR(SUMIF('Current NLData'!A:A,'Payment Changes'!G622,'Current NLData'!K:K)/COUNTIF('Current NLData'!A:A,'Payment Changes'!G622),0)+IFERROR(VLOOKUP(G622&amp;"-ALL",NLPaymentExport,10,FALSE),0)</f>
        <v>0</v>
      </c>
      <c r="AU622" s="117" t="str">
        <f t="shared" si="96"/>
        <v/>
      </c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</row>
    <row r="623" spans="1:80" x14ac:dyDescent="0.45">
      <c r="A623" s="459"/>
      <c r="B623" s="462"/>
      <c r="C623" s="465"/>
      <c r="D623" s="468"/>
      <c r="E623" s="90" t="str">
        <f t="shared" si="97"/>
        <v>Forest Lane</v>
      </c>
      <c r="F623" s="91" t="s">
        <v>467</v>
      </c>
      <c r="G623" s="97" t="str">
        <f t="shared" si="100"/>
        <v>CP894-Return Donor</v>
      </c>
      <c r="H623" s="471"/>
      <c r="I623" s="77" t="s">
        <v>60</v>
      </c>
      <c r="J623" s="43" t="s">
        <v>401</v>
      </c>
      <c r="K623" s="43" t="s">
        <v>401</v>
      </c>
      <c r="L623" s="44" t="s">
        <v>401</v>
      </c>
      <c r="M623" s="44" t="s">
        <v>402</v>
      </c>
      <c r="N623" s="43" t="s">
        <v>402</v>
      </c>
      <c r="O623" s="43" t="s">
        <v>402</v>
      </c>
      <c r="P623" s="43" t="s">
        <v>402</v>
      </c>
      <c r="Q623" s="43" t="s">
        <v>402</v>
      </c>
      <c r="R623" s="43" t="s">
        <v>402</v>
      </c>
      <c r="S623" s="43" t="s">
        <v>402</v>
      </c>
      <c r="T623" s="43" t="s">
        <v>402</v>
      </c>
      <c r="U623" s="43" t="s">
        <v>402</v>
      </c>
      <c r="V623" s="181" t="s">
        <v>472</v>
      </c>
      <c r="W623" s="215" t="s">
        <v>472</v>
      </c>
      <c r="X623" s="215" t="s">
        <v>472</v>
      </c>
      <c r="Y623" s="215" t="s">
        <v>402</v>
      </c>
      <c r="Z623" s="215" t="s">
        <v>402</v>
      </c>
      <c r="AA623" s="215" t="s">
        <v>402</v>
      </c>
      <c r="AB623" s="215" t="s">
        <v>402</v>
      </c>
      <c r="AC623" s="215" t="s">
        <v>402</v>
      </c>
      <c r="AD623" s="215" t="s">
        <v>402</v>
      </c>
      <c r="AE623" s="215" t="s">
        <v>402</v>
      </c>
      <c r="AF623" s="215" t="s">
        <v>402</v>
      </c>
      <c r="AG623" s="215" t="s">
        <v>402</v>
      </c>
      <c r="AH623" s="215" t="s">
        <v>402</v>
      </c>
      <c r="AI623" s="215" t="s">
        <v>402</v>
      </c>
      <c r="AJ623" s="270" t="s">
        <v>402</v>
      </c>
      <c r="AK623" s="313" t="s">
        <v>402</v>
      </c>
      <c r="AL623" s="313" t="s">
        <v>402</v>
      </c>
      <c r="AM623" s="313" t="s">
        <v>402</v>
      </c>
      <c r="AN623" s="271" t="s">
        <v>473</v>
      </c>
      <c r="AO623" s="313" t="s">
        <v>473</v>
      </c>
      <c r="AP623" s="313" t="s">
        <v>473</v>
      </c>
      <c r="AQ623" s="313" t="s">
        <v>473</v>
      </c>
      <c r="AR623" s="21"/>
      <c r="AS623" s="116" t="str">
        <f t="shared" si="94"/>
        <v>N</v>
      </c>
      <c r="AT623" s="113">
        <f>IFERROR(SUMIF('Current NLData'!A:A,'Payment Changes'!G623,'Current NLData'!K:K)/COUNTIF('Current NLData'!A:A,'Payment Changes'!G623),0)+IFERROR(VLOOKUP(G623&amp;"-ALL",NLPaymentExport,10,FALSE),0)</f>
        <v>0</v>
      </c>
      <c r="AU623" s="117" t="str">
        <f t="shared" si="96"/>
        <v/>
      </c>
    </row>
    <row r="624" spans="1:80" x14ac:dyDescent="0.45">
      <c r="A624" s="459"/>
      <c r="B624" s="462"/>
      <c r="C624" s="465"/>
      <c r="D624" s="468"/>
      <c r="E624" s="90" t="str">
        <f t="shared" si="97"/>
        <v>Forest Lane</v>
      </c>
      <c r="F624" s="91" t="s">
        <v>467</v>
      </c>
      <c r="G624" s="97" t="str">
        <f t="shared" si="100"/>
        <v>CP894-Retention Bonus</v>
      </c>
      <c r="H624" s="471"/>
      <c r="I624" s="78" t="s">
        <v>62</v>
      </c>
      <c r="J624" s="46" t="s">
        <v>474</v>
      </c>
      <c r="K624" s="46" t="s">
        <v>474</v>
      </c>
      <c r="L624" s="47" t="s">
        <v>475</v>
      </c>
      <c r="M624" s="48" t="s">
        <v>475</v>
      </c>
      <c r="N624" s="46" t="s">
        <v>475</v>
      </c>
      <c r="O624" s="46" t="s">
        <v>475</v>
      </c>
      <c r="P624" s="46" t="s">
        <v>475</v>
      </c>
      <c r="Q624" s="46" t="s">
        <v>476</v>
      </c>
      <c r="R624" s="46" t="s">
        <v>476</v>
      </c>
      <c r="S624" s="46" t="s">
        <v>476</v>
      </c>
      <c r="T624" s="46" t="s">
        <v>476</v>
      </c>
      <c r="U624" s="46" t="s">
        <v>476</v>
      </c>
      <c r="V624" s="198" t="s">
        <v>477</v>
      </c>
      <c r="W624" s="216" t="s">
        <v>477</v>
      </c>
      <c r="X624" s="216" t="s">
        <v>478</v>
      </c>
      <c r="Y624" s="216" t="s">
        <v>478</v>
      </c>
      <c r="Z624" s="216" t="s">
        <v>478</v>
      </c>
      <c r="AA624" s="216" t="s">
        <v>478</v>
      </c>
      <c r="AB624" s="170" t="s">
        <v>479</v>
      </c>
      <c r="AC624" s="248" t="s">
        <v>479</v>
      </c>
      <c r="AD624" s="248" t="s">
        <v>479</v>
      </c>
      <c r="AE624" s="229" t="s">
        <v>480</v>
      </c>
      <c r="AF624" s="229" t="s">
        <v>480</v>
      </c>
      <c r="AG624" s="248" t="s">
        <v>481</v>
      </c>
      <c r="AH624" s="248" t="s">
        <v>480</v>
      </c>
      <c r="AI624" s="248" t="s">
        <v>481</v>
      </c>
      <c r="AJ624" s="276" t="s">
        <v>482</v>
      </c>
      <c r="AK624" s="314" t="s">
        <v>482</v>
      </c>
      <c r="AL624" s="276" t="s">
        <v>483</v>
      </c>
      <c r="AM624" s="276" t="s">
        <v>484</v>
      </c>
      <c r="AN624" s="276" t="s">
        <v>485</v>
      </c>
      <c r="AO624" s="276" t="s">
        <v>486</v>
      </c>
      <c r="AP624" s="314" t="s">
        <v>486</v>
      </c>
      <c r="AQ624" s="314" t="s">
        <v>486</v>
      </c>
      <c r="AR624" s="21"/>
      <c r="AS624" s="116" t="str">
        <f t="shared" si="94"/>
        <v>N</v>
      </c>
      <c r="AT624" s="113">
        <f>IFERROR(SUMIF('Current NLData'!A:A,'Payment Changes'!G624,'Current NLData'!K:K)/COUNTIF('Current NLData'!A:A,'Payment Changes'!G624),0)+IFERROR(VLOOKUP(G624&amp;"-ALL",NLPaymentExport,10,FALSE),0)</f>
        <v>0</v>
      </c>
      <c r="AU624" s="117" t="str">
        <f t="shared" si="96"/>
        <v/>
      </c>
    </row>
    <row r="625" spans="1:80" s="15" customFormat="1" ht="14.65" thickBot="1" x14ac:dyDescent="0.5">
      <c r="A625" s="460"/>
      <c r="B625" s="463"/>
      <c r="C625" s="466"/>
      <c r="D625" s="469"/>
      <c r="E625" s="109" t="str">
        <f t="shared" si="97"/>
        <v>Forest Lane</v>
      </c>
      <c r="F625" s="110" t="s">
        <v>467</v>
      </c>
      <c r="G625" s="111" t="str">
        <f t="shared" si="100"/>
        <v>CP894-Referral</v>
      </c>
      <c r="H625" s="472"/>
      <c r="I625" s="79" t="s">
        <v>73</v>
      </c>
      <c r="J625" s="49">
        <v>50</v>
      </c>
      <c r="K625" s="49">
        <v>50</v>
      </c>
      <c r="L625" s="50">
        <v>50</v>
      </c>
      <c r="M625" s="51">
        <v>50</v>
      </c>
      <c r="N625" s="49">
        <v>50</v>
      </c>
      <c r="O625" s="49">
        <v>50</v>
      </c>
      <c r="P625" s="49">
        <v>50</v>
      </c>
      <c r="Q625" s="49">
        <v>50</v>
      </c>
      <c r="R625" s="49">
        <v>50</v>
      </c>
      <c r="S625" s="49">
        <v>50</v>
      </c>
      <c r="T625" s="49">
        <v>50</v>
      </c>
      <c r="U625" s="49">
        <v>50</v>
      </c>
      <c r="V625" s="206" t="s">
        <v>64</v>
      </c>
      <c r="W625" s="225" t="s">
        <v>64</v>
      </c>
      <c r="X625" s="225" t="s">
        <v>64</v>
      </c>
      <c r="Y625" s="225" t="s">
        <v>64</v>
      </c>
      <c r="Z625" s="225" t="s">
        <v>64</v>
      </c>
      <c r="AA625" s="225" t="s">
        <v>134</v>
      </c>
      <c r="AB625" s="234" t="s">
        <v>135</v>
      </c>
      <c r="AC625" s="244" t="s">
        <v>133</v>
      </c>
      <c r="AD625" s="249" t="s">
        <v>133</v>
      </c>
      <c r="AE625" s="249" t="s">
        <v>133</v>
      </c>
      <c r="AF625" s="249" t="s">
        <v>133</v>
      </c>
      <c r="AG625" s="249">
        <v>50</v>
      </c>
      <c r="AH625" s="249" t="s">
        <v>133</v>
      </c>
      <c r="AI625" s="249">
        <v>50</v>
      </c>
      <c r="AJ625" s="283">
        <v>25</v>
      </c>
      <c r="AK625" s="315">
        <v>25</v>
      </c>
      <c r="AL625" s="315">
        <v>25</v>
      </c>
      <c r="AM625" s="283">
        <v>50</v>
      </c>
      <c r="AN625" s="277">
        <v>50</v>
      </c>
      <c r="AO625" s="315">
        <v>50</v>
      </c>
      <c r="AP625" s="315">
        <v>50</v>
      </c>
      <c r="AQ625" s="315">
        <v>50</v>
      </c>
      <c r="AR625" s="112"/>
      <c r="AS625" s="116" t="str">
        <f t="shared" si="94"/>
        <v>N</v>
      </c>
      <c r="AT625" s="113">
        <f>IFERROR(SUMIF('Current NLData'!A:A,'Payment Changes'!G625,'Current NLData'!K:K)/COUNTIF('Current NLData'!A:A,'Payment Changes'!G625),0)+IFERROR(VLOOKUP(G625&amp;"-ALL",NLPaymentExport,10,FALSE),0)</f>
        <v>0</v>
      </c>
      <c r="AU625" s="117" t="str">
        <f t="shared" si="96"/>
        <v/>
      </c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</row>
    <row r="626" spans="1:80" outlineLevel="1" x14ac:dyDescent="0.45">
      <c r="A626" s="3"/>
      <c r="C626" s="4"/>
      <c r="D626" s="455" t="s">
        <v>467</v>
      </c>
      <c r="E626" s="90" t="str">
        <f t="shared" si="97"/>
        <v>Forest Lane</v>
      </c>
      <c r="F626" s="92" t="str">
        <f t="shared" si="98"/>
        <v>CP894</v>
      </c>
      <c r="G626" s="98" t="str">
        <f t="shared" si="100"/>
        <v>CP894-NEW DONOR -1st</v>
      </c>
      <c r="H626" s="457" t="s">
        <v>75</v>
      </c>
      <c r="I626" s="33" t="s">
        <v>76</v>
      </c>
      <c r="J626" s="60">
        <v>100</v>
      </c>
      <c r="K626" s="61">
        <v>100</v>
      </c>
      <c r="L626" s="60">
        <v>100</v>
      </c>
      <c r="M626" s="60">
        <v>100</v>
      </c>
      <c r="N626" s="60">
        <v>100</v>
      </c>
      <c r="O626" s="60">
        <v>100</v>
      </c>
      <c r="P626" s="60">
        <v>100</v>
      </c>
      <c r="Q626" s="60">
        <v>100</v>
      </c>
      <c r="R626" s="60">
        <v>100</v>
      </c>
      <c r="S626" s="60">
        <v>100</v>
      </c>
      <c r="T626" s="60">
        <v>100</v>
      </c>
      <c r="U626" s="60">
        <v>100</v>
      </c>
      <c r="V626" s="185">
        <v>100</v>
      </c>
      <c r="W626" s="220">
        <v>100</v>
      </c>
      <c r="X626" s="220">
        <v>100</v>
      </c>
      <c r="Y626" s="220">
        <v>100</v>
      </c>
      <c r="Z626" s="220">
        <v>100</v>
      </c>
      <c r="AA626" s="220">
        <v>100</v>
      </c>
      <c r="AB626" s="220">
        <v>100</v>
      </c>
      <c r="AC626" s="220">
        <v>100</v>
      </c>
      <c r="AD626" s="220">
        <v>100</v>
      </c>
      <c r="AE626" s="220">
        <v>100</v>
      </c>
      <c r="AF626" s="220">
        <v>100</v>
      </c>
      <c r="AG626" s="220">
        <v>100</v>
      </c>
      <c r="AH626" s="220">
        <v>100</v>
      </c>
      <c r="AI626" s="220">
        <v>100</v>
      </c>
      <c r="AJ626" s="286">
        <v>100</v>
      </c>
      <c r="AK626" s="300">
        <v>100</v>
      </c>
      <c r="AL626" s="300">
        <v>100</v>
      </c>
      <c r="AM626" s="300">
        <v>100</v>
      </c>
      <c r="AN626" s="286">
        <v>100</v>
      </c>
      <c r="AO626" s="300">
        <v>100</v>
      </c>
      <c r="AP626" s="300">
        <v>100</v>
      </c>
      <c r="AQ626" s="300">
        <v>100</v>
      </c>
      <c r="AR626" s="23"/>
      <c r="AS626" s="116" t="str">
        <f t="shared" si="94"/>
        <v>N</v>
      </c>
      <c r="AT626" s="113">
        <f>IFERROR(SUMIF('Current NLData'!A:A,'Payment Changes'!G626,'Current NLData'!K:K)/COUNTIF('Current NLData'!A:A,'Payment Changes'!G626),0)+IFERROR(VLOOKUP(G626&amp;"-ALL",NLPaymentExport,10,FALSE),0)</f>
        <v>100</v>
      </c>
      <c r="AU626" s="117">
        <f t="shared" si="96"/>
        <v>0</v>
      </c>
    </row>
    <row r="627" spans="1:80" outlineLevel="1" x14ac:dyDescent="0.45">
      <c r="A627" s="3"/>
      <c r="C627" s="4"/>
      <c r="D627" s="456"/>
      <c r="E627" s="90" t="str">
        <f t="shared" si="97"/>
        <v>Forest Lane</v>
      </c>
      <c r="F627" s="92" t="str">
        <f t="shared" si="98"/>
        <v>CP894</v>
      </c>
      <c r="G627" s="98" t="str">
        <f t="shared" si="100"/>
        <v>CP894-NEW DONOR -2nd</v>
      </c>
      <c r="H627" s="457"/>
      <c r="I627" s="34" t="s">
        <v>77</v>
      </c>
      <c r="J627" s="58">
        <v>100</v>
      </c>
      <c r="K627" s="62">
        <v>100</v>
      </c>
      <c r="L627" s="58">
        <v>100</v>
      </c>
      <c r="M627" s="58">
        <v>100</v>
      </c>
      <c r="N627" s="58">
        <v>100</v>
      </c>
      <c r="O627" s="58">
        <v>100</v>
      </c>
      <c r="P627" s="58">
        <v>100</v>
      </c>
      <c r="Q627" s="58">
        <v>100</v>
      </c>
      <c r="R627" s="58">
        <v>100</v>
      </c>
      <c r="S627" s="58">
        <v>100</v>
      </c>
      <c r="T627" s="58">
        <v>100</v>
      </c>
      <c r="U627" s="58">
        <v>100</v>
      </c>
      <c r="V627" s="186">
        <v>100</v>
      </c>
      <c r="W627" s="214">
        <v>100</v>
      </c>
      <c r="X627" s="214">
        <v>100</v>
      </c>
      <c r="Y627" s="214">
        <v>100</v>
      </c>
      <c r="Z627" s="214">
        <v>100</v>
      </c>
      <c r="AA627" s="214">
        <v>100</v>
      </c>
      <c r="AB627" s="214">
        <v>100</v>
      </c>
      <c r="AC627" s="214">
        <v>100</v>
      </c>
      <c r="AD627" s="214">
        <v>100</v>
      </c>
      <c r="AE627" s="214">
        <v>100</v>
      </c>
      <c r="AF627" s="214">
        <v>100</v>
      </c>
      <c r="AG627" s="214">
        <v>100</v>
      </c>
      <c r="AH627" s="214">
        <v>100</v>
      </c>
      <c r="AI627" s="214">
        <v>100</v>
      </c>
      <c r="AJ627" s="272">
        <v>100</v>
      </c>
      <c r="AK627" s="301">
        <v>100</v>
      </c>
      <c r="AL627" s="301">
        <v>100</v>
      </c>
      <c r="AM627" s="301">
        <v>100</v>
      </c>
      <c r="AN627" s="272">
        <v>100</v>
      </c>
      <c r="AO627" s="301">
        <v>100</v>
      </c>
      <c r="AP627" s="301">
        <v>100</v>
      </c>
      <c r="AQ627" s="301">
        <v>100</v>
      </c>
      <c r="AR627" s="23"/>
      <c r="AS627" s="116" t="str">
        <f t="shared" si="94"/>
        <v>N</v>
      </c>
      <c r="AT627" s="113">
        <f>IFERROR(SUMIF('Current NLData'!A:A,'Payment Changes'!G627,'Current NLData'!K:K)/COUNTIF('Current NLData'!A:A,'Payment Changes'!G627),0)+IFERROR(VLOOKUP(G627&amp;"-ALL",NLPaymentExport,10,FALSE),0)</f>
        <v>100</v>
      </c>
      <c r="AU627" s="117">
        <f t="shared" si="96"/>
        <v>0</v>
      </c>
    </row>
    <row r="628" spans="1:80" outlineLevel="1" x14ac:dyDescent="0.45">
      <c r="A628" s="3"/>
      <c r="C628" s="4"/>
      <c r="D628" s="456"/>
      <c r="E628" s="90" t="str">
        <f t="shared" si="97"/>
        <v>Forest Lane</v>
      </c>
      <c r="F628" s="92" t="str">
        <f t="shared" si="98"/>
        <v>CP894</v>
      </c>
      <c r="G628" s="98" t="str">
        <f t="shared" si="100"/>
        <v>CP894-NEW DONOR -3rd</v>
      </c>
      <c r="H628" s="457"/>
      <c r="I628" s="34" t="s">
        <v>78</v>
      </c>
      <c r="J628" s="58">
        <v>100</v>
      </c>
      <c r="K628" s="62">
        <v>100</v>
      </c>
      <c r="L628" s="58">
        <v>100</v>
      </c>
      <c r="M628" s="58">
        <v>100</v>
      </c>
      <c r="N628" s="58">
        <v>100</v>
      </c>
      <c r="O628" s="58">
        <v>100</v>
      </c>
      <c r="P628" s="58">
        <v>100</v>
      </c>
      <c r="Q628" s="58">
        <v>100</v>
      </c>
      <c r="R628" s="58">
        <v>100</v>
      </c>
      <c r="S628" s="58">
        <v>100</v>
      </c>
      <c r="T628" s="58">
        <v>100</v>
      </c>
      <c r="U628" s="58">
        <v>100</v>
      </c>
      <c r="V628" s="186">
        <v>100</v>
      </c>
      <c r="W628" s="214">
        <v>100</v>
      </c>
      <c r="X628" s="214">
        <v>100</v>
      </c>
      <c r="Y628" s="214">
        <v>100</v>
      </c>
      <c r="Z628" s="214">
        <v>100</v>
      </c>
      <c r="AA628" s="214">
        <v>100</v>
      </c>
      <c r="AB628" s="214">
        <v>100</v>
      </c>
      <c r="AC628" s="214">
        <v>100</v>
      </c>
      <c r="AD628" s="214">
        <v>100</v>
      </c>
      <c r="AE628" s="214">
        <v>100</v>
      </c>
      <c r="AF628" s="214">
        <v>100</v>
      </c>
      <c r="AG628" s="214">
        <v>100</v>
      </c>
      <c r="AH628" s="214">
        <v>100</v>
      </c>
      <c r="AI628" s="214">
        <v>100</v>
      </c>
      <c r="AJ628" s="272">
        <v>100</v>
      </c>
      <c r="AK628" s="301">
        <v>100</v>
      </c>
      <c r="AL628" s="301">
        <v>100</v>
      </c>
      <c r="AM628" s="301">
        <v>100</v>
      </c>
      <c r="AN628" s="272">
        <v>100</v>
      </c>
      <c r="AO628" s="301">
        <v>100</v>
      </c>
      <c r="AP628" s="301">
        <v>100</v>
      </c>
      <c r="AQ628" s="301">
        <v>100</v>
      </c>
      <c r="AR628" s="23"/>
      <c r="AS628" s="116" t="str">
        <f t="shared" si="94"/>
        <v>N</v>
      </c>
      <c r="AT628" s="113">
        <f>IFERROR(SUMIF('Current NLData'!A:A,'Payment Changes'!G628,'Current NLData'!K:K)/COUNTIF('Current NLData'!A:A,'Payment Changes'!G628),0)+IFERROR(VLOOKUP(G628&amp;"-ALL",NLPaymentExport,10,FALSE),0)</f>
        <v>100</v>
      </c>
      <c r="AU628" s="117">
        <f t="shared" si="96"/>
        <v>0</v>
      </c>
    </row>
    <row r="629" spans="1:80" outlineLevel="1" x14ac:dyDescent="0.45">
      <c r="A629" s="3"/>
      <c r="C629" s="4"/>
      <c r="D629" s="456"/>
      <c r="E629" s="90" t="str">
        <f t="shared" si="97"/>
        <v>Forest Lane</v>
      </c>
      <c r="F629" s="92" t="str">
        <f t="shared" si="98"/>
        <v>CP894</v>
      </c>
      <c r="G629" s="98" t="str">
        <f t="shared" si="100"/>
        <v>CP894-NEW DONOR -4th</v>
      </c>
      <c r="H629" s="457"/>
      <c r="I629" s="34" t="s">
        <v>79</v>
      </c>
      <c r="J629" s="58">
        <v>100</v>
      </c>
      <c r="K629" s="62">
        <v>100</v>
      </c>
      <c r="L629" s="58">
        <v>100</v>
      </c>
      <c r="M629" s="58">
        <v>100</v>
      </c>
      <c r="N629" s="58">
        <v>100</v>
      </c>
      <c r="O629" s="58">
        <v>100</v>
      </c>
      <c r="P629" s="58">
        <v>100</v>
      </c>
      <c r="Q629" s="58">
        <v>100</v>
      </c>
      <c r="R629" s="58">
        <v>100</v>
      </c>
      <c r="S629" s="58">
        <v>100</v>
      </c>
      <c r="T629" s="58">
        <v>100</v>
      </c>
      <c r="U629" s="58">
        <v>100</v>
      </c>
      <c r="V629" s="190">
        <v>45</v>
      </c>
      <c r="W629" s="214">
        <v>45</v>
      </c>
      <c r="X629" s="214">
        <v>45</v>
      </c>
      <c r="Y629" s="214">
        <v>45</v>
      </c>
      <c r="Z629" s="214">
        <v>45</v>
      </c>
      <c r="AA629" s="214">
        <v>45</v>
      </c>
      <c r="AB629" s="214">
        <v>45</v>
      </c>
      <c r="AC629" s="214">
        <v>45</v>
      </c>
      <c r="AD629" s="190">
        <v>100</v>
      </c>
      <c r="AE629" s="214">
        <v>100</v>
      </c>
      <c r="AF629" s="214">
        <v>100</v>
      </c>
      <c r="AG629" s="214">
        <v>100</v>
      </c>
      <c r="AH629" s="214">
        <v>100</v>
      </c>
      <c r="AI629" s="214">
        <v>100</v>
      </c>
      <c r="AJ629" s="272">
        <v>100</v>
      </c>
      <c r="AK629" s="301">
        <v>100</v>
      </c>
      <c r="AL629" s="301">
        <v>100</v>
      </c>
      <c r="AM629" s="301">
        <v>100</v>
      </c>
      <c r="AN629" s="272">
        <v>100</v>
      </c>
      <c r="AO629" s="301">
        <v>100</v>
      </c>
      <c r="AP629" s="301">
        <v>100</v>
      </c>
      <c r="AQ629" s="301">
        <v>100</v>
      </c>
      <c r="AR629" s="23"/>
      <c r="AS629" s="116" t="str">
        <f t="shared" si="94"/>
        <v>N</v>
      </c>
      <c r="AT629" s="113">
        <f>IFERROR(SUMIF('Current NLData'!A:A,'Payment Changes'!G629,'Current NLData'!K:K)/COUNTIF('Current NLData'!A:A,'Payment Changes'!G629),0)+IFERROR(VLOOKUP(G629&amp;"-ALL",NLPaymentExport,10,FALSE),0)</f>
        <v>100</v>
      </c>
      <c r="AU629" s="117">
        <f t="shared" si="96"/>
        <v>0</v>
      </c>
    </row>
    <row r="630" spans="1:80" outlineLevel="1" x14ac:dyDescent="0.45">
      <c r="A630" s="3"/>
      <c r="C630" s="4"/>
      <c r="D630" s="456"/>
      <c r="E630" s="90" t="str">
        <f t="shared" si="97"/>
        <v>Forest Lane</v>
      </c>
      <c r="F630" s="92" t="str">
        <f t="shared" si="98"/>
        <v>CP894</v>
      </c>
      <c r="G630" s="98" t="str">
        <f t="shared" si="100"/>
        <v>CP894-NEW DONOR -5th</v>
      </c>
      <c r="H630" s="457"/>
      <c r="I630" s="34" t="s">
        <v>80</v>
      </c>
      <c r="J630" s="58">
        <v>45</v>
      </c>
      <c r="K630" s="62">
        <v>45</v>
      </c>
      <c r="L630" s="58">
        <v>45</v>
      </c>
      <c r="M630" s="58">
        <v>100</v>
      </c>
      <c r="N630" s="58">
        <v>100</v>
      </c>
      <c r="O630" s="58">
        <v>100</v>
      </c>
      <c r="P630" s="58">
        <v>100</v>
      </c>
      <c r="Q630" s="58">
        <v>100</v>
      </c>
      <c r="R630" s="58">
        <v>100</v>
      </c>
      <c r="S630" s="58">
        <v>100</v>
      </c>
      <c r="T630" s="58">
        <v>100</v>
      </c>
      <c r="U630" s="58">
        <v>100</v>
      </c>
      <c r="V630" s="190">
        <v>45</v>
      </c>
      <c r="W630" s="214">
        <v>45</v>
      </c>
      <c r="X630" s="214">
        <v>45</v>
      </c>
      <c r="Y630" s="214">
        <v>45</v>
      </c>
      <c r="Z630" s="214">
        <v>45</v>
      </c>
      <c r="AA630" s="214">
        <v>45</v>
      </c>
      <c r="AB630" s="214">
        <v>45</v>
      </c>
      <c r="AC630" s="214">
        <v>45</v>
      </c>
      <c r="AD630" s="190">
        <v>100</v>
      </c>
      <c r="AE630" s="214">
        <v>100</v>
      </c>
      <c r="AF630" s="214">
        <v>100</v>
      </c>
      <c r="AG630" s="214">
        <v>100</v>
      </c>
      <c r="AH630" s="214">
        <v>100</v>
      </c>
      <c r="AI630" s="214">
        <v>100</v>
      </c>
      <c r="AJ630" s="272">
        <v>100</v>
      </c>
      <c r="AK630" s="301">
        <v>100</v>
      </c>
      <c r="AL630" s="301">
        <v>100</v>
      </c>
      <c r="AM630" s="301">
        <v>100</v>
      </c>
      <c r="AN630" s="272">
        <v>100</v>
      </c>
      <c r="AO630" s="289">
        <v>45</v>
      </c>
      <c r="AP630" s="301">
        <v>45</v>
      </c>
      <c r="AQ630" s="301">
        <v>45</v>
      </c>
      <c r="AR630" s="23"/>
      <c r="AS630" s="116" t="str">
        <f t="shared" si="94"/>
        <v>N</v>
      </c>
      <c r="AT630" s="113">
        <f>IFERROR(SUMIF('Current NLData'!A:A,'Payment Changes'!G630,'Current NLData'!K:K)/COUNTIF('Current NLData'!A:A,'Payment Changes'!G630),0)+IFERROR(VLOOKUP(G630&amp;"-ALL",NLPaymentExport,10,FALSE),0)</f>
        <v>45</v>
      </c>
      <c r="AU630" s="117">
        <f t="shared" si="96"/>
        <v>0</v>
      </c>
    </row>
    <row r="631" spans="1:80" outlineLevel="1" x14ac:dyDescent="0.45">
      <c r="A631" s="3"/>
      <c r="C631" s="4"/>
      <c r="D631" s="456"/>
      <c r="E631" s="90" t="str">
        <f t="shared" si="97"/>
        <v>Forest Lane</v>
      </c>
      <c r="F631" s="92" t="str">
        <f t="shared" si="98"/>
        <v>CP894</v>
      </c>
      <c r="G631" s="98" t="str">
        <f t="shared" si="100"/>
        <v>CP894-NEW DONOR -6th</v>
      </c>
      <c r="H631" s="457"/>
      <c r="I631" s="34" t="s">
        <v>81</v>
      </c>
      <c r="J631" s="58">
        <v>45</v>
      </c>
      <c r="K631" s="62">
        <v>65</v>
      </c>
      <c r="L631" s="58">
        <v>45</v>
      </c>
      <c r="M631" s="58">
        <v>100</v>
      </c>
      <c r="N631" s="58">
        <v>100</v>
      </c>
      <c r="O631" s="58">
        <v>100</v>
      </c>
      <c r="P631" s="58">
        <v>100</v>
      </c>
      <c r="Q631" s="58">
        <v>100</v>
      </c>
      <c r="R631" s="58">
        <v>100</v>
      </c>
      <c r="S631" s="58">
        <v>100</v>
      </c>
      <c r="T631" s="58">
        <v>100</v>
      </c>
      <c r="U631" s="58">
        <v>100</v>
      </c>
      <c r="V631" s="190">
        <v>45</v>
      </c>
      <c r="W631" s="214">
        <v>45</v>
      </c>
      <c r="X631" s="214">
        <v>45</v>
      </c>
      <c r="Y631" s="214">
        <v>45</v>
      </c>
      <c r="Z631" s="214">
        <v>45</v>
      </c>
      <c r="AA631" s="214">
        <v>45</v>
      </c>
      <c r="AB631" s="214">
        <v>45</v>
      </c>
      <c r="AC631" s="214">
        <v>45</v>
      </c>
      <c r="AD631" s="190">
        <v>100</v>
      </c>
      <c r="AE631" s="214">
        <v>100</v>
      </c>
      <c r="AF631" s="214">
        <v>100</v>
      </c>
      <c r="AG631" s="214">
        <v>100</v>
      </c>
      <c r="AH631" s="214">
        <v>100</v>
      </c>
      <c r="AI631" s="214">
        <v>100</v>
      </c>
      <c r="AJ631" s="289">
        <v>45</v>
      </c>
      <c r="AK631" s="301">
        <v>45</v>
      </c>
      <c r="AL631" s="301">
        <v>45</v>
      </c>
      <c r="AM631" s="289">
        <v>100</v>
      </c>
      <c r="AN631" s="272">
        <v>100</v>
      </c>
      <c r="AO631" s="289">
        <v>45</v>
      </c>
      <c r="AP631" s="301">
        <v>45</v>
      </c>
      <c r="AQ631" s="301">
        <v>45</v>
      </c>
      <c r="AR631" s="23"/>
      <c r="AS631" s="116" t="str">
        <f t="shared" si="94"/>
        <v>N</v>
      </c>
      <c r="AT631" s="113">
        <f>IFERROR(SUMIF('Current NLData'!A:A,'Payment Changes'!G631,'Current NLData'!K:K)/COUNTIF('Current NLData'!A:A,'Payment Changes'!G631),0)+IFERROR(VLOOKUP(G631&amp;"-ALL",NLPaymentExport,10,FALSE),0)</f>
        <v>45</v>
      </c>
      <c r="AU631" s="117">
        <f t="shared" si="96"/>
        <v>0</v>
      </c>
    </row>
    <row r="632" spans="1:80" outlineLevel="1" x14ac:dyDescent="0.45">
      <c r="A632" s="3"/>
      <c r="C632" s="4"/>
      <c r="D632" s="456"/>
      <c r="E632" s="90" t="str">
        <f t="shared" si="97"/>
        <v>Forest Lane</v>
      </c>
      <c r="F632" s="92" t="str">
        <f t="shared" si="98"/>
        <v>CP894</v>
      </c>
      <c r="G632" s="98" t="str">
        <f t="shared" si="100"/>
        <v>CP894-NEW DONOR -7th</v>
      </c>
      <c r="H632" s="457"/>
      <c r="I632" s="34" t="s">
        <v>82</v>
      </c>
      <c r="J632" s="58">
        <v>45</v>
      </c>
      <c r="K632" s="62">
        <v>45</v>
      </c>
      <c r="L632" s="58">
        <v>45</v>
      </c>
      <c r="M632" s="58">
        <v>100</v>
      </c>
      <c r="N632" s="58">
        <v>100</v>
      </c>
      <c r="O632" s="58">
        <v>100</v>
      </c>
      <c r="P632" s="58">
        <v>100</v>
      </c>
      <c r="Q632" s="58">
        <v>100</v>
      </c>
      <c r="R632" s="58">
        <v>100</v>
      </c>
      <c r="S632" s="58">
        <v>100</v>
      </c>
      <c r="T632" s="58">
        <v>45</v>
      </c>
      <c r="U632" s="58">
        <v>45</v>
      </c>
      <c r="V632" s="186">
        <v>45</v>
      </c>
      <c r="W632" s="214">
        <v>45</v>
      </c>
      <c r="X632" s="214">
        <v>45</v>
      </c>
      <c r="Y632" s="214">
        <v>45</v>
      </c>
      <c r="Z632" s="214">
        <v>45</v>
      </c>
      <c r="AA632" s="214">
        <v>45</v>
      </c>
      <c r="AB632" s="214">
        <v>45</v>
      </c>
      <c r="AC632" s="214">
        <v>45</v>
      </c>
      <c r="AD632" s="190">
        <v>100</v>
      </c>
      <c r="AE632" s="214">
        <v>100</v>
      </c>
      <c r="AF632" s="214">
        <v>100</v>
      </c>
      <c r="AG632" s="214">
        <v>100</v>
      </c>
      <c r="AH632" s="214">
        <v>100</v>
      </c>
      <c r="AI632" s="214">
        <v>100</v>
      </c>
      <c r="AJ632" s="289">
        <v>45</v>
      </c>
      <c r="AK632" s="301">
        <v>45</v>
      </c>
      <c r="AL632" s="301">
        <v>45</v>
      </c>
      <c r="AM632" s="289">
        <v>100</v>
      </c>
      <c r="AN632" s="272">
        <v>100</v>
      </c>
      <c r="AO632" s="289">
        <v>45</v>
      </c>
      <c r="AP632" s="301">
        <v>45</v>
      </c>
      <c r="AQ632" s="301">
        <v>45</v>
      </c>
      <c r="AR632" s="23"/>
      <c r="AS632" s="116" t="str">
        <f t="shared" si="94"/>
        <v>N</v>
      </c>
      <c r="AT632" s="113">
        <f>IFERROR(SUMIF('Current NLData'!A:A,'Payment Changes'!G632,'Current NLData'!K:K)/COUNTIF('Current NLData'!A:A,'Payment Changes'!G632),0)+IFERROR(VLOOKUP(G632&amp;"-ALL",NLPaymentExport,10,FALSE),0)</f>
        <v>45</v>
      </c>
      <c r="AU632" s="117">
        <f t="shared" si="96"/>
        <v>0</v>
      </c>
    </row>
    <row r="633" spans="1:80" outlineLevel="1" x14ac:dyDescent="0.45">
      <c r="A633" s="3"/>
      <c r="C633" s="4"/>
      <c r="D633" s="456"/>
      <c r="E633" s="90" t="str">
        <f t="shared" si="97"/>
        <v>Forest Lane</v>
      </c>
      <c r="F633" s="92" t="str">
        <f t="shared" si="98"/>
        <v>CP894</v>
      </c>
      <c r="G633" s="98" t="str">
        <f t="shared" si="100"/>
        <v>CP894-NEW DONOR -8th</v>
      </c>
      <c r="H633" s="457"/>
      <c r="I633" s="35" t="s">
        <v>83</v>
      </c>
      <c r="J633" s="63">
        <v>45</v>
      </c>
      <c r="K633" s="64">
        <v>65</v>
      </c>
      <c r="L633" s="63">
        <v>45</v>
      </c>
      <c r="M633" s="63">
        <v>45</v>
      </c>
      <c r="N633" s="63">
        <v>45</v>
      </c>
      <c r="O633" s="63">
        <v>45</v>
      </c>
      <c r="P633" s="63">
        <v>45</v>
      </c>
      <c r="Q633" s="63">
        <v>45</v>
      </c>
      <c r="R633" s="63">
        <v>45</v>
      </c>
      <c r="S633" s="63">
        <v>45</v>
      </c>
      <c r="T633" s="63">
        <v>45</v>
      </c>
      <c r="U633" s="63">
        <v>45</v>
      </c>
      <c r="V633" s="187">
        <v>45</v>
      </c>
      <c r="W633" s="221">
        <v>45</v>
      </c>
      <c r="X633" s="221">
        <v>45</v>
      </c>
      <c r="Y633" s="221">
        <v>45</v>
      </c>
      <c r="Z633" s="221">
        <v>45</v>
      </c>
      <c r="AA633" s="221">
        <v>45</v>
      </c>
      <c r="AB633" s="221">
        <v>45</v>
      </c>
      <c r="AC633" s="221">
        <v>45</v>
      </c>
      <c r="AD633" s="243">
        <v>100</v>
      </c>
      <c r="AE633" s="221">
        <v>100</v>
      </c>
      <c r="AF633" s="221">
        <v>100</v>
      </c>
      <c r="AG633" s="221">
        <v>100</v>
      </c>
      <c r="AH633" s="221">
        <v>100</v>
      </c>
      <c r="AI633" s="243">
        <v>45</v>
      </c>
      <c r="AJ633" s="273">
        <v>45</v>
      </c>
      <c r="AK633" s="302">
        <v>45</v>
      </c>
      <c r="AL633" s="302">
        <v>45</v>
      </c>
      <c r="AM633" s="302">
        <v>45</v>
      </c>
      <c r="AN633" s="273">
        <v>45</v>
      </c>
      <c r="AO633" s="302">
        <v>45</v>
      </c>
      <c r="AP633" s="302">
        <v>45</v>
      </c>
      <c r="AQ633" s="302">
        <v>45</v>
      </c>
      <c r="AR633" s="23"/>
      <c r="AS633" s="116" t="str">
        <f t="shared" si="94"/>
        <v>N</v>
      </c>
      <c r="AT633" s="113">
        <f>IFERROR(SUMIF('Current NLData'!A:A,'Payment Changes'!G633,'Current NLData'!K:K)/COUNTIF('Current NLData'!A:A,'Payment Changes'!G633),0)+IFERROR(VLOOKUP(G633&amp;"-ALL",NLPaymentExport,10,FALSE),0)</f>
        <v>45</v>
      </c>
      <c r="AU633" s="117">
        <f t="shared" si="96"/>
        <v>0</v>
      </c>
    </row>
    <row r="634" spans="1:80" ht="28.5" outlineLevel="1" x14ac:dyDescent="0.45">
      <c r="A634" s="3"/>
      <c r="C634" s="4"/>
      <c r="D634" s="456"/>
      <c r="E634" s="90" t="str">
        <f t="shared" si="97"/>
        <v>Forest Lane</v>
      </c>
      <c r="F634" s="92" t="str">
        <f t="shared" si="98"/>
        <v>CP894</v>
      </c>
      <c r="G634" s="98" t="str">
        <f t="shared" si="100"/>
        <v>CP894-RETURN - 1st don of the week -STD</v>
      </c>
      <c r="H634" s="457"/>
      <c r="I634" s="36" t="s">
        <v>84</v>
      </c>
      <c r="J634" s="58">
        <v>45</v>
      </c>
      <c r="K634" s="58">
        <v>45</v>
      </c>
      <c r="L634" s="58">
        <v>45</v>
      </c>
      <c r="M634" s="58">
        <v>45</v>
      </c>
      <c r="N634" s="58">
        <v>45</v>
      </c>
      <c r="O634" s="58">
        <v>45</v>
      </c>
      <c r="P634" s="58">
        <v>45</v>
      </c>
      <c r="Q634" s="58">
        <v>45</v>
      </c>
      <c r="R634" s="58">
        <v>45</v>
      </c>
      <c r="S634" s="58">
        <v>45</v>
      </c>
      <c r="T634" s="58">
        <v>45</v>
      </c>
      <c r="U634" s="58">
        <v>45</v>
      </c>
      <c r="V634" s="186">
        <v>45</v>
      </c>
      <c r="W634" s="214">
        <v>45</v>
      </c>
      <c r="X634" s="214">
        <v>45</v>
      </c>
      <c r="Y634" s="214">
        <v>45</v>
      </c>
      <c r="Z634" s="214">
        <v>45</v>
      </c>
      <c r="AA634" s="214">
        <v>45</v>
      </c>
      <c r="AB634" s="214">
        <v>45</v>
      </c>
      <c r="AC634" s="214">
        <v>45</v>
      </c>
      <c r="AD634" s="214">
        <v>45</v>
      </c>
      <c r="AE634" s="214">
        <v>45</v>
      </c>
      <c r="AF634" s="214">
        <v>45</v>
      </c>
      <c r="AG634" s="214">
        <v>45</v>
      </c>
      <c r="AH634" s="214">
        <v>45</v>
      </c>
      <c r="AI634" s="214">
        <v>45</v>
      </c>
      <c r="AJ634" s="272">
        <v>45</v>
      </c>
      <c r="AK634" s="301">
        <v>45</v>
      </c>
      <c r="AL634" s="301">
        <v>45</v>
      </c>
      <c r="AM634" s="301">
        <v>45</v>
      </c>
      <c r="AN634" s="272">
        <v>45</v>
      </c>
      <c r="AO634" s="301">
        <v>45</v>
      </c>
      <c r="AP634" s="301">
        <v>45</v>
      </c>
      <c r="AQ634" s="301">
        <v>45</v>
      </c>
      <c r="AR634" s="22"/>
      <c r="AS634" s="116" t="str">
        <f t="shared" si="94"/>
        <v>N</v>
      </c>
      <c r="AT634" s="113">
        <f>IFERROR(SUMIF('Current NLData'!A:A,'Payment Changes'!G634,'Current NLData'!K:K)/COUNTIF('Current NLData'!A:A,'Payment Changes'!G634),0)+IFERROR(VLOOKUP(G634&amp;"-ALL",NLPaymentExport,10,FALSE),0)</f>
        <v>45</v>
      </c>
      <c r="AU634" s="117">
        <f t="shared" si="96"/>
        <v>0</v>
      </c>
    </row>
    <row r="635" spans="1:80" ht="28.5" outlineLevel="1" x14ac:dyDescent="0.45">
      <c r="A635" s="3"/>
      <c r="C635" s="4"/>
      <c r="D635" s="456"/>
      <c r="E635" s="90" t="str">
        <f t="shared" si="97"/>
        <v>Forest Lane</v>
      </c>
      <c r="F635" s="92" t="str">
        <f t="shared" si="98"/>
        <v>CP894</v>
      </c>
      <c r="G635" s="98" t="str">
        <f t="shared" si="100"/>
        <v>CP894-RETURN - 2nd don of the week -BONUS</v>
      </c>
      <c r="H635" s="457"/>
      <c r="I635" s="36" t="s">
        <v>85</v>
      </c>
      <c r="J635" s="58">
        <v>20</v>
      </c>
      <c r="K635" s="58">
        <v>20</v>
      </c>
      <c r="L635" s="58">
        <v>20</v>
      </c>
      <c r="M635" s="62">
        <v>25</v>
      </c>
      <c r="N635" s="58">
        <v>25</v>
      </c>
      <c r="O635" s="58">
        <v>25</v>
      </c>
      <c r="P635" s="58">
        <v>25</v>
      </c>
      <c r="Q635" s="58">
        <v>25</v>
      </c>
      <c r="R635" s="58">
        <v>25</v>
      </c>
      <c r="S635" s="58">
        <v>25</v>
      </c>
      <c r="T635" s="58">
        <v>25</v>
      </c>
      <c r="U635" s="58">
        <v>25</v>
      </c>
      <c r="V635" s="190">
        <v>35</v>
      </c>
      <c r="W635" s="214">
        <v>35</v>
      </c>
      <c r="X635" s="214">
        <v>25</v>
      </c>
      <c r="Y635" s="214">
        <v>25</v>
      </c>
      <c r="Z635" s="214">
        <v>25</v>
      </c>
      <c r="AA635" s="214">
        <v>25</v>
      </c>
      <c r="AB635" s="214">
        <v>25</v>
      </c>
      <c r="AC635" s="214">
        <v>25</v>
      </c>
      <c r="AD635" s="214">
        <v>25</v>
      </c>
      <c r="AE635" s="214">
        <v>25</v>
      </c>
      <c r="AF635" s="214">
        <v>25</v>
      </c>
      <c r="AG635" s="214">
        <v>25</v>
      </c>
      <c r="AH635" s="214">
        <v>25</v>
      </c>
      <c r="AI635" s="214">
        <v>25</v>
      </c>
      <c r="AJ635" s="272">
        <v>25</v>
      </c>
      <c r="AK635" s="301">
        <v>25</v>
      </c>
      <c r="AL635" s="301">
        <v>25</v>
      </c>
      <c r="AM635" s="301">
        <v>25</v>
      </c>
      <c r="AN635" s="289">
        <v>15</v>
      </c>
      <c r="AO635" s="301">
        <v>15</v>
      </c>
      <c r="AP635" s="301">
        <v>15</v>
      </c>
      <c r="AQ635" s="301">
        <v>15</v>
      </c>
      <c r="AR635" s="22"/>
      <c r="AS635" s="116" t="str">
        <f t="shared" si="94"/>
        <v>N</v>
      </c>
      <c r="AT635" s="113">
        <f>IFERROR(SUMIF('Current NLData'!A:A,'Payment Changes'!G635,'Current NLData'!K:K)/COUNTIF('Current NLData'!A:A,'Payment Changes'!G635),0)+IFERROR(VLOOKUP(G635&amp;"-ALL",NLPaymentExport,10,FALSE),0)</f>
        <v>15</v>
      </c>
      <c r="AU635" s="117">
        <f t="shared" si="96"/>
        <v>0</v>
      </c>
    </row>
    <row r="636" spans="1:80" ht="28.5" outlineLevel="1" x14ac:dyDescent="0.45">
      <c r="A636" s="3"/>
      <c r="C636" s="4"/>
      <c r="D636" s="456"/>
      <c r="E636" s="90" t="str">
        <f t="shared" si="97"/>
        <v>Forest Lane</v>
      </c>
      <c r="F636" s="92" t="str">
        <f t="shared" si="98"/>
        <v>CP894</v>
      </c>
      <c r="G636" s="98" t="str">
        <f t="shared" si="100"/>
        <v>CP894-RETURN - 5th don of the month -BONUS</v>
      </c>
      <c r="H636" s="457"/>
      <c r="I636" s="37" t="s">
        <v>86</v>
      </c>
      <c r="J636" s="65">
        <v>0</v>
      </c>
      <c r="K636" s="65">
        <v>0</v>
      </c>
      <c r="L636" s="65">
        <v>0</v>
      </c>
      <c r="M636" s="65">
        <v>0</v>
      </c>
      <c r="N636" s="65">
        <v>0</v>
      </c>
      <c r="O636" s="65">
        <v>0</v>
      </c>
      <c r="P636" s="65">
        <v>0</v>
      </c>
      <c r="Q636" s="65">
        <v>30</v>
      </c>
      <c r="R636" s="65">
        <v>30</v>
      </c>
      <c r="S636" s="65">
        <v>30</v>
      </c>
      <c r="T636" s="65">
        <v>30</v>
      </c>
      <c r="U636" s="65">
        <v>30</v>
      </c>
      <c r="V636" s="199">
        <v>20</v>
      </c>
      <c r="W636" s="222">
        <v>20</v>
      </c>
      <c r="X636" s="222">
        <v>20</v>
      </c>
      <c r="Y636" s="222">
        <v>20</v>
      </c>
      <c r="Z636" s="222">
        <v>20</v>
      </c>
      <c r="AA636" s="222">
        <v>20</v>
      </c>
      <c r="AB636" s="222">
        <v>20</v>
      </c>
      <c r="AC636" s="222">
        <v>20</v>
      </c>
      <c r="AD636" s="222">
        <v>20</v>
      </c>
      <c r="AE636" s="222">
        <v>20</v>
      </c>
      <c r="AF636" s="222">
        <v>20</v>
      </c>
      <c r="AG636" s="222">
        <v>20</v>
      </c>
      <c r="AH636" s="222">
        <v>20</v>
      </c>
      <c r="AI636" s="222">
        <v>20</v>
      </c>
      <c r="AJ636" s="290">
        <v>0</v>
      </c>
      <c r="AK636" s="303">
        <v>0</v>
      </c>
      <c r="AL636" s="303">
        <v>0</v>
      </c>
      <c r="AM636" s="290">
        <v>20</v>
      </c>
      <c r="AN636" s="290">
        <v>0</v>
      </c>
      <c r="AO636" s="290">
        <v>30</v>
      </c>
      <c r="AP636" s="303">
        <v>30</v>
      </c>
      <c r="AQ636" s="303">
        <v>30</v>
      </c>
      <c r="AR636" s="22"/>
      <c r="AS636" s="116" t="str">
        <f t="shared" si="94"/>
        <v>N</v>
      </c>
      <c r="AT636" s="113">
        <f>IFERROR(SUMIF('Current NLData'!A:A,'Payment Changes'!G636,'Current NLData'!K:K)/COUNTIF('Current NLData'!A:A,'Payment Changes'!G636),0)+IFERROR(VLOOKUP(G636&amp;"-ALL",NLPaymentExport,10,FALSE),0)</f>
        <v>30</v>
      </c>
      <c r="AU636" s="117">
        <f t="shared" si="96"/>
        <v>0</v>
      </c>
    </row>
    <row r="637" spans="1:80" ht="28.5" outlineLevel="1" x14ac:dyDescent="0.45">
      <c r="A637" s="3"/>
      <c r="C637" s="4"/>
      <c r="D637" s="456"/>
      <c r="E637" s="90" t="str">
        <f t="shared" si="97"/>
        <v>Forest Lane</v>
      </c>
      <c r="F637" s="92" t="str">
        <f t="shared" si="98"/>
        <v>CP894</v>
      </c>
      <c r="G637" s="98" t="str">
        <f t="shared" si="100"/>
        <v>CP894-RETURN - 6th don of the month -BONUS</v>
      </c>
      <c r="H637" s="457"/>
      <c r="I637" s="38" t="s">
        <v>87</v>
      </c>
      <c r="J637" s="58">
        <v>0</v>
      </c>
      <c r="K637" s="58">
        <v>0</v>
      </c>
      <c r="L637" s="58">
        <v>30</v>
      </c>
      <c r="M637" s="58">
        <v>30</v>
      </c>
      <c r="N637" s="58">
        <v>30</v>
      </c>
      <c r="O637" s="58">
        <v>30</v>
      </c>
      <c r="P637" s="58">
        <v>30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186">
        <v>0</v>
      </c>
      <c r="W637" s="214">
        <v>0</v>
      </c>
      <c r="X637" s="214">
        <v>0</v>
      </c>
      <c r="Y637" s="214">
        <v>0</v>
      </c>
      <c r="Z637" s="214">
        <v>0</v>
      </c>
      <c r="AA637" s="214">
        <v>0</v>
      </c>
      <c r="AB637" s="190">
        <v>10</v>
      </c>
      <c r="AC637" s="190">
        <v>10</v>
      </c>
      <c r="AD637" s="214">
        <v>10</v>
      </c>
      <c r="AE637" s="190">
        <v>25</v>
      </c>
      <c r="AF637" s="190">
        <v>25</v>
      </c>
      <c r="AG637" s="214">
        <v>25</v>
      </c>
      <c r="AH637" s="214">
        <v>25</v>
      </c>
      <c r="AI637" s="214">
        <v>25</v>
      </c>
      <c r="AJ637" s="289">
        <v>20</v>
      </c>
      <c r="AK637" s="301">
        <v>20</v>
      </c>
      <c r="AL637" s="289">
        <v>40</v>
      </c>
      <c r="AM637" s="289">
        <v>0</v>
      </c>
      <c r="AN637" s="289">
        <v>40</v>
      </c>
      <c r="AO637" s="301">
        <v>40</v>
      </c>
      <c r="AP637" s="301">
        <v>40</v>
      </c>
      <c r="AQ637" s="301">
        <v>40</v>
      </c>
      <c r="AR637" s="22"/>
      <c r="AS637" s="116" t="str">
        <f t="shared" si="94"/>
        <v>N</v>
      </c>
      <c r="AT637" s="113">
        <f>IFERROR(SUMIF('Current NLData'!A:A,'Payment Changes'!G637,'Current NLData'!K:K)/COUNTIF('Current NLData'!A:A,'Payment Changes'!G637),0)+IFERROR(VLOOKUP(G637&amp;"-ALL",NLPaymentExport,10,FALSE),0)</f>
        <v>40</v>
      </c>
      <c r="AU637" s="117">
        <f t="shared" si="96"/>
        <v>0</v>
      </c>
    </row>
    <row r="638" spans="1:80" ht="28.5" outlineLevel="1" x14ac:dyDescent="0.45">
      <c r="A638" s="3"/>
      <c r="C638" s="4"/>
      <c r="D638" s="456"/>
      <c r="E638" s="90" t="str">
        <f t="shared" si="97"/>
        <v>Forest Lane</v>
      </c>
      <c r="F638" s="92" t="str">
        <f t="shared" si="98"/>
        <v>CP894</v>
      </c>
      <c r="G638" s="98" t="str">
        <f t="shared" si="100"/>
        <v>CP894-RETURN - 7th don of the month -BONUS</v>
      </c>
      <c r="H638" s="457"/>
      <c r="I638" s="38" t="s">
        <v>88</v>
      </c>
      <c r="J638" s="58">
        <v>0</v>
      </c>
      <c r="K638" s="58">
        <v>0</v>
      </c>
      <c r="L638" s="58">
        <v>0</v>
      </c>
      <c r="M638" s="58">
        <v>0</v>
      </c>
      <c r="N638" s="58">
        <v>0</v>
      </c>
      <c r="O638" s="58">
        <v>0</v>
      </c>
      <c r="P638" s="58">
        <v>0</v>
      </c>
      <c r="Q638" s="58">
        <v>0</v>
      </c>
      <c r="R638" s="58">
        <v>0</v>
      </c>
      <c r="S638" s="58">
        <v>0</v>
      </c>
      <c r="T638" s="58">
        <v>0</v>
      </c>
      <c r="U638" s="58">
        <v>0</v>
      </c>
      <c r="V638" s="190">
        <v>40</v>
      </c>
      <c r="W638" s="214">
        <v>40</v>
      </c>
      <c r="X638" s="214">
        <v>0</v>
      </c>
      <c r="Y638" s="214">
        <v>0</v>
      </c>
      <c r="Z638" s="214">
        <v>0</v>
      </c>
      <c r="AA638" s="214">
        <v>0</v>
      </c>
      <c r="AB638" s="190">
        <v>15</v>
      </c>
      <c r="AC638" s="190">
        <v>15</v>
      </c>
      <c r="AD638" s="214">
        <v>15</v>
      </c>
      <c r="AE638" s="190">
        <v>0</v>
      </c>
      <c r="AF638" s="190">
        <v>0</v>
      </c>
      <c r="AG638" s="214">
        <v>0</v>
      </c>
      <c r="AH638" s="214">
        <v>0</v>
      </c>
      <c r="AI638" s="214">
        <v>0</v>
      </c>
      <c r="AJ638" s="272">
        <v>0</v>
      </c>
      <c r="AK638" s="301">
        <v>0</v>
      </c>
      <c r="AL638" s="301">
        <v>0</v>
      </c>
      <c r="AM638" s="289">
        <v>20</v>
      </c>
      <c r="AN638" s="289">
        <v>0</v>
      </c>
      <c r="AO638" s="301">
        <v>0</v>
      </c>
      <c r="AP638" s="301">
        <v>0</v>
      </c>
      <c r="AQ638" s="301">
        <v>0</v>
      </c>
      <c r="AR638" s="22"/>
      <c r="AS638" s="116" t="str">
        <f t="shared" si="94"/>
        <v>N</v>
      </c>
      <c r="AT638" s="113">
        <f>IFERROR(SUMIF('Current NLData'!A:A,'Payment Changes'!G638,'Current NLData'!K:K)/COUNTIF('Current NLData'!A:A,'Payment Changes'!G638),0)+IFERROR(VLOOKUP(G638&amp;"-ALL",NLPaymentExport,10,FALSE),0)</f>
        <v>0</v>
      </c>
      <c r="AU638" s="117">
        <f t="shared" si="96"/>
        <v>0</v>
      </c>
    </row>
    <row r="639" spans="1:80" ht="28.5" outlineLevel="1" x14ac:dyDescent="0.45">
      <c r="A639" s="3"/>
      <c r="C639" s="4"/>
      <c r="D639" s="456"/>
      <c r="E639" s="90" t="str">
        <f t="shared" si="97"/>
        <v>Forest Lane</v>
      </c>
      <c r="F639" s="92" t="str">
        <f t="shared" si="98"/>
        <v>CP894</v>
      </c>
      <c r="G639" s="98" t="str">
        <f t="shared" si="100"/>
        <v>CP894-RETURN - 8th don of the month -BONUS</v>
      </c>
      <c r="H639" s="457"/>
      <c r="I639" s="38" t="s">
        <v>89</v>
      </c>
      <c r="J639" s="58">
        <v>30</v>
      </c>
      <c r="K639" s="58">
        <v>30</v>
      </c>
      <c r="L639" s="58">
        <v>0</v>
      </c>
      <c r="M639" s="58">
        <v>0</v>
      </c>
      <c r="N639" s="58">
        <v>0</v>
      </c>
      <c r="O639" s="58">
        <v>0</v>
      </c>
      <c r="P639" s="58">
        <v>0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186">
        <v>0</v>
      </c>
      <c r="W639" s="214">
        <v>0</v>
      </c>
      <c r="X639" s="214">
        <v>0</v>
      </c>
      <c r="Y639" s="214">
        <v>0</v>
      </c>
      <c r="Z639" s="214">
        <v>0</v>
      </c>
      <c r="AA639" s="214">
        <v>0</v>
      </c>
      <c r="AB639" s="214">
        <v>0</v>
      </c>
      <c r="AC639" s="214">
        <v>0</v>
      </c>
      <c r="AD639" s="214">
        <v>0</v>
      </c>
      <c r="AE639" s="214">
        <v>0</v>
      </c>
      <c r="AF639" s="214">
        <v>0</v>
      </c>
      <c r="AG639" s="214">
        <v>0</v>
      </c>
      <c r="AH639" s="214">
        <v>0</v>
      </c>
      <c r="AI639" s="214">
        <v>0</v>
      </c>
      <c r="AJ639" s="272">
        <v>0</v>
      </c>
      <c r="AK639" s="301">
        <v>0</v>
      </c>
      <c r="AL639" s="301">
        <v>0</v>
      </c>
      <c r="AM639" s="301">
        <v>0</v>
      </c>
      <c r="AN639" s="272">
        <v>0</v>
      </c>
      <c r="AO639" s="301">
        <v>0</v>
      </c>
      <c r="AP639" s="301">
        <v>0</v>
      </c>
      <c r="AQ639" s="301">
        <v>0</v>
      </c>
      <c r="AR639" s="22"/>
      <c r="AS639" s="116" t="str">
        <f t="shared" si="94"/>
        <v>N</v>
      </c>
      <c r="AT639" s="113">
        <f>IFERROR(SUMIF('Current NLData'!A:A,'Payment Changes'!G639,'Current NLData'!K:K)/COUNTIF('Current NLData'!A:A,'Payment Changes'!G639),0)+IFERROR(VLOOKUP(G639&amp;"-ALL",NLPaymentExport,10,FALSE),0)</f>
        <v>0</v>
      </c>
      <c r="AU639" s="117">
        <f t="shared" si="96"/>
        <v>0</v>
      </c>
    </row>
    <row r="640" spans="1:80" ht="28.5" outlineLevel="1" x14ac:dyDescent="0.45">
      <c r="A640" s="3"/>
      <c r="C640" s="4" t="str">
        <f>IF(J640=0,"Warning","")</f>
        <v/>
      </c>
      <c r="D640" s="456"/>
      <c r="E640" s="90" t="str">
        <f t="shared" si="97"/>
        <v>Forest Lane</v>
      </c>
      <c r="F640" s="92" t="str">
        <f t="shared" si="98"/>
        <v>CP894</v>
      </c>
      <c r="G640" s="98" t="str">
        <f t="shared" si="100"/>
        <v>CP894-RETURN - Buddy referral  -BONUS</v>
      </c>
      <c r="H640" s="457"/>
      <c r="I640" s="39" t="s">
        <v>90</v>
      </c>
      <c r="J640" s="58">
        <v>50</v>
      </c>
      <c r="K640" s="58">
        <v>50</v>
      </c>
      <c r="L640" s="58">
        <v>50</v>
      </c>
      <c r="M640" s="58">
        <v>50</v>
      </c>
      <c r="N640" s="58">
        <v>50</v>
      </c>
      <c r="O640" s="58">
        <v>50</v>
      </c>
      <c r="P640" s="58">
        <v>50</v>
      </c>
      <c r="Q640" s="58">
        <v>50</v>
      </c>
      <c r="R640" s="58">
        <v>50</v>
      </c>
      <c r="S640" s="58">
        <v>50</v>
      </c>
      <c r="T640" s="58">
        <v>50</v>
      </c>
      <c r="U640" s="58">
        <v>50</v>
      </c>
      <c r="V640" s="190">
        <v>0</v>
      </c>
      <c r="W640" s="214">
        <v>0</v>
      </c>
      <c r="X640" s="214">
        <v>0</v>
      </c>
      <c r="Y640" s="214">
        <v>0</v>
      </c>
      <c r="Z640" s="214">
        <v>0</v>
      </c>
      <c r="AA640" s="214">
        <v>100</v>
      </c>
      <c r="AB640" s="190">
        <v>50</v>
      </c>
      <c r="AC640" s="190">
        <v>50</v>
      </c>
      <c r="AD640" s="214">
        <v>50</v>
      </c>
      <c r="AE640" s="214">
        <v>50</v>
      </c>
      <c r="AF640" s="214">
        <v>50</v>
      </c>
      <c r="AG640" s="214">
        <v>50</v>
      </c>
      <c r="AH640" s="214">
        <v>50</v>
      </c>
      <c r="AI640" s="214">
        <v>50</v>
      </c>
      <c r="AJ640" s="289">
        <v>25</v>
      </c>
      <c r="AK640" s="301">
        <v>25</v>
      </c>
      <c r="AL640" s="301">
        <v>25</v>
      </c>
      <c r="AM640" s="289">
        <v>50</v>
      </c>
      <c r="AN640" s="272">
        <v>50</v>
      </c>
      <c r="AO640" s="301">
        <v>50</v>
      </c>
      <c r="AP640" s="301">
        <v>50</v>
      </c>
      <c r="AQ640" s="301">
        <v>50</v>
      </c>
      <c r="AR640" s="22"/>
      <c r="AS640" s="116" t="str">
        <f t="shared" si="94"/>
        <v>N</v>
      </c>
      <c r="AT640" s="113">
        <f>IFERROR(SUMIF('Current NLData'!A:A,'Payment Changes'!G640,'Current NLData'!K:K)/COUNTIF('Current NLData'!A:A,'Payment Changes'!G640),0)+IFERROR(VLOOKUP(G640&amp;"-ALL",NLPaymentExport,10,FALSE),0)</f>
        <v>50</v>
      </c>
      <c r="AU640" s="117">
        <f t="shared" si="96"/>
        <v>0</v>
      </c>
    </row>
    <row r="641" spans="1:80" s="89" customFormat="1" ht="21.4" thickBot="1" x14ac:dyDescent="0.7">
      <c r="A641" s="85"/>
      <c r="B641" s="348"/>
      <c r="C641" s="160"/>
      <c r="D641" s="86"/>
      <c r="E641" s="86"/>
      <c r="F641" s="86"/>
      <c r="G641" s="86"/>
      <c r="H641" s="95"/>
      <c r="I641" s="87"/>
      <c r="J641" s="88"/>
      <c r="K641" s="88"/>
      <c r="L641" s="88"/>
      <c r="M641" s="88"/>
      <c r="N641" s="88"/>
      <c r="O641" s="88"/>
      <c r="P641" s="88"/>
      <c r="Q641" s="88"/>
      <c r="R641" s="88"/>
      <c r="S641" s="88"/>
      <c r="T641" s="88"/>
      <c r="U641" s="88"/>
      <c r="V641" s="189" t="s">
        <v>91</v>
      </c>
      <c r="W641" s="189" t="s">
        <v>91</v>
      </c>
      <c r="X641" s="189" t="s">
        <v>91</v>
      </c>
      <c r="Y641" s="189" t="s">
        <v>91</v>
      </c>
      <c r="Z641" s="189" t="s">
        <v>91</v>
      </c>
      <c r="AA641" s="189" t="s">
        <v>91</v>
      </c>
      <c r="AB641" s="189" t="s">
        <v>91</v>
      </c>
      <c r="AC641" s="189" t="s">
        <v>91</v>
      </c>
      <c r="AD641" s="257" t="s">
        <v>91</v>
      </c>
      <c r="AE641" s="257" t="s">
        <v>91</v>
      </c>
      <c r="AF641" s="257" t="s">
        <v>91</v>
      </c>
      <c r="AG641" s="257" t="s">
        <v>91</v>
      </c>
      <c r="AH641" s="257" t="s">
        <v>91</v>
      </c>
      <c r="AI641" s="257" t="s">
        <v>91</v>
      </c>
      <c r="AJ641" s="288" t="s">
        <v>91</v>
      </c>
      <c r="AK641" s="311" t="s">
        <v>91</v>
      </c>
      <c r="AL641" s="311" t="s">
        <v>91</v>
      </c>
      <c r="AM641" s="311" t="s">
        <v>91</v>
      </c>
      <c r="AN641" s="288" t="s">
        <v>91</v>
      </c>
      <c r="AO641" s="311" t="s">
        <v>91</v>
      </c>
      <c r="AP641" s="311" t="s">
        <v>91</v>
      </c>
      <c r="AQ641" s="311" t="s">
        <v>91</v>
      </c>
      <c r="AR641" s="21"/>
      <c r="AS641" s="116" t="str">
        <f t="shared" si="94"/>
        <v>N</v>
      </c>
      <c r="AT641" s="113">
        <f>IFERROR(SUMIF('Current NLData'!A:A,'Payment Changes'!G641,'Current NLData'!K:K)/COUNTIF('Current NLData'!A:A,'Payment Changes'!G641),0)+IFERROR(VLOOKUP(G641&amp;"-ALL",NLPaymentExport,10,FALSE),0)</f>
        <v>0</v>
      </c>
      <c r="AU641" s="117" t="str">
        <f t="shared" si="96"/>
        <v/>
      </c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</row>
    <row r="642" spans="1:80" s="10" customFormat="1" x14ac:dyDescent="0.45">
      <c r="A642" s="458">
        <v>36</v>
      </c>
      <c r="B642" s="461" t="s">
        <v>487</v>
      </c>
      <c r="C642" s="464" t="s">
        <v>44</v>
      </c>
      <c r="D642" s="467" t="s">
        <v>305</v>
      </c>
      <c r="E642" s="105" t="str">
        <f t="shared" si="97"/>
        <v>Augusta</v>
      </c>
      <c r="F642" s="106" t="s">
        <v>488</v>
      </c>
      <c r="G642" s="107" t="str">
        <f t="shared" ref="G642:G660" si="101">F642&amp;"-"&amp;I642</f>
        <v>CP078-New Donor</v>
      </c>
      <c r="H642" s="470" t="s">
        <v>47</v>
      </c>
      <c r="I642" s="76" t="s">
        <v>48</v>
      </c>
      <c r="J642" s="40" t="s">
        <v>419</v>
      </c>
      <c r="K642" s="41" t="s">
        <v>489</v>
      </c>
      <c r="L642" s="41" t="s">
        <v>109</v>
      </c>
      <c r="M642" s="42" t="s">
        <v>109</v>
      </c>
      <c r="N642" s="40" t="s">
        <v>109</v>
      </c>
      <c r="O642" s="40" t="s">
        <v>109</v>
      </c>
      <c r="P642" s="40" t="s">
        <v>109</v>
      </c>
      <c r="Q642" s="40" t="s">
        <v>109</v>
      </c>
      <c r="R642" s="40" t="s">
        <v>109</v>
      </c>
      <c r="S642" s="40" t="s">
        <v>109</v>
      </c>
      <c r="T642" s="40" t="s">
        <v>469</v>
      </c>
      <c r="U642" s="40" t="s">
        <v>469</v>
      </c>
      <c r="V642" s="180" t="s">
        <v>469</v>
      </c>
      <c r="W642" s="180" t="s">
        <v>469</v>
      </c>
      <c r="X642" s="180" t="s">
        <v>108</v>
      </c>
      <c r="Y642" s="180" t="s">
        <v>108</v>
      </c>
      <c r="Z642" s="180" t="s">
        <v>108</v>
      </c>
      <c r="AA642" s="180" t="s">
        <v>108</v>
      </c>
      <c r="AB642" s="180" t="s">
        <v>108</v>
      </c>
      <c r="AC642" s="180" t="s">
        <v>108</v>
      </c>
      <c r="AD642" s="213" t="s">
        <v>108</v>
      </c>
      <c r="AE642" s="213" t="s">
        <v>108</v>
      </c>
      <c r="AF642" s="213" t="s">
        <v>108</v>
      </c>
      <c r="AG642" s="213" t="s">
        <v>152</v>
      </c>
      <c r="AH642" s="213" t="s">
        <v>108</v>
      </c>
      <c r="AI642" s="191" t="s">
        <v>56</v>
      </c>
      <c r="AJ642" s="282" t="s">
        <v>58</v>
      </c>
      <c r="AK642" s="320" t="s">
        <v>58</v>
      </c>
      <c r="AL642" s="320" t="s">
        <v>58</v>
      </c>
      <c r="AM642" s="282" t="s">
        <v>152</v>
      </c>
      <c r="AN642" s="281" t="s">
        <v>152</v>
      </c>
      <c r="AO642" s="320" t="s">
        <v>152</v>
      </c>
      <c r="AP642" s="282" t="s">
        <v>58</v>
      </c>
      <c r="AQ642" s="320" t="s">
        <v>58</v>
      </c>
      <c r="AR642" s="108"/>
      <c r="AS642" s="116" t="str">
        <f t="shared" si="94"/>
        <v>N</v>
      </c>
      <c r="AT642" s="113">
        <f>IFERROR(SUMIF('Current NLData'!A:A,'Payment Changes'!G642,'Current NLData'!K:K)/COUNTIF('Current NLData'!A:A,'Payment Changes'!G642),0)+IFERROR(VLOOKUP(G642&amp;"-ALL",NLPaymentExport,10,FALSE),0)</f>
        <v>0</v>
      </c>
      <c r="AU642" s="117" t="str">
        <f t="shared" si="96"/>
        <v/>
      </c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</row>
    <row r="643" spans="1:80" x14ac:dyDescent="0.45">
      <c r="A643" s="459"/>
      <c r="B643" s="462"/>
      <c r="C643" s="465"/>
      <c r="D643" s="468"/>
      <c r="E643" s="90" t="str">
        <f t="shared" si="97"/>
        <v>Augusta</v>
      </c>
      <c r="F643" s="91" t="s">
        <v>488</v>
      </c>
      <c r="G643" s="97" t="str">
        <f t="shared" si="101"/>
        <v>CP078-Return Donor</v>
      </c>
      <c r="H643" s="471"/>
      <c r="I643" s="77" t="s">
        <v>60</v>
      </c>
      <c r="J643" s="43" t="s">
        <v>490</v>
      </c>
      <c r="K643" s="43" t="s">
        <v>490</v>
      </c>
      <c r="L643" s="44" t="s">
        <v>378</v>
      </c>
      <c r="M643" s="45" t="s">
        <v>378</v>
      </c>
      <c r="N643" s="43" t="s">
        <v>378</v>
      </c>
      <c r="O643" s="43" t="s">
        <v>491</v>
      </c>
      <c r="P643" s="43" t="s">
        <v>491</v>
      </c>
      <c r="Q643" s="43" t="s">
        <v>491</v>
      </c>
      <c r="R643" s="43" t="s">
        <v>491</v>
      </c>
      <c r="S643" s="43" t="s">
        <v>491</v>
      </c>
      <c r="T643" s="43" t="s">
        <v>491</v>
      </c>
      <c r="U643" s="43" t="s">
        <v>491</v>
      </c>
      <c r="V643" s="176" t="s">
        <v>491</v>
      </c>
      <c r="W643" s="176" t="s">
        <v>491</v>
      </c>
      <c r="X643" s="176" t="s">
        <v>491</v>
      </c>
      <c r="Y643" s="176" t="s">
        <v>491</v>
      </c>
      <c r="Z643" s="176" t="s">
        <v>491</v>
      </c>
      <c r="AA643" s="176" t="s">
        <v>491</v>
      </c>
      <c r="AB643" s="176" t="s">
        <v>491</v>
      </c>
      <c r="AC643" s="176" t="s">
        <v>491</v>
      </c>
      <c r="AD643" s="217" t="s">
        <v>491</v>
      </c>
      <c r="AE643" s="217" t="s">
        <v>491</v>
      </c>
      <c r="AF643" s="217" t="s">
        <v>491</v>
      </c>
      <c r="AG643" s="217" t="s">
        <v>491</v>
      </c>
      <c r="AH643" s="217" t="s">
        <v>491</v>
      </c>
      <c r="AI643" s="217" t="s">
        <v>491</v>
      </c>
      <c r="AJ643" s="270" t="s">
        <v>491</v>
      </c>
      <c r="AK643" s="271" t="s">
        <v>492</v>
      </c>
      <c r="AL643" s="313" t="s">
        <v>492</v>
      </c>
      <c r="AM643" s="313" t="s">
        <v>492</v>
      </c>
      <c r="AN643" s="270" t="s">
        <v>492</v>
      </c>
      <c r="AO643" s="313" t="s">
        <v>492</v>
      </c>
      <c r="AP643" s="271" t="s">
        <v>379</v>
      </c>
      <c r="AQ643" s="313" t="s">
        <v>379</v>
      </c>
      <c r="AR643" s="21"/>
      <c r="AS643" s="116" t="str">
        <f t="shared" ref="AS643:AS706" si="102">IF(AP643=AQ643,"N","Y")</f>
        <v>N</v>
      </c>
      <c r="AT643" s="113">
        <f>IFERROR(SUMIF('Current NLData'!A:A,'Payment Changes'!G643,'Current NLData'!K:K)/COUNTIF('Current NLData'!A:A,'Payment Changes'!G643),0)+IFERROR(VLOOKUP(G643&amp;"-ALL",NLPaymentExport,10,FALSE),0)</f>
        <v>0</v>
      </c>
      <c r="AU643" s="117" t="str">
        <f t="shared" si="96"/>
        <v/>
      </c>
    </row>
    <row r="644" spans="1:80" x14ac:dyDescent="0.45">
      <c r="A644" s="459"/>
      <c r="B644" s="462"/>
      <c r="C644" s="465"/>
      <c r="D644" s="468"/>
      <c r="E644" s="90" t="str">
        <f t="shared" si="97"/>
        <v>Augusta</v>
      </c>
      <c r="F644" s="91" t="s">
        <v>488</v>
      </c>
      <c r="G644" s="97" t="str">
        <f t="shared" si="101"/>
        <v>CP078-Retention Bonus</v>
      </c>
      <c r="H644" s="471"/>
      <c r="I644" s="78" t="s">
        <v>62</v>
      </c>
      <c r="J644" s="46" t="s">
        <v>493</v>
      </c>
      <c r="K644" s="46" t="s">
        <v>493</v>
      </c>
      <c r="L644" s="47" t="s">
        <v>494</v>
      </c>
      <c r="M644" s="48" t="s">
        <v>494</v>
      </c>
      <c r="N644" s="46" t="s">
        <v>494</v>
      </c>
      <c r="O644" s="46" t="s">
        <v>494</v>
      </c>
      <c r="P644" s="46" t="s">
        <v>494</v>
      </c>
      <c r="Q644" s="46" t="s">
        <v>494</v>
      </c>
      <c r="R644" s="46" t="s">
        <v>494</v>
      </c>
      <c r="S644" s="46" t="s">
        <v>494</v>
      </c>
      <c r="T644" s="46" t="s">
        <v>494</v>
      </c>
      <c r="U644" s="46" t="s">
        <v>494</v>
      </c>
      <c r="V644" s="177" t="s">
        <v>494</v>
      </c>
      <c r="W644" s="177" t="s">
        <v>494</v>
      </c>
      <c r="X644" s="177" t="s">
        <v>495</v>
      </c>
      <c r="Y644" s="177" t="s">
        <v>495</v>
      </c>
      <c r="Z644" s="177" t="s">
        <v>495</v>
      </c>
      <c r="AA644" s="177" t="s">
        <v>495</v>
      </c>
      <c r="AB644" s="177" t="s">
        <v>495</v>
      </c>
      <c r="AC644" s="177" t="s">
        <v>495</v>
      </c>
      <c r="AD644" s="218" t="s">
        <v>495</v>
      </c>
      <c r="AE644" s="218" t="s">
        <v>495</v>
      </c>
      <c r="AF644" s="218" t="s">
        <v>495</v>
      </c>
      <c r="AG644" s="218" t="s">
        <v>496</v>
      </c>
      <c r="AH644" s="218" t="s">
        <v>495</v>
      </c>
      <c r="AI644" s="242" t="s">
        <v>497</v>
      </c>
      <c r="AJ644" s="276" t="s">
        <v>64</v>
      </c>
      <c r="AK644" s="314" t="s">
        <v>64</v>
      </c>
      <c r="AL644" s="314" t="s">
        <v>64</v>
      </c>
      <c r="AM644" s="276" t="s">
        <v>71</v>
      </c>
      <c r="AN644" s="280" t="s">
        <v>71</v>
      </c>
      <c r="AO644" s="276" t="s">
        <v>72</v>
      </c>
      <c r="AP644" s="314" t="s">
        <v>72</v>
      </c>
      <c r="AQ644" s="314" t="s">
        <v>72</v>
      </c>
      <c r="AR644" s="21"/>
      <c r="AS644" s="116" t="str">
        <f t="shared" si="102"/>
        <v>N</v>
      </c>
      <c r="AT644" s="113">
        <f>IFERROR(SUMIF('Current NLData'!A:A,'Payment Changes'!G644,'Current NLData'!K:K)/COUNTIF('Current NLData'!A:A,'Payment Changes'!G644),0)+IFERROR(VLOOKUP(G644&amp;"-ALL",NLPaymentExport,10,FALSE),0)</f>
        <v>0</v>
      </c>
      <c r="AU644" s="117" t="str">
        <f t="shared" si="96"/>
        <v/>
      </c>
    </row>
    <row r="645" spans="1:80" s="15" customFormat="1" ht="14.65" thickBot="1" x14ac:dyDescent="0.5">
      <c r="A645" s="460"/>
      <c r="B645" s="463"/>
      <c r="C645" s="466"/>
      <c r="D645" s="469"/>
      <c r="E645" s="109" t="str">
        <f t="shared" si="97"/>
        <v>Augusta</v>
      </c>
      <c r="F645" s="110" t="s">
        <v>488</v>
      </c>
      <c r="G645" s="111" t="str">
        <f t="shared" si="101"/>
        <v>CP078-Referral</v>
      </c>
      <c r="H645" s="472"/>
      <c r="I645" s="79" t="s">
        <v>73</v>
      </c>
      <c r="J645" s="49" t="s">
        <v>498</v>
      </c>
      <c r="K645" s="49" t="s">
        <v>498</v>
      </c>
      <c r="L645" s="50" t="s">
        <v>64</v>
      </c>
      <c r="M645" s="50" t="s">
        <v>133</v>
      </c>
      <c r="N645" s="49" t="s">
        <v>133</v>
      </c>
      <c r="O645" s="49" t="s">
        <v>133</v>
      </c>
      <c r="P645" s="49" t="s">
        <v>133</v>
      </c>
      <c r="Q645" s="49" t="s">
        <v>133</v>
      </c>
      <c r="R645" s="49" t="s">
        <v>133</v>
      </c>
      <c r="S645" s="49" t="s">
        <v>133</v>
      </c>
      <c r="T645" s="49" t="s">
        <v>133</v>
      </c>
      <c r="U645" s="49" t="s">
        <v>133</v>
      </c>
      <c r="V645" s="178" t="s">
        <v>133</v>
      </c>
      <c r="W645" s="178" t="s">
        <v>133</v>
      </c>
      <c r="X645" s="178" t="s">
        <v>133</v>
      </c>
      <c r="Y645" s="178" t="s">
        <v>133</v>
      </c>
      <c r="Z645" s="178" t="s">
        <v>133</v>
      </c>
      <c r="AA645" s="178" t="s">
        <v>134</v>
      </c>
      <c r="AB645" s="233" t="s">
        <v>415</v>
      </c>
      <c r="AC645" s="244" t="s">
        <v>133</v>
      </c>
      <c r="AD645" s="249" t="s">
        <v>133</v>
      </c>
      <c r="AE645" s="249" t="s">
        <v>133</v>
      </c>
      <c r="AF645" s="249" t="s">
        <v>133</v>
      </c>
      <c r="AG645" s="249">
        <v>50</v>
      </c>
      <c r="AH645" s="249" t="s">
        <v>133</v>
      </c>
      <c r="AI645" s="249">
        <v>50</v>
      </c>
      <c r="AJ645" s="283">
        <v>25</v>
      </c>
      <c r="AK645" s="315">
        <v>25</v>
      </c>
      <c r="AL645" s="315">
        <v>25</v>
      </c>
      <c r="AM645" s="283">
        <v>50</v>
      </c>
      <c r="AN645" s="277">
        <v>50</v>
      </c>
      <c r="AO645" s="315">
        <v>50</v>
      </c>
      <c r="AP645" s="315">
        <v>50</v>
      </c>
      <c r="AQ645" s="315">
        <v>50</v>
      </c>
      <c r="AR645" s="112"/>
      <c r="AS645" s="116" t="str">
        <f t="shared" si="102"/>
        <v>N</v>
      </c>
      <c r="AT645" s="113">
        <f>IFERROR(SUMIF('Current NLData'!A:A,'Payment Changes'!G645,'Current NLData'!K:K)/COUNTIF('Current NLData'!A:A,'Payment Changes'!G645),0)+IFERROR(VLOOKUP(G645&amp;"-ALL",NLPaymentExport,10,FALSE),0)</f>
        <v>0</v>
      </c>
      <c r="AU645" s="117" t="str">
        <f t="shared" si="96"/>
        <v/>
      </c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</row>
    <row r="646" spans="1:80" outlineLevel="1" x14ac:dyDescent="0.45">
      <c r="A646" s="3"/>
      <c r="C646" s="4"/>
      <c r="D646" s="455" t="s">
        <v>488</v>
      </c>
      <c r="E646" s="90" t="str">
        <f t="shared" si="97"/>
        <v>Augusta</v>
      </c>
      <c r="F646" s="92" t="str">
        <f t="shared" si="98"/>
        <v>CP078</v>
      </c>
      <c r="G646" s="98" t="str">
        <f t="shared" si="101"/>
        <v>CP078-NEW DONOR -1st</v>
      </c>
      <c r="H646" s="457" t="s">
        <v>75</v>
      </c>
      <c r="I646" s="33" t="s">
        <v>76</v>
      </c>
      <c r="J646" s="60">
        <v>100</v>
      </c>
      <c r="K646" s="61">
        <v>100</v>
      </c>
      <c r="L646" s="60">
        <v>100</v>
      </c>
      <c r="M646" s="60">
        <v>100</v>
      </c>
      <c r="N646" s="60">
        <v>100</v>
      </c>
      <c r="O646" s="60">
        <v>100</v>
      </c>
      <c r="P646" s="60">
        <v>100</v>
      </c>
      <c r="Q646" s="60">
        <v>100</v>
      </c>
      <c r="R646" s="60">
        <v>100</v>
      </c>
      <c r="S646" s="60">
        <v>100</v>
      </c>
      <c r="T646" s="60">
        <v>100</v>
      </c>
      <c r="U646" s="60">
        <v>100</v>
      </c>
      <c r="V646" s="185">
        <v>100</v>
      </c>
      <c r="W646" s="185">
        <v>100</v>
      </c>
      <c r="X646" s="185">
        <v>100</v>
      </c>
      <c r="Y646" s="185">
        <v>100</v>
      </c>
      <c r="Z646" s="185">
        <v>100</v>
      </c>
      <c r="AA646" s="185">
        <v>100</v>
      </c>
      <c r="AB646" s="185">
        <v>100</v>
      </c>
      <c r="AC646" s="185">
        <v>100</v>
      </c>
      <c r="AD646" s="220">
        <v>100</v>
      </c>
      <c r="AE646" s="220">
        <v>100</v>
      </c>
      <c r="AF646" s="220">
        <v>100</v>
      </c>
      <c r="AG646" s="220">
        <v>100</v>
      </c>
      <c r="AH646" s="220">
        <v>100</v>
      </c>
      <c r="AI646" s="220">
        <v>100</v>
      </c>
      <c r="AJ646" s="286">
        <v>100</v>
      </c>
      <c r="AK646" s="300">
        <v>100</v>
      </c>
      <c r="AL646" s="300">
        <v>100</v>
      </c>
      <c r="AM646" s="300">
        <v>100</v>
      </c>
      <c r="AN646" s="286">
        <v>100</v>
      </c>
      <c r="AO646" s="300">
        <v>100</v>
      </c>
      <c r="AP646" s="300">
        <v>100</v>
      </c>
      <c r="AQ646" s="300">
        <v>100</v>
      </c>
      <c r="AR646" s="23"/>
      <c r="AS646" s="116" t="str">
        <f t="shared" si="102"/>
        <v>N</v>
      </c>
      <c r="AT646" s="113">
        <f>IFERROR(SUMIF('Current NLData'!A:A,'Payment Changes'!G646,'Current NLData'!K:K)/COUNTIF('Current NLData'!A:A,'Payment Changes'!G646),0)+IFERROR(VLOOKUP(G646&amp;"-ALL",NLPaymentExport,10,FALSE),0)</f>
        <v>100</v>
      </c>
      <c r="AU646" s="117">
        <f t="shared" si="96"/>
        <v>0</v>
      </c>
    </row>
    <row r="647" spans="1:80" outlineLevel="1" x14ac:dyDescent="0.45">
      <c r="A647" s="3"/>
      <c r="C647" s="4"/>
      <c r="D647" s="456"/>
      <c r="E647" s="90" t="str">
        <f t="shared" si="97"/>
        <v>Augusta</v>
      </c>
      <c r="F647" s="92" t="str">
        <f t="shared" si="98"/>
        <v>CP078</v>
      </c>
      <c r="G647" s="98" t="str">
        <f t="shared" si="101"/>
        <v>CP078-NEW DONOR -2nd</v>
      </c>
      <c r="H647" s="457"/>
      <c r="I647" s="34" t="s">
        <v>77</v>
      </c>
      <c r="J647" s="58">
        <v>100</v>
      </c>
      <c r="K647" s="62">
        <v>100</v>
      </c>
      <c r="L647" s="58">
        <v>100</v>
      </c>
      <c r="M647" s="58">
        <v>100</v>
      </c>
      <c r="N647" s="58">
        <v>100</v>
      </c>
      <c r="O647" s="58">
        <v>100</v>
      </c>
      <c r="P647" s="58">
        <v>100</v>
      </c>
      <c r="Q647" s="58">
        <v>100</v>
      </c>
      <c r="R647" s="58">
        <v>100</v>
      </c>
      <c r="S647" s="58">
        <v>100</v>
      </c>
      <c r="T647" s="58">
        <v>100</v>
      </c>
      <c r="U647" s="58">
        <v>100</v>
      </c>
      <c r="V647" s="186">
        <v>100</v>
      </c>
      <c r="W647" s="186">
        <v>100</v>
      </c>
      <c r="X647" s="186">
        <v>100</v>
      </c>
      <c r="Y647" s="186">
        <v>100</v>
      </c>
      <c r="Z647" s="186">
        <v>100</v>
      </c>
      <c r="AA647" s="186">
        <v>100</v>
      </c>
      <c r="AB647" s="186">
        <v>100</v>
      </c>
      <c r="AC647" s="186">
        <v>100</v>
      </c>
      <c r="AD647" s="214">
        <v>100</v>
      </c>
      <c r="AE647" s="214">
        <v>100</v>
      </c>
      <c r="AF647" s="214">
        <v>100</v>
      </c>
      <c r="AG647" s="214">
        <v>100</v>
      </c>
      <c r="AH647" s="214">
        <v>100</v>
      </c>
      <c r="AI647" s="214">
        <v>100</v>
      </c>
      <c r="AJ647" s="272">
        <v>100</v>
      </c>
      <c r="AK647" s="301">
        <v>100</v>
      </c>
      <c r="AL647" s="301">
        <v>100</v>
      </c>
      <c r="AM647" s="301">
        <v>100</v>
      </c>
      <c r="AN647" s="272">
        <v>100</v>
      </c>
      <c r="AO647" s="301">
        <v>100</v>
      </c>
      <c r="AP647" s="301">
        <v>100</v>
      </c>
      <c r="AQ647" s="301">
        <v>100</v>
      </c>
      <c r="AR647" s="23"/>
      <c r="AS647" s="116" t="str">
        <f t="shared" si="102"/>
        <v>N</v>
      </c>
      <c r="AT647" s="113">
        <f>IFERROR(SUMIF('Current NLData'!A:A,'Payment Changes'!G647,'Current NLData'!K:K)/COUNTIF('Current NLData'!A:A,'Payment Changes'!G647),0)+IFERROR(VLOOKUP(G647&amp;"-ALL",NLPaymentExport,10,FALSE),0)</f>
        <v>100</v>
      </c>
      <c r="AU647" s="117">
        <f t="shared" ref="AU647:AU710" si="103">IF(OR(I647 = "New Donor", I647="Return Donor", I647="Retention Bonus", I647="Referral", I647 = ""),"",AQ647-AT647 )</f>
        <v>0</v>
      </c>
    </row>
    <row r="648" spans="1:80" outlineLevel="1" x14ac:dyDescent="0.45">
      <c r="A648" s="3"/>
      <c r="C648" s="4"/>
      <c r="D648" s="456"/>
      <c r="E648" s="90" t="str">
        <f t="shared" si="97"/>
        <v>Augusta</v>
      </c>
      <c r="F648" s="92" t="str">
        <f t="shared" si="98"/>
        <v>CP078</v>
      </c>
      <c r="G648" s="98" t="str">
        <f t="shared" si="101"/>
        <v>CP078-NEW DONOR -3rd</v>
      </c>
      <c r="H648" s="457"/>
      <c r="I648" s="34" t="s">
        <v>78</v>
      </c>
      <c r="J648" s="58">
        <v>100</v>
      </c>
      <c r="K648" s="62">
        <v>100</v>
      </c>
      <c r="L648" s="58">
        <v>100</v>
      </c>
      <c r="M648" s="58">
        <v>100</v>
      </c>
      <c r="N648" s="58">
        <v>100</v>
      </c>
      <c r="O648" s="58">
        <v>100</v>
      </c>
      <c r="P648" s="58">
        <v>100</v>
      </c>
      <c r="Q648" s="58">
        <v>100</v>
      </c>
      <c r="R648" s="58">
        <v>100</v>
      </c>
      <c r="S648" s="58">
        <v>100</v>
      </c>
      <c r="T648" s="58">
        <v>100</v>
      </c>
      <c r="U648" s="58">
        <v>100</v>
      </c>
      <c r="V648" s="186">
        <v>100</v>
      </c>
      <c r="W648" s="186">
        <v>100</v>
      </c>
      <c r="X648" s="186">
        <v>100</v>
      </c>
      <c r="Y648" s="186">
        <v>100</v>
      </c>
      <c r="Z648" s="186">
        <v>100</v>
      </c>
      <c r="AA648" s="186">
        <v>100</v>
      </c>
      <c r="AB648" s="186">
        <v>100</v>
      </c>
      <c r="AC648" s="186">
        <v>100</v>
      </c>
      <c r="AD648" s="214">
        <v>100</v>
      </c>
      <c r="AE648" s="214">
        <v>100</v>
      </c>
      <c r="AF648" s="214">
        <v>100</v>
      </c>
      <c r="AG648" s="214">
        <v>100</v>
      </c>
      <c r="AH648" s="214">
        <v>100</v>
      </c>
      <c r="AI648" s="214">
        <v>100</v>
      </c>
      <c r="AJ648" s="272">
        <v>100</v>
      </c>
      <c r="AK648" s="301">
        <v>100</v>
      </c>
      <c r="AL648" s="301">
        <v>100</v>
      </c>
      <c r="AM648" s="301">
        <v>100</v>
      </c>
      <c r="AN648" s="272">
        <v>100</v>
      </c>
      <c r="AO648" s="301">
        <v>100</v>
      </c>
      <c r="AP648" s="301">
        <v>100</v>
      </c>
      <c r="AQ648" s="301">
        <v>100</v>
      </c>
      <c r="AR648" s="23"/>
      <c r="AS648" s="116" t="str">
        <f t="shared" si="102"/>
        <v>N</v>
      </c>
      <c r="AT648" s="113">
        <f>IFERROR(SUMIF('Current NLData'!A:A,'Payment Changes'!G648,'Current NLData'!K:K)/COUNTIF('Current NLData'!A:A,'Payment Changes'!G648),0)+IFERROR(VLOOKUP(G648&amp;"-ALL",NLPaymentExport,10,FALSE),0)</f>
        <v>100</v>
      </c>
      <c r="AU648" s="117">
        <f t="shared" si="103"/>
        <v>0</v>
      </c>
    </row>
    <row r="649" spans="1:80" outlineLevel="1" x14ac:dyDescent="0.45">
      <c r="A649" s="3"/>
      <c r="C649" s="4"/>
      <c r="D649" s="456"/>
      <c r="E649" s="90" t="str">
        <f t="shared" si="97"/>
        <v>Augusta</v>
      </c>
      <c r="F649" s="92" t="str">
        <f t="shared" si="98"/>
        <v>CP078</v>
      </c>
      <c r="G649" s="98" t="str">
        <f t="shared" si="101"/>
        <v>CP078-NEW DONOR -4th</v>
      </c>
      <c r="H649" s="457"/>
      <c r="I649" s="34" t="s">
        <v>79</v>
      </c>
      <c r="J649" s="58">
        <v>100</v>
      </c>
      <c r="K649" s="62">
        <v>100</v>
      </c>
      <c r="L649" s="58">
        <v>100</v>
      </c>
      <c r="M649" s="58">
        <v>100</v>
      </c>
      <c r="N649" s="58">
        <v>100</v>
      </c>
      <c r="O649" s="58">
        <v>100</v>
      </c>
      <c r="P649" s="58">
        <v>100</v>
      </c>
      <c r="Q649" s="58">
        <v>100</v>
      </c>
      <c r="R649" s="58">
        <v>100</v>
      </c>
      <c r="S649" s="58">
        <v>100</v>
      </c>
      <c r="T649" s="58">
        <v>55</v>
      </c>
      <c r="U649" s="58">
        <v>55</v>
      </c>
      <c r="V649" s="186">
        <v>55</v>
      </c>
      <c r="W649" s="186">
        <v>55</v>
      </c>
      <c r="X649" s="186">
        <v>100</v>
      </c>
      <c r="Y649" s="186">
        <v>100</v>
      </c>
      <c r="Z649" s="186">
        <v>100</v>
      </c>
      <c r="AA649" s="186">
        <v>100</v>
      </c>
      <c r="AB649" s="186">
        <v>100</v>
      </c>
      <c r="AC649" s="186">
        <v>100</v>
      </c>
      <c r="AD649" s="214">
        <v>100</v>
      </c>
      <c r="AE649" s="214">
        <v>100</v>
      </c>
      <c r="AF649" s="214">
        <v>100</v>
      </c>
      <c r="AG649" s="214">
        <v>100</v>
      </c>
      <c r="AH649" s="214">
        <v>100</v>
      </c>
      <c r="AI649" s="214">
        <v>100</v>
      </c>
      <c r="AJ649" s="272">
        <v>100</v>
      </c>
      <c r="AK649" s="301">
        <v>100</v>
      </c>
      <c r="AL649" s="301">
        <v>100</v>
      </c>
      <c r="AM649" s="301">
        <v>100</v>
      </c>
      <c r="AN649" s="272">
        <v>100</v>
      </c>
      <c r="AO649" s="301">
        <v>100</v>
      </c>
      <c r="AP649" s="301">
        <v>100</v>
      </c>
      <c r="AQ649" s="301">
        <v>100</v>
      </c>
      <c r="AR649" s="23"/>
      <c r="AS649" s="116" t="str">
        <f t="shared" si="102"/>
        <v>N</v>
      </c>
      <c r="AT649" s="113">
        <f>IFERROR(SUMIF('Current NLData'!A:A,'Payment Changes'!G649,'Current NLData'!K:K)/COUNTIF('Current NLData'!A:A,'Payment Changes'!G649),0)+IFERROR(VLOOKUP(G649&amp;"-ALL",NLPaymentExport,10,FALSE),0)</f>
        <v>100</v>
      </c>
      <c r="AU649" s="117">
        <f t="shared" si="103"/>
        <v>0</v>
      </c>
    </row>
    <row r="650" spans="1:80" outlineLevel="1" x14ac:dyDescent="0.45">
      <c r="A650" s="3"/>
      <c r="C650" s="4"/>
      <c r="D650" s="456"/>
      <c r="E650" s="90" t="str">
        <f t="shared" si="97"/>
        <v>Augusta</v>
      </c>
      <c r="F650" s="92" t="str">
        <f t="shared" si="98"/>
        <v>CP078</v>
      </c>
      <c r="G650" s="98" t="str">
        <f t="shared" si="101"/>
        <v>CP078-NEW DONOR -5th</v>
      </c>
      <c r="H650" s="457"/>
      <c r="I650" s="34" t="s">
        <v>80</v>
      </c>
      <c r="J650" s="58">
        <v>45</v>
      </c>
      <c r="K650" s="62">
        <v>45</v>
      </c>
      <c r="L650" s="58">
        <v>45</v>
      </c>
      <c r="M650" s="58">
        <v>45</v>
      </c>
      <c r="N650" s="58">
        <v>45</v>
      </c>
      <c r="O650" s="58">
        <v>55</v>
      </c>
      <c r="P650" s="58">
        <v>55</v>
      </c>
      <c r="Q650" s="58">
        <v>55</v>
      </c>
      <c r="R650" s="58">
        <v>55</v>
      </c>
      <c r="S650" s="58">
        <v>55</v>
      </c>
      <c r="T650" s="58">
        <v>55</v>
      </c>
      <c r="U650" s="58">
        <v>55</v>
      </c>
      <c r="V650" s="186">
        <v>55</v>
      </c>
      <c r="W650" s="186">
        <v>55</v>
      </c>
      <c r="X650" s="186">
        <v>100</v>
      </c>
      <c r="Y650" s="186">
        <v>100</v>
      </c>
      <c r="Z650" s="186">
        <v>100</v>
      </c>
      <c r="AA650" s="186">
        <v>100</v>
      </c>
      <c r="AB650" s="186">
        <v>100</v>
      </c>
      <c r="AC650" s="186">
        <v>100</v>
      </c>
      <c r="AD650" s="214">
        <v>100</v>
      </c>
      <c r="AE650" s="214">
        <v>100</v>
      </c>
      <c r="AF650" s="214">
        <v>100</v>
      </c>
      <c r="AG650" s="214">
        <v>100</v>
      </c>
      <c r="AH650" s="214">
        <v>100</v>
      </c>
      <c r="AI650" s="214">
        <v>100</v>
      </c>
      <c r="AJ650" s="289">
        <v>55</v>
      </c>
      <c r="AK650" s="289">
        <v>50</v>
      </c>
      <c r="AL650" s="301">
        <v>50</v>
      </c>
      <c r="AM650" s="289">
        <v>100</v>
      </c>
      <c r="AN650" s="272">
        <v>100</v>
      </c>
      <c r="AO650" s="301">
        <v>100</v>
      </c>
      <c r="AP650" s="289">
        <v>50</v>
      </c>
      <c r="AQ650" s="301">
        <v>50</v>
      </c>
      <c r="AR650" s="23"/>
      <c r="AS650" s="116" t="str">
        <f t="shared" si="102"/>
        <v>N</v>
      </c>
      <c r="AT650" s="113">
        <f>IFERROR(SUMIF('Current NLData'!A:A,'Payment Changes'!G650,'Current NLData'!K:K)/COUNTIF('Current NLData'!A:A,'Payment Changes'!G650),0)+IFERROR(VLOOKUP(G650&amp;"-ALL",NLPaymentExport,10,FALSE),0)</f>
        <v>50</v>
      </c>
      <c r="AU650" s="117">
        <f t="shared" si="103"/>
        <v>0</v>
      </c>
    </row>
    <row r="651" spans="1:80" outlineLevel="1" x14ac:dyDescent="0.45">
      <c r="A651" s="3"/>
      <c r="C651" s="4"/>
      <c r="D651" s="456"/>
      <c r="E651" s="90" t="str">
        <f t="shared" si="97"/>
        <v>Augusta</v>
      </c>
      <c r="F651" s="92" t="str">
        <f t="shared" si="98"/>
        <v>CP078</v>
      </c>
      <c r="G651" s="98" t="str">
        <f t="shared" si="101"/>
        <v>CP078-NEW DONOR -6th</v>
      </c>
      <c r="H651" s="457"/>
      <c r="I651" s="34" t="s">
        <v>81</v>
      </c>
      <c r="J651" s="58">
        <v>45</v>
      </c>
      <c r="K651" s="62">
        <v>80</v>
      </c>
      <c r="L651" s="58">
        <v>45</v>
      </c>
      <c r="M651" s="58">
        <v>45</v>
      </c>
      <c r="N651" s="58">
        <v>45</v>
      </c>
      <c r="O651" s="58">
        <v>55</v>
      </c>
      <c r="P651" s="58">
        <v>55</v>
      </c>
      <c r="Q651" s="58">
        <v>55</v>
      </c>
      <c r="R651" s="58">
        <v>55</v>
      </c>
      <c r="S651" s="58">
        <v>55</v>
      </c>
      <c r="T651" s="58">
        <v>55</v>
      </c>
      <c r="U651" s="58">
        <v>55</v>
      </c>
      <c r="V651" s="186">
        <v>55</v>
      </c>
      <c r="W651" s="186">
        <v>55</v>
      </c>
      <c r="X651" s="186">
        <v>100</v>
      </c>
      <c r="Y651" s="186">
        <v>100</v>
      </c>
      <c r="Z651" s="186">
        <v>100</v>
      </c>
      <c r="AA651" s="186">
        <v>100</v>
      </c>
      <c r="AB651" s="186">
        <v>100</v>
      </c>
      <c r="AC651" s="186">
        <v>100</v>
      </c>
      <c r="AD651" s="214">
        <v>100</v>
      </c>
      <c r="AE651" s="214">
        <v>100</v>
      </c>
      <c r="AF651" s="214">
        <v>100</v>
      </c>
      <c r="AG651" s="214">
        <v>100</v>
      </c>
      <c r="AH651" s="214">
        <v>100</v>
      </c>
      <c r="AI651" s="190">
        <v>55</v>
      </c>
      <c r="AJ651" s="272">
        <v>55</v>
      </c>
      <c r="AK651" s="289">
        <v>50</v>
      </c>
      <c r="AL651" s="301">
        <v>50</v>
      </c>
      <c r="AM651" s="289">
        <v>100</v>
      </c>
      <c r="AN651" s="272">
        <v>100</v>
      </c>
      <c r="AO651" s="301">
        <v>100</v>
      </c>
      <c r="AP651" s="289">
        <v>50</v>
      </c>
      <c r="AQ651" s="301">
        <v>50</v>
      </c>
      <c r="AR651" s="23"/>
      <c r="AS651" s="116" t="str">
        <f t="shared" si="102"/>
        <v>N</v>
      </c>
      <c r="AT651" s="113">
        <f>IFERROR(SUMIF('Current NLData'!A:A,'Payment Changes'!G651,'Current NLData'!K:K)/COUNTIF('Current NLData'!A:A,'Payment Changes'!G651),0)+IFERROR(VLOOKUP(G651&amp;"-ALL",NLPaymentExport,10,FALSE),0)</f>
        <v>50</v>
      </c>
      <c r="AU651" s="117">
        <f t="shared" si="103"/>
        <v>0</v>
      </c>
    </row>
    <row r="652" spans="1:80" outlineLevel="1" x14ac:dyDescent="0.45">
      <c r="A652" s="3"/>
      <c r="C652" s="4"/>
      <c r="D652" s="456"/>
      <c r="E652" s="90" t="str">
        <f t="shared" ref="E652:E715" si="104">IF(B652 = "",E651,B652)</f>
        <v>Augusta</v>
      </c>
      <c r="F652" s="92" t="str">
        <f t="shared" ref="F652:F715" si="105">IF(D652 = "",F651,D652)</f>
        <v>CP078</v>
      </c>
      <c r="G652" s="98" t="str">
        <f t="shared" si="101"/>
        <v>CP078-NEW DONOR -7th</v>
      </c>
      <c r="H652" s="457"/>
      <c r="I652" s="34" t="s">
        <v>82</v>
      </c>
      <c r="J652" s="58">
        <v>45</v>
      </c>
      <c r="K652" s="62">
        <v>45</v>
      </c>
      <c r="L652" s="58">
        <v>45</v>
      </c>
      <c r="M652" s="58">
        <v>45</v>
      </c>
      <c r="N652" s="58">
        <v>45</v>
      </c>
      <c r="O652" s="58">
        <v>55</v>
      </c>
      <c r="P652" s="58">
        <v>55</v>
      </c>
      <c r="Q652" s="58">
        <v>55</v>
      </c>
      <c r="R652" s="58">
        <v>55</v>
      </c>
      <c r="S652" s="58">
        <v>55</v>
      </c>
      <c r="T652" s="58">
        <v>55</v>
      </c>
      <c r="U652" s="58">
        <v>55</v>
      </c>
      <c r="V652" s="186">
        <v>55</v>
      </c>
      <c r="W652" s="186">
        <v>55</v>
      </c>
      <c r="X652" s="186">
        <v>55</v>
      </c>
      <c r="Y652" s="186">
        <v>55</v>
      </c>
      <c r="Z652" s="186">
        <v>55</v>
      </c>
      <c r="AA652" s="186">
        <v>55</v>
      </c>
      <c r="AB652" s="186">
        <v>55</v>
      </c>
      <c r="AC652" s="186">
        <v>55</v>
      </c>
      <c r="AD652" s="214">
        <v>55</v>
      </c>
      <c r="AE652" s="214">
        <v>55</v>
      </c>
      <c r="AF652" s="214">
        <v>55</v>
      </c>
      <c r="AG652" s="214">
        <v>55</v>
      </c>
      <c r="AH652" s="214">
        <v>55</v>
      </c>
      <c r="AI652" s="214">
        <v>55</v>
      </c>
      <c r="AJ652" s="272">
        <v>55</v>
      </c>
      <c r="AK652" s="289">
        <v>50</v>
      </c>
      <c r="AL652" s="301">
        <v>50</v>
      </c>
      <c r="AM652" s="301">
        <v>50</v>
      </c>
      <c r="AN652" s="272">
        <v>50</v>
      </c>
      <c r="AO652" s="301">
        <v>50</v>
      </c>
      <c r="AP652" s="301">
        <v>50</v>
      </c>
      <c r="AQ652" s="301">
        <v>50</v>
      </c>
      <c r="AR652" s="23"/>
      <c r="AS652" s="116" t="str">
        <f t="shared" si="102"/>
        <v>N</v>
      </c>
      <c r="AT652" s="113">
        <f>IFERROR(SUMIF('Current NLData'!A:A,'Payment Changes'!G652,'Current NLData'!K:K)/COUNTIF('Current NLData'!A:A,'Payment Changes'!G652),0)+IFERROR(VLOOKUP(G652&amp;"-ALL",NLPaymentExport,10,FALSE),0)</f>
        <v>50</v>
      </c>
      <c r="AU652" s="117">
        <f t="shared" si="103"/>
        <v>0</v>
      </c>
    </row>
    <row r="653" spans="1:80" outlineLevel="1" x14ac:dyDescent="0.45">
      <c r="A653" s="3"/>
      <c r="C653" s="4"/>
      <c r="D653" s="456"/>
      <c r="E653" s="90" t="str">
        <f t="shared" si="104"/>
        <v>Augusta</v>
      </c>
      <c r="F653" s="92" t="str">
        <f t="shared" si="105"/>
        <v>CP078</v>
      </c>
      <c r="G653" s="98" t="str">
        <f t="shared" si="101"/>
        <v>CP078-NEW DONOR -8th</v>
      </c>
      <c r="H653" s="457"/>
      <c r="I653" s="35" t="s">
        <v>83</v>
      </c>
      <c r="J653" s="63">
        <v>45</v>
      </c>
      <c r="K653" s="64">
        <v>80</v>
      </c>
      <c r="L653" s="63">
        <v>45</v>
      </c>
      <c r="M653" s="63">
        <v>45</v>
      </c>
      <c r="N653" s="63">
        <v>45</v>
      </c>
      <c r="O653" s="63">
        <v>55</v>
      </c>
      <c r="P653" s="63">
        <v>55</v>
      </c>
      <c r="Q653" s="63">
        <v>55</v>
      </c>
      <c r="R653" s="63">
        <v>55</v>
      </c>
      <c r="S653" s="63">
        <v>55</v>
      </c>
      <c r="T653" s="63">
        <v>55</v>
      </c>
      <c r="U653" s="63">
        <v>55</v>
      </c>
      <c r="V653" s="187">
        <v>55</v>
      </c>
      <c r="W653" s="187">
        <v>55</v>
      </c>
      <c r="X653" s="187">
        <v>55</v>
      </c>
      <c r="Y653" s="187">
        <v>55</v>
      </c>
      <c r="Z653" s="187">
        <v>55</v>
      </c>
      <c r="AA653" s="187">
        <v>55</v>
      </c>
      <c r="AB653" s="187">
        <v>55</v>
      </c>
      <c r="AC653" s="187">
        <v>55</v>
      </c>
      <c r="AD653" s="221">
        <v>55</v>
      </c>
      <c r="AE653" s="221">
        <v>55</v>
      </c>
      <c r="AF653" s="221">
        <v>55</v>
      </c>
      <c r="AG653" s="221">
        <v>55</v>
      </c>
      <c r="AH653" s="221">
        <v>55</v>
      </c>
      <c r="AI653" s="221">
        <v>55</v>
      </c>
      <c r="AJ653" s="273">
        <v>55</v>
      </c>
      <c r="AK653" s="305">
        <v>50</v>
      </c>
      <c r="AL653" s="302">
        <v>50</v>
      </c>
      <c r="AM653" s="302">
        <v>50</v>
      </c>
      <c r="AN653" s="273">
        <v>50</v>
      </c>
      <c r="AO653" s="302">
        <v>50</v>
      </c>
      <c r="AP653" s="302">
        <v>50</v>
      </c>
      <c r="AQ653" s="302">
        <v>50</v>
      </c>
      <c r="AR653" s="23"/>
      <c r="AS653" s="116" t="str">
        <f t="shared" si="102"/>
        <v>N</v>
      </c>
      <c r="AT653" s="113">
        <f>IFERROR(SUMIF('Current NLData'!A:A,'Payment Changes'!G653,'Current NLData'!K:K)/COUNTIF('Current NLData'!A:A,'Payment Changes'!G653),0)+IFERROR(VLOOKUP(G653&amp;"-ALL",NLPaymentExport,10,FALSE),0)</f>
        <v>50</v>
      </c>
      <c r="AU653" s="117">
        <f t="shared" si="103"/>
        <v>0</v>
      </c>
    </row>
    <row r="654" spans="1:80" ht="28.5" outlineLevel="1" x14ac:dyDescent="0.45">
      <c r="A654" s="3"/>
      <c r="C654" s="4"/>
      <c r="D654" s="456"/>
      <c r="E654" s="90" t="str">
        <f t="shared" si="104"/>
        <v>Augusta</v>
      </c>
      <c r="F654" s="92" t="str">
        <f t="shared" si="105"/>
        <v>CP078</v>
      </c>
      <c r="G654" s="98" t="str">
        <f t="shared" si="101"/>
        <v>CP078-RETURN - 1st don of the week -STD</v>
      </c>
      <c r="H654" s="457"/>
      <c r="I654" s="36" t="s">
        <v>84</v>
      </c>
      <c r="J654" s="58">
        <v>45</v>
      </c>
      <c r="K654" s="58">
        <v>45</v>
      </c>
      <c r="L654" s="58">
        <v>45</v>
      </c>
      <c r="M654" s="58">
        <v>45</v>
      </c>
      <c r="N654" s="58">
        <v>45</v>
      </c>
      <c r="O654" s="58">
        <v>55</v>
      </c>
      <c r="P654" s="58">
        <v>55</v>
      </c>
      <c r="Q654" s="58">
        <v>55</v>
      </c>
      <c r="R654" s="58">
        <v>55</v>
      </c>
      <c r="S654" s="58">
        <v>55</v>
      </c>
      <c r="T654" s="58">
        <v>55</v>
      </c>
      <c r="U654" s="58">
        <v>55</v>
      </c>
      <c r="V654" s="186">
        <v>55</v>
      </c>
      <c r="W654" s="186">
        <v>55</v>
      </c>
      <c r="X654" s="186">
        <v>55</v>
      </c>
      <c r="Y654" s="186">
        <v>55</v>
      </c>
      <c r="Z654" s="186">
        <v>55</v>
      </c>
      <c r="AA654" s="186">
        <v>55</v>
      </c>
      <c r="AB654" s="186">
        <v>55</v>
      </c>
      <c r="AC654" s="186">
        <v>55</v>
      </c>
      <c r="AD654" s="214">
        <v>55</v>
      </c>
      <c r="AE654" s="214">
        <v>55</v>
      </c>
      <c r="AF654" s="214">
        <v>55</v>
      </c>
      <c r="AG654" s="214">
        <v>55</v>
      </c>
      <c r="AH654" s="214">
        <v>55</v>
      </c>
      <c r="AI654" s="214">
        <v>55</v>
      </c>
      <c r="AJ654" s="272">
        <v>55</v>
      </c>
      <c r="AK654" s="289">
        <v>50</v>
      </c>
      <c r="AL654" s="301">
        <v>50</v>
      </c>
      <c r="AM654" s="301">
        <v>50</v>
      </c>
      <c r="AN654" s="272">
        <v>50</v>
      </c>
      <c r="AO654" s="301">
        <v>50</v>
      </c>
      <c r="AP654" s="301">
        <v>50</v>
      </c>
      <c r="AQ654" s="301">
        <v>50</v>
      </c>
      <c r="AR654" s="22"/>
      <c r="AS654" s="116" t="str">
        <f t="shared" si="102"/>
        <v>N</v>
      </c>
      <c r="AT654" s="113">
        <f>IFERROR(SUMIF('Current NLData'!A:A,'Payment Changes'!G654,'Current NLData'!K:K)/COUNTIF('Current NLData'!A:A,'Payment Changes'!G654),0)+IFERROR(VLOOKUP(G654&amp;"-ALL",NLPaymentExport,10,FALSE),0)</f>
        <v>50</v>
      </c>
      <c r="AU654" s="117">
        <f t="shared" si="103"/>
        <v>0</v>
      </c>
    </row>
    <row r="655" spans="1:80" ht="28.5" outlineLevel="1" x14ac:dyDescent="0.45">
      <c r="A655" s="3"/>
      <c r="C655" s="4"/>
      <c r="D655" s="456"/>
      <c r="E655" s="90" t="str">
        <f t="shared" si="104"/>
        <v>Augusta</v>
      </c>
      <c r="F655" s="92" t="str">
        <f t="shared" si="105"/>
        <v>CP078</v>
      </c>
      <c r="G655" s="98" t="str">
        <f t="shared" si="101"/>
        <v>CP078-RETURN - 2nd don of the week -BONUS</v>
      </c>
      <c r="H655" s="457"/>
      <c r="I655" s="36" t="s">
        <v>85</v>
      </c>
      <c r="J655" s="58">
        <v>35</v>
      </c>
      <c r="K655" s="58">
        <v>35</v>
      </c>
      <c r="L655" s="58">
        <v>30</v>
      </c>
      <c r="M655" s="58">
        <v>30</v>
      </c>
      <c r="N655" s="58">
        <v>30</v>
      </c>
      <c r="O655" s="58">
        <v>20</v>
      </c>
      <c r="P655" s="58">
        <v>20</v>
      </c>
      <c r="Q655" s="58">
        <v>20</v>
      </c>
      <c r="R655" s="58">
        <v>20</v>
      </c>
      <c r="S655" s="58">
        <v>20</v>
      </c>
      <c r="T655" s="58">
        <v>20</v>
      </c>
      <c r="U655" s="58">
        <v>20</v>
      </c>
      <c r="V655" s="186">
        <v>20</v>
      </c>
      <c r="W655" s="186">
        <v>20</v>
      </c>
      <c r="X655" s="186">
        <v>20</v>
      </c>
      <c r="Y655" s="186">
        <v>20</v>
      </c>
      <c r="Z655" s="186">
        <v>20</v>
      </c>
      <c r="AA655" s="186">
        <v>20</v>
      </c>
      <c r="AB655" s="186">
        <v>20</v>
      </c>
      <c r="AC655" s="186">
        <v>20</v>
      </c>
      <c r="AD655" s="214">
        <v>20</v>
      </c>
      <c r="AE655" s="214">
        <v>20</v>
      </c>
      <c r="AF655" s="214">
        <v>20</v>
      </c>
      <c r="AG655" s="214">
        <v>20</v>
      </c>
      <c r="AH655" s="214">
        <v>20</v>
      </c>
      <c r="AI655" s="214">
        <v>20</v>
      </c>
      <c r="AJ655" s="272">
        <v>20</v>
      </c>
      <c r="AK655" s="289">
        <v>25</v>
      </c>
      <c r="AL655" s="301">
        <v>25</v>
      </c>
      <c r="AM655" s="301">
        <v>25</v>
      </c>
      <c r="AN655" s="272">
        <v>25</v>
      </c>
      <c r="AO655" s="301">
        <v>25</v>
      </c>
      <c r="AP655" s="289">
        <v>30</v>
      </c>
      <c r="AQ655" s="301">
        <v>30</v>
      </c>
      <c r="AR655" s="22"/>
      <c r="AS655" s="116" t="str">
        <f t="shared" si="102"/>
        <v>N</v>
      </c>
      <c r="AT655" s="113">
        <f>IFERROR(SUMIF('Current NLData'!A:A,'Payment Changes'!G655,'Current NLData'!K:K)/COUNTIF('Current NLData'!A:A,'Payment Changes'!G655),0)+IFERROR(VLOOKUP(G655&amp;"-ALL",NLPaymentExport,10,FALSE),0)</f>
        <v>30</v>
      </c>
      <c r="AU655" s="117">
        <f t="shared" si="103"/>
        <v>0</v>
      </c>
    </row>
    <row r="656" spans="1:80" ht="28.5" outlineLevel="1" x14ac:dyDescent="0.45">
      <c r="A656" s="3"/>
      <c r="C656" s="4"/>
      <c r="D656" s="456"/>
      <c r="E656" s="90" t="str">
        <f t="shared" si="104"/>
        <v>Augusta</v>
      </c>
      <c r="F656" s="92" t="str">
        <f t="shared" si="105"/>
        <v>CP078</v>
      </c>
      <c r="G656" s="98" t="str">
        <f t="shared" si="101"/>
        <v>CP078-RETURN - 5th don of the month -BONUS</v>
      </c>
      <c r="H656" s="457"/>
      <c r="I656" s="37" t="s">
        <v>86</v>
      </c>
      <c r="J656" s="65">
        <v>0</v>
      </c>
      <c r="K656" s="65">
        <v>0</v>
      </c>
      <c r="L656" s="65">
        <v>0</v>
      </c>
      <c r="M656" s="65">
        <v>0</v>
      </c>
      <c r="N656" s="65">
        <v>0</v>
      </c>
      <c r="O656" s="65">
        <v>0</v>
      </c>
      <c r="P656" s="65">
        <v>0</v>
      </c>
      <c r="Q656" s="65">
        <v>0</v>
      </c>
      <c r="R656" s="65">
        <v>0</v>
      </c>
      <c r="S656" s="65">
        <v>0</v>
      </c>
      <c r="T656" s="65">
        <v>0</v>
      </c>
      <c r="U656" s="65">
        <v>0</v>
      </c>
      <c r="V656" s="188">
        <v>0</v>
      </c>
      <c r="W656" s="188">
        <v>0</v>
      </c>
      <c r="X656" s="188">
        <v>0</v>
      </c>
      <c r="Y656" s="188">
        <v>0</v>
      </c>
      <c r="Z656" s="188">
        <v>0</v>
      </c>
      <c r="AA656" s="188">
        <v>0</v>
      </c>
      <c r="AB656" s="188">
        <v>0</v>
      </c>
      <c r="AC656" s="188">
        <v>0</v>
      </c>
      <c r="AD656" s="222">
        <v>0</v>
      </c>
      <c r="AE656" s="222">
        <v>0</v>
      </c>
      <c r="AF656" s="222">
        <v>0</v>
      </c>
      <c r="AG656" s="222">
        <v>0</v>
      </c>
      <c r="AH656" s="222">
        <v>0</v>
      </c>
      <c r="AI656" s="199">
        <v>25</v>
      </c>
      <c r="AJ656" s="290">
        <v>0</v>
      </c>
      <c r="AK656" s="303">
        <v>0</v>
      </c>
      <c r="AL656" s="303">
        <v>0</v>
      </c>
      <c r="AM656" s="303">
        <v>0</v>
      </c>
      <c r="AN656" s="287">
        <v>0</v>
      </c>
      <c r="AO656" s="290">
        <v>20</v>
      </c>
      <c r="AP656" s="303">
        <v>20</v>
      </c>
      <c r="AQ656" s="303">
        <v>20</v>
      </c>
      <c r="AR656" s="22"/>
      <c r="AS656" s="116" t="str">
        <f t="shared" si="102"/>
        <v>N</v>
      </c>
      <c r="AT656" s="113">
        <f>IFERROR(SUMIF('Current NLData'!A:A,'Payment Changes'!G656,'Current NLData'!K:K)/COUNTIF('Current NLData'!A:A,'Payment Changes'!G656),0)+IFERROR(VLOOKUP(G656&amp;"-ALL",NLPaymentExport,10,FALSE),0)</f>
        <v>20</v>
      </c>
      <c r="AU656" s="117">
        <f t="shared" si="103"/>
        <v>0</v>
      </c>
    </row>
    <row r="657" spans="1:80" ht="28.5" outlineLevel="1" x14ac:dyDescent="0.45">
      <c r="A657" s="3"/>
      <c r="C657" s="4"/>
      <c r="D657" s="456"/>
      <c r="E657" s="90" t="str">
        <f t="shared" si="104"/>
        <v>Augusta</v>
      </c>
      <c r="F657" s="92" t="str">
        <f t="shared" si="105"/>
        <v>CP078</v>
      </c>
      <c r="G657" s="98" t="str">
        <f t="shared" si="101"/>
        <v>CP078-RETURN - 6th don of the month -BONUS</v>
      </c>
      <c r="H657" s="457"/>
      <c r="I657" s="38" t="s">
        <v>87</v>
      </c>
      <c r="J657" s="58">
        <v>40</v>
      </c>
      <c r="K657" s="58">
        <v>40</v>
      </c>
      <c r="L657" s="58">
        <v>40</v>
      </c>
      <c r="M657" s="58">
        <v>40</v>
      </c>
      <c r="N657" s="58">
        <v>40</v>
      </c>
      <c r="O657" s="58">
        <v>40</v>
      </c>
      <c r="P657" s="58">
        <v>40</v>
      </c>
      <c r="Q657" s="58">
        <v>40</v>
      </c>
      <c r="R657" s="58">
        <v>40</v>
      </c>
      <c r="S657" s="58">
        <v>40</v>
      </c>
      <c r="T657" s="58">
        <v>40</v>
      </c>
      <c r="U657" s="58">
        <v>40</v>
      </c>
      <c r="V657" s="186">
        <v>40</v>
      </c>
      <c r="W657" s="186">
        <v>40</v>
      </c>
      <c r="X657" s="186">
        <v>30</v>
      </c>
      <c r="Y657" s="186">
        <v>30</v>
      </c>
      <c r="Z657" s="186">
        <v>30</v>
      </c>
      <c r="AA657" s="186">
        <v>30</v>
      </c>
      <c r="AB657" s="186">
        <v>30</v>
      </c>
      <c r="AC657" s="186">
        <v>30</v>
      </c>
      <c r="AD657" s="214">
        <v>30</v>
      </c>
      <c r="AE657" s="214">
        <v>30</v>
      </c>
      <c r="AF657" s="214">
        <v>30</v>
      </c>
      <c r="AG657" s="214">
        <v>30</v>
      </c>
      <c r="AH657" s="214">
        <v>30</v>
      </c>
      <c r="AI657" s="190">
        <v>0</v>
      </c>
      <c r="AJ657" s="272">
        <v>0</v>
      </c>
      <c r="AK657" s="301">
        <v>0</v>
      </c>
      <c r="AL657" s="301">
        <v>0</v>
      </c>
      <c r="AM657" s="289">
        <v>20</v>
      </c>
      <c r="AN657" s="272">
        <v>20</v>
      </c>
      <c r="AO657" s="289">
        <v>0</v>
      </c>
      <c r="AP657" s="289">
        <v>0</v>
      </c>
      <c r="AQ657" s="301">
        <v>0</v>
      </c>
      <c r="AR657" s="22"/>
      <c r="AS657" s="116" t="str">
        <f t="shared" si="102"/>
        <v>N</v>
      </c>
      <c r="AT657" s="113">
        <f>IFERROR(SUMIF('Current NLData'!A:A,'Payment Changes'!G657,'Current NLData'!K:K)/COUNTIF('Current NLData'!A:A,'Payment Changes'!G657),0)+IFERROR(VLOOKUP(G657&amp;"-ALL",NLPaymentExport,10,FALSE),0)</f>
        <v>0</v>
      </c>
      <c r="AU657" s="117">
        <f t="shared" si="103"/>
        <v>0</v>
      </c>
    </row>
    <row r="658" spans="1:80" ht="28.5" outlineLevel="1" x14ac:dyDescent="0.45">
      <c r="A658" s="3"/>
      <c r="C658" s="4"/>
      <c r="D658" s="456"/>
      <c r="E658" s="90" t="str">
        <f t="shared" si="104"/>
        <v>Augusta</v>
      </c>
      <c r="F658" s="92" t="str">
        <f t="shared" si="105"/>
        <v>CP078</v>
      </c>
      <c r="G658" s="98" t="str">
        <f t="shared" si="101"/>
        <v>CP078-RETURN - 7th don of the month -BONUS</v>
      </c>
      <c r="H658" s="457"/>
      <c r="I658" s="38" t="s">
        <v>88</v>
      </c>
      <c r="J658" s="58">
        <v>0</v>
      </c>
      <c r="K658" s="58">
        <v>0</v>
      </c>
      <c r="L658" s="58">
        <v>0</v>
      </c>
      <c r="M658" s="58">
        <v>0</v>
      </c>
      <c r="N658" s="58">
        <v>0</v>
      </c>
      <c r="O658" s="58">
        <v>0</v>
      </c>
      <c r="P658" s="58">
        <v>0</v>
      </c>
      <c r="Q658" s="58">
        <v>0</v>
      </c>
      <c r="R658" s="58">
        <v>0</v>
      </c>
      <c r="S658" s="58">
        <v>0</v>
      </c>
      <c r="T658" s="58">
        <v>0</v>
      </c>
      <c r="U658" s="58">
        <v>0</v>
      </c>
      <c r="V658" s="186">
        <v>0</v>
      </c>
      <c r="W658" s="186">
        <v>0</v>
      </c>
      <c r="X658" s="186">
        <v>0</v>
      </c>
      <c r="Y658" s="186">
        <v>0</v>
      </c>
      <c r="Z658" s="186">
        <v>0</v>
      </c>
      <c r="AA658" s="186">
        <v>0</v>
      </c>
      <c r="AB658" s="186">
        <v>0</v>
      </c>
      <c r="AC658" s="186">
        <v>0</v>
      </c>
      <c r="AD658" s="214">
        <v>0</v>
      </c>
      <c r="AE658" s="214">
        <v>0</v>
      </c>
      <c r="AF658" s="214">
        <v>0</v>
      </c>
      <c r="AG658" s="214">
        <v>0</v>
      </c>
      <c r="AH658" s="214">
        <v>0</v>
      </c>
      <c r="AI658" s="214">
        <v>0</v>
      </c>
      <c r="AJ658" s="272">
        <v>0</v>
      </c>
      <c r="AK658" s="301">
        <v>0</v>
      </c>
      <c r="AL658" s="301">
        <v>0</v>
      </c>
      <c r="AM658" s="301">
        <v>0</v>
      </c>
      <c r="AN658" s="272">
        <v>0</v>
      </c>
      <c r="AO658" s="301">
        <v>0</v>
      </c>
      <c r="AP658" s="301">
        <v>0</v>
      </c>
      <c r="AQ658" s="301">
        <v>0</v>
      </c>
      <c r="AR658" s="22"/>
      <c r="AS658" s="116" t="str">
        <f t="shared" si="102"/>
        <v>N</v>
      </c>
      <c r="AT658" s="113">
        <f>IFERROR(SUMIF('Current NLData'!A:A,'Payment Changes'!G658,'Current NLData'!K:K)/COUNTIF('Current NLData'!A:A,'Payment Changes'!G658),0)+IFERROR(VLOOKUP(G658&amp;"-ALL",NLPaymentExport,10,FALSE),0)</f>
        <v>0</v>
      </c>
      <c r="AU658" s="117">
        <f t="shared" si="103"/>
        <v>0</v>
      </c>
    </row>
    <row r="659" spans="1:80" ht="28.5" outlineLevel="1" x14ac:dyDescent="0.45">
      <c r="A659" s="3"/>
      <c r="C659" s="4"/>
      <c r="D659" s="456"/>
      <c r="E659" s="90" t="str">
        <f t="shared" si="104"/>
        <v>Augusta</v>
      </c>
      <c r="F659" s="92" t="str">
        <f t="shared" si="105"/>
        <v>CP078</v>
      </c>
      <c r="G659" s="98" t="str">
        <f t="shared" si="101"/>
        <v>CP078-RETURN - 8th don of the month -BONUS</v>
      </c>
      <c r="H659" s="457"/>
      <c r="I659" s="38" t="s">
        <v>89</v>
      </c>
      <c r="J659" s="58">
        <v>20</v>
      </c>
      <c r="K659" s="58">
        <v>20</v>
      </c>
      <c r="L659" s="58">
        <v>0</v>
      </c>
      <c r="M659" s="58">
        <v>0</v>
      </c>
      <c r="N659" s="58">
        <v>0</v>
      </c>
      <c r="O659" s="58">
        <v>0</v>
      </c>
      <c r="P659" s="58">
        <v>0</v>
      </c>
      <c r="Q659" s="58">
        <v>0</v>
      </c>
      <c r="R659" s="58">
        <v>0</v>
      </c>
      <c r="S659" s="58">
        <v>0</v>
      </c>
      <c r="T659" s="58">
        <v>0</v>
      </c>
      <c r="U659" s="58">
        <v>0</v>
      </c>
      <c r="V659" s="186">
        <v>0</v>
      </c>
      <c r="W659" s="186">
        <v>0</v>
      </c>
      <c r="X659" s="186">
        <v>0</v>
      </c>
      <c r="Y659" s="186">
        <v>0</v>
      </c>
      <c r="Z659" s="186">
        <v>0</v>
      </c>
      <c r="AA659" s="186">
        <v>0</v>
      </c>
      <c r="AB659" s="186">
        <v>0</v>
      </c>
      <c r="AC659" s="186">
        <v>0</v>
      </c>
      <c r="AD659" s="214">
        <v>0</v>
      </c>
      <c r="AE659" s="214">
        <v>0</v>
      </c>
      <c r="AF659" s="214">
        <v>0</v>
      </c>
      <c r="AG659" s="214">
        <v>0</v>
      </c>
      <c r="AH659" s="214">
        <v>0</v>
      </c>
      <c r="AI659" s="214">
        <v>0</v>
      </c>
      <c r="AJ659" s="272">
        <v>0</v>
      </c>
      <c r="AK659" s="301">
        <v>0</v>
      </c>
      <c r="AL659" s="301">
        <v>0</v>
      </c>
      <c r="AM659" s="301">
        <v>0</v>
      </c>
      <c r="AN659" s="272">
        <v>0</v>
      </c>
      <c r="AO659" s="301">
        <v>0</v>
      </c>
      <c r="AP659" s="301">
        <v>0</v>
      </c>
      <c r="AQ659" s="301">
        <v>0</v>
      </c>
      <c r="AR659" s="22"/>
      <c r="AS659" s="116" t="str">
        <f t="shared" si="102"/>
        <v>N</v>
      </c>
      <c r="AT659" s="113">
        <f>IFERROR(SUMIF('Current NLData'!A:A,'Payment Changes'!G659,'Current NLData'!K:K)/COUNTIF('Current NLData'!A:A,'Payment Changes'!G659),0)+IFERROR(VLOOKUP(G659&amp;"-ALL",NLPaymentExport,10,FALSE),0)</f>
        <v>0</v>
      </c>
      <c r="AU659" s="117">
        <f t="shared" si="103"/>
        <v>0</v>
      </c>
    </row>
    <row r="660" spans="1:80" ht="28.5" outlineLevel="1" x14ac:dyDescent="0.45">
      <c r="A660" s="3"/>
      <c r="C660" s="4"/>
      <c r="D660" s="456"/>
      <c r="E660" s="90" t="str">
        <f t="shared" si="104"/>
        <v>Augusta</v>
      </c>
      <c r="F660" s="92" t="str">
        <f t="shared" si="105"/>
        <v>CP078</v>
      </c>
      <c r="G660" s="98" t="str">
        <f t="shared" si="101"/>
        <v>CP078-RETURN - Buddy referral  -BONUS</v>
      </c>
      <c r="H660" s="457"/>
      <c r="I660" s="39" t="s">
        <v>90</v>
      </c>
      <c r="J660" s="58"/>
      <c r="K660" s="58"/>
      <c r="L660" s="58"/>
      <c r="M660" s="58"/>
      <c r="N660" s="58">
        <v>50</v>
      </c>
      <c r="O660" s="58">
        <v>50</v>
      </c>
      <c r="P660" s="58">
        <v>50</v>
      </c>
      <c r="Q660" s="58">
        <v>50</v>
      </c>
      <c r="R660" s="58">
        <v>50</v>
      </c>
      <c r="S660" s="58">
        <v>50</v>
      </c>
      <c r="T660" s="58">
        <v>50</v>
      </c>
      <c r="U660" s="58">
        <v>50</v>
      </c>
      <c r="V660" s="186">
        <v>50</v>
      </c>
      <c r="W660" s="186">
        <v>50</v>
      </c>
      <c r="X660" s="186">
        <v>50</v>
      </c>
      <c r="Y660" s="186">
        <v>50</v>
      </c>
      <c r="Z660" s="186">
        <v>50</v>
      </c>
      <c r="AA660" s="186">
        <v>100</v>
      </c>
      <c r="AB660" s="190">
        <v>50</v>
      </c>
      <c r="AC660" s="190">
        <v>50</v>
      </c>
      <c r="AD660" s="214">
        <v>50</v>
      </c>
      <c r="AE660" s="214">
        <v>50</v>
      </c>
      <c r="AF660" s="214">
        <v>50</v>
      </c>
      <c r="AG660" s="214">
        <v>50</v>
      </c>
      <c r="AH660" s="214">
        <v>50</v>
      </c>
      <c r="AI660" s="214">
        <v>50</v>
      </c>
      <c r="AJ660" s="289">
        <v>25</v>
      </c>
      <c r="AK660" s="301">
        <v>25</v>
      </c>
      <c r="AL660" s="301">
        <v>25</v>
      </c>
      <c r="AM660" s="289">
        <v>50</v>
      </c>
      <c r="AN660" s="272">
        <v>50</v>
      </c>
      <c r="AO660" s="301">
        <v>50</v>
      </c>
      <c r="AP660" s="301">
        <v>50</v>
      </c>
      <c r="AQ660" s="301">
        <v>50</v>
      </c>
      <c r="AR660" s="22"/>
      <c r="AS660" s="116" t="str">
        <f t="shared" si="102"/>
        <v>N</v>
      </c>
      <c r="AT660" s="113">
        <f>IFERROR(SUMIF('Current NLData'!A:A,'Payment Changes'!G660,'Current NLData'!K:K)/COUNTIF('Current NLData'!A:A,'Payment Changes'!G660),0)+IFERROR(VLOOKUP(G660&amp;"-ALL",NLPaymentExport,10,FALSE),0)</f>
        <v>50</v>
      </c>
      <c r="AU660" s="117">
        <f t="shared" si="103"/>
        <v>0</v>
      </c>
    </row>
    <row r="661" spans="1:80" s="89" customFormat="1" ht="21.4" thickBot="1" x14ac:dyDescent="0.7">
      <c r="A661" s="85"/>
      <c r="B661" s="348"/>
      <c r="C661" s="160"/>
      <c r="D661" s="86"/>
      <c r="E661" s="86"/>
      <c r="F661" s="86"/>
      <c r="G661" s="86"/>
      <c r="H661" s="95"/>
      <c r="I661" s="87"/>
      <c r="J661" s="88"/>
      <c r="K661" s="88"/>
      <c r="L661" s="88"/>
      <c r="M661" s="88"/>
      <c r="N661" s="88"/>
      <c r="O661" s="88"/>
      <c r="P661" s="88"/>
      <c r="Q661" s="88"/>
      <c r="R661" s="88"/>
      <c r="S661" s="88"/>
      <c r="T661" s="88"/>
      <c r="U661" s="88"/>
      <c r="V661" s="189" t="s">
        <v>91</v>
      </c>
      <c r="W661" s="189" t="s">
        <v>91</v>
      </c>
      <c r="X661" s="189" t="s">
        <v>91</v>
      </c>
      <c r="Y661" s="189" t="s">
        <v>91</v>
      </c>
      <c r="Z661" s="189" t="s">
        <v>91</v>
      </c>
      <c r="AA661" s="189" t="s">
        <v>91</v>
      </c>
      <c r="AB661" s="189" t="s">
        <v>91</v>
      </c>
      <c r="AC661" s="189" t="s">
        <v>91</v>
      </c>
      <c r="AD661" s="257" t="s">
        <v>91</v>
      </c>
      <c r="AE661" s="257" t="s">
        <v>91</v>
      </c>
      <c r="AF661" s="257" t="s">
        <v>91</v>
      </c>
      <c r="AG661" s="257" t="s">
        <v>91</v>
      </c>
      <c r="AH661" s="257" t="s">
        <v>91</v>
      </c>
      <c r="AI661" s="257" t="s">
        <v>91</v>
      </c>
      <c r="AJ661" s="288" t="s">
        <v>91</v>
      </c>
      <c r="AK661" s="311" t="s">
        <v>91</v>
      </c>
      <c r="AL661" s="311" t="s">
        <v>91</v>
      </c>
      <c r="AM661" s="311" t="s">
        <v>91</v>
      </c>
      <c r="AN661" s="288" t="s">
        <v>91</v>
      </c>
      <c r="AO661" s="311" t="s">
        <v>91</v>
      </c>
      <c r="AP661" s="311" t="s">
        <v>91</v>
      </c>
      <c r="AQ661" s="311" t="s">
        <v>91</v>
      </c>
      <c r="AR661" s="21"/>
      <c r="AS661" s="116" t="str">
        <f t="shared" si="102"/>
        <v>N</v>
      </c>
      <c r="AT661" s="113">
        <f>IFERROR(SUMIF('Current NLData'!A:A,'Payment Changes'!G661,'Current NLData'!K:K)/COUNTIF('Current NLData'!A:A,'Payment Changes'!G661),0)+IFERROR(VLOOKUP(G661&amp;"-ALL",NLPaymentExport,10,FALSE),0)</f>
        <v>0</v>
      </c>
      <c r="AU661" s="117" t="str">
        <f t="shared" si="103"/>
        <v/>
      </c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</row>
    <row r="662" spans="1:80" s="10" customFormat="1" x14ac:dyDescent="0.45">
      <c r="A662" s="458">
        <v>37</v>
      </c>
      <c r="B662" s="461" t="s">
        <v>499</v>
      </c>
      <c r="C662" s="464" t="s">
        <v>44</v>
      </c>
      <c r="D662" s="467" t="s">
        <v>305</v>
      </c>
      <c r="E662" s="105" t="str">
        <f t="shared" si="104"/>
        <v>Mobile Montlimar</v>
      </c>
      <c r="F662" s="106" t="s">
        <v>500</v>
      </c>
      <c r="G662" s="107" t="str">
        <f t="shared" ref="G662:G680" si="106">F662&amp;"-"&amp;I662</f>
        <v>CP133-New Donor</v>
      </c>
      <c r="H662" s="470" t="s">
        <v>47</v>
      </c>
      <c r="I662" s="76" t="s">
        <v>48</v>
      </c>
      <c r="J662" s="40" t="s">
        <v>501</v>
      </c>
      <c r="K662" s="41" t="s">
        <v>502</v>
      </c>
      <c r="L662" s="41" t="s">
        <v>501</v>
      </c>
      <c r="M662" s="118" t="s">
        <v>262</v>
      </c>
      <c r="N662" s="135" t="s">
        <v>262</v>
      </c>
      <c r="O662" s="135" t="s">
        <v>262</v>
      </c>
      <c r="P662" s="135" t="s">
        <v>262</v>
      </c>
      <c r="Q662" s="135" t="s">
        <v>262</v>
      </c>
      <c r="R662" s="135" t="s">
        <v>262</v>
      </c>
      <c r="S662" s="135" t="s">
        <v>262</v>
      </c>
      <c r="T662" s="135" t="s">
        <v>503</v>
      </c>
      <c r="U662" s="135" t="s">
        <v>503</v>
      </c>
      <c r="V662" s="182" t="s">
        <v>503</v>
      </c>
      <c r="W662" s="182" t="s">
        <v>503</v>
      </c>
      <c r="X662" s="182" t="s">
        <v>262</v>
      </c>
      <c r="Y662" s="182" t="s">
        <v>262</v>
      </c>
      <c r="Z662" s="182" t="s">
        <v>262</v>
      </c>
      <c r="AA662" s="182" t="s">
        <v>262</v>
      </c>
      <c r="AB662" s="182" t="s">
        <v>262</v>
      </c>
      <c r="AC662" s="182" t="s">
        <v>262</v>
      </c>
      <c r="AD662" s="250" t="s">
        <v>263</v>
      </c>
      <c r="AE662" s="255" t="s">
        <v>263</v>
      </c>
      <c r="AF662" s="255" t="s">
        <v>263</v>
      </c>
      <c r="AG662" s="255" t="s">
        <v>422</v>
      </c>
      <c r="AH662" s="255" t="s">
        <v>263</v>
      </c>
      <c r="AI662" s="255" t="s">
        <v>422</v>
      </c>
      <c r="AJ662" s="291" t="s">
        <v>423</v>
      </c>
      <c r="AK662" s="321" t="s">
        <v>423</v>
      </c>
      <c r="AL662" s="321" t="s">
        <v>423</v>
      </c>
      <c r="AM662" s="321" t="s">
        <v>423</v>
      </c>
      <c r="AN662" s="291" t="s">
        <v>424</v>
      </c>
      <c r="AO662" s="321" t="s">
        <v>424</v>
      </c>
      <c r="AP662" s="321" t="s">
        <v>424</v>
      </c>
      <c r="AQ662" s="321" t="s">
        <v>424</v>
      </c>
      <c r="AR662" s="108"/>
      <c r="AS662" s="116" t="str">
        <f t="shared" si="102"/>
        <v>N</v>
      </c>
      <c r="AT662" s="113">
        <f>IFERROR(SUMIF('Current NLData'!A:A,'Payment Changes'!G662,'Current NLData'!K:K)/COUNTIF('Current NLData'!A:A,'Payment Changes'!G662),0)+IFERROR(VLOOKUP(G662&amp;"-ALL",NLPaymentExport,10,FALSE),0)</f>
        <v>0</v>
      </c>
      <c r="AU662" s="117" t="str">
        <f t="shared" si="103"/>
        <v/>
      </c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</row>
    <row r="663" spans="1:80" x14ac:dyDescent="0.45">
      <c r="A663" s="459"/>
      <c r="B663" s="462"/>
      <c r="C663" s="465"/>
      <c r="D663" s="468"/>
      <c r="E663" s="90" t="str">
        <f t="shared" si="104"/>
        <v>Mobile Montlimar</v>
      </c>
      <c r="F663" s="91" t="s">
        <v>500</v>
      </c>
      <c r="G663" s="97" t="str">
        <f t="shared" si="106"/>
        <v>CP133-Return Donor</v>
      </c>
      <c r="H663" s="471"/>
      <c r="I663" s="77" t="s">
        <v>60</v>
      </c>
      <c r="J663" s="43" t="s">
        <v>504</v>
      </c>
      <c r="K663" s="43" t="s">
        <v>504</v>
      </c>
      <c r="L663" s="44" t="s">
        <v>504</v>
      </c>
      <c r="M663" s="119" t="s">
        <v>380</v>
      </c>
      <c r="N663" s="136" t="s">
        <v>380</v>
      </c>
      <c r="O663" s="136" t="s">
        <v>380</v>
      </c>
      <c r="P663" s="136" t="s">
        <v>380</v>
      </c>
      <c r="Q663" s="136" t="s">
        <v>380</v>
      </c>
      <c r="R663" s="136" t="s">
        <v>380</v>
      </c>
      <c r="S663" s="136" t="s">
        <v>380</v>
      </c>
      <c r="T663" s="136" t="s">
        <v>380</v>
      </c>
      <c r="U663" s="136" t="s">
        <v>380</v>
      </c>
      <c r="V663" s="184" t="s">
        <v>380</v>
      </c>
      <c r="W663" s="184" t="s">
        <v>380</v>
      </c>
      <c r="X663" s="184" t="s">
        <v>380</v>
      </c>
      <c r="Y663" s="184" t="s">
        <v>380</v>
      </c>
      <c r="Z663" s="184" t="s">
        <v>380</v>
      </c>
      <c r="AA663" s="184" t="s">
        <v>380</v>
      </c>
      <c r="AB663" s="184" t="s">
        <v>380</v>
      </c>
      <c r="AC663" s="184" t="s">
        <v>380</v>
      </c>
      <c r="AD663" s="256" t="s">
        <v>380</v>
      </c>
      <c r="AE663" s="256" t="s">
        <v>380</v>
      </c>
      <c r="AF663" s="256" t="s">
        <v>380</v>
      </c>
      <c r="AG663" s="256" t="s">
        <v>380</v>
      </c>
      <c r="AH663" s="256" t="s">
        <v>380</v>
      </c>
      <c r="AI663" s="256" t="s">
        <v>380</v>
      </c>
      <c r="AJ663" s="285" t="s">
        <v>380</v>
      </c>
      <c r="AK663" s="322" t="s">
        <v>380</v>
      </c>
      <c r="AL663" s="322" t="s">
        <v>380</v>
      </c>
      <c r="AM663" s="322" t="s">
        <v>380</v>
      </c>
      <c r="AN663" s="285" t="s">
        <v>380</v>
      </c>
      <c r="AO663" s="322" t="s">
        <v>380</v>
      </c>
      <c r="AP663" s="322" t="s">
        <v>380</v>
      </c>
      <c r="AQ663" s="322" t="s">
        <v>380</v>
      </c>
      <c r="AR663" s="21"/>
      <c r="AS663" s="116" t="str">
        <f t="shared" si="102"/>
        <v>N</v>
      </c>
      <c r="AT663" s="113">
        <f>IFERROR(SUMIF('Current NLData'!A:A,'Payment Changes'!G663,'Current NLData'!K:K)/COUNTIF('Current NLData'!A:A,'Payment Changes'!G663),0)+IFERROR(VLOOKUP(G663&amp;"-ALL",NLPaymentExport,10,FALSE),0)</f>
        <v>0</v>
      </c>
      <c r="AU663" s="117" t="str">
        <f t="shared" si="103"/>
        <v/>
      </c>
    </row>
    <row r="664" spans="1:80" x14ac:dyDescent="0.45">
      <c r="A664" s="459"/>
      <c r="B664" s="462"/>
      <c r="C664" s="465"/>
      <c r="D664" s="468"/>
      <c r="E664" s="90" t="str">
        <f t="shared" si="104"/>
        <v>Mobile Montlimar</v>
      </c>
      <c r="F664" s="91" t="s">
        <v>500</v>
      </c>
      <c r="G664" s="97" t="str">
        <f t="shared" si="106"/>
        <v>CP133-Retention Bonus</v>
      </c>
      <c r="H664" s="471"/>
      <c r="I664" s="78" t="s">
        <v>62</v>
      </c>
      <c r="J664" s="46" t="s">
        <v>316</v>
      </c>
      <c r="K664" s="46" t="s">
        <v>316</v>
      </c>
      <c r="L664" s="47" t="s">
        <v>64</v>
      </c>
      <c r="M664" s="120" t="s">
        <v>65</v>
      </c>
      <c r="N664" s="133" t="s">
        <v>65</v>
      </c>
      <c r="O664" s="133" t="s">
        <v>65</v>
      </c>
      <c r="P664" s="133" t="s">
        <v>65</v>
      </c>
      <c r="Q664" s="133" t="s">
        <v>65</v>
      </c>
      <c r="R664" s="133" t="s">
        <v>65</v>
      </c>
      <c r="S664" s="133" t="s">
        <v>65</v>
      </c>
      <c r="T664" s="133" t="s">
        <v>65</v>
      </c>
      <c r="U664" s="133" t="s">
        <v>65</v>
      </c>
      <c r="V664" s="182" t="s">
        <v>65</v>
      </c>
      <c r="W664" s="182" t="s">
        <v>65</v>
      </c>
      <c r="X664" s="182" t="s">
        <v>67</v>
      </c>
      <c r="Y664" s="182" t="s">
        <v>67</v>
      </c>
      <c r="Z664" s="182" t="s">
        <v>67</v>
      </c>
      <c r="AA664" s="182" t="s">
        <v>67</v>
      </c>
      <c r="AB664" s="182" t="s">
        <v>67</v>
      </c>
      <c r="AC664" s="182" t="s">
        <v>67</v>
      </c>
      <c r="AD664" s="255" t="s">
        <v>67</v>
      </c>
      <c r="AE664" s="255" t="s">
        <v>67</v>
      </c>
      <c r="AF664" s="255" t="s">
        <v>67</v>
      </c>
      <c r="AG664" s="255" t="s">
        <v>67</v>
      </c>
      <c r="AH664" s="255" t="s">
        <v>67</v>
      </c>
      <c r="AI664" s="255" t="s">
        <v>67</v>
      </c>
      <c r="AJ664" s="284" t="s">
        <v>67</v>
      </c>
      <c r="AK664" s="321" t="s">
        <v>67</v>
      </c>
      <c r="AL664" s="321" t="s">
        <v>67</v>
      </c>
      <c r="AM664" s="321" t="s">
        <v>67</v>
      </c>
      <c r="AN664" s="291" t="s">
        <v>505</v>
      </c>
      <c r="AO664" s="291" t="s">
        <v>506</v>
      </c>
      <c r="AP664" s="321" t="s">
        <v>506</v>
      </c>
      <c r="AQ664" s="321" t="s">
        <v>506</v>
      </c>
      <c r="AR664" s="21"/>
      <c r="AS664" s="116" t="str">
        <f t="shared" si="102"/>
        <v>N</v>
      </c>
      <c r="AT664" s="113">
        <f>IFERROR(SUMIF('Current NLData'!A:A,'Payment Changes'!G664,'Current NLData'!K:K)/COUNTIF('Current NLData'!A:A,'Payment Changes'!G664),0)+IFERROR(VLOOKUP(G664&amp;"-ALL",NLPaymentExport,10,FALSE),0)</f>
        <v>0</v>
      </c>
      <c r="AU664" s="117" t="str">
        <f t="shared" si="103"/>
        <v/>
      </c>
    </row>
    <row r="665" spans="1:80" s="15" customFormat="1" ht="14.65" thickBot="1" x14ac:dyDescent="0.5">
      <c r="A665" s="460"/>
      <c r="B665" s="463"/>
      <c r="C665" s="466"/>
      <c r="D665" s="469"/>
      <c r="E665" s="109" t="str">
        <f t="shared" si="104"/>
        <v>Mobile Montlimar</v>
      </c>
      <c r="F665" s="110" t="s">
        <v>500</v>
      </c>
      <c r="G665" s="111" t="str">
        <f t="shared" si="106"/>
        <v>CP133-Referral</v>
      </c>
      <c r="H665" s="472"/>
      <c r="I665" s="79" t="s">
        <v>73</v>
      </c>
      <c r="J665" s="49">
        <v>50</v>
      </c>
      <c r="K665" s="49">
        <v>50</v>
      </c>
      <c r="L665" s="50" t="s">
        <v>64</v>
      </c>
      <c r="M665" s="121" t="s">
        <v>74</v>
      </c>
      <c r="N665" s="134" t="s">
        <v>74</v>
      </c>
      <c r="O665" s="134" t="s">
        <v>74</v>
      </c>
      <c r="P665" s="134" t="s">
        <v>74</v>
      </c>
      <c r="Q665" s="134" t="s">
        <v>74</v>
      </c>
      <c r="R665" s="134" t="s">
        <v>74</v>
      </c>
      <c r="S665" s="134" t="s">
        <v>74</v>
      </c>
      <c r="T665" s="134" t="s">
        <v>74</v>
      </c>
      <c r="U665" s="134" t="s">
        <v>74</v>
      </c>
      <c r="V665" s="183" t="s">
        <v>74</v>
      </c>
      <c r="W665" s="183" t="s">
        <v>74</v>
      </c>
      <c r="X665" s="183" t="s">
        <v>74</v>
      </c>
      <c r="Y665" s="183" t="s">
        <v>74</v>
      </c>
      <c r="Z665" s="183" t="s">
        <v>74</v>
      </c>
      <c r="AA665" s="183" t="s">
        <v>74</v>
      </c>
      <c r="AB665" s="183" t="s">
        <v>74</v>
      </c>
      <c r="AC665" s="183" t="s">
        <v>74</v>
      </c>
      <c r="AD665" s="265" t="s">
        <v>74</v>
      </c>
      <c r="AE665" s="265" t="s">
        <v>74</v>
      </c>
      <c r="AF665" s="265" t="s">
        <v>74</v>
      </c>
      <c r="AG665" s="265" t="s">
        <v>74</v>
      </c>
      <c r="AH665" s="265" t="s">
        <v>74</v>
      </c>
      <c r="AI665" s="265" t="s">
        <v>74</v>
      </c>
      <c r="AJ665" s="309" t="s">
        <v>74</v>
      </c>
      <c r="AK665" s="330" t="s">
        <v>74</v>
      </c>
      <c r="AL665" s="330" t="s">
        <v>74</v>
      </c>
      <c r="AM665" s="330" t="s">
        <v>74</v>
      </c>
      <c r="AN665" s="309" t="s">
        <v>74</v>
      </c>
      <c r="AO665" s="330" t="s">
        <v>74</v>
      </c>
      <c r="AP665" s="330" t="s">
        <v>74</v>
      </c>
      <c r="AQ665" s="330" t="s">
        <v>74</v>
      </c>
      <c r="AR665" s="131"/>
      <c r="AS665" s="116" t="str">
        <f t="shared" si="102"/>
        <v>N</v>
      </c>
      <c r="AT665" s="113">
        <f>IFERROR(SUMIF('Current NLData'!A:A,'Payment Changes'!G665,'Current NLData'!K:K)/COUNTIF('Current NLData'!A:A,'Payment Changes'!G665),0)+IFERROR(VLOOKUP(G665&amp;"-ALL",NLPaymentExport,10,FALSE),0)</f>
        <v>0</v>
      </c>
      <c r="AU665" s="117" t="str">
        <f t="shared" si="103"/>
        <v/>
      </c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</row>
    <row r="666" spans="1:80" outlineLevel="1" x14ac:dyDescent="0.45">
      <c r="A666" s="3"/>
      <c r="C666" s="4"/>
      <c r="D666" s="455" t="s">
        <v>500</v>
      </c>
      <c r="E666" s="90" t="str">
        <f t="shared" si="104"/>
        <v>Mobile Montlimar</v>
      </c>
      <c r="F666" s="92" t="str">
        <f t="shared" si="105"/>
        <v>CP133</v>
      </c>
      <c r="G666" s="98" t="str">
        <f t="shared" si="106"/>
        <v>CP133-NEW DONOR -1st</v>
      </c>
      <c r="H666" s="457" t="s">
        <v>75</v>
      </c>
      <c r="I666" s="33" t="s">
        <v>76</v>
      </c>
      <c r="J666" s="60">
        <v>100</v>
      </c>
      <c r="K666" s="61">
        <v>100</v>
      </c>
      <c r="L666" s="60">
        <v>100</v>
      </c>
      <c r="M666" s="60">
        <v>100</v>
      </c>
      <c r="N666" s="60">
        <v>100</v>
      </c>
      <c r="O666" s="60">
        <v>100</v>
      </c>
      <c r="P666" s="60">
        <v>100</v>
      </c>
      <c r="Q666" s="60">
        <v>100</v>
      </c>
      <c r="R666" s="60">
        <v>100</v>
      </c>
      <c r="S666" s="60">
        <v>100</v>
      </c>
      <c r="T666" s="60">
        <v>100</v>
      </c>
      <c r="U666" s="60">
        <v>100</v>
      </c>
      <c r="V666" s="186">
        <v>100</v>
      </c>
      <c r="W666" s="186">
        <v>100</v>
      </c>
      <c r="X666" s="186">
        <v>100</v>
      </c>
      <c r="Y666" s="186">
        <v>100</v>
      </c>
      <c r="Z666" s="186">
        <v>100</v>
      </c>
      <c r="AA666" s="186">
        <v>100</v>
      </c>
      <c r="AB666" s="186">
        <v>100</v>
      </c>
      <c r="AC666" s="186">
        <v>100</v>
      </c>
      <c r="AD666" s="214">
        <v>100</v>
      </c>
      <c r="AE666" s="214">
        <v>100</v>
      </c>
      <c r="AF666" s="214">
        <v>100</v>
      </c>
      <c r="AG666" s="214">
        <v>100</v>
      </c>
      <c r="AH666" s="214">
        <v>100</v>
      </c>
      <c r="AI666" s="214">
        <v>100</v>
      </c>
      <c r="AJ666" s="272">
        <v>100</v>
      </c>
      <c r="AK666" s="301">
        <v>100</v>
      </c>
      <c r="AL666" s="301">
        <v>100</v>
      </c>
      <c r="AM666" s="301">
        <v>100</v>
      </c>
      <c r="AN666" s="272">
        <v>100</v>
      </c>
      <c r="AO666" s="301">
        <v>100</v>
      </c>
      <c r="AP666" s="301">
        <v>100</v>
      </c>
      <c r="AQ666" s="301">
        <v>100</v>
      </c>
      <c r="AR666" s="23"/>
      <c r="AS666" s="116" t="str">
        <f t="shared" si="102"/>
        <v>N</v>
      </c>
      <c r="AT666" s="113">
        <f>IFERROR(SUMIF('Current NLData'!A:A,'Payment Changes'!G666,'Current NLData'!K:K)/COUNTIF('Current NLData'!A:A,'Payment Changes'!G666),0)+IFERROR(VLOOKUP(G666&amp;"-ALL",NLPaymentExport,10,FALSE),0)</f>
        <v>100</v>
      </c>
      <c r="AU666" s="117">
        <f t="shared" si="103"/>
        <v>0</v>
      </c>
    </row>
    <row r="667" spans="1:80" outlineLevel="1" x14ac:dyDescent="0.45">
      <c r="A667" s="3"/>
      <c r="C667" s="4"/>
      <c r="D667" s="456"/>
      <c r="E667" s="90" t="str">
        <f t="shared" si="104"/>
        <v>Mobile Montlimar</v>
      </c>
      <c r="F667" s="92" t="str">
        <f t="shared" si="105"/>
        <v>CP133</v>
      </c>
      <c r="G667" s="98" t="str">
        <f t="shared" si="106"/>
        <v>CP133-NEW DONOR -2nd</v>
      </c>
      <c r="H667" s="457"/>
      <c r="I667" s="34" t="s">
        <v>77</v>
      </c>
      <c r="J667" s="58">
        <v>100</v>
      </c>
      <c r="K667" s="62">
        <v>100</v>
      </c>
      <c r="L667" s="58">
        <v>100</v>
      </c>
      <c r="M667" s="58">
        <v>100</v>
      </c>
      <c r="N667" s="58">
        <v>100</v>
      </c>
      <c r="O667" s="58">
        <v>100</v>
      </c>
      <c r="P667" s="58">
        <v>100</v>
      </c>
      <c r="Q667" s="58">
        <v>100</v>
      </c>
      <c r="R667" s="58">
        <v>100</v>
      </c>
      <c r="S667" s="58">
        <v>100</v>
      </c>
      <c r="T667" s="58">
        <v>100</v>
      </c>
      <c r="U667" s="58">
        <v>100</v>
      </c>
      <c r="V667" s="186">
        <v>100</v>
      </c>
      <c r="W667" s="186">
        <v>100</v>
      </c>
      <c r="X667" s="186">
        <v>100</v>
      </c>
      <c r="Y667" s="186">
        <v>100</v>
      </c>
      <c r="Z667" s="186">
        <v>100</v>
      </c>
      <c r="AA667" s="186">
        <v>100</v>
      </c>
      <c r="AB667" s="186">
        <v>100</v>
      </c>
      <c r="AC667" s="186">
        <v>100</v>
      </c>
      <c r="AD667" s="214">
        <v>100</v>
      </c>
      <c r="AE667" s="214">
        <v>100</v>
      </c>
      <c r="AF667" s="214">
        <v>100</v>
      </c>
      <c r="AG667" s="214">
        <v>100</v>
      </c>
      <c r="AH667" s="214">
        <v>100</v>
      </c>
      <c r="AI667" s="214">
        <v>100</v>
      </c>
      <c r="AJ667" s="272">
        <v>100</v>
      </c>
      <c r="AK667" s="301">
        <v>100</v>
      </c>
      <c r="AL667" s="301">
        <v>100</v>
      </c>
      <c r="AM667" s="301">
        <v>100</v>
      </c>
      <c r="AN667" s="272">
        <v>100</v>
      </c>
      <c r="AO667" s="301">
        <v>100</v>
      </c>
      <c r="AP667" s="301">
        <v>100</v>
      </c>
      <c r="AQ667" s="301">
        <v>100</v>
      </c>
      <c r="AR667" s="23"/>
      <c r="AS667" s="116" t="str">
        <f t="shared" si="102"/>
        <v>N</v>
      </c>
      <c r="AT667" s="113">
        <f>IFERROR(SUMIF('Current NLData'!A:A,'Payment Changes'!G667,'Current NLData'!K:K)/COUNTIF('Current NLData'!A:A,'Payment Changes'!G667),0)+IFERROR(VLOOKUP(G667&amp;"-ALL",NLPaymentExport,10,FALSE),0)</f>
        <v>100</v>
      </c>
      <c r="AU667" s="117">
        <f t="shared" si="103"/>
        <v>0</v>
      </c>
    </row>
    <row r="668" spans="1:80" outlineLevel="1" x14ac:dyDescent="0.45">
      <c r="A668" s="3"/>
      <c r="C668" s="4"/>
      <c r="D668" s="456"/>
      <c r="E668" s="90" t="str">
        <f t="shared" si="104"/>
        <v>Mobile Montlimar</v>
      </c>
      <c r="F668" s="92" t="str">
        <f t="shared" si="105"/>
        <v>CP133</v>
      </c>
      <c r="G668" s="98" t="str">
        <f t="shared" si="106"/>
        <v>CP133-NEW DONOR -3rd</v>
      </c>
      <c r="H668" s="457"/>
      <c r="I668" s="34" t="s">
        <v>78</v>
      </c>
      <c r="J668" s="58">
        <v>100</v>
      </c>
      <c r="K668" s="62">
        <v>100</v>
      </c>
      <c r="L668" s="58">
        <v>100</v>
      </c>
      <c r="M668" s="58">
        <v>100</v>
      </c>
      <c r="N668" s="58">
        <v>100</v>
      </c>
      <c r="O668" s="58">
        <v>100</v>
      </c>
      <c r="P668" s="58">
        <v>100</v>
      </c>
      <c r="Q668" s="58">
        <v>100</v>
      </c>
      <c r="R668" s="58">
        <v>100</v>
      </c>
      <c r="S668" s="58">
        <v>100</v>
      </c>
      <c r="T668" s="58">
        <v>100</v>
      </c>
      <c r="U668" s="58">
        <v>100</v>
      </c>
      <c r="V668" s="186">
        <v>100</v>
      </c>
      <c r="W668" s="186">
        <v>100</v>
      </c>
      <c r="X668" s="186">
        <v>100</v>
      </c>
      <c r="Y668" s="186">
        <v>100</v>
      </c>
      <c r="Z668" s="186">
        <v>100</v>
      </c>
      <c r="AA668" s="186">
        <v>100</v>
      </c>
      <c r="AB668" s="186">
        <v>100</v>
      </c>
      <c r="AC668" s="186">
        <v>100</v>
      </c>
      <c r="AD668" s="214">
        <v>100</v>
      </c>
      <c r="AE668" s="214">
        <v>100</v>
      </c>
      <c r="AF668" s="214">
        <v>100</v>
      </c>
      <c r="AG668" s="214">
        <v>100</v>
      </c>
      <c r="AH668" s="214">
        <v>100</v>
      </c>
      <c r="AI668" s="214">
        <v>100</v>
      </c>
      <c r="AJ668" s="272">
        <v>100</v>
      </c>
      <c r="AK668" s="301">
        <v>100</v>
      </c>
      <c r="AL668" s="301">
        <v>100</v>
      </c>
      <c r="AM668" s="301">
        <v>100</v>
      </c>
      <c r="AN668" s="272">
        <v>100</v>
      </c>
      <c r="AO668" s="301">
        <v>100</v>
      </c>
      <c r="AP668" s="301">
        <v>100</v>
      </c>
      <c r="AQ668" s="301">
        <v>100</v>
      </c>
      <c r="AR668" s="23"/>
      <c r="AS668" s="116" t="str">
        <f t="shared" si="102"/>
        <v>N</v>
      </c>
      <c r="AT668" s="113">
        <f>IFERROR(SUMIF('Current NLData'!A:A,'Payment Changes'!G668,'Current NLData'!K:K)/COUNTIF('Current NLData'!A:A,'Payment Changes'!G668),0)+IFERROR(VLOOKUP(G668&amp;"-ALL",NLPaymentExport,10,FALSE),0)</f>
        <v>100</v>
      </c>
      <c r="AU668" s="117">
        <f t="shared" si="103"/>
        <v>0</v>
      </c>
    </row>
    <row r="669" spans="1:80" outlineLevel="1" x14ac:dyDescent="0.45">
      <c r="A669" s="3"/>
      <c r="C669" s="4"/>
      <c r="D669" s="456"/>
      <c r="E669" s="90" t="str">
        <f t="shared" si="104"/>
        <v>Mobile Montlimar</v>
      </c>
      <c r="F669" s="92" t="str">
        <f t="shared" si="105"/>
        <v>CP133</v>
      </c>
      <c r="G669" s="98" t="str">
        <f t="shared" si="106"/>
        <v>CP133-NEW DONOR -4th</v>
      </c>
      <c r="H669" s="457"/>
      <c r="I669" s="34" t="s">
        <v>79</v>
      </c>
      <c r="J669" s="58">
        <v>100</v>
      </c>
      <c r="K669" s="62">
        <v>100</v>
      </c>
      <c r="L669" s="58">
        <v>100</v>
      </c>
      <c r="M669" s="58">
        <v>100</v>
      </c>
      <c r="N669" s="58">
        <v>100</v>
      </c>
      <c r="O669" s="58">
        <v>100</v>
      </c>
      <c r="P669" s="58">
        <v>100</v>
      </c>
      <c r="Q669" s="58">
        <v>100</v>
      </c>
      <c r="R669" s="58">
        <v>100</v>
      </c>
      <c r="S669" s="58">
        <v>100</v>
      </c>
      <c r="T669" s="58">
        <v>100</v>
      </c>
      <c r="U669" s="58">
        <v>100</v>
      </c>
      <c r="V669" s="186">
        <v>100</v>
      </c>
      <c r="W669" s="186">
        <v>100</v>
      </c>
      <c r="X669" s="186">
        <v>100</v>
      </c>
      <c r="Y669" s="186">
        <v>100</v>
      </c>
      <c r="Z669" s="186">
        <v>100</v>
      </c>
      <c r="AA669" s="186">
        <v>100</v>
      </c>
      <c r="AB669" s="186">
        <v>100</v>
      </c>
      <c r="AC669" s="186">
        <v>100</v>
      </c>
      <c r="AD669" s="214">
        <v>100</v>
      </c>
      <c r="AE669" s="214">
        <v>100</v>
      </c>
      <c r="AF669" s="214">
        <v>100</v>
      </c>
      <c r="AG669" s="214">
        <v>100</v>
      </c>
      <c r="AH669" s="214">
        <v>100</v>
      </c>
      <c r="AI669" s="214">
        <v>100</v>
      </c>
      <c r="AJ669" s="272">
        <v>100</v>
      </c>
      <c r="AK669" s="301">
        <v>100</v>
      </c>
      <c r="AL669" s="301">
        <v>100</v>
      </c>
      <c r="AM669" s="301">
        <v>100</v>
      </c>
      <c r="AN669" s="272">
        <v>100</v>
      </c>
      <c r="AO669" s="301">
        <v>100</v>
      </c>
      <c r="AP669" s="301">
        <v>100</v>
      </c>
      <c r="AQ669" s="301">
        <v>100</v>
      </c>
      <c r="AR669" s="23"/>
      <c r="AS669" s="116" t="str">
        <f t="shared" si="102"/>
        <v>N</v>
      </c>
      <c r="AT669" s="113">
        <f>IFERROR(SUMIF('Current NLData'!A:A,'Payment Changes'!G669,'Current NLData'!K:K)/COUNTIF('Current NLData'!A:A,'Payment Changes'!G669),0)+IFERROR(VLOOKUP(G669&amp;"-ALL",NLPaymentExport,10,FALSE),0)</f>
        <v>100</v>
      </c>
      <c r="AU669" s="117">
        <f t="shared" si="103"/>
        <v>0</v>
      </c>
    </row>
    <row r="670" spans="1:80" outlineLevel="1" x14ac:dyDescent="0.45">
      <c r="A670" s="3"/>
      <c r="C670" s="4"/>
      <c r="D670" s="456"/>
      <c r="E670" s="90" t="str">
        <f t="shared" si="104"/>
        <v>Mobile Montlimar</v>
      </c>
      <c r="F670" s="92" t="str">
        <f t="shared" si="105"/>
        <v>CP133</v>
      </c>
      <c r="G670" s="98" t="str">
        <f t="shared" si="106"/>
        <v>CP133-NEW DONOR -5th</v>
      </c>
      <c r="H670" s="457"/>
      <c r="I670" s="34" t="s">
        <v>80</v>
      </c>
      <c r="J670" s="58">
        <v>40</v>
      </c>
      <c r="K670" s="62">
        <v>40</v>
      </c>
      <c r="L670" s="58">
        <v>40</v>
      </c>
      <c r="M670" s="58">
        <v>100</v>
      </c>
      <c r="N670" s="58">
        <v>100</v>
      </c>
      <c r="O670" s="58">
        <v>100</v>
      </c>
      <c r="P670" s="58">
        <v>100</v>
      </c>
      <c r="Q670" s="58">
        <v>100</v>
      </c>
      <c r="R670" s="58">
        <v>100</v>
      </c>
      <c r="S670" s="58">
        <v>100</v>
      </c>
      <c r="T670" s="58">
        <v>100</v>
      </c>
      <c r="U670" s="58">
        <v>100</v>
      </c>
      <c r="V670" s="186">
        <v>100</v>
      </c>
      <c r="W670" s="186">
        <v>100</v>
      </c>
      <c r="X670" s="186">
        <v>100</v>
      </c>
      <c r="Y670" s="186">
        <v>100</v>
      </c>
      <c r="Z670" s="186">
        <v>100</v>
      </c>
      <c r="AA670" s="186">
        <v>100</v>
      </c>
      <c r="AB670" s="186">
        <v>100</v>
      </c>
      <c r="AC670" s="186">
        <v>100</v>
      </c>
      <c r="AD670" s="214">
        <v>100</v>
      </c>
      <c r="AE670" s="214">
        <v>100</v>
      </c>
      <c r="AF670" s="214">
        <v>100</v>
      </c>
      <c r="AG670" s="214">
        <v>100</v>
      </c>
      <c r="AH670" s="214">
        <v>100</v>
      </c>
      <c r="AI670" s="214">
        <v>100</v>
      </c>
      <c r="AJ670" s="272">
        <v>100</v>
      </c>
      <c r="AK670" s="301">
        <v>100</v>
      </c>
      <c r="AL670" s="301">
        <v>100</v>
      </c>
      <c r="AM670" s="301">
        <v>100</v>
      </c>
      <c r="AN670" s="272">
        <v>100</v>
      </c>
      <c r="AO670" s="301">
        <v>100</v>
      </c>
      <c r="AP670" s="301">
        <v>100</v>
      </c>
      <c r="AQ670" s="301">
        <v>100</v>
      </c>
      <c r="AR670" s="23"/>
      <c r="AS670" s="116" t="str">
        <f t="shared" si="102"/>
        <v>N</v>
      </c>
      <c r="AT670" s="113">
        <f>IFERROR(SUMIF('Current NLData'!A:A,'Payment Changes'!G670,'Current NLData'!K:K)/COUNTIF('Current NLData'!A:A,'Payment Changes'!G670),0)+IFERROR(VLOOKUP(G670&amp;"-ALL",NLPaymentExport,10,FALSE),0)</f>
        <v>100</v>
      </c>
      <c r="AU670" s="117">
        <f t="shared" si="103"/>
        <v>0</v>
      </c>
    </row>
    <row r="671" spans="1:80" outlineLevel="1" x14ac:dyDescent="0.45">
      <c r="A671" s="3"/>
      <c r="C671" s="4"/>
      <c r="D671" s="456"/>
      <c r="E671" s="90" t="str">
        <f t="shared" si="104"/>
        <v>Mobile Montlimar</v>
      </c>
      <c r="F671" s="92" t="str">
        <f t="shared" si="105"/>
        <v>CP133</v>
      </c>
      <c r="G671" s="98" t="str">
        <f t="shared" si="106"/>
        <v>CP133-NEW DONOR -6th</v>
      </c>
      <c r="H671" s="457"/>
      <c r="I671" s="34" t="s">
        <v>81</v>
      </c>
      <c r="J671" s="58">
        <v>40</v>
      </c>
      <c r="K671" s="62">
        <v>85</v>
      </c>
      <c r="L671" s="58">
        <v>40</v>
      </c>
      <c r="M671" s="58">
        <v>100</v>
      </c>
      <c r="N671" s="58">
        <v>100</v>
      </c>
      <c r="O671" s="58">
        <v>100</v>
      </c>
      <c r="P671" s="58">
        <v>100</v>
      </c>
      <c r="Q671" s="58">
        <v>100</v>
      </c>
      <c r="R671" s="58">
        <v>100</v>
      </c>
      <c r="S671" s="58">
        <v>100</v>
      </c>
      <c r="T671" s="58">
        <v>40</v>
      </c>
      <c r="U671" s="58">
        <v>40</v>
      </c>
      <c r="V671" s="186">
        <v>40</v>
      </c>
      <c r="W671" s="186">
        <v>40</v>
      </c>
      <c r="X671" s="186">
        <v>100</v>
      </c>
      <c r="Y671" s="186">
        <v>100</v>
      </c>
      <c r="Z671" s="186">
        <v>100</v>
      </c>
      <c r="AA671" s="186">
        <v>100</v>
      </c>
      <c r="AB671" s="186">
        <v>100</v>
      </c>
      <c r="AC671" s="186">
        <v>100</v>
      </c>
      <c r="AD671" s="214">
        <v>100</v>
      </c>
      <c r="AE671" s="214">
        <v>100</v>
      </c>
      <c r="AF671" s="214">
        <v>100</v>
      </c>
      <c r="AG671" s="214">
        <v>100</v>
      </c>
      <c r="AH671" s="214">
        <v>100</v>
      </c>
      <c r="AI671" s="214">
        <v>100</v>
      </c>
      <c r="AJ671" s="289">
        <v>40</v>
      </c>
      <c r="AK671" s="301">
        <v>40</v>
      </c>
      <c r="AL671" s="301">
        <v>40</v>
      </c>
      <c r="AM671" s="301">
        <v>40</v>
      </c>
      <c r="AN671" s="289">
        <v>100</v>
      </c>
      <c r="AO671" s="301">
        <v>100</v>
      </c>
      <c r="AP671" s="301">
        <v>100</v>
      </c>
      <c r="AQ671" s="301">
        <v>100</v>
      </c>
      <c r="AR671" s="23"/>
      <c r="AS671" s="116" t="str">
        <f t="shared" si="102"/>
        <v>N</v>
      </c>
      <c r="AT671" s="113">
        <f>IFERROR(SUMIF('Current NLData'!A:A,'Payment Changes'!G671,'Current NLData'!K:K)/COUNTIF('Current NLData'!A:A,'Payment Changes'!G671),0)+IFERROR(VLOOKUP(G671&amp;"-ALL",NLPaymentExport,10,FALSE),0)</f>
        <v>100</v>
      </c>
      <c r="AU671" s="117">
        <f t="shared" si="103"/>
        <v>0</v>
      </c>
    </row>
    <row r="672" spans="1:80" outlineLevel="1" x14ac:dyDescent="0.45">
      <c r="A672" s="3"/>
      <c r="C672" s="4"/>
      <c r="D672" s="456"/>
      <c r="E672" s="90" t="str">
        <f t="shared" si="104"/>
        <v>Mobile Montlimar</v>
      </c>
      <c r="F672" s="92" t="str">
        <f t="shared" si="105"/>
        <v>CP133</v>
      </c>
      <c r="G672" s="98" t="str">
        <f t="shared" si="106"/>
        <v>CP133-NEW DONOR -7th</v>
      </c>
      <c r="H672" s="457"/>
      <c r="I672" s="34" t="s">
        <v>82</v>
      </c>
      <c r="J672" s="58">
        <v>40</v>
      </c>
      <c r="K672" s="62">
        <v>40</v>
      </c>
      <c r="L672" s="58">
        <v>40</v>
      </c>
      <c r="M672" s="58">
        <v>40</v>
      </c>
      <c r="N672" s="58">
        <v>40</v>
      </c>
      <c r="O672" s="58">
        <v>40</v>
      </c>
      <c r="P672" s="58">
        <v>40</v>
      </c>
      <c r="Q672" s="58">
        <v>40</v>
      </c>
      <c r="R672" s="58">
        <v>40</v>
      </c>
      <c r="S672" s="58">
        <v>40</v>
      </c>
      <c r="T672" s="58">
        <v>40</v>
      </c>
      <c r="U672" s="58">
        <v>40</v>
      </c>
      <c r="V672" s="186">
        <v>40</v>
      </c>
      <c r="W672" s="186">
        <v>40</v>
      </c>
      <c r="X672" s="186">
        <v>40</v>
      </c>
      <c r="Y672" s="186">
        <v>40</v>
      </c>
      <c r="Z672" s="186">
        <v>40</v>
      </c>
      <c r="AA672" s="186">
        <v>40</v>
      </c>
      <c r="AB672" s="186">
        <v>40</v>
      </c>
      <c r="AC672" s="186">
        <v>40</v>
      </c>
      <c r="AD672" s="190">
        <v>100</v>
      </c>
      <c r="AE672" s="214">
        <v>100</v>
      </c>
      <c r="AF672" s="214">
        <v>100</v>
      </c>
      <c r="AG672" s="214">
        <v>100</v>
      </c>
      <c r="AH672" s="214">
        <v>100</v>
      </c>
      <c r="AI672" s="214">
        <v>100</v>
      </c>
      <c r="AJ672" s="289">
        <v>40</v>
      </c>
      <c r="AK672" s="301">
        <v>40</v>
      </c>
      <c r="AL672" s="301">
        <v>40</v>
      </c>
      <c r="AM672" s="301">
        <v>40</v>
      </c>
      <c r="AN672" s="272">
        <v>40</v>
      </c>
      <c r="AO672" s="301">
        <v>40</v>
      </c>
      <c r="AP672" s="301">
        <v>40</v>
      </c>
      <c r="AQ672" s="301">
        <v>40</v>
      </c>
      <c r="AR672" s="23"/>
      <c r="AS672" s="116" t="str">
        <f t="shared" si="102"/>
        <v>N</v>
      </c>
      <c r="AT672" s="113">
        <f>IFERROR(SUMIF('Current NLData'!A:A,'Payment Changes'!G672,'Current NLData'!K:K)/COUNTIF('Current NLData'!A:A,'Payment Changes'!G672),0)+IFERROR(VLOOKUP(G672&amp;"-ALL",NLPaymentExport,10,FALSE),0)</f>
        <v>40</v>
      </c>
      <c r="AU672" s="117">
        <f t="shared" si="103"/>
        <v>0</v>
      </c>
    </row>
    <row r="673" spans="1:80" outlineLevel="1" x14ac:dyDescent="0.45">
      <c r="A673" s="3"/>
      <c r="C673" s="4"/>
      <c r="D673" s="456"/>
      <c r="E673" s="90" t="str">
        <f t="shared" si="104"/>
        <v>Mobile Montlimar</v>
      </c>
      <c r="F673" s="92" t="str">
        <f t="shared" si="105"/>
        <v>CP133</v>
      </c>
      <c r="G673" s="98" t="str">
        <f t="shared" si="106"/>
        <v>CP133-NEW DONOR -8th</v>
      </c>
      <c r="H673" s="457"/>
      <c r="I673" s="35" t="s">
        <v>83</v>
      </c>
      <c r="J673" s="63">
        <v>40</v>
      </c>
      <c r="K673" s="64">
        <v>85</v>
      </c>
      <c r="L673" s="63">
        <v>40</v>
      </c>
      <c r="M673" s="63">
        <v>40</v>
      </c>
      <c r="N673" s="63">
        <v>40</v>
      </c>
      <c r="O673" s="63">
        <v>40</v>
      </c>
      <c r="P673" s="63">
        <v>40</v>
      </c>
      <c r="Q673" s="63">
        <v>40</v>
      </c>
      <c r="R673" s="63">
        <v>40</v>
      </c>
      <c r="S673" s="63">
        <v>40</v>
      </c>
      <c r="T673" s="63">
        <v>40</v>
      </c>
      <c r="U673" s="63">
        <v>40</v>
      </c>
      <c r="V673" s="187">
        <v>40</v>
      </c>
      <c r="W673" s="187">
        <v>40</v>
      </c>
      <c r="X673" s="187">
        <v>40</v>
      </c>
      <c r="Y673" s="187">
        <v>40</v>
      </c>
      <c r="Z673" s="187">
        <v>40</v>
      </c>
      <c r="AA673" s="187">
        <v>40</v>
      </c>
      <c r="AB673" s="187">
        <v>40</v>
      </c>
      <c r="AC673" s="187">
        <v>40</v>
      </c>
      <c r="AD673" s="243">
        <v>100</v>
      </c>
      <c r="AE673" s="221">
        <v>100</v>
      </c>
      <c r="AF673" s="221">
        <v>100</v>
      </c>
      <c r="AG673" s="221">
        <v>100</v>
      </c>
      <c r="AH673" s="221">
        <v>100</v>
      </c>
      <c r="AI673" s="221">
        <v>100</v>
      </c>
      <c r="AJ673" s="305">
        <v>40</v>
      </c>
      <c r="AK673" s="302">
        <v>40</v>
      </c>
      <c r="AL673" s="302">
        <v>40</v>
      </c>
      <c r="AM673" s="302">
        <v>40</v>
      </c>
      <c r="AN673" s="273">
        <v>40</v>
      </c>
      <c r="AO673" s="302">
        <v>40</v>
      </c>
      <c r="AP673" s="302">
        <v>40</v>
      </c>
      <c r="AQ673" s="302">
        <v>40</v>
      </c>
      <c r="AR673" s="23"/>
      <c r="AS673" s="116" t="str">
        <f t="shared" si="102"/>
        <v>N</v>
      </c>
      <c r="AT673" s="113">
        <f>IFERROR(SUMIF('Current NLData'!A:A,'Payment Changes'!G673,'Current NLData'!K:K)/COUNTIF('Current NLData'!A:A,'Payment Changes'!G673),0)+IFERROR(VLOOKUP(G673&amp;"-ALL",NLPaymentExport,10,FALSE),0)</f>
        <v>40</v>
      </c>
      <c r="AU673" s="117">
        <f t="shared" si="103"/>
        <v>0</v>
      </c>
    </row>
    <row r="674" spans="1:80" ht="28.5" outlineLevel="1" x14ac:dyDescent="0.45">
      <c r="A674" s="3"/>
      <c r="C674" s="4"/>
      <c r="D674" s="456"/>
      <c r="E674" s="90" t="str">
        <f t="shared" si="104"/>
        <v>Mobile Montlimar</v>
      </c>
      <c r="F674" s="92" t="str">
        <f t="shared" si="105"/>
        <v>CP133</v>
      </c>
      <c r="G674" s="98" t="str">
        <f t="shared" si="106"/>
        <v>CP133-RETURN - 1st don of the week -STD</v>
      </c>
      <c r="H674" s="457"/>
      <c r="I674" s="36" t="s">
        <v>84</v>
      </c>
      <c r="J674" s="58">
        <v>40</v>
      </c>
      <c r="K674" s="58">
        <v>40</v>
      </c>
      <c r="L674" s="58">
        <v>40</v>
      </c>
      <c r="M674" s="58">
        <v>40</v>
      </c>
      <c r="N674" s="58">
        <v>40</v>
      </c>
      <c r="O674" s="58">
        <v>40</v>
      </c>
      <c r="P674" s="58">
        <v>40</v>
      </c>
      <c r="Q674" s="58">
        <v>40</v>
      </c>
      <c r="R674" s="58">
        <v>40</v>
      </c>
      <c r="S674" s="58">
        <v>40</v>
      </c>
      <c r="T674" s="58">
        <v>40</v>
      </c>
      <c r="U674" s="58">
        <v>40</v>
      </c>
      <c r="V674" s="186">
        <v>40</v>
      </c>
      <c r="W674" s="186">
        <v>40</v>
      </c>
      <c r="X674" s="186">
        <v>40</v>
      </c>
      <c r="Y674" s="186">
        <v>40</v>
      </c>
      <c r="Z674" s="186">
        <v>40</v>
      </c>
      <c r="AA674" s="186">
        <v>40</v>
      </c>
      <c r="AB674" s="186">
        <v>40</v>
      </c>
      <c r="AC674" s="186">
        <v>40</v>
      </c>
      <c r="AD674" s="214">
        <v>40</v>
      </c>
      <c r="AE674" s="214">
        <v>40</v>
      </c>
      <c r="AF674" s="214">
        <v>40</v>
      </c>
      <c r="AG674" s="214">
        <v>40</v>
      </c>
      <c r="AH674" s="214">
        <v>40</v>
      </c>
      <c r="AI674" s="214">
        <v>40</v>
      </c>
      <c r="AJ674" s="272">
        <v>40</v>
      </c>
      <c r="AK674" s="301">
        <v>40</v>
      </c>
      <c r="AL674" s="301">
        <v>40</v>
      </c>
      <c r="AM674" s="301">
        <v>40</v>
      </c>
      <c r="AN674" s="272">
        <v>40</v>
      </c>
      <c r="AO674" s="301">
        <v>40</v>
      </c>
      <c r="AP674" s="301">
        <v>40</v>
      </c>
      <c r="AQ674" s="301">
        <v>40</v>
      </c>
      <c r="AR674" s="22"/>
      <c r="AS674" s="116" t="str">
        <f t="shared" si="102"/>
        <v>N</v>
      </c>
      <c r="AT674" s="113">
        <f>IFERROR(SUMIF('Current NLData'!A:A,'Payment Changes'!G674,'Current NLData'!K:K)/COUNTIF('Current NLData'!A:A,'Payment Changes'!G674),0)+IFERROR(VLOOKUP(G674&amp;"-ALL",NLPaymentExport,10,FALSE),0)</f>
        <v>40</v>
      </c>
      <c r="AU674" s="117">
        <f t="shared" si="103"/>
        <v>0</v>
      </c>
    </row>
    <row r="675" spans="1:80" ht="28.5" outlineLevel="1" x14ac:dyDescent="0.45">
      <c r="A675" s="3"/>
      <c r="C675" s="4"/>
      <c r="D675" s="456"/>
      <c r="E675" s="90" t="str">
        <f t="shared" si="104"/>
        <v>Mobile Montlimar</v>
      </c>
      <c r="F675" s="92" t="str">
        <f t="shared" si="105"/>
        <v>CP133</v>
      </c>
      <c r="G675" s="98" t="str">
        <f t="shared" si="106"/>
        <v>CP133-RETURN - 2nd don of the week -BONUS</v>
      </c>
      <c r="H675" s="457"/>
      <c r="I675" s="36" t="s">
        <v>85</v>
      </c>
      <c r="J675" s="58">
        <v>45</v>
      </c>
      <c r="K675" s="58">
        <v>45</v>
      </c>
      <c r="L675" s="58">
        <v>45</v>
      </c>
      <c r="M675" s="58">
        <v>50</v>
      </c>
      <c r="N675" s="58">
        <v>50</v>
      </c>
      <c r="O675" s="58">
        <v>50</v>
      </c>
      <c r="P675" s="58">
        <v>50</v>
      </c>
      <c r="Q675" s="58">
        <v>50</v>
      </c>
      <c r="R675" s="58">
        <v>50</v>
      </c>
      <c r="S675" s="58">
        <v>50</v>
      </c>
      <c r="T675" s="58">
        <v>50</v>
      </c>
      <c r="U675" s="58">
        <v>50</v>
      </c>
      <c r="V675" s="186">
        <v>50</v>
      </c>
      <c r="W675" s="186">
        <v>50</v>
      </c>
      <c r="X675" s="186">
        <v>50</v>
      </c>
      <c r="Y675" s="186">
        <v>50</v>
      </c>
      <c r="Z675" s="186">
        <v>50</v>
      </c>
      <c r="AA675" s="186">
        <v>50</v>
      </c>
      <c r="AB675" s="186">
        <v>50</v>
      </c>
      <c r="AC675" s="186">
        <v>50</v>
      </c>
      <c r="AD675" s="214">
        <v>50</v>
      </c>
      <c r="AE675" s="214">
        <v>50</v>
      </c>
      <c r="AF675" s="214">
        <v>50</v>
      </c>
      <c r="AG675" s="214">
        <v>50</v>
      </c>
      <c r="AH675" s="214">
        <v>50</v>
      </c>
      <c r="AI675" s="214">
        <v>50</v>
      </c>
      <c r="AJ675" s="272">
        <v>50</v>
      </c>
      <c r="AK675" s="301">
        <v>50</v>
      </c>
      <c r="AL675" s="301">
        <v>50</v>
      </c>
      <c r="AM675" s="301">
        <v>50</v>
      </c>
      <c r="AN675" s="272">
        <v>50</v>
      </c>
      <c r="AO675" s="301">
        <v>50</v>
      </c>
      <c r="AP675" s="301">
        <v>50</v>
      </c>
      <c r="AQ675" s="301">
        <v>50</v>
      </c>
      <c r="AR675" s="22"/>
      <c r="AS675" s="116" t="str">
        <f t="shared" si="102"/>
        <v>N</v>
      </c>
      <c r="AT675" s="113">
        <f>IFERROR(SUMIF('Current NLData'!A:A,'Payment Changes'!G675,'Current NLData'!K:K)/COUNTIF('Current NLData'!A:A,'Payment Changes'!G675),0)+IFERROR(VLOOKUP(G675&amp;"-ALL",NLPaymentExport,10,FALSE),0)</f>
        <v>50</v>
      </c>
      <c r="AU675" s="117">
        <f t="shared" si="103"/>
        <v>0</v>
      </c>
    </row>
    <row r="676" spans="1:80" ht="28.5" outlineLevel="1" x14ac:dyDescent="0.45">
      <c r="A676" s="3"/>
      <c r="C676" s="4"/>
      <c r="D676" s="456"/>
      <c r="E676" s="90" t="str">
        <f t="shared" si="104"/>
        <v>Mobile Montlimar</v>
      </c>
      <c r="F676" s="92" t="str">
        <f t="shared" si="105"/>
        <v>CP133</v>
      </c>
      <c r="G676" s="98" t="str">
        <f t="shared" si="106"/>
        <v>CP133-RETURN - 5th don of the month -BONUS</v>
      </c>
      <c r="H676" s="457"/>
      <c r="I676" s="37" t="s">
        <v>86</v>
      </c>
      <c r="J676" s="65">
        <v>0</v>
      </c>
      <c r="K676" s="65">
        <v>0</v>
      </c>
      <c r="L676" s="65">
        <v>0</v>
      </c>
      <c r="M676" s="65">
        <v>0</v>
      </c>
      <c r="N676" s="65">
        <v>0</v>
      </c>
      <c r="O676" s="65">
        <v>0</v>
      </c>
      <c r="P676" s="65">
        <v>0</v>
      </c>
      <c r="Q676" s="65">
        <v>0</v>
      </c>
      <c r="R676" s="65">
        <v>0</v>
      </c>
      <c r="S676" s="65">
        <v>0</v>
      </c>
      <c r="T676" s="65">
        <v>0</v>
      </c>
      <c r="U676" s="65">
        <v>0</v>
      </c>
      <c r="V676" s="188">
        <v>0</v>
      </c>
      <c r="W676" s="188">
        <v>0</v>
      </c>
      <c r="X676" s="188">
        <v>0</v>
      </c>
      <c r="Y676" s="188">
        <v>0</v>
      </c>
      <c r="Z676" s="188">
        <v>0</v>
      </c>
      <c r="AA676" s="188">
        <v>0</v>
      </c>
      <c r="AB676" s="188">
        <v>0</v>
      </c>
      <c r="AC676" s="188">
        <v>0</v>
      </c>
      <c r="AD676" s="222">
        <v>0</v>
      </c>
      <c r="AE676" s="222">
        <v>0</v>
      </c>
      <c r="AF676" s="222">
        <v>0</v>
      </c>
      <c r="AG676" s="222">
        <v>0</v>
      </c>
      <c r="AH676" s="222">
        <v>0</v>
      </c>
      <c r="AI676" s="222">
        <v>0</v>
      </c>
      <c r="AJ676" s="287">
        <v>0</v>
      </c>
      <c r="AK676" s="303">
        <v>0</v>
      </c>
      <c r="AL676" s="303">
        <v>0</v>
      </c>
      <c r="AM676" s="303">
        <v>0</v>
      </c>
      <c r="AN676" s="290">
        <v>20</v>
      </c>
      <c r="AO676" s="303">
        <v>20</v>
      </c>
      <c r="AP676" s="303">
        <v>20</v>
      </c>
      <c r="AQ676" s="303">
        <v>20</v>
      </c>
      <c r="AR676" s="22"/>
      <c r="AS676" s="116" t="str">
        <f t="shared" si="102"/>
        <v>N</v>
      </c>
      <c r="AT676" s="113">
        <f>IFERROR(SUMIF('Current NLData'!A:A,'Payment Changes'!G676,'Current NLData'!K:K)/COUNTIF('Current NLData'!A:A,'Payment Changes'!G676),0)+IFERROR(VLOOKUP(G676&amp;"-ALL",NLPaymentExport,10,FALSE),0)</f>
        <v>20</v>
      </c>
      <c r="AU676" s="117">
        <f t="shared" si="103"/>
        <v>0</v>
      </c>
    </row>
    <row r="677" spans="1:80" ht="28.5" outlineLevel="1" x14ac:dyDescent="0.45">
      <c r="A677" s="3"/>
      <c r="C677" s="4"/>
      <c r="D677" s="456"/>
      <c r="E677" s="90" t="str">
        <f t="shared" si="104"/>
        <v>Mobile Montlimar</v>
      </c>
      <c r="F677" s="92" t="str">
        <f t="shared" si="105"/>
        <v>CP133</v>
      </c>
      <c r="G677" s="98" t="str">
        <f t="shared" si="106"/>
        <v>CP133-RETURN - 6th don of the month -BONUS</v>
      </c>
      <c r="H677" s="457"/>
      <c r="I677" s="38" t="s">
        <v>87</v>
      </c>
      <c r="J677" s="58">
        <v>0</v>
      </c>
      <c r="K677" s="58">
        <v>0</v>
      </c>
      <c r="L677" s="58">
        <v>0</v>
      </c>
      <c r="M677" s="58">
        <v>30</v>
      </c>
      <c r="N677" s="58">
        <v>30</v>
      </c>
      <c r="O677" s="58">
        <v>30</v>
      </c>
      <c r="P677" s="58">
        <v>30</v>
      </c>
      <c r="Q677" s="58">
        <v>30</v>
      </c>
      <c r="R677" s="58">
        <v>30</v>
      </c>
      <c r="S677" s="58">
        <v>30</v>
      </c>
      <c r="T677" s="58">
        <v>30</v>
      </c>
      <c r="U677" s="58">
        <v>30</v>
      </c>
      <c r="V677" s="186">
        <v>30</v>
      </c>
      <c r="W677" s="186">
        <v>30</v>
      </c>
      <c r="X677" s="186">
        <v>20</v>
      </c>
      <c r="Y677" s="186">
        <v>20</v>
      </c>
      <c r="Z677" s="186">
        <v>20</v>
      </c>
      <c r="AA677" s="186">
        <v>20</v>
      </c>
      <c r="AB677" s="186">
        <v>20</v>
      </c>
      <c r="AC677" s="186">
        <v>20</v>
      </c>
      <c r="AD677" s="214">
        <v>20</v>
      </c>
      <c r="AE677" s="214">
        <v>20</v>
      </c>
      <c r="AF677" s="214">
        <v>20</v>
      </c>
      <c r="AG677" s="214">
        <v>20</v>
      </c>
      <c r="AH677" s="214">
        <v>20</v>
      </c>
      <c r="AI677" s="214">
        <v>20</v>
      </c>
      <c r="AJ677" s="272">
        <v>20</v>
      </c>
      <c r="AK677" s="301">
        <v>20</v>
      </c>
      <c r="AL677" s="301">
        <v>20</v>
      </c>
      <c r="AM677" s="301">
        <v>20</v>
      </c>
      <c r="AN677" s="289">
        <v>0</v>
      </c>
      <c r="AO677" s="289">
        <v>20</v>
      </c>
      <c r="AP677" s="301">
        <v>20</v>
      </c>
      <c r="AQ677" s="301">
        <v>20</v>
      </c>
      <c r="AR677" s="22"/>
      <c r="AS677" s="116" t="str">
        <f t="shared" si="102"/>
        <v>N</v>
      </c>
      <c r="AT677" s="113">
        <f>IFERROR(SUMIF('Current NLData'!A:A,'Payment Changes'!G677,'Current NLData'!K:K)/COUNTIF('Current NLData'!A:A,'Payment Changes'!G677),0)+IFERROR(VLOOKUP(G677&amp;"-ALL",NLPaymentExport,10,FALSE),0)</f>
        <v>20</v>
      </c>
      <c r="AU677" s="117">
        <f t="shared" si="103"/>
        <v>0</v>
      </c>
    </row>
    <row r="678" spans="1:80" ht="28.5" outlineLevel="1" x14ac:dyDescent="0.45">
      <c r="A678" s="3"/>
      <c r="C678" s="4"/>
      <c r="D678" s="456"/>
      <c r="E678" s="90" t="str">
        <f t="shared" si="104"/>
        <v>Mobile Montlimar</v>
      </c>
      <c r="F678" s="92" t="str">
        <f t="shared" si="105"/>
        <v>CP133</v>
      </c>
      <c r="G678" s="98" t="str">
        <f t="shared" si="106"/>
        <v>CP133-RETURN - 7th don of the month -BONUS</v>
      </c>
      <c r="H678" s="457"/>
      <c r="I678" s="38" t="s">
        <v>88</v>
      </c>
      <c r="J678" s="58">
        <v>0</v>
      </c>
      <c r="K678" s="58">
        <v>0</v>
      </c>
      <c r="L678" s="58">
        <v>0</v>
      </c>
      <c r="M678" s="58">
        <v>0</v>
      </c>
      <c r="N678" s="58">
        <v>0</v>
      </c>
      <c r="O678" s="58">
        <v>0</v>
      </c>
      <c r="P678" s="58">
        <v>0</v>
      </c>
      <c r="Q678" s="58">
        <v>0</v>
      </c>
      <c r="R678" s="58">
        <v>0</v>
      </c>
      <c r="S678" s="58">
        <v>0</v>
      </c>
      <c r="T678" s="58">
        <v>0</v>
      </c>
      <c r="U678" s="58">
        <v>0</v>
      </c>
      <c r="V678" s="186">
        <v>0</v>
      </c>
      <c r="W678" s="186">
        <v>0</v>
      </c>
      <c r="X678" s="186">
        <v>0</v>
      </c>
      <c r="Y678" s="186">
        <v>0</v>
      </c>
      <c r="Z678" s="186">
        <v>0</v>
      </c>
      <c r="AA678" s="186">
        <v>0</v>
      </c>
      <c r="AB678" s="186">
        <v>0</v>
      </c>
      <c r="AC678" s="186">
        <v>0</v>
      </c>
      <c r="AD678" s="214">
        <v>0</v>
      </c>
      <c r="AE678" s="214">
        <v>0</v>
      </c>
      <c r="AF678" s="214">
        <v>0</v>
      </c>
      <c r="AG678" s="214">
        <v>0</v>
      </c>
      <c r="AH678" s="214">
        <v>0</v>
      </c>
      <c r="AI678" s="214">
        <v>0</v>
      </c>
      <c r="AJ678" s="272">
        <v>0</v>
      </c>
      <c r="AK678" s="301">
        <v>0</v>
      </c>
      <c r="AL678" s="301">
        <v>0</v>
      </c>
      <c r="AM678" s="301">
        <v>0</v>
      </c>
      <c r="AN678" s="272">
        <v>0</v>
      </c>
      <c r="AO678" s="301">
        <v>0</v>
      </c>
      <c r="AP678" s="301">
        <v>0</v>
      </c>
      <c r="AQ678" s="301">
        <v>0</v>
      </c>
      <c r="AR678" s="22"/>
      <c r="AS678" s="116" t="str">
        <f t="shared" si="102"/>
        <v>N</v>
      </c>
      <c r="AT678" s="113">
        <f>IFERROR(SUMIF('Current NLData'!A:A,'Payment Changes'!G678,'Current NLData'!K:K)/COUNTIF('Current NLData'!A:A,'Payment Changes'!G678),0)+IFERROR(VLOOKUP(G678&amp;"-ALL",NLPaymentExport,10,FALSE),0)</f>
        <v>0</v>
      </c>
      <c r="AU678" s="117">
        <f t="shared" si="103"/>
        <v>0</v>
      </c>
    </row>
    <row r="679" spans="1:80" ht="28.5" outlineLevel="1" x14ac:dyDescent="0.45">
      <c r="A679" s="3"/>
      <c r="C679" s="4"/>
      <c r="D679" s="456"/>
      <c r="E679" s="90" t="str">
        <f t="shared" si="104"/>
        <v>Mobile Montlimar</v>
      </c>
      <c r="F679" s="92" t="str">
        <f t="shared" si="105"/>
        <v>CP133</v>
      </c>
      <c r="G679" s="98" t="str">
        <f t="shared" si="106"/>
        <v>CP133-RETURN - 8th don of the month -BONUS</v>
      </c>
      <c r="H679" s="457"/>
      <c r="I679" s="38" t="s">
        <v>89</v>
      </c>
      <c r="J679" s="58">
        <v>0</v>
      </c>
      <c r="K679" s="58">
        <v>0</v>
      </c>
      <c r="L679" s="58">
        <v>0</v>
      </c>
      <c r="M679" s="58">
        <v>0</v>
      </c>
      <c r="N679" s="58">
        <v>0</v>
      </c>
      <c r="O679" s="58">
        <v>0</v>
      </c>
      <c r="P679" s="58">
        <v>0</v>
      </c>
      <c r="Q679" s="58">
        <v>0</v>
      </c>
      <c r="R679" s="58">
        <v>0</v>
      </c>
      <c r="S679" s="58">
        <v>0</v>
      </c>
      <c r="T679" s="58">
        <v>0</v>
      </c>
      <c r="U679" s="58">
        <v>0</v>
      </c>
      <c r="V679" s="186">
        <v>0</v>
      </c>
      <c r="W679" s="186">
        <v>0</v>
      </c>
      <c r="X679" s="186">
        <v>0</v>
      </c>
      <c r="Y679" s="186">
        <v>0</v>
      </c>
      <c r="Z679" s="186">
        <v>0</v>
      </c>
      <c r="AA679" s="186">
        <v>0</v>
      </c>
      <c r="AB679" s="186">
        <v>0</v>
      </c>
      <c r="AC679" s="186">
        <v>0</v>
      </c>
      <c r="AD679" s="214">
        <v>0</v>
      </c>
      <c r="AE679" s="214">
        <v>0</v>
      </c>
      <c r="AF679" s="214">
        <v>0</v>
      </c>
      <c r="AG679" s="214">
        <v>0</v>
      </c>
      <c r="AH679" s="214">
        <v>0</v>
      </c>
      <c r="AI679" s="214">
        <v>0</v>
      </c>
      <c r="AJ679" s="272">
        <v>0</v>
      </c>
      <c r="AK679" s="301">
        <v>0</v>
      </c>
      <c r="AL679" s="301">
        <v>0</v>
      </c>
      <c r="AM679" s="301">
        <v>0</v>
      </c>
      <c r="AN679" s="272">
        <v>0</v>
      </c>
      <c r="AO679" s="301">
        <v>0</v>
      </c>
      <c r="AP679" s="301">
        <v>0</v>
      </c>
      <c r="AQ679" s="301">
        <v>0</v>
      </c>
      <c r="AR679" s="22"/>
      <c r="AS679" s="116" t="str">
        <f t="shared" si="102"/>
        <v>N</v>
      </c>
      <c r="AT679" s="113">
        <f>IFERROR(SUMIF('Current NLData'!A:A,'Payment Changes'!G679,'Current NLData'!K:K)/COUNTIF('Current NLData'!A:A,'Payment Changes'!G679),0)+IFERROR(VLOOKUP(G679&amp;"-ALL",NLPaymentExport,10,FALSE),0)</f>
        <v>0</v>
      </c>
      <c r="AU679" s="117">
        <f t="shared" si="103"/>
        <v>0</v>
      </c>
    </row>
    <row r="680" spans="1:80" ht="28.5" outlineLevel="1" x14ac:dyDescent="0.45">
      <c r="A680" s="3"/>
      <c r="C680" s="4" t="str">
        <f>IF(J680=0,"Warning","")</f>
        <v/>
      </c>
      <c r="D680" s="456"/>
      <c r="E680" s="90" t="str">
        <f t="shared" si="104"/>
        <v>Mobile Montlimar</v>
      </c>
      <c r="F680" s="92" t="str">
        <f t="shared" si="105"/>
        <v>CP133</v>
      </c>
      <c r="G680" s="98" t="str">
        <f t="shared" si="106"/>
        <v>CP133-RETURN - Buddy referral  -BONUS</v>
      </c>
      <c r="H680" s="457"/>
      <c r="I680" s="39" t="s">
        <v>90</v>
      </c>
      <c r="J680" s="58">
        <v>50</v>
      </c>
      <c r="K680" s="58">
        <v>50</v>
      </c>
      <c r="L680" s="58">
        <v>0</v>
      </c>
      <c r="M680" s="58">
        <v>50</v>
      </c>
      <c r="N680" s="58">
        <v>50</v>
      </c>
      <c r="O680" s="58">
        <v>50</v>
      </c>
      <c r="P680" s="58">
        <v>50</v>
      </c>
      <c r="Q680" s="58">
        <v>50</v>
      </c>
      <c r="R680" s="58">
        <v>50</v>
      </c>
      <c r="S680" s="58">
        <v>50</v>
      </c>
      <c r="T680" s="58">
        <v>50</v>
      </c>
      <c r="U680" s="58">
        <v>50</v>
      </c>
      <c r="V680" s="186">
        <v>50</v>
      </c>
      <c r="W680" s="186">
        <v>50</v>
      </c>
      <c r="X680" s="186">
        <v>50</v>
      </c>
      <c r="Y680" s="186">
        <v>50</v>
      </c>
      <c r="Z680" s="186">
        <v>50</v>
      </c>
      <c r="AA680" s="186">
        <v>50</v>
      </c>
      <c r="AB680" s="186">
        <v>50</v>
      </c>
      <c r="AC680" s="186">
        <v>50</v>
      </c>
      <c r="AD680" s="214">
        <v>50</v>
      </c>
      <c r="AE680" s="214">
        <v>50</v>
      </c>
      <c r="AF680" s="214">
        <v>50</v>
      </c>
      <c r="AG680" s="214">
        <v>50</v>
      </c>
      <c r="AH680" s="214">
        <v>50</v>
      </c>
      <c r="AI680" s="214">
        <v>50</v>
      </c>
      <c r="AJ680" s="272">
        <v>50</v>
      </c>
      <c r="AK680" s="301">
        <v>50</v>
      </c>
      <c r="AL680" s="301">
        <v>50</v>
      </c>
      <c r="AM680" s="301">
        <v>50</v>
      </c>
      <c r="AN680" s="272">
        <v>50</v>
      </c>
      <c r="AO680" s="301">
        <v>50</v>
      </c>
      <c r="AP680" s="301">
        <v>50</v>
      </c>
      <c r="AQ680" s="301">
        <v>50</v>
      </c>
      <c r="AR680" s="22"/>
      <c r="AS680" s="116" t="str">
        <f t="shared" si="102"/>
        <v>N</v>
      </c>
      <c r="AT680" s="113">
        <f>IFERROR(SUMIF('Current NLData'!A:A,'Payment Changes'!G680,'Current NLData'!K:K)/COUNTIF('Current NLData'!A:A,'Payment Changes'!G680),0)+IFERROR(VLOOKUP(G680&amp;"-ALL",NLPaymentExport,10,FALSE),0)</f>
        <v>50</v>
      </c>
      <c r="AU680" s="117">
        <f t="shared" si="103"/>
        <v>0</v>
      </c>
    </row>
    <row r="681" spans="1:80" s="89" customFormat="1" ht="21.4" thickBot="1" x14ac:dyDescent="0.7">
      <c r="A681" s="85"/>
      <c r="B681" s="348"/>
      <c r="C681" s="160"/>
      <c r="D681" s="86"/>
      <c r="E681" s="86"/>
      <c r="F681" s="86"/>
      <c r="G681" s="86"/>
      <c r="H681" s="95"/>
      <c r="I681" s="87"/>
      <c r="J681" s="88"/>
      <c r="K681" s="88"/>
      <c r="L681" s="88"/>
      <c r="M681" s="88"/>
      <c r="N681" s="88"/>
      <c r="O681" s="88"/>
      <c r="P681" s="88"/>
      <c r="Q681" s="88"/>
      <c r="R681" s="88"/>
      <c r="S681" s="88"/>
      <c r="T681" s="88"/>
      <c r="U681" s="88"/>
      <c r="V681" s="189" t="s">
        <v>91</v>
      </c>
      <c r="W681" s="189" t="s">
        <v>91</v>
      </c>
      <c r="X681" s="189" t="s">
        <v>91</v>
      </c>
      <c r="Y681" s="189" t="s">
        <v>91</v>
      </c>
      <c r="Z681" s="189" t="s">
        <v>91</v>
      </c>
      <c r="AA681" s="189" t="s">
        <v>91</v>
      </c>
      <c r="AB681" s="189" t="s">
        <v>91</v>
      </c>
      <c r="AC681" s="189" t="s">
        <v>91</v>
      </c>
      <c r="AD681" s="257" t="s">
        <v>91</v>
      </c>
      <c r="AE681" s="257" t="s">
        <v>91</v>
      </c>
      <c r="AF681" s="257" t="s">
        <v>91</v>
      </c>
      <c r="AG681" s="257" t="s">
        <v>91</v>
      </c>
      <c r="AH681" s="257" t="s">
        <v>91</v>
      </c>
      <c r="AI681" s="257" t="s">
        <v>91</v>
      </c>
      <c r="AJ681" s="288" t="s">
        <v>91</v>
      </c>
      <c r="AK681" s="311" t="s">
        <v>91</v>
      </c>
      <c r="AL681" s="311" t="s">
        <v>91</v>
      </c>
      <c r="AM681" s="311" t="s">
        <v>91</v>
      </c>
      <c r="AN681" s="288" t="s">
        <v>91</v>
      </c>
      <c r="AO681" s="311" t="s">
        <v>91</v>
      </c>
      <c r="AP681" s="311" t="s">
        <v>91</v>
      </c>
      <c r="AQ681" s="311" t="s">
        <v>91</v>
      </c>
      <c r="AR681" s="21"/>
      <c r="AS681" s="116" t="str">
        <f t="shared" si="102"/>
        <v>N</v>
      </c>
      <c r="AT681" s="113">
        <f>IFERROR(SUMIF('Current NLData'!A:A,'Payment Changes'!G681,'Current NLData'!K:K)/COUNTIF('Current NLData'!A:A,'Payment Changes'!G681),0)+IFERROR(VLOOKUP(G681&amp;"-ALL",NLPaymentExport,10,FALSE),0)</f>
        <v>0</v>
      </c>
      <c r="AU681" s="117" t="str">
        <f t="shared" si="103"/>
        <v/>
      </c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</row>
    <row r="682" spans="1:80" s="10" customFormat="1" x14ac:dyDescent="0.45">
      <c r="A682" s="458">
        <v>38</v>
      </c>
      <c r="B682" s="461" t="s">
        <v>507</v>
      </c>
      <c r="C682" s="464" t="s">
        <v>44</v>
      </c>
      <c r="D682" s="467" t="s">
        <v>305</v>
      </c>
      <c r="E682" s="105" t="str">
        <f t="shared" si="104"/>
        <v>Mobile Moffet</v>
      </c>
      <c r="F682" s="106" t="s">
        <v>508</v>
      </c>
      <c r="G682" s="107" t="str">
        <f t="shared" ref="G682:G700" si="107">F682&amp;"-"&amp;I682</f>
        <v>CP328-New Donor</v>
      </c>
      <c r="H682" s="470" t="s">
        <v>47</v>
      </c>
      <c r="I682" s="76" t="s">
        <v>48</v>
      </c>
      <c r="J682" s="40" t="s">
        <v>501</v>
      </c>
      <c r="K682" s="41" t="s">
        <v>502</v>
      </c>
      <c r="L682" s="41" t="s">
        <v>509</v>
      </c>
      <c r="M682" s="41" t="s">
        <v>262</v>
      </c>
      <c r="N682" s="40" t="s">
        <v>262</v>
      </c>
      <c r="O682" s="40" t="s">
        <v>262</v>
      </c>
      <c r="P682" s="40" t="s">
        <v>262</v>
      </c>
      <c r="Q682" s="40" t="s">
        <v>262</v>
      </c>
      <c r="R682" s="40" t="s">
        <v>262</v>
      </c>
      <c r="S682" s="40" t="s">
        <v>262</v>
      </c>
      <c r="T682" s="40" t="s">
        <v>503</v>
      </c>
      <c r="U682" s="40" t="s">
        <v>503</v>
      </c>
      <c r="V682" s="180" t="s">
        <v>503</v>
      </c>
      <c r="W682" s="180" t="s">
        <v>503</v>
      </c>
      <c r="X682" s="182" t="s">
        <v>262</v>
      </c>
      <c r="Y682" s="182" t="s">
        <v>262</v>
      </c>
      <c r="Z682" s="182" t="s">
        <v>262</v>
      </c>
      <c r="AA682" s="182" t="s">
        <v>262</v>
      </c>
      <c r="AB682" s="182" t="s">
        <v>262</v>
      </c>
      <c r="AC682" s="182" t="s">
        <v>262</v>
      </c>
      <c r="AD682" s="250" t="s">
        <v>263</v>
      </c>
      <c r="AE682" s="255" t="s">
        <v>263</v>
      </c>
      <c r="AF682" s="255" t="s">
        <v>263</v>
      </c>
      <c r="AG682" s="255" t="s">
        <v>422</v>
      </c>
      <c r="AH682" s="255" t="s">
        <v>263</v>
      </c>
      <c r="AI682" s="255" t="s">
        <v>422</v>
      </c>
      <c r="AJ682" s="291" t="s">
        <v>423</v>
      </c>
      <c r="AK682" s="321" t="s">
        <v>423</v>
      </c>
      <c r="AL682" s="321" t="s">
        <v>423</v>
      </c>
      <c r="AM682" s="321" t="s">
        <v>423</v>
      </c>
      <c r="AN682" s="291" t="s">
        <v>424</v>
      </c>
      <c r="AO682" s="321" t="s">
        <v>424</v>
      </c>
      <c r="AP682" s="321" t="s">
        <v>424</v>
      </c>
      <c r="AQ682" s="321" t="s">
        <v>424</v>
      </c>
      <c r="AR682" s="108"/>
      <c r="AS682" s="116" t="str">
        <f t="shared" si="102"/>
        <v>N</v>
      </c>
      <c r="AT682" s="113">
        <f>IFERROR(SUMIF('Current NLData'!A:A,'Payment Changes'!G682,'Current NLData'!K:K)/COUNTIF('Current NLData'!A:A,'Payment Changes'!G682),0)+IFERROR(VLOOKUP(G682&amp;"-ALL",NLPaymentExport,10,FALSE),0)</f>
        <v>0</v>
      </c>
      <c r="AU682" s="117" t="str">
        <f t="shared" si="103"/>
        <v/>
      </c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</row>
    <row r="683" spans="1:80" x14ac:dyDescent="0.45">
      <c r="A683" s="459"/>
      <c r="B683" s="462"/>
      <c r="C683" s="465"/>
      <c r="D683" s="468"/>
      <c r="E683" s="90" t="str">
        <f t="shared" si="104"/>
        <v>Mobile Moffet</v>
      </c>
      <c r="F683" s="91" t="s">
        <v>508</v>
      </c>
      <c r="G683" s="97" t="str">
        <f t="shared" si="107"/>
        <v>CP328-Return Donor</v>
      </c>
      <c r="H683" s="471"/>
      <c r="I683" s="77" t="s">
        <v>60</v>
      </c>
      <c r="J683" s="43" t="s">
        <v>504</v>
      </c>
      <c r="K683" s="43" t="s">
        <v>504</v>
      </c>
      <c r="L683" s="44" t="s">
        <v>504</v>
      </c>
      <c r="M683" s="44" t="s">
        <v>380</v>
      </c>
      <c r="N683" s="43" t="s">
        <v>380</v>
      </c>
      <c r="O683" s="43" t="s">
        <v>380</v>
      </c>
      <c r="P683" s="43" t="s">
        <v>380</v>
      </c>
      <c r="Q683" s="43" t="s">
        <v>380</v>
      </c>
      <c r="R683" s="43" t="s">
        <v>380</v>
      </c>
      <c r="S683" s="43" t="s">
        <v>380</v>
      </c>
      <c r="T683" s="43" t="s">
        <v>380</v>
      </c>
      <c r="U683" s="43" t="s">
        <v>380</v>
      </c>
      <c r="V683" s="176" t="s">
        <v>380</v>
      </c>
      <c r="W683" s="176" t="s">
        <v>380</v>
      </c>
      <c r="X683" s="184" t="s">
        <v>380</v>
      </c>
      <c r="Y683" s="184" t="s">
        <v>380</v>
      </c>
      <c r="Z683" s="184" t="s">
        <v>380</v>
      </c>
      <c r="AA683" s="184" t="s">
        <v>380</v>
      </c>
      <c r="AB683" s="184" t="s">
        <v>380</v>
      </c>
      <c r="AC683" s="184" t="s">
        <v>380</v>
      </c>
      <c r="AD683" s="256" t="s">
        <v>380</v>
      </c>
      <c r="AE683" s="256" t="s">
        <v>380</v>
      </c>
      <c r="AF683" s="256" t="s">
        <v>380</v>
      </c>
      <c r="AG683" s="256" t="s">
        <v>380</v>
      </c>
      <c r="AH683" s="256" t="s">
        <v>380</v>
      </c>
      <c r="AI683" s="256" t="s">
        <v>380</v>
      </c>
      <c r="AJ683" s="285" t="s">
        <v>380</v>
      </c>
      <c r="AK683" s="322" t="s">
        <v>380</v>
      </c>
      <c r="AL683" s="322" t="s">
        <v>380</v>
      </c>
      <c r="AM683" s="322" t="s">
        <v>380</v>
      </c>
      <c r="AN683" s="285" t="s">
        <v>380</v>
      </c>
      <c r="AO683" s="322" t="s">
        <v>380</v>
      </c>
      <c r="AP683" s="322" t="s">
        <v>380</v>
      </c>
      <c r="AQ683" s="322" t="s">
        <v>380</v>
      </c>
      <c r="AR683" s="21"/>
      <c r="AS683" s="116" t="str">
        <f t="shared" si="102"/>
        <v>N</v>
      </c>
      <c r="AT683" s="113">
        <f>IFERROR(SUMIF('Current NLData'!A:A,'Payment Changes'!G683,'Current NLData'!K:K)/COUNTIF('Current NLData'!A:A,'Payment Changes'!G683),0)+IFERROR(VLOOKUP(G683&amp;"-ALL",NLPaymentExport,10,FALSE),0)</f>
        <v>0</v>
      </c>
      <c r="AU683" s="117" t="str">
        <f t="shared" si="103"/>
        <v/>
      </c>
    </row>
    <row r="684" spans="1:80" x14ac:dyDescent="0.45">
      <c r="A684" s="459"/>
      <c r="B684" s="462"/>
      <c r="C684" s="465"/>
      <c r="D684" s="468"/>
      <c r="E684" s="90" t="str">
        <f t="shared" si="104"/>
        <v>Mobile Moffet</v>
      </c>
      <c r="F684" s="91" t="s">
        <v>508</v>
      </c>
      <c r="G684" s="97" t="str">
        <f t="shared" si="107"/>
        <v>CP328-Retention Bonus</v>
      </c>
      <c r="H684" s="471"/>
      <c r="I684" s="78" t="s">
        <v>62</v>
      </c>
      <c r="J684" s="46" t="s">
        <v>316</v>
      </c>
      <c r="K684" s="46" t="s">
        <v>316</v>
      </c>
      <c r="L684" s="47" t="s">
        <v>64</v>
      </c>
      <c r="M684" s="120" t="s">
        <v>65</v>
      </c>
      <c r="N684" s="133" t="s">
        <v>65</v>
      </c>
      <c r="O684" s="133" t="s">
        <v>65</v>
      </c>
      <c r="P684" s="133" t="s">
        <v>65</v>
      </c>
      <c r="Q684" s="133" t="s">
        <v>65</v>
      </c>
      <c r="R684" s="133" t="s">
        <v>65</v>
      </c>
      <c r="S684" s="133" t="s">
        <v>65</v>
      </c>
      <c r="T684" s="133" t="s">
        <v>65</v>
      </c>
      <c r="U684" s="133" t="s">
        <v>65</v>
      </c>
      <c r="V684" s="182" t="s">
        <v>65</v>
      </c>
      <c r="W684" s="182" t="s">
        <v>65</v>
      </c>
      <c r="X684" s="182" t="s">
        <v>67</v>
      </c>
      <c r="Y684" s="182" t="s">
        <v>67</v>
      </c>
      <c r="Z684" s="182" t="s">
        <v>67</v>
      </c>
      <c r="AA684" s="182" t="s">
        <v>67</v>
      </c>
      <c r="AB684" s="182" t="s">
        <v>67</v>
      </c>
      <c r="AC684" s="182" t="s">
        <v>67</v>
      </c>
      <c r="AD684" s="255" t="s">
        <v>67</v>
      </c>
      <c r="AE684" s="255" t="s">
        <v>67</v>
      </c>
      <c r="AF684" s="255" t="s">
        <v>67</v>
      </c>
      <c r="AG684" s="255" t="s">
        <v>67</v>
      </c>
      <c r="AH684" s="255" t="s">
        <v>67</v>
      </c>
      <c r="AI684" s="255" t="s">
        <v>67</v>
      </c>
      <c r="AJ684" s="284" t="s">
        <v>67</v>
      </c>
      <c r="AK684" s="321" t="s">
        <v>67</v>
      </c>
      <c r="AL684" s="321" t="s">
        <v>67</v>
      </c>
      <c r="AM684" s="321" t="s">
        <v>67</v>
      </c>
      <c r="AN684" s="291" t="s">
        <v>505</v>
      </c>
      <c r="AO684" s="291" t="s">
        <v>506</v>
      </c>
      <c r="AP684" s="321" t="s">
        <v>506</v>
      </c>
      <c r="AQ684" s="321" t="s">
        <v>506</v>
      </c>
      <c r="AR684" s="21"/>
      <c r="AS684" s="116" t="str">
        <f t="shared" si="102"/>
        <v>N</v>
      </c>
      <c r="AT684" s="113">
        <f>IFERROR(SUMIF('Current NLData'!A:A,'Payment Changes'!G684,'Current NLData'!K:K)/COUNTIF('Current NLData'!A:A,'Payment Changes'!G684),0)+IFERROR(VLOOKUP(G684&amp;"-ALL",NLPaymentExport,10,FALSE),0)</f>
        <v>0</v>
      </c>
      <c r="AU684" s="117" t="str">
        <f t="shared" si="103"/>
        <v/>
      </c>
    </row>
    <row r="685" spans="1:80" s="15" customFormat="1" ht="14.65" thickBot="1" x14ac:dyDescent="0.5">
      <c r="A685" s="460"/>
      <c r="B685" s="463"/>
      <c r="C685" s="466"/>
      <c r="D685" s="469"/>
      <c r="E685" s="109" t="str">
        <f t="shared" si="104"/>
        <v>Mobile Moffet</v>
      </c>
      <c r="F685" s="110" t="s">
        <v>508</v>
      </c>
      <c r="G685" s="111" t="str">
        <f t="shared" si="107"/>
        <v>CP328-Referral</v>
      </c>
      <c r="H685" s="472"/>
      <c r="I685" s="79" t="s">
        <v>73</v>
      </c>
      <c r="J685" s="49">
        <v>50</v>
      </c>
      <c r="K685" s="49">
        <v>50</v>
      </c>
      <c r="L685" s="50" t="s">
        <v>64</v>
      </c>
      <c r="M685" s="121" t="s">
        <v>74</v>
      </c>
      <c r="N685" s="134" t="s">
        <v>74</v>
      </c>
      <c r="O685" s="134" t="s">
        <v>74</v>
      </c>
      <c r="P685" s="134" t="s">
        <v>74</v>
      </c>
      <c r="Q685" s="134" t="s">
        <v>74</v>
      </c>
      <c r="R685" s="134" t="s">
        <v>74</v>
      </c>
      <c r="S685" s="134" t="s">
        <v>74</v>
      </c>
      <c r="T685" s="134" t="s">
        <v>74</v>
      </c>
      <c r="U685" s="134" t="s">
        <v>74</v>
      </c>
      <c r="V685" s="183" t="s">
        <v>74</v>
      </c>
      <c r="W685" s="183" t="s">
        <v>74</v>
      </c>
      <c r="X685" s="183" t="s">
        <v>74</v>
      </c>
      <c r="Y685" s="183" t="s">
        <v>74</v>
      </c>
      <c r="Z685" s="183" t="s">
        <v>74</v>
      </c>
      <c r="AA685" s="183" t="s">
        <v>74</v>
      </c>
      <c r="AB685" s="183" t="s">
        <v>74</v>
      </c>
      <c r="AC685" s="183" t="s">
        <v>74</v>
      </c>
      <c r="AD685" s="265" t="s">
        <v>74</v>
      </c>
      <c r="AE685" s="265" t="s">
        <v>74</v>
      </c>
      <c r="AF685" s="265" t="s">
        <v>74</v>
      </c>
      <c r="AG685" s="265" t="s">
        <v>74</v>
      </c>
      <c r="AH685" s="265" t="s">
        <v>74</v>
      </c>
      <c r="AI685" s="265" t="s">
        <v>74</v>
      </c>
      <c r="AJ685" s="309" t="s">
        <v>74</v>
      </c>
      <c r="AK685" s="330" t="s">
        <v>74</v>
      </c>
      <c r="AL685" s="330" t="s">
        <v>74</v>
      </c>
      <c r="AM685" s="330" t="s">
        <v>74</v>
      </c>
      <c r="AN685" s="309" t="s">
        <v>74</v>
      </c>
      <c r="AO685" s="330" t="s">
        <v>74</v>
      </c>
      <c r="AP685" s="330" t="s">
        <v>74</v>
      </c>
      <c r="AQ685" s="330" t="s">
        <v>74</v>
      </c>
      <c r="AR685" s="112"/>
      <c r="AS685" s="116" t="str">
        <f t="shared" si="102"/>
        <v>N</v>
      </c>
      <c r="AT685" s="113">
        <f>IFERROR(SUMIF('Current NLData'!A:A,'Payment Changes'!G685,'Current NLData'!K:K)/COUNTIF('Current NLData'!A:A,'Payment Changes'!G685),0)+IFERROR(VLOOKUP(G685&amp;"-ALL",NLPaymentExport,10,FALSE),0)</f>
        <v>0</v>
      </c>
      <c r="AU685" s="117" t="str">
        <f t="shared" si="103"/>
        <v/>
      </c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</row>
    <row r="686" spans="1:80" outlineLevel="1" x14ac:dyDescent="0.45">
      <c r="A686" s="3"/>
      <c r="C686" s="4"/>
      <c r="D686" s="455" t="s">
        <v>508</v>
      </c>
      <c r="E686" s="90" t="str">
        <f t="shared" si="104"/>
        <v>Mobile Moffet</v>
      </c>
      <c r="F686" s="92" t="str">
        <f t="shared" si="105"/>
        <v>CP328</v>
      </c>
      <c r="G686" s="98" t="str">
        <f t="shared" si="107"/>
        <v>CP328-NEW DONOR -1st</v>
      </c>
      <c r="H686" s="457" t="s">
        <v>75</v>
      </c>
      <c r="I686" s="33" t="s">
        <v>76</v>
      </c>
      <c r="J686" s="60">
        <v>100</v>
      </c>
      <c r="K686" s="61">
        <v>100</v>
      </c>
      <c r="L686" s="60">
        <v>100</v>
      </c>
      <c r="M686" s="60">
        <v>100</v>
      </c>
      <c r="N686" s="60">
        <v>100</v>
      </c>
      <c r="O686" s="60">
        <v>100</v>
      </c>
      <c r="P686" s="60">
        <v>100</v>
      </c>
      <c r="Q686" s="60">
        <v>100</v>
      </c>
      <c r="R686" s="60">
        <v>100</v>
      </c>
      <c r="S686" s="60">
        <v>100</v>
      </c>
      <c r="T686" s="60">
        <v>100</v>
      </c>
      <c r="U686" s="60">
        <v>100</v>
      </c>
      <c r="V686" s="186">
        <v>100</v>
      </c>
      <c r="W686" s="186">
        <v>100</v>
      </c>
      <c r="X686" s="186">
        <v>100</v>
      </c>
      <c r="Y686" s="186">
        <v>100</v>
      </c>
      <c r="Z686" s="186">
        <v>100</v>
      </c>
      <c r="AA686" s="186">
        <v>100</v>
      </c>
      <c r="AB686" s="186">
        <v>100</v>
      </c>
      <c r="AC686" s="186">
        <v>100</v>
      </c>
      <c r="AD686" s="214">
        <v>100</v>
      </c>
      <c r="AE686" s="214">
        <v>100</v>
      </c>
      <c r="AF686" s="214">
        <v>100</v>
      </c>
      <c r="AG686" s="214">
        <v>100</v>
      </c>
      <c r="AH686" s="214">
        <v>100</v>
      </c>
      <c r="AI686" s="214">
        <v>100</v>
      </c>
      <c r="AJ686" s="272">
        <v>100</v>
      </c>
      <c r="AK686" s="301">
        <v>100</v>
      </c>
      <c r="AL686" s="301">
        <v>100</v>
      </c>
      <c r="AM686" s="301">
        <v>100</v>
      </c>
      <c r="AN686" s="272">
        <v>100</v>
      </c>
      <c r="AO686" s="301">
        <v>100</v>
      </c>
      <c r="AP686" s="301">
        <v>100</v>
      </c>
      <c r="AQ686" s="301">
        <v>100</v>
      </c>
      <c r="AR686" s="23"/>
      <c r="AS686" s="116" t="str">
        <f t="shared" si="102"/>
        <v>N</v>
      </c>
      <c r="AT686" s="113">
        <f>IFERROR(SUMIF('Current NLData'!A:A,'Payment Changes'!G686,'Current NLData'!K:K)/COUNTIF('Current NLData'!A:A,'Payment Changes'!G686),0)+IFERROR(VLOOKUP(G686&amp;"-ALL",NLPaymentExport,10,FALSE),0)</f>
        <v>100</v>
      </c>
      <c r="AU686" s="117">
        <f t="shared" si="103"/>
        <v>0</v>
      </c>
    </row>
    <row r="687" spans="1:80" outlineLevel="1" x14ac:dyDescent="0.45">
      <c r="A687" s="3"/>
      <c r="C687" s="4"/>
      <c r="D687" s="456"/>
      <c r="E687" s="90" t="str">
        <f t="shared" si="104"/>
        <v>Mobile Moffet</v>
      </c>
      <c r="F687" s="92" t="str">
        <f t="shared" si="105"/>
        <v>CP328</v>
      </c>
      <c r="G687" s="98" t="str">
        <f t="shared" si="107"/>
        <v>CP328-NEW DONOR -2nd</v>
      </c>
      <c r="H687" s="457"/>
      <c r="I687" s="34" t="s">
        <v>77</v>
      </c>
      <c r="J687" s="58">
        <v>100</v>
      </c>
      <c r="K687" s="62">
        <v>100</v>
      </c>
      <c r="L687" s="58">
        <v>100</v>
      </c>
      <c r="M687" s="58">
        <v>100</v>
      </c>
      <c r="N687" s="58">
        <v>100</v>
      </c>
      <c r="O687" s="58">
        <v>100</v>
      </c>
      <c r="P687" s="58">
        <v>100</v>
      </c>
      <c r="Q687" s="58">
        <v>100</v>
      </c>
      <c r="R687" s="58">
        <v>100</v>
      </c>
      <c r="S687" s="58">
        <v>100</v>
      </c>
      <c r="T687" s="58">
        <v>100</v>
      </c>
      <c r="U687" s="58">
        <v>100</v>
      </c>
      <c r="V687" s="186">
        <v>100</v>
      </c>
      <c r="W687" s="186">
        <v>100</v>
      </c>
      <c r="X687" s="186">
        <v>100</v>
      </c>
      <c r="Y687" s="186">
        <v>100</v>
      </c>
      <c r="Z687" s="186">
        <v>100</v>
      </c>
      <c r="AA687" s="186">
        <v>100</v>
      </c>
      <c r="AB687" s="186">
        <v>100</v>
      </c>
      <c r="AC687" s="186">
        <v>100</v>
      </c>
      <c r="AD687" s="214">
        <v>100</v>
      </c>
      <c r="AE687" s="214">
        <v>100</v>
      </c>
      <c r="AF687" s="214">
        <v>100</v>
      </c>
      <c r="AG687" s="214">
        <v>100</v>
      </c>
      <c r="AH687" s="214">
        <v>100</v>
      </c>
      <c r="AI687" s="214">
        <v>100</v>
      </c>
      <c r="AJ687" s="272">
        <v>100</v>
      </c>
      <c r="AK687" s="301">
        <v>100</v>
      </c>
      <c r="AL687" s="301">
        <v>100</v>
      </c>
      <c r="AM687" s="301">
        <v>100</v>
      </c>
      <c r="AN687" s="272">
        <v>100</v>
      </c>
      <c r="AO687" s="301">
        <v>100</v>
      </c>
      <c r="AP687" s="301">
        <v>100</v>
      </c>
      <c r="AQ687" s="301">
        <v>100</v>
      </c>
      <c r="AR687" s="23"/>
      <c r="AS687" s="116" t="str">
        <f t="shared" si="102"/>
        <v>N</v>
      </c>
      <c r="AT687" s="113">
        <f>IFERROR(SUMIF('Current NLData'!A:A,'Payment Changes'!G687,'Current NLData'!K:K)/COUNTIF('Current NLData'!A:A,'Payment Changes'!G687),0)+IFERROR(VLOOKUP(G687&amp;"-ALL",NLPaymentExport,10,FALSE),0)</f>
        <v>100</v>
      </c>
      <c r="AU687" s="117">
        <f t="shared" si="103"/>
        <v>0</v>
      </c>
    </row>
    <row r="688" spans="1:80" outlineLevel="1" x14ac:dyDescent="0.45">
      <c r="A688" s="3"/>
      <c r="C688" s="4"/>
      <c r="D688" s="456"/>
      <c r="E688" s="90" t="str">
        <f t="shared" si="104"/>
        <v>Mobile Moffet</v>
      </c>
      <c r="F688" s="92" t="str">
        <f t="shared" si="105"/>
        <v>CP328</v>
      </c>
      <c r="G688" s="98" t="str">
        <f t="shared" si="107"/>
        <v>CP328-NEW DONOR -3rd</v>
      </c>
      <c r="H688" s="457"/>
      <c r="I688" s="34" t="s">
        <v>78</v>
      </c>
      <c r="J688" s="58">
        <v>100</v>
      </c>
      <c r="K688" s="62">
        <v>100</v>
      </c>
      <c r="L688" s="58">
        <v>100</v>
      </c>
      <c r="M688" s="58">
        <v>100</v>
      </c>
      <c r="N688" s="58">
        <v>100</v>
      </c>
      <c r="O688" s="58">
        <v>100</v>
      </c>
      <c r="P688" s="58">
        <v>100</v>
      </c>
      <c r="Q688" s="58">
        <v>100</v>
      </c>
      <c r="R688" s="58">
        <v>100</v>
      </c>
      <c r="S688" s="58">
        <v>100</v>
      </c>
      <c r="T688" s="58">
        <v>100</v>
      </c>
      <c r="U688" s="58">
        <v>100</v>
      </c>
      <c r="V688" s="186">
        <v>100</v>
      </c>
      <c r="W688" s="186">
        <v>100</v>
      </c>
      <c r="X688" s="186">
        <v>100</v>
      </c>
      <c r="Y688" s="186">
        <v>100</v>
      </c>
      <c r="Z688" s="186">
        <v>100</v>
      </c>
      <c r="AA688" s="186">
        <v>100</v>
      </c>
      <c r="AB688" s="186">
        <v>100</v>
      </c>
      <c r="AC688" s="186">
        <v>100</v>
      </c>
      <c r="AD688" s="214">
        <v>100</v>
      </c>
      <c r="AE688" s="214">
        <v>100</v>
      </c>
      <c r="AF688" s="214">
        <v>100</v>
      </c>
      <c r="AG688" s="214">
        <v>100</v>
      </c>
      <c r="AH688" s="214">
        <v>100</v>
      </c>
      <c r="AI688" s="214">
        <v>100</v>
      </c>
      <c r="AJ688" s="272">
        <v>100</v>
      </c>
      <c r="AK688" s="301">
        <v>100</v>
      </c>
      <c r="AL688" s="301">
        <v>100</v>
      </c>
      <c r="AM688" s="301">
        <v>100</v>
      </c>
      <c r="AN688" s="272">
        <v>100</v>
      </c>
      <c r="AO688" s="301">
        <v>100</v>
      </c>
      <c r="AP688" s="301">
        <v>100</v>
      </c>
      <c r="AQ688" s="301">
        <v>100</v>
      </c>
      <c r="AR688" s="23"/>
      <c r="AS688" s="116" t="str">
        <f t="shared" si="102"/>
        <v>N</v>
      </c>
      <c r="AT688" s="113">
        <f>IFERROR(SUMIF('Current NLData'!A:A,'Payment Changes'!G688,'Current NLData'!K:K)/COUNTIF('Current NLData'!A:A,'Payment Changes'!G688),0)+IFERROR(VLOOKUP(G688&amp;"-ALL",NLPaymentExport,10,FALSE),0)</f>
        <v>100</v>
      </c>
      <c r="AU688" s="117">
        <f t="shared" si="103"/>
        <v>0</v>
      </c>
    </row>
    <row r="689" spans="1:80" outlineLevel="1" x14ac:dyDescent="0.45">
      <c r="A689" s="3"/>
      <c r="C689" s="4"/>
      <c r="D689" s="456"/>
      <c r="E689" s="90" t="str">
        <f t="shared" si="104"/>
        <v>Mobile Moffet</v>
      </c>
      <c r="F689" s="92" t="str">
        <f t="shared" si="105"/>
        <v>CP328</v>
      </c>
      <c r="G689" s="98" t="str">
        <f t="shared" si="107"/>
        <v>CP328-NEW DONOR -4th</v>
      </c>
      <c r="H689" s="457"/>
      <c r="I689" s="34" t="s">
        <v>79</v>
      </c>
      <c r="J689" s="58">
        <v>100</v>
      </c>
      <c r="K689" s="62">
        <v>100</v>
      </c>
      <c r="L689" s="58">
        <v>100</v>
      </c>
      <c r="M689" s="58">
        <v>100</v>
      </c>
      <c r="N689" s="58">
        <v>100</v>
      </c>
      <c r="O689" s="58">
        <v>100</v>
      </c>
      <c r="P689" s="58">
        <v>100</v>
      </c>
      <c r="Q689" s="58">
        <v>100</v>
      </c>
      <c r="R689" s="58">
        <v>100</v>
      </c>
      <c r="S689" s="58">
        <v>100</v>
      </c>
      <c r="T689" s="58">
        <v>100</v>
      </c>
      <c r="U689" s="58">
        <v>100</v>
      </c>
      <c r="V689" s="186">
        <v>100</v>
      </c>
      <c r="W689" s="186">
        <v>100</v>
      </c>
      <c r="X689" s="186">
        <v>100</v>
      </c>
      <c r="Y689" s="186">
        <v>100</v>
      </c>
      <c r="Z689" s="186">
        <v>100</v>
      </c>
      <c r="AA689" s="186">
        <v>100</v>
      </c>
      <c r="AB689" s="186">
        <v>100</v>
      </c>
      <c r="AC689" s="186">
        <v>100</v>
      </c>
      <c r="AD689" s="214">
        <v>100</v>
      </c>
      <c r="AE689" s="214">
        <v>100</v>
      </c>
      <c r="AF689" s="214">
        <v>100</v>
      </c>
      <c r="AG689" s="214">
        <v>100</v>
      </c>
      <c r="AH689" s="214">
        <v>100</v>
      </c>
      <c r="AI689" s="214">
        <v>100</v>
      </c>
      <c r="AJ689" s="272">
        <v>100</v>
      </c>
      <c r="AK689" s="301">
        <v>100</v>
      </c>
      <c r="AL689" s="301">
        <v>100</v>
      </c>
      <c r="AM689" s="301">
        <v>100</v>
      </c>
      <c r="AN689" s="272">
        <v>100</v>
      </c>
      <c r="AO689" s="301">
        <v>100</v>
      </c>
      <c r="AP689" s="301">
        <v>100</v>
      </c>
      <c r="AQ689" s="301">
        <v>100</v>
      </c>
      <c r="AR689" s="23"/>
      <c r="AS689" s="116" t="str">
        <f t="shared" si="102"/>
        <v>N</v>
      </c>
      <c r="AT689" s="113">
        <f>IFERROR(SUMIF('Current NLData'!A:A,'Payment Changes'!G689,'Current NLData'!K:K)/COUNTIF('Current NLData'!A:A,'Payment Changes'!G689),0)+IFERROR(VLOOKUP(G689&amp;"-ALL",NLPaymentExport,10,FALSE),0)</f>
        <v>100</v>
      </c>
      <c r="AU689" s="117">
        <f t="shared" si="103"/>
        <v>0</v>
      </c>
    </row>
    <row r="690" spans="1:80" outlineLevel="1" x14ac:dyDescent="0.45">
      <c r="A690" s="3"/>
      <c r="C690" s="4"/>
      <c r="D690" s="456"/>
      <c r="E690" s="90" t="str">
        <f t="shared" si="104"/>
        <v>Mobile Moffet</v>
      </c>
      <c r="F690" s="92" t="str">
        <f t="shared" si="105"/>
        <v>CP328</v>
      </c>
      <c r="G690" s="98" t="str">
        <f t="shared" si="107"/>
        <v>CP328-NEW DONOR -5th</v>
      </c>
      <c r="H690" s="457"/>
      <c r="I690" s="34" t="s">
        <v>80</v>
      </c>
      <c r="J690" s="58">
        <v>40</v>
      </c>
      <c r="K690" s="62">
        <v>40</v>
      </c>
      <c r="L690" s="58">
        <v>40</v>
      </c>
      <c r="M690" s="58">
        <v>100</v>
      </c>
      <c r="N690" s="58">
        <v>100</v>
      </c>
      <c r="O690" s="58">
        <v>100</v>
      </c>
      <c r="P690" s="58">
        <v>100</v>
      </c>
      <c r="Q690" s="58">
        <v>100</v>
      </c>
      <c r="R690" s="58">
        <v>100</v>
      </c>
      <c r="S690" s="58">
        <v>100</v>
      </c>
      <c r="T690" s="58">
        <v>100</v>
      </c>
      <c r="U690" s="58">
        <v>100</v>
      </c>
      <c r="V690" s="186">
        <v>100</v>
      </c>
      <c r="W690" s="186">
        <v>100</v>
      </c>
      <c r="X690" s="186">
        <v>100</v>
      </c>
      <c r="Y690" s="186">
        <v>100</v>
      </c>
      <c r="Z690" s="186">
        <v>100</v>
      </c>
      <c r="AA690" s="186">
        <v>100</v>
      </c>
      <c r="AB690" s="186">
        <v>100</v>
      </c>
      <c r="AC690" s="186">
        <v>100</v>
      </c>
      <c r="AD690" s="214">
        <v>100</v>
      </c>
      <c r="AE690" s="214">
        <v>100</v>
      </c>
      <c r="AF690" s="214">
        <v>100</v>
      </c>
      <c r="AG690" s="214">
        <v>100</v>
      </c>
      <c r="AH690" s="214">
        <v>100</v>
      </c>
      <c r="AI690" s="214">
        <v>100</v>
      </c>
      <c r="AJ690" s="272">
        <v>100</v>
      </c>
      <c r="AK690" s="301">
        <v>100</v>
      </c>
      <c r="AL690" s="301">
        <v>100</v>
      </c>
      <c r="AM690" s="301">
        <v>100</v>
      </c>
      <c r="AN690" s="272">
        <v>100</v>
      </c>
      <c r="AO690" s="301">
        <v>100</v>
      </c>
      <c r="AP690" s="301">
        <v>100</v>
      </c>
      <c r="AQ690" s="301">
        <v>100</v>
      </c>
      <c r="AR690" s="23"/>
      <c r="AS690" s="116" t="str">
        <f t="shared" si="102"/>
        <v>N</v>
      </c>
      <c r="AT690" s="113">
        <f>IFERROR(SUMIF('Current NLData'!A:A,'Payment Changes'!G690,'Current NLData'!K:K)/COUNTIF('Current NLData'!A:A,'Payment Changes'!G690),0)+IFERROR(VLOOKUP(G690&amp;"-ALL",NLPaymentExport,10,FALSE),0)</f>
        <v>100</v>
      </c>
      <c r="AU690" s="117">
        <f t="shared" si="103"/>
        <v>0</v>
      </c>
    </row>
    <row r="691" spans="1:80" outlineLevel="1" x14ac:dyDescent="0.45">
      <c r="A691" s="3"/>
      <c r="C691" s="4"/>
      <c r="D691" s="456"/>
      <c r="E691" s="90" t="str">
        <f t="shared" si="104"/>
        <v>Mobile Moffet</v>
      </c>
      <c r="F691" s="92" t="str">
        <f t="shared" si="105"/>
        <v>CP328</v>
      </c>
      <c r="G691" s="98" t="str">
        <f t="shared" si="107"/>
        <v>CP328-NEW DONOR -6th</v>
      </c>
      <c r="H691" s="457"/>
      <c r="I691" s="34" t="s">
        <v>81</v>
      </c>
      <c r="J691" s="58">
        <v>40</v>
      </c>
      <c r="K691" s="62">
        <v>85</v>
      </c>
      <c r="L691" s="58">
        <v>40</v>
      </c>
      <c r="M691" s="58">
        <v>100</v>
      </c>
      <c r="N691" s="58">
        <v>100</v>
      </c>
      <c r="O691" s="58">
        <v>100</v>
      </c>
      <c r="P691" s="58">
        <v>100</v>
      </c>
      <c r="Q691" s="58">
        <v>100</v>
      </c>
      <c r="R691" s="58">
        <v>100</v>
      </c>
      <c r="S691" s="58">
        <v>100</v>
      </c>
      <c r="T691" s="58">
        <v>40</v>
      </c>
      <c r="U691" s="58">
        <v>40</v>
      </c>
      <c r="V691" s="186">
        <v>40</v>
      </c>
      <c r="W691" s="186">
        <v>40</v>
      </c>
      <c r="X691" s="186">
        <v>100</v>
      </c>
      <c r="Y691" s="186">
        <v>100</v>
      </c>
      <c r="Z691" s="186">
        <v>100</v>
      </c>
      <c r="AA691" s="186">
        <v>100</v>
      </c>
      <c r="AB691" s="186">
        <v>100</v>
      </c>
      <c r="AC691" s="186">
        <v>100</v>
      </c>
      <c r="AD691" s="214">
        <v>100</v>
      </c>
      <c r="AE691" s="214">
        <v>100</v>
      </c>
      <c r="AF691" s="214">
        <v>100</v>
      </c>
      <c r="AG691" s="214">
        <v>100</v>
      </c>
      <c r="AH691" s="214">
        <v>100</v>
      </c>
      <c r="AI691" s="214">
        <v>100</v>
      </c>
      <c r="AJ691" s="289">
        <v>40</v>
      </c>
      <c r="AK691" s="301">
        <v>40</v>
      </c>
      <c r="AL691" s="301">
        <v>40</v>
      </c>
      <c r="AM691" s="301">
        <v>40</v>
      </c>
      <c r="AN691" s="289">
        <v>100</v>
      </c>
      <c r="AO691" s="301">
        <v>100</v>
      </c>
      <c r="AP691" s="301">
        <v>100</v>
      </c>
      <c r="AQ691" s="301">
        <v>100</v>
      </c>
      <c r="AR691" s="23"/>
      <c r="AS691" s="116" t="str">
        <f t="shared" si="102"/>
        <v>N</v>
      </c>
      <c r="AT691" s="113">
        <f>IFERROR(SUMIF('Current NLData'!A:A,'Payment Changes'!G691,'Current NLData'!K:K)/COUNTIF('Current NLData'!A:A,'Payment Changes'!G691),0)+IFERROR(VLOOKUP(G691&amp;"-ALL",NLPaymentExport,10,FALSE),0)</f>
        <v>100</v>
      </c>
      <c r="AU691" s="117">
        <f t="shared" si="103"/>
        <v>0</v>
      </c>
    </row>
    <row r="692" spans="1:80" outlineLevel="1" x14ac:dyDescent="0.45">
      <c r="A692" s="3"/>
      <c r="C692" s="4"/>
      <c r="D692" s="456"/>
      <c r="E692" s="90" t="str">
        <f t="shared" si="104"/>
        <v>Mobile Moffet</v>
      </c>
      <c r="F692" s="92" t="str">
        <f t="shared" si="105"/>
        <v>CP328</v>
      </c>
      <c r="G692" s="98" t="str">
        <f t="shared" si="107"/>
        <v>CP328-NEW DONOR -7th</v>
      </c>
      <c r="H692" s="457"/>
      <c r="I692" s="34" t="s">
        <v>82</v>
      </c>
      <c r="J692" s="58">
        <v>40</v>
      </c>
      <c r="K692" s="62">
        <v>40</v>
      </c>
      <c r="L692" s="58">
        <v>40</v>
      </c>
      <c r="M692" s="58">
        <v>40</v>
      </c>
      <c r="N692" s="58">
        <v>40</v>
      </c>
      <c r="O692" s="58">
        <v>40</v>
      </c>
      <c r="P692" s="58">
        <v>40</v>
      </c>
      <c r="Q692" s="58">
        <v>40</v>
      </c>
      <c r="R692" s="58">
        <v>40</v>
      </c>
      <c r="S692" s="58">
        <v>40</v>
      </c>
      <c r="T692" s="58">
        <v>40</v>
      </c>
      <c r="U692" s="58">
        <v>40</v>
      </c>
      <c r="V692" s="186">
        <v>40</v>
      </c>
      <c r="W692" s="186">
        <v>40</v>
      </c>
      <c r="X692" s="186">
        <v>40</v>
      </c>
      <c r="Y692" s="186">
        <v>40</v>
      </c>
      <c r="Z692" s="186">
        <v>40</v>
      </c>
      <c r="AA692" s="186">
        <v>40</v>
      </c>
      <c r="AB692" s="186">
        <v>40</v>
      </c>
      <c r="AC692" s="186">
        <v>40</v>
      </c>
      <c r="AD692" s="190">
        <v>100</v>
      </c>
      <c r="AE692" s="214">
        <v>100</v>
      </c>
      <c r="AF692" s="214">
        <v>100</v>
      </c>
      <c r="AG692" s="214">
        <v>100</v>
      </c>
      <c r="AH692" s="214">
        <v>100</v>
      </c>
      <c r="AI692" s="214">
        <v>100</v>
      </c>
      <c r="AJ692" s="289">
        <v>40</v>
      </c>
      <c r="AK692" s="301">
        <v>40</v>
      </c>
      <c r="AL692" s="301">
        <v>40</v>
      </c>
      <c r="AM692" s="301">
        <v>40</v>
      </c>
      <c r="AN692" s="272">
        <v>40</v>
      </c>
      <c r="AO692" s="301">
        <v>40</v>
      </c>
      <c r="AP692" s="301">
        <v>40</v>
      </c>
      <c r="AQ692" s="301">
        <v>40</v>
      </c>
      <c r="AR692" s="23"/>
      <c r="AS692" s="116" t="str">
        <f t="shared" si="102"/>
        <v>N</v>
      </c>
      <c r="AT692" s="113">
        <f>IFERROR(SUMIF('Current NLData'!A:A,'Payment Changes'!G692,'Current NLData'!K:K)/COUNTIF('Current NLData'!A:A,'Payment Changes'!G692),0)+IFERROR(VLOOKUP(G692&amp;"-ALL",NLPaymentExport,10,FALSE),0)</f>
        <v>40</v>
      </c>
      <c r="AU692" s="117">
        <f t="shared" si="103"/>
        <v>0</v>
      </c>
    </row>
    <row r="693" spans="1:80" outlineLevel="1" x14ac:dyDescent="0.45">
      <c r="A693" s="3"/>
      <c r="C693" s="4"/>
      <c r="D693" s="456"/>
      <c r="E693" s="90" t="str">
        <f t="shared" si="104"/>
        <v>Mobile Moffet</v>
      </c>
      <c r="F693" s="92" t="str">
        <f t="shared" si="105"/>
        <v>CP328</v>
      </c>
      <c r="G693" s="98" t="str">
        <f t="shared" si="107"/>
        <v>CP328-NEW DONOR -8th</v>
      </c>
      <c r="H693" s="457"/>
      <c r="I693" s="35" t="s">
        <v>83</v>
      </c>
      <c r="J693" s="63">
        <v>40</v>
      </c>
      <c r="K693" s="64">
        <v>85</v>
      </c>
      <c r="L693" s="63">
        <v>40</v>
      </c>
      <c r="M693" s="63">
        <v>40</v>
      </c>
      <c r="N693" s="63">
        <v>40</v>
      </c>
      <c r="O693" s="63">
        <v>40</v>
      </c>
      <c r="P693" s="63">
        <v>40</v>
      </c>
      <c r="Q693" s="63">
        <v>40</v>
      </c>
      <c r="R693" s="63">
        <v>40</v>
      </c>
      <c r="S693" s="63">
        <v>40</v>
      </c>
      <c r="T693" s="63">
        <v>40</v>
      </c>
      <c r="U693" s="63">
        <v>40</v>
      </c>
      <c r="V693" s="187">
        <v>40</v>
      </c>
      <c r="W693" s="187">
        <v>40</v>
      </c>
      <c r="X693" s="187">
        <v>40</v>
      </c>
      <c r="Y693" s="187">
        <v>40</v>
      </c>
      <c r="Z693" s="187">
        <v>40</v>
      </c>
      <c r="AA693" s="187">
        <v>40</v>
      </c>
      <c r="AB693" s="187">
        <v>40</v>
      </c>
      <c r="AC693" s="187">
        <v>40</v>
      </c>
      <c r="AD693" s="243">
        <v>100</v>
      </c>
      <c r="AE693" s="221">
        <v>100</v>
      </c>
      <c r="AF693" s="221">
        <v>100</v>
      </c>
      <c r="AG693" s="221">
        <v>100</v>
      </c>
      <c r="AH693" s="221">
        <v>100</v>
      </c>
      <c r="AI693" s="221">
        <v>100</v>
      </c>
      <c r="AJ693" s="305">
        <v>40</v>
      </c>
      <c r="AK693" s="302">
        <v>40</v>
      </c>
      <c r="AL693" s="302">
        <v>40</v>
      </c>
      <c r="AM693" s="302">
        <v>40</v>
      </c>
      <c r="AN693" s="273">
        <v>40</v>
      </c>
      <c r="AO693" s="302">
        <v>40</v>
      </c>
      <c r="AP693" s="302">
        <v>40</v>
      </c>
      <c r="AQ693" s="302">
        <v>40</v>
      </c>
      <c r="AR693" s="23"/>
      <c r="AS693" s="116" t="str">
        <f t="shared" si="102"/>
        <v>N</v>
      </c>
      <c r="AT693" s="113">
        <f>IFERROR(SUMIF('Current NLData'!A:A,'Payment Changes'!G693,'Current NLData'!K:K)/COUNTIF('Current NLData'!A:A,'Payment Changes'!G693),0)+IFERROR(VLOOKUP(G693&amp;"-ALL",NLPaymentExport,10,FALSE),0)</f>
        <v>40</v>
      </c>
      <c r="AU693" s="117">
        <f t="shared" si="103"/>
        <v>0</v>
      </c>
    </row>
    <row r="694" spans="1:80" ht="28.5" outlineLevel="1" x14ac:dyDescent="0.45">
      <c r="A694" s="3"/>
      <c r="C694" s="4"/>
      <c r="D694" s="456"/>
      <c r="E694" s="90" t="str">
        <f t="shared" si="104"/>
        <v>Mobile Moffet</v>
      </c>
      <c r="F694" s="92" t="str">
        <f t="shared" si="105"/>
        <v>CP328</v>
      </c>
      <c r="G694" s="98" t="str">
        <f t="shared" si="107"/>
        <v>CP328-RETURN - 1st don of the week -STD</v>
      </c>
      <c r="H694" s="457"/>
      <c r="I694" s="36" t="s">
        <v>84</v>
      </c>
      <c r="J694" s="58">
        <v>40</v>
      </c>
      <c r="K694" s="58">
        <v>40</v>
      </c>
      <c r="L694" s="58">
        <v>40</v>
      </c>
      <c r="M694" s="58">
        <v>40</v>
      </c>
      <c r="N694" s="58">
        <v>40</v>
      </c>
      <c r="O694" s="58">
        <v>40</v>
      </c>
      <c r="P694" s="58">
        <v>40</v>
      </c>
      <c r="Q694" s="58">
        <v>40</v>
      </c>
      <c r="R694" s="58">
        <v>40</v>
      </c>
      <c r="S694" s="58">
        <v>40</v>
      </c>
      <c r="T694" s="58">
        <v>40</v>
      </c>
      <c r="U694" s="58">
        <v>40</v>
      </c>
      <c r="V694" s="186">
        <v>40</v>
      </c>
      <c r="W694" s="186">
        <v>40</v>
      </c>
      <c r="X694" s="186">
        <v>40</v>
      </c>
      <c r="Y694" s="186">
        <v>40</v>
      </c>
      <c r="Z694" s="186">
        <v>40</v>
      </c>
      <c r="AA694" s="186">
        <v>40</v>
      </c>
      <c r="AB694" s="186">
        <v>40</v>
      </c>
      <c r="AC694" s="186">
        <v>40</v>
      </c>
      <c r="AD694" s="214">
        <v>40</v>
      </c>
      <c r="AE694" s="214">
        <v>40</v>
      </c>
      <c r="AF694" s="214">
        <v>40</v>
      </c>
      <c r="AG694" s="214">
        <v>40</v>
      </c>
      <c r="AH694" s="214">
        <v>40</v>
      </c>
      <c r="AI694" s="214">
        <v>40</v>
      </c>
      <c r="AJ694" s="272">
        <v>40</v>
      </c>
      <c r="AK694" s="301">
        <v>40</v>
      </c>
      <c r="AL694" s="301">
        <v>40</v>
      </c>
      <c r="AM694" s="301">
        <v>40</v>
      </c>
      <c r="AN694" s="272">
        <v>40</v>
      </c>
      <c r="AO694" s="301">
        <v>40</v>
      </c>
      <c r="AP694" s="301">
        <v>40</v>
      </c>
      <c r="AQ694" s="301">
        <v>40</v>
      </c>
      <c r="AR694" s="22"/>
      <c r="AS694" s="116" t="str">
        <f t="shared" si="102"/>
        <v>N</v>
      </c>
      <c r="AT694" s="113">
        <f>IFERROR(SUMIF('Current NLData'!A:A,'Payment Changes'!G694,'Current NLData'!K:K)/COUNTIF('Current NLData'!A:A,'Payment Changes'!G694),0)+IFERROR(VLOOKUP(G694&amp;"-ALL",NLPaymentExport,10,FALSE),0)</f>
        <v>40</v>
      </c>
      <c r="AU694" s="117">
        <f t="shared" si="103"/>
        <v>0</v>
      </c>
    </row>
    <row r="695" spans="1:80" ht="28.5" outlineLevel="1" x14ac:dyDescent="0.45">
      <c r="A695" s="3"/>
      <c r="C695" s="4"/>
      <c r="D695" s="456"/>
      <c r="E695" s="90" t="str">
        <f t="shared" si="104"/>
        <v>Mobile Moffet</v>
      </c>
      <c r="F695" s="92" t="str">
        <f t="shared" si="105"/>
        <v>CP328</v>
      </c>
      <c r="G695" s="98" t="str">
        <f t="shared" si="107"/>
        <v>CP328-RETURN - 2nd don of the week -BONUS</v>
      </c>
      <c r="H695" s="457"/>
      <c r="I695" s="36" t="s">
        <v>85</v>
      </c>
      <c r="J695" s="58">
        <v>45</v>
      </c>
      <c r="K695" s="58">
        <v>45</v>
      </c>
      <c r="L695" s="58">
        <v>45</v>
      </c>
      <c r="M695" s="58">
        <v>50</v>
      </c>
      <c r="N695" s="58">
        <v>50</v>
      </c>
      <c r="O695" s="58">
        <v>50</v>
      </c>
      <c r="P695" s="58">
        <v>50</v>
      </c>
      <c r="Q695" s="58">
        <v>50</v>
      </c>
      <c r="R695" s="58">
        <v>50</v>
      </c>
      <c r="S695" s="58">
        <v>50</v>
      </c>
      <c r="T695" s="58">
        <v>50</v>
      </c>
      <c r="U695" s="58">
        <v>50</v>
      </c>
      <c r="V695" s="186">
        <v>50</v>
      </c>
      <c r="W695" s="186">
        <v>50</v>
      </c>
      <c r="X695" s="186">
        <v>50</v>
      </c>
      <c r="Y695" s="186">
        <v>50</v>
      </c>
      <c r="Z695" s="186">
        <v>50</v>
      </c>
      <c r="AA695" s="186">
        <v>50</v>
      </c>
      <c r="AB695" s="186">
        <v>50</v>
      </c>
      <c r="AC695" s="186">
        <v>50</v>
      </c>
      <c r="AD695" s="214">
        <v>50</v>
      </c>
      <c r="AE695" s="214">
        <v>50</v>
      </c>
      <c r="AF695" s="214">
        <v>50</v>
      </c>
      <c r="AG695" s="214">
        <v>50</v>
      </c>
      <c r="AH695" s="214">
        <v>50</v>
      </c>
      <c r="AI695" s="214">
        <v>50</v>
      </c>
      <c r="AJ695" s="272">
        <v>50</v>
      </c>
      <c r="AK695" s="301">
        <v>50</v>
      </c>
      <c r="AL695" s="301">
        <v>50</v>
      </c>
      <c r="AM695" s="301">
        <v>50</v>
      </c>
      <c r="AN695" s="272">
        <v>50</v>
      </c>
      <c r="AO695" s="301">
        <v>50</v>
      </c>
      <c r="AP695" s="301">
        <v>50</v>
      </c>
      <c r="AQ695" s="301">
        <v>50</v>
      </c>
      <c r="AR695" s="22"/>
      <c r="AS695" s="116" t="str">
        <f t="shared" si="102"/>
        <v>N</v>
      </c>
      <c r="AT695" s="113">
        <f>IFERROR(SUMIF('Current NLData'!A:A,'Payment Changes'!G695,'Current NLData'!K:K)/COUNTIF('Current NLData'!A:A,'Payment Changes'!G695),0)+IFERROR(VLOOKUP(G695&amp;"-ALL",NLPaymentExport,10,FALSE),0)</f>
        <v>50</v>
      </c>
      <c r="AU695" s="117">
        <f t="shared" si="103"/>
        <v>0</v>
      </c>
    </row>
    <row r="696" spans="1:80" ht="28.5" outlineLevel="1" x14ac:dyDescent="0.45">
      <c r="A696" s="3"/>
      <c r="C696" s="4"/>
      <c r="D696" s="456"/>
      <c r="E696" s="90" t="str">
        <f t="shared" si="104"/>
        <v>Mobile Moffet</v>
      </c>
      <c r="F696" s="92" t="str">
        <f t="shared" si="105"/>
        <v>CP328</v>
      </c>
      <c r="G696" s="98" t="str">
        <f t="shared" si="107"/>
        <v>CP328-RETURN - 5th don of the month -BONUS</v>
      </c>
      <c r="H696" s="457"/>
      <c r="I696" s="37" t="s">
        <v>86</v>
      </c>
      <c r="J696" s="65">
        <v>0</v>
      </c>
      <c r="K696" s="65">
        <v>0</v>
      </c>
      <c r="L696" s="65">
        <v>0</v>
      </c>
      <c r="M696" s="65">
        <v>0</v>
      </c>
      <c r="N696" s="65">
        <v>0</v>
      </c>
      <c r="O696" s="65">
        <v>0</v>
      </c>
      <c r="P696" s="65">
        <v>0</v>
      </c>
      <c r="Q696" s="65">
        <v>0</v>
      </c>
      <c r="R696" s="65">
        <v>0</v>
      </c>
      <c r="S696" s="65">
        <v>0</v>
      </c>
      <c r="T696" s="65">
        <v>0</v>
      </c>
      <c r="U696" s="65">
        <v>0</v>
      </c>
      <c r="V696" s="188">
        <v>0</v>
      </c>
      <c r="W696" s="188">
        <v>0</v>
      </c>
      <c r="X696" s="188">
        <v>0</v>
      </c>
      <c r="Y696" s="188">
        <v>0</v>
      </c>
      <c r="Z696" s="188">
        <v>0</v>
      </c>
      <c r="AA696" s="188">
        <v>0</v>
      </c>
      <c r="AB696" s="188">
        <v>0</v>
      </c>
      <c r="AC696" s="188">
        <v>0</v>
      </c>
      <c r="AD696" s="222">
        <v>0</v>
      </c>
      <c r="AE696" s="222">
        <v>0</v>
      </c>
      <c r="AF696" s="222">
        <v>0</v>
      </c>
      <c r="AG696" s="222">
        <v>0</v>
      </c>
      <c r="AH696" s="222">
        <v>0</v>
      </c>
      <c r="AI696" s="222">
        <v>0</v>
      </c>
      <c r="AJ696" s="287">
        <v>0</v>
      </c>
      <c r="AK696" s="303">
        <v>0</v>
      </c>
      <c r="AL696" s="303">
        <v>0</v>
      </c>
      <c r="AM696" s="303">
        <v>0</v>
      </c>
      <c r="AN696" s="290">
        <v>20</v>
      </c>
      <c r="AO696" s="303">
        <v>20</v>
      </c>
      <c r="AP696" s="303">
        <v>20</v>
      </c>
      <c r="AQ696" s="303">
        <v>20</v>
      </c>
      <c r="AR696" s="22"/>
      <c r="AS696" s="116" t="str">
        <f t="shared" si="102"/>
        <v>N</v>
      </c>
      <c r="AT696" s="113">
        <f>IFERROR(SUMIF('Current NLData'!A:A,'Payment Changes'!G696,'Current NLData'!K:K)/COUNTIF('Current NLData'!A:A,'Payment Changes'!G696),0)+IFERROR(VLOOKUP(G696&amp;"-ALL",NLPaymentExport,10,FALSE),0)</f>
        <v>20</v>
      </c>
      <c r="AU696" s="117">
        <f t="shared" si="103"/>
        <v>0</v>
      </c>
    </row>
    <row r="697" spans="1:80" ht="28.5" outlineLevel="1" x14ac:dyDescent="0.45">
      <c r="A697" s="3"/>
      <c r="C697" s="4"/>
      <c r="D697" s="456"/>
      <c r="E697" s="90" t="str">
        <f t="shared" si="104"/>
        <v>Mobile Moffet</v>
      </c>
      <c r="F697" s="92" t="str">
        <f t="shared" si="105"/>
        <v>CP328</v>
      </c>
      <c r="G697" s="98" t="str">
        <f t="shared" si="107"/>
        <v>CP328-RETURN - 6th don of the month -BONUS</v>
      </c>
      <c r="H697" s="457"/>
      <c r="I697" s="38" t="s">
        <v>87</v>
      </c>
      <c r="J697" s="58">
        <v>0</v>
      </c>
      <c r="K697" s="58">
        <v>0</v>
      </c>
      <c r="L697" s="58">
        <v>0</v>
      </c>
      <c r="M697" s="58">
        <v>30</v>
      </c>
      <c r="N697" s="58">
        <v>30</v>
      </c>
      <c r="O697" s="58">
        <v>30</v>
      </c>
      <c r="P697" s="58">
        <v>30</v>
      </c>
      <c r="Q697" s="58">
        <v>30</v>
      </c>
      <c r="R697" s="58">
        <v>30</v>
      </c>
      <c r="S697" s="58">
        <v>30</v>
      </c>
      <c r="T697" s="58">
        <v>30</v>
      </c>
      <c r="U697" s="58">
        <v>30</v>
      </c>
      <c r="V697" s="186">
        <v>30</v>
      </c>
      <c r="W697" s="186">
        <v>30</v>
      </c>
      <c r="X697" s="186">
        <v>20</v>
      </c>
      <c r="Y697" s="186">
        <v>20</v>
      </c>
      <c r="Z697" s="186">
        <v>20</v>
      </c>
      <c r="AA697" s="186">
        <v>20</v>
      </c>
      <c r="AB697" s="186">
        <v>20</v>
      </c>
      <c r="AC697" s="186">
        <v>20</v>
      </c>
      <c r="AD697" s="214">
        <v>20</v>
      </c>
      <c r="AE697" s="214">
        <v>20</v>
      </c>
      <c r="AF697" s="214">
        <v>20</v>
      </c>
      <c r="AG697" s="214">
        <v>20</v>
      </c>
      <c r="AH697" s="214">
        <v>20</v>
      </c>
      <c r="AI697" s="214">
        <v>20</v>
      </c>
      <c r="AJ697" s="272">
        <v>20</v>
      </c>
      <c r="AK697" s="301">
        <v>20</v>
      </c>
      <c r="AL697" s="301">
        <v>20</v>
      </c>
      <c r="AM697" s="301">
        <v>20</v>
      </c>
      <c r="AN697" s="289">
        <v>0</v>
      </c>
      <c r="AO697" s="289">
        <v>20</v>
      </c>
      <c r="AP697" s="301">
        <v>20</v>
      </c>
      <c r="AQ697" s="301">
        <v>20</v>
      </c>
      <c r="AR697" s="22"/>
      <c r="AS697" s="116" t="str">
        <f t="shared" si="102"/>
        <v>N</v>
      </c>
      <c r="AT697" s="113">
        <f>IFERROR(SUMIF('Current NLData'!A:A,'Payment Changes'!G697,'Current NLData'!K:K)/COUNTIF('Current NLData'!A:A,'Payment Changes'!G697),0)+IFERROR(VLOOKUP(G697&amp;"-ALL",NLPaymentExport,10,FALSE),0)</f>
        <v>20</v>
      </c>
      <c r="AU697" s="117">
        <f t="shared" si="103"/>
        <v>0</v>
      </c>
    </row>
    <row r="698" spans="1:80" ht="28.5" outlineLevel="1" x14ac:dyDescent="0.45">
      <c r="A698" s="3"/>
      <c r="C698" s="4"/>
      <c r="D698" s="456"/>
      <c r="E698" s="90" t="str">
        <f t="shared" si="104"/>
        <v>Mobile Moffet</v>
      </c>
      <c r="F698" s="92" t="str">
        <f t="shared" si="105"/>
        <v>CP328</v>
      </c>
      <c r="G698" s="98" t="str">
        <f t="shared" si="107"/>
        <v>CP328-RETURN - 7th don of the month -BONUS</v>
      </c>
      <c r="H698" s="457"/>
      <c r="I698" s="38" t="s">
        <v>88</v>
      </c>
      <c r="J698" s="58">
        <v>0</v>
      </c>
      <c r="K698" s="58">
        <v>0</v>
      </c>
      <c r="L698" s="58">
        <v>0</v>
      </c>
      <c r="M698" s="58">
        <v>0</v>
      </c>
      <c r="N698" s="58">
        <v>0</v>
      </c>
      <c r="O698" s="58">
        <v>0</v>
      </c>
      <c r="P698" s="58">
        <v>0</v>
      </c>
      <c r="Q698" s="58">
        <v>0</v>
      </c>
      <c r="R698" s="58">
        <v>0</v>
      </c>
      <c r="S698" s="58">
        <v>0</v>
      </c>
      <c r="T698" s="58">
        <v>0</v>
      </c>
      <c r="U698" s="58">
        <v>0</v>
      </c>
      <c r="V698" s="186">
        <v>0</v>
      </c>
      <c r="W698" s="186">
        <v>0</v>
      </c>
      <c r="X698" s="186">
        <v>0</v>
      </c>
      <c r="Y698" s="186">
        <v>0</v>
      </c>
      <c r="Z698" s="186">
        <v>0</v>
      </c>
      <c r="AA698" s="186">
        <v>0</v>
      </c>
      <c r="AB698" s="186">
        <v>0</v>
      </c>
      <c r="AC698" s="186">
        <v>0</v>
      </c>
      <c r="AD698" s="214">
        <v>0</v>
      </c>
      <c r="AE698" s="214">
        <v>0</v>
      </c>
      <c r="AF698" s="214">
        <v>0</v>
      </c>
      <c r="AG698" s="214">
        <v>0</v>
      </c>
      <c r="AH698" s="214">
        <v>0</v>
      </c>
      <c r="AI698" s="214">
        <v>0</v>
      </c>
      <c r="AJ698" s="272">
        <v>0</v>
      </c>
      <c r="AK698" s="301">
        <v>0</v>
      </c>
      <c r="AL698" s="301">
        <v>0</v>
      </c>
      <c r="AM698" s="301">
        <v>0</v>
      </c>
      <c r="AN698" s="272">
        <v>0</v>
      </c>
      <c r="AO698" s="301">
        <v>0</v>
      </c>
      <c r="AP698" s="301">
        <v>0</v>
      </c>
      <c r="AQ698" s="301">
        <v>0</v>
      </c>
      <c r="AR698" s="22"/>
      <c r="AS698" s="116" t="str">
        <f t="shared" si="102"/>
        <v>N</v>
      </c>
      <c r="AT698" s="113">
        <f>IFERROR(SUMIF('Current NLData'!A:A,'Payment Changes'!G698,'Current NLData'!K:K)/COUNTIF('Current NLData'!A:A,'Payment Changes'!G698),0)+IFERROR(VLOOKUP(G698&amp;"-ALL",NLPaymentExport,10,FALSE),0)</f>
        <v>0</v>
      </c>
      <c r="AU698" s="117">
        <f t="shared" si="103"/>
        <v>0</v>
      </c>
    </row>
    <row r="699" spans="1:80" ht="28.5" outlineLevel="1" x14ac:dyDescent="0.45">
      <c r="A699" s="3"/>
      <c r="C699" s="4"/>
      <c r="D699" s="456"/>
      <c r="E699" s="90" t="str">
        <f t="shared" si="104"/>
        <v>Mobile Moffet</v>
      </c>
      <c r="F699" s="92" t="str">
        <f t="shared" si="105"/>
        <v>CP328</v>
      </c>
      <c r="G699" s="98" t="str">
        <f t="shared" si="107"/>
        <v>CP328-RETURN - 8th don of the month -BONUS</v>
      </c>
      <c r="H699" s="457"/>
      <c r="I699" s="38" t="s">
        <v>89</v>
      </c>
      <c r="J699" s="58">
        <v>0</v>
      </c>
      <c r="K699" s="58">
        <v>0</v>
      </c>
      <c r="L699" s="58">
        <v>0</v>
      </c>
      <c r="M699" s="58">
        <v>0</v>
      </c>
      <c r="N699" s="58">
        <v>0</v>
      </c>
      <c r="O699" s="58">
        <v>0</v>
      </c>
      <c r="P699" s="58">
        <v>0</v>
      </c>
      <c r="Q699" s="58">
        <v>0</v>
      </c>
      <c r="R699" s="58">
        <v>0</v>
      </c>
      <c r="S699" s="58">
        <v>0</v>
      </c>
      <c r="T699" s="58">
        <v>0</v>
      </c>
      <c r="U699" s="58">
        <v>0</v>
      </c>
      <c r="V699" s="186">
        <v>0</v>
      </c>
      <c r="W699" s="186">
        <v>0</v>
      </c>
      <c r="X699" s="186">
        <v>0</v>
      </c>
      <c r="Y699" s="186">
        <v>0</v>
      </c>
      <c r="Z699" s="186">
        <v>0</v>
      </c>
      <c r="AA699" s="186">
        <v>0</v>
      </c>
      <c r="AB699" s="186">
        <v>0</v>
      </c>
      <c r="AC699" s="186">
        <v>0</v>
      </c>
      <c r="AD699" s="214">
        <v>0</v>
      </c>
      <c r="AE699" s="214">
        <v>0</v>
      </c>
      <c r="AF699" s="214">
        <v>0</v>
      </c>
      <c r="AG699" s="214">
        <v>0</v>
      </c>
      <c r="AH699" s="214">
        <v>0</v>
      </c>
      <c r="AI699" s="214">
        <v>0</v>
      </c>
      <c r="AJ699" s="272">
        <v>0</v>
      </c>
      <c r="AK699" s="301">
        <v>0</v>
      </c>
      <c r="AL699" s="301">
        <v>0</v>
      </c>
      <c r="AM699" s="301">
        <v>0</v>
      </c>
      <c r="AN699" s="272">
        <v>0</v>
      </c>
      <c r="AO699" s="301">
        <v>0</v>
      </c>
      <c r="AP699" s="301">
        <v>0</v>
      </c>
      <c r="AQ699" s="301">
        <v>0</v>
      </c>
      <c r="AR699" s="22"/>
      <c r="AS699" s="116" t="str">
        <f t="shared" si="102"/>
        <v>N</v>
      </c>
      <c r="AT699" s="113">
        <f>IFERROR(SUMIF('Current NLData'!A:A,'Payment Changes'!G699,'Current NLData'!K:K)/COUNTIF('Current NLData'!A:A,'Payment Changes'!G699),0)+IFERROR(VLOOKUP(G699&amp;"-ALL",NLPaymentExport,10,FALSE),0)</f>
        <v>0</v>
      </c>
      <c r="AU699" s="117">
        <f t="shared" si="103"/>
        <v>0</v>
      </c>
    </row>
    <row r="700" spans="1:80" ht="28.5" outlineLevel="1" x14ac:dyDescent="0.45">
      <c r="A700" s="3"/>
      <c r="C700" s="4" t="str">
        <f>IF(J700=0,"Warning","")</f>
        <v/>
      </c>
      <c r="D700" s="456"/>
      <c r="E700" s="90" t="str">
        <f t="shared" si="104"/>
        <v>Mobile Moffet</v>
      </c>
      <c r="F700" s="92" t="str">
        <f t="shared" si="105"/>
        <v>CP328</v>
      </c>
      <c r="G700" s="98" t="str">
        <f t="shared" si="107"/>
        <v>CP328-RETURN - Buddy referral  -BONUS</v>
      </c>
      <c r="H700" s="457"/>
      <c r="I700" s="39" t="s">
        <v>90</v>
      </c>
      <c r="J700" s="58">
        <v>50</v>
      </c>
      <c r="K700" s="58">
        <v>50</v>
      </c>
      <c r="L700" s="58">
        <v>0</v>
      </c>
      <c r="M700" s="58">
        <v>50</v>
      </c>
      <c r="N700" s="58">
        <v>50</v>
      </c>
      <c r="O700" s="58">
        <v>50</v>
      </c>
      <c r="P700" s="58">
        <v>50</v>
      </c>
      <c r="Q700" s="58">
        <v>50</v>
      </c>
      <c r="R700" s="58">
        <v>50</v>
      </c>
      <c r="S700" s="58">
        <v>50</v>
      </c>
      <c r="T700" s="58">
        <v>50</v>
      </c>
      <c r="U700" s="58">
        <v>50</v>
      </c>
      <c r="V700" s="186">
        <v>50</v>
      </c>
      <c r="W700" s="186">
        <v>50</v>
      </c>
      <c r="X700" s="186">
        <v>50</v>
      </c>
      <c r="Y700" s="186">
        <v>50</v>
      </c>
      <c r="Z700" s="186">
        <v>50</v>
      </c>
      <c r="AA700" s="186">
        <v>50</v>
      </c>
      <c r="AB700" s="186">
        <v>50</v>
      </c>
      <c r="AC700" s="186">
        <v>50</v>
      </c>
      <c r="AD700" s="214">
        <v>50</v>
      </c>
      <c r="AE700" s="214">
        <v>50</v>
      </c>
      <c r="AF700" s="214">
        <v>50</v>
      </c>
      <c r="AG700" s="214">
        <v>50</v>
      </c>
      <c r="AH700" s="214">
        <v>50</v>
      </c>
      <c r="AI700" s="214">
        <v>50</v>
      </c>
      <c r="AJ700" s="272">
        <v>50</v>
      </c>
      <c r="AK700" s="301">
        <v>50</v>
      </c>
      <c r="AL700" s="301">
        <v>50</v>
      </c>
      <c r="AM700" s="301">
        <v>50</v>
      </c>
      <c r="AN700" s="272">
        <v>50</v>
      </c>
      <c r="AO700" s="301">
        <v>50</v>
      </c>
      <c r="AP700" s="301">
        <v>50</v>
      </c>
      <c r="AQ700" s="301">
        <v>50</v>
      </c>
      <c r="AR700" s="22"/>
      <c r="AS700" s="116" t="str">
        <f t="shared" si="102"/>
        <v>N</v>
      </c>
      <c r="AT700" s="113">
        <f>IFERROR(SUMIF('Current NLData'!A:A,'Payment Changes'!G700,'Current NLData'!K:K)/COUNTIF('Current NLData'!A:A,'Payment Changes'!G700),0)+IFERROR(VLOOKUP(G700&amp;"-ALL",NLPaymentExport,10,FALSE),0)</f>
        <v>50</v>
      </c>
      <c r="AU700" s="117">
        <f t="shared" si="103"/>
        <v>0</v>
      </c>
    </row>
    <row r="701" spans="1:80" s="89" customFormat="1" ht="21.4" thickBot="1" x14ac:dyDescent="0.7">
      <c r="A701" s="85"/>
      <c r="B701" s="348"/>
      <c r="C701" s="160"/>
      <c r="D701" s="86"/>
      <c r="E701" s="86"/>
      <c r="F701" s="86"/>
      <c r="G701" s="86"/>
      <c r="H701" s="95"/>
      <c r="I701" s="87"/>
      <c r="J701" s="88"/>
      <c r="K701" s="88"/>
      <c r="L701" s="88"/>
      <c r="M701" s="88"/>
      <c r="N701" s="88"/>
      <c r="O701" s="88"/>
      <c r="P701" s="88"/>
      <c r="Q701" s="88"/>
      <c r="R701" s="88"/>
      <c r="S701" s="88"/>
      <c r="T701" s="88"/>
      <c r="U701" s="88"/>
      <c r="V701" s="189" t="s">
        <v>91</v>
      </c>
      <c r="W701" s="189" t="s">
        <v>91</v>
      </c>
      <c r="X701" s="189" t="s">
        <v>91</v>
      </c>
      <c r="Y701" s="189" t="s">
        <v>91</v>
      </c>
      <c r="Z701" s="189" t="s">
        <v>91</v>
      </c>
      <c r="AA701" s="189" t="s">
        <v>91</v>
      </c>
      <c r="AB701" s="189" t="s">
        <v>91</v>
      </c>
      <c r="AC701" s="189" t="s">
        <v>91</v>
      </c>
      <c r="AD701" s="257" t="s">
        <v>91</v>
      </c>
      <c r="AE701" s="257" t="s">
        <v>91</v>
      </c>
      <c r="AF701" s="257" t="s">
        <v>91</v>
      </c>
      <c r="AG701" s="257" t="s">
        <v>91</v>
      </c>
      <c r="AH701" s="257" t="s">
        <v>91</v>
      </c>
      <c r="AI701" s="257" t="s">
        <v>91</v>
      </c>
      <c r="AJ701" s="288" t="s">
        <v>91</v>
      </c>
      <c r="AK701" s="311" t="s">
        <v>91</v>
      </c>
      <c r="AL701" s="311" t="s">
        <v>91</v>
      </c>
      <c r="AM701" s="311" t="s">
        <v>91</v>
      </c>
      <c r="AN701" s="288" t="s">
        <v>91</v>
      </c>
      <c r="AO701" s="311" t="s">
        <v>91</v>
      </c>
      <c r="AP701" s="311" t="s">
        <v>91</v>
      </c>
      <c r="AQ701" s="311" t="s">
        <v>91</v>
      </c>
      <c r="AR701" s="21"/>
      <c r="AS701" s="116" t="str">
        <f t="shared" si="102"/>
        <v>N</v>
      </c>
      <c r="AT701" s="113">
        <f>IFERROR(SUMIF('Current NLData'!A:A,'Payment Changes'!G701,'Current NLData'!K:K)/COUNTIF('Current NLData'!A:A,'Payment Changes'!G701),0)+IFERROR(VLOOKUP(G701&amp;"-ALL",NLPaymentExport,10,FALSE),0)</f>
        <v>0</v>
      </c>
      <c r="AU701" s="117" t="str">
        <f t="shared" si="103"/>
        <v/>
      </c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</row>
    <row r="702" spans="1:80" s="10" customFormat="1" x14ac:dyDescent="0.45">
      <c r="A702" s="458">
        <v>39</v>
      </c>
      <c r="B702" s="461" t="s">
        <v>510</v>
      </c>
      <c r="C702" s="464" t="s">
        <v>44</v>
      </c>
      <c r="D702" s="467" t="s">
        <v>305</v>
      </c>
      <c r="E702" s="105" t="str">
        <f t="shared" si="104"/>
        <v>Lincoln</v>
      </c>
      <c r="F702" s="106" t="s">
        <v>511</v>
      </c>
      <c r="G702" s="107" t="str">
        <f t="shared" ref="G702:G720" si="108">F702&amp;"-"&amp;I702</f>
        <v>CP069-New Donor</v>
      </c>
      <c r="H702" s="470" t="s">
        <v>148</v>
      </c>
      <c r="I702" s="76" t="s">
        <v>48</v>
      </c>
      <c r="J702" s="40" t="s">
        <v>512</v>
      </c>
      <c r="K702" s="41" t="s">
        <v>513</v>
      </c>
      <c r="L702" s="41" t="s">
        <v>512</v>
      </c>
      <c r="M702" s="42" t="s">
        <v>514</v>
      </c>
      <c r="N702" s="40" t="s">
        <v>514</v>
      </c>
      <c r="O702" s="40" t="s">
        <v>514</v>
      </c>
      <c r="P702" s="40" t="s">
        <v>514</v>
      </c>
      <c r="Q702" s="40" t="s">
        <v>514</v>
      </c>
      <c r="R702" s="40" t="s">
        <v>514</v>
      </c>
      <c r="S702" s="40" t="s">
        <v>514</v>
      </c>
      <c r="T702" s="40" t="s">
        <v>514</v>
      </c>
      <c r="U702" s="40" t="s">
        <v>514</v>
      </c>
      <c r="V702" s="180" t="s">
        <v>514</v>
      </c>
      <c r="W702" s="180" t="s">
        <v>515</v>
      </c>
      <c r="X702" s="180" t="s">
        <v>515</v>
      </c>
      <c r="Y702" s="180" t="s">
        <v>515</v>
      </c>
      <c r="Z702" s="180" t="s">
        <v>515</v>
      </c>
      <c r="AA702" s="180" t="s">
        <v>516</v>
      </c>
      <c r="AB702" s="180" t="s">
        <v>516</v>
      </c>
      <c r="AC702" s="180" t="s">
        <v>516</v>
      </c>
      <c r="AD702" s="191" t="s">
        <v>517</v>
      </c>
      <c r="AE702" s="213" t="s">
        <v>517</v>
      </c>
      <c r="AF702" s="213" t="s">
        <v>517</v>
      </c>
      <c r="AG702" s="213" t="s">
        <v>518</v>
      </c>
      <c r="AH702" s="213" t="s">
        <v>517</v>
      </c>
      <c r="AI702" s="191" t="s">
        <v>56</v>
      </c>
      <c r="AJ702" s="282" t="s">
        <v>59</v>
      </c>
      <c r="AK702" s="320" t="s">
        <v>59</v>
      </c>
      <c r="AL702" s="282" t="s">
        <v>152</v>
      </c>
      <c r="AM702" s="320" t="s">
        <v>152</v>
      </c>
      <c r="AN702" s="281" t="s">
        <v>152</v>
      </c>
      <c r="AO702" s="320"/>
      <c r="AP702" s="320" t="s">
        <v>516</v>
      </c>
      <c r="AQ702" s="320" t="s">
        <v>516</v>
      </c>
      <c r="AR702" s="108"/>
      <c r="AS702" s="116" t="str">
        <f t="shared" si="102"/>
        <v>N</v>
      </c>
      <c r="AT702" s="113">
        <f>IFERROR(SUMIF('Current NLData'!A:A,'Payment Changes'!G702,'Current NLData'!K:K)/COUNTIF('Current NLData'!A:A,'Payment Changes'!G702),0)+IFERROR(VLOOKUP(G702&amp;"-ALL",NLPaymentExport,10,FALSE),0)</f>
        <v>0</v>
      </c>
      <c r="AU702" s="117" t="str">
        <f t="shared" si="103"/>
        <v/>
      </c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</row>
    <row r="703" spans="1:80" x14ac:dyDescent="0.45">
      <c r="A703" s="459"/>
      <c r="B703" s="462"/>
      <c r="C703" s="465"/>
      <c r="D703" s="468"/>
      <c r="E703" s="90" t="str">
        <f t="shared" si="104"/>
        <v>Lincoln</v>
      </c>
      <c r="F703" s="91" t="s">
        <v>511</v>
      </c>
      <c r="G703" s="97" t="str">
        <f t="shared" si="108"/>
        <v>CP069-Return Donor</v>
      </c>
      <c r="H703" s="471"/>
      <c r="I703" s="77" t="s">
        <v>60</v>
      </c>
      <c r="J703" s="43" t="s">
        <v>380</v>
      </c>
      <c r="K703" s="43" t="s">
        <v>380</v>
      </c>
      <c r="L703" s="44" t="s">
        <v>380</v>
      </c>
      <c r="M703" s="45" t="s">
        <v>380</v>
      </c>
      <c r="N703" s="43" t="s">
        <v>380</v>
      </c>
      <c r="O703" s="43" t="s">
        <v>380</v>
      </c>
      <c r="P703" s="43" t="s">
        <v>380</v>
      </c>
      <c r="Q703" s="43" t="s">
        <v>380</v>
      </c>
      <c r="R703" s="43" t="s">
        <v>380</v>
      </c>
      <c r="S703" s="43" t="s">
        <v>380</v>
      </c>
      <c r="T703" s="43" t="s">
        <v>380</v>
      </c>
      <c r="U703" s="43" t="s">
        <v>380</v>
      </c>
      <c r="V703" s="176" t="s">
        <v>380</v>
      </c>
      <c r="W703" s="176" t="s">
        <v>504</v>
      </c>
      <c r="X703" s="176" t="s">
        <v>504</v>
      </c>
      <c r="Y703" s="176" t="s">
        <v>504</v>
      </c>
      <c r="Z703" s="176" t="s">
        <v>504</v>
      </c>
      <c r="AA703" s="176" t="s">
        <v>380</v>
      </c>
      <c r="AB703" s="176" t="s">
        <v>380</v>
      </c>
      <c r="AC703" s="176" t="s">
        <v>380</v>
      </c>
      <c r="AD703" s="217" t="s">
        <v>380</v>
      </c>
      <c r="AE703" s="217" t="s">
        <v>380</v>
      </c>
      <c r="AF703" s="217" t="s">
        <v>380</v>
      </c>
      <c r="AG703" s="217" t="s">
        <v>380</v>
      </c>
      <c r="AH703" s="217" t="s">
        <v>380</v>
      </c>
      <c r="AI703" s="217" t="s">
        <v>380</v>
      </c>
      <c r="AJ703" s="270" t="s">
        <v>380</v>
      </c>
      <c r="AK703" s="313" t="s">
        <v>380</v>
      </c>
      <c r="AL703" s="313" t="s">
        <v>380</v>
      </c>
      <c r="AM703" s="313" t="s">
        <v>380</v>
      </c>
      <c r="AN703" s="270" t="s">
        <v>380</v>
      </c>
      <c r="AO703" s="313"/>
      <c r="AP703" s="313" t="s">
        <v>380</v>
      </c>
      <c r="AQ703" s="313" t="s">
        <v>380</v>
      </c>
      <c r="AR703" s="21"/>
      <c r="AS703" s="116" t="str">
        <f t="shared" si="102"/>
        <v>N</v>
      </c>
      <c r="AT703" s="113">
        <f>IFERROR(SUMIF('Current NLData'!A:A,'Payment Changes'!G703,'Current NLData'!K:K)/COUNTIF('Current NLData'!A:A,'Payment Changes'!G703),0)+IFERROR(VLOOKUP(G703&amp;"-ALL",NLPaymentExport,10,FALSE),0)</f>
        <v>0</v>
      </c>
      <c r="AU703" s="117" t="str">
        <f t="shared" si="103"/>
        <v/>
      </c>
    </row>
    <row r="704" spans="1:80" x14ac:dyDescent="0.45">
      <c r="A704" s="459"/>
      <c r="B704" s="462"/>
      <c r="C704" s="465"/>
      <c r="D704" s="468"/>
      <c r="E704" s="90" t="str">
        <f t="shared" si="104"/>
        <v>Lincoln</v>
      </c>
      <c r="F704" s="91" t="s">
        <v>511</v>
      </c>
      <c r="G704" s="97" t="str">
        <f t="shared" si="108"/>
        <v>CP069-Retention Bonus</v>
      </c>
      <c r="H704" s="471"/>
      <c r="I704" s="78" t="s">
        <v>62</v>
      </c>
      <c r="J704" s="46" t="s">
        <v>316</v>
      </c>
      <c r="K704" s="46" t="s">
        <v>316</v>
      </c>
      <c r="L704" s="47" t="s">
        <v>194</v>
      </c>
      <c r="M704" s="48" t="s">
        <v>194</v>
      </c>
      <c r="N704" s="46" t="s">
        <v>194</v>
      </c>
      <c r="O704" s="46" t="s">
        <v>194</v>
      </c>
      <c r="P704" s="46" t="s">
        <v>194</v>
      </c>
      <c r="Q704" s="46" t="s">
        <v>519</v>
      </c>
      <c r="R704" s="46" t="s">
        <v>519</v>
      </c>
      <c r="S704" s="46" t="s">
        <v>519</v>
      </c>
      <c r="T704" s="46" t="s">
        <v>520</v>
      </c>
      <c r="U704" s="46" t="s">
        <v>520</v>
      </c>
      <c r="V704" s="177" t="s">
        <v>520</v>
      </c>
      <c r="W704" s="177" t="s">
        <v>521</v>
      </c>
      <c r="X704" s="177" t="s">
        <v>521</v>
      </c>
      <c r="Y704" s="177" t="s">
        <v>521</v>
      </c>
      <c r="Z704" s="177" t="s">
        <v>521</v>
      </c>
      <c r="AA704" s="177" t="s">
        <v>522</v>
      </c>
      <c r="AB704" s="229" t="s">
        <v>523</v>
      </c>
      <c r="AC704" s="248" t="s">
        <v>523</v>
      </c>
      <c r="AD704" s="248" t="s">
        <v>523</v>
      </c>
      <c r="AE704" s="248" t="s">
        <v>523</v>
      </c>
      <c r="AF704" s="248" t="s">
        <v>523</v>
      </c>
      <c r="AG704" s="248" t="s">
        <v>524</v>
      </c>
      <c r="AH704" s="248" t="s">
        <v>523</v>
      </c>
      <c r="AI704" s="229" t="s">
        <v>525</v>
      </c>
      <c r="AJ704" s="276" t="s">
        <v>64</v>
      </c>
      <c r="AK704" s="314" t="s">
        <v>64</v>
      </c>
      <c r="AL704" s="314" t="s">
        <v>64</v>
      </c>
      <c r="AM704" s="314" t="s">
        <v>64</v>
      </c>
      <c r="AN704" s="280" t="s">
        <v>64</v>
      </c>
      <c r="AO704" s="314"/>
      <c r="AP704" s="276" t="s">
        <v>526</v>
      </c>
      <c r="AQ704" s="314" t="s">
        <v>526</v>
      </c>
      <c r="AR704" s="21"/>
      <c r="AS704" s="116" t="str">
        <f t="shared" si="102"/>
        <v>N</v>
      </c>
      <c r="AT704" s="113">
        <f>IFERROR(SUMIF('Current NLData'!A:A,'Payment Changes'!G704,'Current NLData'!K:K)/COUNTIF('Current NLData'!A:A,'Payment Changes'!G704),0)+IFERROR(VLOOKUP(G704&amp;"-ALL",NLPaymentExport,10,FALSE),0)</f>
        <v>0</v>
      </c>
      <c r="AU704" s="117" t="str">
        <f t="shared" si="103"/>
        <v/>
      </c>
    </row>
    <row r="705" spans="1:80" s="15" customFormat="1" ht="14.65" thickBot="1" x14ac:dyDescent="0.5">
      <c r="A705" s="460"/>
      <c r="B705" s="463"/>
      <c r="C705" s="466"/>
      <c r="D705" s="469"/>
      <c r="E705" s="109" t="str">
        <f t="shared" si="104"/>
        <v>Lincoln</v>
      </c>
      <c r="F705" s="110" t="s">
        <v>511</v>
      </c>
      <c r="G705" s="111" t="str">
        <f t="shared" si="108"/>
        <v>CP069-Referral</v>
      </c>
      <c r="H705" s="472"/>
      <c r="I705" s="79" t="s">
        <v>73</v>
      </c>
      <c r="J705" s="49">
        <v>50</v>
      </c>
      <c r="K705" s="49">
        <v>50</v>
      </c>
      <c r="L705" s="50" t="s">
        <v>64</v>
      </c>
      <c r="M705" s="50">
        <v>50</v>
      </c>
      <c r="N705" s="49">
        <v>50</v>
      </c>
      <c r="O705" s="49">
        <v>50</v>
      </c>
      <c r="P705" s="49">
        <v>50</v>
      </c>
      <c r="Q705" s="49">
        <v>50</v>
      </c>
      <c r="R705" s="49">
        <v>50</v>
      </c>
      <c r="S705" s="49">
        <v>50</v>
      </c>
      <c r="T705" s="49">
        <v>50</v>
      </c>
      <c r="U705" s="49">
        <v>50</v>
      </c>
      <c r="V705" s="178">
        <v>50</v>
      </c>
      <c r="W705" s="178">
        <v>50</v>
      </c>
      <c r="X705" s="178">
        <v>50</v>
      </c>
      <c r="Y705" s="178">
        <v>50</v>
      </c>
      <c r="Z705" s="178">
        <v>50</v>
      </c>
      <c r="AA705" s="178" t="s">
        <v>134</v>
      </c>
      <c r="AB705" s="233" t="s">
        <v>415</v>
      </c>
      <c r="AC705" s="244" t="s">
        <v>133</v>
      </c>
      <c r="AD705" s="249" t="s">
        <v>133</v>
      </c>
      <c r="AE705" s="249" t="s">
        <v>133</v>
      </c>
      <c r="AF705" s="249" t="s">
        <v>133</v>
      </c>
      <c r="AG705" s="249">
        <v>50</v>
      </c>
      <c r="AH705" s="249" t="s">
        <v>133</v>
      </c>
      <c r="AI705" s="249">
        <v>50</v>
      </c>
      <c r="AJ705" s="283">
        <v>25</v>
      </c>
      <c r="AK705" s="315">
        <v>25</v>
      </c>
      <c r="AL705" s="315">
        <v>25</v>
      </c>
      <c r="AM705" s="283">
        <v>50</v>
      </c>
      <c r="AN705" s="277">
        <v>50</v>
      </c>
      <c r="AO705" s="315"/>
      <c r="AP705" s="315">
        <v>100</v>
      </c>
      <c r="AQ705" s="315">
        <v>100</v>
      </c>
      <c r="AR705" s="112"/>
      <c r="AS705" s="116" t="str">
        <f t="shared" si="102"/>
        <v>N</v>
      </c>
      <c r="AT705" s="113">
        <f>IFERROR(SUMIF('Current NLData'!A:A,'Payment Changes'!G705,'Current NLData'!K:K)/COUNTIF('Current NLData'!A:A,'Payment Changes'!G705),0)+IFERROR(VLOOKUP(G705&amp;"-ALL",NLPaymentExport,10,FALSE),0)</f>
        <v>0</v>
      </c>
      <c r="AU705" s="117" t="str">
        <f t="shared" si="103"/>
        <v/>
      </c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</row>
    <row r="706" spans="1:80" outlineLevel="1" x14ac:dyDescent="0.45">
      <c r="A706" s="3"/>
      <c r="C706" s="4"/>
      <c r="D706" s="455" t="s">
        <v>511</v>
      </c>
      <c r="E706" s="90" t="str">
        <f t="shared" si="104"/>
        <v>Lincoln</v>
      </c>
      <c r="F706" s="92" t="str">
        <f t="shared" si="105"/>
        <v>CP069</v>
      </c>
      <c r="G706" s="98" t="str">
        <f t="shared" si="108"/>
        <v>CP069-NEW DONOR -1st</v>
      </c>
      <c r="H706" s="457" t="s">
        <v>75</v>
      </c>
      <c r="I706" s="33" t="s">
        <v>76</v>
      </c>
      <c r="J706" s="60">
        <v>125</v>
      </c>
      <c r="K706" s="61">
        <v>125</v>
      </c>
      <c r="L706" s="60">
        <v>125</v>
      </c>
      <c r="M706" s="60">
        <v>100</v>
      </c>
      <c r="N706" s="60">
        <v>100</v>
      </c>
      <c r="O706" s="60">
        <v>100</v>
      </c>
      <c r="P706" s="60">
        <v>100</v>
      </c>
      <c r="Q706" s="60">
        <v>100</v>
      </c>
      <c r="R706" s="60">
        <v>100</v>
      </c>
      <c r="S706" s="60">
        <v>100</v>
      </c>
      <c r="T706" s="60">
        <v>100</v>
      </c>
      <c r="U706" s="60">
        <v>100</v>
      </c>
      <c r="V706" s="185">
        <v>100</v>
      </c>
      <c r="W706" s="185">
        <v>100</v>
      </c>
      <c r="X706" s="185">
        <v>100</v>
      </c>
      <c r="Y706" s="185">
        <v>100</v>
      </c>
      <c r="Z706" s="185">
        <v>100</v>
      </c>
      <c r="AA706" s="185">
        <v>125</v>
      </c>
      <c r="AB706" s="185">
        <v>125</v>
      </c>
      <c r="AC706" s="185">
        <v>125</v>
      </c>
      <c r="AD706" s="192">
        <v>100</v>
      </c>
      <c r="AE706" s="220">
        <v>100</v>
      </c>
      <c r="AF706" s="220">
        <v>100</v>
      </c>
      <c r="AG706" s="220">
        <v>100</v>
      </c>
      <c r="AH706" s="220">
        <v>100</v>
      </c>
      <c r="AI706" s="220">
        <v>100</v>
      </c>
      <c r="AJ706" s="286">
        <v>100</v>
      </c>
      <c r="AK706" s="300">
        <v>100</v>
      </c>
      <c r="AL706" s="300">
        <v>100</v>
      </c>
      <c r="AM706" s="300">
        <v>100</v>
      </c>
      <c r="AN706" s="286">
        <v>100</v>
      </c>
      <c r="AO706" s="300"/>
      <c r="AP706" s="300">
        <v>125</v>
      </c>
      <c r="AQ706" s="300">
        <v>125</v>
      </c>
      <c r="AR706" s="23"/>
      <c r="AS706" s="116" t="str">
        <f t="shared" si="102"/>
        <v>N</v>
      </c>
      <c r="AT706" s="113">
        <f>IFERROR(SUMIF('Current NLData'!A:A,'Payment Changes'!G706,'Current NLData'!K:K)/COUNTIF('Current NLData'!A:A,'Payment Changes'!G706),0)+IFERROR(VLOOKUP(G706&amp;"-ALL",NLPaymentExport,10,FALSE),0)</f>
        <v>125</v>
      </c>
      <c r="AU706" s="117">
        <f t="shared" si="103"/>
        <v>0</v>
      </c>
    </row>
    <row r="707" spans="1:80" outlineLevel="1" x14ac:dyDescent="0.45">
      <c r="A707" s="3"/>
      <c r="C707" s="4"/>
      <c r="D707" s="456"/>
      <c r="E707" s="90" t="str">
        <f t="shared" si="104"/>
        <v>Lincoln</v>
      </c>
      <c r="F707" s="92" t="str">
        <f t="shared" si="105"/>
        <v>CP069</v>
      </c>
      <c r="G707" s="98" t="str">
        <f t="shared" si="108"/>
        <v>CP069-NEW DONOR -2nd</v>
      </c>
      <c r="H707" s="457"/>
      <c r="I707" s="34" t="s">
        <v>77</v>
      </c>
      <c r="J707" s="58">
        <v>125</v>
      </c>
      <c r="K707" s="62">
        <v>125</v>
      </c>
      <c r="L707" s="58">
        <v>125</v>
      </c>
      <c r="M707" s="58">
        <v>100</v>
      </c>
      <c r="N707" s="58">
        <v>100</v>
      </c>
      <c r="O707" s="58">
        <v>100</v>
      </c>
      <c r="P707" s="58">
        <v>100</v>
      </c>
      <c r="Q707" s="58">
        <v>100</v>
      </c>
      <c r="R707" s="58">
        <v>100</v>
      </c>
      <c r="S707" s="58">
        <v>100</v>
      </c>
      <c r="T707" s="58">
        <v>100</v>
      </c>
      <c r="U707" s="58">
        <v>100</v>
      </c>
      <c r="V707" s="186">
        <v>100</v>
      </c>
      <c r="W707" s="186">
        <v>100</v>
      </c>
      <c r="X707" s="186">
        <v>100</v>
      </c>
      <c r="Y707" s="186">
        <v>100</v>
      </c>
      <c r="Z707" s="186">
        <v>100</v>
      </c>
      <c r="AA707" s="186">
        <v>125</v>
      </c>
      <c r="AB707" s="186">
        <v>125</v>
      </c>
      <c r="AC707" s="186">
        <v>125</v>
      </c>
      <c r="AD707" s="190">
        <v>100</v>
      </c>
      <c r="AE707" s="214">
        <v>100</v>
      </c>
      <c r="AF707" s="214">
        <v>100</v>
      </c>
      <c r="AG707" s="214">
        <v>100</v>
      </c>
      <c r="AH707" s="214">
        <v>100</v>
      </c>
      <c r="AI707" s="214">
        <v>100</v>
      </c>
      <c r="AJ707" s="272">
        <v>100</v>
      </c>
      <c r="AK707" s="301">
        <v>100</v>
      </c>
      <c r="AL707" s="301">
        <v>100</v>
      </c>
      <c r="AM707" s="301">
        <v>100</v>
      </c>
      <c r="AN707" s="272">
        <v>100</v>
      </c>
      <c r="AO707" s="301"/>
      <c r="AP707" s="301">
        <v>125</v>
      </c>
      <c r="AQ707" s="301">
        <v>125</v>
      </c>
      <c r="AR707" s="23"/>
      <c r="AS707" s="116" t="str">
        <f t="shared" ref="AS707:AS770" si="109">IF(AP707=AQ707,"N","Y")</f>
        <v>N</v>
      </c>
      <c r="AT707" s="113">
        <f>IFERROR(SUMIF('Current NLData'!A:A,'Payment Changes'!G707,'Current NLData'!K:K)/COUNTIF('Current NLData'!A:A,'Payment Changes'!G707),0)+IFERROR(VLOOKUP(G707&amp;"-ALL",NLPaymentExport,10,FALSE),0)</f>
        <v>125</v>
      </c>
      <c r="AU707" s="117">
        <f t="shared" si="103"/>
        <v>0</v>
      </c>
    </row>
    <row r="708" spans="1:80" outlineLevel="1" x14ac:dyDescent="0.45">
      <c r="A708" s="3"/>
      <c r="C708" s="4"/>
      <c r="D708" s="456"/>
      <c r="E708" s="90" t="str">
        <f t="shared" si="104"/>
        <v>Lincoln</v>
      </c>
      <c r="F708" s="92" t="str">
        <f t="shared" si="105"/>
        <v>CP069</v>
      </c>
      <c r="G708" s="98" t="str">
        <f t="shared" si="108"/>
        <v>CP069-NEW DONOR -3rd</v>
      </c>
      <c r="H708" s="457"/>
      <c r="I708" s="34" t="s">
        <v>78</v>
      </c>
      <c r="J708" s="58">
        <v>40</v>
      </c>
      <c r="K708" s="62">
        <v>40</v>
      </c>
      <c r="L708" s="58">
        <v>40</v>
      </c>
      <c r="M708" s="58">
        <v>100</v>
      </c>
      <c r="N708" s="58">
        <v>100</v>
      </c>
      <c r="O708" s="58">
        <v>100</v>
      </c>
      <c r="P708" s="58">
        <v>100</v>
      </c>
      <c r="Q708" s="58">
        <v>100</v>
      </c>
      <c r="R708" s="58">
        <v>100</v>
      </c>
      <c r="S708" s="58">
        <v>100</v>
      </c>
      <c r="T708" s="58">
        <v>100</v>
      </c>
      <c r="U708" s="58">
        <v>100</v>
      </c>
      <c r="V708" s="186">
        <v>100</v>
      </c>
      <c r="W708" s="186">
        <v>100</v>
      </c>
      <c r="X708" s="186">
        <v>100</v>
      </c>
      <c r="Y708" s="186">
        <v>100</v>
      </c>
      <c r="Z708" s="186">
        <v>100</v>
      </c>
      <c r="AA708" s="186">
        <v>125</v>
      </c>
      <c r="AB708" s="186">
        <v>125</v>
      </c>
      <c r="AC708" s="186">
        <v>125</v>
      </c>
      <c r="AD708" s="190">
        <v>100</v>
      </c>
      <c r="AE708" s="214">
        <v>100</v>
      </c>
      <c r="AF708" s="214">
        <v>100</v>
      </c>
      <c r="AG708" s="214">
        <v>100</v>
      </c>
      <c r="AH708" s="214">
        <v>100</v>
      </c>
      <c r="AI708" s="214">
        <v>100</v>
      </c>
      <c r="AJ708" s="289">
        <v>40</v>
      </c>
      <c r="AK708" s="301">
        <v>40</v>
      </c>
      <c r="AL708" s="289">
        <v>100</v>
      </c>
      <c r="AM708" s="301">
        <v>100</v>
      </c>
      <c r="AN708" s="272">
        <v>100</v>
      </c>
      <c r="AO708" s="301"/>
      <c r="AP708" s="301">
        <v>125</v>
      </c>
      <c r="AQ708" s="301">
        <v>125</v>
      </c>
      <c r="AR708" s="23"/>
      <c r="AS708" s="116" t="str">
        <f t="shared" si="109"/>
        <v>N</v>
      </c>
      <c r="AT708" s="113">
        <f>IFERROR(SUMIF('Current NLData'!A:A,'Payment Changes'!G708,'Current NLData'!K:K)/COUNTIF('Current NLData'!A:A,'Payment Changes'!G708),0)+IFERROR(VLOOKUP(G708&amp;"-ALL",NLPaymentExport,10,FALSE),0)</f>
        <v>125</v>
      </c>
      <c r="AU708" s="117">
        <f t="shared" si="103"/>
        <v>0</v>
      </c>
    </row>
    <row r="709" spans="1:80" outlineLevel="1" x14ac:dyDescent="0.45">
      <c r="A709" s="3"/>
      <c r="C709" s="4"/>
      <c r="D709" s="456"/>
      <c r="E709" s="90" t="str">
        <f t="shared" si="104"/>
        <v>Lincoln</v>
      </c>
      <c r="F709" s="92" t="str">
        <f t="shared" si="105"/>
        <v>CP069</v>
      </c>
      <c r="G709" s="98" t="str">
        <f t="shared" si="108"/>
        <v>CP069-NEW DONOR -4th</v>
      </c>
      <c r="H709" s="457"/>
      <c r="I709" s="34" t="s">
        <v>79</v>
      </c>
      <c r="J709" s="58">
        <v>40</v>
      </c>
      <c r="K709" s="62">
        <v>90</v>
      </c>
      <c r="L709" s="58">
        <v>40</v>
      </c>
      <c r="M709" s="58">
        <v>100</v>
      </c>
      <c r="N709" s="58">
        <v>100</v>
      </c>
      <c r="O709" s="58">
        <v>100</v>
      </c>
      <c r="P709" s="58">
        <v>100</v>
      </c>
      <c r="Q709" s="58">
        <v>100</v>
      </c>
      <c r="R709" s="58">
        <v>100</v>
      </c>
      <c r="S709" s="58">
        <v>100</v>
      </c>
      <c r="T709" s="58">
        <v>100</v>
      </c>
      <c r="U709" s="58">
        <v>100</v>
      </c>
      <c r="V709" s="186">
        <v>100</v>
      </c>
      <c r="W709" s="186">
        <v>40</v>
      </c>
      <c r="X709" s="186">
        <v>40</v>
      </c>
      <c r="Y709" s="186">
        <v>40</v>
      </c>
      <c r="Z709" s="186">
        <v>40</v>
      </c>
      <c r="AA709" s="186">
        <v>125</v>
      </c>
      <c r="AB709" s="186">
        <v>125</v>
      </c>
      <c r="AC709" s="186">
        <v>125</v>
      </c>
      <c r="AD709" s="190">
        <v>100</v>
      </c>
      <c r="AE709" s="214">
        <v>100</v>
      </c>
      <c r="AF709" s="214">
        <v>100</v>
      </c>
      <c r="AG709" s="214">
        <v>100</v>
      </c>
      <c r="AH709" s="214">
        <v>100</v>
      </c>
      <c r="AI709" s="214">
        <v>100</v>
      </c>
      <c r="AJ709" s="289">
        <v>40</v>
      </c>
      <c r="AK709" s="301">
        <v>40</v>
      </c>
      <c r="AL709" s="289">
        <v>100</v>
      </c>
      <c r="AM709" s="301">
        <v>100</v>
      </c>
      <c r="AN709" s="272">
        <v>100</v>
      </c>
      <c r="AO709" s="301"/>
      <c r="AP709" s="301">
        <v>125</v>
      </c>
      <c r="AQ709" s="301">
        <v>125</v>
      </c>
      <c r="AR709" s="23"/>
      <c r="AS709" s="116" t="str">
        <f t="shared" si="109"/>
        <v>N</v>
      </c>
      <c r="AT709" s="113">
        <f>IFERROR(SUMIF('Current NLData'!A:A,'Payment Changes'!G709,'Current NLData'!K:K)/COUNTIF('Current NLData'!A:A,'Payment Changes'!G709),0)+IFERROR(VLOOKUP(G709&amp;"-ALL",NLPaymentExport,10,FALSE),0)</f>
        <v>125</v>
      </c>
      <c r="AU709" s="117">
        <f t="shared" si="103"/>
        <v>0</v>
      </c>
    </row>
    <row r="710" spans="1:80" outlineLevel="1" x14ac:dyDescent="0.45">
      <c r="A710" s="3"/>
      <c r="C710" s="4"/>
      <c r="D710" s="456"/>
      <c r="E710" s="90" t="str">
        <f t="shared" si="104"/>
        <v>Lincoln</v>
      </c>
      <c r="F710" s="92" t="str">
        <f t="shared" si="105"/>
        <v>CP069</v>
      </c>
      <c r="G710" s="98" t="str">
        <f t="shared" si="108"/>
        <v>CP069-NEW DONOR -5th</v>
      </c>
      <c r="H710" s="457"/>
      <c r="I710" s="34" t="s">
        <v>80</v>
      </c>
      <c r="J710" s="58">
        <v>40</v>
      </c>
      <c r="K710" s="62">
        <v>40</v>
      </c>
      <c r="L710" s="58">
        <v>40</v>
      </c>
      <c r="M710" s="58">
        <v>40</v>
      </c>
      <c r="N710" s="58">
        <v>40</v>
      </c>
      <c r="O710" s="58">
        <v>40</v>
      </c>
      <c r="P710" s="58">
        <v>40</v>
      </c>
      <c r="Q710" s="58">
        <v>40</v>
      </c>
      <c r="R710" s="58">
        <v>40</v>
      </c>
      <c r="S710" s="58">
        <v>40</v>
      </c>
      <c r="T710" s="58">
        <v>40</v>
      </c>
      <c r="U710" s="58">
        <v>40</v>
      </c>
      <c r="V710" s="186">
        <v>40</v>
      </c>
      <c r="W710" s="186">
        <v>40</v>
      </c>
      <c r="X710" s="186">
        <v>40</v>
      </c>
      <c r="Y710" s="186">
        <v>40</v>
      </c>
      <c r="Z710" s="186">
        <v>40</v>
      </c>
      <c r="AA710" s="186">
        <v>40</v>
      </c>
      <c r="AB710" s="186">
        <v>40</v>
      </c>
      <c r="AC710" s="186">
        <v>40</v>
      </c>
      <c r="AD710" s="190">
        <v>100</v>
      </c>
      <c r="AE710" s="214">
        <v>100</v>
      </c>
      <c r="AF710" s="214">
        <v>100</v>
      </c>
      <c r="AG710" s="214">
        <v>100</v>
      </c>
      <c r="AH710" s="214">
        <v>100</v>
      </c>
      <c r="AI710" s="214">
        <v>100</v>
      </c>
      <c r="AJ710" s="289">
        <v>40</v>
      </c>
      <c r="AK710" s="301">
        <v>40</v>
      </c>
      <c r="AL710" s="289">
        <v>100</v>
      </c>
      <c r="AM710" s="301">
        <v>100</v>
      </c>
      <c r="AN710" s="272">
        <v>100</v>
      </c>
      <c r="AO710" s="301"/>
      <c r="AP710" s="301">
        <v>40</v>
      </c>
      <c r="AQ710" s="301">
        <v>40</v>
      </c>
      <c r="AR710" s="23"/>
      <c r="AS710" s="116" t="str">
        <f t="shared" si="109"/>
        <v>N</v>
      </c>
      <c r="AT710" s="113">
        <f>IFERROR(SUMIF('Current NLData'!A:A,'Payment Changes'!G710,'Current NLData'!K:K)/COUNTIF('Current NLData'!A:A,'Payment Changes'!G710),0)+IFERROR(VLOOKUP(G710&amp;"-ALL",NLPaymentExport,10,FALSE),0)</f>
        <v>40</v>
      </c>
      <c r="AU710" s="117">
        <f t="shared" si="103"/>
        <v>0</v>
      </c>
    </row>
    <row r="711" spans="1:80" outlineLevel="1" x14ac:dyDescent="0.45">
      <c r="A711" s="3"/>
      <c r="C711" s="4"/>
      <c r="D711" s="456"/>
      <c r="E711" s="90" t="str">
        <f t="shared" si="104"/>
        <v>Lincoln</v>
      </c>
      <c r="F711" s="92" t="str">
        <f t="shared" si="105"/>
        <v>CP069</v>
      </c>
      <c r="G711" s="98" t="str">
        <f t="shared" si="108"/>
        <v>CP069-NEW DONOR -6th</v>
      </c>
      <c r="H711" s="457"/>
      <c r="I711" s="34" t="s">
        <v>81</v>
      </c>
      <c r="J711" s="58">
        <v>40</v>
      </c>
      <c r="K711" s="62">
        <v>90</v>
      </c>
      <c r="L711" s="58">
        <v>40</v>
      </c>
      <c r="M711" s="58">
        <v>40</v>
      </c>
      <c r="N711" s="58">
        <v>40</v>
      </c>
      <c r="O711" s="58">
        <v>40</v>
      </c>
      <c r="P711" s="58">
        <v>40</v>
      </c>
      <c r="Q711" s="58">
        <v>40</v>
      </c>
      <c r="R711" s="58">
        <v>40</v>
      </c>
      <c r="S711" s="58">
        <v>40</v>
      </c>
      <c r="T711" s="58">
        <v>40</v>
      </c>
      <c r="U711" s="58">
        <v>40</v>
      </c>
      <c r="V711" s="186">
        <v>40</v>
      </c>
      <c r="W711" s="186">
        <v>40</v>
      </c>
      <c r="X711" s="186">
        <v>40</v>
      </c>
      <c r="Y711" s="186">
        <v>40</v>
      </c>
      <c r="Z711" s="186">
        <v>40</v>
      </c>
      <c r="AA711" s="186">
        <v>40</v>
      </c>
      <c r="AB711" s="186">
        <v>40</v>
      </c>
      <c r="AC711" s="186">
        <v>40</v>
      </c>
      <c r="AD711" s="190">
        <v>100</v>
      </c>
      <c r="AE711" s="214">
        <v>100</v>
      </c>
      <c r="AF711" s="214">
        <v>100</v>
      </c>
      <c r="AG711" s="214">
        <v>100</v>
      </c>
      <c r="AH711" s="214">
        <v>100</v>
      </c>
      <c r="AI711" s="190">
        <v>40</v>
      </c>
      <c r="AJ711" s="272">
        <v>40</v>
      </c>
      <c r="AK711" s="301">
        <v>40</v>
      </c>
      <c r="AL711" s="289">
        <v>100</v>
      </c>
      <c r="AM711" s="301">
        <v>100</v>
      </c>
      <c r="AN711" s="272">
        <v>100</v>
      </c>
      <c r="AO711" s="301"/>
      <c r="AP711" s="301">
        <v>40</v>
      </c>
      <c r="AQ711" s="301">
        <v>40</v>
      </c>
      <c r="AR711" s="23"/>
      <c r="AS711" s="116" t="str">
        <f t="shared" si="109"/>
        <v>N</v>
      </c>
      <c r="AT711" s="113">
        <f>IFERROR(SUMIF('Current NLData'!A:A,'Payment Changes'!G711,'Current NLData'!K:K)/COUNTIF('Current NLData'!A:A,'Payment Changes'!G711),0)+IFERROR(VLOOKUP(G711&amp;"-ALL",NLPaymentExport,10,FALSE),0)</f>
        <v>40</v>
      </c>
      <c r="AU711" s="117">
        <f t="shared" ref="AU711:AU774" si="110">IF(OR(I711 = "New Donor", I711="Return Donor", I711="Retention Bonus", I711="Referral", I711 = ""),"",AQ711-AT711 )</f>
        <v>0</v>
      </c>
    </row>
    <row r="712" spans="1:80" outlineLevel="1" x14ac:dyDescent="0.45">
      <c r="A712" s="3"/>
      <c r="C712" s="4"/>
      <c r="D712" s="456"/>
      <c r="E712" s="90" t="str">
        <f t="shared" si="104"/>
        <v>Lincoln</v>
      </c>
      <c r="F712" s="92" t="str">
        <f t="shared" si="105"/>
        <v>CP069</v>
      </c>
      <c r="G712" s="98" t="str">
        <f t="shared" si="108"/>
        <v>CP069-NEW DONOR -7th</v>
      </c>
      <c r="H712" s="457"/>
      <c r="I712" s="34" t="s">
        <v>82</v>
      </c>
      <c r="J712" s="58">
        <v>40</v>
      </c>
      <c r="K712" s="62">
        <v>40</v>
      </c>
      <c r="L712" s="58">
        <v>40</v>
      </c>
      <c r="M712" s="58">
        <v>40</v>
      </c>
      <c r="N712" s="58">
        <v>40</v>
      </c>
      <c r="O712" s="58">
        <v>40</v>
      </c>
      <c r="P712" s="58">
        <v>40</v>
      </c>
      <c r="Q712" s="58">
        <v>40</v>
      </c>
      <c r="R712" s="58">
        <v>40</v>
      </c>
      <c r="S712" s="58">
        <v>40</v>
      </c>
      <c r="T712" s="58">
        <v>40</v>
      </c>
      <c r="U712" s="58">
        <v>40</v>
      </c>
      <c r="V712" s="186">
        <v>40</v>
      </c>
      <c r="W712" s="186">
        <v>40</v>
      </c>
      <c r="X712" s="186">
        <v>40</v>
      </c>
      <c r="Y712" s="186">
        <v>40</v>
      </c>
      <c r="Z712" s="186">
        <v>40</v>
      </c>
      <c r="AA712" s="186">
        <v>40</v>
      </c>
      <c r="AB712" s="186">
        <v>40</v>
      </c>
      <c r="AC712" s="186">
        <v>40</v>
      </c>
      <c r="AD712" s="190">
        <v>100</v>
      </c>
      <c r="AE712" s="214">
        <v>100</v>
      </c>
      <c r="AF712" s="214">
        <v>100</v>
      </c>
      <c r="AG712" s="214">
        <v>100</v>
      </c>
      <c r="AH712" s="214">
        <v>100</v>
      </c>
      <c r="AI712" s="190">
        <v>40</v>
      </c>
      <c r="AJ712" s="272">
        <v>40</v>
      </c>
      <c r="AK712" s="301">
        <v>40</v>
      </c>
      <c r="AL712" s="301">
        <v>40</v>
      </c>
      <c r="AM712" s="301">
        <v>40</v>
      </c>
      <c r="AN712" s="272">
        <v>40</v>
      </c>
      <c r="AO712" s="301"/>
      <c r="AP712" s="301">
        <v>40</v>
      </c>
      <c r="AQ712" s="301">
        <v>40</v>
      </c>
      <c r="AR712" s="23"/>
      <c r="AS712" s="116" t="str">
        <f t="shared" si="109"/>
        <v>N</v>
      </c>
      <c r="AT712" s="113">
        <f>IFERROR(SUMIF('Current NLData'!A:A,'Payment Changes'!G712,'Current NLData'!K:K)/COUNTIF('Current NLData'!A:A,'Payment Changes'!G712),0)+IFERROR(VLOOKUP(G712&amp;"-ALL",NLPaymentExport,10,FALSE),0)</f>
        <v>40</v>
      </c>
      <c r="AU712" s="117">
        <f t="shared" si="110"/>
        <v>0</v>
      </c>
    </row>
    <row r="713" spans="1:80" outlineLevel="1" x14ac:dyDescent="0.45">
      <c r="A713" s="3"/>
      <c r="C713" s="4"/>
      <c r="D713" s="456"/>
      <c r="E713" s="90" t="str">
        <f t="shared" si="104"/>
        <v>Lincoln</v>
      </c>
      <c r="F713" s="92" t="str">
        <f t="shared" si="105"/>
        <v>CP069</v>
      </c>
      <c r="G713" s="98" t="str">
        <f t="shared" si="108"/>
        <v>CP069-NEW DONOR -8th</v>
      </c>
      <c r="H713" s="457"/>
      <c r="I713" s="35" t="s">
        <v>83</v>
      </c>
      <c r="J713" s="63">
        <v>40</v>
      </c>
      <c r="K713" s="64">
        <v>90</v>
      </c>
      <c r="L713" s="63">
        <v>40</v>
      </c>
      <c r="M713" s="63">
        <v>40</v>
      </c>
      <c r="N713" s="63">
        <v>40</v>
      </c>
      <c r="O713" s="63">
        <v>40</v>
      </c>
      <c r="P713" s="63">
        <v>40</v>
      </c>
      <c r="Q713" s="63">
        <v>40</v>
      </c>
      <c r="R713" s="63">
        <v>40</v>
      </c>
      <c r="S713" s="63">
        <v>40</v>
      </c>
      <c r="T713" s="63">
        <v>40</v>
      </c>
      <c r="U713" s="63">
        <v>40</v>
      </c>
      <c r="V713" s="187">
        <v>40</v>
      </c>
      <c r="W713" s="187">
        <v>40</v>
      </c>
      <c r="X713" s="187">
        <v>40</v>
      </c>
      <c r="Y713" s="187">
        <v>40</v>
      </c>
      <c r="Z713" s="187">
        <v>40</v>
      </c>
      <c r="AA713" s="187">
        <v>40</v>
      </c>
      <c r="AB713" s="187">
        <v>40</v>
      </c>
      <c r="AC713" s="187">
        <v>40</v>
      </c>
      <c r="AD713" s="243">
        <v>100</v>
      </c>
      <c r="AE713" s="221">
        <v>100</v>
      </c>
      <c r="AF713" s="221">
        <v>100</v>
      </c>
      <c r="AG713" s="221">
        <v>100</v>
      </c>
      <c r="AH713" s="221">
        <v>100</v>
      </c>
      <c r="AI713" s="243">
        <v>40</v>
      </c>
      <c r="AJ713" s="273">
        <v>40</v>
      </c>
      <c r="AK713" s="302">
        <v>40</v>
      </c>
      <c r="AL713" s="302">
        <v>40</v>
      </c>
      <c r="AM713" s="302">
        <v>40</v>
      </c>
      <c r="AN713" s="273">
        <v>40</v>
      </c>
      <c r="AO713" s="302"/>
      <c r="AP713" s="302">
        <v>40</v>
      </c>
      <c r="AQ713" s="302">
        <v>40</v>
      </c>
      <c r="AR713" s="23"/>
      <c r="AS713" s="116" t="str">
        <f t="shared" si="109"/>
        <v>N</v>
      </c>
      <c r="AT713" s="113">
        <f>IFERROR(SUMIF('Current NLData'!A:A,'Payment Changes'!G713,'Current NLData'!K:K)/COUNTIF('Current NLData'!A:A,'Payment Changes'!G713),0)+IFERROR(VLOOKUP(G713&amp;"-ALL",NLPaymentExport,10,FALSE),0)</f>
        <v>40</v>
      </c>
      <c r="AU713" s="117">
        <f t="shared" si="110"/>
        <v>0</v>
      </c>
    </row>
    <row r="714" spans="1:80" ht="28.5" outlineLevel="1" x14ac:dyDescent="0.45">
      <c r="A714" s="3"/>
      <c r="C714" s="4"/>
      <c r="D714" s="456"/>
      <c r="E714" s="90" t="str">
        <f t="shared" si="104"/>
        <v>Lincoln</v>
      </c>
      <c r="F714" s="92" t="str">
        <f t="shared" si="105"/>
        <v>CP069</v>
      </c>
      <c r="G714" s="98" t="str">
        <f t="shared" si="108"/>
        <v>CP069-RETURN - 1st don of the week -STD</v>
      </c>
      <c r="H714" s="457"/>
      <c r="I714" s="36" t="s">
        <v>84</v>
      </c>
      <c r="J714" s="58">
        <v>40</v>
      </c>
      <c r="K714" s="58">
        <v>40</v>
      </c>
      <c r="L714" s="58">
        <v>40</v>
      </c>
      <c r="M714" s="58">
        <v>40</v>
      </c>
      <c r="N714" s="58">
        <v>40</v>
      </c>
      <c r="O714" s="58">
        <v>40</v>
      </c>
      <c r="P714" s="58">
        <v>40</v>
      </c>
      <c r="Q714" s="58">
        <v>40</v>
      </c>
      <c r="R714" s="58">
        <v>40</v>
      </c>
      <c r="S714" s="58">
        <v>40</v>
      </c>
      <c r="T714" s="58">
        <v>40</v>
      </c>
      <c r="U714" s="58">
        <v>40</v>
      </c>
      <c r="V714" s="186">
        <v>40</v>
      </c>
      <c r="W714" s="186">
        <v>40</v>
      </c>
      <c r="X714" s="186">
        <v>40</v>
      </c>
      <c r="Y714" s="186">
        <v>40</v>
      </c>
      <c r="Z714" s="186">
        <v>40</v>
      </c>
      <c r="AA714" s="186">
        <v>40</v>
      </c>
      <c r="AB714" s="186">
        <v>40</v>
      </c>
      <c r="AC714" s="186">
        <v>40</v>
      </c>
      <c r="AD714" s="214">
        <v>40</v>
      </c>
      <c r="AE714" s="214">
        <v>40</v>
      </c>
      <c r="AF714" s="214">
        <v>40</v>
      </c>
      <c r="AG714" s="214">
        <v>40</v>
      </c>
      <c r="AH714" s="214">
        <v>40</v>
      </c>
      <c r="AI714" s="214">
        <v>40</v>
      </c>
      <c r="AJ714" s="272">
        <v>40</v>
      </c>
      <c r="AK714" s="301">
        <v>40</v>
      </c>
      <c r="AL714" s="301">
        <v>40</v>
      </c>
      <c r="AM714" s="301">
        <v>40</v>
      </c>
      <c r="AN714" s="272">
        <v>40</v>
      </c>
      <c r="AO714" s="301"/>
      <c r="AP714" s="301">
        <v>40</v>
      </c>
      <c r="AQ714" s="301">
        <v>40</v>
      </c>
      <c r="AR714" s="22"/>
      <c r="AS714" s="116" t="str">
        <f t="shared" si="109"/>
        <v>N</v>
      </c>
      <c r="AT714" s="113">
        <f>IFERROR(SUMIF('Current NLData'!A:A,'Payment Changes'!G714,'Current NLData'!K:K)/COUNTIF('Current NLData'!A:A,'Payment Changes'!G714),0)+IFERROR(VLOOKUP(G714&amp;"-ALL",NLPaymentExport,10,FALSE),0)</f>
        <v>40</v>
      </c>
      <c r="AU714" s="117">
        <f t="shared" si="110"/>
        <v>0</v>
      </c>
    </row>
    <row r="715" spans="1:80" ht="28.5" outlineLevel="1" x14ac:dyDescent="0.45">
      <c r="A715" s="3"/>
      <c r="C715" s="4"/>
      <c r="D715" s="456"/>
      <c r="E715" s="90" t="str">
        <f t="shared" si="104"/>
        <v>Lincoln</v>
      </c>
      <c r="F715" s="92" t="str">
        <f t="shared" si="105"/>
        <v>CP069</v>
      </c>
      <c r="G715" s="98" t="str">
        <f t="shared" si="108"/>
        <v>CP069-RETURN - 2nd don of the week -BONUS</v>
      </c>
      <c r="H715" s="457"/>
      <c r="I715" s="36" t="s">
        <v>85</v>
      </c>
      <c r="J715" s="58">
        <v>50</v>
      </c>
      <c r="K715" s="58">
        <v>50</v>
      </c>
      <c r="L715" s="58">
        <v>50</v>
      </c>
      <c r="M715" s="58">
        <v>50</v>
      </c>
      <c r="N715" s="58">
        <v>50</v>
      </c>
      <c r="O715" s="58">
        <v>50</v>
      </c>
      <c r="P715" s="58">
        <v>50</v>
      </c>
      <c r="Q715" s="58">
        <v>50</v>
      </c>
      <c r="R715" s="58">
        <v>50</v>
      </c>
      <c r="S715" s="58">
        <v>50</v>
      </c>
      <c r="T715" s="58">
        <v>50</v>
      </c>
      <c r="U715" s="58">
        <v>50</v>
      </c>
      <c r="V715" s="186">
        <v>50</v>
      </c>
      <c r="W715" s="186">
        <v>45</v>
      </c>
      <c r="X715" s="186">
        <v>45</v>
      </c>
      <c r="Y715" s="186">
        <v>45</v>
      </c>
      <c r="Z715" s="186">
        <v>45</v>
      </c>
      <c r="AA715" s="186">
        <v>50</v>
      </c>
      <c r="AB715" s="186">
        <v>50</v>
      </c>
      <c r="AC715" s="186">
        <v>50</v>
      </c>
      <c r="AD715" s="214">
        <v>50</v>
      </c>
      <c r="AE715" s="214">
        <v>50</v>
      </c>
      <c r="AF715" s="214">
        <v>50</v>
      </c>
      <c r="AG715" s="214">
        <v>50</v>
      </c>
      <c r="AH715" s="214">
        <v>50</v>
      </c>
      <c r="AI715" s="214">
        <v>50</v>
      </c>
      <c r="AJ715" s="272">
        <v>50</v>
      </c>
      <c r="AK715" s="301">
        <v>50</v>
      </c>
      <c r="AL715" s="301">
        <v>50</v>
      </c>
      <c r="AM715" s="301">
        <v>50</v>
      </c>
      <c r="AN715" s="272">
        <v>50</v>
      </c>
      <c r="AO715" s="301"/>
      <c r="AP715" s="301">
        <v>50</v>
      </c>
      <c r="AQ715" s="301">
        <v>50</v>
      </c>
      <c r="AR715" s="22"/>
      <c r="AS715" s="116" t="str">
        <f t="shared" si="109"/>
        <v>N</v>
      </c>
      <c r="AT715" s="113">
        <f>IFERROR(SUMIF('Current NLData'!A:A,'Payment Changes'!G715,'Current NLData'!K:K)/COUNTIF('Current NLData'!A:A,'Payment Changes'!G715),0)+IFERROR(VLOOKUP(G715&amp;"-ALL",NLPaymentExport,10,FALSE),0)</f>
        <v>50</v>
      </c>
      <c r="AU715" s="117">
        <f t="shared" si="110"/>
        <v>0</v>
      </c>
    </row>
    <row r="716" spans="1:80" ht="28.5" outlineLevel="1" x14ac:dyDescent="0.45">
      <c r="A716" s="3"/>
      <c r="C716" s="4"/>
      <c r="D716" s="456"/>
      <c r="E716" s="90" t="str">
        <f t="shared" ref="E716:E760" si="111">IF(B716 = "",E715,B716)</f>
        <v>Lincoln</v>
      </c>
      <c r="F716" s="92" t="str">
        <f t="shared" ref="F716:F760" si="112">IF(D716 = "",F715,D716)</f>
        <v>CP069</v>
      </c>
      <c r="G716" s="98" t="str">
        <f t="shared" si="108"/>
        <v>CP069-RETURN - 5th don of the month -BONUS</v>
      </c>
      <c r="H716" s="457"/>
      <c r="I716" s="37" t="s">
        <v>86</v>
      </c>
      <c r="J716" s="65">
        <v>0</v>
      </c>
      <c r="K716" s="65">
        <v>0</v>
      </c>
      <c r="L716" s="65">
        <v>0</v>
      </c>
      <c r="M716" s="65">
        <v>0</v>
      </c>
      <c r="N716" s="65">
        <v>0</v>
      </c>
      <c r="O716" s="65">
        <v>0</v>
      </c>
      <c r="P716" s="65">
        <v>0</v>
      </c>
      <c r="Q716" s="65">
        <v>0</v>
      </c>
      <c r="R716" s="65">
        <v>0</v>
      </c>
      <c r="S716" s="65">
        <v>0</v>
      </c>
      <c r="T716" s="65">
        <v>0</v>
      </c>
      <c r="U716" s="65">
        <v>0</v>
      </c>
      <c r="V716" s="188">
        <v>0</v>
      </c>
      <c r="W716" s="188">
        <v>0</v>
      </c>
      <c r="X716" s="188">
        <v>0</v>
      </c>
      <c r="Y716" s="188">
        <v>0</v>
      </c>
      <c r="Z716" s="188">
        <v>0</v>
      </c>
      <c r="AA716" s="188">
        <v>0</v>
      </c>
      <c r="AB716" s="199">
        <v>10</v>
      </c>
      <c r="AC716" s="199">
        <v>10</v>
      </c>
      <c r="AD716" s="222">
        <v>10</v>
      </c>
      <c r="AE716" s="222">
        <v>10</v>
      </c>
      <c r="AF716" s="222">
        <v>10</v>
      </c>
      <c r="AG716" s="222">
        <v>10</v>
      </c>
      <c r="AH716" s="222">
        <v>10</v>
      </c>
      <c r="AI716" s="199">
        <v>15</v>
      </c>
      <c r="AJ716" s="290">
        <v>0</v>
      </c>
      <c r="AK716" s="303">
        <v>0</v>
      </c>
      <c r="AL716" s="303">
        <v>0</v>
      </c>
      <c r="AM716" s="303">
        <v>0</v>
      </c>
      <c r="AN716" s="287">
        <v>0</v>
      </c>
      <c r="AO716" s="303"/>
      <c r="AP716" s="303">
        <v>20</v>
      </c>
      <c r="AQ716" s="303">
        <v>20</v>
      </c>
      <c r="AR716" s="22"/>
      <c r="AS716" s="116" t="str">
        <f t="shared" si="109"/>
        <v>N</v>
      </c>
      <c r="AT716" s="113">
        <f>IFERROR(SUMIF('Current NLData'!A:A,'Payment Changes'!G716,'Current NLData'!K:K)/COUNTIF('Current NLData'!A:A,'Payment Changes'!G716),0)+IFERROR(VLOOKUP(G716&amp;"-ALL",NLPaymentExport,10,FALSE),0)</f>
        <v>20</v>
      </c>
      <c r="AU716" s="117">
        <f t="shared" si="110"/>
        <v>0</v>
      </c>
    </row>
    <row r="717" spans="1:80" ht="28.5" outlineLevel="1" x14ac:dyDescent="0.45">
      <c r="A717" s="3"/>
      <c r="C717" s="4"/>
      <c r="D717" s="456"/>
      <c r="E717" s="90" t="str">
        <f t="shared" si="111"/>
        <v>Lincoln</v>
      </c>
      <c r="F717" s="92" t="str">
        <f t="shared" si="112"/>
        <v>CP069</v>
      </c>
      <c r="G717" s="98" t="str">
        <f t="shared" si="108"/>
        <v>CP069-RETURN - 6th don of the month -BONUS</v>
      </c>
      <c r="H717" s="457"/>
      <c r="I717" s="38" t="s">
        <v>87</v>
      </c>
      <c r="J717" s="58">
        <v>0</v>
      </c>
      <c r="K717" s="58">
        <v>0</v>
      </c>
      <c r="L717" s="58">
        <v>30</v>
      </c>
      <c r="M717" s="58">
        <v>30</v>
      </c>
      <c r="N717" s="58">
        <v>30</v>
      </c>
      <c r="O717" s="58">
        <v>30</v>
      </c>
      <c r="P717" s="58">
        <v>30</v>
      </c>
      <c r="Q717" s="58">
        <v>30</v>
      </c>
      <c r="R717" s="58">
        <v>30</v>
      </c>
      <c r="S717" s="58">
        <v>30</v>
      </c>
      <c r="T717" s="58">
        <v>20</v>
      </c>
      <c r="U717" s="58">
        <v>20</v>
      </c>
      <c r="V717" s="186">
        <v>20</v>
      </c>
      <c r="W717" s="186">
        <v>0</v>
      </c>
      <c r="X717" s="186">
        <v>0</v>
      </c>
      <c r="Y717" s="186">
        <v>0</v>
      </c>
      <c r="Z717" s="186">
        <v>0</v>
      </c>
      <c r="AA717" s="186">
        <v>20</v>
      </c>
      <c r="AB717" s="186">
        <v>20</v>
      </c>
      <c r="AC717" s="186">
        <v>20</v>
      </c>
      <c r="AD717" s="214">
        <v>20</v>
      </c>
      <c r="AE717" s="214">
        <v>20</v>
      </c>
      <c r="AF717" s="214">
        <v>20</v>
      </c>
      <c r="AG717" s="214">
        <v>20</v>
      </c>
      <c r="AH717" s="214">
        <v>20</v>
      </c>
      <c r="AI717" s="190">
        <v>10</v>
      </c>
      <c r="AJ717" s="289">
        <v>0</v>
      </c>
      <c r="AK717" s="301">
        <v>0</v>
      </c>
      <c r="AL717" s="301">
        <v>0</v>
      </c>
      <c r="AM717" s="301">
        <v>0</v>
      </c>
      <c r="AN717" s="272">
        <v>0</v>
      </c>
      <c r="AO717" s="301"/>
      <c r="AP717" s="289">
        <v>20</v>
      </c>
      <c r="AQ717" s="301">
        <v>20</v>
      </c>
      <c r="AR717" s="22"/>
      <c r="AS717" s="116" t="str">
        <f t="shared" si="109"/>
        <v>N</v>
      </c>
      <c r="AT717" s="113">
        <f>IFERROR(SUMIF('Current NLData'!A:A,'Payment Changes'!G717,'Current NLData'!K:K)/COUNTIF('Current NLData'!A:A,'Payment Changes'!G717),0)+IFERROR(VLOOKUP(G717&amp;"-ALL",NLPaymentExport,10,FALSE),0)</f>
        <v>20</v>
      </c>
      <c r="AU717" s="117">
        <f t="shared" si="110"/>
        <v>0</v>
      </c>
    </row>
    <row r="718" spans="1:80" ht="28.5" outlineLevel="1" x14ac:dyDescent="0.45">
      <c r="A718" s="3"/>
      <c r="C718" s="4"/>
      <c r="D718" s="456"/>
      <c r="E718" s="90" t="str">
        <f t="shared" si="111"/>
        <v>Lincoln</v>
      </c>
      <c r="F718" s="92" t="str">
        <f t="shared" si="112"/>
        <v>CP069</v>
      </c>
      <c r="G718" s="98" t="str">
        <f t="shared" si="108"/>
        <v>CP069-RETURN - 7th don of the month -BONUS</v>
      </c>
      <c r="H718" s="457"/>
      <c r="I718" s="38" t="s">
        <v>88</v>
      </c>
      <c r="J718" s="58">
        <v>0</v>
      </c>
      <c r="K718" s="58">
        <v>0</v>
      </c>
      <c r="L718" s="58">
        <v>0</v>
      </c>
      <c r="M718" s="58">
        <v>0</v>
      </c>
      <c r="N718" s="58">
        <v>0</v>
      </c>
      <c r="O718" s="58">
        <v>0</v>
      </c>
      <c r="P718" s="58">
        <v>0</v>
      </c>
      <c r="Q718" s="58">
        <v>0</v>
      </c>
      <c r="R718" s="58">
        <v>0</v>
      </c>
      <c r="S718" s="58">
        <v>0</v>
      </c>
      <c r="T718" s="58">
        <v>0</v>
      </c>
      <c r="U718" s="58">
        <v>0</v>
      </c>
      <c r="V718" s="186">
        <v>0</v>
      </c>
      <c r="W718" s="186">
        <v>20</v>
      </c>
      <c r="X718" s="186">
        <v>20</v>
      </c>
      <c r="Y718" s="186">
        <v>20</v>
      </c>
      <c r="Z718" s="186">
        <v>20</v>
      </c>
      <c r="AA718" s="186">
        <v>0</v>
      </c>
      <c r="AB718" s="190">
        <v>15</v>
      </c>
      <c r="AC718" s="190">
        <v>15</v>
      </c>
      <c r="AD718" s="214">
        <v>15</v>
      </c>
      <c r="AE718" s="214">
        <v>15</v>
      </c>
      <c r="AF718" s="214">
        <v>15</v>
      </c>
      <c r="AG718" s="214">
        <v>15</v>
      </c>
      <c r="AH718" s="214">
        <v>15</v>
      </c>
      <c r="AI718" s="190">
        <v>0</v>
      </c>
      <c r="AJ718" s="272">
        <v>0</v>
      </c>
      <c r="AK718" s="301">
        <v>0</v>
      </c>
      <c r="AL718" s="301">
        <v>0</v>
      </c>
      <c r="AM718" s="301">
        <v>0</v>
      </c>
      <c r="AN718" s="272">
        <v>0</v>
      </c>
      <c r="AO718" s="301"/>
      <c r="AP718" s="301">
        <v>0</v>
      </c>
      <c r="AQ718" s="301">
        <v>0</v>
      </c>
      <c r="AR718" s="22"/>
      <c r="AS718" s="116" t="str">
        <f t="shared" si="109"/>
        <v>N</v>
      </c>
      <c r="AT718" s="113">
        <f>IFERROR(SUMIF('Current NLData'!A:A,'Payment Changes'!G718,'Current NLData'!K:K)/COUNTIF('Current NLData'!A:A,'Payment Changes'!G718),0)+IFERROR(VLOOKUP(G718&amp;"-ALL",NLPaymentExport,10,FALSE),0)</f>
        <v>0</v>
      </c>
      <c r="AU718" s="117">
        <f t="shared" si="110"/>
        <v>0</v>
      </c>
    </row>
    <row r="719" spans="1:80" ht="28.5" outlineLevel="1" x14ac:dyDescent="0.45">
      <c r="A719" s="3"/>
      <c r="C719" s="4"/>
      <c r="D719" s="456"/>
      <c r="E719" s="90" t="str">
        <f t="shared" si="111"/>
        <v>Lincoln</v>
      </c>
      <c r="F719" s="92" t="str">
        <f t="shared" si="112"/>
        <v>CP069</v>
      </c>
      <c r="G719" s="98" t="str">
        <f t="shared" si="108"/>
        <v>CP069-RETURN - 8th don of the month -BONUS</v>
      </c>
      <c r="H719" s="457"/>
      <c r="I719" s="38" t="s">
        <v>89</v>
      </c>
      <c r="J719" s="58">
        <v>0</v>
      </c>
      <c r="K719" s="58">
        <v>0</v>
      </c>
      <c r="L719" s="58">
        <v>0</v>
      </c>
      <c r="M719" s="58">
        <v>0</v>
      </c>
      <c r="N719" s="58">
        <v>0</v>
      </c>
      <c r="O719" s="58">
        <v>0</v>
      </c>
      <c r="P719" s="58">
        <v>0</v>
      </c>
      <c r="Q719" s="58">
        <v>30</v>
      </c>
      <c r="R719" s="58">
        <v>30</v>
      </c>
      <c r="S719" s="58">
        <v>30</v>
      </c>
      <c r="T719" s="58">
        <v>20</v>
      </c>
      <c r="U719" s="58">
        <v>20</v>
      </c>
      <c r="V719" s="186">
        <v>20</v>
      </c>
      <c r="W719" s="186">
        <v>0</v>
      </c>
      <c r="X719" s="186">
        <v>0</v>
      </c>
      <c r="Y719" s="186">
        <v>0</v>
      </c>
      <c r="Z719" s="186">
        <v>0</v>
      </c>
      <c r="AA719" s="186">
        <v>20</v>
      </c>
      <c r="AB719" s="190">
        <v>0</v>
      </c>
      <c r="AC719" s="190">
        <v>0</v>
      </c>
      <c r="AD719" s="214">
        <v>0</v>
      </c>
      <c r="AE719" s="214">
        <v>0</v>
      </c>
      <c r="AF719" s="214">
        <v>0</v>
      </c>
      <c r="AG719" s="214">
        <v>0</v>
      </c>
      <c r="AH719" s="214">
        <v>0</v>
      </c>
      <c r="AI719" s="214">
        <v>0</v>
      </c>
      <c r="AJ719" s="272">
        <v>0</v>
      </c>
      <c r="AK719" s="301">
        <v>0</v>
      </c>
      <c r="AL719" s="301">
        <v>0</v>
      </c>
      <c r="AM719" s="301">
        <v>0</v>
      </c>
      <c r="AN719" s="272">
        <v>0</v>
      </c>
      <c r="AO719" s="301"/>
      <c r="AP719" s="301">
        <v>0</v>
      </c>
      <c r="AQ719" s="301">
        <v>0</v>
      </c>
      <c r="AR719" s="22"/>
      <c r="AS719" s="116" t="str">
        <f t="shared" si="109"/>
        <v>N</v>
      </c>
      <c r="AT719" s="113">
        <f>IFERROR(SUMIF('Current NLData'!A:A,'Payment Changes'!G719,'Current NLData'!K:K)/COUNTIF('Current NLData'!A:A,'Payment Changes'!G719),0)+IFERROR(VLOOKUP(G719&amp;"-ALL",NLPaymentExport,10,FALSE),0)</f>
        <v>0</v>
      </c>
      <c r="AU719" s="117">
        <f t="shared" si="110"/>
        <v>0</v>
      </c>
    </row>
    <row r="720" spans="1:80" ht="28.5" outlineLevel="1" x14ac:dyDescent="0.45">
      <c r="A720" s="3"/>
      <c r="C720" s="4" t="str">
        <f>IF(J720=0,"Warning","")</f>
        <v/>
      </c>
      <c r="D720" s="456"/>
      <c r="E720" s="90" t="str">
        <f t="shared" si="111"/>
        <v>Lincoln</v>
      </c>
      <c r="F720" s="92" t="str">
        <f t="shared" si="112"/>
        <v>CP069</v>
      </c>
      <c r="G720" s="98" t="str">
        <f t="shared" si="108"/>
        <v>CP069-RETURN - Buddy referral  -BONUS</v>
      </c>
      <c r="H720" s="457"/>
      <c r="I720" s="39" t="s">
        <v>90</v>
      </c>
      <c r="J720" s="58">
        <v>50</v>
      </c>
      <c r="K720" s="58">
        <v>50</v>
      </c>
      <c r="L720" s="58">
        <v>0</v>
      </c>
      <c r="M720" s="58">
        <v>50</v>
      </c>
      <c r="N720" s="58">
        <v>50</v>
      </c>
      <c r="O720" s="58">
        <v>50</v>
      </c>
      <c r="P720" s="58">
        <v>50</v>
      </c>
      <c r="Q720" s="58">
        <v>50</v>
      </c>
      <c r="R720" s="58">
        <v>50</v>
      </c>
      <c r="S720" s="58">
        <v>50</v>
      </c>
      <c r="T720" s="58">
        <v>50</v>
      </c>
      <c r="U720" s="58">
        <v>50</v>
      </c>
      <c r="V720" s="186">
        <v>50</v>
      </c>
      <c r="W720" s="186">
        <v>50</v>
      </c>
      <c r="X720" s="186">
        <v>50</v>
      </c>
      <c r="Y720" s="186">
        <v>50</v>
      </c>
      <c r="Z720" s="186">
        <v>50</v>
      </c>
      <c r="AA720" s="186">
        <v>100</v>
      </c>
      <c r="AB720" s="190">
        <v>50</v>
      </c>
      <c r="AC720" s="190">
        <v>50</v>
      </c>
      <c r="AD720" s="214">
        <v>50</v>
      </c>
      <c r="AE720" s="214">
        <v>50</v>
      </c>
      <c r="AF720" s="214">
        <v>50</v>
      </c>
      <c r="AG720" s="214">
        <v>50</v>
      </c>
      <c r="AH720" s="214">
        <v>50</v>
      </c>
      <c r="AI720" s="214">
        <v>50</v>
      </c>
      <c r="AJ720" s="289">
        <v>25</v>
      </c>
      <c r="AK720" s="301">
        <v>25</v>
      </c>
      <c r="AL720" s="301">
        <v>25</v>
      </c>
      <c r="AM720" s="289">
        <v>50</v>
      </c>
      <c r="AN720" s="272">
        <v>50</v>
      </c>
      <c r="AO720" s="301"/>
      <c r="AP720" s="301">
        <v>100</v>
      </c>
      <c r="AQ720" s="301">
        <v>100</v>
      </c>
      <c r="AR720" s="22"/>
      <c r="AS720" s="116" t="str">
        <f t="shared" si="109"/>
        <v>N</v>
      </c>
      <c r="AT720" s="113">
        <f>IFERROR(SUMIF('Current NLData'!A:A,'Payment Changes'!G720,'Current NLData'!K:K)/COUNTIF('Current NLData'!A:A,'Payment Changes'!G720),0)+IFERROR(VLOOKUP(G720&amp;"-ALL",NLPaymentExport,10,FALSE),0)</f>
        <v>100</v>
      </c>
      <c r="AU720" s="117">
        <f t="shared" si="110"/>
        <v>0</v>
      </c>
    </row>
    <row r="721" spans="1:80" s="89" customFormat="1" ht="21.4" thickBot="1" x14ac:dyDescent="0.7">
      <c r="A721" s="85"/>
      <c r="B721" s="348"/>
      <c r="C721" s="160"/>
      <c r="D721" s="86"/>
      <c r="E721" s="86"/>
      <c r="F721" s="86"/>
      <c r="G721" s="86"/>
      <c r="H721" s="95"/>
      <c r="I721" s="87"/>
      <c r="J721" s="88"/>
      <c r="K721" s="88"/>
      <c r="L721" s="88"/>
      <c r="M721" s="88"/>
      <c r="N721" s="88"/>
      <c r="O721" s="88"/>
      <c r="P721" s="88"/>
      <c r="Q721" s="88"/>
      <c r="R721" s="88"/>
      <c r="S721" s="88"/>
      <c r="T721" s="88"/>
      <c r="U721" s="88"/>
      <c r="V721" s="189" t="s">
        <v>91</v>
      </c>
      <c r="W721" s="189" t="s">
        <v>91</v>
      </c>
      <c r="X721" s="189" t="s">
        <v>91</v>
      </c>
      <c r="Y721" s="189" t="s">
        <v>91</v>
      </c>
      <c r="Z721" s="189" t="s">
        <v>91</v>
      </c>
      <c r="AA721" s="189" t="s">
        <v>91</v>
      </c>
      <c r="AB721" s="189" t="s">
        <v>91</v>
      </c>
      <c r="AC721" s="189" t="s">
        <v>91</v>
      </c>
      <c r="AD721" s="257" t="s">
        <v>91</v>
      </c>
      <c r="AE721" s="257" t="s">
        <v>91</v>
      </c>
      <c r="AF721" s="257" t="s">
        <v>91</v>
      </c>
      <c r="AG721" s="257" t="s">
        <v>91</v>
      </c>
      <c r="AH721" s="257" t="s">
        <v>91</v>
      </c>
      <c r="AI721" s="257" t="s">
        <v>91</v>
      </c>
      <c r="AJ721" s="288" t="s">
        <v>91</v>
      </c>
      <c r="AK721" s="311" t="s">
        <v>91</v>
      </c>
      <c r="AL721" s="311" t="s">
        <v>91</v>
      </c>
      <c r="AM721" s="311" t="s">
        <v>91</v>
      </c>
      <c r="AN721" s="288" t="s">
        <v>91</v>
      </c>
      <c r="AO721" s="311" t="s">
        <v>91</v>
      </c>
      <c r="AP721" s="311" t="s">
        <v>91</v>
      </c>
      <c r="AQ721" s="311" t="s">
        <v>91</v>
      </c>
      <c r="AR721" s="21"/>
      <c r="AS721" s="116" t="str">
        <f t="shared" si="109"/>
        <v>N</v>
      </c>
      <c r="AT721" s="113">
        <f>IFERROR(SUMIF('Current NLData'!A:A,'Payment Changes'!G721,'Current NLData'!K:K)/COUNTIF('Current NLData'!A:A,'Payment Changes'!G721),0)+IFERROR(VLOOKUP(G721&amp;"-ALL",NLPaymentExport,10,FALSE),0)</f>
        <v>0</v>
      </c>
      <c r="AU721" s="117" t="str">
        <f t="shared" si="110"/>
        <v/>
      </c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</row>
    <row r="722" spans="1:80" s="10" customFormat="1" x14ac:dyDescent="0.45">
      <c r="A722" s="458">
        <v>40</v>
      </c>
      <c r="B722" s="461" t="s">
        <v>527</v>
      </c>
      <c r="C722" s="464" t="s">
        <v>44</v>
      </c>
      <c r="D722" s="467" t="s">
        <v>305</v>
      </c>
      <c r="E722" s="105" t="str">
        <f t="shared" si="111"/>
        <v>Youngstown</v>
      </c>
      <c r="F722" s="106" t="s">
        <v>528</v>
      </c>
      <c r="G722" s="107" t="str">
        <f t="shared" ref="G722:G740" si="113">F722&amp;"-"&amp;I722</f>
        <v>CP082-New Donor</v>
      </c>
      <c r="H722" s="470" t="s">
        <v>148</v>
      </c>
      <c r="I722" s="76" t="s">
        <v>48</v>
      </c>
      <c r="J722" s="40" t="s">
        <v>109</v>
      </c>
      <c r="K722" s="41" t="s">
        <v>529</v>
      </c>
      <c r="L722" s="41" t="s">
        <v>109</v>
      </c>
      <c r="M722" s="41" t="s">
        <v>217</v>
      </c>
      <c r="N722" s="40" t="s">
        <v>217</v>
      </c>
      <c r="O722" s="40" t="s">
        <v>217</v>
      </c>
      <c r="P722" s="40" t="s">
        <v>217</v>
      </c>
      <c r="Q722" s="40" t="s">
        <v>217</v>
      </c>
      <c r="R722" s="40" t="s">
        <v>217</v>
      </c>
      <c r="S722" s="40" t="s">
        <v>217</v>
      </c>
      <c r="T722" s="40" t="s">
        <v>217</v>
      </c>
      <c r="U722" s="171" t="s">
        <v>108</v>
      </c>
      <c r="V722" s="180" t="s">
        <v>108</v>
      </c>
      <c r="W722" s="180" t="s">
        <v>183</v>
      </c>
      <c r="X722" s="180" t="s">
        <v>183</v>
      </c>
      <c r="Y722" s="180" t="s">
        <v>183</v>
      </c>
      <c r="Z722" s="180" t="s">
        <v>183</v>
      </c>
      <c r="AA722" s="180" t="s">
        <v>183</v>
      </c>
      <c r="AB722" s="180" t="s">
        <v>183</v>
      </c>
      <c r="AC722" s="180" t="s">
        <v>183</v>
      </c>
      <c r="AD722" s="213" t="s">
        <v>183</v>
      </c>
      <c r="AE722" s="213" t="s">
        <v>183</v>
      </c>
      <c r="AF722" s="213" t="s">
        <v>183</v>
      </c>
      <c r="AG722" s="213" t="s">
        <v>173</v>
      </c>
      <c r="AH722" s="213" t="s">
        <v>183</v>
      </c>
      <c r="AI722" s="213" t="s">
        <v>173</v>
      </c>
      <c r="AJ722" s="282" t="s">
        <v>58</v>
      </c>
      <c r="AK722" s="320" t="s">
        <v>58</v>
      </c>
      <c r="AL722" s="320" t="s">
        <v>58</v>
      </c>
      <c r="AM722" s="282" t="s">
        <v>152</v>
      </c>
      <c r="AN722" s="282" t="s">
        <v>530</v>
      </c>
      <c r="AO722" s="320" t="s">
        <v>530</v>
      </c>
      <c r="AP722" s="282" t="s">
        <v>531</v>
      </c>
      <c r="AQ722" s="320" t="s">
        <v>531</v>
      </c>
      <c r="AR722" s="108"/>
      <c r="AS722" s="116" t="str">
        <f t="shared" si="109"/>
        <v>N</v>
      </c>
      <c r="AT722" s="113">
        <f>IFERROR(SUMIF('Current NLData'!A:A,'Payment Changes'!G722,'Current NLData'!K:K)/COUNTIF('Current NLData'!A:A,'Payment Changes'!G722),0)+IFERROR(VLOOKUP(G722&amp;"-ALL",NLPaymentExport,10,FALSE),0)</f>
        <v>0</v>
      </c>
      <c r="AU722" s="117" t="str">
        <f t="shared" si="110"/>
        <v/>
      </c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</row>
    <row r="723" spans="1:80" x14ac:dyDescent="0.45">
      <c r="A723" s="459"/>
      <c r="B723" s="462"/>
      <c r="C723" s="465"/>
      <c r="D723" s="468"/>
      <c r="E723" s="90" t="str">
        <f t="shared" si="111"/>
        <v>Youngstown</v>
      </c>
      <c r="F723" s="91" t="s">
        <v>528</v>
      </c>
      <c r="G723" s="97" t="str">
        <f t="shared" si="113"/>
        <v>CP082-Return Donor</v>
      </c>
      <c r="H723" s="471"/>
      <c r="I723" s="77" t="s">
        <v>60</v>
      </c>
      <c r="J723" s="43" t="s">
        <v>206</v>
      </c>
      <c r="K723" s="43" t="s">
        <v>426</v>
      </c>
      <c r="L723" s="44" t="s">
        <v>532</v>
      </c>
      <c r="M723" s="45" t="s">
        <v>532</v>
      </c>
      <c r="N723" s="43" t="s">
        <v>532</v>
      </c>
      <c r="O723" s="43" t="s">
        <v>532</v>
      </c>
      <c r="P723" s="43" t="s">
        <v>532</v>
      </c>
      <c r="Q723" s="43" t="s">
        <v>532</v>
      </c>
      <c r="R723" s="43" t="s">
        <v>532</v>
      </c>
      <c r="S723" s="43" t="s">
        <v>532</v>
      </c>
      <c r="T723" s="43" t="s">
        <v>532</v>
      </c>
      <c r="U723" s="43" t="s">
        <v>532</v>
      </c>
      <c r="V723" s="176" t="s">
        <v>532</v>
      </c>
      <c r="W723" s="176" t="s">
        <v>532</v>
      </c>
      <c r="X723" s="176" t="s">
        <v>490</v>
      </c>
      <c r="Y723" s="176" t="s">
        <v>490</v>
      </c>
      <c r="Z723" s="176" t="s">
        <v>490</v>
      </c>
      <c r="AA723" s="176" t="s">
        <v>490</v>
      </c>
      <c r="AB723" s="176" t="s">
        <v>490</v>
      </c>
      <c r="AC723" s="176" t="s">
        <v>490</v>
      </c>
      <c r="AD723" s="217" t="s">
        <v>490</v>
      </c>
      <c r="AE723" s="217" t="s">
        <v>490</v>
      </c>
      <c r="AF723" s="217" t="s">
        <v>490</v>
      </c>
      <c r="AG723" s="217" t="s">
        <v>490</v>
      </c>
      <c r="AH723" s="217" t="s">
        <v>490</v>
      </c>
      <c r="AI723" s="217" t="s">
        <v>490</v>
      </c>
      <c r="AJ723" s="270" t="s">
        <v>490</v>
      </c>
      <c r="AK723" s="313" t="s">
        <v>490</v>
      </c>
      <c r="AL723" s="313" t="s">
        <v>490</v>
      </c>
      <c r="AM723" s="313" t="s">
        <v>490</v>
      </c>
      <c r="AN723" s="270" t="s">
        <v>490</v>
      </c>
      <c r="AO723" s="313" t="s">
        <v>490</v>
      </c>
      <c r="AP723" s="271" t="s">
        <v>379</v>
      </c>
      <c r="AQ723" s="313" t="s">
        <v>379</v>
      </c>
      <c r="AR723" s="21"/>
      <c r="AS723" s="116" t="str">
        <f t="shared" si="109"/>
        <v>N</v>
      </c>
      <c r="AT723" s="113">
        <f>IFERROR(SUMIF('Current NLData'!A:A,'Payment Changes'!G723,'Current NLData'!K:K)/COUNTIF('Current NLData'!A:A,'Payment Changes'!G723),0)+IFERROR(VLOOKUP(G723&amp;"-ALL",NLPaymentExport,10,FALSE),0)</f>
        <v>0</v>
      </c>
      <c r="AU723" s="117" t="str">
        <f t="shared" si="110"/>
        <v/>
      </c>
    </row>
    <row r="724" spans="1:80" x14ac:dyDescent="0.45">
      <c r="A724" s="459"/>
      <c r="B724" s="462"/>
      <c r="C724" s="465"/>
      <c r="D724" s="468"/>
      <c r="E724" s="90" t="str">
        <f t="shared" si="111"/>
        <v>Youngstown</v>
      </c>
      <c r="F724" s="91" t="s">
        <v>528</v>
      </c>
      <c r="G724" s="97" t="str">
        <f t="shared" si="113"/>
        <v>CP082-Retention Bonus</v>
      </c>
      <c r="H724" s="471"/>
      <c r="I724" s="78" t="s">
        <v>62</v>
      </c>
      <c r="J724" s="46" t="s">
        <v>533</v>
      </c>
      <c r="K724" s="46" t="s">
        <v>533</v>
      </c>
      <c r="L724" s="47" t="s">
        <v>533</v>
      </c>
      <c r="M724" s="47" t="s">
        <v>112</v>
      </c>
      <c r="N724" s="46" t="s">
        <v>112</v>
      </c>
      <c r="O724" s="46" t="s">
        <v>112</v>
      </c>
      <c r="P724" s="46" t="s">
        <v>112</v>
      </c>
      <c r="Q724" s="46" t="s">
        <v>112</v>
      </c>
      <c r="R724" s="46" t="s">
        <v>112</v>
      </c>
      <c r="S724" s="46" t="s">
        <v>112</v>
      </c>
      <c r="T724" s="46" t="s">
        <v>112</v>
      </c>
      <c r="U724" s="46" t="s">
        <v>112</v>
      </c>
      <c r="V724" s="198" t="s">
        <v>534</v>
      </c>
      <c r="W724" s="216" t="s">
        <v>534</v>
      </c>
      <c r="X724" s="216" t="s">
        <v>64</v>
      </c>
      <c r="Y724" s="216" t="s">
        <v>64</v>
      </c>
      <c r="Z724" s="216" t="s">
        <v>64</v>
      </c>
      <c r="AA724" s="216" t="s">
        <v>297</v>
      </c>
      <c r="AB724" s="170" t="s">
        <v>535</v>
      </c>
      <c r="AC724" s="248" t="s">
        <v>535</v>
      </c>
      <c r="AD724" s="248" t="s">
        <v>535</v>
      </c>
      <c r="AE724" s="248" t="s">
        <v>535</v>
      </c>
      <c r="AF724" s="248" t="s">
        <v>535</v>
      </c>
      <c r="AG724" s="248" t="s">
        <v>536</v>
      </c>
      <c r="AH724" s="248" t="s">
        <v>535</v>
      </c>
      <c r="AI724" s="229" t="s">
        <v>537</v>
      </c>
      <c r="AJ724" s="276" t="s">
        <v>178</v>
      </c>
      <c r="AK724" s="314" t="s">
        <v>178</v>
      </c>
      <c r="AL724" s="314" t="s">
        <v>178</v>
      </c>
      <c r="AM724" s="314" t="s">
        <v>178</v>
      </c>
      <c r="AN724" s="280" t="s">
        <v>178</v>
      </c>
      <c r="AO724" s="314" t="s">
        <v>178</v>
      </c>
      <c r="AP724" s="276" t="s">
        <v>538</v>
      </c>
      <c r="AQ724" s="314" t="s">
        <v>538</v>
      </c>
      <c r="AR724" s="21"/>
      <c r="AS724" s="116" t="str">
        <f t="shared" si="109"/>
        <v>N</v>
      </c>
      <c r="AT724" s="113">
        <f>IFERROR(SUMIF('Current NLData'!A:A,'Payment Changes'!G724,'Current NLData'!K:K)/COUNTIF('Current NLData'!A:A,'Payment Changes'!G724),0)+IFERROR(VLOOKUP(G724&amp;"-ALL",NLPaymentExport,10,FALSE),0)</f>
        <v>0</v>
      </c>
      <c r="AU724" s="117" t="str">
        <f t="shared" si="110"/>
        <v/>
      </c>
    </row>
    <row r="725" spans="1:80" s="15" customFormat="1" ht="14.65" thickBot="1" x14ac:dyDescent="0.5">
      <c r="A725" s="460"/>
      <c r="B725" s="463"/>
      <c r="C725" s="466"/>
      <c r="D725" s="469"/>
      <c r="E725" s="109" t="str">
        <f t="shared" si="111"/>
        <v>Youngstown</v>
      </c>
      <c r="F725" s="110" t="s">
        <v>528</v>
      </c>
      <c r="G725" s="111" t="str">
        <f t="shared" si="113"/>
        <v>CP082-Referral</v>
      </c>
      <c r="H725" s="472"/>
      <c r="I725" s="79" t="s">
        <v>73</v>
      </c>
      <c r="J725" s="49">
        <v>50</v>
      </c>
      <c r="K725" s="49">
        <v>50</v>
      </c>
      <c r="L725" s="50" t="s">
        <v>64</v>
      </c>
      <c r="M725" s="50" t="s">
        <v>133</v>
      </c>
      <c r="N725" s="49" t="s">
        <v>133</v>
      </c>
      <c r="O725" s="49" t="s">
        <v>133</v>
      </c>
      <c r="P725" s="49" t="s">
        <v>133</v>
      </c>
      <c r="Q725" s="49" t="s">
        <v>133</v>
      </c>
      <c r="R725" s="49" t="s">
        <v>133</v>
      </c>
      <c r="S725" s="49" t="s">
        <v>133</v>
      </c>
      <c r="T725" s="49" t="s">
        <v>133</v>
      </c>
      <c r="U725" s="49" t="s">
        <v>133</v>
      </c>
      <c r="V725" s="178" t="s">
        <v>133</v>
      </c>
      <c r="W725" s="178" t="s">
        <v>133</v>
      </c>
      <c r="X725" s="178" t="s">
        <v>133</v>
      </c>
      <c r="Y725" s="178" t="s">
        <v>133</v>
      </c>
      <c r="Z725" s="178" t="s">
        <v>133</v>
      </c>
      <c r="AA725" s="178" t="s">
        <v>134</v>
      </c>
      <c r="AB725" s="233" t="s">
        <v>539</v>
      </c>
      <c r="AC725" s="244" t="s">
        <v>133</v>
      </c>
      <c r="AD725" s="249" t="s">
        <v>133</v>
      </c>
      <c r="AE725" s="249" t="s">
        <v>133</v>
      </c>
      <c r="AF725" s="249" t="s">
        <v>133</v>
      </c>
      <c r="AG725" s="249">
        <v>50</v>
      </c>
      <c r="AH725" s="249" t="s">
        <v>133</v>
      </c>
      <c r="AI725" s="249">
        <v>50</v>
      </c>
      <c r="AJ725" s="283">
        <v>25</v>
      </c>
      <c r="AK725" s="315">
        <v>25</v>
      </c>
      <c r="AL725" s="315">
        <v>25</v>
      </c>
      <c r="AM725" s="283">
        <v>50</v>
      </c>
      <c r="AN725" s="277">
        <v>50</v>
      </c>
      <c r="AO725" s="315">
        <v>50</v>
      </c>
      <c r="AP725" s="315">
        <v>50</v>
      </c>
      <c r="AQ725" s="315">
        <v>50</v>
      </c>
      <c r="AR725" s="112"/>
      <c r="AS725" s="116" t="str">
        <f t="shared" si="109"/>
        <v>N</v>
      </c>
      <c r="AT725" s="113">
        <f>IFERROR(SUMIF('Current NLData'!A:A,'Payment Changes'!G725,'Current NLData'!K:K)/COUNTIF('Current NLData'!A:A,'Payment Changes'!G725),0)+IFERROR(VLOOKUP(G725&amp;"-ALL",NLPaymentExport,10,FALSE),0)</f>
        <v>0</v>
      </c>
      <c r="AU725" s="117" t="str">
        <f t="shared" si="110"/>
        <v/>
      </c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</row>
    <row r="726" spans="1:80" outlineLevel="1" x14ac:dyDescent="0.45">
      <c r="A726" s="3"/>
      <c r="C726" s="4"/>
      <c r="D726" s="455" t="s">
        <v>528</v>
      </c>
      <c r="E726" s="90" t="str">
        <f t="shared" si="111"/>
        <v>Youngstown</v>
      </c>
      <c r="F726" s="92" t="str">
        <f t="shared" si="112"/>
        <v>CP082</v>
      </c>
      <c r="G726" s="98" t="str">
        <f t="shared" si="113"/>
        <v>CP082-NEW DONOR -1st</v>
      </c>
      <c r="H726" s="457" t="s">
        <v>75</v>
      </c>
      <c r="I726" s="33" t="s">
        <v>76</v>
      </c>
      <c r="J726" s="60">
        <v>100</v>
      </c>
      <c r="K726" s="61">
        <v>100</v>
      </c>
      <c r="L726" s="60">
        <v>100</v>
      </c>
      <c r="M726" s="60">
        <v>100</v>
      </c>
      <c r="N726" s="60">
        <v>100</v>
      </c>
      <c r="O726" s="60">
        <v>100</v>
      </c>
      <c r="P726" s="60">
        <v>100</v>
      </c>
      <c r="Q726" s="60">
        <v>100</v>
      </c>
      <c r="R726" s="60">
        <v>100</v>
      </c>
      <c r="S726" s="60">
        <v>100</v>
      </c>
      <c r="T726" s="60">
        <v>100</v>
      </c>
      <c r="U726" s="60">
        <v>100</v>
      </c>
      <c r="V726" s="185">
        <v>100</v>
      </c>
      <c r="W726" s="185">
        <v>100</v>
      </c>
      <c r="X726" s="185">
        <v>100</v>
      </c>
      <c r="Y726" s="185">
        <v>100</v>
      </c>
      <c r="Z726" s="185">
        <v>100</v>
      </c>
      <c r="AA726" s="185">
        <v>100</v>
      </c>
      <c r="AB726" s="185">
        <v>100</v>
      </c>
      <c r="AC726" s="185">
        <v>100</v>
      </c>
      <c r="AD726" s="220">
        <v>100</v>
      </c>
      <c r="AE726" s="220">
        <v>100</v>
      </c>
      <c r="AF726" s="220">
        <v>100</v>
      </c>
      <c r="AG726" s="220">
        <v>100</v>
      </c>
      <c r="AH726" s="220">
        <v>100</v>
      </c>
      <c r="AI726" s="220">
        <v>100</v>
      </c>
      <c r="AJ726" s="286">
        <v>100</v>
      </c>
      <c r="AK726" s="300">
        <v>100</v>
      </c>
      <c r="AL726" s="300">
        <v>100</v>
      </c>
      <c r="AM726" s="300">
        <v>100</v>
      </c>
      <c r="AN726" s="332">
        <v>125</v>
      </c>
      <c r="AO726" s="300">
        <v>125</v>
      </c>
      <c r="AP726" s="300">
        <v>100</v>
      </c>
      <c r="AQ726" s="300">
        <v>100</v>
      </c>
      <c r="AR726" s="23"/>
      <c r="AS726" s="116" t="str">
        <f t="shared" si="109"/>
        <v>N</v>
      </c>
      <c r="AT726" s="113">
        <f>IFERROR(SUMIF('Current NLData'!A:A,'Payment Changes'!G726,'Current NLData'!K:K)/COUNTIF('Current NLData'!A:A,'Payment Changes'!G726),0)+IFERROR(VLOOKUP(G726&amp;"-ALL",NLPaymentExport,10,FALSE),0)</f>
        <v>100</v>
      </c>
      <c r="AU726" s="117">
        <f t="shared" si="110"/>
        <v>0</v>
      </c>
    </row>
    <row r="727" spans="1:80" outlineLevel="1" x14ac:dyDescent="0.45">
      <c r="A727" s="3"/>
      <c r="C727" s="4"/>
      <c r="D727" s="456"/>
      <c r="E727" s="90" t="str">
        <f t="shared" si="111"/>
        <v>Youngstown</v>
      </c>
      <c r="F727" s="92" t="str">
        <f t="shared" si="112"/>
        <v>CP082</v>
      </c>
      <c r="G727" s="98" t="str">
        <f t="shared" si="113"/>
        <v>CP082-NEW DONOR -2nd</v>
      </c>
      <c r="H727" s="457"/>
      <c r="I727" s="34" t="s">
        <v>77</v>
      </c>
      <c r="J727" s="58">
        <v>100</v>
      </c>
      <c r="K727" s="62">
        <v>100</v>
      </c>
      <c r="L727" s="58">
        <v>100</v>
      </c>
      <c r="M727" s="58">
        <v>100</v>
      </c>
      <c r="N727" s="58">
        <v>100</v>
      </c>
      <c r="O727" s="58">
        <v>100</v>
      </c>
      <c r="P727" s="58">
        <v>100</v>
      </c>
      <c r="Q727" s="58">
        <v>100</v>
      </c>
      <c r="R727" s="58">
        <v>100</v>
      </c>
      <c r="S727" s="58">
        <v>100</v>
      </c>
      <c r="T727" s="58">
        <v>100</v>
      </c>
      <c r="U727" s="58">
        <v>100</v>
      </c>
      <c r="V727" s="186">
        <v>100</v>
      </c>
      <c r="W727" s="186">
        <v>100</v>
      </c>
      <c r="X727" s="186">
        <v>100</v>
      </c>
      <c r="Y727" s="186">
        <v>100</v>
      </c>
      <c r="Z727" s="186">
        <v>100</v>
      </c>
      <c r="AA727" s="186">
        <v>100</v>
      </c>
      <c r="AB727" s="186">
        <v>100</v>
      </c>
      <c r="AC727" s="186">
        <v>100</v>
      </c>
      <c r="AD727" s="214">
        <v>100</v>
      </c>
      <c r="AE727" s="214">
        <v>100</v>
      </c>
      <c r="AF727" s="214">
        <v>100</v>
      </c>
      <c r="AG727" s="214">
        <v>100</v>
      </c>
      <c r="AH727" s="214">
        <v>100</v>
      </c>
      <c r="AI727" s="214">
        <v>100</v>
      </c>
      <c r="AJ727" s="272">
        <v>100</v>
      </c>
      <c r="AK727" s="301">
        <v>100</v>
      </c>
      <c r="AL727" s="301">
        <v>100</v>
      </c>
      <c r="AM727" s="301">
        <v>100</v>
      </c>
      <c r="AN727" s="289">
        <v>125</v>
      </c>
      <c r="AO727" s="301">
        <v>125</v>
      </c>
      <c r="AP727" s="301">
        <v>100</v>
      </c>
      <c r="AQ727" s="301">
        <v>100</v>
      </c>
      <c r="AR727" s="23"/>
      <c r="AS727" s="116" t="str">
        <f t="shared" si="109"/>
        <v>N</v>
      </c>
      <c r="AT727" s="113">
        <f>IFERROR(SUMIF('Current NLData'!A:A,'Payment Changes'!G727,'Current NLData'!K:K)/COUNTIF('Current NLData'!A:A,'Payment Changes'!G727),0)+IFERROR(VLOOKUP(G727&amp;"-ALL",NLPaymentExport,10,FALSE),0)</f>
        <v>100</v>
      </c>
      <c r="AU727" s="117">
        <f t="shared" si="110"/>
        <v>0</v>
      </c>
    </row>
    <row r="728" spans="1:80" outlineLevel="1" x14ac:dyDescent="0.45">
      <c r="A728" s="3"/>
      <c r="C728" s="4"/>
      <c r="D728" s="456"/>
      <c r="E728" s="90" t="str">
        <f t="shared" si="111"/>
        <v>Youngstown</v>
      </c>
      <c r="F728" s="92" t="str">
        <f t="shared" si="112"/>
        <v>CP082</v>
      </c>
      <c r="G728" s="98" t="str">
        <f t="shared" si="113"/>
        <v>CP082-NEW DONOR -3rd</v>
      </c>
      <c r="H728" s="457"/>
      <c r="I728" s="34" t="s">
        <v>78</v>
      </c>
      <c r="J728" s="58">
        <v>100</v>
      </c>
      <c r="K728" s="62">
        <v>100</v>
      </c>
      <c r="L728" s="58">
        <v>100</v>
      </c>
      <c r="M728" s="58">
        <v>100</v>
      </c>
      <c r="N728" s="58">
        <v>100</v>
      </c>
      <c r="O728" s="58">
        <v>100</v>
      </c>
      <c r="P728" s="58">
        <v>100</v>
      </c>
      <c r="Q728" s="58">
        <v>100</v>
      </c>
      <c r="R728" s="58">
        <v>100</v>
      </c>
      <c r="S728" s="58">
        <v>100</v>
      </c>
      <c r="T728" s="58">
        <v>100</v>
      </c>
      <c r="U728" s="58">
        <v>100</v>
      </c>
      <c r="V728" s="186">
        <v>100</v>
      </c>
      <c r="W728" s="186">
        <v>100</v>
      </c>
      <c r="X728" s="186">
        <v>100</v>
      </c>
      <c r="Y728" s="186">
        <v>100</v>
      </c>
      <c r="Z728" s="186">
        <v>100</v>
      </c>
      <c r="AA728" s="186">
        <v>100</v>
      </c>
      <c r="AB728" s="186">
        <v>100</v>
      </c>
      <c r="AC728" s="186">
        <v>100</v>
      </c>
      <c r="AD728" s="214">
        <v>100</v>
      </c>
      <c r="AE728" s="214">
        <v>100</v>
      </c>
      <c r="AF728" s="214">
        <v>100</v>
      </c>
      <c r="AG728" s="214">
        <v>100</v>
      </c>
      <c r="AH728" s="214">
        <v>100</v>
      </c>
      <c r="AI728" s="214">
        <v>100</v>
      </c>
      <c r="AJ728" s="272">
        <v>100</v>
      </c>
      <c r="AK728" s="301">
        <v>100</v>
      </c>
      <c r="AL728" s="301">
        <v>100</v>
      </c>
      <c r="AM728" s="301">
        <v>100</v>
      </c>
      <c r="AN728" s="289">
        <v>125</v>
      </c>
      <c r="AO728" s="301">
        <v>125</v>
      </c>
      <c r="AP728" s="301">
        <v>100</v>
      </c>
      <c r="AQ728" s="301">
        <v>100</v>
      </c>
      <c r="AR728" s="23"/>
      <c r="AS728" s="116" t="str">
        <f t="shared" si="109"/>
        <v>N</v>
      </c>
      <c r="AT728" s="113">
        <f>IFERROR(SUMIF('Current NLData'!A:A,'Payment Changes'!G728,'Current NLData'!K:K)/COUNTIF('Current NLData'!A:A,'Payment Changes'!G728),0)+IFERROR(VLOOKUP(G728&amp;"-ALL",NLPaymentExport,10,FALSE),0)</f>
        <v>100</v>
      </c>
      <c r="AU728" s="117">
        <f t="shared" si="110"/>
        <v>0</v>
      </c>
    </row>
    <row r="729" spans="1:80" outlineLevel="1" x14ac:dyDescent="0.45">
      <c r="A729" s="3"/>
      <c r="C729" s="4"/>
      <c r="D729" s="456"/>
      <c r="E729" s="90" t="str">
        <f t="shared" si="111"/>
        <v>Youngstown</v>
      </c>
      <c r="F729" s="92" t="str">
        <f t="shared" si="112"/>
        <v>CP082</v>
      </c>
      <c r="G729" s="98" t="str">
        <f t="shared" si="113"/>
        <v>CP082-NEW DONOR -4th</v>
      </c>
      <c r="H729" s="457"/>
      <c r="I729" s="34" t="s">
        <v>79</v>
      </c>
      <c r="J729" s="58">
        <v>100</v>
      </c>
      <c r="K729" s="62">
        <v>100</v>
      </c>
      <c r="L729" s="58">
        <v>100</v>
      </c>
      <c r="M729" s="58">
        <v>100</v>
      </c>
      <c r="N729" s="58">
        <v>100</v>
      </c>
      <c r="O729" s="58">
        <v>100</v>
      </c>
      <c r="P729" s="58">
        <v>100</v>
      </c>
      <c r="Q729" s="58">
        <v>100</v>
      </c>
      <c r="R729" s="58">
        <v>100</v>
      </c>
      <c r="S729" s="58">
        <v>100</v>
      </c>
      <c r="T729" s="58">
        <v>100</v>
      </c>
      <c r="U729" s="58">
        <v>100</v>
      </c>
      <c r="V729" s="186">
        <v>100</v>
      </c>
      <c r="W729" s="186">
        <v>100</v>
      </c>
      <c r="X729" s="186">
        <v>100</v>
      </c>
      <c r="Y729" s="186">
        <v>100</v>
      </c>
      <c r="Z729" s="186">
        <v>100</v>
      </c>
      <c r="AA729" s="186">
        <v>100</v>
      </c>
      <c r="AB729" s="186">
        <v>100</v>
      </c>
      <c r="AC729" s="186">
        <v>100</v>
      </c>
      <c r="AD729" s="214">
        <v>100</v>
      </c>
      <c r="AE729" s="214">
        <v>100</v>
      </c>
      <c r="AF729" s="214">
        <v>100</v>
      </c>
      <c r="AG729" s="214">
        <v>100</v>
      </c>
      <c r="AH729" s="214">
        <v>100</v>
      </c>
      <c r="AI729" s="214">
        <v>100</v>
      </c>
      <c r="AJ729" s="272">
        <v>100</v>
      </c>
      <c r="AK729" s="301">
        <v>100</v>
      </c>
      <c r="AL729" s="301">
        <v>100</v>
      </c>
      <c r="AM729" s="301">
        <v>100</v>
      </c>
      <c r="AN729" s="289">
        <v>125</v>
      </c>
      <c r="AO729" s="301">
        <v>125</v>
      </c>
      <c r="AP729" s="301">
        <v>100</v>
      </c>
      <c r="AQ729" s="301">
        <v>100</v>
      </c>
      <c r="AR729" s="23"/>
      <c r="AS729" s="116" t="str">
        <f t="shared" si="109"/>
        <v>N</v>
      </c>
      <c r="AT729" s="113">
        <f>IFERROR(SUMIF('Current NLData'!A:A,'Payment Changes'!G729,'Current NLData'!K:K)/COUNTIF('Current NLData'!A:A,'Payment Changes'!G729),0)+IFERROR(VLOOKUP(G729&amp;"-ALL",NLPaymentExport,10,FALSE),0)</f>
        <v>100</v>
      </c>
      <c r="AU729" s="117">
        <f t="shared" si="110"/>
        <v>0</v>
      </c>
    </row>
    <row r="730" spans="1:80" outlineLevel="1" x14ac:dyDescent="0.45">
      <c r="A730" s="3"/>
      <c r="C730" s="4"/>
      <c r="D730" s="456"/>
      <c r="E730" s="90" t="str">
        <f t="shared" si="111"/>
        <v>Youngstown</v>
      </c>
      <c r="F730" s="92" t="str">
        <f t="shared" si="112"/>
        <v>CP082</v>
      </c>
      <c r="G730" s="98" t="str">
        <f t="shared" si="113"/>
        <v>CP082-NEW DONOR -5th</v>
      </c>
      <c r="H730" s="457"/>
      <c r="I730" s="34" t="s">
        <v>80</v>
      </c>
      <c r="J730" s="58">
        <v>60</v>
      </c>
      <c r="K730" s="62">
        <v>50</v>
      </c>
      <c r="L730" s="58">
        <v>45</v>
      </c>
      <c r="M730" s="58">
        <v>100</v>
      </c>
      <c r="N730" s="58">
        <v>100</v>
      </c>
      <c r="O730" s="58">
        <v>100</v>
      </c>
      <c r="P730" s="58">
        <v>100</v>
      </c>
      <c r="Q730" s="58">
        <v>100</v>
      </c>
      <c r="R730" s="58">
        <v>100</v>
      </c>
      <c r="S730" s="58">
        <v>100</v>
      </c>
      <c r="T730" s="58">
        <v>100</v>
      </c>
      <c r="U730" s="58">
        <v>100</v>
      </c>
      <c r="V730" s="186">
        <v>100</v>
      </c>
      <c r="W730" s="186">
        <v>100</v>
      </c>
      <c r="X730" s="186">
        <v>100</v>
      </c>
      <c r="Y730" s="186">
        <v>100</v>
      </c>
      <c r="Z730" s="186">
        <v>100</v>
      </c>
      <c r="AA730" s="186">
        <v>100</v>
      </c>
      <c r="AB730" s="186">
        <v>100</v>
      </c>
      <c r="AC730" s="186">
        <v>100</v>
      </c>
      <c r="AD730" s="214">
        <v>100</v>
      </c>
      <c r="AE730" s="214">
        <v>100</v>
      </c>
      <c r="AF730" s="214">
        <v>100</v>
      </c>
      <c r="AG730" s="214">
        <v>100</v>
      </c>
      <c r="AH730" s="214">
        <v>100</v>
      </c>
      <c r="AI730" s="214">
        <v>100</v>
      </c>
      <c r="AJ730" s="289">
        <v>45</v>
      </c>
      <c r="AK730" s="301">
        <v>45</v>
      </c>
      <c r="AL730" s="301">
        <v>45</v>
      </c>
      <c r="AM730" s="289">
        <v>100</v>
      </c>
      <c r="AN730" s="289">
        <v>125</v>
      </c>
      <c r="AO730" s="301">
        <v>125</v>
      </c>
      <c r="AP730" s="301">
        <v>100</v>
      </c>
      <c r="AQ730" s="301">
        <v>100</v>
      </c>
      <c r="AR730" s="23"/>
      <c r="AS730" s="116" t="str">
        <f t="shared" si="109"/>
        <v>N</v>
      </c>
      <c r="AT730" s="113">
        <f>IFERROR(SUMIF('Current NLData'!A:A,'Payment Changes'!G730,'Current NLData'!K:K)/COUNTIF('Current NLData'!A:A,'Payment Changes'!G730),0)+IFERROR(VLOOKUP(G730&amp;"-ALL",NLPaymentExport,10,FALSE),0)</f>
        <v>100</v>
      </c>
      <c r="AU730" s="117">
        <f t="shared" si="110"/>
        <v>0</v>
      </c>
    </row>
    <row r="731" spans="1:80" outlineLevel="1" x14ac:dyDescent="0.45">
      <c r="A731" s="3"/>
      <c r="C731" s="4"/>
      <c r="D731" s="456"/>
      <c r="E731" s="90" t="str">
        <f t="shared" si="111"/>
        <v>Youngstown</v>
      </c>
      <c r="F731" s="92" t="str">
        <f t="shared" si="112"/>
        <v>CP082</v>
      </c>
      <c r="G731" s="98" t="str">
        <f t="shared" si="113"/>
        <v>CP082-NEW DONOR -6th</v>
      </c>
      <c r="H731" s="457"/>
      <c r="I731" s="34" t="s">
        <v>81</v>
      </c>
      <c r="J731" s="58">
        <v>60</v>
      </c>
      <c r="K731" s="62">
        <v>70</v>
      </c>
      <c r="L731" s="58">
        <v>45</v>
      </c>
      <c r="M731" s="58">
        <v>45</v>
      </c>
      <c r="N731" s="58">
        <v>45</v>
      </c>
      <c r="O731" s="58">
        <v>45</v>
      </c>
      <c r="P731" s="58">
        <v>45</v>
      </c>
      <c r="Q731" s="58">
        <v>45</v>
      </c>
      <c r="R731" s="58">
        <v>45</v>
      </c>
      <c r="S731" s="58">
        <v>45</v>
      </c>
      <c r="T731" s="58">
        <v>45</v>
      </c>
      <c r="U731" s="58">
        <v>100</v>
      </c>
      <c r="V731" s="186">
        <v>100</v>
      </c>
      <c r="W731" s="186">
        <v>100</v>
      </c>
      <c r="X731" s="186">
        <v>100</v>
      </c>
      <c r="Y731" s="186">
        <v>100</v>
      </c>
      <c r="Z731" s="186">
        <v>100</v>
      </c>
      <c r="AA731" s="186">
        <v>100</v>
      </c>
      <c r="AB731" s="186">
        <v>100</v>
      </c>
      <c r="AC731" s="186">
        <v>100</v>
      </c>
      <c r="AD731" s="214">
        <v>100</v>
      </c>
      <c r="AE731" s="214">
        <v>100</v>
      </c>
      <c r="AF731" s="214">
        <v>100</v>
      </c>
      <c r="AG731" s="214">
        <v>100</v>
      </c>
      <c r="AH731" s="214">
        <v>100</v>
      </c>
      <c r="AI731" s="214">
        <v>100</v>
      </c>
      <c r="AJ731" s="289">
        <v>45</v>
      </c>
      <c r="AK731" s="301">
        <v>45</v>
      </c>
      <c r="AL731" s="301">
        <v>45</v>
      </c>
      <c r="AM731" s="289">
        <v>100</v>
      </c>
      <c r="AN731" s="289">
        <v>45</v>
      </c>
      <c r="AO731" s="301">
        <v>45</v>
      </c>
      <c r="AP731" s="301">
        <v>50</v>
      </c>
      <c r="AQ731" s="301">
        <v>50</v>
      </c>
      <c r="AR731" s="23"/>
      <c r="AS731" s="116" t="str">
        <f t="shared" si="109"/>
        <v>N</v>
      </c>
      <c r="AT731" s="113">
        <f>IFERROR(SUMIF('Current NLData'!A:A,'Payment Changes'!G731,'Current NLData'!K:K)/COUNTIF('Current NLData'!A:A,'Payment Changes'!G731),0)+IFERROR(VLOOKUP(G731&amp;"-ALL",NLPaymentExport,10,FALSE),0)</f>
        <v>50</v>
      </c>
      <c r="AU731" s="117">
        <f t="shared" si="110"/>
        <v>0</v>
      </c>
    </row>
    <row r="732" spans="1:80" outlineLevel="1" x14ac:dyDescent="0.45">
      <c r="A732" s="3"/>
      <c r="C732" s="4"/>
      <c r="D732" s="456"/>
      <c r="E732" s="90" t="str">
        <f t="shared" si="111"/>
        <v>Youngstown</v>
      </c>
      <c r="F732" s="92" t="str">
        <f t="shared" si="112"/>
        <v>CP082</v>
      </c>
      <c r="G732" s="98" t="str">
        <f t="shared" si="113"/>
        <v>CP082-NEW DONOR -7th</v>
      </c>
      <c r="H732" s="457"/>
      <c r="I732" s="34" t="s">
        <v>82</v>
      </c>
      <c r="J732" s="58">
        <v>60</v>
      </c>
      <c r="K732" s="62">
        <v>50</v>
      </c>
      <c r="L732" s="58">
        <v>45</v>
      </c>
      <c r="M732" s="58">
        <v>45</v>
      </c>
      <c r="N732" s="58">
        <v>45</v>
      </c>
      <c r="O732" s="58">
        <v>45</v>
      </c>
      <c r="P732" s="58">
        <v>45</v>
      </c>
      <c r="Q732" s="58">
        <v>45</v>
      </c>
      <c r="R732" s="58">
        <v>45</v>
      </c>
      <c r="S732" s="58">
        <v>45</v>
      </c>
      <c r="T732" s="58">
        <v>45</v>
      </c>
      <c r="U732" s="58">
        <v>45</v>
      </c>
      <c r="V732" s="186">
        <v>45</v>
      </c>
      <c r="W732" s="186">
        <v>100</v>
      </c>
      <c r="X732" s="186">
        <v>100</v>
      </c>
      <c r="Y732" s="186">
        <v>100</v>
      </c>
      <c r="Z732" s="186">
        <v>100</v>
      </c>
      <c r="AA732" s="186">
        <v>100</v>
      </c>
      <c r="AB732" s="186">
        <v>100</v>
      </c>
      <c r="AC732" s="186">
        <v>100</v>
      </c>
      <c r="AD732" s="214">
        <v>100</v>
      </c>
      <c r="AE732" s="214">
        <v>100</v>
      </c>
      <c r="AF732" s="214">
        <v>100</v>
      </c>
      <c r="AG732" s="214">
        <v>100</v>
      </c>
      <c r="AH732" s="214">
        <v>100</v>
      </c>
      <c r="AI732" s="214">
        <v>100</v>
      </c>
      <c r="AJ732" s="289">
        <v>45</v>
      </c>
      <c r="AK732" s="301">
        <v>45</v>
      </c>
      <c r="AL732" s="301">
        <v>45</v>
      </c>
      <c r="AM732" s="301">
        <v>45</v>
      </c>
      <c r="AN732" s="272">
        <v>45</v>
      </c>
      <c r="AO732" s="301">
        <v>45</v>
      </c>
      <c r="AP732" s="301">
        <v>50</v>
      </c>
      <c r="AQ732" s="301">
        <v>50</v>
      </c>
      <c r="AR732" s="23"/>
      <c r="AS732" s="116" t="str">
        <f t="shared" si="109"/>
        <v>N</v>
      </c>
      <c r="AT732" s="113">
        <f>IFERROR(SUMIF('Current NLData'!A:A,'Payment Changes'!G732,'Current NLData'!K:K)/COUNTIF('Current NLData'!A:A,'Payment Changes'!G732),0)+IFERROR(VLOOKUP(G732&amp;"-ALL",NLPaymentExport,10,FALSE),0)</f>
        <v>50</v>
      </c>
      <c r="AU732" s="117">
        <f t="shared" si="110"/>
        <v>0</v>
      </c>
    </row>
    <row r="733" spans="1:80" outlineLevel="1" x14ac:dyDescent="0.45">
      <c r="A733" s="3"/>
      <c r="C733" s="4"/>
      <c r="D733" s="456"/>
      <c r="E733" s="90" t="str">
        <f t="shared" si="111"/>
        <v>Youngstown</v>
      </c>
      <c r="F733" s="92" t="str">
        <f t="shared" si="112"/>
        <v>CP082</v>
      </c>
      <c r="G733" s="98" t="str">
        <f t="shared" si="113"/>
        <v>CP082-NEW DONOR -8th</v>
      </c>
      <c r="H733" s="457"/>
      <c r="I733" s="35" t="s">
        <v>83</v>
      </c>
      <c r="J733" s="63">
        <v>60</v>
      </c>
      <c r="K733" s="64">
        <v>70</v>
      </c>
      <c r="L733" s="63">
        <v>45</v>
      </c>
      <c r="M733" s="63">
        <v>45</v>
      </c>
      <c r="N733" s="63">
        <v>45</v>
      </c>
      <c r="O733" s="63">
        <v>45</v>
      </c>
      <c r="P733" s="63">
        <v>45</v>
      </c>
      <c r="Q733" s="63">
        <v>45</v>
      </c>
      <c r="R733" s="63">
        <v>45</v>
      </c>
      <c r="S733" s="63">
        <v>45</v>
      </c>
      <c r="T733" s="63">
        <v>45</v>
      </c>
      <c r="U733" s="63">
        <v>45</v>
      </c>
      <c r="V733" s="187">
        <v>45</v>
      </c>
      <c r="W733" s="187">
        <v>45</v>
      </c>
      <c r="X733" s="187">
        <v>45</v>
      </c>
      <c r="Y733" s="187">
        <v>45</v>
      </c>
      <c r="Z733" s="187">
        <v>45</v>
      </c>
      <c r="AA733" s="187">
        <v>45</v>
      </c>
      <c r="AB733" s="187">
        <v>45</v>
      </c>
      <c r="AC733" s="187">
        <v>45</v>
      </c>
      <c r="AD733" s="221">
        <v>45</v>
      </c>
      <c r="AE733" s="221">
        <v>45</v>
      </c>
      <c r="AF733" s="221">
        <v>45</v>
      </c>
      <c r="AG733" s="221">
        <v>45</v>
      </c>
      <c r="AH733" s="221">
        <v>45</v>
      </c>
      <c r="AI733" s="221">
        <v>45</v>
      </c>
      <c r="AJ733" s="273">
        <v>45</v>
      </c>
      <c r="AK733" s="302">
        <v>45</v>
      </c>
      <c r="AL733" s="302">
        <v>45</v>
      </c>
      <c r="AM733" s="302">
        <v>45</v>
      </c>
      <c r="AN733" s="273">
        <v>45</v>
      </c>
      <c r="AO733" s="302">
        <v>45</v>
      </c>
      <c r="AP733" s="302">
        <v>50</v>
      </c>
      <c r="AQ733" s="302">
        <v>50</v>
      </c>
      <c r="AR733" s="23"/>
      <c r="AS733" s="116" t="str">
        <f t="shared" si="109"/>
        <v>N</v>
      </c>
      <c r="AT733" s="113">
        <f>IFERROR(SUMIF('Current NLData'!A:A,'Payment Changes'!G733,'Current NLData'!K:K)/COUNTIF('Current NLData'!A:A,'Payment Changes'!G733),0)+IFERROR(VLOOKUP(G733&amp;"-ALL",NLPaymentExport,10,FALSE),0)</f>
        <v>50</v>
      </c>
      <c r="AU733" s="117">
        <f t="shared" si="110"/>
        <v>0</v>
      </c>
    </row>
    <row r="734" spans="1:80" ht="28.5" outlineLevel="1" x14ac:dyDescent="0.45">
      <c r="A734" s="3"/>
      <c r="C734" s="4"/>
      <c r="D734" s="456"/>
      <c r="E734" s="90" t="str">
        <f t="shared" si="111"/>
        <v>Youngstown</v>
      </c>
      <c r="F734" s="92" t="str">
        <f t="shared" si="112"/>
        <v>CP082</v>
      </c>
      <c r="G734" s="98" t="str">
        <f t="shared" si="113"/>
        <v>CP082-RETURN - 1st don of the week -STD</v>
      </c>
      <c r="H734" s="457"/>
      <c r="I734" s="36" t="s">
        <v>84</v>
      </c>
      <c r="J734" s="58">
        <v>60</v>
      </c>
      <c r="K734" s="62">
        <v>50</v>
      </c>
      <c r="L734" s="58">
        <v>45</v>
      </c>
      <c r="M734" s="58">
        <v>45</v>
      </c>
      <c r="N734" s="58">
        <v>45</v>
      </c>
      <c r="O734" s="58">
        <v>45</v>
      </c>
      <c r="P734" s="58">
        <v>45</v>
      </c>
      <c r="Q734" s="58">
        <v>45</v>
      </c>
      <c r="R734" s="58">
        <v>45</v>
      </c>
      <c r="S734" s="58">
        <v>45</v>
      </c>
      <c r="T734" s="58">
        <v>45</v>
      </c>
      <c r="U734" s="58">
        <v>45</v>
      </c>
      <c r="V734" s="186">
        <v>45</v>
      </c>
      <c r="W734" s="186">
        <v>45</v>
      </c>
      <c r="X734" s="186">
        <v>45</v>
      </c>
      <c r="Y734" s="186">
        <v>45</v>
      </c>
      <c r="Z734" s="186">
        <v>45</v>
      </c>
      <c r="AA734" s="186">
        <v>45</v>
      </c>
      <c r="AB734" s="186">
        <v>45</v>
      </c>
      <c r="AC734" s="186">
        <v>45</v>
      </c>
      <c r="AD734" s="214">
        <v>45</v>
      </c>
      <c r="AE734" s="214">
        <v>45</v>
      </c>
      <c r="AF734" s="214">
        <v>45</v>
      </c>
      <c r="AG734" s="214">
        <v>45</v>
      </c>
      <c r="AH734" s="214">
        <v>45</v>
      </c>
      <c r="AI734" s="214">
        <v>45</v>
      </c>
      <c r="AJ734" s="272">
        <v>45</v>
      </c>
      <c r="AK734" s="301">
        <v>45</v>
      </c>
      <c r="AL734" s="301">
        <v>45</v>
      </c>
      <c r="AM734" s="301">
        <v>45</v>
      </c>
      <c r="AN734" s="272">
        <v>45</v>
      </c>
      <c r="AO734" s="301">
        <v>45</v>
      </c>
      <c r="AP734" s="301">
        <v>50</v>
      </c>
      <c r="AQ734" s="301">
        <v>50</v>
      </c>
      <c r="AR734" s="23"/>
      <c r="AS734" s="116" t="str">
        <f t="shared" si="109"/>
        <v>N</v>
      </c>
      <c r="AT734" s="113">
        <f>IFERROR(SUMIF('Current NLData'!A:A,'Payment Changes'!G734,'Current NLData'!K:K)/COUNTIF('Current NLData'!A:A,'Payment Changes'!G734),0)+IFERROR(VLOOKUP(G734&amp;"-ALL",NLPaymentExport,10,FALSE),0)</f>
        <v>50</v>
      </c>
      <c r="AU734" s="117">
        <f t="shared" si="110"/>
        <v>0</v>
      </c>
    </row>
    <row r="735" spans="1:80" ht="28.5" outlineLevel="1" x14ac:dyDescent="0.45">
      <c r="A735" s="3"/>
      <c r="C735" s="4"/>
      <c r="D735" s="456"/>
      <c r="E735" s="90" t="str">
        <f t="shared" si="111"/>
        <v>Youngstown</v>
      </c>
      <c r="F735" s="92" t="str">
        <f t="shared" si="112"/>
        <v>CP082</v>
      </c>
      <c r="G735" s="98" t="str">
        <f t="shared" si="113"/>
        <v>CP082-RETURN - 2nd don of the week -BONUS</v>
      </c>
      <c r="H735" s="457"/>
      <c r="I735" s="36" t="s">
        <v>85</v>
      </c>
      <c r="J735" s="58">
        <v>10</v>
      </c>
      <c r="K735" s="62">
        <v>20</v>
      </c>
      <c r="L735" s="58">
        <v>25</v>
      </c>
      <c r="M735" s="58">
        <v>25</v>
      </c>
      <c r="N735" s="58">
        <v>25</v>
      </c>
      <c r="O735" s="58">
        <v>25</v>
      </c>
      <c r="P735" s="58">
        <v>25</v>
      </c>
      <c r="Q735" s="58">
        <v>25</v>
      </c>
      <c r="R735" s="58">
        <v>25</v>
      </c>
      <c r="S735" s="58">
        <v>25</v>
      </c>
      <c r="T735" s="58">
        <v>25</v>
      </c>
      <c r="U735" s="58">
        <v>25</v>
      </c>
      <c r="V735" s="186">
        <v>25</v>
      </c>
      <c r="W735" s="186">
        <v>25</v>
      </c>
      <c r="X735" s="186">
        <v>35</v>
      </c>
      <c r="Y735" s="186">
        <v>35</v>
      </c>
      <c r="Z735" s="186">
        <v>35</v>
      </c>
      <c r="AA735" s="186">
        <v>35</v>
      </c>
      <c r="AB735" s="186">
        <v>35</v>
      </c>
      <c r="AC735" s="186">
        <v>35</v>
      </c>
      <c r="AD735" s="214">
        <v>35</v>
      </c>
      <c r="AE735" s="214">
        <v>35</v>
      </c>
      <c r="AF735" s="214">
        <v>35</v>
      </c>
      <c r="AG735" s="214">
        <v>35</v>
      </c>
      <c r="AH735" s="214">
        <v>35</v>
      </c>
      <c r="AI735" s="214">
        <v>35</v>
      </c>
      <c r="AJ735" s="272">
        <v>35</v>
      </c>
      <c r="AK735" s="301">
        <v>35</v>
      </c>
      <c r="AL735" s="301">
        <v>35</v>
      </c>
      <c r="AM735" s="301">
        <v>35</v>
      </c>
      <c r="AN735" s="272">
        <v>35</v>
      </c>
      <c r="AO735" s="301">
        <v>35</v>
      </c>
      <c r="AP735" s="301">
        <v>30</v>
      </c>
      <c r="AQ735" s="301">
        <v>30</v>
      </c>
      <c r="AR735" s="23"/>
      <c r="AS735" s="116" t="str">
        <f t="shared" si="109"/>
        <v>N</v>
      </c>
      <c r="AT735" s="113">
        <f>IFERROR(SUMIF('Current NLData'!A:A,'Payment Changes'!G735,'Current NLData'!K:K)/COUNTIF('Current NLData'!A:A,'Payment Changes'!G735),0)+IFERROR(VLOOKUP(G735&amp;"-ALL",NLPaymentExport,10,FALSE),0)</f>
        <v>30</v>
      </c>
      <c r="AU735" s="117">
        <f t="shared" si="110"/>
        <v>0</v>
      </c>
    </row>
    <row r="736" spans="1:80" ht="28.5" outlineLevel="1" x14ac:dyDescent="0.45">
      <c r="A736" s="3"/>
      <c r="C736" s="4"/>
      <c r="D736" s="456"/>
      <c r="E736" s="90" t="str">
        <f t="shared" si="111"/>
        <v>Youngstown</v>
      </c>
      <c r="F736" s="92" t="str">
        <f t="shared" si="112"/>
        <v>CP082</v>
      </c>
      <c r="G736" s="98" t="str">
        <f t="shared" si="113"/>
        <v>CP082-RETURN - 5th don of the month -BONUS</v>
      </c>
      <c r="H736" s="457"/>
      <c r="I736" s="37" t="s">
        <v>86</v>
      </c>
      <c r="J736" s="65">
        <v>0</v>
      </c>
      <c r="K736" s="65">
        <v>0</v>
      </c>
      <c r="L736" s="65">
        <v>0</v>
      </c>
      <c r="M736" s="65">
        <v>0</v>
      </c>
      <c r="N736" s="65">
        <v>0</v>
      </c>
      <c r="O736" s="65">
        <v>0</v>
      </c>
      <c r="P736" s="65">
        <v>0</v>
      </c>
      <c r="Q736" s="65">
        <v>0</v>
      </c>
      <c r="R736" s="65">
        <v>0</v>
      </c>
      <c r="S736" s="65">
        <v>0</v>
      </c>
      <c r="T736" s="65">
        <v>0</v>
      </c>
      <c r="U736" s="65">
        <v>0</v>
      </c>
      <c r="V736" s="188">
        <v>0</v>
      </c>
      <c r="W736" s="188">
        <v>0</v>
      </c>
      <c r="X736" s="188">
        <v>0</v>
      </c>
      <c r="Y736" s="188">
        <v>0</v>
      </c>
      <c r="Z736" s="188">
        <v>0</v>
      </c>
      <c r="AA736" s="188">
        <v>0</v>
      </c>
      <c r="AB736" s="188">
        <v>0</v>
      </c>
      <c r="AC736" s="188">
        <v>0</v>
      </c>
      <c r="AD736" s="222">
        <v>0</v>
      </c>
      <c r="AE736" s="222">
        <v>0</v>
      </c>
      <c r="AF736" s="222">
        <v>0</v>
      </c>
      <c r="AG736" s="222">
        <v>0</v>
      </c>
      <c r="AH736" s="222">
        <v>0</v>
      </c>
      <c r="AI736" s="199">
        <v>20</v>
      </c>
      <c r="AJ736" s="287">
        <v>0</v>
      </c>
      <c r="AK736" s="303">
        <v>0</v>
      </c>
      <c r="AL736" s="303">
        <v>0</v>
      </c>
      <c r="AM736" s="303">
        <v>0</v>
      </c>
      <c r="AN736" s="287">
        <v>0</v>
      </c>
      <c r="AO736" s="303">
        <v>0</v>
      </c>
      <c r="AP736" s="303">
        <v>0</v>
      </c>
      <c r="AQ736" s="303">
        <v>0</v>
      </c>
      <c r="AR736" s="22"/>
      <c r="AS736" s="116" t="str">
        <f t="shared" si="109"/>
        <v>N</v>
      </c>
      <c r="AT736" s="113">
        <f>IFERROR(SUMIF('Current NLData'!A:A,'Payment Changes'!G736,'Current NLData'!K:K)/COUNTIF('Current NLData'!A:A,'Payment Changes'!G736),0)+IFERROR(VLOOKUP(G736&amp;"-ALL",NLPaymentExport,10,FALSE),0)</f>
        <v>0</v>
      </c>
      <c r="AU736" s="117">
        <f t="shared" si="110"/>
        <v>0</v>
      </c>
    </row>
    <row r="737" spans="1:80" ht="28.5" outlineLevel="1" x14ac:dyDescent="0.45">
      <c r="A737" s="3"/>
      <c r="C737" s="4"/>
      <c r="D737" s="456"/>
      <c r="E737" s="90" t="str">
        <f t="shared" si="111"/>
        <v>Youngstown</v>
      </c>
      <c r="F737" s="92" t="str">
        <f t="shared" si="112"/>
        <v>CP082</v>
      </c>
      <c r="G737" s="98" t="str">
        <f t="shared" si="113"/>
        <v>CP082-RETURN - 6th don of the month -BONUS</v>
      </c>
      <c r="H737" s="457"/>
      <c r="I737" s="38" t="s">
        <v>87</v>
      </c>
      <c r="J737" s="58">
        <v>25</v>
      </c>
      <c r="K737" s="58">
        <v>25</v>
      </c>
      <c r="L737" s="58">
        <v>25</v>
      </c>
      <c r="M737" s="58">
        <v>30</v>
      </c>
      <c r="N737" s="58">
        <v>30</v>
      </c>
      <c r="O737" s="58">
        <v>30</v>
      </c>
      <c r="P737" s="58">
        <v>30</v>
      </c>
      <c r="Q737" s="58">
        <v>30</v>
      </c>
      <c r="R737" s="58">
        <v>30</v>
      </c>
      <c r="S737" s="58">
        <v>30</v>
      </c>
      <c r="T737" s="58">
        <v>30</v>
      </c>
      <c r="U737" s="58">
        <v>30</v>
      </c>
      <c r="V737" s="190">
        <v>0</v>
      </c>
      <c r="W737" s="214">
        <v>0</v>
      </c>
      <c r="X737" s="214">
        <v>0</v>
      </c>
      <c r="Y737" s="214">
        <v>0</v>
      </c>
      <c r="Z737" s="214">
        <v>0</v>
      </c>
      <c r="AA737" s="214">
        <v>0</v>
      </c>
      <c r="AB737" s="190">
        <v>20</v>
      </c>
      <c r="AC737" s="190">
        <v>20</v>
      </c>
      <c r="AD737" s="214">
        <v>20</v>
      </c>
      <c r="AE737" s="214">
        <v>20</v>
      </c>
      <c r="AF737" s="214">
        <v>20</v>
      </c>
      <c r="AG737" s="214">
        <v>20</v>
      </c>
      <c r="AH737" s="214">
        <v>20</v>
      </c>
      <c r="AI737" s="190">
        <v>10</v>
      </c>
      <c r="AJ737" s="289">
        <v>10</v>
      </c>
      <c r="AK737" s="301">
        <v>10</v>
      </c>
      <c r="AL737" s="301">
        <v>10</v>
      </c>
      <c r="AM737" s="301">
        <v>10</v>
      </c>
      <c r="AN737" s="272">
        <v>10</v>
      </c>
      <c r="AO737" s="301">
        <v>10</v>
      </c>
      <c r="AP737" s="301">
        <v>10</v>
      </c>
      <c r="AQ737" s="301">
        <v>10</v>
      </c>
      <c r="AR737" s="22"/>
      <c r="AS737" s="116" t="str">
        <f t="shared" si="109"/>
        <v>N</v>
      </c>
      <c r="AT737" s="113">
        <f>IFERROR(SUMIF('Current NLData'!A:A,'Payment Changes'!G737,'Current NLData'!K:K)/COUNTIF('Current NLData'!A:A,'Payment Changes'!G737),0)+IFERROR(VLOOKUP(G737&amp;"-ALL",NLPaymentExport,10,FALSE),0)</f>
        <v>10</v>
      </c>
      <c r="AU737" s="117">
        <f t="shared" si="110"/>
        <v>0</v>
      </c>
    </row>
    <row r="738" spans="1:80" ht="28.5" outlineLevel="1" x14ac:dyDescent="0.45">
      <c r="A738" s="3"/>
      <c r="C738" s="4"/>
      <c r="D738" s="456"/>
      <c r="E738" s="90" t="str">
        <f t="shared" si="111"/>
        <v>Youngstown</v>
      </c>
      <c r="F738" s="92" t="str">
        <f t="shared" si="112"/>
        <v>CP082</v>
      </c>
      <c r="G738" s="98" t="str">
        <f t="shared" si="113"/>
        <v>CP082-RETURN - 7th don of the month -BONUS</v>
      </c>
      <c r="H738" s="457"/>
      <c r="I738" s="38" t="s">
        <v>88</v>
      </c>
      <c r="J738" s="58">
        <v>0</v>
      </c>
      <c r="K738" s="58">
        <v>0</v>
      </c>
      <c r="L738" s="58">
        <v>0</v>
      </c>
      <c r="M738" s="58">
        <v>0</v>
      </c>
      <c r="N738" s="58">
        <v>0</v>
      </c>
      <c r="O738" s="58">
        <v>0</v>
      </c>
      <c r="P738" s="58">
        <v>0</v>
      </c>
      <c r="Q738" s="58">
        <v>0</v>
      </c>
      <c r="R738" s="58">
        <v>0</v>
      </c>
      <c r="S738" s="58">
        <v>0</v>
      </c>
      <c r="T738" s="58">
        <v>0</v>
      </c>
      <c r="U738" s="58">
        <v>0</v>
      </c>
      <c r="V738" s="186">
        <v>0</v>
      </c>
      <c r="W738" s="214">
        <v>0</v>
      </c>
      <c r="X738" s="214">
        <v>0</v>
      </c>
      <c r="Y738" s="214">
        <v>0</v>
      </c>
      <c r="Z738" s="214">
        <v>0</v>
      </c>
      <c r="AA738" s="214">
        <v>20</v>
      </c>
      <c r="AB738" s="190">
        <v>25</v>
      </c>
      <c r="AC738" s="190">
        <v>25</v>
      </c>
      <c r="AD738" s="214">
        <v>25</v>
      </c>
      <c r="AE738" s="214">
        <v>25</v>
      </c>
      <c r="AF738" s="214">
        <v>25</v>
      </c>
      <c r="AG738" s="214">
        <v>25</v>
      </c>
      <c r="AH738" s="214">
        <v>25</v>
      </c>
      <c r="AI738" s="190">
        <v>0</v>
      </c>
      <c r="AJ738" s="272">
        <v>0</v>
      </c>
      <c r="AK738" s="301">
        <v>0</v>
      </c>
      <c r="AL738" s="301">
        <v>0</v>
      </c>
      <c r="AM738" s="301">
        <v>0</v>
      </c>
      <c r="AN738" s="272">
        <v>0</v>
      </c>
      <c r="AO738" s="301">
        <v>0</v>
      </c>
      <c r="AP738" s="301">
        <v>10</v>
      </c>
      <c r="AQ738" s="301">
        <v>10</v>
      </c>
      <c r="AR738" s="22"/>
      <c r="AS738" s="116" t="str">
        <f t="shared" si="109"/>
        <v>N</v>
      </c>
      <c r="AT738" s="113">
        <f>IFERROR(SUMIF('Current NLData'!A:A,'Payment Changes'!G738,'Current NLData'!K:K)/COUNTIF('Current NLData'!A:A,'Payment Changes'!G738),0)+IFERROR(VLOOKUP(G738&amp;"-ALL",NLPaymentExport,10,FALSE),0)</f>
        <v>10</v>
      </c>
      <c r="AU738" s="117">
        <f t="shared" si="110"/>
        <v>0</v>
      </c>
    </row>
    <row r="739" spans="1:80" ht="28.5" outlineLevel="1" x14ac:dyDescent="0.45">
      <c r="A739" s="3"/>
      <c r="C739" s="4"/>
      <c r="D739" s="456"/>
      <c r="E739" s="90" t="str">
        <f t="shared" si="111"/>
        <v>Youngstown</v>
      </c>
      <c r="F739" s="92" t="str">
        <f t="shared" si="112"/>
        <v>CP082</v>
      </c>
      <c r="G739" s="98" t="str">
        <f t="shared" si="113"/>
        <v>CP082-RETURN - 8th don of the month -BONUS</v>
      </c>
      <c r="H739" s="457"/>
      <c r="I739" s="38" t="s">
        <v>89</v>
      </c>
      <c r="J739" s="58">
        <v>0</v>
      </c>
      <c r="K739" s="58">
        <v>0</v>
      </c>
      <c r="L739" s="58">
        <v>0</v>
      </c>
      <c r="M739" s="58">
        <v>0</v>
      </c>
      <c r="N739" s="58">
        <v>0</v>
      </c>
      <c r="O739" s="58">
        <v>0</v>
      </c>
      <c r="P739" s="58">
        <v>0</v>
      </c>
      <c r="Q739" s="58">
        <v>0</v>
      </c>
      <c r="R739" s="58">
        <v>0</v>
      </c>
      <c r="S739" s="58">
        <v>0</v>
      </c>
      <c r="T739" s="58">
        <v>0</v>
      </c>
      <c r="U739" s="58">
        <v>0</v>
      </c>
      <c r="V739" s="190">
        <v>50</v>
      </c>
      <c r="W739" s="214">
        <v>50</v>
      </c>
      <c r="X739" s="214">
        <v>0</v>
      </c>
      <c r="Y739" s="214">
        <v>0</v>
      </c>
      <c r="Z739" s="214">
        <v>0</v>
      </c>
      <c r="AA739" s="214">
        <v>0</v>
      </c>
      <c r="AB739" s="214">
        <v>0</v>
      </c>
      <c r="AC739" s="214">
        <v>0</v>
      </c>
      <c r="AD739" s="214">
        <v>0</v>
      </c>
      <c r="AE739" s="214">
        <v>0</v>
      </c>
      <c r="AF739" s="214">
        <v>0</v>
      </c>
      <c r="AG739" s="214">
        <v>0</v>
      </c>
      <c r="AH739" s="214">
        <v>0</v>
      </c>
      <c r="AI739" s="214">
        <v>0</v>
      </c>
      <c r="AJ739" s="272">
        <v>0</v>
      </c>
      <c r="AK739" s="301">
        <v>0</v>
      </c>
      <c r="AL739" s="301">
        <v>0</v>
      </c>
      <c r="AM739" s="301">
        <v>0</v>
      </c>
      <c r="AN739" s="272">
        <v>0</v>
      </c>
      <c r="AO739" s="301">
        <v>0</v>
      </c>
      <c r="AP739" s="301">
        <v>0</v>
      </c>
      <c r="AQ739" s="301">
        <v>0</v>
      </c>
      <c r="AR739" s="22"/>
      <c r="AS739" s="116" t="str">
        <f t="shared" si="109"/>
        <v>N</v>
      </c>
      <c r="AT739" s="113">
        <f>IFERROR(SUMIF('Current NLData'!A:A,'Payment Changes'!G739,'Current NLData'!K:K)/COUNTIF('Current NLData'!A:A,'Payment Changes'!G739),0)+IFERROR(VLOOKUP(G739&amp;"-ALL",NLPaymentExport,10,FALSE),0)</f>
        <v>0</v>
      </c>
      <c r="AU739" s="117">
        <f t="shared" si="110"/>
        <v>0</v>
      </c>
    </row>
    <row r="740" spans="1:80" ht="28.5" outlineLevel="1" x14ac:dyDescent="0.45">
      <c r="A740" s="3"/>
      <c r="C740" s="4" t="str">
        <f>IF(J740=0,"Warning","")</f>
        <v/>
      </c>
      <c r="D740" s="456"/>
      <c r="E740" s="90" t="str">
        <f t="shared" si="111"/>
        <v>Youngstown</v>
      </c>
      <c r="F740" s="92" t="str">
        <f t="shared" si="112"/>
        <v>CP082</v>
      </c>
      <c r="G740" s="98" t="str">
        <f t="shared" si="113"/>
        <v>CP082-RETURN - Buddy referral  -BONUS</v>
      </c>
      <c r="H740" s="457"/>
      <c r="I740" s="39" t="s">
        <v>90</v>
      </c>
      <c r="J740" s="58">
        <v>50</v>
      </c>
      <c r="K740" s="58">
        <v>50</v>
      </c>
      <c r="L740" s="58">
        <v>0</v>
      </c>
      <c r="M740" s="58">
        <v>50</v>
      </c>
      <c r="N740" s="58">
        <v>50</v>
      </c>
      <c r="O740" s="58">
        <v>50</v>
      </c>
      <c r="P740" s="58">
        <v>50</v>
      </c>
      <c r="Q740" s="58">
        <v>50</v>
      </c>
      <c r="R740" s="58">
        <v>50</v>
      </c>
      <c r="S740" s="58">
        <v>50</v>
      </c>
      <c r="T740" s="58">
        <v>50</v>
      </c>
      <c r="U740" s="58">
        <v>50</v>
      </c>
      <c r="V740" s="186">
        <v>50</v>
      </c>
      <c r="W740" s="214">
        <v>50</v>
      </c>
      <c r="X740" s="214">
        <v>50</v>
      </c>
      <c r="Y740" s="214">
        <v>50</v>
      </c>
      <c r="Z740" s="214">
        <v>50</v>
      </c>
      <c r="AA740" s="214">
        <v>100</v>
      </c>
      <c r="AB740" s="190">
        <v>50</v>
      </c>
      <c r="AC740" s="190">
        <v>50</v>
      </c>
      <c r="AD740" s="214">
        <v>50</v>
      </c>
      <c r="AE740" s="214">
        <v>50</v>
      </c>
      <c r="AF740" s="214">
        <v>50</v>
      </c>
      <c r="AG740" s="214">
        <v>50</v>
      </c>
      <c r="AH740" s="214">
        <v>50</v>
      </c>
      <c r="AI740" s="214">
        <v>50</v>
      </c>
      <c r="AJ740" s="289">
        <v>25</v>
      </c>
      <c r="AK740" s="301">
        <v>25</v>
      </c>
      <c r="AL740" s="301">
        <v>25</v>
      </c>
      <c r="AM740" s="289">
        <v>50</v>
      </c>
      <c r="AN740" s="272">
        <v>50</v>
      </c>
      <c r="AO740" s="301">
        <v>50</v>
      </c>
      <c r="AP740" s="301">
        <v>50</v>
      </c>
      <c r="AQ740" s="301">
        <v>50</v>
      </c>
      <c r="AR740" s="22"/>
      <c r="AS740" s="116" t="str">
        <f t="shared" si="109"/>
        <v>N</v>
      </c>
      <c r="AT740" s="113">
        <f>IFERROR(SUMIF('Current NLData'!A:A,'Payment Changes'!G740,'Current NLData'!K:K)/COUNTIF('Current NLData'!A:A,'Payment Changes'!G740),0)+IFERROR(VLOOKUP(G740&amp;"-ALL",NLPaymentExport,10,FALSE),0)</f>
        <v>50</v>
      </c>
      <c r="AU740" s="117">
        <f t="shared" si="110"/>
        <v>0</v>
      </c>
    </row>
    <row r="741" spans="1:80" s="89" customFormat="1" ht="21.4" thickBot="1" x14ac:dyDescent="0.7">
      <c r="A741" s="85"/>
      <c r="B741" s="348"/>
      <c r="C741" s="160"/>
      <c r="D741" s="86"/>
      <c r="E741" s="86"/>
      <c r="F741" s="86"/>
      <c r="G741" s="86"/>
      <c r="H741" s="95"/>
      <c r="I741" s="87"/>
      <c r="J741" s="88"/>
      <c r="K741" s="88"/>
      <c r="L741" s="88"/>
      <c r="M741" s="88"/>
      <c r="N741" s="88"/>
      <c r="O741" s="88"/>
      <c r="P741" s="88"/>
      <c r="Q741" s="88"/>
      <c r="R741" s="88"/>
      <c r="S741" s="88"/>
      <c r="T741" s="88"/>
      <c r="U741" s="88"/>
      <c r="V741" s="189" t="s">
        <v>91</v>
      </c>
      <c r="W741" s="189" t="s">
        <v>91</v>
      </c>
      <c r="X741" s="189" t="s">
        <v>91</v>
      </c>
      <c r="Y741" s="189" t="s">
        <v>91</v>
      </c>
      <c r="Z741" s="189" t="s">
        <v>91</v>
      </c>
      <c r="AA741" s="189" t="s">
        <v>91</v>
      </c>
      <c r="AB741" s="189" t="s">
        <v>91</v>
      </c>
      <c r="AC741" s="189" t="s">
        <v>91</v>
      </c>
      <c r="AD741" s="257" t="s">
        <v>91</v>
      </c>
      <c r="AE741" s="257" t="s">
        <v>91</v>
      </c>
      <c r="AF741" s="257" t="s">
        <v>91</v>
      </c>
      <c r="AG741" s="257" t="s">
        <v>91</v>
      </c>
      <c r="AH741" s="257" t="s">
        <v>91</v>
      </c>
      <c r="AI741" s="257" t="s">
        <v>91</v>
      </c>
      <c r="AJ741" s="288" t="s">
        <v>91</v>
      </c>
      <c r="AK741" s="311" t="s">
        <v>91</v>
      </c>
      <c r="AL741" s="311" t="s">
        <v>91</v>
      </c>
      <c r="AM741" s="311" t="s">
        <v>91</v>
      </c>
      <c r="AN741" s="288" t="s">
        <v>91</v>
      </c>
      <c r="AO741" s="311" t="s">
        <v>91</v>
      </c>
      <c r="AP741" s="311" t="s">
        <v>91</v>
      </c>
      <c r="AQ741" s="311" t="s">
        <v>91</v>
      </c>
      <c r="AR741" s="21"/>
      <c r="AS741" s="116" t="str">
        <f t="shared" si="109"/>
        <v>N</v>
      </c>
      <c r="AT741" s="113">
        <f>IFERROR(SUMIF('Current NLData'!A:A,'Payment Changes'!G741,'Current NLData'!K:K)/COUNTIF('Current NLData'!A:A,'Payment Changes'!G741),0)+IFERROR(VLOOKUP(G741&amp;"-ALL",NLPaymentExport,10,FALSE),0)</f>
        <v>0</v>
      </c>
      <c r="AU741" s="117" t="str">
        <f t="shared" si="110"/>
        <v/>
      </c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</row>
    <row r="742" spans="1:80" s="10" customFormat="1" x14ac:dyDescent="0.45">
      <c r="A742" s="458">
        <v>41</v>
      </c>
      <c r="B742" s="461" t="s">
        <v>540</v>
      </c>
      <c r="C742" s="464" t="s">
        <v>44</v>
      </c>
      <c r="D742" s="467" t="s">
        <v>305</v>
      </c>
      <c r="E742" s="105" t="str">
        <f t="shared" si="111"/>
        <v>Amarillo</v>
      </c>
      <c r="F742" s="106" t="s">
        <v>541</v>
      </c>
      <c r="G742" s="107" t="str">
        <f t="shared" ref="G742:G760" si="114">F742&amp;"-"&amp;I742</f>
        <v>CP893-New Donor</v>
      </c>
      <c r="H742" s="470" t="s">
        <v>148</v>
      </c>
      <c r="I742" s="76" t="s">
        <v>48</v>
      </c>
      <c r="J742" s="40" t="s">
        <v>109</v>
      </c>
      <c r="K742" s="41" t="s">
        <v>542</v>
      </c>
      <c r="L742" s="41" t="s">
        <v>109</v>
      </c>
      <c r="M742" s="41" t="s">
        <v>543</v>
      </c>
      <c r="N742" s="40" t="s">
        <v>543</v>
      </c>
      <c r="O742" s="40" t="s">
        <v>543</v>
      </c>
      <c r="P742" s="40" t="s">
        <v>543</v>
      </c>
      <c r="Q742" s="40" t="s">
        <v>543</v>
      </c>
      <c r="R742" s="40" t="s">
        <v>543</v>
      </c>
      <c r="S742" s="40" t="s">
        <v>543</v>
      </c>
      <c r="T742" s="40" t="s">
        <v>515</v>
      </c>
      <c r="U742" s="40" t="s">
        <v>515</v>
      </c>
      <c r="V742" s="191" t="s">
        <v>121</v>
      </c>
      <c r="W742" s="213" t="s">
        <v>121</v>
      </c>
      <c r="X742" s="213" t="s">
        <v>121</v>
      </c>
      <c r="Y742" s="213" t="s">
        <v>121</v>
      </c>
      <c r="Z742" s="213" t="s">
        <v>121</v>
      </c>
      <c r="AA742" s="213" t="s">
        <v>121</v>
      </c>
      <c r="AB742" s="213" t="s">
        <v>121</v>
      </c>
      <c r="AC742" s="213" t="s">
        <v>121</v>
      </c>
      <c r="AD742" s="191" t="s">
        <v>544</v>
      </c>
      <c r="AE742" s="213" t="s">
        <v>544</v>
      </c>
      <c r="AF742" s="213" t="s">
        <v>544</v>
      </c>
      <c r="AG742" s="213" t="s">
        <v>545</v>
      </c>
      <c r="AH742" s="213" t="s">
        <v>544</v>
      </c>
      <c r="AI742" s="213" t="s">
        <v>545</v>
      </c>
      <c r="AJ742" s="282" t="s">
        <v>373</v>
      </c>
      <c r="AK742" s="320" t="s">
        <v>373</v>
      </c>
      <c r="AL742" s="282" t="s">
        <v>125</v>
      </c>
      <c r="AM742" s="320" t="s">
        <v>125</v>
      </c>
      <c r="AN742" s="281" t="s">
        <v>125</v>
      </c>
      <c r="AO742" s="282" t="s">
        <v>373</v>
      </c>
      <c r="AP742" s="320" t="s">
        <v>373</v>
      </c>
      <c r="AQ742" s="320" t="s">
        <v>373</v>
      </c>
      <c r="AR742" s="108"/>
      <c r="AS742" s="116" t="str">
        <f t="shared" si="109"/>
        <v>N</v>
      </c>
      <c r="AT742" s="113">
        <f>IFERROR(SUMIF('Current NLData'!A:A,'Payment Changes'!G742,'Current NLData'!K:K)/COUNTIF('Current NLData'!A:A,'Payment Changes'!G742),0)+IFERROR(VLOOKUP(G742&amp;"-ALL",NLPaymentExport,10,FALSE),0)</f>
        <v>0</v>
      </c>
      <c r="AU742" s="117" t="str">
        <f t="shared" si="110"/>
        <v/>
      </c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</row>
    <row r="743" spans="1:80" ht="28.5" x14ac:dyDescent="0.45">
      <c r="A743" s="459"/>
      <c r="B743" s="462"/>
      <c r="C743" s="465"/>
      <c r="D743" s="468"/>
      <c r="E743" s="90" t="str">
        <f t="shared" si="111"/>
        <v>Amarillo</v>
      </c>
      <c r="F743" s="91" t="s">
        <v>541</v>
      </c>
      <c r="G743" s="97" t="str">
        <f t="shared" si="114"/>
        <v>CP893-Return Donor</v>
      </c>
      <c r="H743" s="471"/>
      <c r="I743" s="77" t="s">
        <v>60</v>
      </c>
      <c r="J743" s="43" t="s">
        <v>401</v>
      </c>
      <c r="K743" s="43" t="s">
        <v>401</v>
      </c>
      <c r="L743" s="44" t="s">
        <v>437</v>
      </c>
      <c r="M743" s="45" t="s">
        <v>437</v>
      </c>
      <c r="N743" s="43" t="s">
        <v>437</v>
      </c>
      <c r="O743" s="43" t="s">
        <v>437</v>
      </c>
      <c r="P743" s="43" t="s">
        <v>437</v>
      </c>
      <c r="Q743" s="43" t="s">
        <v>437</v>
      </c>
      <c r="R743" s="43" t="s">
        <v>437</v>
      </c>
      <c r="S743" s="43" t="s">
        <v>437</v>
      </c>
      <c r="T743" s="43" t="s">
        <v>437</v>
      </c>
      <c r="U743" s="43" t="s">
        <v>437</v>
      </c>
      <c r="V743" s="181" t="s">
        <v>546</v>
      </c>
      <c r="W743" s="215" t="s">
        <v>546</v>
      </c>
      <c r="X743" s="215" t="s">
        <v>546</v>
      </c>
      <c r="Y743" s="215" t="s">
        <v>546</v>
      </c>
      <c r="Z743" s="215" t="s">
        <v>437</v>
      </c>
      <c r="AA743" s="215" t="s">
        <v>437</v>
      </c>
      <c r="AB743" s="215" t="s">
        <v>437</v>
      </c>
      <c r="AC743" s="215" t="s">
        <v>437</v>
      </c>
      <c r="AD743" s="215" t="s">
        <v>437</v>
      </c>
      <c r="AE743" s="215" t="s">
        <v>437</v>
      </c>
      <c r="AF743" s="215" t="s">
        <v>437</v>
      </c>
      <c r="AG743" s="215" t="s">
        <v>437</v>
      </c>
      <c r="AH743" s="215" t="s">
        <v>437</v>
      </c>
      <c r="AI743" s="215" t="s">
        <v>437</v>
      </c>
      <c r="AJ743" s="270" t="s">
        <v>437</v>
      </c>
      <c r="AK743" s="271" t="s">
        <v>547</v>
      </c>
      <c r="AL743" s="313" t="s">
        <v>547</v>
      </c>
      <c r="AM743" s="313" t="s">
        <v>547</v>
      </c>
      <c r="AN743" s="338" t="s">
        <v>548</v>
      </c>
      <c r="AO743" s="344" t="s">
        <v>548</v>
      </c>
      <c r="AP743" s="344" t="s">
        <v>548</v>
      </c>
      <c r="AQ743" s="344" t="s">
        <v>548</v>
      </c>
      <c r="AR743" s="21"/>
      <c r="AS743" s="116" t="str">
        <f t="shared" si="109"/>
        <v>N</v>
      </c>
      <c r="AT743" s="113">
        <f>IFERROR(SUMIF('Current NLData'!A:A,'Payment Changes'!G743,'Current NLData'!K:K)/COUNTIF('Current NLData'!A:A,'Payment Changes'!G743),0)+IFERROR(VLOOKUP(G743&amp;"-ALL",NLPaymentExport,10,FALSE),0)</f>
        <v>0</v>
      </c>
      <c r="AU743" s="117" t="str">
        <f t="shared" si="110"/>
        <v/>
      </c>
    </row>
    <row r="744" spans="1:80" x14ac:dyDescent="0.45">
      <c r="A744" s="459"/>
      <c r="B744" s="462"/>
      <c r="C744" s="465"/>
      <c r="D744" s="468"/>
      <c r="E744" s="90" t="str">
        <f t="shared" si="111"/>
        <v>Amarillo</v>
      </c>
      <c r="F744" s="91" t="s">
        <v>541</v>
      </c>
      <c r="G744" s="97" t="str">
        <f t="shared" si="114"/>
        <v>CP893-Retention Bonus</v>
      </c>
      <c r="H744" s="471"/>
      <c r="I744" s="78" t="s">
        <v>62</v>
      </c>
      <c r="J744" s="46" t="s">
        <v>428</v>
      </c>
      <c r="K744" s="46" t="s">
        <v>428</v>
      </c>
      <c r="L744" s="47" t="s">
        <v>65</v>
      </c>
      <c r="M744" s="48" t="s">
        <v>65</v>
      </c>
      <c r="N744" s="46" t="s">
        <v>65</v>
      </c>
      <c r="O744" s="46" t="s">
        <v>65</v>
      </c>
      <c r="P744" s="46" t="s">
        <v>65</v>
      </c>
      <c r="Q744" s="46" t="s">
        <v>65</v>
      </c>
      <c r="R744" s="46" t="s">
        <v>65</v>
      </c>
      <c r="S744" s="46" t="s">
        <v>65</v>
      </c>
      <c r="T744" s="46" t="s">
        <v>65</v>
      </c>
      <c r="U744" s="46" t="s">
        <v>65</v>
      </c>
      <c r="V744" s="198" t="s">
        <v>477</v>
      </c>
      <c r="W744" s="216" t="s">
        <v>477</v>
      </c>
      <c r="X744" s="216" t="s">
        <v>478</v>
      </c>
      <c r="Y744" s="216" t="s">
        <v>478</v>
      </c>
      <c r="Z744" s="216" t="s">
        <v>549</v>
      </c>
      <c r="AA744" s="216" t="s">
        <v>549</v>
      </c>
      <c r="AB744" s="170" t="s">
        <v>550</v>
      </c>
      <c r="AC744" s="248" t="s">
        <v>550</v>
      </c>
      <c r="AD744" s="229" t="s">
        <v>551</v>
      </c>
      <c r="AE744" s="248" t="s">
        <v>551</v>
      </c>
      <c r="AF744" s="248" t="s">
        <v>551</v>
      </c>
      <c r="AG744" s="229" t="s">
        <v>184</v>
      </c>
      <c r="AH744" s="229" t="s">
        <v>67</v>
      </c>
      <c r="AI744" s="229" t="s">
        <v>184</v>
      </c>
      <c r="AJ744" s="276" t="s">
        <v>64</v>
      </c>
      <c r="AK744" s="314" t="s">
        <v>64</v>
      </c>
      <c r="AL744" s="314" t="s">
        <v>64</v>
      </c>
      <c r="AM744" s="314" t="s">
        <v>64</v>
      </c>
      <c r="AN744" s="276" t="s">
        <v>552</v>
      </c>
      <c r="AO744" s="276" t="s">
        <v>553</v>
      </c>
      <c r="AP744" s="276" t="s">
        <v>554</v>
      </c>
      <c r="AQ744" s="314" t="s">
        <v>554</v>
      </c>
      <c r="AR744" s="21"/>
      <c r="AS744" s="116" t="str">
        <f t="shared" si="109"/>
        <v>N</v>
      </c>
      <c r="AT744" s="113">
        <f>IFERROR(SUMIF('Current NLData'!A:A,'Payment Changes'!G744,'Current NLData'!K:K)/COUNTIF('Current NLData'!A:A,'Payment Changes'!G744),0)+IFERROR(VLOOKUP(G744&amp;"-ALL",NLPaymentExport,10,FALSE),0)</f>
        <v>0</v>
      </c>
      <c r="AU744" s="117" t="str">
        <f t="shared" si="110"/>
        <v/>
      </c>
    </row>
    <row r="745" spans="1:80" s="15" customFormat="1" ht="14.65" thickBot="1" x14ac:dyDescent="0.5">
      <c r="A745" s="460"/>
      <c r="B745" s="463"/>
      <c r="C745" s="466"/>
      <c r="D745" s="469"/>
      <c r="E745" s="109" t="str">
        <f t="shared" si="111"/>
        <v>Amarillo</v>
      </c>
      <c r="F745" s="110" t="s">
        <v>541</v>
      </c>
      <c r="G745" s="111" t="str">
        <f t="shared" si="114"/>
        <v>CP893-Referral</v>
      </c>
      <c r="H745" s="472"/>
      <c r="I745" s="79" t="s">
        <v>73</v>
      </c>
      <c r="J745" s="49">
        <v>50</v>
      </c>
      <c r="K745" s="49">
        <v>50</v>
      </c>
      <c r="L745" s="50" t="s">
        <v>74</v>
      </c>
      <c r="M745" s="51" t="s">
        <v>74</v>
      </c>
      <c r="N745" s="49" t="s">
        <v>74</v>
      </c>
      <c r="O745" s="49" t="s">
        <v>74</v>
      </c>
      <c r="P745" s="49" t="s">
        <v>74</v>
      </c>
      <c r="Q745" s="49" t="s">
        <v>74</v>
      </c>
      <c r="R745" s="49" t="s">
        <v>74</v>
      </c>
      <c r="S745" s="49" t="s">
        <v>74</v>
      </c>
      <c r="T745" s="49" t="s">
        <v>74</v>
      </c>
      <c r="U745" s="49" t="s">
        <v>74</v>
      </c>
      <c r="V745" s="206" t="s">
        <v>555</v>
      </c>
      <c r="W745" s="225" t="s">
        <v>555</v>
      </c>
      <c r="X745" s="225" t="s">
        <v>555</v>
      </c>
      <c r="Y745" s="225" t="s">
        <v>555</v>
      </c>
      <c r="Z745" s="225" t="s">
        <v>555</v>
      </c>
      <c r="AA745" s="225" t="s">
        <v>134</v>
      </c>
      <c r="AB745" s="233" t="s">
        <v>539</v>
      </c>
      <c r="AC745" s="244" t="s">
        <v>133</v>
      </c>
      <c r="AD745" s="249" t="s">
        <v>133</v>
      </c>
      <c r="AE745" s="249" t="s">
        <v>133</v>
      </c>
      <c r="AF745" s="249" t="s">
        <v>133</v>
      </c>
      <c r="AG745" s="249">
        <v>50</v>
      </c>
      <c r="AH745" s="249" t="s">
        <v>133</v>
      </c>
      <c r="AI745" s="249">
        <v>50</v>
      </c>
      <c r="AJ745" s="283" t="s">
        <v>64</v>
      </c>
      <c r="AK745" s="315" t="s">
        <v>64</v>
      </c>
      <c r="AL745" s="315" t="s">
        <v>64</v>
      </c>
      <c r="AM745" s="283">
        <v>50</v>
      </c>
      <c r="AN745" s="277">
        <v>50</v>
      </c>
      <c r="AO745" s="315">
        <v>50</v>
      </c>
      <c r="AP745" s="315">
        <v>50</v>
      </c>
      <c r="AQ745" s="315">
        <v>50</v>
      </c>
      <c r="AR745" s="112"/>
      <c r="AS745" s="116" t="str">
        <f t="shared" si="109"/>
        <v>N</v>
      </c>
      <c r="AT745" s="113">
        <f>IFERROR(SUMIF('Current NLData'!A:A,'Payment Changes'!G745,'Current NLData'!K:K)/COUNTIF('Current NLData'!A:A,'Payment Changes'!G745),0)+IFERROR(VLOOKUP(G745&amp;"-ALL",NLPaymentExport,10,FALSE),0)</f>
        <v>0</v>
      </c>
      <c r="AU745" s="117" t="str">
        <f t="shared" si="110"/>
        <v/>
      </c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</row>
    <row r="746" spans="1:80" outlineLevel="1" x14ac:dyDescent="0.45">
      <c r="A746" s="3"/>
      <c r="C746" s="4"/>
      <c r="D746" s="455" t="s">
        <v>541</v>
      </c>
      <c r="E746" s="90" t="str">
        <f t="shared" si="111"/>
        <v>Amarillo</v>
      </c>
      <c r="F746" s="92" t="str">
        <f t="shared" si="112"/>
        <v>CP893</v>
      </c>
      <c r="G746" s="98" t="str">
        <f t="shared" si="114"/>
        <v>CP893-NEW DONOR -1st</v>
      </c>
      <c r="H746" s="457" t="s">
        <v>75</v>
      </c>
      <c r="I746" s="33" t="s">
        <v>76</v>
      </c>
      <c r="J746" s="60">
        <v>100</v>
      </c>
      <c r="K746" s="61">
        <v>100</v>
      </c>
      <c r="L746" s="60">
        <v>100</v>
      </c>
      <c r="M746" s="60">
        <v>100</v>
      </c>
      <c r="N746" s="60">
        <v>100</v>
      </c>
      <c r="O746" s="60">
        <v>100</v>
      </c>
      <c r="P746" s="60">
        <v>100</v>
      </c>
      <c r="Q746" s="60">
        <v>100</v>
      </c>
      <c r="R746" s="60">
        <v>100</v>
      </c>
      <c r="S746" s="60">
        <v>100</v>
      </c>
      <c r="T746" s="60">
        <v>100</v>
      </c>
      <c r="U746" s="60">
        <v>100</v>
      </c>
      <c r="V746" s="185">
        <v>100</v>
      </c>
      <c r="W746" s="220">
        <v>100</v>
      </c>
      <c r="X746" s="220">
        <v>100</v>
      </c>
      <c r="Y746" s="220">
        <v>100</v>
      </c>
      <c r="Z746" s="220">
        <v>100</v>
      </c>
      <c r="AA746" s="220">
        <v>100</v>
      </c>
      <c r="AB746" s="220">
        <v>100</v>
      </c>
      <c r="AC746" s="220">
        <v>100</v>
      </c>
      <c r="AD746" s="220">
        <v>100</v>
      </c>
      <c r="AE746" s="220">
        <v>100</v>
      </c>
      <c r="AF746" s="220">
        <v>100</v>
      </c>
      <c r="AG746" s="220">
        <v>100</v>
      </c>
      <c r="AH746" s="220">
        <v>100</v>
      </c>
      <c r="AI746" s="220">
        <v>100</v>
      </c>
      <c r="AJ746" s="286">
        <v>100</v>
      </c>
      <c r="AK746" s="300">
        <v>100</v>
      </c>
      <c r="AL746" s="300">
        <v>100</v>
      </c>
      <c r="AM746" s="300">
        <v>100</v>
      </c>
      <c r="AN746" s="286">
        <v>100</v>
      </c>
      <c r="AO746" s="300">
        <v>100</v>
      </c>
      <c r="AP746" s="300">
        <v>100</v>
      </c>
      <c r="AQ746" s="300">
        <v>100</v>
      </c>
      <c r="AR746" s="23"/>
      <c r="AS746" s="116" t="str">
        <f t="shared" si="109"/>
        <v>N</v>
      </c>
      <c r="AT746" s="113">
        <f>IFERROR(SUMIF('Current NLData'!A:A,'Payment Changes'!G746,'Current NLData'!K:K)/COUNTIF('Current NLData'!A:A,'Payment Changes'!G746),0)+IFERROR(VLOOKUP(G746&amp;"-ALL",NLPaymentExport,10,FALSE),0)</f>
        <v>100</v>
      </c>
      <c r="AU746" s="117">
        <f t="shared" si="110"/>
        <v>0</v>
      </c>
    </row>
    <row r="747" spans="1:80" outlineLevel="1" x14ac:dyDescent="0.45">
      <c r="A747" s="3"/>
      <c r="C747" s="4"/>
      <c r="D747" s="456"/>
      <c r="E747" s="90" t="str">
        <f t="shared" si="111"/>
        <v>Amarillo</v>
      </c>
      <c r="F747" s="92" t="str">
        <f t="shared" si="112"/>
        <v>CP893</v>
      </c>
      <c r="G747" s="98" t="str">
        <f t="shared" si="114"/>
        <v>CP893-NEW DONOR -2nd</v>
      </c>
      <c r="H747" s="457"/>
      <c r="I747" s="34" t="s">
        <v>77</v>
      </c>
      <c r="J747" s="58">
        <v>100</v>
      </c>
      <c r="K747" s="62">
        <v>100</v>
      </c>
      <c r="L747" s="58">
        <v>100</v>
      </c>
      <c r="M747" s="58">
        <v>100</v>
      </c>
      <c r="N747" s="58">
        <v>100</v>
      </c>
      <c r="O747" s="58">
        <v>100</v>
      </c>
      <c r="P747" s="58">
        <v>100</v>
      </c>
      <c r="Q747" s="58">
        <v>100</v>
      </c>
      <c r="R747" s="58">
        <v>100</v>
      </c>
      <c r="S747" s="58">
        <v>100</v>
      </c>
      <c r="T747" s="58">
        <v>100</v>
      </c>
      <c r="U747" s="58">
        <v>100</v>
      </c>
      <c r="V747" s="186">
        <v>100</v>
      </c>
      <c r="W747" s="214">
        <v>100</v>
      </c>
      <c r="X747" s="214">
        <v>100</v>
      </c>
      <c r="Y747" s="214">
        <v>100</v>
      </c>
      <c r="Z747" s="214">
        <v>100</v>
      </c>
      <c r="AA747" s="214">
        <v>100</v>
      </c>
      <c r="AB747" s="214">
        <v>100</v>
      </c>
      <c r="AC747" s="214">
        <v>100</v>
      </c>
      <c r="AD747" s="214">
        <v>100</v>
      </c>
      <c r="AE747" s="214">
        <v>100</v>
      </c>
      <c r="AF747" s="214">
        <v>100</v>
      </c>
      <c r="AG747" s="214">
        <v>100</v>
      </c>
      <c r="AH747" s="214">
        <v>100</v>
      </c>
      <c r="AI747" s="214">
        <v>100</v>
      </c>
      <c r="AJ747" s="272">
        <v>100</v>
      </c>
      <c r="AK747" s="301">
        <v>100</v>
      </c>
      <c r="AL747" s="301">
        <v>100</v>
      </c>
      <c r="AM747" s="301">
        <v>100</v>
      </c>
      <c r="AN747" s="272">
        <v>100</v>
      </c>
      <c r="AO747" s="301">
        <v>100</v>
      </c>
      <c r="AP747" s="301">
        <v>100</v>
      </c>
      <c r="AQ747" s="301">
        <v>100</v>
      </c>
      <c r="AR747" s="23"/>
      <c r="AS747" s="116" t="str">
        <f t="shared" si="109"/>
        <v>N</v>
      </c>
      <c r="AT747" s="113">
        <f>IFERROR(SUMIF('Current NLData'!A:A,'Payment Changes'!G747,'Current NLData'!K:K)/COUNTIF('Current NLData'!A:A,'Payment Changes'!G747),0)+IFERROR(VLOOKUP(G747&amp;"-ALL",NLPaymentExport,10,FALSE),0)</f>
        <v>100</v>
      </c>
      <c r="AU747" s="117">
        <f t="shared" si="110"/>
        <v>0</v>
      </c>
    </row>
    <row r="748" spans="1:80" outlineLevel="1" x14ac:dyDescent="0.45">
      <c r="A748" s="3"/>
      <c r="C748" s="4"/>
      <c r="D748" s="456"/>
      <c r="E748" s="90" t="str">
        <f t="shared" si="111"/>
        <v>Amarillo</v>
      </c>
      <c r="F748" s="92" t="str">
        <f t="shared" si="112"/>
        <v>CP893</v>
      </c>
      <c r="G748" s="98" t="str">
        <f t="shared" si="114"/>
        <v>CP893-NEW DONOR -3rd</v>
      </c>
      <c r="H748" s="457"/>
      <c r="I748" s="34" t="s">
        <v>78</v>
      </c>
      <c r="J748" s="58">
        <v>100</v>
      </c>
      <c r="K748" s="62">
        <v>100</v>
      </c>
      <c r="L748" s="58">
        <v>100</v>
      </c>
      <c r="M748" s="58">
        <v>100</v>
      </c>
      <c r="N748" s="58">
        <v>100</v>
      </c>
      <c r="O748" s="58">
        <v>100</v>
      </c>
      <c r="P748" s="58">
        <v>100</v>
      </c>
      <c r="Q748" s="58">
        <v>100</v>
      </c>
      <c r="R748" s="58">
        <v>100</v>
      </c>
      <c r="S748" s="58">
        <v>100</v>
      </c>
      <c r="T748" s="58">
        <v>100</v>
      </c>
      <c r="U748" s="58">
        <v>100</v>
      </c>
      <c r="V748" s="186">
        <v>100</v>
      </c>
      <c r="W748" s="214">
        <v>100</v>
      </c>
      <c r="X748" s="214">
        <v>100</v>
      </c>
      <c r="Y748" s="214">
        <v>100</v>
      </c>
      <c r="Z748" s="214">
        <v>100</v>
      </c>
      <c r="AA748" s="214">
        <v>100</v>
      </c>
      <c r="AB748" s="214">
        <v>100</v>
      </c>
      <c r="AC748" s="214">
        <v>100</v>
      </c>
      <c r="AD748" s="190">
        <v>75</v>
      </c>
      <c r="AE748" s="214">
        <v>75</v>
      </c>
      <c r="AF748" s="214">
        <v>75</v>
      </c>
      <c r="AG748" s="214">
        <v>75</v>
      </c>
      <c r="AH748" s="214">
        <v>75</v>
      </c>
      <c r="AI748" s="214">
        <v>75</v>
      </c>
      <c r="AJ748" s="289">
        <v>100</v>
      </c>
      <c r="AK748" s="301">
        <v>100</v>
      </c>
      <c r="AL748" s="301">
        <v>100</v>
      </c>
      <c r="AM748" s="301">
        <v>100</v>
      </c>
      <c r="AN748" s="272">
        <v>100</v>
      </c>
      <c r="AO748" s="301">
        <v>100</v>
      </c>
      <c r="AP748" s="301">
        <v>100</v>
      </c>
      <c r="AQ748" s="301">
        <v>100</v>
      </c>
      <c r="AR748" s="23"/>
      <c r="AS748" s="116" t="str">
        <f t="shared" si="109"/>
        <v>N</v>
      </c>
      <c r="AT748" s="113">
        <f>IFERROR(SUMIF('Current NLData'!A:A,'Payment Changes'!G748,'Current NLData'!K:K)/COUNTIF('Current NLData'!A:A,'Payment Changes'!G748),0)+IFERROR(VLOOKUP(G748&amp;"-ALL",NLPaymentExport,10,FALSE),0)</f>
        <v>100</v>
      </c>
      <c r="AU748" s="117">
        <f t="shared" si="110"/>
        <v>0</v>
      </c>
    </row>
    <row r="749" spans="1:80" outlineLevel="1" x14ac:dyDescent="0.45">
      <c r="A749" s="3"/>
      <c r="C749" s="4"/>
      <c r="D749" s="456"/>
      <c r="E749" s="90" t="str">
        <f t="shared" si="111"/>
        <v>Amarillo</v>
      </c>
      <c r="F749" s="92" t="str">
        <f t="shared" si="112"/>
        <v>CP893</v>
      </c>
      <c r="G749" s="98" t="str">
        <f t="shared" si="114"/>
        <v>CP893-NEW DONOR -4th</v>
      </c>
      <c r="H749" s="457"/>
      <c r="I749" s="34" t="s">
        <v>79</v>
      </c>
      <c r="J749" s="58">
        <v>100</v>
      </c>
      <c r="K749" s="62">
        <v>100</v>
      </c>
      <c r="L749" s="58">
        <v>100</v>
      </c>
      <c r="M749" s="58">
        <v>100</v>
      </c>
      <c r="N749" s="58">
        <v>100</v>
      </c>
      <c r="O749" s="58">
        <v>100</v>
      </c>
      <c r="P749" s="58">
        <v>100</v>
      </c>
      <c r="Q749" s="58">
        <v>100</v>
      </c>
      <c r="R749" s="58">
        <v>100</v>
      </c>
      <c r="S749" s="58">
        <v>100</v>
      </c>
      <c r="T749" s="58">
        <v>50</v>
      </c>
      <c r="U749" s="58">
        <v>50</v>
      </c>
      <c r="V749" s="186">
        <v>50</v>
      </c>
      <c r="W749" s="214">
        <v>50</v>
      </c>
      <c r="X749" s="214">
        <v>50</v>
      </c>
      <c r="Y749" s="214">
        <v>50</v>
      </c>
      <c r="Z749" s="214">
        <v>50</v>
      </c>
      <c r="AA749" s="214">
        <v>50</v>
      </c>
      <c r="AB749" s="214">
        <v>50</v>
      </c>
      <c r="AC749" s="214">
        <v>50</v>
      </c>
      <c r="AD749" s="190">
        <v>75</v>
      </c>
      <c r="AE749" s="214">
        <v>75</v>
      </c>
      <c r="AF749" s="214">
        <v>75</v>
      </c>
      <c r="AG749" s="214">
        <v>75</v>
      </c>
      <c r="AH749" s="214">
        <v>75</v>
      </c>
      <c r="AI749" s="214">
        <v>75</v>
      </c>
      <c r="AJ749" s="289">
        <v>100</v>
      </c>
      <c r="AK749" s="301">
        <v>100</v>
      </c>
      <c r="AL749" s="301">
        <v>100</v>
      </c>
      <c r="AM749" s="301">
        <v>100</v>
      </c>
      <c r="AN749" s="272">
        <v>100</v>
      </c>
      <c r="AO749" s="301">
        <v>100</v>
      </c>
      <c r="AP749" s="301">
        <v>100</v>
      </c>
      <c r="AQ749" s="301">
        <v>100</v>
      </c>
      <c r="AR749" s="23"/>
      <c r="AS749" s="116" t="str">
        <f t="shared" si="109"/>
        <v>N</v>
      </c>
      <c r="AT749" s="113">
        <f>IFERROR(SUMIF('Current NLData'!A:A,'Payment Changes'!G749,'Current NLData'!K:K)/COUNTIF('Current NLData'!A:A,'Payment Changes'!G749),0)+IFERROR(VLOOKUP(G749&amp;"-ALL",NLPaymentExport,10,FALSE),0)</f>
        <v>100</v>
      </c>
      <c r="AU749" s="117">
        <f t="shared" si="110"/>
        <v>0</v>
      </c>
    </row>
    <row r="750" spans="1:80" outlineLevel="1" x14ac:dyDescent="0.45">
      <c r="A750" s="3"/>
      <c r="C750" s="4"/>
      <c r="D750" s="456"/>
      <c r="E750" s="90" t="str">
        <f t="shared" si="111"/>
        <v>Amarillo</v>
      </c>
      <c r="F750" s="92" t="str">
        <f t="shared" si="112"/>
        <v>CP893</v>
      </c>
      <c r="G750" s="98" t="str">
        <f t="shared" si="114"/>
        <v>CP893-NEW DONOR -5th</v>
      </c>
      <c r="H750" s="457"/>
      <c r="I750" s="34" t="s">
        <v>80</v>
      </c>
      <c r="J750" s="58">
        <v>45</v>
      </c>
      <c r="K750" s="62">
        <v>45</v>
      </c>
      <c r="L750" s="58">
        <v>50</v>
      </c>
      <c r="M750" s="58">
        <v>100</v>
      </c>
      <c r="N750" s="58">
        <v>100</v>
      </c>
      <c r="O750" s="58">
        <v>100</v>
      </c>
      <c r="P750" s="58">
        <v>100</v>
      </c>
      <c r="Q750" s="58">
        <v>100</v>
      </c>
      <c r="R750" s="58">
        <v>100</v>
      </c>
      <c r="S750" s="58">
        <v>100</v>
      </c>
      <c r="T750" s="58">
        <v>50</v>
      </c>
      <c r="U750" s="58">
        <v>50</v>
      </c>
      <c r="V750" s="186">
        <v>50</v>
      </c>
      <c r="W750" s="214">
        <v>50</v>
      </c>
      <c r="X750" s="214">
        <v>50</v>
      </c>
      <c r="Y750" s="214">
        <v>50</v>
      </c>
      <c r="Z750" s="214">
        <v>50</v>
      </c>
      <c r="AA750" s="214">
        <v>50</v>
      </c>
      <c r="AB750" s="214">
        <v>50</v>
      </c>
      <c r="AC750" s="214">
        <v>50</v>
      </c>
      <c r="AD750" s="190">
        <v>100</v>
      </c>
      <c r="AE750" s="214">
        <v>100</v>
      </c>
      <c r="AF750" s="214">
        <v>100</v>
      </c>
      <c r="AG750" s="214">
        <v>100</v>
      </c>
      <c r="AH750" s="214">
        <v>100</v>
      </c>
      <c r="AI750" s="214">
        <v>100</v>
      </c>
      <c r="AJ750" s="289">
        <v>50</v>
      </c>
      <c r="AK750" s="301">
        <v>50</v>
      </c>
      <c r="AL750" s="289">
        <v>100</v>
      </c>
      <c r="AM750" s="301">
        <v>100</v>
      </c>
      <c r="AN750" s="272">
        <v>100</v>
      </c>
      <c r="AO750" s="289">
        <v>45</v>
      </c>
      <c r="AP750" s="301">
        <v>45</v>
      </c>
      <c r="AQ750" s="301">
        <v>45</v>
      </c>
      <c r="AR750" s="23"/>
      <c r="AS750" s="116" t="str">
        <f t="shared" si="109"/>
        <v>N</v>
      </c>
      <c r="AT750" s="113">
        <f>IFERROR(SUMIF('Current NLData'!A:A,'Payment Changes'!G750,'Current NLData'!K:K)/COUNTIF('Current NLData'!A:A,'Payment Changes'!G750),0)+IFERROR(VLOOKUP(G750&amp;"-ALL",NLPaymentExport,10,FALSE),0)</f>
        <v>45</v>
      </c>
      <c r="AU750" s="117">
        <f t="shared" si="110"/>
        <v>0</v>
      </c>
    </row>
    <row r="751" spans="1:80" outlineLevel="1" x14ac:dyDescent="0.45">
      <c r="A751" s="3"/>
      <c r="C751" s="4"/>
      <c r="D751" s="456"/>
      <c r="E751" s="90" t="str">
        <f t="shared" si="111"/>
        <v>Amarillo</v>
      </c>
      <c r="F751" s="92" t="str">
        <f t="shared" si="112"/>
        <v>CP893</v>
      </c>
      <c r="G751" s="98" t="str">
        <f t="shared" si="114"/>
        <v>CP893-NEW DONOR -6th</v>
      </c>
      <c r="H751" s="457"/>
      <c r="I751" s="34" t="s">
        <v>81</v>
      </c>
      <c r="J751" s="58">
        <v>45</v>
      </c>
      <c r="K751" s="62">
        <v>65</v>
      </c>
      <c r="L751" s="58">
        <v>50</v>
      </c>
      <c r="M751" s="58">
        <v>50</v>
      </c>
      <c r="N751" s="58">
        <v>50</v>
      </c>
      <c r="O751" s="58">
        <v>50</v>
      </c>
      <c r="P751" s="58">
        <v>50</v>
      </c>
      <c r="Q751" s="58">
        <v>50</v>
      </c>
      <c r="R751" s="58">
        <v>50</v>
      </c>
      <c r="S751" s="58">
        <v>50</v>
      </c>
      <c r="T751" s="58">
        <v>50</v>
      </c>
      <c r="U751" s="58">
        <v>50</v>
      </c>
      <c r="V751" s="186">
        <v>50</v>
      </c>
      <c r="W751" s="214">
        <v>50</v>
      </c>
      <c r="X751" s="214">
        <v>50</v>
      </c>
      <c r="Y751" s="214">
        <v>50</v>
      </c>
      <c r="Z751" s="214">
        <v>50</v>
      </c>
      <c r="AA751" s="214">
        <v>50</v>
      </c>
      <c r="AB751" s="214">
        <v>50</v>
      </c>
      <c r="AC751" s="214">
        <v>50</v>
      </c>
      <c r="AD751" s="190">
        <v>100</v>
      </c>
      <c r="AE751" s="214">
        <v>100</v>
      </c>
      <c r="AF751" s="214">
        <v>100</v>
      </c>
      <c r="AG751" s="214">
        <v>100</v>
      </c>
      <c r="AH751" s="214">
        <v>100</v>
      </c>
      <c r="AI751" s="214">
        <v>100</v>
      </c>
      <c r="AJ751" s="289">
        <v>50</v>
      </c>
      <c r="AK751" s="301">
        <v>50</v>
      </c>
      <c r="AL751" s="289">
        <v>100</v>
      </c>
      <c r="AM751" s="301">
        <v>100</v>
      </c>
      <c r="AN751" s="272">
        <v>100</v>
      </c>
      <c r="AO751" s="289">
        <v>45</v>
      </c>
      <c r="AP751" s="301">
        <v>45</v>
      </c>
      <c r="AQ751" s="301">
        <v>45</v>
      </c>
      <c r="AR751" s="23"/>
      <c r="AS751" s="116" t="str">
        <f t="shared" si="109"/>
        <v>N</v>
      </c>
      <c r="AT751" s="113">
        <f>IFERROR(SUMIF('Current NLData'!A:A,'Payment Changes'!G751,'Current NLData'!K:K)/COUNTIF('Current NLData'!A:A,'Payment Changes'!G751),0)+IFERROR(VLOOKUP(G751&amp;"-ALL",NLPaymentExport,10,FALSE),0)</f>
        <v>45</v>
      </c>
      <c r="AU751" s="117">
        <f t="shared" si="110"/>
        <v>0</v>
      </c>
    </row>
    <row r="752" spans="1:80" outlineLevel="1" x14ac:dyDescent="0.45">
      <c r="A752" s="3"/>
      <c r="C752" s="4"/>
      <c r="D752" s="456"/>
      <c r="E752" s="90" t="str">
        <f t="shared" si="111"/>
        <v>Amarillo</v>
      </c>
      <c r="F752" s="92" t="str">
        <f t="shared" si="112"/>
        <v>CP893</v>
      </c>
      <c r="G752" s="98" t="str">
        <f t="shared" si="114"/>
        <v>CP893-NEW DONOR -7th</v>
      </c>
      <c r="H752" s="457"/>
      <c r="I752" s="34" t="s">
        <v>82</v>
      </c>
      <c r="J752" s="58">
        <v>45</v>
      </c>
      <c r="K752" s="62">
        <v>45</v>
      </c>
      <c r="L752" s="58">
        <v>50</v>
      </c>
      <c r="M752" s="58">
        <v>50</v>
      </c>
      <c r="N752" s="58">
        <v>50</v>
      </c>
      <c r="O752" s="58">
        <v>50</v>
      </c>
      <c r="P752" s="58">
        <v>50</v>
      </c>
      <c r="Q752" s="58">
        <v>50</v>
      </c>
      <c r="R752" s="58">
        <v>50</v>
      </c>
      <c r="S752" s="58">
        <v>50</v>
      </c>
      <c r="T752" s="58">
        <v>50</v>
      </c>
      <c r="U752" s="58">
        <v>50</v>
      </c>
      <c r="V752" s="186">
        <v>50</v>
      </c>
      <c r="W752" s="214">
        <v>50</v>
      </c>
      <c r="X752" s="214">
        <v>50</v>
      </c>
      <c r="Y752" s="214">
        <v>50</v>
      </c>
      <c r="Z752" s="214">
        <v>50</v>
      </c>
      <c r="AA752" s="214">
        <v>50</v>
      </c>
      <c r="AB752" s="214">
        <v>50</v>
      </c>
      <c r="AC752" s="214">
        <v>50</v>
      </c>
      <c r="AD752" s="214">
        <v>50</v>
      </c>
      <c r="AE752" s="214">
        <v>50</v>
      </c>
      <c r="AF752" s="214">
        <v>50</v>
      </c>
      <c r="AG752" s="214">
        <v>50</v>
      </c>
      <c r="AH752" s="214">
        <v>50</v>
      </c>
      <c r="AI752" s="214">
        <v>50</v>
      </c>
      <c r="AJ752" s="272">
        <v>50</v>
      </c>
      <c r="AK752" s="301">
        <v>50</v>
      </c>
      <c r="AL752" s="301">
        <v>50</v>
      </c>
      <c r="AM752" s="301">
        <v>50</v>
      </c>
      <c r="AN752" s="289">
        <v>45</v>
      </c>
      <c r="AO752" s="301">
        <v>45</v>
      </c>
      <c r="AP752" s="301">
        <v>45</v>
      </c>
      <c r="AQ752" s="301">
        <v>45</v>
      </c>
      <c r="AR752" s="23"/>
      <c r="AS752" s="116" t="str">
        <f t="shared" si="109"/>
        <v>N</v>
      </c>
      <c r="AT752" s="113">
        <f>IFERROR(SUMIF('Current NLData'!A:A,'Payment Changes'!G752,'Current NLData'!K:K)/COUNTIF('Current NLData'!A:A,'Payment Changes'!G752),0)+IFERROR(VLOOKUP(G752&amp;"-ALL",NLPaymentExport,10,FALSE),0)</f>
        <v>45</v>
      </c>
      <c r="AU752" s="117">
        <f t="shared" si="110"/>
        <v>0</v>
      </c>
    </row>
    <row r="753" spans="1:80" outlineLevel="1" x14ac:dyDescent="0.45">
      <c r="A753" s="3"/>
      <c r="C753" s="4"/>
      <c r="D753" s="456"/>
      <c r="E753" s="90" t="str">
        <f t="shared" si="111"/>
        <v>Amarillo</v>
      </c>
      <c r="F753" s="92" t="str">
        <f t="shared" si="112"/>
        <v>CP893</v>
      </c>
      <c r="G753" s="98" t="str">
        <f t="shared" si="114"/>
        <v>CP893-NEW DONOR -8th</v>
      </c>
      <c r="H753" s="457"/>
      <c r="I753" s="35" t="s">
        <v>83</v>
      </c>
      <c r="J753" s="63">
        <v>45</v>
      </c>
      <c r="K753" s="64">
        <v>65</v>
      </c>
      <c r="L753" s="63">
        <v>50</v>
      </c>
      <c r="M753" s="63">
        <v>50</v>
      </c>
      <c r="N753" s="63">
        <v>50</v>
      </c>
      <c r="O753" s="63">
        <v>50</v>
      </c>
      <c r="P753" s="63">
        <v>50</v>
      </c>
      <c r="Q753" s="63">
        <v>50</v>
      </c>
      <c r="R753" s="63">
        <v>50</v>
      </c>
      <c r="S753" s="63">
        <v>50</v>
      </c>
      <c r="T753" s="63">
        <v>50</v>
      </c>
      <c r="U753" s="63">
        <v>50</v>
      </c>
      <c r="V753" s="187">
        <v>50</v>
      </c>
      <c r="W753" s="221">
        <v>50</v>
      </c>
      <c r="X753" s="221">
        <v>50</v>
      </c>
      <c r="Y753" s="221">
        <v>50</v>
      </c>
      <c r="Z753" s="221">
        <v>50</v>
      </c>
      <c r="AA753" s="221">
        <v>50</v>
      </c>
      <c r="AB753" s="221">
        <v>50</v>
      </c>
      <c r="AC753" s="221">
        <v>50</v>
      </c>
      <c r="AD753" s="221">
        <v>50</v>
      </c>
      <c r="AE753" s="221">
        <v>50</v>
      </c>
      <c r="AF753" s="221">
        <v>50</v>
      </c>
      <c r="AG753" s="221">
        <v>50</v>
      </c>
      <c r="AH753" s="221">
        <v>50</v>
      </c>
      <c r="AI753" s="221">
        <v>50</v>
      </c>
      <c r="AJ753" s="273">
        <v>50</v>
      </c>
      <c r="AK753" s="302">
        <v>50</v>
      </c>
      <c r="AL753" s="302">
        <v>50</v>
      </c>
      <c r="AM753" s="302">
        <v>50</v>
      </c>
      <c r="AN753" s="305">
        <v>45</v>
      </c>
      <c r="AO753" s="302">
        <v>45</v>
      </c>
      <c r="AP753" s="302">
        <v>45</v>
      </c>
      <c r="AQ753" s="302">
        <v>45</v>
      </c>
      <c r="AR753" s="23"/>
      <c r="AS753" s="116" t="str">
        <f t="shared" si="109"/>
        <v>N</v>
      </c>
      <c r="AT753" s="113">
        <f>IFERROR(SUMIF('Current NLData'!A:A,'Payment Changes'!G753,'Current NLData'!K:K)/COUNTIF('Current NLData'!A:A,'Payment Changes'!G753),0)+IFERROR(VLOOKUP(G753&amp;"-ALL",NLPaymentExport,10,FALSE),0)</f>
        <v>45</v>
      </c>
      <c r="AU753" s="117">
        <f t="shared" si="110"/>
        <v>0</v>
      </c>
    </row>
    <row r="754" spans="1:80" ht="28.5" outlineLevel="1" x14ac:dyDescent="0.45">
      <c r="A754" s="3"/>
      <c r="C754" s="4"/>
      <c r="D754" s="456"/>
      <c r="E754" s="90" t="str">
        <f t="shared" si="111"/>
        <v>Amarillo</v>
      </c>
      <c r="F754" s="92" t="str">
        <f t="shared" si="112"/>
        <v>CP893</v>
      </c>
      <c r="G754" s="98" t="str">
        <f t="shared" si="114"/>
        <v>CP893-RETURN - 1st don of the week -STD</v>
      </c>
      <c r="H754" s="457"/>
      <c r="I754" s="36" t="s">
        <v>84</v>
      </c>
      <c r="J754" s="58">
        <v>45</v>
      </c>
      <c r="K754" s="58">
        <v>45</v>
      </c>
      <c r="L754" s="58">
        <v>50</v>
      </c>
      <c r="M754" s="58">
        <v>50</v>
      </c>
      <c r="N754" s="58">
        <v>50</v>
      </c>
      <c r="O754" s="58">
        <v>50</v>
      </c>
      <c r="P754" s="58">
        <v>50</v>
      </c>
      <c r="Q754" s="58">
        <v>50</v>
      </c>
      <c r="R754" s="58">
        <v>50</v>
      </c>
      <c r="S754" s="58">
        <v>50</v>
      </c>
      <c r="T754" s="58">
        <v>50</v>
      </c>
      <c r="U754" s="58">
        <v>50</v>
      </c>
      <c r="V754" s="186">
        <v>50</v>
      </c>
      <c r="W754" s="214">
        <v>50</v>
      </c>
      <c r="X754" s="214">
        <v>50</v>
      </c>
      <c r="Y754" s="214">
        <v>50</v>
      </c>
      <c r="Z754" s="214">
        <v>50</v>
      </c>
      <c r="AA754" s="214">
        <v>50</v>
      </c>
      <c r="AB754" s="214">
        <v>50</v>
      </c>
      <c r="AC754" s="214">
        <v>50</v>
      </c>
      <c r="AD754" s="214">
        <v>50</v>
      </c>
      <c r="AE754" s="214">
        <v>50</v>
      </c>
      <c r="AF754" s="214">
        <v>50</v>
      </c>
      <c r="AG754" s="214">
        <v>50</v>
      </c>
      <c r="AH754" s="214">
        <v>50</v>
      </c>
      <c r="AI754" s="214">
        <v>50</v>
      </c>
      <c r="AJ754" s="272">
        <v>50</v>
      </c>
      <c r="AK754" s="301">
        <v>50</v>
      </c>
      <c r="AL754" s="301">
        <v>50</v>
      </c>
      <c r="AM754" s="301">
        <v>50</v>
      </c>
      <c r="AN754" s="289">
        <v>45</v>
      </c>
      <c r="AO754" s="301">
        <v>45</v>
      </c>
      <c r="AP754" s="301">
        <v>45</v>
      </c>
      <c r="AQ754" s="301">
        <v>45</v>
      </c>
      <c r="AR754" s="22"/>
      <c r="AS754" s="116" t="str">
        <f t="shared" si="109"/>
        <v>N</v>
      </c>
      <c r="AT754" s="113">
        <f>IFERROR(SUMIF('Current NLData'!A:A,'Payment Changes'!G754,'Current NLData'!K:K)/COUNTIF('Current NLData'!A:A,'Payment Changes'!G754),0)+IFERROR(VLOOKUP(G754&amp;"-ALL",NLPaymentExport,10,FALSE),0)</f>
        <v>45</v>
      </c>
      <c r="AU754" s="117">
        <f t="shared" si="110"/>
        <v>0</v>
      </c>
    </row>
    <row r="755" spans="1:80" ht="28.5" outlineLevel="1" x14ac:dyDescent="0.45">
      <c r="A755" s="3"/>
      <c r="C755" s="4"/>
      <c r="D755" s="456"/>
      <c r="E755" s="90" t="str">
        <f t="shared" si="111"/>
        <v>Amarillo</v>
      </c>
      <c r="F755" s="92" t="str">
        <f t="shared" si="112"/>
        <v>CP893</v>
      </c>
      <c r="G755" s="98" t="str">
        <f t="shared" si="114"/>
        <v>CP893-RETURN - 2nd don of the week -BONUS</v>
      </c>
      <c r="H755" s="457"/>
      <c r="I755" s="36" t="s">
        <v>85</v>
      </c>
      <c r="J755" s="58">
        <v>20</v>
      </c>
      <c r="K755" s="58">
        <v>20</v>
      </c>
      <c r="L755" s="58">
        <v>20</v>
      </c>
      <c r="M755" s="58">
        <v>20</v>
      </c>
      <c r="N755" s="58">
        <v>20</v>
      </c>
      <c r="O755" s="58">
        <v>20</v>
      </c>
      <c r="P755" s="58">
        <v>20</v>
      </c>
      <c r="Q755" s="58">
        <v>20</v>
      </c>
      <c r="R755" s="58">
        <v>20</v>
      </c>
      <c r="S755" s="58">
        <v>20</v>
      </c>
      <c r="T755" s="58">
        <v>20</v>
      </c>
      <c r="U755" s="58">
        <v>20</v>
      </c>
      <c r="V755" s="186">
        <v>20</v>
      </c>
      <c r="W755" s="214">
        <v>20</v>
      </c>
      <c r="X755" s="214">
        <v>20</v>
      </c>
      <c r="Y755" s="214">
        <v>20</v>
      </c>
      <c r="Z755" s="214">
        <v>20</v>
      </c>
      <c r="AA755" s="214">
        <v>20</v>
      </c>
      <c r="AB755" s="214">
        <v>20</v>
      </c>
      <c r="AC755" s="214">
        <v>20</v>
      </c>
      <c r="AD755" s="214">
        <v>20</v>
      </c>
      <c r="AE755" s="214">
        <v>20</v>
      </c>
      <c r="AF755" s="214">
        <v>20</v>
      </c>
      <c r="AG755" s="214">
        <v>20</v>
      </c>
      <c r="AH755" s="214">
        <v>20</v>
      </c>
      <c r="AI755" s="214">
        <v>20</v>
      </c>
      <c r="AJ755" s="272">
        <v>20</v>
      </c>
      <c r="AK755" s="289">
        <v>15</v>
      </c>
      <c r="AL755" s="301">
        <v>15</v>
      </c>
      <c r="AM755" s="301">
        <v>15</v>
      </c>
      <c r="AN755" s="272">
        <v>15</v>
      </c>
      <c r="AO755" s="301">
        <v>15</v>
      </c>
      <c r="AP755" s="301">
        <v>15</v>
      </c>
      <c r="AQ755" s="301">
        <v>15</v>
      </c>
      <c r="AR755" s="22"/>
      <c r="AS755" s="116" t="str">
        <f t="shared" si="109"/>
        <v>N</v>
      </c>
      <c r="AT755" s="113">
        <f>IFERROR(SUMIF('Current NLData'!A:A,'Payment Changes'!G755,'Current NLData'!K:K)/COUNTIF('Current NLData'!A:A,'Payment Changes'!G755),0)+IFERROR(VLOOKUP(G755&amp;"-ALL",NLPaymentExport,10,FALSE),0)</f>
        <v>15</v>
      </c>
      <c r="AU755" s="117">
        <f t="shared" si="110"/>
        <v>0</v>
      </c>
    </row>
    <row r="756" spans="1:80" ht="28.5" outlineLevel="1" x14ac:dyDescent="0.45">
      <c r="A756" s="3"/>
      <c r="C756" s="4"/>
      <c r="D756" s="456"/>
      <c r="E756" s="90" t="str">
        <f t="shared" si="111"/>
        <v>Amarillo</v>
      </c>
      <c r="F756" s="92" t="str">
        <f t="shared" si="112"/>
        <v>CP893</v>
      </c>
      <c r="G756" s="98" t="str">
        <f t="shared" si="114"/>
        <v>CP893-RETURN - 5th don of the month -BONUS</v>
      </c>
      <c r="H756" s="457"/>
      <c r="I756" s="37" t="s">
        <v>86</v>
      </c>
      <c r="J756" s="65">
        <v>0</v>
      </c>
      <c r="K756" s="65">
        <v>0</v>
      </c>
      <c r="L756" s="65">
        <v>0</v>
      </c>
      <c r="M756" s="65">
        <v>0</v>
      </c>
      <c r="N756" s="65">
        <v>0</v>
      </c>
      <c r="O756" s="65">
        <v>0</v>
      </c>
      <c r="P756" s="65">
        <v>0</v>
      </c>
      <c r="Q756" s="65">
        <v>0</v>
      </c>
      <c r="R756" s="65">
        <v>0</v>
      </c>
      <c r="S756" s="65">
        <v>0</v>
      </c>
      <c r="T756" s="65">
        <v>0</v>
      </c>
      <c r="U756" s="65">
        <v>0</v>
      </c>
      <c r="V756" s="199">
        <v>20</v>
      </c>
      <c r="W756" s="222">
        <v>20</v>
      </c>
      <c r="X756" s="222">
        <v>20</v>
      </c>
      <c r="Y756" s="222">
        <v>20</v>
      </c>
      <c r="Z756" s="222">
        <v>20</v>
      </c>
      <c r="AA756" s="222">
        <v>20</v>
      </c>
      <c r="AB756" s="222">
        <v>20</v>
      </c>
      <c r="AC756" s="222">
        <v>20</v>
      </c>
      <c r="AD756" s="199">
        <v>15</v>
      </c>
      <c r="AE756" s="222">
        <v>15</v>
      </c>
      <c r="AF756" s="222">
        <v>15</v>
      </c>
      <c r="AG756" s="199">
        <v>0</v>
      </c>
      <c r="AH756" s="199">
        <v>0</v>
      </c>
      <c r="AI756" s="199">
        <v>0</v>
      </c>
      <c r="AJ756" s="287">
        <v>0</v>
      </c>
      <c r="AK756" s="303">
        <v>0</v>
      </c>
      <c r="AL756" s="303">
        <v>0</v>
      </c>
      <c r="AM756" s="303">
        <v>0</v>
      </c>
      <c r="AN756" s="287">
        <v>0</v>
      </c>
      <c r="AO756" s="290">
        <v>20</v>
      </c>
      <c r="AP756" s="303">
        <v>20</v>
      </c>
      <c r="AQ756" s="303">
        <v>20</v>
      </c>
      <c r="AR756" s="22"/>
      <c r="AS756" s="116" t="str">
        <f t="shared" si="109"/>
        <v>N</v>
      </c>
      <c r="AT756" s="113">
        <f>IFERROR(SUMIF('Current NLData'!A:A,'Payment Changes'!G756,'Current NLData'!K:K)/COUNTIF('Current NLData'!A:A,'Payment Changes'!G756),0)+IFERROR(VLOOKUP(G756&amp;"-ALL",NLPaymentExport,10,FALSE),0)</f>
        <v>20</v>
      </c>
      <c r="AU756" s="117">
        <f t="shared" si="110"/>
        <v>0</v>
      </c>
    </row>
    <row r="757" spans="1:80" ht="28.5" outlineLevel="1" x14ac:dyDescent="0.45">
      <c r="A757" s="3"/>
      <c r="C757" s="4"/>
      <c r="D757" s="456"/>
      <c r="E757" s="90" t="str">
        <f t="shared" si="111"/>
        <v>Amarillo</v>
      </c>
      <c r="F757" s="92" t="str">
        <f t="shared" si="112"/>
        <v>CP893</v>
      </c>
      <c r="G757" s="98" t="str">
        <f t="shared" si="114"/>
        <v>CP893-RETURN - 6th don of the month -BONUS</v>
      </c>
      <c r="H757" s="457"/>
      <c r="I757" s="38" t="s">
        <v>87</v>
      </c>
      <c r="J757" s="58">
        <v>0</v>
      </c>
      <c r="K757" s="58">
        <v>0</v>
      </c>
      <c r="L757" s="58">
        <v>30</v>
      </c>
      <c r="M757" s="58">
        <v>30</v>
      </c>
      <c r="N757" s="58">
        <v>30</v>
      </c>
      <c r="O757" s="58">
        <v>30</v>
      </c>
      <c r="P757" s="58">
        <v>30</v>
      </c>
      <c r="Q757" s="58">
        <v>30</v>
      </c>
      <c r="R757" s="58">
        <v>30</v>
      </c>
      <c r="S757" s="58">
        <v>30</v>
      </c>
      <c r="T757" s="58">
        <v>30</v>
      </c>
      <c r="U757" s="58">
        <v>30</v>
      </c>
      <c r="V757" s="190">
        <v>0</v>
      </c>
      <c r="W757" s="214">
        <v>0</v>
      </c>
      <c r="X757" s="214">
        <v>0</v>
      </c>
      <c r="Y757" s="214">
        <v>0</v>
      </c>
      <c r="Z757" s="214">
        <v>20</v>
      </c>
      <c r="AA757" s="214">
        <v>20</v>
      </c>
      <c r="AB757" s="190">
        <v>25</v>
      </c>
      <c r="AC757" s="190">
        <v>25</v>
      </c>
      <c r="AD757" s="190">
        <v>20</v>
      </c>
      <c r="AE757" s="214">
        <v>20</v>
      </c>
      <c r="AF757" s="214">
        <v>20</v>
      </c>
      <c r="AG757" s="214">
        <v>20</v>
      </c>
      <c r="AH757" s="214">
        <v>20</v>
      </c>
      <c r="AI757" s="214">
        <v>20</v>
      </c>
      <c r="AJ757" s="289">
        <v>0</v>
      </c>
      <c r="AK757" s="301">
        <v>0</v>
      </c>
      <c r="AL757" s="301">
        <v>0</v>
      </c>
      <c r="AM757" s="301">
        <v>0</v>
      </c>
      <c r="AN757" s="272">
        <v>0</v>
      </c>
      <c r="AO757" s="301">
        <v>0</v>
      </c>
      <c r="AP757" s="289">
        <v>20</v>
      </c>
      <c r="AQ757" s="301">
        <v>20</v>
      </c>
      <c r="AR757" s="22"/>
      <c r="AS757" s="116" t="str">
        <f t="shared" si="109"/>
        <v>N</v>
      </c>
      <c r="AT757" s="113">
        <f>IFERROR(SUMIF('Current NLData'!A:A,'Payment Changes'!G757,'Current NLData'!K:K)/COUNTIF('Current NLData'!A:A,'Payment Changes'!G757),0)+IFERROR(VLOOKUP(G757&amp;"-ALL",NLPaymentExport,10,FALSE),0)</f>
        <v>20</v>
      </c>
      <c r="AU757" s="117">
        <f t="shared" si="110"/>
        <v>0</v>
      </c>
    </row>
    <row r="758" spans="1:80" ht="28.5" outlineLevel="1" x14ac:dyDescent="0.45">
      <c r="A758" s="3"/>
      <c r="C758" s="4"/>
      <c r="D758" s="456"/>
      <c r="E758" s="90" t="str">
        <f t="shared" si="111"/>
        <v>Amarillo</v>
      </c>
      <c r="F758" s="92" t="str">
        <f t="shared" si="112"/>
        <v>CP893</v>
      </c>
      <c r="G758" s="98" t="str">
        <f t="shared" si="114"/>
        <v>CP893-RETURN - 7th don of the month -BONUS</v>
      </c>
      <c r="H758" s="457"/>
      <c r="I758" s="38" t="s">
        <v>88</v>
      </c>
      <c r="J758" s="58">
        <v>0</v>
      </c>
      <c r="K758" s="58">
        <v>0</v>
      </c>
      <c r="L758" s="58">
        <v>0</v>
      </c>
      <c r="M758" s="58">
        <v>0</v>
      </c>
      <c r="N758" s="58">
        <v>0</v>
      </c>
      <c r="O758" s="58">
        <v>0</v>
      </c>
      <c r="P758" s="58">
        <v>0</v>
      </c>
      <c r="Q758" s="58">
        <v>0</v>
      </c>
      <c r="R758" s="58">
        <v>0</v>
      </c>
      <c r="S758" s="58">
        <v>0</v>
      </c>
      <c r="T758" s="58">
        <v>0</v>
      </c>
      <c r="U758" s="58">
        <v>0</v>
      </c>
      <c r="V758" s="190">
        <v>40</v>
      </c>
      <c r="W758" s="214">
        <v>40</v>
      </c>
      <c r="X758" s="214">
        <v>0</v>
      </c>
      <c r="Y758" s="214">
        <v>0</v>
      </c>
      <c r="Z758" s="214">
        <v>0</v>
      </c>
      <c r="AA758" s="214">
        <v>0</v>
      </c>
      <c r="AB758" s="214">
        <v>0</v>
      </c>
      <c r="AC758" s="214">
        <v>0</v>
      </c>
      <c r="AD758" s="214">
        <v>0</v>
      </c>
      <c r="AE758" s="214">
        <v>0</v>
      </c>
      <c r="AF758" s="214">
        <v>0</v>
      </c>
      <c r="AG758" s="214">
        <v>0</v>
      </c>
      <c r="AH758" s="214">
        <v>0</v>
      </c>
      <c r="AI758" s="214">
        <v>0</v>
      </c>
      <c r="AJ758" s="272">
        <v>0</v>
      </c>
      <c r="AK758" s="301">
        <v>0</v>
      </c>
      <c r="AL758" s="301">
        <v>0</v>
      </c>
      <c r="AM758" s="301">
        <v>0</v>
      </c>
      <c r="AN758" s="272">
        <v>0</v>
      </c>
      <c r="AO758" s="301">
        <v>0</v>
      </c>
      <c r="AP758" s="301">
        <v>0</v>
      </c>
      <c r="AQ758" s="301">
        <v>0</v>
      </c>
      <c r="AR758" s="22"/>
      <c r="AS758" s="116" t="str">
        <f t="shared" si="109"/>
        <v>N</v>
      </c>
      <c r="AT758" s="113">
        <f>IFERROR(SUMIF('Current NLData'!A:A,'Payment Changes'!G758,'Current NLData'!K:K)/COUNTIF('Current NLData'!A:A,'Payment Changes'!G758),0)+IFERROR(VLOOKUP(G758&amp;"-ALL",NLPaymentExport,10,FALSE),0)</f>
        <v>0</v>
      </c>
      <c r="AU758" s="117">
        <f t="shared" si="110"/>
        <v>0</v>
      </c>
    </row>
    <row r="759" spans="1:80" ht="28.5" outlineLevel="1" x14ac:dyDescent="0.45">
      <c r="A759" s="3"/>
      <c r="C759" s="4"/>
      <c r="D759" s="456"/>
      <c r="E759" s="90" t="str">
        <f t="shared" si="111"/>
        <v>Amarillo</v>
      </c>
      <c r="F759" s="92" t="str">
        <f t="shared" si="112"/>
        <v>CP893</v>
      </c>
      <c r="G759" s="98" t="str">
        <f t="shared" si="114"/>
        <v>CP893-RETURN - 8th don of the month -BONUS</v>
      </c>
      <c r="H759" s="457"/>
      <c r="I759" s="38" t="s">
        <v>89</v>
      </c>
      <c r="J759" s="58">
        <v>30</v>
      </c>
      <c r="K759" s="58">
        <v>30</v>
      </c>
      <c r="L759" s="58">
        <v>0</v>
      </c>
      <c r="M759" s="58">
        <v>0</v>
      </c>
      <c r="N759" s="58">
        <v>0</v>
      </c>
      <c r="O759" s="58">
        <v>0</v>
      </c>
      <c r="P759" s="58">
        <v>0</v>
      </c>
      <c r="Q759" s="58">
        <v>0</v>
      </c>
      <c r="R759" s="58">
        <v>0</v>
      </c>
      <c r="S759" s="58">
        <v>0</v>
      </c>
      <c r="T759" s="58">
        <v>0</v>
      </c>
      <c r="U759" s="58">
        <v>0</v>
      </c>
      <c r="V759" s="186">
        <v>0</v>
      </c>
      <c r="W759" s="214">
        <v>0</v>
      </c>
      <c r="X759" s="214">
        <v>0</v>
      </c>
      <c r="Y759" s="214">
        <v>0</v>
      </c>
      <c r="Z759" s="214">
        <v>0</v>
      </c>
      <c r="AA759" s="214">
        <v>0</v>
      </c>
      <c r="AB759" s="214">
        <v>0</v>
      </c>
      <c r="AC759" s="214">
        <v>0</v>
      </c>
      <c r="AD759" s="214">
        <v>0</v>
      </c>
      <c r="AE759" s="214">
        <v>0</v>
      </c>
      <c r="AF759" s="214">
        <v>0</v>
      </c>
      <c r="AG759" s="214">
        <v>0</v>
      </c>
      <c r="AH759" s="214">
        <v>0</v>
      </c>
      <c r="AI759" s="214">
        <v>0</v>
      </c>
      <c r="AJ759" s="272">
        <v>0</v>
      </c>
      <c r="AK759" s="301">
        <v>0</v>
      </c>
      <c r="AL759" s="301">
        <v>0</v>
      </c>
      <c r="AM759" s="301">
        <v>0</v>
      </c>
      <c r="AN759" s="272">
        <v>0</v>
      </c>
      <c r="AO759" s="301">
        <v>0</v>
      </c>
      <c r="AP759" s="301">
        <v>0</v>
      </c>
      <c r="AQ759" s="301">
        <v>0</v>
      </c>
      <c r="AR759" s="22"/>
      <c r="AS759" s="116" t="str">
        <f t="shared" si="109"/>
        <v>N</v>
      </c>
      <c r="AT759" s="113">
        <f>IFERROR(SUMIF('Current NLData'!A:A,'Payment Changes'!G759,'Current NLData'!K:K)/COUNTIF('Current NLData'!A:A,'Payment Changes'!G759),0)+IFERROR(VLOOKUP(G759&amp;"-ALL",NLPaymentExport,10,FALSE),0)</f>
        <v>0</v>
      </c>
      <c r="AU759" s="117">
        <f t="shared" si="110"/>
        <v>0</v>
      </c>
    </row>
    <row r="760" spans="1:80" ht="28.5" outlineLevel="1" x14ac:dyDescent="0.45">
      <c r="A760" s="3"/>
      <c r="C760" s="4" t="str">
        <f>IF(J760=0,"Warning","")</f>
        <v/>
      </c>
      <c r="D760" s="456"/>
      <c r="E760" s="90" t="str">
        <f t="shared" si="111"/>
        <v>Amarillo</v>
      </c>
      <c r="F760" s="92" t="str">
        <f t="shared" si="112"/>
        <v>CP893</v>
      </c>
      <c r="G760" s="98" t="str">
        <f t="shared" si="114"/>
        <v>CP893-RETURN - Buddy referral  -BONUS</v>
      </c>
      <c r="H760" s="457"/>
      <c r="I760" s="39" t="s">
        <v>90</v>
      </c>
      <c r="J760" s="58">
        <v>50</v>
      </c>
      <c r="K760" s="58">
        <v>50</v>
      </c>
      <c r="L760" s="58">
        <v>50</v>
      </c>
      <c r="M760" s="58">
        <v>50</v>
      </c>
      <c r="N760" s="58">
        <v>50</v>
      </c>
      <c r="O760" s="58">
        <v>50</v>
      </c>
      <c r="P760" s="58">
        <v>50</v>
      </c>
      <c r="Q760" s="58">
        <v>50</v>
      </c>
      <c r="R760" s="58">
        <v>50</v>
      </c>
      <c r="S760" s="58">
        <v>50</v>
      </c>
      <c r="T760" s="58">
        <v>50</v>
      </c>
      <c r="U760" s="58">
        <v>50</v>
      </c>
      <c r="V760" s="190">
        <v>0</v>
      </c>
      <c r="W760" s="214">
        <v>0</v>
      </c>
      <c r="X760" s="214">
        <v>0</v>
      </c>
      <c r="Y760" s="214">
        <v>0</v>
      </c>
      <c r="Z760" s="214">
        <v>0</v>
      </c>
      <c r="AA760" s="214">
        <v>100</v>
      </c>
      <c r="AB760" s="190">
        <v>50</v>
      </c>
      <c r="AC760" s="190">
        <v>50</v>
      </c>
      <c r="AD760" s="214">
        <v>50</v>
      </c>
      <c r="AE760" s="214">
        <v>50</v>
      </c>
      <c r="AF760" s="214">
        <v>50</v>
      </c>
      <c r="AG760" s="214">
        <v>50</v>
      </c>
      <c r="AH760" s="214">
        <v>50</v>
      </c>
      <c r="AI760" s="214">
        <v>50</v>
      </c>
      <c r="AJ760" s="289">
        <v>0</v>
      </c>
      <c r="AK760" s="301">
        <v>0</v>
      </c>
      <c r="AL760" s="301">
        <v>0</v>
      </c>
      <c r="AM760" s="289">
        <v>50</v>
      </c>
      <c r="AN760" s="272">
        <v>50</v>
      </c>
      <c r="AO760" s="301">
        <v>50</v>
      </c>
      <c r="AP760" s="301">
        <v>50</v>
      </c>
      <c r="AQ760" s="301">
        <v>50</v>
      </c>
      <c r="AR760" s="22"/>
      <c r="AS760" s="116" t="str">
        <f t="shared" si="109"/>
        <v>N</v>
      </c>
      <c r="AT760" s="113">
        <f>IFERROR(SUMIF('Current NLData'!A:A,'Payment Changes'!G760,'Current NLData'!K:K)/COUNTIF('Current NLData'!A:A,'Payment Changes'!G760),0)+IFERROR(VLOOKUP(G760&amp;"-ALL",NLPaymentExport,10,FALSE),0)</f>
        <v>50</v>
      </c>
      <c r="AU760" s="117">
        <f t="shared" si="110"/>
        <v>0</v>
      </c>
    </row>
    <row r="761" spans="1:80" s="89" customFormat="1" ht="21.4" thickBot="1" x14ac:dyDescent="0.7">
      <c r="A761" s="85"/>
      <c r="B761" s="348"/>
      <c r="C761" s="160"/>
      <c r="D761" s="86"/>
      <c r="E761" s="86"/>
      <c r="F761" s="86"/>
      <c r="G761" s="86"/>
      <c r="H761" s="95"/>
      <c r="I761" s="87"/>
      <c r="J761" s="88"/>
      <c r="K761" s="88"/>
      <c r="L761" s="88"/>
      <c r="M761" s="88"/>
      <c r="N761" s="88"/>
      <c r="O761" s="88"/>
      <c r="P761" s="88"/>
      <c r="Q761" s="88"/>
      <c r="R761" s="88"/>
      <c r="S761" s="88"/>
      <c r="T761" s="88"/>
      <c r="U761" s="88"/>
      <c r="V761" s="189" t="s">
        <v>91</v>
      </c>
      <c r="W761" s="189" t="s">
        <v>91</v>
      </c>
      <c r="X761" s="189" t="s">
        <v>91</v>
      </c>
      <c r="Y761" s="189" t="s">
        <v>91</v>
      </c>
      <c r="Z761" s="189" t="s">
        <v>91</v>
      </c>
      <c r="AA761" s="189" t="s">
        <v>91</v>
      </c>
      <c r="AB761" s="189" t="s">
        <v>91</v>
      </c>
      <c r="AC761" s="189" t="s">
        <v>91</v>
      </c>
      <c r="AD761" s="257" t="s">
        <v>91</v>
      </c>
      <c r="AE761" s="257" t="s">
        <v>91</v>
      </c>
      <c r="AF761" s="257" t="s">
        <v>91</v>
      </c>
      <c r="AG761" s="257" t="s">
        <v>91</v>
      </c>
      <c r="AH761" s="257" t="s">
        <v>91</v>
      </c>
      <c r="AI761" s="257" t="s">
        <v>91</v>
      </c>
      <c r="AJ761" s="288" t="s">
        <v>91</v>
      </c>
      <c r="AK761" s="311" t="s">
        <v>91</v>
      </c>
      <c r="AL761" s="311" t="s">
        <v>91</v>
      </c>
      <c r="AM761" s="311" t="s">
        <v>91</v>
      </c>
      <c r="AN761" s="288" t="s">
        <v>91</v>
      </c>
      <c r="AO761" s="311" t="s">
        <v>91</v>
      </c>
      <c r="AP761" s="311" t="s">
        <v>91</v>
      </c>
      <c r="AQ761" s="311" t="s">
        <v>91</v>
      </c>
      <c r="AR761" s="21"/>
      <c r="AS761" s="116" t="str">
        <f t="shared" si="109"/>
        <v>N</v>
      </c>
      <c r="AT761" s="113">
        <f>IFERROR(SUMIF('Current NLData'!A:A,'Payment Changes'!G761,'Current NLData'!K:K)/COUNTIF('Current NLData'!A:A,'Payment Changes'!G761),0)+IFERROR(VLOOKUP(G761&amp;"-ALL",NLPaymentExport,10,FALSE),0)</f>
        <v>0</v>
      </c>
      <c r="AU761" s="117" t="str">
        <f t="shared" si="110"/>
        <v/>
      </c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</row>
    <row r="762" spans="1:80" s="10" customFormat="1" x14ac:dyDescent="0.45">
      <c r="A762" s="458">
        <v>43</v>
      </c>
      <c r="B762" s="461" t="s">
        <v>556</v>
      </c>
      <c r="C762" s="464" t="s">
        <v>44</v>
      </c>
      <c r="D762" s="467" t="s">
        <v>305</v>
      </c>
      <c r="E762" s="105" t="str">
        <f>IF(B762 = "",#REF!,B762)</f>
        <v>Amherst</v>
      </c>
      <c r="F762" s="106" t="s">
        <v>557</v>
      </c>
      <c r="G762" s="107" t="str">
        <f t="shared" ref="G762:G780" si="115">F762&amp;"-"&amp;I762</f>
        <v>CP917-New Donor</v>
      </c>
      <c r="H762" s="470" t="s">
        <v>148</v>
      </c>
      <c r="I762" s="76" t="s">
        <v>48</v>
      </c>
      <c r="J762" s="40" t="s">
        <v>558</v>
      </c>
      <c r="K762" s="41" t="s">
        <v>558</v>
      </c>
      <c r="L762" s="41" t="s">
        <v>558</v>
      </c>
      <c r="M762" s="42" t="s">
        <v>558</v>
      </c>
      <c r="N762" s="40" t="s">
        <v>558</v>
      </c>
      <c r="O762" s="40" t="s">
        <v>558</v>
      </c>
      <c r="P762" s="40" t="s">
        <v>558</v>
      </c>
      <c r="Q762" s="40" t="s">
        <v>558</v>
      </c>
      <c r="R762" s="40" t="s">
        <v>558</v>
      </c>
      <c r="S762" s="40" t="s">
        <v>558</v>
      </c>
      <c r="T762" s="166" t="s">
        <v>106</v>
      </c>
      <c r="U762" s="172" t="s">
        <v>53</v>
      </c>
      <c r="V762" s="207" t="s">
        <v>53</v>
      </c>
      <c r="W762" s="207" t="s">
        <v>95</v>
      </c>
      <c r="X762" s="207" t="s">
        <v>95</v>
      </c>
      <c r="Y762" s="207" t="s">
        <v>95</v>
      </c>
      <c r="Z762" s="207" t="s">
        <v>95</v>
      </c>
      <c r="AA762" s="207" t="s">
        <v>95</v>
      </c>
      <c r="AB762" s="207" t="s">
        <v>95</v>
      </c>
      <c r="AC762" s="207" t="s">
        <v>95</v>
      </c>
      <c r="AD762" s="223" t="s">
        <v>95</v>
      </c>
      <c r="AE762" s="223" t="s">
        <v>95</v>
      </c>
      <c r="AF762" s="223" t="s">
        <v>95</v>
      </c>
      <c r="AG762" s="203" t="s">
        <v>53</v>
      </c>
      <c r="AH762" s="203" t="s">
        <v>53</v>
      </c>
      <c r="AI762" s="203" t="s">
        <v>53</v>
      </c>
      <c r="AJ762" s="316" t="s">
        <v>53</v>
      </c>
      <c r="AK762" s="316" t="s">
        <v>53</v>
      </c>
      <c r="AL762" s="316" t="s">
        <v>53</v>
      </c>
      <c r="AM762" s="316" t="s">
        <v>53</v>
      </c>
      <c r="AN762" s="343" t="s">
        <v>95</v>
      </c>
      <c r="AO762" s="316" t="s">
        <v>95</v>
      </c>
      <c r="AP762" s="316" t="s">
        <v>95</v>
      </c>
      <c r="AQ762" s="343" t="s">
        <v>559</v>
      </c>
      <c r="AR762" s="108"/>
      <c r="AS762" s="116" t="str">
        <f t="shared" si="109"/>
        <v>Y</v>
      </c>
      <c r="AT762" s="113">
        <f>IFERROR(SUMIF('Current NLData'!A:A,'Payment Changes'!G762,'Current NLData'!K:K)/COUNTIF('Current NLData'!A:A,'Payment Changes'!G762),0)+IFERROR(VLOOKUP(G762&amp;"-ALL",NLPaymentExport,10,FALSE),0)</f>
        <v>0</v>
      </c>
      <c r="AU762" s="117" t="str">
        <f t="shared" si="110"/>
        <v/>
      </c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</row>
    <row r="763" spans="1:80" x14ac:dyDescent="0.45">
      <c r="A763" s="459"/>
      <c r="B763" s="462"/>
      <c r="C763" s="465"/>
      <c r="D763" s="468"/>
      <c r="E763" s="90" t="str">
        <f t="shared" ref="E763:E823" si="116">IF(B763 = "",E762,B763)</f>
        <v>Amherst</v>
      </c>
      <c r="F763" s="91" t="s">
        <v>557</v>
      </c>
      <c r="G763" s="97" t="str">
        <f t="shared" si="115"/>
        <v>CP917-Return Donor</v>
      </c>
      <c r="H763" s="471"/>
      <c r="I763" s="77" t="s">
        <v>60</v>
      </c>
      <c r="J763" s="43" t="s">
        <v>560</v>
      </c>
      <c r="K763" s="43" t="s">
        <v>560</v>
      </c>
      <c r="L763" s="44" t="s">
        <v>560</v>
      </c>
      <c r="M763" s="45" t="s">
        <v>560</v>
      </c>
      <c r="N763" s="43" t="s">
        <v>560</v>
      </c>
      <c r="O763" s="43" t="s">
        <v>560</v>
      </c>
      <c r="P763" s="43" t="s">
        <v>561</v>
      </c>
      <c r="Q763" s="43" t="s">
        <v>562</v>
      </c>
      <c r="R763" s="43" t="s">
        <v>563</v>
      </c>
      <c r="S763" s="43" t="s">
        <v>563</v>
      </c>
      <c r="T763" s="167" t="s">
        <v>564</v>
      </c>
      <c r="U763" s="173" t="s">
        <v>565</v>
      </c>
      <c r="V763" s="208" t="s">
        <v>565</v>
      </c>
      <c r="W763" s="208" t="s">
        <v>565</v>
      </c>
      <c r="X763" s="208" t="s">
        <v>565</v>
      </c>
      <c r="Y763" s="208" t="s">
        <v>565</v>
      </c>
      <c r="Z763" s="208" t="s">
        <v>565</v>
      </c>
      <c r="AA763" s="208" t="s">
        <v>565</v>
      </c>
      <c r="AB763" s="208" t="s">
        <v>565</v>
      </c>
      <c r="AC763" s="208" t="s">
        <v>565</v>
      </c>
      <c r="AD763" s="224" t="s">
        <v>565</v>
      </c>
      <c r="AE763" s="224" t="s">
        <v>565</v>
      </c>
      <c r="AF763" s="224" t="s">
        <v>565</v>
      </c>
      <c r="AG763" s="224" t="s">
        <v>565</v>
      </c>
      <c r="AH763" s="224" t="s">
        <v>565</v>
      </c>
      <c r="AI763" s="224" t="s">
        <v>565</v>
      </c>
      <c r="AJ763" s="308" t="s">
        <v>565</v>
      </c>
      <c r="AK763" s="329" t="s">
        <v>565</v>
      </c>
      <c r="AL763" s="329" t="s">
        <v>565</v>
      </c>
      <c r="AM763" s="329" t="s">
        <v>565</v>
      </c>
      <c r="AN763" s="308" t="s">
        <v>565</v>
      </c>
      <c r="AO763" s="329" t="s">
        <v>565</v>
      </c>
      <c r="AP763" s="329" t="s">
        <v>565</v>
      </c>
      <c r="AQ763" s="329" t="s">
        <v>565</v>
      </c>
      <c r="AR763" s="21"/>
      <c r="AS763" s="116" t="str">
        <f t="shared" si="109"/>
        <v>N</v>
      </c>
      <c r="AT763" s="113">
        <f>IFERROR(SUMIF('Current NLData'!A:A,'Payment Changes'!G763,'Current NLData'!K:K)/COUNTIF('Current NLData'!A:A,'Payment Changes'!G763),0)+IFERROR(VLOOKUP(G763&amp;"-ALL",NLPaymentExport,10,FALSE),0)</f>
        <v>0</v>
      </c>
      <c r="AU763" s="117" t="str">
        <f t="shared" si="110"/>
        <v/>
      </c>
    </row>
    <row r="764" spans="1:80" x14ac:dyDescent="0.45">
      <c r="A764" s="459"/>
      <c r="B764" s="462"/>
      <c r="C764" s="465"/>
      <c r="D764" s="468"/>
      <c r="E764" s="90" t="str">
        <f t="shared" si="116"/>
        <v>Amherst</v>
      </c>
      <c r="F764" s="91" t="s">
        <v>557</v>
      </c>
      <c r="G764" s="97" t="str">
        <f t="shared" si="115"/>
        <v>CP917-Retention Bonus</v>
      </c>
      <c r="H764" s="471"/>
      <c r="I764" s="78" t="s">
        <v>62</v>
      </c>
      <c r="J764" s="46" t="s">
        <v>566</v>
      </c>
      <c r="K764" s="46" t="s">
        <v>566</v>
      </c>
      <c r="L764" s="47" t="s">
        <v>194</v>
      </c>
      <c r="M764" s="48" t="s">
        <v>194</v>
      </c>
      <c r="N764" s="46" t="s">
        <v>194</v>
      </c>
      <c r="O764" s="46" t="s">
        <v>194</v>
      </c>
      <c r="P764" s="46" t="s">
        <v>194</v>
      </c>
      <c r="Q764" s="46" t="s">
        <v>194</v>
      </c>
      <c r="R764" s="46" t="s">
        <v>194</v>
      </c>
      <c r="S764" s="46" t="s">
        <v>194</v>
      </c>
      <c r="T764" s="166" t="s">
        <v>194</v>
      </c>
      <c r="U764" s="166" t="s">
        <v>194</v>
      </c>
      <c r="V764" s="207" t="s">
        <v>194</v>
      </c>
      <c r="W764" s="207" t="s">
        <v>567</v>
      </c>
      <c r="X764" s="207" t="s">
        <v>568</v>
      </c>
      <c r="Y764" s="207" t="s">
        <v>568</v>
      </c>
      <c r="Z764" s="207" t="s">
        <v>568</v>
      </c>
      <c r="AA764" s="207" t="s">
        <v>463</v>
      </c>
      <c r="AB764" s="172" t="s">
        <v>209</v>
      </c>
      <c r="AC764" s="248" t="s">
        <v>209</v>
      </c>
      <c r="AD764" s="248" t="s">
        <v>209</v>
      </c>
      <c r="AE764" s="248" t="s">
        <v>209</v>
      </c>
      <c r="AF764" s="248" t="s">
        <v>209</v>
      </c>
      <c r="AG764" s="248" t="s">
        <v>209</v>
      </c>
      <c r="AH764" s="248" t="s">
        <v>209</v>
      </c>
      <c r="AI764" s="248" t="s">
        <v>209</v>
      </c>
      <c r="AJ764" s="280" t="s">
        <v>209</v>
      </c>
      <c r="AK764" s="314" t="s">
        <v>209</v>
      </c>
      <c r="AL764" s="314" t="s">
        <v>209</v>
      </c>
      <c r="AM764" s="314" t="s">
        <v>209</v>
      </c>
      <c r="AN764" s="276" t="s">
        <v>569</v>
      </c>
      <c r="AO764" s="314" t="s">
        <v>569</v>
      </c>
      <c r="AP764" s="314" t="s">
        <v>569</v>
      </c>
      <c r="AQ764" s="314" t="s">
        <v>569</v>
      </c>
      <c r="AR764" s="21"/>
      <c r="AS764" s="116" t="str">
        <f t="shared" si="109"/>
        <v>N</v>
      </c>
      <c r="AT764" s="113">
        <f>IFERROR(SUMIF('Current NLData'!A:A,'Payment Changes'!G764,'Current NLData'!K:K)/COUNTIF('Current NLData'!A:A,'Payment Changes'!G764),0)+IFERROR(VLOOKUP(G764&amp;"-ALL",NLPaymentExport,10,FALSE),0)</f>
        <v>0</v>
      </c>
      <c r="AU764" s="117" t="str">
        <f t="shared" si="110"/>
        <v/>
      </c>
    </row>
    <row r="765" spans="1:80" s="15" customFormat="1" ht="14.65" thickBot="1" x14ac:dyDescent="0.5">
      <c r="A765" s="460"/>
      <c r="B765" s="463"/>
      <c r="C765" s="466"/>
      <c r="D765" s="469"/>
      <c r="E765" s="109" t="str">
        <f t="shared" si="116"/>
        <v>Amherst</v>
      </c>
      <c r="F765" s="110" t="s">
        <v>557</v>
      </c>
      <c r="G765" s="111" t="str">
        <f t="shared" si="115"/>
        <v>CP917-Referral</v>
      </c>
      <c r="H765" s="472"/>
      <c r="I765" s="79" t="s">
        <v>73</v>
      </c>
      <c r="J765" s="49">
        <v>50</v>
      </c>
      <c r="K765" s="49">
        <v>50</v>
      </c>
      <c r="L765" s="50">
        <v>50</v>
      </c>
      <c r="M765" s="51">
        <v>50</v>
      </c>
      <c r="N765" s="49">
        <v>50</v>
      </c>
      <c r="O765" s="49">
        <v>50</v>
      </c>
      <c r="P765" s="49">
        <v>50</v>
      </c>
      <c r="Q765" s="49">
        <v>50</v>
      </c>
      <c r="R765" s="49">
        <v>50</v>
      </c>
      <c r="S765" s="49">
        <v>50</v>
      </c>
      <c r="T765" s="167" t="s">
        <v>133</v>
      </c>
      <c r="U765" s="167" t="s">
        <v>133</v>
      </c>
      <c r="V765" s="208" t="s">
        <v>133</v>
      </c>
      <c r="W765" s="208" t="s">
        <v>133</v>
      </c>
      <c r="X765" s="208" t="s">
        <v>133</v>
      </c>
      <c r="Y765" s="208" t="s">
        <v>133</v>
      </c>
      <c r="Z765" s="208" t="s">
        <v>133</v>
      </c>
      <c r="AA765" s="208" t="s">
        <v>134</v>
      </c>
      <c r="AB765" s="173" t="s">
        <v>135</v>
      </c>
      <c r="AC765" s="244" t="s">
        <v>133</v>
      </c>
      <c r="AD765" s="249" t="s">
        <v>133</v>
      </c>
      <c r="AE765" s="249" t="s">
        <v>133</v>
      </c>
      <c r="AF765" s="249" t="s">
        <v>133</v>
      </c>
      <c r="AG765" s="249" t="s">
        <v>133</v>
      </c>
      <c r="AH765" s="249" t="s">
        <v>133</v>
      </c>
      <c r="AI765" s="249" t="s">
        <v>133</v>
      </c>
      <c r="AJ765" s="277" t="s">
        <v>133</v>
      </c>
      <c r="AK765" s="315" t="s">
        <v>133</v>
      </c>
      <c r="AL765" s="315" t="s">
        <v>133</v>
      </c>
      <c r="AM765" s="315" t="s">
        <v>133</v>
      </c>
      <c r="AN765" s="277" t="s">
        <v>133</v>
      </c>
      <c r="AO765" s="315" t="s">
        <v>133</v>
      </c>
      <c r="AP765" s="283">
        <v>75</v>
      </c>
      <c r="AQ765" s="283">
        <v>100</v>
      </c>
      <c r="AR765" s="112"/>
      <c r="AS765" s="116" t="str">
        <f t="shared" si="109"/>
        <v>Y</v>
      </c>
      <c r="AT765" s="113">
        <f>IFERROR(SUMIF('Current NLData'!A:A,'Payment Changes'!G765,'Current NLData'!K:K)/COUNTIF('Current NLData'!A:A,'Payment Changes'!G765),0)+IFERROR(VLOOKUP(G765&amp;"-ALL",NLPaymentExport,10,FALSE),0)</f>
        <v>0</v>
      </c>
      <c r="AU765" s="117" t="str">
        <f t="shared" si="110"/>
        <v/>
      </c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</row>
    <row r="766" spans="1:80" outlineLevel="1" x14ac:dyDescent="0.45">
      <c r="A766" s="3"/>
      <c r="C766" s="4"/>
      <c r="D766" s="455" t="s">
        <v>557</v>
      </c>
      <c r="E766" s="90" t="str">
        <f t="shared" si="116"/>
        <v>Amherst</v>
      </c>
      <c r="F766" s="92" t="str">
        <f t="shared" ref="F766:F820" si="117">IF(D766 = "",F765,D766)</f>
        <v>CP917</v>
      </c>
      <c r="G766" s="98" t="str">
        <f t="shared" si="115"/>
        <v>CP917-NEW DONOR -1st</v>
      </c>
      <c r="H766" s="457" t="s">
        <v>75</v>
      </c>
      <c r="I766" s="33" t="s">
        <v>76</v>
      </c>
      <c r="J766" s="60">
        <v>100</v>
      </c>
      <c r="K766" s="60">
        <v>100</v>
      </c>
      <c r="L766" s="60">
        <v>100</v>
      </c>
      <c r="M766" s="60">
        <v>100</v>
      </c>
      <c r="N766" s="60">
        <v>100</v>
      </c>
      <c r="O766" s="60">
        <v>100</v>
      </c>
      <c r="P766" s="60">
        <v>100</v>
      </c>
      <c r="Q766" s="60">
        <v>100</v>
      </c>
      <c r="R766" s="60">
        <v>100</v>
      </c>
      <c r="S766" s="60">
        <v>100</v>
      </c>
      <c r="T766" s="60">
        <v>100</v>
      </c>
      <c r="U766" s="60">
        <v>100</v>
      </c>
      <c r="V766" s="185">
        <v>100</v>
      </c>
      <c r="W766" s="185">
        <v>100</v>
      </c>
      <c r="X766" s="185">
        <v>100</v>
      </c>
      <c r="Y766" s="185">
        <v>100</v>
      </c>
      <c r="Z766" s="185">
        <v>100</v>
      </c>
      <c r="AA766" s="185">
        <v>100</v>
      </c>
      <c r="AB766" s="185">
        <v>100</v>
      </c>
      <c r="AC766" s="185">
        <v>100</v>
      </c>
      <c r="AD766" s="220">
        <v>100</v>
      </c>
      <c r="AE766" s="220">
        <v>100</v>
      </c>
      <c r="AF766" s="220">
        <v>100</v>
      </c>
      <c r="AG766" s="220">
        <v>100</v>
      </c>
      <c r="AH766" s="220">
        <v>100</v>
      </c>
      <c r="AI766" s="220">
        <v>100</v>
      </c>
      <c r="AJ766" s="286">
        <v>100</v>
      </c>
      <c r="AK766" s="300">
        <v>100</v>
      </c>
      <c r="AL766" s="300">
        <v>100</v>
      </c>
      <c r="AM766" s="300">
        <v>100</v>
      </c>
      <c r="AN766" s="286">
        <v>100</v>
      </c>
      <c r="AO766" s="300">
        <v>100</v>
      </c>
      <c r="AP766" s="300">
        <v>100</v>
      </c>
      <c r="AQ766" s="332">
        <v>75</v>
      </c>
      <c r="AR766" s="22"/>
      <c r="AS766" s="116" t="str">
        <f t="shared" si="109"/>
        <v>Y</v>
      </c>
      <c r="AT766" s="113">
        <f>IFERROR(SUMIF('Current NLData'!A:A,'Payment Changes'!G766,'Current NLData'!K:K)/COUNTIF('Current NLData'!A:A,'Payment Changes'!G766),0)+IFERROR(VLOOKUP(G766&amp;"-ALL",NLPaymentExport,10,FALSE),0)</f>
        <v>100</v>
      </c>
      <c r="AU766" s="117">
        <f t="shared" si="110"/>
        <v>-25</v>
      </c>
    </row>
    <row r="767" spans="1:80" outlineLevel="1" x14ac:dyDescent="0.45">
      <c r="A767" s="3"/>
      <c r="C767" s="4"/>
      <c r="D767" s="456"/>
      <c r="E767" s="90" t="str">
        <f t="shared" si="116"/>
        <v>Amherst</v>
      </c>
      <c r="F767" s="92" t="str">
        <f t="shared" si="117"/>
        <v>CP917</v>
      </c>
      <c r="G767" s="98" t="str">
        <f t="shared" si="115"/>
        <v>CP917-NEW DONOR -2nd</v>
      </c>
      <c r="H767" s="457"/>
      <c r="I767" s="34" t="s">
        <v>77</v>
      </c>
      <c r="J767" s="58">
        <v>100</v>
      </c>
      <c r="K767" s="58">
        <v>100</v>
      </c>
      <c r="L767" s="58">
        <v>100</v>
      </c>
      <c r="M767" s="58">
        <v>100</v>
      </c>
      <c r="N767" s="58">
        <v>100</v>
      </c>
      <c r="O767" s="58">
        <v>100</v>
      </c>
      <c r="P767" s="58">
        <v>100</v>
      </c>
      <c r="Q767" s="58">
        <v>100</v>
      </c>
      <c r="R767" s="58">
        <v>100</v>
      </c>
      <c r="S767" s="58">
        <v>100</v>
      </c>
      <c r="T767" s="58">
        <v>100</v>
      </c>
      <c r="U767" s="58">
        <v>100</v>
      </c>
      <c r="V767" s="186">
        <v>100</v>
      </c>
      <c r="W767" s="186">
        <v>100</v>
      </c>
      <c r="X767" s="186">
        <v>100</v>
      </c>
      <c r="Y767" s="186">
        <v>100</v>
      </c>
      <c r="Z767" s="186">
        <v>100</v>
      </c>
      <c r="AA767" s="186">
        <v>100</v>
      </c>
      <c r="AB767" s="186">
        <v>100</v>
      </c>
      <c r="AC767" s="186">
        <v>100</v>
      </c>
      <c r="AD767" s="214">
        <v>100</v>
      </c>
      <c r="AE767" s="214">
        <v>100</v>
      </c>
      <c r="AF767" s="214">
        <v>100</v>
      </c>
      <c r="AG767" s="214">
        <v>100</v>
      </c>
      <c r="AH767" s="214">
        <v>100</v>
      </c>
      <c r="AI767" s="214">
        <v>100</v>
      </c>
      <c r="AJ767" s="272">
        <v>100</v>
      </c>
      <c r="AK767" s="301">
        <v>100</v>
      </c>
      <c r="AL767" s="301">
        <v>100</v>
      </c>
      <c r="AM767" s="301">
        <v>100</v>
      </c>
      <c r="AN767" s="272">
        <v>100</v>
      </c>
      <c r="AO767" s="301">
        <v>100</v>
      </c>
      <c r="AP767" s="301">
        <v>100</v>
      </c>
      <c r="AQ767" s="289">
        <v>75</v>
      </c>
      <c r="AR767" s="22"/>
      <c r="AS767" s="116" t="str">
        <f t="shared" si="109"/>
        <v>Y</v>
      </c>
      <c r="AT767" s="113">
        <f>IFERROR(SUMIF('Current NLData'!A:A,'Payment Changes'!G767,'Current NLData'!K:K)/COUNTIF('Current NLData'!A:A,'Payment Changes'!G767),0)+IFERROR(VLOOKUP(G767&amp;"-ALL",NLPaymentExport,10,FALSE),0)</f>
        <v>100</v>
      </c>
      <c r="AU767" s="117">
        <f t="shared" si="110"/>
        <v>-25</v>
      </c>
    </row>
    <row r="768" spans="1:80" outlineLevel="1" x14ac:dyDescent="0.45">
      <c r="A768" s="3"/>
      <c r="C768" s="4"/>
      <c r="D768" s="456"/>
      <c r="E768" s="90" t="str">
        <f t="shared" si="116"/>
        <v>Amherst</v>
      </c>
      <c r="F768" s="92" t="str">
        <f t="shared" si="117"/>
        <v>CP917</v>
      </c>
      <c r="G768" s="98" t="str">
        <f t="shared" si="115"/>
        <v>CP917-NEW DONOR -3rd</v>
      </c>
      <c r="H768" s="457"/>
      <c r="I768" s="34" t="s">
        <v>78</v>
      </c>
      <c r="J768" s="58">
        <v>100</v>
      </c>
      <c r="K768" s="58">
        <v>100</v>
      </c>
      <c r="L768" s="58">
        <v>100</v>
      </c>
      <c r="M768" s="58">
        <v>100</v>
      </c>
      <c r="N768" s="58">
        <v>100</v>
      </c>
      <c r="O768" s="58">
        <v>100</v>
      </c>
      <c r="P768" s="58">
        <v>100</v>
      </c>
      <c r="Q768" s="58">
        <v>100</v>
      </c>
      <c r="R768" s="58">
        <v>100</v>
      </c>
      <c r="S768" s="58">
        <v>100</v>
      </c>
      <c r="T768" s="58">
        <v>100</v>
      </c>
      <c r="U768" s="58">
        <v>100</v>
      </c>
      <c r="V768" s="186">
        <v>100</v>
      </c>
      <c r="W768" s="186">
        <v>100</v>
      </c>
      <c r="X768" s="186">
        <v>100</v>
      </c>
      <c r="Y768" s="186">
        <v>100</v>
      </c>
      <c r="Z768" s="186">
        <v>100</v>
      </c>
      <c r="AA768" s="186">
        <v>100</v>
      </c>
      <c r="AB768" s="186">
        <v>100</v>
      </c>
      <c r="AC768" s="186">
        <v>100</v>
      </c>
      <c r="AD768" s="214">
        <v>100</v>
      </c>
      <c r="AE768" s="214">
        <v>100</v>
      </c>
      <c r="AF768" s="214">
        <v>100</v>
      </c>
      <c r="AG768" s="214">
        <v>100</v>
      </c>
      <c r="AH768" s="214">
        <v>100</v>
      </c>
      <c r="AI768" s="214">
        <v>100</v>
      </c>
      <c r="AJ768" s="272">
        <v>100</v>
      </c>
      <c r="AK768" s="301">
        <v>100</v>
      </c>
      <c r="AL768" s="301">
        <v>100</v>
      </c>
      <c r="AM768" s="301">
        <v>100</v>
      </c>
      <c r="AN768" s="272">
        <v>100</v>
      </c>
      <c r="AO768" s="301">
        <v>100</v>
      </c>
      <c r="AP768" s="301">
        <v>100</v>
      </c>
      <c r="AQ768" s="289">
        <v>75</v>
      </c>
      <c r="AR768" s="22"/>
      <c r="AS768" s="116" t="str">
        <f t="shared" si="109"/>
        <v>Y</v>
      </c>
      <c r="AT768" s="113">
        <f>IFERROR(SUMIF('Current NLData'!A:A,'Payment Changes'!G768,'Current NLData'!K:K)/COUNTIF('Current NLData'!A:A,'Payment Changes'!G768),0)+IFERROR(VLOOKUP(G768&amp;"-ALL",NLPaymentExport,10,FALSE),0)</f>
        <v>100</v>
      </c>
      <c r="AU768" s="117">
        <f t="shared" si="110"/>
        <v>-25</v>
      </c>
    </row>
    <row r="769" spans="1:80" outlineLevel="1" x14ac:dyDescent="0.45">
      <c r="A769" s="3"/>
      <c r="C769" s="4"/>
      <c r="D769" s="456"/>
      <c r="E769" s="90" t="str">
        <f t="shared" si="116"/>
        <v>Amherst</v>
      </c>
      <c r="F769" s="92" t="str">
        <f t="shared" si="117"/>
        <v>CP917</v>
      </c>
      <c r="G769" s="98" t="str">
        <f t="shared" si="115"/>
        <v>CP917-NEW DONOR -4th</v>
      </c>
      <c r="H769" s="457"/>
      <c r="I769" s="34" t="s">
        <v>79</v>
      </c>
      <c r="J769" s="58">
        <v>100</v>
      </c>
      <c r="K769" s="58">
        <v>100</v>
      </c>
      <c r="L769" s="58">
        <v>100</v>
      </c>
      <c r="M769" s="58">
        <v>100</v>
      </c>
      <c r="N769" s="58">
        <v>100</v>
      </c>
      <c r="O769" s="58">
        <v>100</v>
      </c>
      <c r="P769" s="58">
        <v>100</v>
      </c>
      <c r="Q769" s="58">
        <v>100</v>
      </c>
      <c r="R769" s="58">
        <v>100</v>
      </c>
      <c r="S769" s="58">
        <v>100</v>
      </c>
      <c r="T769" s="58">
        <v>100</v>
      </c>
      <c r="U769" s="58">
        <v>100</v>
      </c>
      <c r="V769" s="186">
        <v>100</v>
      </c>
      <c r="W769" s="186">
        <v>100</v>
      </c>
      <c r="X769" s="186">
        <v>100</v>
      </c>
      <c r="Y769" s="186">
        <v>100</v>
      </c>
      <c r="Z769" s="186">
        <v>100</v>
      </c>
      <c r="AA769" s="186">
        <v>100</v>
      </c>
      <c r="AB769" s="186">
        <v>100</v>
      </c>
      <c r="AC769" s="186">
        <v>100</v>
      </c>
      <c r="AD769" s="214">
        <v>100</v>
      </c>
      <c r="AE769" s="214">
        <v>100</v>
      </c>
      <c r="AF769" s="214">
        <v>100</v>
      </c>
      <c r="AG769" s="214">
        <v>100</v>
      </c>
      <c r="AH769" s="214">
        <v>100</v>
      </c>
      <c r="AI769" s="214">
        <v>100</v>
      </c>
      <c r="AJ769" s="272">
        <v>100</v>
      </c>
      <c r="AK769" s="301">
        <v>100</v>
      </c>
      <c r="AL769" s="301">
        <v>100</v>
      </c>
      <c r="AM769" s="301">
        <v>100</v>
      </c>
      <c r="AN769" s="272">
        <v>100</v>
      </c>
      <c r="AO769" s="301">
        <v>100</v>
      </c>
      <c r="AP769" s="301">
        <v>100</v>
      </c>
      <c r="AQ769" s="289">
        <v>75</v>
      </c>
      <c r="AR769" s="22"/>
      <c r="AS769" s="116" t="str">
        <f t="shared" si="109"/>
        <v>Y</v>
      </c>
      <c r="AT769" s="113">
        <f>IFERROR(SUMIF('Current NLData'!A:A,'Payment Changes'!G769,'Current NLData'!K:K)/COUNTIF('Current NLData'!A:A,'Payment Changes'!G769),0)+IFERROR(VLOOKUP(G769&amp;"-ALL",NLPaymentExport,10,FALSE),0)</f>
        <v>100</v>
      </c>
      <c r="AU769" s="117">
        <f t="shared" si="110"/>
        <v>-25</v>
      </c>
    </row>
    <row r="770" spans="1:80" outlineLevel="1" x14ac:dyDescent="0.45">
      <c r="A770" s="3"/>
      <c r="C770" s="4"/>
      <c r="D770" s="456"/>
      <c r="E770" s="90" t="str">
        <f t="shared" si="116"/>
        <v>Amherst</v>
      </c>
      <c r="F770" s="92" t="str">
        <f t="shared" si="117"/>
        <v>CP917</v>
      </c>
      <c r="G770" s="98" t="str">
        <f t="shared" si="115"/>
        <v>CP917-NEW DONOR -5th</v>
      </c>
      <c r="H770" s="457"/>
      <c r="I770" s="34" t="s">
        <v>80</v>
      </c>
      <c r="J770" s="58">
        <v>100</v>
      </c>
      <c r="K770" s="58">
        <v>100</v>
      </c>
      <c r="L770" s="58">
        <v>100</v>
      </c>
      <c r="M770" s="58">
        <v>100</v>
      </c>
      <c r="N770" s="58">
        <v>100</v>
      </c>
      <c r="O770" s="58">
        <v>100</v>
      </c>
      <c r="P770" s="58">
        <v>100</v>
      </c>
      <c r="Q770" s="58">
        <v>100</v>
      </c>
      <c r="R770" s="58">
        <v>100</v>
      </c>
      <c r="S770" s="58">
        <v>100</v>
      </c>
      <c r="T770" s="58">
        <v>40</v>
      </c>
      <c r="U770" s="58">
        <v>100</v>
      </c>
      <c r="V770" s="186">
        <v>100</v>
      </c>
      <c r="W770" s="186">
        <v>100</v>
      </c>
      <c r="X770" s="186">
        <v>100</v>
      </c>
      <c r="Y770" s="186">
        <v>100</v>
      </c>
      <c r="Z770" s="186">
        <v>100</v>
      </c>
      <c r="AA770" s="186">
        <v>100</v>
      </c>
      <c r="AB770" s="186">
        <v>100</v>
      </c>
      <c r="AC770" s="186">
        <v>100</v>
      </c>
      <c r="AD770" s="214">
        <v>100</v>
      </c>
      <c r="AE770" s="214">
        <v>100</v>
      </c>
      <c r="AF770" s="214">
        <v>100</v>
      </c>
      <c r="AG770" s="214">
        <v>100</v>
      </c>
      <c r="AH770" s="214">
        <v>100</v>
      </c>
      <c r="AI770" s="214">
        <v>100</v>
      </c>
      <c r="AJ770" s="272">
        <v>100</v>
      </c>
      <c r="AK770" s="301">
        <v>100</v>
      </c>
      <c r="AL770" s="301">
        <v>100</v>
      </c>
      <c r="AM770" s="301">
        <v>100</v>
      </c>
      <c r="AN770" s="272">
        <v>100</v>
      </c>
      <c r="AO770" s="301">
        <v>100</v>
      </c>
      <c r="AP770" s="301">
        <v>100</v>
      </c>
      <c r="AQ770" s="289">
        <v>75</v>
      </c>
      <c r="AR770" s="22"/>
      <c r="AS770" s="116" t="str">
        <f t="shared" si="109"/>
        <v>Y</v>
      </c>
      <c r="AT770" s="113">
        <f>IFERROR(SUMIF('Current NLData'!A:A,'Payment Changes'!G770,'Current NLData'!K:K)/COUNTIF('Current NLData'!A:A,'Payment Changes'!G770),0)+IFERROR(VLOOKUP(G770&amp;"-ALL",NLPaymentExport,10,FALSE),0)</f>
        <v>100</v>
      </c>
      <c r="AU770" s="117">
        <f t="shared" si="110"/>
        <v>-25</v>
      </c>
    </row>
    <row r="771" spans="1:80" outlineLevel="1" x14ac:dyDescent="0.45">
      <c r="A771" s="3"/>
      <c r="C771" s="4"/>
      <c r="D771" s="456"/>
      <c r="E771" s="90" t="str">
        <f t="shared" si="116"/>
        <v>Amherst</v>
      </c>
      <c r="F771" s="92" t="str">
        <f t="shared" si="117"/>
        <v>CP917</v>
      </c>
      <c r="G771" s="98" t="str">
        <f t="shared" si="115"/>
        <v>CP917-NEW DONOR -6th</v>
      </c>
      <c r="H771" s="457"/>
      <c r="I771" s="34" t="s">
        <v>81</v>
      </c>
      <c r="J771" s="58">
        <v>100</v>
      </c>
      <c r="K771" s="58">
        <v>100</v>
      </c>
      <c r="L771" s="58">
        <v>100</v>
      </c>
      <c r="M771" s="58">
        <v>100</v>
      </c>
      <c r="N771" s="58">
        <v>100</v>
      </c>
      <c r="O771" s="58">
        <v>100</v>
      </c>
      <c r="P771" s="58">
        <v>100</v>
      </c>
      <c r="Q771" s="58">
        <v>100</v>
      </c>
      <c r="R771" s="58">
        <v>100</v>
      </c>
      <c r="S771" s="58">
        <v>100</v>
      </c>
      <c r="T771" s="58">
        <v>40</v>
      </c>
      <c r="U771" s="58">
        <v>40</v>
      </c>
      <c r="V771" s="186">
        <v>40</v>
      </c>
      <c r="W771" s="186">
        <v>100</v>
      </c>
      <c r="X771" s="186">
        <v>100</v>
      </c>
      <c r="Y771" s="186">
        <v>100</v>
      </c>
      <c r="Z771" s="186">
        <v>100</v>
      </c>
      <c r="AA771" s="186">
        <v>100</v>
      </c>
      <c r="AB771" s="186">
        <v>100</v>
      </c>
      <c r="AC771" s="186">
        <v>100</v>
      </c>
      <c r="AD771" s="214">
        <v>100</v>
      </c>
      <c r="AE771" s="214">
        <v>100</v>
      </c>
      <c r="AF771" s="214">
        <v>100</v>
      </c>
      <c r="AG771" s="190">
        <v>40</v>
      </c>
      <c r="AH771" s="190">
        <v>40</v>
      </c>
      <c r="AI771" s="190">
        <v>40</v>
      </c>
      <c r="AJ771" s="289">
        <v>40</v>
      </c>
      <c r="AK771" s="301">
        <v>40</v>
      </c>
      <c r="AL771" s="301">
        <v>40</v>
      </c>
      <c r="AM771" s="301">
        <v>40</v>
      </c>
      <c r="AN771" s="289">
        <v>100</v>
      </c>
      <c r="AO771" s="301">
        <v>100</v>
      </c>
      <c r="AP771" s="301">
        <v>100</v>
      </c>
      <c r="AQ771" s="289">
        <v>75</v>
      </c>
      <c r="AR771" s="22"/>
      <c r="AS771" s="116" t="str">
        <f t="shared" ref="AS771:AS834" si="118">IF(AP771=AQ771,"N","Y")</f>
        <v>Y</v>
      </c>
      <c r="AT771" s="113">
        <f>IFERROR(SUMIF('Current NLData'!A:A,'Payment Changes'!G771,'Current NLData'!K:K)/COUNTIF('Current NLData'!A:A,'Payment Changes'!G771),0)+IFERROR(VLOOKUP(G771&amp;"-ALL",NLPaymentExport,10,FALSE),0)</f>
        <v>100</v>
      </c>
      <c r="AU771" s="117">
        <f t="shared" si="110"/>
        <v>-25</v>
      </c>
    </row>
    <row r="772" spans="1:80" outlineLevel="1" x14ac:dyDescent="0.45">
      <c r="A772" s="3"/>
      <c r="C772" s="4"/>
      <c r="D772" s="456"/>
      <c r="E772" s="90" t="str">
        <f t="shared" si="116"/>
        <v>Amherst</v>
      </c>
      <c r="F772" s="92" t="str">
        <f t="shared" si="117"/>
        <v>CP917</v>
      </c>
      <c r="G772" s="98" t="str">
        <f t="shared" si="115"/>
        <v>CP917-NEW DONOR -7th</v>
      </c>
      <c r="H772" s="457"/>
      <c r="I772" s="34" t="s">
        <v>82</v>
      </c>
      <c r="J772" s="58">
        <v>100</v>
      </c>
      <c r="K772" s="58">
        <v>100</v>
      </c>
      <c r="L772" s="58">
        <v>100</v>
      </c>
      <c r="M772" s="58">
        <v>100</v>
      </c>
      <c r="N772" s="58">
        <v>100</v>
      </c>
      <c r="O772" s="58">
        <v>100</v>
      </c>
      <c r="P772" s="58">
        <v>100</v>
      </c>
      <c r="Q772" s="58">
        <v>100</v>
      </c>
      <c r="R772" s="58">
        <v>100</v>
      </c>
      <c r="S772" s="58">
        <v>100</v>
      </c>
      <c r="T772" s="58">
        <v>40</v>
      </c>
      <c r="U772" s="58">
        <v>40</v>
      </c>
      <c r="V772" s="186">
        <v>40</v>
      </c>
      <c r="W772" s="186">
        <v>40</v>
      </c>
      <c r="X772" s="186">
        <v>40</v>
      </c>
      <c r="Y772" s="186">
        <v>40</v>
      </c>
      <c r="Z772" s="186">
        <v>40</v>
      </c>
      <c r="AA772" s="186">
        <v>40</v>
      </c>
      <c r="AB772" s="186">
        <v>40</v>
      </c>
      <c r="AC772" s="186">
        <v>40</v>
      </c>
      <c r="AD772" s="214">
        <v>40</v>
      </c>
      <c r="AE772" s="214">
        <v>40</v>
      </c>
      <c r="AF772" s="214">
        <v>40</v>
      </c>
      <c r="AG772" s="214">
        <v>40</v>
      </c>
      <c r="AH772" s="214">
        <v>40</v>
      </c>
      <c r="AI772" s="214">
        <v>40</v>
      </c>
      <c r="AJ772" s="272">
        <v>40</v>
      </c>
      <c r="AK772" s="301">
        <v>40</v>
      </c>
      <c r="AL772" s="301">
        <v>40</v>
      </c>
      <c r="AM772" s="301">
        <v>40</v>
      </c>
      <c r="AN772" s="272">
        <v>40</v>
      </c>
      <c r="AO772" s="301">
        <v>40</v>
      </c>
      <c r="AP772" s="301">
        <v>40</v>
      </c>
      <c r="AQ772" s="289">
        <v>75</v>
      </c>
      <c r="AR772" s="22"/>
      <c r="AS772" s="116" t="str">
        <f t="shared" si="118"/>
        <v>Y</v>
      </c>
      <c r="AT772" s="113">
        <f>IFERROR(SUMIF('Current NLData'!A:A,'Payment Changes'!G772,'Current NLData'!K:K)/COUNTIF('Current NLData'!A:A,'Payment Changes'!G772),0)+IFERROR(VLOOKUP(G772&amp;"-ALL",NLPaymentExport,10,FALSE),0)</f>
        <v>40</v>
      </c>
      <c r="AU772" s="117">
        <f t="shared" si="110"/>
        <v>35</v>
      </c>
    </row>
    <row r="773" spans="1:80" outlineLevel="1" x14ac:dyDescent="0.45">
      <c r="A773" s="3"/>
      <c r="C773" s="4"/>
      <c r="D773" s="456"/>
      <c r="E773" s="90" t="str">
        <f t="shared" si="116"/>
        <v>Amherst</v>
      </c>
      <c r="F773" s="92" t="str">
        <f t="shared" si="117"/>
        <v>CP917</v>
      </c>
      <c r="G773" s="98" t="str">
        <f t="shared" si="115"/>
        <v>CP917-NEW DONOR -8th</v>
      </c>
      <c r="H773" s="457"/>
      <c r="I773" s="35" t="s">
        <v>83</v>
      </c>
      <c r="J773" s="63">
        <v>30</v>
      </c>
      <c r="K773" s="63">
        <v>30</v>
      </c>
      <c r="L773" s="63">
        <v>30</v>
      </c>
      <c r="M773" s="63">
        <v>30</v>
      </c>
      <c r="N773" s="63">
        <v>30</v>
      </c>
      <c r="O773" s="63">
        <v>30</v>
      </c>
      <c r="P773" s="63">
        <v>30</v>
      </c>
      <c r="Q773" s="63">
        <v>30</v>
      </c>
      <c r="R773" s="63">
        <v>30</v>
      </c>
      <c r="S773" s="63">
        <v>30</v>
      </c>
      <c r="T773" s="63">
        <v>40</v>
      </c>
      <c r="U773" s="63">
        <v>40</v>
      </c>
      <c r="V773" s="187">
        <v>40</v>
      </c>
      <c r="W773" s="187">
        <v>40</v>
      </c>
      <c r="X773" s="187">
        <v>40</v>
      </c>
      <c r="Y773" s="187">
        <v>40</v>
      </c>
      <c r="Z773" s="187">
        <v>40</v>
      </c>
      <c r="AA773" s="187">
        <v>40</v>
      </c>
      <c r="AB773" s="187">
        <v>40</v>
      </c>
      <c r="AC773" s="187">
        <v>40</v>
      </c>
      <c r="AD773" s="221">
        <v>40</v>
      </c>
      <c r="AE773" s="221">
        <v>40</v>
      </c>
      <c r="AF773" s="221">
        <v>40</v>
      </c>
      <c r="AG773" s="221">
        <v>40</v>
      </c>
      <c r="AH773" s="221">
        <v>40</v>
      </c>
      <c r="AI773" s="221">
        <v>40</v>
      </c>
      <c r="AJ773" s="273">
        <v>40</v>
      </c>
      <c r="AK773" s="302">
        <v>40</v>
      </c>
      <c r="AL773" s="302">
        <v>40</v>
      </c>
      <c r="AM773" s="302">
        <v>40</v>
      </c>
      <c r="AN773" s="273">
        <v>40</v>
      </c>
      <c r="AO773" s="302">
        <v>40</v>
      </c>
      <c r="AP773" s="302">
        <v>40</v>
      </c>
      <c r="AQ773" s="305">
        <v>75</v>
      </c>
      <c r="AR773" s="22"/>
      <c r="AS773" s="116" t="str">
        <f t="shared" si="118"/>
        <v>Y</v>
      </c>
      <c r="AT773" s="113">
        <f>IFERROR(SUMIF('Current NLData'!A:A,'Payment Changes'!G773,'Current NLData'!K:K)/COUNTIF('Current NLData'!A:A,'Payment Changes'!G773),0)+IFERROR(VLOOKUP(G773&amp;"-ALL",NLPaymentExport,10,FALSE),0)</f>
        <v>40</v>
      </c>
      <c r="AU773" s="117">
        <f t="shared" si="110"/>
        <v>35</v>
      </c>
    </row>
    <row r="774" spans="1:80" ht="28.5" outlineLevel="1" x14ac:dyDescent="0.45">
      <c r="A774" s="3"/>
      <c r="C774" s="4"/>
      <c r="D774" s="456"/>
      <c r="E774" s="90" t="str">
        <f t="shared" si="116"/>
        <v>Amherst</v>
      </c>
      <c r="F774" s="92" t="str">
        <f t="shared" si="117"/>
        <v>CP917</v>
      </c>
      <c r="G774" s="98" t="str">
        <f t="shared" si="115"/>
        <v>CP917-RETURN - 1st don of the week -STD</v>
      </c>
      <c r="H774" s="457"/>
      <c r="I774" s="36" t="s">
        <v>84</v>
      </c>
      <c r="J774" s="58">
        <v>30</v>
      </c>
      <c r="K774" s="58">
        <v>30</v>
      </c>
      <c r="L774" s="58">
        <v>30</v>
      </c>
      <c r="M774" s="58">
        <v>30</v>
      </c>
      <c r="N774" s="58">
        <v>30</v>
      </c>
      <c r="O774" s="58">
        <v>30</v>
      </c>
      <c r="P774" s="58">
        <v>30</v>
      </c>
      <c r="Q774" s="58">
        <v>30</v>
      </c>
      <c r="R774" s="58">
        <v>30</v>
      </c>
      <c r="S774" s="58">
        <v>30</v>
      </c>
      <c r="T774" s="58">
        <v>40</v>
      </c>
      <c r="U774" s="58">
        <v>40</v>
      </c>
      <c r="V774" s="186">
        <v>40</v>
      </c>
      <c r="W774" s="186">
        <v>40</v>
      </c>
      <c r="X774" s="186">
        <v>40</v>
      </c>
      <c r="Y774" s="186">
        <v>40</v>
      </c>
      <c r="Z774" s="186">
        <v>40</v>
      </c>
      <c r="AA774" s="186">
        <v>40</v>
      </c>
      <c r="AB774" s="186">
        <v>40</v>
      </c>
      <c r="AC774" s="186">
        <v>40</v>
      </c>
      <c r="AD774" s="214">
        <v>40</v>
      </c>
      <c r="AE774" s="214">
        <v>40</v>
      </c>
      <c r="AF774" s="214">
        <v>40</v>
      </c>
      <c r="AG774" s="214">
        <v>40</v>
      </c>
      <c r="AH774" s="214">
        <v>40</v>
      </c>
      <c r="AI774" s="214">
        <v>40</v>
      </c>
      <c r="AJ774" s="272">
        <v>40</v>
      </c>
      <c r="AK774" s="301">
        <v>40</v>
      </c>
      <c r="AL774" s="301">
        <v>40</v>
      </c>
      <c r="AM774" s="301">
        <v>40</v>
      </c>
      <c r="AN774" s="272">
        <v>40</v>
      </c>
      <c r="AO774" s="301">
        <v>40</v>
      </c>
      <c r="AP774" s="301">
        <v>40</v>
      </c>
      <c r="AQ774" s="301">
        <v>40</v>
      </c>
      <c r="AR774" s="22"/>
      <c r="AS774" s="116" t="str">
        <f t="shared" si="118"/>
        <v>N</v>
      </c>
      <c r="AT774" s="113">
        <f>IFERROR(SUMIF('Current NLData'!A:A,'Payment Changes'!G774,'Current NLData'!K:K)/COUNTIF('Current NLData'!A:A,'Payment Changes'!G774),0)+IFERROR(VLOOKUP(G774&amp;"-ALL",NLPaymentExport,10,FALSE),0)</f>
        <v>40</v>
      </c>
      <c r="AU774" s="117">
        <f t="shared" si="110"/>
        <v>0</v>
      </c>
    </row>
    <row r="775" spans="1:80" ht="28.5" outlineLevel="1" x14ac:dyDescent="0.45">
      <c r="A775" s="3"/>
      <c r="C775" s="4"/>
      <c r="D775" s="456"/>
      <c r="E775" s="90" t="str">
        <f t="shared" si="116"/>
        <v>Amherst</v>
      </c>
      <c r="F775" s="92" t="str">
        <f t="shared" si="117"/>
        <v>CP917</v>
      </c>
      <c r="G775" s="98" t="str">
        <f t="shared" si="115"/>
        <v>CP917-RETURN - 2nd don of the week -BONUS</v>
      </c>
      <c r="H775" s="457"/>
      <c r="I775" s="36" t="s">
        <v>85</v>
      </c>
      <c r="J775" s="58">
        <v>25</v>
      </c>
      <c r="K775" s="58">
        <v>25</v>
      </c>
      <c r="L775" s="58">
        <v>25</v>
      </c>
      <c r="M775" s="58">
        <v>25</v>
      </c>
      <c r="N775" s="58">
        <v>25</v>
      </c>
      <c r="O775" s="58">
        <v>25</v>
      </c>
      <c r="P775" s="58">
        <v>25</v>
      </c>
      <c r="Q775" s="58">
        <v>25</v>
      </c>
      <c r="R775" s="58">
        <v>30</v>
      </c>
      <c r="S775" s="58">
        <v>30</v>
      </c>
      <c r="T775" s="58">
        <v>20</v>
      </c>
      <c r="U775" s="58">
        <v>30</v>
      </c>
      <c r="V775" s="186">
        <v>30</v>
      </c>
      <c r="W775" s="186">
        <v>30</v>
      </c>
      <c r="X775" s="186">
        <v>30</v>
      </c>
      <c r="Y775" s="186">
        <v>30</v>
      </c>
      <c r="Z775" s="186">
        <v>30</v>
      </c>
      <c r="AA775" s="186">
        <v>30</v>
      </c>
      <c r="AB775" s="186">
        <v>30</v>
      </c>
      <c r="AC775" s="186">
        <v>30</v>
      </c>
      <c r="AD775" s="214">
        <v>30</v>
      </c>
      <c r="AE775" s="214">
        <v>30</v>
      </c>
      <c r="AF775" s="214">
        <v>30</v>
      </c>
      <c r="AG775" s="214">
        <v>30</v>
      </c>
      <c r="AH775" s="214">
        <v>30</v>
      </c>
      <c r="AI775" s="214">
        <v>30</v>
      </c>
      <c r="AJ775" s="272">
        <v>30</v>
      </c>
      <c r="AK775" s="301">
        <v>30</v>
      </c>
      <c r="AL775" s="301">
        <v>30</v>
      </c>
      <c r="AM775" s="301">
        <v>30</v>
      </c>
      <c r="AN775" s="272">
        <v>30</v>
      </c>
      <c r="AO775" s="301">
        <v>30</v>
      </c>
      <c r="AP775" s="301">
        <v>30</v>
      </c>
      <c r="AQ775" s="301">
        <v>30</v>
      </c>
      <c r="AR775" s="22"/>
      <c r="AS775" s="116" t="str">
        <f t="shared" si="118"/>
        <v>N</v>
      </c>
      <c r="AT775" s="113">
        <f>IFERROR(SUMIF('Current NLData'!A:A,'Payment Changes'!G775,'Current NLData'!K:K)/COUNTIF('Current NLData'!A:A,'Payment Changes'!G775),0)+IFERROR(VLOOKUP(G775&amp;"-ALL",NLPaymentExport,10,FALSE),0)</f>
        <v>30</v>
      </c>
      <c r="AU775" s="117">
        <f t="shared" ref="AU775:AU838" si="119">IF(OR(I775 = "New Donor", I775="Return Donor", I775="Retention Bonus", I775="Referral", I775 = ""),"",AQ775-AT775 )</f>
        <v>0</v>
      </c>
    </row>
    <row r="776" spans="1:80" ht="28.5" outlineLevel="1" x14ac:dyDescent="0.45">
      <c r="A776" s="3"/>
      <c r="C776" s="4"/>
      <c r="D776" s="456"/>
      <c r="E776" s="90" t="str">
        <f t="shared" si="116"/>
        <v>Amherst</v>
      </c>
      <c r="F776" s="92" t="str">
        <f t="shared" si="117"/>
        <v>CP917</v>
      </c>
      <c r="G776" s="98" t="str">
        <f t="shared" si="115"/>
        <v>CP917-RETURN - 5th don of the month -BONUS</v>
      </c>
      <c r="H776" s="457"/>
      <c r="I776" s="37" t="s">
        <v>86</v>
      </c>
      <c r="J776" s="65">
        <v>0</v>
      </c>
      <c r="K776" s="65">
        <v>0</v>
      </c>
      <c r="L776" s="65">
        <v>0</v>
      </c>
      <c r="M776" s="65">
        <v>0</v>
      </c>
      <c r="N776" s="65">
        <v>0</v>
      </c>
      <c r="O776" s="65">
        <v>0</v>
      </c>
      <c r="P776" s="65">
        <v>0</v>
      </c>
      <c r="Q776" s="65">
        <v>0</v>
      </c>
      <c r="R776" s="65">
        <v>0</v>
      </c>
      <c r="S776" s="65">
        <v>0</v>
      </c>
      <c r="T776" s="65">
        <v>0</v>
      </c>
      <c r="U776" s="65">
        <v>0</v>
      </c>
      <c r="V776" s="188">
        <v>0</v>
      </c>
      <c r="W776" s="188">
        <v>0</v>
      </c>
      <c r="X776" s="188">
        <v>0</v>
      </c>
      <c r="Y776" s="188">
        <v>0</v>
      </c>
      <c r="Z776" s="188">
        <v>0</v>
      </c>
      <c r="AA776" s="188">
        <v>0</v>
      </c>
      <c r="AB776" s="199">
        <v>15</v>
      </c>
      <c r="AC776" s="199">
        <v>15</v>
      </c>
      <c r="AD776" s="222">
        <v>15</v>
      </c>
      <c r="AE776" s="222">
        <v>15</v>
      </c>
      <c r="AF776" s="222">
        <v>15</v>
      </c>
      <c r="AG776" s="222">
        <v>15</v>
      </c>
      <c r="AH776" s="222">
        <v>15</v>
      </c>
      <c r="AI776" s="222">
        <v>15</v>
      </c>
      <c r="AJ776" s="287">
        <v>15</v>
      </c>
      <c r="AK776" s="303">
        <v>15</v>
      </c>
      <c r="AL776" s="303">
        <v>15</v>
      </c>
      <c r="AM776" s="303">
        <v>15</v>
      </c>
      <c r="AN776" s="290">
        <v>0</v>
      </c>
      <c r="AO776" s="303">
        <v>0</v>
      </c>
      <c r="AP776" s="303">
        <v>0</v>
      </c>
      <c r="AQ776" s="303">
        <v>0</v>
      </c>
      <c r="AR776" s="22"/>
      <c r="AS776" s="116" t="str">
        <f t="shared" si="118"/>
        <v>N</v>
      </c>
      <c r="AT776" s="113">
        <f>IFERROR(SUMIF('Current NLData'!A:A,'Payment Changes'!G776,'Current NLData'!K:K)/COUNTIF('Current NLData'!A:A,'Payment Changes'!G776),0)+IFERROR(VLOOKUP(G776&amp;"-ALL",NLPaymentExport,10,FALSE),0)</f>
        <v>0</v>
      </c>
      <c r="AU776" s="117">
        <f t="shared" si="119"/>
        <v>0</v>
      </c>
    </row>
    <row r="777" spans="1:80" ht="28.5" outlineLevel="1" x14ac:dyDescent="0.45">
      <c r="A777" s="3"/>
      <c r="C777" s="4"/>
      <c r="D777" s="456"/>
      <c r="E777" s="90" t="str">
        <f t="shared" si="116"/>
        <v>Amherst</v>
      </c>
      <c r="F777" s="92" t="str">
        <f t="shared" si="117"/>
        <v>CP917</v>
      </c>
      <c r="G777" s="98" t="str">
        <f t="shared" si="115"/>
        <v>CP917-RETURN - 6th don of the month -BONUS</v>
      </c>
      <c r="H777" s="457"/>
      <c r="I777" s="38" t="s">
        <v>87</v>
      </c>
      <c r="J777" s="58">
        <v>0</v>
      </c>
      <c r="K777" s="58">
        <v>0</v>
      </c>
      <c r="L777" s="58">
        <v>30</v>
      </c>
      <c r="M777" s="58">
        <v>30</v>
      </c>
      <c r="N777" s="58">
        <v>30</v>
      </c>
      <c r="O777" s="58">
        <v>30</v>
      </c>
      <c r="P777" s="58">
        <v>30</v>
      </c>
      <c r="Q777" s="58">
        <v>30</v>
      </c>
      <c r="R777" s="58">
        <v>30</v>
      </c>
      <c r="S777" s="58">
        <v>30</v>
      </c>
      <c r="T777" s="58">
        <v>30</v>
      </c>
      <c r="U777" s="58">
        <v>30</v>
      </c>
      <c r="V777" s="186">
        <v>30</v>
      </c>
      <c r="W777" s="186">
        <v>30</v>
      </c>
      <c r="X777" s="186">
        <v>20</v>
      </c>
      <c r="Y777" s="186">
        <v>20</v>
      </c>
      <c r="Z777" s="186">
        <v>20</v>
      </c>
      <c r="AA777" s="186">
        <v>30</v>
      </c>
      <c r="AB777" s="186">
        <v>30</v>
      </c>
      <c r="AC777" s="186">
        <v>30</v>
      </c>
      <c r="AD777" s="214">
        <v>30</v>
      </c>
      <c r="AE777" s="214">
        <v>30</v>
      </c>
      <c r="AF777" s="214">
        <v>30</v>
      </c>
      <c r="AG777" s="214">
        <v>30</v>
      </c>
      <c r="AH777" s="214">
        <v>30</v>
      </c>
      <c r="AI777" s="214">
        <v>30</v>
      </c>
      <c r="AJ777" s="272">
        <v>30</v>
      </c>
      <c r="AK777" s="301">
        <v>30</v>
      </c>
      <c r="AL777" s="301">
        <v>30</v>
      </c>
      <c r="AM777" s="301">
        <v>30</v>
      </c>
      <c r="AN777" s="289">
        <v>20</v>
      </c>
      <c r="AO777" s="301">
        <v>20</v>
      </c>
      <c r="AP777" s="301">
        <v>20</v>
      </c>
      <c r="AQ777" s="301">
        <v>20</v>
      </c>
      <c r="AR777" s="22"/>
      <c r="AS777" s="116" t="str">
        <f t="shared" si="118"/>
        <v>N</v>
      </c>
      <c r="AT777" s="113">
        <f>IFERROR(SUMIF('Current NLData'!A:A,'Payment Changes'!G777,'Current NLData'!K:K)/COUNTIF('Current NLData'!A:A,'Payment Changes'!G777),0)+IFERROR(VLOOKUP(G777&amp;"-ALL",NLPaymentExport,10,FALSE),0)</f>
        <v>20</v>
      </c>
      <c r="AU777" s="117">
        <f t="shared" si="119"/>
        <v>0</v>
      </c>
    </row>
    <row r="778" spans="1:80" ht="28.5" outlineLevel="1" x14ac:dyDescent="0.45">
      <c r="A778" s="3"/>
      <c r="C778" s="4"/>
      <c r="D778" s="456"/>
      <c r="E778" s="90" t="str">
        <f t="shared" si="116"/>
        <v>Amherst</v>
      </c>
      <c r="F778" s="92" t="str">
        <f t="shared" si="117"/>
        <v>CP917</v>
      </c>
      <c r="G778" s="98" t="str">
        <f t="shared" si="115"/>
        <v>CP917-RETURN - 7th don of the month -BONUS</v>
      </c>
      <c r="H778" s="457"/>
      <c r="I778" s="38" t="s">
        <v>88</v>
      </c>
      <c r="J778" s="58">
        <v>0</v>
      </c>
      <c r="K778" s="58">
        <v>0</v>
      </c>
      <c r="L778" s="58">
        <v>0</v>
      </c>
      <c r="M778" s="58">
        <v>0</v>
      </c>
      <c r="N778" s="58">
        <v>0</v>
      </c>
      <c r="O778" s="58">
        <v>0</v>
      </c>
      <c r="P778" s="58">
        <v>0</v>
      </c>
      <c r="Q778" s="58">
        <v>0</v>
      </c>
      <c r="R778" s="58">
        <v>0</v>
      </c>
      <c r="S778" s="58">
        <v>0</v>
      </c>
      <c r="T778" s="58">
        <v>0</v>
      </c>
      <c r="U778" s="58">
        <v>0</v>
      </c>
      <c r="V778" s="186">
        <v>0</v>
      </c>
      <c r="W778" s="186">
        <v>0</v>
      </c>
      <c r="X778" s="186">
        <v>0</v>
      </c>
      <c r="Y778" s="186">
        <v>0</v>
      </c>
      <c r="Z778" s="186">
        <v>0</v>
      </c>
      <c r="AA778" s="186">
        <v>0</v>
      </c>
      <c r="AB778" s="186">
        <v>0</v>
      </c>
      <c r="AC778" s="186">
        <v>0</v>
      </c>
      <c r="AD778" s="214">
        <v>0</v>
      </c>
      <c r="AE778" s="214">
        <v>0</v>
      </c>
      <c r="AF778" s="214">
        <v>0</v>
      </c>
      <c r="AG778" s="214">
        <v>0</v>
      </c>
      <c r="AH778" s="214">
        <v>0</v>
      </c>
      <c r="AI778" s="214">
        <v>0</v>
      </c>
      <c r="AJ778" s="272">
        <v>0</v>
      </c>
      <c r="AK778" s="301">
        <v>0</v>
      </c>
      <c r="AL778" s="301">
        <v>0</v>
      </c>
      <c r="AM778" s="301">
        <v>0</v>
      </c>
      <c r="AN778" s="272">
        <v>0</v>
      </c>
      <c r="AO778" s="301">
        <v>0</v>
      </c>
      <c r="AP778" s="301">
        <v>0</v>
      </c>
      <c r="AQ778" s="301">
        <v>0</v>
      </c>
      <c r="AR778" s="22"/>
      <c r="AS778" s="116" t="str">
        <f t="shared" si="118"/>
        <v>N</v>
      </c>
      <c r="AT778" s="113">
        <f>IFERROR(SUMIF('Current NLData'!A:A,'Payment Changes'!G778,'Current NLData'!K:K)/COUNTIF('Current NLData'!A:A,'Payment Changes'!G778),0)+IFERROR(VLOOKUP(G778&amp;"-ALL",NLPaymentExport,10,FALSE),0)</f>
        <v>0</v>
      </c>
      <c r="AU778" s="117">
        <f t="shared" si="119"/>
        <v>0</v>
      </c>
    </row>
    <row r="779" spans="1:80" ht="28.5" outlineLevel="1" x14ac:dyDescent="0.45">
      <c r="A779" s="3"/>
      <c r="C779" s="4"/>
      <c r="D779" s="456"/>
      <c r="E779" s="90" t="str">
        <f t="shared" si="116"/>
        <v>Amherst</v>
      </c>
      <c r="F779" s="92" t="str">
        <f t="shared" si="117"/>
        <v>CP917</v>
      </c>
      <c r="G779" s="98" t="str">
        <f t="shared" si="115"/>
        <v>CP917-RETURN - 8th don of the month -BONUS</v>
      </c>
      <c r="H779" s="457"/>
      <c r="I779" s="38" t="s">
        <v>89</v>
      </c>
      <c r="J779" s="58">
        <v>50</v>
      </c>
      <c r="K779" s="58">
        <v>50</v>
      </c>
      <c r="L779" s="58">
        <v>0</v>
      </c>
      <c r="M779" s="58">
        <v>0</v>
      </c>
      <c r="N779" s="58">
        <v>0</v>
      </c>
      <c r="O779" s="58">
        <v>0</v>
      </c>
      <c r="P779" s="58">
        <v>0</v>
      </c>
      <c r="Q779" s="58">
        <v>0</v>
      </c>
      <c r="R779" s="58">
        <v>0</v>
      </c>
      <c r="S779" s="58">
        <v>0</v>
      </c>
      <c r="T779" s="58">
        <v>0</v>
      </c>
      <c r="U779" s="58">
        <v>0</v>
      </c>
      <c r="V779" s="186">
        <v>0</v>
      </c>
      <c r="W779" s="186">
        <v>30</v>
      </c>
      <c r="X779" s="186">
        <v>30</v>
      </c>
      <c r="Y779" s="186">
        <v>30</v>
      </c>
      <c r="Z779" s="186">
        <v>30</v>
      </c>
      <c r="AA779" s="186">
        <v>30</v>
      </c>
      <c r="AB779" s="186">
        <v>0</v>
      </c>
      <c r="AC779" s="186">
        <v>0</v>
      </c>
      <c r="AD779" s="214">
        <v>0</v>
      </c>
      <c r="AE779" s="214">
        <v>0</v>
      </c>
      <c r="AF779" s="214">
        <v>0</v>
      </c>
      <c r="AG779" s="214">
        <v>0</v>
      </c>
      <c r="AH779" s="214">
        <v>0</v>
      </c>
      <c r="AI779" s="214">
        <v>0</v>
      </c>
      <c r="AJ779" s="272">
        <v>0</v>
      </c>
      <c r="AK779" s="301">
        <v>0</v>
      </c>
      <c r="AL779" s="301">
        <v>0</v>
      </c>
      <c r="AM779" s="301">
        <v>0</v>
      </c>
      <c r="AN779" s="289">
        <v>40</v>
      </c>
      <c r="AO779" s="301">
        <v>40</v>
      </c>
      <c r="AP779" s="301">
        <v>40</v>
      </c>
      <c r="AQ779" s="301">
        <v>40</v>
      </c>
      <c r="AR779" s="22"/>
      <c r="AS779" s="116" t="str">
        <f t="shared" si="118"/>
        <v>N</v>
      </c>
      <c r="AT779" s="113">
        <f>IFERROR(SUMIF('Current NLData'!A:A,'Payment Changes'!G779,'Current NLData'!K:K)/COUNTIF('Current NLData'!A:A,'Payment Changes'!G779),0)+IFERROR(VLOOKUP(G779&amp;"-ALL",NLPaymentExport,10,FALSE),0)</f>
        <v>40</v>
      </c>
      <c r="AU779" s="117">
        <f t="shared" si="119"/>
        <v>0</v>
      </c>
    </row>
    <row r="780" spans="1:80" ht="28.5" outlineLevel="1" x14ac:dyDescent="0.45">
      <c r="A780" s="3"/>
      <c r="C780" s="4" t="str">
        <f>IF(J780=0,"Warning","")</f>
        <v/>
      </c>
      <c r="D780" s="456"/>
      <c r="E780" s="90" t="str">
        <f t="shared" si="116"/>
        <v>Amherst</v>
      </c>
      <c r="F780" s="92" t="str">
        <f t="shared" si="117"/>
        <v>CP917</v>
      </c>
      <c r="G780" s="98" t="str">
        <f t="shared" si="115"/>
        <v>CP917-RETURN - Buddy referral  -BONUS</v>
      </c>
      <c r="H780" s="457"/>
      <c r="I780" s="39" t="s">
        <v>90</v>
      </c>
      <c r="J780" s="58">
        <v>50</v>
      </c>
      <c r="K780" s="58">
        <v>50</v>
      </c>
      <c r="L780" s="58">
        <v>50</v>
      </c>
      <c r="M780" s="58">
        <v>50</v>
      </c>
      <c r="N780" s="58">
        <v>50</v>
      </c>
      <c r="O780" s="58">
        <v>50</v>
      </c>
      <c r="P780" s="58">
        <v>50</v>
      </c>
      <c r="Q780" s="58">
        <v>50</v>
      </c>
      <c r="R780" s="58">
        <v>50</v>
      </c>
      <c r="S780" s="58">
        <v>50</v>
      </c>
      <c r="T780" s="58">
        <v>50</v>
      </c>
      <c r="U780" s="58">
        <v>50</v>
      </c>
      <c r="V780" s="186">
        <v>50</v>
      </c>
      <c r="W780" s="186">
        <v>50</v>
      </c>
      <c r="X780" s="186">
        <v>50</v>
      </c>
      <c r="Y780" s="186">
        <v>50</v>
      </c>
      <c r="Z780" s="186">
        <v>50</v>
      </c>
      <c r="AA780" s="186">
        <v>100</v>
      </c>
      <c r="AB780" s="190">
        <v>50</v>
      </c>
      <c r="AC780" s="190">
        <v>50</v>
      </c>
      <c r="AD780" s="214">
        <v>50</v>
      </c>
      <c r="AE780" s="214">
        <v>50</v>
      </c>
      <c r="AF780" s="214">
        <v>50</v>
      </c>
      <c r="AG780" s="214">
        <v>50</v>
      </c>
      <c r="AH780" s="214">
        <v>50</v>
      </c>
      <c r="AI780" s="214">
        <v>50</v>
      </c>
      <c r="AJ780" s="272">
        <v>50</v>
      </c>
      <c r="AK780" s="301">
        <v>50</v>
      </c>
      <c r="AL780" s="301">
        <v>50</v>
      </c>
      <c r="AM780" s="301">
        <v>50</v>
      </c>
      <c r="AN780" s="272">
        <v>50</v>
      </c>
      <c r="AO780" s="301">
        <v>50</v>
      </c>
      <c r="AP780" s="289">
        <v>75</v>
      </c>
      <c r="AQ780" s="289">
        <v>100</v>
      </c>
      <c r="AR780" s="22"/>
      <c r="AS780" s="116" t="str">
        <f t="shared" si="118"/>
        <v>Y</v>
      </c>
      <c r="AT780" s="113">
        <f>IFERROR(SUMIF('Current NLData'!A:A,'Payment Changes'!G780,'Current NLData'!K:K)/COUNTIF('Current NLData'!A:A,'Payment Changes'!G780),0)+IFERROR(VLOOKUP(G780&amp;"-ALL",NLPaymentExport,10,FALSE),0)</f>
        <v>75</v>
      </c>
      <c r="AU780" s="117">
        <f t="shared" si="119"/>
        <v>25</v>
      </c>
    </row>
    <row r="781" spans="1:80" s="89" customFormat="1" ht="21.4" thickBot="1" x14ac:dyDescent="0.7">
      <c r="A781" s="85"/>
      <c r="B781" s="348"/>
      <c r="C781" s="160"/>
      <c r="D781" s="86"/>
      <c r="E781" s="86"/>
      <c r="F781" s="86"/>
      <c r="G781" s="86"/>
      <c r="H781" s="95"/>
      <c r="I781" s="87"/>
      <c r="J781" s="88"/>
      <c r="K781" s="88"/>
      <c r="L781" s="88"/>
      <c r="M781" s="88"/>
      <c r="N781" s="88"/>
      <c r="O781" s="88"/>
      <c r="P781" s="88"/>
      <c r="Q781" s="88"/>
      <c r="R781" s="88"/>
      <c r="S781" s="88"/>
      <c r="T781" s="88"/>
      <c r="U781" s="88"/>
      <c r="V781" s="189" t="s">
        <v>91</v>
      </c>
      <c r="W781" s="189" t="s">
        <v>91</v>
      </c>
      <c r="X781" s="189" t="s">
        <v>91</v>
      </c>
      <c r="Y781" s="189" t="s">
        <v>91</v>
      </c>
      <c r="Z781" s="189" t="s">
        <v>91</v>
      </c>
      <c r="AA781" s="189" t="s">
        <v>91</v>
      </c>
      <c r="AB781" s="189" t="s">
        <v>91</v>
      </c>
      <c r="AC781" s="189" t="s">
        <v>91</v>
      </c>
      <c r="AD781" s="257" t="s">
        <v>91</v>
      </c>
      <c r="AE781" s="257" t="s">
        <v>91</v>
      </c>
      <c r="AF781" s="257" t="s">
        <v>91</v>
      </c>
      <c r="AG781" s="257" t="s">
        <v>91</v>
      </c>
      <c r="AH781" s="257" t="s">
        <v>91</v>
      </c>
      <c r="AI781" s="257" t="s">
        <v>91</v>
      </c>
      <c r="AJ781" s="288" t="s">
        <v>91</v>
      </c>
      <c r="AK781" s="311" t="s">
        <v>91</v>
      </c>
      <c r="AL781" s="311" t="s">
        <v>91</v>
      </c>
      <c r="AM781" s="311" t="s">
        <v>91</v>
      </c>
      <c r="AN781" s="288" t="s">
        <v>91</v>
      </c>
      <c r="AO781" s="311" t="s">
        <v>91</v>
      </c>
      <c r="AP781" s="311" t="s">
        <v>91</v>
      </c>
      <c r="AQ781" s="311" t="s">
        <v>91</v>
      </c>
      <c r="AR781" s="21"/>
      <c r="AS781" s="116" t="str">
        <f t="shared" si="118"/>
        <v>N</v>
      </c>
      <c r="AT781" s="113">
        <f>IFERROR(SUMIF('Current NLData'!A:A,'Payment Changes'!G781,'Current NLData'!K:K)/COUNTIF('Current NLData'!A:A,'Payment Changes'!G781),0)+IFERROR(VLOOKUP(G781&amp;"-ALL",NLPaymentExport,10,FALSE),0)</f>
        <v>0</v>
      </c>
      <c r="AU781" s="117" t="str">
        <f t="shared" si="119"/>
        <v/>
      </c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</row>
    <row r="782" spans="1:80" s="10" customFormat="1" x14ac:dyDescent="0.45">
      <c r="A782" s="458">
        <v>44</v>
      </c>
      <c r="B782" s="461" t="s">
        <v>570</v>
      </c>
      <c r="C782" s="464" t="s">
        <v>44</v>
      </c>
      <c r="D782" s="467" t="s">
        <v>305</v>
      </c>
      <c r="E782" s="105" t="str">
        <f t="shared" si="116"/>
        <v>Pittston</v>
      </c>
      <c r="F782" s="106" t="s">
        <v>571</v>
      </c>
      <c r="G782" s="107" t="str">
        <f t="shared" ref="G782:G800" si="120">F782&amp;"-"&amp;I782</f>
        <v>CP944-New Donor</v>
      </c>
      <c r="H782" s="470" t="s">
        <v>148</v>
      </c>
      <c r="I782" s="76" t="s">
        <v>48</v>
      </c>
      <c r="J782" s="40" t="s">
        <v>109</v>
      </c>
      <c r="K782" s="41" t="s">
        <v>572</v>
      </c>
      <c r="L782" s="41" t="s">
        <v>469</v>
      </c>
      <c r="M782" s="42" t="s">
        <v>469</v>
      </c>
      <c r="N782" s="40" t="s">
        <v>469</v>
      </c>
      <c r="O782" s="40" t="s">
        <v>469</v>
      </c>
      <c r="P782" s="40" t="s">
        <v>469</v>
      </c>
      <c r="Q782" s="40" t="s">
        <v>469</v>
      </c>
      <c r="R782" s="40" t="s">
        <v>469</v>
      </c>
      <c r="S782" s="40" t="s">
        <v>469</v>
      </c>
      <c r="T782" s="40" t="s">
        <v>469</v>
      </c>
      <c r="U782" s="40" t="s">
        <v>469</v>
      </c>
      <c r="V782" s="180" t="s">
        <v>469</v>
      </c>
      <c r="W782" s="180" t="s">
        <v>469</v>
      </c>
      <c r="X782" s="180" t="s">
        <v>469</v>
      </c>
      <c r="Y782" s="180" t="s">
        <v>469</v>
      </c>
      <c r="Z782" s="180" t="s">
        <v>469</v>
      </c>
      <c r="AA782" s="180" t="s">
        <v>469</v>
      </c>
      <c r="AB782" s="180" t="s">
        <v>469</v>
      </c>
      <c r="AC782" s="180" t="s">
        <v>469</v>
      </c>
      <c r="AD782" s="191" t="s">
        <v>573</v>
      </c>
      <c r="AE782" s="213" t="s">
        <v>573</v>
      </c>
      <c r="AF782" s="213" t="s">
        <v>573</v>
      </c>
      <c r="AG782" s="213" t="s">
        <v>573</v>
      </c>
      <c r="AH782" s="213" t="s">
        <v>573</v>
      </c>
      <c r="AI782" s="213" t="s">
        <v>573</v>
      </c>
      <c r="AJ782" s="281" t="s">
        <v>574</v>
      </c>
      <c r="AK782" s="320" t="s">
        <v>574</v>
      </c>
      <c r="AL782" s="320" t="s">
        <v>574</v>
      </c>
      <c r="AM782" s="320" t="s">
        <v>574</v>
      </c>
      <c r="AN782" s="282" t="s">
        <v>575</v>
      </c>
      <c r="AO782" s="320" t="s">
        <v>575</v>
      </c>
      <c r="AP782" s="320" t="s">
        <v>575</v>
      </c>
      <c r="AQ782" s="320" t="s">
        <v>575</v>
      </c>
      <c r="AR782" s="108"/>
      <c r="AS782" s="116" t="str">
        <f t="shared" si="118"/>
        <v>N</v>
      </c>
      <c r="AT782" s="113">
        <f>IFERROR(SUMIF('Current NLData'!A:A,'Payment Changes'!G782,'Current NLData'!K:K)/COUNTIF('Current NLData'!A:A,'Payment Changes'!G782),0)+IFERROR(VLOOKUP(G782&amp;"-ALL",NLPaymentExport,10,FALSE),0)</f>
        <v>0</v>
      </c>
      <c r="AU782" s="117" t="str">
        <f t="shared" si="119"/>
        <v/>
      </c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</row>
    <row r="783" spans="1:80" x14ac:dyDescent="0.45">
      <c r="A783" s="459"/>
      <c r="B783" s="462"/>
      <c r="C783" s="465"/>
      <c r="D783" s="468"/>
      <c r="E783" s="90" t="str">
        <f t="shared" si="116"/>
        <v>Pittston</v>
      </c>
      <c r="F783" s="91" t="s">
        <v>571</v>
      </c>
      <c r="G783" s="97" t="str">
        <f t="shared" si="120"/>
        <v>CP944-Return Donor</v>
      </c>
      <c r="H783" s="471"/>
      <c r="I783" s="77" t="s">
        <v>60</v>
      </c>
      <c r="J783" s="43" t="s">
        <v>437</v>
      </c>
      <c r="K783" s="43" t="s">
        <v>437</v>
      </c>
      <c r="L783" s="44" t="s">
        <v>437</v>
      </c>
      <c r="M783" s="45" t="s">
        <v>437</v>
      </c>
      <c r="N783" s="43" t="s">
        <v>437</v>
      </c>
      <c r="O783" s="43" t="s">
        <v>437</v>
      </c>
      <c r="P783" s="43" t="s">
        <v>437</v>
      </c>
      <c r="Q783" s="43" t="s">
        <v>437</v>
      </c>
      <c r="R783" s="43" t="s">
        <v>437</v>
      </c>
      <c r="S783" s="43" t="s">
        <v>437</v>
      </c>
      <c r="T783" s="43" t="s">
        <v>437</v>
      </c>
      <c r="U783" s="43" t="s">
        <v>437</v>
      </c>
      <c r="V783" s="176" t="s">
        <v>437</v>
      </c>
      <c r="W783" s="176" t="s">
        <v>437</v>
      </c>
      <c r="X783" s="176" t="s">
        <v>437</v>
      </c>
      <c r="Y783" s="176" t="s">
        <v>437</v>
      </c>
      <c r="Z783" s="176" t="s">
        <v>437</v>
      </c>
      <c r="AA783" s="176" t="s">
        <v>437</v>
      </c>
      <c r="AB783" s="176" t="s">
        <v>437</v>
      </c>
      <c r="AC783" s="176" t="s">
        <v>437</v>
      </c>
      <c r="AD783" s="217" t="s">
        <v>437</v>
      </c>
      <c r="AE783" s="217" t="s">
        <v>437</v>
      </c>
      <c r="AF783" s="217" t="s">
        <v>437</v>
      </c>
      <c r="AG783" s="217" t="s">
        <v>437</v>
      </c>
      <c r="AH783" s="217" t="s">
        <v>437</v>
      </c>
      <c r="AI783" s="217" t="s">
        <v>437</v>
      </c>
      <c r="AJ783" s="270" t="s">
        <v>437</v>
      </c>
      <c r="AK783" s="313" t="s">
        <v>437</v>
      </c>
      <c r="AL783" s="313" t="s">
        <v>437</v>
      </c>
      <c r="AM783" s="313" t="s">
        <v>437</v>
      </c>
      <c r="AN783" s="270" t="s">
        <v>437</v>
      </c>
      <c r="AO783" s="271" t="s">
        <v>576</v>
      </c>
      <c r="AP783" s="313" t="s">
        <v>576</v>
      </c>
      <c r="AQ783" s="313" t="s">
        <v>576</v>
      </c>
      <c r="AR783" s="21"/>
      <c r="AS783" s="116" t="str">
        <f t="shared" si="118"/>
        <v>N</v>
      </c>
      <c r="AT783" s="113">
        <f>IFERROR(SUMIF('Current NLData'!A:A,'Payment Changes'!G783,'Current NLData'!K:K)/COUNTIF('Current NLData'!A:A,'Payment Changes'!G783),0)+IFERROR(VLOOKUP(G783&amp;"-ALL",NLPaymentExport,10,FALSE),0)</f>
        <v>0</v>
      </c>
      <c r="AU783" s="117" t="str">
        <f t="shared" si="119"/>
        <v/>
      </c>
    </row>
    <row r="784" spans="1:80" x14ac:dyDescent="0.45">
      <c r="A784" s="459"/>
      <c r="B784" s="462"/>
      <c r="C784" s="465"/>
      <c r="D784" s="468"/>
      <c r="E784" s="90" t="str">
        <f t="shared" si="116"/>
        <v>Pittston</v>
      </c>
      <c r="F784" s="91" t="s">
        <v>571</v>
      </c>
      <c r="G784" s="97" t="str">
        <f t="shared" si="120"/>
        <v>CP944-Retention Bonus</v>
      </c>
      <c r="H784" s="471"/>
      <c r="I784" s="78" t="s">
        <v>62</v>
      </c>
      <c r="J784" s="46" t="s">
        <v>533</v>
      </c>
      <c r="K784" s="46" t="s">
        <v>533</v>
      </c>
      <c r="L784" s="47" t="s">
        <v>533</v>
      </c>
      <c r="M784" s="48" t="s">
        <v>533</v>
      </c>
      <c r="N784" s="46" t="s">
        <v>533</v>
      </c>
      <c r="O784" s="46" t="s">
        <v>533</v>
      </c>
      <c r="P784" s="46" t="s">
        <v>533</v>
      </c>
      <c r="Q784" s="46" t="s">
        <v>533</v>
      </c>
      <c r="R784" s="46" t="s">
        <v>533</v>
      </c>
      <c r="S784" s="46" t="s">
        <v>533</v>
      </c>
      <c r="T784" s="46" t="s">
        <v>533</v>
      </c>
      <c r="U784" s="46" t="s">
        <v>533</v>
      </c>
      <c r="V784" s="177" t="s">
        <v>533</v>
      </c>
      <c r="W784" s="177" t="s">
        <v>533</v>
      </c>
      <c r="X784" s="177" t="s">
        <v>577</v>
      </c>
      <c r="Y784" s="177" t="s">
        <v>577</v>
      </c>
      <c r="Z784" s="177" t="s">
        <v>577</v>
      </c>
      <c r="AA784" s="177" t="s">
        <v>577</v>
      </c>
      <c r="AB784" s="177" t="s">
        <v>577</v>
      </c>
      <c r="AC784" s="177" t="s">
        <v>577</v>
      </c>
      <c r="AD784" s="242" t="s">
        <v>64</v>
      </c>
      <c r="AE784" s="218" t="s">
        <v>64</v>
      </c>
      <c r="AF784" s="218" t="s">
        <v>64</v>
      </c>
      <c r="AG784" s="218" t="s">
        <v>64</v>
      </c>
      <c r="AH784" s="218" t="s">
        <v>64</v>
      </c>
      <c r="AI784" s="218" t="s">
        <v>64</v>
      </c>
      <c r="AJ784" s="280" t="s">
        <v>64</v>
      </c>
      <c r="AK784" s="314" t="s">
        <v>64</v>
      </c>
      <c r="AL784" s="314" t="s">
        <v>64</v>
      </c>
      <c r="AM784" s="314" t="s">
        <v>64</v>
      </c>
      <c r="AN784" s="280" t="s">
        <v>64</v>
      </c>
      <c r="AO784" s="276" t="s">
        <v>578</v>
      </c>
      <c r="AP784" s="276" t="s">
        <v>579</v>
      </c>
      <c r="AQ784" s="276" t="s">
        <v>580</v>
      </c>
      <c r="AR784" s="21"/>
      <c r="AS784" s="116" t="str">
        <f t="shared" si="118"/>
        <v>Y</v>
      </c>
      <c r="AT784" s="113">
        <f>IFERROR(SUMIF('Current NLData'!A:A,'Payment Changes'!G784,'Current NLData'!K:K)/COUNTIF('Current NLData'!A:A,'Payment Changes'!G784),0)+IFERROR(VLOOKUP(G784&amp;"-ALL",NLPaymentExport,10,FALSE),0)</f>
        <v>0</v>
      </c>
      <c r="AU784" s="117" t="str">
        <f t="shared" si="119"/>
        <v/>
      </c>
    </row>
    <row r="785" spans="1:80" s="15" customFormat="1" ht="14.65" thickBot="1" x14ac:dyDescent="0.5">
      <c r="A785" s="460"/>
      <c r="B785" s="463"/>
      <c r="C785" s="466"/>
      <c r="D785" s="469"/>
      <c r="E785" s="109" t="str">
        <f t="shared" si="116"/>
        <v>Pittston</v>
      </c>
      <c r="F785" s="110" t="s">
        <v>571</v>
      </c>
      <c r="G785" s="111" t="str">
        <f t="shared" si="120"/>
        <v>CP944-Referral</v>
      </c>
      <c r="H785" s="472"/>
      <c r="I785" s="79" t="s">
        <v>73</v>
      </c>
      <c r="J785" s="49">
        <v>50</v>
      </c>
      <c r="K785" s="49">
        <v>50</v>
      </c>
      <c r="L785" s="50" t="s">
        <v>64</v>
      </c>
      <c r="M785" s="51" t="s">
        <v>64</v>
      </c>
      <c r="N785" s="49" t="s">
        <v>64</v>
      </c>
      <c r="O785" s="49">
        <v>50</v>
      </c>
      <c r="P785" s="49">
        <v>50</v>
      </c>
      <c r="Q785" s="49">
        <v>50</v>
      </c>
      <c r="R785" s="49">
        <v>50</v>
      </c>
      <c r="S785" s="49">
        <v>50</v>
      </c>
      <c r="T785" s="49">
        <v>50</v>
      </c>
      <c r="U785" s="49">
        <v>50</v>
      </c>
      <c r="V785" s="178">
        <v>50</v>
      </c>
      <c r="W785" s="178">
        <v>50</v>
      </c>
      <c r="X785" s="178">
        <v>50</v>
      </c>
      <c r="Y785" s="178">
        <v>50</v>
      </c>
      <c r="Z785" s="178">
        <v>50</v>
      </c>
      <c r="AA785" s="178" t="s">
        <v>134</v>
      </c>
      <c r="AB785" s="233" t="s">
        <v>135</v>
      </c>
      <c r="AC785" s="244" t="s">
        <v>133</v>
      </c>
      <c r="AD785" s="249" t="s">
        <v>133</v>
      </c>
      <c r="AE785" s="249" t="s">
        <v>133</v>
      </c>
      <c r="AF785" s="249" t="s">
        <v>133</v>
      </c>
      <c r="AG785" s="249" t="s">
        <v>133</v>
      </c>
      <c r="AH785" s="249" t="s">
        <v>133</v>
      </c>
      <c r="AI785" s="249" t="s">
        <v>133</v>
      </c>
      <c r="AJ785" s="277">
        <v>25</v>
      </c>
      <c r="AK785" s="315">
        <v>25</v>
      </c>
      <c r="AL785" s="315">
        <v>25</v>
      </c>
      <c r="AM785" s="283">
        <v>50</v>
      </c>
      <c r="AN785" s="283">
        <v>100</v>
      </c>
      <c r="AO785" s="315">
        <v>100</v>
      </c>
      <c r="AP785" s="315">
        <v>100</v>
      </c>
      <c r="AQ785" s="315">
        <v>100</v>
      </c>
      <c r="AR785" s="112"/>
      <c r="AS785" s="116" t="str">
        <f t="shared" si="118"/>
        <v>N</v>
      </c>
      <c r="AT785" s="113">
        <f>IFERROR(SUMIF('Current NLData'!A:A,'Payment Changes'!G785,'Current NLData'!K:K)/COUNTIF('Current NLData'!A:A,'Payment Changes'!G785),0)+IFERROR(VLOOKUP(G785&amp;"-ALL",NLPaymentExport,10,FALSE),0)</f>
        <v>0</v>
      </c>
      <c r="AU785" s="117" t="str">
        <f t="shared" si="119"/>
        <v/>
      </c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</row>
    <row r="786" spans="1:80" outlineLevel="1" x14ac:dyDescent="0.45">
      <c r="A786" s="3"/>
      <c r="C786" s="4"/>
      <c r="D786" s="455" t="s">
        <v>571</v>
      </c>
      <c r="E786" s="90" t="str">
        <f t="shared" si="116"/>
        <v>Pittston</v>
      </c>
      <c r="F786" s="92" t="str">
        <f t="shared" si="117"/>
        <v>CP944</v>
      </c>
      <c r="G786" s="98" t="str">
        <f t="shared" si="120"/>
        <v>CP944-NEW DONOR -1st</v>
      </c>
      <c r="H786" s="457" t="s">
        <v>75</v>
      </c>
      <c r="I786" s="33" t="s">
        <v>76</v>
      </c>
      <c r="J786" s="60">
        <v>100</v>
      </c>
      <c r="K786" s="61">
        <v>100</v>
      </c>
      <c r="L786" s="60">
        <v>100</v>
      </c>
      <c r="M786" s="60">
        <v>100</v>
      </c>
      <c r="N786" s="60">
        <v>100</v>
      </c>
      <c r="O786" s="60">
        <v>100</v>
      </c>
      <c r="P786" s="60">
        <v>100</v>
      </c>
      <c r="Q786" s="60">
        <v>100</v>
      </c>
      <c r="R786" s="60">
        <v>100</v>
      </c>
      <c r="S786" s="60">
        <v>100</v>
      </c>
      <c r="T786" s="60">
        <v>100</v>
      </c>
      <c r="U786" s="60">
        <v>100</v>
      </c>
      <c r="V786" s="185">
        <v>100</v>
      </c>
      <c r="W786" s="185">
        <v>100</v>
      </c>
      <c r="X786" s="185">
        <v>100</v>
      </c>
      <c r="Y786" s="185">
        <v>100</v>
      </c>
      <c r="Z786" s="185">
        <v>100</v>
      </c>
      <c r="AA786" s="185">
        <v>100</v>
      </c>
      <c r="AB786" s="185">
        <v>100</v>
      </c>
      <c r="AC786" s="185">
        <v>100</v>
      </c>
      <c r="AD786" s="220">
        <v>100</v>
      </c>
      <c r="AE786" s="220">
        <v>100</v>
      </c>
      <c r="AF786" s="220">
        <v>100</v>
      </c>
      <c r="AG786" s="220">
        <v>100</v>
      </c>
      <c r="AH786" s="220">
        <v>100</v>
      </c>
      <c r="AI786" s="220">
        <v>100</v>
      </c>
      <c r="AJ786" s="286">
        <v>100</v>
      </c>
      <c r="AK786" s="300">
        <v>100</v>
      </c>
      <c r="AL786" s="300">
        <v>100</v>
      </c>
      <c r="AM786" s="300">
        <v>100</v>
      </c>
      <c r="AN786" s="286">
        <v>100</v>
      </c>
      <c r="AO786" s="300">
        <v>100</v>
      </c>
      <c r="AP786" s="300">
        <v>100</v>
      </c>
      <c r="AQ786" s="300">
        <v>100</v>
      </c>
      <c r="AR786" s="23"/>
      <c r="AS786" s="116" t="str">
        <f t="shared" si="118"/>
        <v>N</v>
      </c>
      <c r="AT786" s="113">
        <f>IFERROR(SUMIF('Current NLData'!A:A,'Payment Changes'!G786,'Current NLData'!K:K)/COUNTIF('Current NLData'!A:A,'Payment Changes'!G786),0)+IFERROR(VLOOKUP(G786&amp;"-ALL",NLPaymentExport,10,FALSE),0)</f>
        <v>100</v>
      </c>
      <c r="AU786" s="117">
        <f t="shared" si="119"/>
        <v>0</v>
      </c>
    </row>
    <row r="787" spans="1:80" outlineLevel="1" x14ac:dyDescent="0.45">
      <c r="A787" s="3"/>
      <c r="C787" s="4"/>
      <c r="D787" s="456"/>
      <c r="E787" s="90" t="str">
        <f t="shared" si="116"/>
        <v>Pittston</v>
      </c>
      <c r="F787" s="92" t="str">
        <f t="shared" si="117"/>
        <v>CP944</v>
      </c>
      <c r="G787" s="98" t="str">
        <f t="shared" si="120"/>
        <v>CP944-NEW DONOR -2nd</v>
      </c>
      <c r="H787" s="457"/>
      <c r="I787" s="34" t="s">
        <v>77</v>
      </c>
      <c r="J787" s="58">
        <v>100</v>
      </c>
      <c r="K787" s="62">
        <v>100</v>
      </c>
      <c r="L787" s="58">
        <v>100</v>
      </c>
      <c r="M787" s="58">
        <v>100</v>
      </c>
      <c r="N787" s="58">
        <v>100</v>
      </c>
      <c r="O787" s="58">
        <v>100</v>
      </c>
      <c r="P787" s="58">
        <v>100</v>
      </c>
      <c r="Q787" s="58">
        <v>100</v>
      </c>
      <c r="R787" s="58">
        <v>100</v>
      </c>
      <c r="S787" s="58">
        <v>100</v>
      </c>
      <c r="T787" s="58">
        <v>100</v>
      </c>
      <c r="U787" s="58">
        <v>100</v>
      </c>
      <c r="V787" s="186">
        <v>100</v>
      </c>
      <c r="W787" s="186">
        <v>100</v>
      </c>
      <c r="X787" s="186">
        <v>100</v>
      </c>
      <c r="Y787" s="186">
        <v>100</v>
      </c>
      <c r="Z787" s="186">
        <v>100</v>
      </c>
      <c r="AA787" s="186">
        <v>100</v>
      </c>
      <c r="AB787" s="186">
        <v>100</v>
      </c>
      <c r="AC787" s="186">
        <v>100</v>
      </c>
      <c r="AD787" s="214">
        <v>100</v>
      </c>
      <c r="AE787" s="214">
        <v>100</v>
      </c>
      <c r="AF787" s="214">
        <v>100</v>
      </c>
      <c r="AG787" s="214">
        <v>100</v>
      </c>
      <c r="AH787" s="214">
        <v>100</v>
      </c>
      <c r="AI787" s="214">
        <v>100</v>
      </c>
      <c r="AJ787" s="272">
        <v>100</v>
      </c>
      <c r="AK787" s="301">
        <v>100</v>
      </c>
      <c r="AL787" s="301">
        <v>100</v>
      </c>
      <c r="AM787" s="301">
        <v>100</v>
      </c>
      <c r="AN787" s="272">
        <v>100</v>
      </c>
      <c r="AO787" s="301">
        <v>100</v>
      </c>
      <c r="AP787" s="301">
        <v>100</v>
      </c>
      <c r="AQ787" s="301">
        <v>100</v>
      </c>
      <c r="AR787" s="23"/>
      <c r="AS787" s="116" t="str">
        <f t="shared" si="118"/>
        <v>N</v>
      </c>
      <c r="AT787" s="113">
        <f>IFERROR(SUMIF('Current NLData'!A:A,'Payment Changes'!G787,'Current NLData'!K:K)/COUNTIF('Current NLData'!A:A,'Payment Changes'!G787),0)+IFERROR(VLOOKUP(G787&amp;"-ALL",NLPaymentExport,10,FALSE),0)</f>
        <v>100</v>
      </c>
      <c r="AU787" s="117">
        <f t="shared" si="119"/>
        <v>0</v>
      </c>
    </row>
    <row r="788" spans="1:80" outlineLevel="1" x14ac:dyDescent="0.45">
      <c r="A788" s="3"/>
      <c r="C788" s="4"/>
      <c r="D788" s="456"/>
      <c r="E788" s="90" t="str">
        <f t="shared" si="116"/>
        <v>Pittston</v>
      </c>
      <c r="F788" s="92" t="str">
        <f t="shared" si="117"/>
        <v>CP944</v>
      </c>
      <c r="G788" s="98" t="str">
        <f t="shared" si="120"/>
        <v>CP944-NEW DONOR -3rd</v>
      </c>
      <c r="H788" s="457"/>
      <c r="I788" s="34" t="s">
        <v>78</v>
      </c>
      <c r="J788" s="58">
        <v>100</v>
      </c>
      <c r="K788" s="62">
        <v>100</v>
      </c>
      <c r="L788" s="58">
        <v>100</v>
      </c>
      <c r="M788" s="58">
        <v>100</v>
      </c>
      <c r="N788" s="58">
        <v>100</v>
      </c>
      <c r="O788" s="58">
        <v>100</v>
      </c>
      <c r="P788" s="58">
        <v>100</v>
      </c>
      <c r="Q788" s="58">
        <v>100</v>
      </c>
      <c r="R788" s="58">
        <v>100</v>
      </c>
      <c r="S788" s="58">
        <v>100</v>
      </c>
      <c r="T788" s="58">
        <v>100</v>
      </c>
      <c r="U788" s="58">
        <v>100</v>
      </c>
      <c r="V788" s="186">
        <v>100</v>
      </c>
      <c r="W788" s="186">
        <v>100</v>
      </c>
      <c r="X788" s="186">
        <v>100</v>
      </c>
      <c r="Y788" s="186">
        <v>100</v>
      </c>
      <c r="Z788" s="186">
        <v>100</v>
      </c>
      <c r="AA788" s="186">
        <v>100</v>
      </c>
      <c r="AB788" s="186">
        <v>100</v>
      </c>
      <c r="AC788" s="186">
        <v>100</v>
      </c>
      <c r="AD788" s="190">
        <v>75</v>
      </c>
      <c r="AE788" s="214">
        <v>75</v>
      </c>
      <c r="AF788" s="214">
        <v>75</v>
      </c>
      <c r="AG788" s="214">
        <v>75</v>
      </c>
      <c r="AH788" s="214">
        <v>75</v>
      </c>
      <c r="AI788" s="214">
        <v>75</v>
      </c>
      <c r="AJ788" s="272">
        <v>100</v>
      </c>
      <c r="AK788" s="301">
        <v>100</v>
      </c>
      <c r="AL788" s="301">
        <v>100</v>
      </c>
      <c r="AM788" s="301">
        <v>100</v>
      </c>
      <c r="AN788" s="272">
        <v>100</v>
      </c>
      <c r="AO788" s="301">
        <v>100</v>
      </c>
      <c r="AP788" s="301">
        <v>100</v>
      </c>
      <c r="AQ788" s="301">
        <v>100</v>
      </c>
      <c r="AR788" s="23"/>
      <c r="AS788" s="116" t="str">
        <f t="shared" si="118"/>
        <v>N</v>
      </c>
      <c r="AT788" s="113">
        <f>IFERROR(SUMIF('Current NLData'!A:A,'Payment Changes'!G788,'Current NLData'!K:K)/COUNTIF('Current NLData'!A:A,'Payment Changes'!G788),0)+IFERROR(VLOOKUP(G788&amp;"-ALL",NLPaymentExport,10,FALSE),0)</f>
        <v>100</v>
      </c>
      <c r="AU788" s="117">
        <f t="shared" si="119"/>
        <v>0</v>
      </c>
    </row>
    <row r="789" spans="1:80" outlineLevel="1" x14ac:dyDescent="0.45">
      <c r="A789" s="3"/>
      <c r="C789" s="4"/>
      <c r="D789" s="456"/>
      <c r="E789" s="90" t="str">
        <f t="shared" si="116"/>
        <v>Pittston</v>
      </c>
      <c r="F789" s="92" t="str">
        <f t="shared" si="117"/>
        <v>CP944</v>
      </c>
      <c r="G789" s="98" t="str">
        <f t="shared" si="120"/>
        <v>CP944-NEW DONOR -4th</v>
      </c>
      <c r="H789" s="457"/>
      <c r="I789" s="34" t="s">
        <v>79</v>
      </c>
      <c r="J789" s="58">
        <v>100</v>
      </c>
      <c r="K789" s="62">
        <v>100</v>
      </c>
      <c r="L789" s="58">
        <v>50</v>
      </c>
      <c r="M789" s="58">
        <v>50</v>
      </c>
      <c r="N789" s="58">
        <v>50</v>
      </c>
      <c r="O789" s="58">
        <v>50</v>
      </c>
      <c r="P789" s="58">
        <v>50</v>
      </c>
      <c r="Q789" s="58">
        <v>50</v>
      </c>
      <c r="R789" s="58">
        <v>50</v>
      </c>
      <c r="S789" s="58">
        <v>50</v>
      </c>
      <c r="T789" s="58">
        <v>50</v>
      </c>
      <c r="U789" s="58">
        <v>50</v>
      </c>
      <c r="V789" s="186">
        <v>50</v>
      </c>
      <c r="W789" s="186">
        <v>50</v>
      </c>
      <c r="X789" s="186">
        <v>50</v>
      </c>
      <c r="Y789" s="186">
        <v>50</v>
      </c>
      <c r="Z789" s="186">
        <v>50</v>
      </c>
      <c r="AA789" s="186">
        <v>50</v>
      </c>
      <c r="AB789" s="186">
        <v>50</v>
      </c>
      <c r="AC789" s="186">
        <v>50</v>
      </c>
      <c r="AD789" s="190">
        <v>75</v>
      </c>
      <c r="AE789" s="214">
        <v>75</v>
      </c>
      <c r="AF789" s="214">
        <v>75</v>
      </c>
      <c r="AG789" s="214">
        <v>75</v>
      </c>
      <c r="AH789" s="214">
        <v>75</v>
      </c>
      <c r="AI789" s="214">
        <v>75</v>
      </c>
      <c r="AJ789" s="272">
        <v>50</v>
      </c>
      <c r="AK789" s="301">
        <v>50</v>
      </c>
      <c r="AL789" s="301">
        <v>50</v>
      </c>
      <c r="AM789" s="301">
        <v>50</v>
      </c>
      <c r="AN789" s="289">
        <v>100</v>
      </c>
      <c r="AO789" s="301">
        <v>100</v>
      </c>
      <c r="AP789" s="301">
        <v>100</v>
      </c>
      <c r="AQ789" s="301">
        <v>100</v>
      </c>
      <c r="AR789" s="23"/>
      <c r="AS789" s="116" t="str">
        <f t="shared" si="118"/>
        <v>N</v>
      </c>
      <c r="AT789" s="113">
        <f>IFERROR(SUMIF('Current NLData'!A:A,'Payment Changes'!G789,'Current NLData'!K:K)/COUNTIF('Current NLData'!A:A,'Payment Changes'!G789),0)+IFERROR(VLOOKUP(G789&amp;"-ALL",NLPaymentExport,10,FALSE),0)</f>
        <v>100</v>
      </c>
      <c r="AU789" s="117">
        <f t="shared" si="119"/>
        <v>0</v>
      </c>
    </row>
    <row r="790" spans="1:80" outlineLevel="1" x14ac:dyDescent="0.45">
      <c r="A790" s="3"/>
      <c r="C790" s="4"/>
      <c r="D790" s="456"/>
      <c r="E790" s="90" t="str">
        <f t="shared" si="116"/>
        <v>Pittston</v>
      </c>
      <c r="F790" s="92" t="str">
        <f t="shared" si="117"/>
        <v>CP944</v>
      </c>
      <c r="G790" s="98" t="str">
        <f t="shared" si="120"/>
        <v>CP944-NEW DONOR -5th</v>
      </c>
      <c r="H790" s="457"/>
      <c r="I790" s="34" t="s">
        <v>80</v>
      </c>
      <c r="J790" s="58">
        <v>50</v>
      </c>
      <c r="K790" s="62">
        <v>50</v>
      </c>
      <c r="L790" s="58">
        <v>50</v>
      </c>
      <c r="M790" s="58">
        <v>50</v>
      </c>
      <c r="N790" s="58">
        <v>50</v>
      </c>
      <c r="O790" s="58">
        <v>50</v>
      </c>
      <c r="P790" s="58">
        <v>50</v>
      </c>
      <c r="Q790" s="58">
        <v>50</v>
      </c>
      <c r="R790" s="58">
        <v>50</v>
      </c>
      <c r="S790" s="58">
        <v>50</v>
      </c>
      <c r="T790" s="58">
        <v>50</v>
      </c>
      <c r="U790" s="58">
        <v>50</v>
      </c>
      <c r="V790" s="186">
        <v>50</v>
      </c>
      <c r="W790" s="186">
        <v>50</v>
      </c>
      <c r="X790" s="186">
        <v>50</v>
      </c>
      <c r="Y790" s="186">
        <v>50</v>
      </c>
      <c r="Z790" s="186">
        <v>50</v>
      </c>
      <c r="AA790" s="186">
        <v>50</v>
      </c>
      <c r="AB790" s="186">
        <v>50</v>
      </c>
      <c r="AC790" s="186">
        <v>50</v>
      </c>
      <c r="AD790" s="190">
        <v>100</v>
      </c>
      <c r="AE790" s="214">
        <v>100</v>
      </c>
      <c r="AF790" s="214">
        <v>100</v>
      </c>
      <c r="AG790" s="214">
        <v>100</v>
      </c>
      <c r="AH790" s="214">
        <v>100</v>
      </c>
      <c r="AI790" s="214">
        <v>100</v>
      </c>
      <c r="AJ790" s="272">
        <v>50</v>
      </c>
      <c r="AK790" s="301">
        <v>50</v>
      </c>
      <c r="AL790" s="301">
        <v>50</v>
      </c>
      <c r="AM790" s="301">
        <v>50</v>
      </c>
      <c r="AN790" s="289">
        <v>100</v>
      </c>
      <c r="AO790" s="301">
        <v>100</v>
      </c>
      <c r="AP790" s="301">
        <v>100</v>
      </c>
      <c r="AQ790" s="301">
        <v>100</v>
      </c>
      <c r="AR790" s="23"/>
      <c r="AS790" s="116" t="str">
        <f t="shared" si="118"/>
        <v>N</v>
      </c>
      <c r="AT790" s="113">
        <f>IFERROR(SUMIF('Current NLData'!A:A,'Payment Changes'!G790,'Current NLData'!K:K)/COUNTIF('Current NLData'!A:A,'Payment Changes'!G790),0)+IFERROR(VLOOKUP(G790&amp;"-ALL",NLPaymentExport,10,FALSE),0)</f>
        <v>100</v>
      </c>
      <c r="AU790" s="117">
        <f t="shared" si="119"/>
        <v>0</v>
      </c>
    </row>
    <row r="791" spans="1:80" outlineLevel="1" x14ac:dyDescent="0.45">
      <c r="A791" s="3"/>
      <c r="C791" s="4"/>
      <c r="D791" s="456"/>
      <c r="E791" s="90" t="str">
        <f t="shared" si="116"/>
        <v>Pittston</v>
      </c>
      <c r="F791" s="92" t="str">
        <f t="shared" si="117"/>
        <v>CP944</v>
      </c>
      <c r="G791" s="98" t="str">
        <f t="shared" si="120"/>
        <v>CP944-NEW DONOR -6th</v>
      </c>
      <c r="H791" s="457"/>
      <c r="I791" s="34" t="s">
        <v>81</v>
      </c>
      <c r="J791" s="58">
        <v>50</v>
      </c>
      <c r="K791" s="62">
        <v>70</v>
      </c>
      <c r="L791" s="58">
        <v>50</v>
      </c>
      <c r="M791" s="58">
        <v>50</v>
      </c>
      <c r="N791" s="58">
        <v>50</v>
      </c>
      <c r="O791" s="58">
        <v>50</v>
      </c>
      <c r="P791" s="58">
        <v>50</v>
      </c>
      <c r="Q791" s="58">
        <v>50</v>
      </c>
      <c r="R791" s="58">
        <v>50</v>
      </c>
      <c r="S791" s="58">
        <v>50</v>
      </c>
      <c r="T791" s="58">
        <v>50</v>
      </c>
      <c r="U791" s="58">
        <v>50</v>
      </c>
      <c r="V791" s="186">
        <v>50</v>
      </c>
      <c r="W791" s="186">
        <v>50</v>
      </c>
      <c r="X791" s="186">
        <v>50</v>
      </c>
      <c r="Y791" s="186">
        <v>50</v>
      </c>
      <c r="Z791" s="186">
        <v>50</v>
      </c>
      <c r="AA791" s="186">
        <v>50</v>
      </c>
      <c r="AB791" s="186">
        <v>50</v>
      </c>
      <c r="AC791" s="186">
        <v>50</v>
      </c>
      <c r="AD791" s="190">
        <v>100</v>
      </c>
      <c r="AE791" s="214">
        <v>100</v>
      </c>
      <c r="AF791" s="214">
        <v>100</v>
      </c>
      <c r="AG791" s="214">
        <v>100</v>
      </c>
      <c r="AH791" s="214">
        <v>100</v>
      </c>
      <c r="AI791" s="214">
        <v>100</v>
      </c>
      <c r="AJ791" s="272">
        <v>50</v>
      </c>
      <c r="AK791" s="301">
        <v>50</v>
      </c>
      <c r="AL791" s="301">
        <v>50</v>
      </c>
      <c r="AM791" s="301">
        <v>50</v>
      </c>
      <c r="AN791" s="289">
        <v>100</v>
      </c>
      <c r="AO791" s="301">
        <v>100</v>
      </c>
      <c r="AP791" s="301">
        <v>100</v>
      </c>
      <c r="AQ791" s="301">
        <v>100</v>
      </c>
      <c r="AR791" s="23"/>
      <c r="AS791" s="116" t="str">
        <f t="shared" si="118"/>
        <v>N</v>
      </c>
      <c r="AT791" s="113">
        <f>IFERROR(SUMIF('Current NLData'!A:A,'Payment Changes'!G791,'Current NLData'!K:K)/COUNTIF('Current NLData'!A:A,'Payment Changes'!G791),0)+IFERROR(VLOOKUP(G791&amp;"-ALL",NLPaymentExport,10,FALSE),0)</f>
        <v>100</v>
      </c>
      <c r="AU791" s="117">
        <f t="shared" si="119"/>
        <v>0</v>
      </c>
    </row>
    <row r="792" spans="1:80" outlineLevel="1" x14ac:dyDescent="0.45">
      <c r="A792" s="3"/>
      <c r="C792" s="4"/>
      <c r="D792" s="456"/>
      <c r="E792" s="90" t="str">
        <f t="shared" si="116"/>
        <v>Pittston</v>
      </c>
      <c r="F792" s="92" t="str">
        <f t="shared" si="117"/>
        <v>CP944</v>
      </c>
      <c r="G792" s="98" t="str">
        <f t="shared" si="120"/>
        <v>CP944-NEW DONOR -7th</v>
      </c>
      <c r="H792" s="457"/>
      <c r="I792" s="34" t="s">
        <v>82</v>
      </c>
      <c r="J792" s="58">
        <v>50</v>
      </c>
      <c r="K792" s="62">
        <v>50</v>
      </c>
      <c r="L792" s="58">
        <v>50</v>
      </c>
      <c r="M792" s="58">
        <v>50</v>
      </c>
      <c r="N792" s="58">
        <v>50</v>
      </c>
      <c r="O792" s="58">
        <v>50</v>
      </c>
      <c r="P792" s="58">
        <v>50</v>
      </c>
      <c r="Q792" s="58">
        <v>50</v>
      </c>
      <c r="R792" s="58">
        <v>50</v>
      </c>
      <c r="S792" s="58">
        <v>50</v>
      </c>
      <c r="T792" s="58">
        <v>50</v>
      </c>
      <c r="U792" s="58">
        <v>50</v>
      </c>
      <c r="V792" s="186">
        <v>50</v>
      </c>
      <c r="W792" s="186">
        <v>50</v>
      </c>
      <c r="X792" s="186">
        <v>50</v>
      </c>
      <c r="Y792" s="186">
        <v>50</v>
      </c>
      <c r="Z792" s="186">
        <v>50</v>
      </c>
      <c r="AA792" s="186">
        <v>50</v>
      </c>
      <c r="AB792" s="186">
        <v>50</v>
      </c>
      <c r="AC792" s="186">
        <v>50</v>
      </c>
      <c r="AD792" s="214">
        <v>50</v>
      </c>
      <c r="AE792" s="214">
        <v>50</v>
      </c>
      <c r="AF792" s="214">
        <v>50</v>
      </c>
      <c r="AG792" s="214">
        <v>50</v>
      </c>
      <c r="AH792" s="214">
        <v>50</v>
      </c>
      <c r="AI792" s="214">
        <v>50</v>
      </c>
      <c r="AJ792" s="272">
        <v>50</v>
      </c>
      <c r="AK792" s="301">
        <v>50</v>
      </c>
      <c r="AL792" s="301">
        <v>50</v>
      </c>
      <c r="AM792" s="301">
        <v>50</v>
      </c>
      <c r="AN792" s="272">
        <v>50</v>
      </c>
      <c r="AO792" s="289">
        <v>55</v>
      </c>
      <c r="AP792" s="301">
        <v>55</v>
      </c>
      <c r="AQ792" s="301">
        <v>55</v>
      </c>
      <c r="AR792" s="23"/>
      <c r="AS792" s="116" t="str">
        <f t="shared" si="118"/>
        <v>N</v>
      </c>
      <c r="AT792" s="113">
        <f>IFERROR(SUMIF('Current NLData'!A:A,'Payment Changes'!G792,'Current NLData'!K:K)/COUNTIF('Current NLData'!A:A,'Payment Changes'!G792),0)+IFERROR(VLOOKUP(G792&amp;"-ALL",NLPaymentExport,10,FALSE),0)</f>
        <v>55</v>
      </c>
      <c r="AU792" s="117">
        <f t="shared" si="119"/>
        <v>0</v>
      </c>
    </row>
    <row r="793" spans="1:80" outlineLevel="1" x14ac:dyDescent="0.45">
      <c r="A793" s="3"/>
      <c r="C793" s="4"/>
      <c r="D793" s="456"/>
      <c r="E793" s="90" t="str">
        <f t="shared" si="116"/>
        <v>Pittston</v>
      </c>
      <c r="F793" s="92" t="str">
        <f t="shared" si="117"/>
        <v>CP944</v>
      </c>
      <c r="G793" s="98" t="str">
        <f t="shared" si="120"/>
        <v>CP944-NEW DONOR -8th</v>
      </c>
      <c r="H793" s="457"/>
      <c r="I793" s="35" t="s">
        <v>83</v>
      </c>
      <c r="J793" s="63">
        <v>50</v>
      </c>
      <c r="K793" s="64">
        <v>70</v>
      </c>
      <c r="L793" s="63">
        <v>50</v>
      </c>
      <c r="M793" s="63">
        <v>50</v>
      </c>
      <c r="N793" s="63">
        <v>50</v>
      </c>
      <c r="O793" s="63">
        <v>50</v>
      </c>
      <c r="P793" s="63">
        <v>50</v>
      </c>
      <c r="Q793" s="63">
        <v>50</v>
      </c>
      <c r="R793" s="63">
        <v>50</v>
      </c>
      <c r="S793" s="63">
        <v>50</v>
      </c>
      <c r="T793" s="63">
        <v>50</v>
      </c>
      <c r="U793" s="63">
        <v>50</v>
      </c>
      <c r="V793" s="187">
        <v>50</v>
      </c>
      <c r="W793" s="187">
        <v>50</v>
      </c>
      <c r="X793" s="187">
        <v>50</v>
      </c>
      <c r="Y793" s="187">
        <v>50</v>
      </c>
      <c r="Z793" s="187">
        <v>50</v>
      </c>
      <c r="AA793" s="187">
        <v>50</v>
      </c>
      <c r="AB793" s="187">
        <v>50</v>
      </c>
      <c r="AC793" s="187">
        <v>50</v>
      </c>
      <c r="AD793" s="221">
        <v>50</v>
      </c>
      <c r="AE793" s="221">
        <v>50</v>
      </c>
      <c r="AF793" s="221">
        <v>50</v>
      </c>
      <c r="AG793" s="221">
        <v>50</v>
      </c>
      <c r="AH793" s="221">
        <v>50</v>
      </c>
      <c r="AI793" s="221">
        <v>50</v>
      </c>
      <c r="AJ793" s="273">
        <v>50</v>
      </c>
      <c r="AK793" s="302">
        <v>50</v>
      </c>
      <c r="AL793" s="302">
        <v>50</v>
      </c>
      <c r="AM793" s="302">
        <v>50</v>
      </c>
      <c r="AN793" s="273">
        <v>50</v>
      </c>
      <c r="AO793" s="305">
        <v>55</v>
      </c>
      <c r="AP793" s="302">
        <v>55</v>
      </c>
      <c r="AQ793" s="302">
        <v>55</v>
      </c>
      <c r="AR793" s="23"/>
      <c r="AS793" s="116" t="str">
        <f t="shared" si="118"/>
        <v>N</v>
      </c>
      <c r="AT793" s="113">
        <f>IFERROR(SUMIF('Current NLData'!A:A,'Payment Changes'!G793,'Current NLData'!K:K)/COUNTIF('Current NLData'!A:A,'Payment Changes'!G793),0)+IFERROR(VLOOKUP(G793&amp;"-ALL",NLPaymentExport,10,FALSE),0)</f>
        <v>55</v>
      </c>
      <c r="AU793" s="117">
        <f t="shared" si="119"/>
        <v>0</v>
      </c>
    </row>
    <row r="794" spans="1:80" ht="28.5" outlineLevel="1" x14ac:dyDescent="0.45">
      <c r="A794" s="3"/>
      <c r="C794" s="4"/>
      <c r="D794" s="456"/>
      <c r="E794" s="90" t="str">
        <f t="shared" si="116"/>
        <v>Pittston</v>
      </c>
      <c r="F794" s="92" t="str">
        <f t="shared" si="117"/>
        <v>CP944</v>
      </c>
      <c r="G794" s="98" t="str">
        <f t="shared" si="120"/>
        <v>CP944-RETURN - 1st don of the week -STD</v>
      </c>
      <c r="H794" s="457"/>
      <c r="I794" s="36" t="s">
        <v>84</v>
      </c>
      <c r="J794" s="58">
        <v>50</v>
      </c>
      <c r="K794" s="58">
        <v>50</v>
      </c>
      <c r="L794" s="58">
        <v>50</v>
      </c>
      <c r="M794" s="58">
        <v>50</v>
      </c>
      <c r="N794" s="58">
        <v>50</v>
      </c>
      <c r="O794" s="58">
        <v>50</v>
      </c>
      <c r="P794" s="58">
        <v>50</v>
      </c>
      <c r="Q794" s="58">
        <v>50</v>
      </c>
      <c r="R794" s="58">
        <v>50</v>
      </c>
      <c r="S794" s="58">
        <v>50</v>
      </c>
      <c r="T794" s="58">
        <v>50</v>
      </c>
      <c r="U794" s="58">
        <v>50</v>
      </c>
      <c r="V794" s="186">
        <v>50</v>
      </c>
      <c r="W794" s="186">
        <v>50</v>
      </c>
      <c r="X794" s="186">
        <v>50</v>
      </c>
      <c r="Y794" s="186">
        <v>50</v>
      </c>
      <c r="Z794" s="186">
        <v>50</v>
      </c>
      <c r="AA794" s="186">
        <v>50</v>
      </c>
      <c r="AB794" s="186">
        <v>50</v>
      </c>
      <c r="AC794" s="186">
        <v>50</v>
      </c>
      <c r="AD794" s="214">
        <v>50</v>
      </c>
      <c r="AE794" s="214">
        <v>50</v>
      </c>
      <c r="AF794" s="214">
        <v>50</v>
      </c>
      <c r="AG794" s="214">
        <v>50</v>
      </c>
      <c r="AH794" s="214">
        <v>50</v>
      </c>
      <c r="AI794" s="214">
        <v>50</v>
      </c>
      <c r="AJ794" s="272">
        <v>50</v>
      </c>
      <c r="AK794" s="301">
        <v>50</v>
      </c>
      <c r="AL794" s="301">
        <v>50</v>
      </c>
      <c r="AM794" s="301">
        <v>50</v>
      </c>
      <c r="AN794" s="272">
        <v>50</v>
      </c>
      <c r="AO794" s="289">
        <v>55</v>
      </c>
      <c r="AP794" s="301">
        <v>55</v>
      </c>
      <c r="AQ794" s="301">
        <v>55</v>
      </c>
      <c r="AR794" s="22"/>
      <c r="AS794" s="116" t="str">
        <f t="shared" si="118"/>
        <v>N</v>
      </c>
      <c r="AT794" s="113">
        <f>IFERROR(SUMIF('Current NLData'!A:A,'Payment Changes'!G794,'Current NLData'!K:K)/COUNTIF('Current NLData'!A:A,'Payment Changes'!G794),0)+IFERROR(VLOOKUP(G794&amp;"-ALL",NLPaymentExport,10,FALSE),0)</f>
        <v>55</v>
      </c>
      <c r="AU794" s="117">
        <f t="shared" si="119"/>
        <v>0</v>
      </c>
    </row>
    <row r="795" spans="1:80" ht="28.5" outlineLevel="1" x14ac:dyDescent="0.45">
      <c r="A795" s="3"/>
      <c r="C795" s="4"/>
      <c r="D795" s="456"/>
      <c r="E795" s="90" t="str">
        <f t="shared" si="116"/>
        <v>Pittston</v>
      </c>
      <c r="F795" s="92" t="str">
        <f t="shared" si="117"/>
        <v>CP944</v>
      </c>
      <c r="G795" s="98" t="str">
        <f t="shared" si="120"/>
        <v>CP944-RETURN - 2nd don of the week -BONUS</v>
      </c>
      <c r="H795" s="457"/>
      <c r="I795" s="36" t="s">
        <v>85</v>
      </c>
      <c r="J795" s="58">
        <v>20</v>
      </c>
      <c r="K795" s="58">
        <v>20</v>
      </c>
      <c r="L795" s="58">
        <v>20</v>
      </c>
      <c r="M795" s="58">
        <v>20</v>
      </c>
      <c r="N795" s="58">
        <v>20</v>
      </c>
      <c r="O795" s="58">
        <v>20</v>
      </c>
      <c r="P795" s="58">
        <v>20</v>
      </c>
      <c r="Q795" s="58">
        <v>20</v>
      </c>
      <c r="R795" s="58">
        <v>20</v>
      </c>
      <c r="S795" s="58">
        <v>20</v>
      </c>
      <c r="T795" s="58">
        <v>20</v>
      </c>
      <c r="U795" s="58">
        <v>20</v>
      </c>
      <c r="V795" s="186">
        <v>20</v>
      </c>
      <c r="W795" s="186">
        <v>20</v>
      </c>
      <c r="X795" s="186">
        <v>20</v>
      </c>
      <c r="Y795" s="186">
        <v>20</v>
      </c>
      <c r="Z795" s="186">
        <v>20</v>
      </c>
      <c r="AA795" s="186">
        <v>20</v>
      </c>
      <c r="AB795" s="186">
        <v>20</v>
      </c>
      <c r="AC795" s="186">
        <v>20</v>
      </c>
      <c r="AD795" s="214">
        <v>20</v>
      </c>
      <c r="AE795" s="214">
        <v>20</v>
      </c>
      <c r="AF795" s="214">
        <v>20</v>
      </c>
      <c r="AG795" s="214">
        <v>20</v>
      </c>
      <c r="AH795" s="214">
        <v>20</v>
      </c>
      <c r="AI795" s="214">
        <v>20</v>
      </c>
      <c r="AJ795" s="272">
        <v>20</v>
      </c>
      <c r="AK795" s="301">
        <v>20</v>
      </c>
      <c r="AL795" s="301">
        <v>20</v>
      </c>
      <c r="AM795" s="301">
        <v>20</v>
      </c>
      <c r="AN795" s="272">
        <v>20</v>
      </c>
      <c r="AO795" s="301">
        <v>20</v>
      </c>
      <c r="AP795" s="301">
        <v>20</v>
      </c>
      <c r="AQ795" s="301">
        <v>20</v>
      </c>
      <c r="AR795" s="22"/>
      <c r="AS795" s="116" t="str">
        <f t="shared" si="118"/>
        <v>N</v>
      </c>
      <c r="AT795" s="113">
        <f>IFERROR(SUMIF('Current NLData'!A:A,'Payment Changes'!G795,'Current NLData'!K:K)/COUNTIF('Current NLData'!A:A,'Payment Changes'!G795),0)+IFERROR(VLOOKUP(G795&amp;"-ALL",NLPaymentExport,10,FALSE),0)</f>
        <v>20</v>
      </c>
      <c r="AU795" s="117">
        <f t="shared" si="119"/>
        <v>0</v>
      </c>
    </row>
    <row r="796" spans="1:80" ht="28.5" outlineLevel="1" x14ac:dyDescent="0.45">
      <c r="A796" s="3"/>
      <c r="C796" s="4"/>
      <c r="D796" s="456"/>
      <c r="E796" s="90" t="str">
        <f t="shared" si="116"/>
        <v>Pittston</v>
      </c>
      <c r="F796" s="92" t="str">
        <f t="shared" si="117"/>
        <v>CP944</v>
      </c>
      <c r="G796" s="98" t="str">
        <f t="shared" si="120"/>
        <v>CP944-RETURN - 5th don of the month -BONUS</v>
      </c>
      <c r="H796" s="457"/>
      <c r="I796" s="37" t="s">
        <v>86</v>
      </c>
      <c r="J796" s="65">
        <v>0</v>
      </c>
      <c r="K796" s="65">
        <v>0</v>
      </c>
      <c r="L796" s="65">
        <v>0</v>
      </c>
      <c r="M796" s="65">
        <v>0</v>
      </c>
      <c r="N796" s="65">
        <v>0</v>
      </c>
      <c r="O796" s="65">
        <v>0</v>
      </c>
      <c r="P796" s="65">
        <v>0</v>
      </c>
      <c r="Q796" s="65">
        <v>0</v>
      </c>
      <c r="R796" s="65">
        <v>0</v>
      </c>
      <c r="S796" s="65">
        <v>0</v>
      </c>
      <c r="T796" s="65">
        <v>0</v>
      </c>
      <c r="U796" s="65">
        <v>0</v>
      </c>
      <c r="V796" s="188">
        <v>0</v>
      </c>
      <c r="W796" s="188">
        <v>0</v>
      </c>
      <c r="X796" s="188">
        <v>0</v>
      </c>
      <c r="Y796" s="188">
        <v>0</v>
      </c>
      <c r="Z796" s="188">
        <v>0</v>
      </c>
      <c r="AA796" s="188">
        <v>0</v>
      </c>
      <c r="AB796" s="188">
        <v>0</v>
      </c>
      <c r="AC796" s="188">
        <v>0</v>
      </c>
      <c r="AD796" s="222">
        <v>0</v>
      </c>
      <c r="AE796" s="222">
        <v>0</v>
      </c>
      <c r="AF796" s="222">
        <v>0</v>
      </c>
      <c r="AG796" s="222">
        <v>0</v>
      </c>
      <c r="AH796" s="222">
        <v>0</v>
      </c>
      <c r="AI796" s="222">
        <v>0</v>
      </c>
      <c r="AJ796" s="287">
        <v>0</v>
      </c>
      <c r="AK796" s="303">
        <v>0</v>
      </c>
      <c r="AL796" s="303">
        <v>0</v>
      </c>
      <c r="AM796" s="303">
        <v>0</v>
      </c>
      <c r="AN796" s="287">
        <v>0</v>
      </c>
      <c r="AO796" s="303">
        <v>0</v>
      </c>
      <c r="AP796" s="303">
        <v>0</v>
      </c>
      <c r="AQ796" s="303">
        <v>0</v>
      </c>
      <c r="AR796" s="22"/>
      <c r="AS796" s="116" t="str">
        <f t="shared" si="118"/>
        <v>N</v>
      </c>
      <c r="AT796" s="113">
        <f>IFERROR(SUMIF('Current NLData'!A:A,'Payment Changes'!G796,'Current NLData'!K:K)/COUNTIF('Current NLData'!A:A,'Payment Changes'!G796),0)+IFERROR(VLOOKUP(G796&amp;"-ALL",NLPaymentExport,10,FALSE),0)</f>
        <v>0</v>
      </c>
      <c r="AU796" s="117">
        <f t="shared" si="119"/>
        <v>0</v>
      </c>
    </row>
    <row r="797" spans="1:80" ht="28.5" outlineLevel="1" x14ac:dyDescent="0.45">
      <c r="A797" s="3"/>
      <c r="C797" s="4"/>
      <c r="D797" s="456"/>
      <c r="E797" s="90" t="str">
        <f t="shared" si="116"/>
        <v>Pittston</v>
      </c>
      <c r="F797" s="92" t="str">
        <f t="shared" si="117"/>
        <v>CP944</v>
      </c>
      <c r="G797" s="98" t="str">
        <f t="shared" si="120"/>
        <v>CP944-RETURN - 6th don of the month -BONUS</v>
      </c>
      <c r="H797" s="457"/>
      <c r="I797" s="38" t="s">
        <v>87</v>
      </c>
      <c r="J797" s="58">
        <v>25</v>
      </c>
      <c r="K797" s="58">
        <v>25</v>
      </c>
      <c r="L797" s="58">
        <v>25</v>
      </c>
      <c r="M797" s="58">
        <v>25</v>
      </c>
      <c r="N797" s="58">
        <v>25</v>
      </c>
      <c r="O797" s="58">
        <v>25</v>
      </c>
      <c r="P797" s="58">
        <v>25</v>
      </c>
      <c r="Q797" s="58">
        <v>25</v>
      </c>
      <c r="R797" s="58">
        <v>25</v>
      </c>
      <c r="S797" s="58">
        <v>25</v>
      </c>
      <c r="T797" s="58">
        <v>25</v>
      </c>
      <c r="U797" s="58">
        <v>25</v>
      </c>
      <c r="V797" s="186">
        <v>25</v>
      </c>
      <c r="W797" s="186">
        <v>25</v>
      </c>
      <c r="X797" s="186">
        <v>15</v>
      </c>
      <c r="Y797" s="186">
        <v>15</v>
      </c>
      <c r="Z797" s="186">
        <v>15</v>
      </c>
      <c r="AA797" s="186">
        <v>15</v>
      </c>
      <c r="AB797" s="186">
        <v>15</v>
      </c>
      <c r="AC797" s="186">
        <v>15</v>
      </c>
      <c r="AD797" s="190">
        <v>0</v>
      </c>
      <c r="AE797" s="214">
        <v>0</v>
      </c>
      <c r="AF797" s="214">
        <v>0</v>
      </c>
      <c r="AG797" s="214">
        <v>0</v>
      </c>
      <c r="AH797" s="214">
        <v>0</v>
      </c>
      <c r="AI797" s="214">
        <v>0</v>
      </c>
      <c r="AJ797" s="272">
        <v>0</v>
      </c>
      <c r="AK797" s="301">
        <v>0</v>
      </c>
      <c r="AL797" s="301">
        <v>0</v>
      </c>
      <c r="AM797" s="301">
        <v>0</v>
      </c>
      <c r="AN797" s="272">
        <v>0</v>
      </c>
      <c r="AO797" s="301">
        <v>0</v>
      </c>
      <c r="AP797" s="289">
        <v>15</v>
      </c>
      <c r="AQ797" s="301">
        <v>15</v>
      </c>
      <c r="AR797" s="22"/>
      <c r="AS797" s="116" t="str">
        <f t="shared" si="118"/>
        <v>N</v>
      </c>
      <c r="AT797" s="113">
        <f>IFERROR(SUMIF('Current NLData'!A:A,'Payment Changes'!G797,'Current NLData'!K:K)/COUNTIF('Current NLData'!A:A,'Payment Changes'!G797),0)+IFERROR(VLOOKUP(G797&amp;"-ALL",NLPaymentExport,10,FALSE),0)</f>
        <v>15</v>
      </c>
      <c r="AU797" s="117">
        <f t="shared" si="119"/>
        <v>0</v>
      </c>
    </row>
    <row r="798" spans="1:80" ht="28.5" outlineLevel="1" x14ac:dyDescent="0.45">
      <c r="A798" s="3"/>
      <c r="C798" s="4"/>
      <c r="D798" s="456"/>
      <c r="E798" s="90" t="str">
        <f t="shared" si="116"/>
        <v>Pittston</v>
      </c>
      <c r="F798" s="92" t="str">
        <f t="shared" si="117"/>
        <v>CP944</v>
      </c>
      <c r="G798" s="98" t="str">
        <f t="shared" si="120"/>
        <v>CP944-RETURN - 7th don of the month -BONUS</v>
      </c>
      <c r="H798" s="457"/>
      <c r="I798" s="38" t="s">
        <v>88</v>
      </c>
      <c r="J798" s="58">
        <v>0</v>
      </c>
      <c r="K798" s="58">
        <v>0</v>
      </c>
      <c r="L798" s="58">
        <v>0</v>
      </c>
      <c r="M798" s="58">
        <v>0</v>
      </c>
      <c r="N798" s="58">
        <v>0</v>
      </c>
      <c r="O798" s="58">
        <v>0</v>
      </c>
      <c r="P798" s="58">
        <v>0</v>
      </c>
      <c r="Q798" s="58">
        <v>0</v>
      </c>
      <c r="R798" s="58">
        <v>0</v>
      </c>
      <c r="S798" s="58">
        <v>0</v>
      </c>
      <c r="T798" s="58">
        <v>0</v>
      </c>
      <c r="U798" s="58">
        <v>0</v>
      </c>
      <c r="V798" s="186">
        <v>0</v>
      </c>
      <c r="W798" s="186">
        <v>0</v>
      </c>
      <c r="X798" s="186">
        <v>0</v>
      </c>
      <c r="Y798" s="186">
        <v>0</v>
      </c>
      <c r="Z798" s="186">
        <v>0</v>
      </c>
      <c r="AA798" s="186">
        <v>0</v>
      </c>
      <c r="AB798" s="186">
        <v>0</v>
      </c>
      <c r="AC798" s="186">
        <v>0</v>
      </c>
      <c r="AD798" s="214">
        <v>0</v>
      </c>
      <c r="AE798" s="214">
        <v>0</v>
      </c>
      <c r="AF798" s="214">
        <v>0</v>
      </c>
      <c r="AG798" s="214">
        <v>0</v>
      </c>
      <c r="AH798" s="214">
        <v>0</v>
      </c>
      <c r="AI798" s="214">
        <v>0</v>
      </c>
      <c r="AJ798" s="272">
        <v>0</v>
      </c>
      <c r="AK798" s="301">
        <v>0</v>
      </c>
      <c r="AL798" s="301">
        <v>0</v>
      </c>
      <c r="AM798" s="301">
        <v>0</v>
      </c>
      <c r="AN798" s="272">
        <v>0</v>
      </c>
      <c r="AO798" s="289">
        <v>15</v>
      </c>
      <c r="AP798" s="301">
        <v>0</v>
      </c>
      <c r="AQ798" s="301">
        <v>0</v>
      </c>
      <c r="AR798" s="22"/>
      <c r="AS798" s="116" t="str">
        <f t="shared" si="118"/>
        <v>N</v>
      </c>
      <c r="AT798" s="113">
        <f>IFERROR(SUMIF('Current NLData'!A:A,'Payment Changes'!G798,'Current NLData'!K:K)/COUNTIF('Current NLData'!A:A,'Payment Changes'!G798),0)+IFERROR(VLOOKUP(G798&amp;"-ALL",NLPaymentExport,10,FALSE),0)</f>
        <v>0</v>
      </c>
      <c r="AU798" s="117">
        <f t="shared" si="119"/>
        <v>0</v>
      </c>
    </row>
    <row r="799" spans="1:80" ht="28.5" outlineLevel="1" x14ac:dyDescent="0.45">
      <c r="A799" s="3"/>
      <c r="C799" s="4"/>
      <c r="D799" s="456"/>
      <c r="E799" s="90" t="str">
        <f t="shared" si="116"/>
        <v>Pittston</v>
      </c>
      <c r="F799" s="92" t="str">
        <f t="shared" si="117"/>
        <v>CP944</v>
      </c>
      <c r="G799" s="98" t="str">
        <f t="shared" si="120"/>
        <v>CP944-RETURN - 8th don of the month -BONUS</v>
      </c>
      <c r="H799" s="457"/>
      <c r="I799" s="38" t="s">
        <v>89</v>
      </c>
      <c r="J799" s="58">
        <v>0</v>
      </c>
      <c r="K799" s="58">
        <v>0</v>
      </c>
      <c r="L799" s="58">
        <v>0</v>
      </c>
      <c r="M799" s="58">
        <v>0</v>
      </c>
      <c r="N799" s="58">
        <v>0</v>
      </c>
      <c r="O799" s="58">
        <v>0</v>
      </c>
      <c r="P799" s="58">
        <v>0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186">
        <v>0</v>
      </c>
      <c r="W799" s="186">
        <v>0</v>
      </c>
      <c r="X799" s="186">
        <v>0</v>
      </c>
      <c r="Y799" s="186">
        <v>0</v>
      </c>
      <c r="Z799" s="186">
        <v>0</v>
      </c>
      <c r="AA799" s="186">
        <v>0</v>
      </c>
      <c r="AB799" s="186">
        <v>0</v>
      </c>
      <c r="AC799" s="186">
        <v>0</v>
      </c>
      <c r="AD799" s="214">
        <v>0</v>
      </c>
      <c r="AE799" s="214">
        <v>0</v>
      </c>
      <c r="AF799" s="214">
        <v>0</v>
      </c>
      <c r="AG799" s="214">
        <v>0</v>
      </c>
      <c r="AH799" s="214">
        <v>0</v>
      </c>
      <c r="AI799" s="214">
        <v>0</v>
      </c>
      <c r="AJ799" s="272">
        <v>0</v>
      </c>
      <c r="AK799" s="301">
        <v>0</v>
      </c>
      <c r="AL799" s="301">
        <v>0</v>
      </c>
      <c r="AM799" s="301">
        <v>0</v>
      </c>
      <c r="AN799" s="272">
        <v>0</v>
      </c>
      <c r="AO799" s="301">
        <v>0</v>
      </c>
      <c r="AP799" s="301">
        <v>0</v>
      </c>
      <c r="AQ799" s="289">
        <v>20</v>
      </c>
      <c r="AR799" s="22"/>
      <c r="AS799" s="116" t="str">
        <f t="shared" si="118"/>
        <v>Y</v>
      </c>
      <c r="AT799" s="113">
        <f>IFERROR(SUMIF('Current NLData'!A:A,'Payment Changes'!G799,'Current NLData'!K:K)/COUNTIF('Current NLData'!A:A,'Payment Changes'!G799),0)+IFERROR(VLOOKUP(G799&amp;"-ALL",NLPaymentExport,10,FALSE),0)</f>
        <v>0</v>
      </c>
      <c r="AU799" s="117">
        <f t="shared" si="119"/>
        <v>20</v>
      </c>
    </row>
    <row r="800" spans="1:80" ht="28.5" outlineLevel="1" x14ac:dyDescent="0.45">
      <c r="A800" s="3"/>
      <c r="C800" s="4" t="str">
        <f>IF(J800=0,"Warning","")</f>
        <v/>
      </c>
      <c r="D800" s="456"/>
      <c r="E800" s="90" t="str">
        <f t="shared" si="116"/>
        <v>Pittston</v>
      </c>
      <c r="F800" s="92" t="str">
        <f t="shared" si="117"/>
        <v>CP944</v>
      </c>
      <c r="G800" s="98" t="str">
        <f t="shared" si="120"/>
        <v>CP944-RETURN - Buddy referral  -BONUS</v>
      </c>
      <c r="H800" s="457"/>
      <c r="I800" s="39" t="s">
        <v>90</v>
      </c>
      <c r="J800" s="58">
        <v>50</v>
      </c>
      <c r="K800" s="58">
        <v>50</v>
      </c>
      <c r="L800" s="58">
        <v>0</v>
      </c>
      <c r="M800" s="58">
        <v>0</v>
      </c>
      <c r="N800" s="58">
        <v>0</v>
      </c>
      <c r="O800" s="58">
        <v>50</v>
      </c>
      <c r="P800" s="58">
        <v>50</v>
      </c>
      <c r="Q800" s="58">
        <v>50</v>
      </c>
      <c r="R800" s="58">
        <v>50</v>
      </c>
      <c r="S800" s="58">
        <v>50</v>
      </c>
      <c r="T800" s="58">
        <v>50</v>
      </c>
      <c r="U800" s="58">
        <v>50</v>
      </c>
      <c r="V800" s="186">
        <v>50</v>
      </c>
      <c r="W800" s="186">
        <v>50</v>
      </c>
      <c r="X800" s="186">
        <v>50</v>
      </c>
      <c r="Y800" s="186">
        <v>50</v>
      </c>
      <c r="Z800" s="186">
        <v>50</v>
      </c>
      <c r="AA800" s="186">
        <v>100</v>
      </c>
      <c r="AB800" s="190">
        <v>50</v>
      </c>
      <c r="AC800" s="190">
        <v>50</v>
      </c>
      <c r="AD800" s="214">
        <v>50</v>
      </c>
      <c r="AE800" s="214">
        <v>50</v>
      </c>
      <c r="AF800" s="214">
        <v>50</v>
      </c>
      <c r="AG800" s="214">
        <v>50</v>
      </c>
      <c r="AH800" s="214">
        <v>50</v>
      </c>
      <c r="AI800" s="214">
        <v>50</v>
      </c>
      <c r="AJ800" s="272">
        <v>25</v>
      </c>
      <c r="AK800" s="301">
        <v>25</v>
      </c>
      <c r="AL800" s="301">
        <v>25</v>
      </c>
      <c r="AM800" s="289">
        <v>50</v>
      </c>
      <c r="AN800" s="289">
        <v>100</v>
      </c>
      <c r="AO800" s="301">
        <v>100</v>
      </c>
      <c r="AP800" s="301">
        <v>100</v>
      </c>
      <c r="AQ800" s="301">
        <v>100</v>
      </c>
      <c r="AR800" s="22"/>
      <c r="AS800" s="116" t="str">
        <f t="shared" si="118"/>
        <v>N</v>
      </c>
      <c r="AT800" s="113">
        <f>IFERROR(SUMIF('Current NLData'!A:A,'Payment Changes'!G800,'Current NLData'!K:K)/COUNTIF('Current NLData'!A:A,'Payment Changes'!G800),0)+IFERROR(VLOOKUP(G800&amp;"-ALL",NLPaymentExport,10,FALSE),0)</f>
        <v>100</v>
      </c>
      <c r="AU800" s="117">
        <f t="shared" si="119"/>
        <v>0</v>
      </c>
    </row>
    <row r="801" spans="1:80" s="89" customFormat="1" ht="21.4" thickBot="1" x14ac:dyDescent="0.7">
      <c r="A801" s="85"/>
      <c r="B801" s="348"/>
      <c r="C801" s="160"/>
      <c r="D801" s="86"/>
      <c r="E801" s="86"/>
      <c r="F801" s="86"/>
      <c r="G801" s="86"/>
      <c r="H801" s="95"/>
      <c r="I801" s="87"/>
      <c r="J801" s="88"/>
      <c r="K801" s="88"/>
      <c r="L801" s="88"/>
      <c r="M801" s="88"/>
      <c r="N801" s="88"/>
      <c r="O801" s="88"/>
      <c r="P801" s="88"/>
      <c r="Q801" s="88"/>
      <c r="R801" s="88"/>
      <c r="S801" s="88"/>
      <c r="T801" s="88"/>
      <c r="U801" s="88"/>
      <c r="V801" s="189" t="s">
        <v>91</v>
      </c>
      <c r="W801" s="189" t="s">
        <v>91</v>
      </c>
      <c r="X801" s="189" t="s">
        <v>91</v>
      </c>
      <c r="Y801" s="189" t="s">
        <v>91</v>
      </c>
      <c r="Z801" s="189" t="s">
        <v>91</v>
      </c>
      <c r="AA801" s="189" t="s">
        <v>91</v>
      </c>
      <c r="AB801" s="189" t="s">
        <v>91</v>
      </c>
      <c r="AC801" s="189" t="s">
        <v>91</v>
      </c>
      <c r="AD801" s="257" t="s">
        <v>91</v>
      </c>
      <c r="AE801" s="257" t="s">
        <v>91</v>
      </c>
      <c r="AF801" s="257" t="s">
        <v>91</v>
      </c>
      <c r="AG801" s="257" t="s">
        <v>91</v>
      </c>
      <c r="AH801" s="257" t="s">
        <v>91</v>
      </c>
      <c r="AI801" s="257" t="s">
        <v>91</v>
      </c>
      <c r="AJ801" s="288" t="s">
        <v>91</v>
      </c>
      <c r="AK801" s="311" t="s">
        <v>91</v>
      </c>
      <c r="AL801" s="311" t="s">
        <v>91</v>
      </c>
      <c r="AM801" s="311" t="s">
        <v>91</v>
      </c>
      <c r="AN801" s="288" t="s">
        <v>91</v>
      </c>
      <c r="AO801" s="311" t="s">
        <v>91</v>
      </c>
      <c r="AP801" s="311" t="s">
        <v>91</v>
      </c>
      <c r="AQ801" s="311" t="s">
        <v>91</v>
      </c>
      <c r="AR801" s="21"/>
      <c r="AS801" s="116" t="str">
        <f t="shared" si="118"/>
        <v>N</v>
      </c>
      <c r="AT801" s="113">
        <f>IFERROR(SUMIF('Current NLData'!A:A,'Payment Changes'!G801,'Current NLData'!K:K)/COUNTIF('Current NLData'!A:A,'Payment Changes'!G801),0)+IFERROR(VLOOKUP(G801&amp;"-ALL",NLPaymentExport,10,FALSE),0)</f>
        <v>0</v>
      </c>
      <c r="AU801" s="117" t="str">
        <f t="shared" si="119"/>
        <v/>
      </c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</row>
    <row r="802" spans="1:80" s="10" customFormat="1" x14ac:dyDescent="0.45">
      <c r="A802" s="458">
        <v>45</v>
      </c>
      <c r="B802" s="461" t="s">
        <v>581</v>
      </c>
      <c r="C802" s="464" t="s">
        <v>44</v>
      </c>
      <c r="D802" s="467" t="s">
        <v>100</v>
      </c>
      <c r="E802" s="105" t="str">
        <f t="shared" si="116"/>
        <v>Hot Springs</v>
      </c>
      <c r="F802" s="106" t="s">
        <v>582</v>
      </c>
      <c r="G802" s="107" t="str">
        <f t="shared" ref="G802:G820" si="121">F802&amp;"-"&amp;I802</f>
        <v>CP224-New Donor</v>
      </c>
      <c r="H802" s="470" t="s">
        <v>282</v>
      </c>
      <c r="I802" s="76" t="s">
        <v>48</v>
      </c>
      <c r="J802" s="40" t="s">
        <v>583</v>
      </c>
      <c r="K802" s="41" t="s">
        <v>583</v>
      </c>
      <c r="L802" s="41" t="s">
        <v>583</v>
      </c>
      <c r="M802" s="41" t="s">
        <v>584</v>
      </c>
      <c r="N802" s="40" t="s">
        <v>584</v>
      </c>
      <c r="O802" s="40" t="s">
        <v>584</v>
      </c>
      <c r="P802" s="40" t="s">
        <v>584</v>
      </c>
      <c r="Q802" s="40" t="s">
        <v>469</v>
      </c>
      <c r="R802" s="40" t="s">
        <v>469</v>
      </c>
      <c r="S802" s="40" t="s">
        <v>469</v>
      </c>
      <c r="T802" s="40" t="s">
        <v>469</v>
      </c>
      <c r="U802" s="40" t="s">
        <v>469</v>
      </c>
      <c r="V802" s="180" t="s">
        <v>469</v>
      </c>
      <c r="W802" s="180" t="s">
        <v>469</v>
      </c>
      <c r="X802" s="180" t="s">
        <v>469</v>
      </c>
      <c r="Y802" s="180" t="s">
        <v>469</v>
      </c>
      <c r="Z802" s="180" t="s">
        <v>469</v>
      </c>
      <c r="AA802" s="180" t="s">
        <v>469</v>
      </c>
      <c r="AB802" s="180" t="s">
        <v>469</v>
      </c>
      <c r="AC802" s="171" t="s">
        <v>109</v>
      </c>
      <c r="AD802" s="171" t="s">
        <v>585</v>
      </c>
      <c r="AE802" s="251" t="s">
        <v>585</v>
      </c>
      <c r="AF802" s="251" t="s">
        <v>585</v>
      </c>
      <c r="AG802" s="251" t="s">
        <v>585</v>
      </c>
      <c r="AH802" s="251" t="s">
        <v>585</v>
      </c>
      <c r="AI802" s="171" t="s">
        <v>586</v>
      </c>
      <c r="AJ802" s="281" t="s">
        <v>586</v>
      </c>
      <c r="AK802" s="320" t="s">
        <v>586</v>
      </c>
      <c r="AL802" s="282" t="s">
        <v>261</v>
      </c>
      <c r="AM802" s="320" t="s">
        <v>261</v>
      </c>
      <c r="AN802" s="281" t="s">
        <v>261</v>
      </c>
      <c r="AO802" s="320" t="s">
        <v>261</v>
      </c>
      <c r="AP802" s="320" t="s">
        <v>261</v>
      </c>
      <c r="AQ802" s="320" t="s">
        <v>261</v>
      </c>
      <c r="AR802" s="108"/>
      <c r="AS802" s="116" t="str">
        <f t="shared" si="118"/>
        <v>N</v>
      </c>
      <c r="AT802" s="113">
        <f>IFERROR(SUMIF('Current NLData'!A:A,'Payment Changes'!G802,'Current NLData'!K:K)/COUNTIF('Current NLData'!A:A,'Payment Changes'!G802),0)+IFERROR(VLOOKUP(G802&amp;"-ALL",NLPaymentExport,10,FALSE),0)</f>
        <v>0</v>
      </c>
      <c r="AU802" s="117" t="str">
        <f t="shared" si="119"/>
        <v/>
      </c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</row>
    <row r="803" spans="1:80" x14ac:dyDescent="0.45">
      <c r="A803" s="459"/>
      <c r="B803" s="462"/>
      <c r="C803" s="465"/>
      <c r="D803" s="468"/>
      <c r="E803" s="90" t="str">
        <f t="shared" si="116"/>
        <v>Hot Springs</v>
      </c>
      <c r="F803" s="91" t="s">
        <v>582</v>
      </c>
      <c r="G803" s="97" t="str">
        <f t="shared" si="121"/>
        <v>CP224-Return Donor</v>
      </c>
      <c r="H803" s="471"/>
      <c r="I803" s="77" t="s">
        <v>60</v>
      </c>
      <c r="J803" s="43" t="s">
        <v>583</v>
      </c>
      <c r="K803" s="43" t="s">
        <v>583</v>
      </c>
      <c r="L803" s="44" t="s">
        <v>583</v>
      </c>
      <c r="M803" s="45" t="s">
        <v>583</v>
      </c>
      <c r="N803" s="43" t="s">
        <v>583</v>
      </c>
      <c r="O803" s="43" t="s">
        <v>583</v>
      </c>
      <c r="P803" s="43" t="s">
        <v>583</v>
      </c>
      <c r="Q803" s="43" t="s">
        <v>587</v>
      </c>
      <c r="R803" s="43" t="s">
        <v>587</v>
      </c>
      <c r="S803" s="43" t="s">
        <v>587</v>
      </c>
      <c r="T803" s="43" t="s">
        <v>587</v>
      </c>
      <c r="U803" s="43" t="s">
        <v>587</v>
      </c>
      <c r="V803" s="176" t="s">
        <v>587</v>
      </c>
      <c r="W803" s="176" t="s">
        <v>587</v>
      </c>
      <c r="X803" s="176" t="s">
        <v>587</v>
      </c>
      <c r="Y803" s="176" t="s">
        <v>587</v>
      </c>
      <c r="Z803" s="176" t="s">
        <v>587</v>
      </c>
      <c r="AA803" s="176" t="s">
        <v>587</v>
      </c>
      <c r="AB803" s="176" t="s">
        <v>587</v>
      </c>
      <c r="AC803" s="246" t="s">
        <v>587</v>
      </c>
      <c r="AD803" s="245" t="s">
        <v>587</v>
      </c>
      <c r="AE803" s="245" t="s">
        <v>587</v>
      </c>
      <c r="AF803" s="245" t="s">
        <v>587</v>
      </c>
      <c r="AG803" s="245" t="s">
        <v>587</v>
      </c>
      <c r="AH803" s="245" t="s">
        <v>587</v>
      </c>
      <c r="AI803" s="245" t="s">
        <v>587</v>
      </c>
      <c r="AJ803" s="270" t="s">
        <v>587</v>
      </c>
      <c r="AK803" s="313" t="s">
        <v>587</v>
      </c>
      <c r="AL803" s="313" t="s">
        <v>587</v>
      </c>
      <c r="AM803" s="313" t="s">
        <v>587</v>
      </c>
      <c r="AN803" s="270" t="s">
        <v>587</v>
      </c>
      <c r="AO803" s="313" t="s">
        <v>587</v>
      </c>
      <c r="AP803" s="313" t="s">
        <v>587</v>
      </c>
      <c r="AQ803" s="313" t="s">
        <v>587</v>
      </c>
      <c r="AR803" s="21"/>
      <c r="AS803" s="116" t="str">
        <f t="shared" si="118"/>
        <v>N</v>
      </c>
      <c r="AT803" s="113">
        <f>IFERROR(SUMIF('Current NLData'!A:A,'Payment Changes'!G803,'Current NLData'!K:K)/COUNTIF('Current NLData'!A:A,'Payment Changes'!G803),0)+IFERROR(VLOOKUP(G803&amp;"-ALL",NLPaymentExport,10,FALSE),0)</f>
        <v>0</v>
      </c>
      <c r="AU803" s="117" t="str">
        <f t="shared" si="119"/>
        <v/>
      </c>
    </row>
    <row r="804" spans="1:80" x14ac:dyDescent="0.45">
      <c r="A804" s="459"/>
      <c r="B804" s="462"/>
      <c r="C804" s="465"/>
      <c r="D804" s="468"/>
      <c r="E804" s="90" t="str">
        <f t="shared" si="116"/>
        <v>Hot Springs</v>
      </c>
      <c r="F804" s="91" t="s">
        <v>582</v>
      </c>
      <c r="G804" s="97" t="str">
        <f t="shared" si="121"/>
        <v>CP224-Retention Bonus</v>
      </c>
      <c r="H804" s="471"/>
      <c r="I804" s="78" t="s">
        <v>62</v>
      </c>
      <c r="J804" s="46" t="s">
        <v>63</v>
      </c>
      <c r="K804" s="46" t="s">
        <v>63</v>
      </c>
      <c r="L804" s="47" t="s">
        <v>64</v>
      </c>
      <c r="M804" s="47" t="s">
        <v>112</v>
      </c>
      <c r="N804" s="46" t="s">
        <v>112</v>
      </c>
      <c r="O804" s="46" t="s">
        <v>112</v>
      </c>
      <c r="P804" s="46" t="s">
        <v>112</v>
      </c>
      <c r="Q804" s="46" t="s">
        <v>112</v>
      </c>
      <c r="R804" s="46" t="s">
        <v>112</v>
      </c>
      <c r="S804" s="46" t="s">
        <v>112</v>
      </c>
      <c r="T804" s="46" t="s">
        <v>112</v>
      </c>
      <c r="U804" s="46" t="s">
        <v>112</v>
      </c>
      <c r="V804" s="177" t="s">
        <v>112</v>
      </c>
      <c r="W804" s="177" t="s">
        <v>112</v>
      </c>
      <c r="X804" s="177" t="s">
        <v>112</v>
      </c>
      <c r="Y804" s="177" t="s">
        <v>112</v>
      </c>
      <c r="Z804" s="177" t="s">
        <v>112</v>
      </c>
      <c r="AA804" s="177" t="s">
        <v>112</v>
      </c>
      <c r="AB804" s="177" t="s">
        <v>112</v>
      </c>
      <c r="AC804" s="229" t="s">
        <v>588</v>
      </c>
      <c r="AD804" s="248" t="s">
        <v>588</v>
      </c>
      <c r="AE804" s="229" t="s">
        <v>589</v>
      </c>
      <c r="AF804" s="229" t="s">
        <v>589</v>
      </c>
      <c r="AG804" s="248" t="s">
        <v>590</v>
      </c>
      <c r="AH804" s="248" t="s">
        <v>589</v>
      </c>
      <c r="AI804" s="229" t="s">
        <v>591</v>
      </c>
      <c r="AJ804" s="276" t="s">
        <v>178</v>
      </c>
      <c r="AK804" s="314" t="s">
        <v>178</v>
      </c>
      <c r="AL804" s="314" t="s">
        <v>178</v>
      </c>
      <c r="AM804" s="276" t="s">
        <v>592</v>
      </c>
      <c r="AN804" s="276" t="s">
        <v>593</v>
      </c>
      <c r="AO804" s="276" t="s">
        <v>594</v>
      </c>
      <c r="AP804" s="276" t="s">
        <v>595</v>
      </c>
      <c r="AQ804" s="314" t="s">
        <v>595</v>
      </c>
      <c r="AR804" s="21"/>
      <c r="AS804" s="116" t="str">
        <f t="shared" si="118"/>
        <v>N</v>
      </c>
      <c r="AT804" s="113">
        <f>IFERROR(SUMIF('Current NLData'!A:A,'Payment Changes'!G804,'Current NLData'!K:K)/COUNTIF('Current NLData'!A:A,'Payment Changes'!G804),0)+IFERROR(VLOOKUP(G804&amp;"-ALL",NLPaymentExport,10,FALSE),0)</f>
        <v>0</v>
      </c>
      <c r="AU804" s="117" t="str">
        <f t="shared" si="119"/>
        <v/>
      </c>
    </row>
    <row r="805" spans="1:80" s="15" customFormat="1" ht="14.65" thickBot="1" x14ac:dyDescent="0.5">
      <c r="A805" s="460"/>
      <c r="B805" s="463"/>
      <c r="C805" s="466"/>
      <c r="D805" s="469"/>
      <c r="E805" s="109" t="str">
        <f t="shared" si="116"/>
        <v>Hot Springs</v>
      </c>
      <c r="F805" s="110" t="s">
        <v>582</v>
      </c>
      <c r="G805" s="111" t="str">
        <f t="shared" si="121"/>
        <v>CP224-Referral</v>
      </c>
      <c r="H805" s="472"/>
      <c r="I805" s="79" t="s">
        <v>73</v>
      </c>
      <c r="J805" s="49">
        <v>50</v>
      </c>
      <c r="K805" s="49">
        <v>50</v>
      </c>
      <c r="L805" s="50" t="s">
        <v>64</v>
      </c>
      <c r="M805" s="50" t="s">
        <v>133</v>
      </c>
      <c r="N805" s="49" t="s">
        <v>133</v>
      </c>
      <c r="O805" s="49" t="s">
        <v>133</v>
      </c>
      <c r="P805" s="49" t="s">
        <v>133</v>
      </c>
      <c r="Q805" s="49" t="s">
        <v>133</v>
      </c>
      <c r="R805" s="49" t="s">
        <v>133</v>
      </c>
      <c r="S805" s="49" t="s">
        <v>133</v>
      </c>
      <c r="T805" s="49" t="s">
        <v>133</v>
      </c>
      <c r="U805" s="49" t="s">
        <v>133</v>
      </c>
      <c r="V805" s="178" t="s">
        <v>133</v>
      </c>
      <c r="W805" s="178" t="s">
        <v>133</v>
      </c>
      <c r="X805" s="178" t="s">
        <v>133</v>
      </c>
      <c r="Y805" s="178" t="s">
        <v>133</v>
      </c>
      <c r="Z805" s="178" t="s">
        <v>133</v>
      </c>
      <c r="AA805" s="178" t="s">
        <v>134</v>
      </c>
      <c r="AB805" s="249" t="s">
        <v>133</v>
      </c>
      <c r="AC805" s="244" t="s">
        <v>133</v>
      </c>
      <c r="AD805" s="249" t="s">
        <v>133</v>
      </c>
      <c r="AE805" s="249" t="s">
        <v>133</v>
      </c>
      <c r="AF805" s="249" t="s">
        <v>133</v>
      </c>
      <c r="AG805" s="249">
        <v>50</v>
      </c>
      <c r="AH805" s="249" t="s">
        <v>133</v>
      </c>
      <c r="AI805" s="249">
        <v>50</v>
      </c>
      <c r="AJ805" s="283">
        <v>25</v>
      </c>
      <c r="AK805" s="315">
        <v>25</v>
      </c>
      <c r="AL805" s="315">
        <v>25</v>
      </c>
      <c r="AM805" s="283">
        <v>50</v>
      </c>
      <c r="AN805" s="277">
        <v>50</v>
      </c>
      <c r="AO805" s="315">
        <v>50</v>
      </c>
      <c r="AP805" s="315">
        <v>50</v>
      </c>
      <c r="AQ805" s="315">
        <v>50</v>
      </c>
      <c r="AR805" s="112"/>
      <c r="AS805" s="116" t="str">
        <f t="shared" si="118"/>
        <v>N</v>
      </c>
      <c r="AT805" s="113">
        <f>IFERROR(SUMIF('Current NLData'!A:A,'Payment Changes'!G805,'Current NLData'!K:K)/COUNTIF('Current NLData'!A:A,'Payment Changes'!G805),0)+IFERROR(VLOOKUP(G805&amp;"-ALL",NLPaymentExport,10,FALSE),0)</f>
        <v>0</v>
      </c>
      <c r="AU805" s="117" t="str">
        <f t="shared" si="119"/>
        <v/>
      </c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</row>
    <row r="806" spans="1:80" outlineLevel="1" x14ac:dyDescent="0.45">
      <c r="A806" s="3"/>
      <c r="C806" s="4"/>
      <c r="D806" s="455" t="s">
        <v>582</v>
      </c>
      <c r="E806" s="90" t="str">
        <f t="shared" si="116"/>
        <v>Hot Springs</v>
      </c>
      <c r="F806" s="92" t="str">
        <f t="shared" si="117"/>
        <v>CP224</v>
      </c>
      <c r="G806" s="98" t="str">
        <f t="shared" si="121"/>
        <v>CP224-NEW DONOR -1st</v>
      </c>
      <c r="H806" s="457" t="s">
        <v>75</v>
      </c>
      <c r="I806" s="33" t="s">
        <v>76</v>
      </c>
      <c r="J806" s="70">
        <v>55</v>
      </c>
      <c r="K806" s="70">
        <v>55</v>
      </c>
      <c r="L806" s="70">
        <v>55</v>
      </c>
      <c r="M806" s="70">
        <v>100</v>
      </c>
      <c r="N806" s="70">
        <v>100</v>
      </c>
      <c r="O806" s="70">
        <v>100</v>
      </c>
      <c r="P806" s="70">
        <v>100</v>
      </c>
      <c r="Q806" s="70">
        <v>100</v>
      </c>
      <c r="R806" s="70">
        <v>100</v>
      </c>
      <c r="S806" s="70">
        <v>100</v>
      </c>
      <c r="T806" s="70">
        <v>100</v>
      </c>
      <c r="U806" s="70">
        <v>100</v>
      </c>
      <c r="V806" s="185">
        <v>100</v>
      </c>
      <c r="W806" s="185">
        <v>100</v>
      </c>
      <c r="X806" s="185">
        <v>100</v>
      </c>
      <c r="Y806" s="185">
        <v>100</v>
      </c>
      <c r="Z806" s="185">
        <v>100</v>
      </c>
      <c r="AA806" s="185">
        <v>100</v>
      </c>
      <c r="AB806" s="185">
        <v>100</v>
      </c>
      <c r="AC806" s="185">
        <v>100</v>
      </c>
      <c r="AD806" s="220">
        <v>100</v>
      </c>
      <c r="AE806" s="220">
        <v>100</v>
      </c>
      <c r="AF806" s="220">
        <v>100</v>
      </c>
      <c r="AG806" s="220">
        <v>100</v>
      </c>
      <c r="AH806" s="220">
        <v>100</v>
      </c>
      <c r="AI806" s="220">
        <v>100</v>
      </c>
      <c r="AJ806" s="286">
        <v>100</v>
      </c>
      <c r="AK806" s="300">
        <v>100</v>
      </c>
      <c r="AL806" s="300">
        <v>100</v>
      </c>
      <c r="AM806" s="300">
        <v>100</v>
      </c>
      <c r="AN806" s="286">
        <v>100</v>
      </c>
      <c r="AO806" s="300">
        <v>100</v>
      </c>
      <c r="AP806" s="300">
        <v>100</v>
      </c>
      <c r="AQ806" s="300">
        <v>100</v>
      </c>
      <c r="AR806" s="25"/>
      <c r="AS806" s="116" t="str">
        <f t="shared" si="118"/>
        <v>N</v>
      </c>
      <c r="AT806" s="113">
        <f>IFERROR(SUMIF('Current NLData'!A:A,'Payment Changes'!G806,'Current NLData'!K:K)/COUNTIF('Current NLData'!A:A,'Payment Changes'!G806),0)+IFERROR(VLOOKUP(G806&amp;"-ALL",NLPaymentExport,10,FALSE),0)</f>
        <v>100</v>
      </c>
      <c r="AU806" s="117">
        <f t="shared" si="119"/>
        <v>0</v>
      </c>
    </row>
    <row r="807" spans="1:80" outlineLevel="1" x14ac:dyDescent="0.45">
      <c r="A807" s="3"/>
      <c r="C807" s="4"/>
      <c r="D807" s="456"/>
      <c r="E807" s="90" t="str">
        <f t="shared" si="116"/>
        <v>Hot Springs</v>
      </c>
      <c r="F807" s="92" t="str">
        <f t="shared" si="117"/>
        <v>CP224</v>
      </c>
      <c r="G807" s="98" t="str">
        <f t="shared" si="121"/>
        <v>CP224-NEW DONOR -2nd</v>
      </c>
      <c r="H807" s="457"/>
      <c r="I807" s="34" t="s">
        <v>77</v>
      </c>
      <c r="J807" s="72">
        <v>55</v>
      </c>
      <c r="K807" s="72">
        <f>K806</f>
        <v>55</v>
      </c>
      <c r="L807" s="72">
        <v>55</v>
      </c>
      <c r="M807" s="72">
        <v>100</v>
      </c>
      <c r="N807" s="72">
        <v>100</v>
      </c>
      <c r="O807" s="72">
        <v>100</v>
      </c>
      <c r="P807" s="72">
        <v>100</v>
      </c>
      <c r="Q807" s="72">
        <v>100</v>
      </c>
      <c r="R807" s="72">
        <v>100</v>
      </c>
      <c r="S807" s="72">
        <v>100</v>
      </c>
      <c r="T807" s="72">
        <v>100</v>
      </c>
      <c r="U807" s="72">
        <v>100</v>
      </c>
      <c r="V807" s="186">
        <v>100</v>
      </c>
      <c r="W807" s="186">
        <v>100</v>
      </c>
      <c r="X807" s="186">
        <v>100</v>
      </c>
      <c r="Y807" s="186">
        <v>100</v>
      </c>
      <c r="Z807" s="186">
        <v>100</v>
      </c>
      <c r="AA807" s="186">
        <v>100</v>
      </c>
      <c r="AB807" s="186">
        <v>100</v>
      </c>
      <c r="AC807" s="186">
        <v>100</v>
      </c>
      <c r="AD807" s="214">
        <v>100</v>
      </c>
      <c r="AE807" s="214">
        <v>100</v>
      </c>
      <c r="AF807" s="214">
        <v>100</v>
      </c>
      <c r="AG807" s="214">
        <v>100</v>
      </c>
      <c r="AH807" s="214">
        <v>100</v>
      </c>
      <c r="AI807" s="214">
        <v>100</v>
      </c>
      <c r="AJ807" s="272">
        <v>100</v>
      </c>
      <c r="AK807" s="301">
        <v>100</v>
      </c>
      <c r="AL807" s="301">
        <v>100</v>
      </c>
      <c r="AM807" s="301">
        <v>100</v>
      </c>
      <c r="AN807" s="272">
        <v>100</v>
      </c>
      <c r="AO807" s="301">
        <v>100</v>
      </c>
      <c r="AP807" s="301">
        <v>100</v>
      </c>
      <c r="AQ807" s="301">
        <v>100</v>
      </c>
      <c r="AR807" s="25"/>
      <c r="AS807" s="116" t="str">
        <f t="shared" si="118"/>
        <v>N</v>
      </c>
      <c r="AT807" s="113">
        <f>IFERROR(SUMIF('Current NLData'!A:A,'Payment Changes'!G807,'Current NLData'!K:K)/COUNTIF('Current NLData'!A:A,'Payment Changes'!G807),0)+IFERROR(VLOOKUP(G807&amp;"-ALL",NLPaymentExport,10,FALSE),0)</f>
        <v>100</v>
      </c>
      <c r="AU807" s="117">
        <f t="shared" si="119"/>
        <v>0</v>
      </c>
    </row>
    <row r="808" spans="1:80" outlineLevel="1" x14ac:dyDescent="0.45">
      <c r="A808" s="3"/>
      <c r="C808" s="4"/>
      <c r="D808" s="456"/>
      <c r="E808" s="90" t="str">
        <f t="shared" si="116"/>
        <v>Hot Springs</v>
      </c>
      <c r="F808" s="92" t="str">
        <f t="shared" si="117"/>
        <v>CP224</v>
      </c>
      <c r="G808" s="98" t="str">
        <f t="shared" si="121"/>
        <v>CP224-NEW DONOR -3rd</v>
      </c>
      <c r="H808" s="457"/>
      <c r="I808" s="34" t="s">
        <v>78</v>
      </c>
      <c r="J808" s="72">
        <v>55</v>
      </c>
      <c r="K808" s="72">
        <f t="shared" ref="K808:K812" si="122">K807</f>
        <v>55</v>
      </c>
      <c r="L808" s="72">
        <v>55</v>
      </c>
      <c r="M808" s="72">
        <v>55</v>
      </c>
      <c r="N808" s="72">
        <v>55</v>
      </c>
      <c r="O808" s="72">
        <v>55</v>
      </c>
      <c r="P808" s="72">
        <v>55</v>
      </c>
      <c r="Q808" s="72">
        <v>100</v>
      </c>
      <c r="R808" s="72">
        <v>100</v>
      </c>
      <c r="S808" s="72">
        <v>100</v>
      </c>
      <c r="T808" s="72">
        <v>100</v>
      </c>
      <c r="U808" s="72">
        <v>100</v>
      </c>
      <c r="V808" s="186">
        <v>100</v>
      </c>
      <c r="W808" s="186">
        <v>100</v>
      </c>
      <c r="X808" s="186">
        <v>100</v>
      </c>
      <c r="Y808" s="186">
        <v>100</v>
      </c>
      <c r="Z808" s="186">
        <v>100</v>
      </c>
      <c r="AA808" s="186">
        <v>100</v>
      </c>
      <c r="AB808" s="186">
        <v>100</v>
      </c>
      <c r="AC808" s="186">
        <v>100</v>
      </c>
      <c r="AD808" s="190">
        <v>75</v>
      </c>
      <c r="AE808" s="214">
        <v>75</v>
      </c>
      <c r="AF808" s="214">
        <v>75</v>
      </c>
      <c r="AG808" s="214">
        <v>75</v>
      </c>
      <c r="AH808" s="214">
        <v>75</v>
      </c>
      <c r="AI808" s="190">
        <v>50</v>
      </c>
      <c r="AJ808" s="272">
        <v>50</v>
      </c>
      <c r="AK808" s="301">
        <v>50</v>
      </c>
      <c r="AL808" s="289">
        <v>100</v>
      </c>
      <c r="AM808" s="301">
        <v>100</v>
      </c>
      <c r="AN808" s="272">
        <v>100</v>
      </c>
      <c r="AO808" s="301">
        <v>100</v>
      </c>
      <c r="AP808" s="301">
        <v>100</v>
      </c>
      <c r="AQ808" s="301">
        <v>100</v>
      </c>
      <c r="AR808" s="25"/>
      <c r="AS808" s="116" t="str">
        <f t="shared" si="118"/>
        <v>N</v>
      </c>
      <c r="AT808" s="113">
        <f>IFERROR(SUMIF('Current NLData'!A:A,'Payment Changes'!G808,'Current NLData'!K:K)/COUNTIF('Current NLData'!A:A,'Payment Changes'!G808),0)+IFERROR(VLOOKUP(G808&amp;"-ALL",NLPaymentExport,10,FALSE),0)</f>
        <v>100</v>
      </c>
      <c r="AU808" s="117">
        <f t="shared" si="119"/>
        <v>0</v>
      </c>
    </row>
    <row r="809" spans="1:80" outlineLevel="1" x14ac:dyDescent="0.45">
      <c r="A809" s="3"/>
      <c r="C809" s="4"/>
      <c r="D809" s="456"/>
      <c r="E809" s="90" t="str">
        <f t="shared" si="116"/>
        <v>Hot Springs</v>
      </c>
      <c r="F809" s="92" t="str">
        <f t="shared" si="117"/>
        <v>CP224</v>
      </c>
      <c r="G809" s="98" t="str">
        <f t="shared" si="121"/>
        <v>CP224-NEW DONOR -4th</v>
      </c>
      <c r="H809" s="457"/>
      <c r="I809" s="34" t="s">
        <v>79</v>
      </c>
      <c r="J809" s="72">
        <v>55</v>
      </c>
      <c r="K809" s="72">
        <f t="shared" si="122"/>
        <v>55</v>
      </c>
      <c r="L809" s="72">
        <v>55</v>
      </c>
      <c r="M809" s="72">
        <v>55</v>
      </c>
      <c r="N809" s="72">
        <v>55</v>
      </c>
      <c r="O809" s="72">
        <v>55</v>
      </c>
      <c r="P809" s="72">
        <v>55</v>
      </c>
      <c r="Q809" s="72">
        <v>50</v>
      </c>
      <c r="R809" s="72">
        <v>50</v>
      </c>
      <c r="S809" s="72">
        <v>50</v>
      </c>
      <c r="T809" s="72">
        <v>50</v>
      </c>
      <c r="U809" s="72">
        <v>50</v>
      </c>
      <c r="V809" s="186">
        <v>50</v>
      </c>
      <c r="W809" s="186">
        <v>50</v>
      </c>
      <c r="X809" s="186">
        <v>50</v>
      </c>
      <c r="Y809" s="186">
        <v>50</v>
      </c>
      <c r="Z809" s="186">
        <v>50</v>
      </c>
      <c r="AA809" s="186">
        <v>50</v>
      </c>
      <c r="AB809" s="186">
        <v>50</v>
      </c>
      <c r="AC809" s="190">
        <v>100</v>
      </c>
      <c r="AD809" s="190">
        <v>75</v>
      </c>
      <c r="AE809" s="214">
        <v>75</v>
      </c>
      <c r="AF809" s="214">
        <v>75</v>
      </c>
      <c r="AG809" s="214">
        <v>75</v>
      </c>
      <c r="AH809" s="214">
        <v>75</v>
      </c>
      <c r="AI809" s="190">
        <v>50</v>
      </c>
      <c r="AJ809" s="272">
        <v>50</v>
      </c>
      <c r="AK809" s="301">
        <v>50</v>
      </c>
      <c r="AL809" s="289">
        <v>100</v>
      </c>
      <c r="AM809" s="301">
        <v>100</v>
      </c>
      <c r="AN809" s="272">
        <v>100</v>
      </c>
      <c r="AO809" s="301">
        <v>100</v>
      </c>
      <c r="AP809" s="301">
        <v>100</v>
      </c>
      <c r="AQ809" s="301">
        <v>100</v>
      </c>
      <c r="AR809" s="25"/>
      <c r="AS809" s="116" t="str">
        <f t="shared" si="118"/>
        <v>N</v>
      </c>
      <c r="AT809" s="113">
        <f>IFERROR(SUMIF('Current NLData'!A:A,'Payment Changes'!G809,'Current NLData'!K:K)/COUNTIF('Current NLData'!A:A,'Payment Changes'!G809),0)+IFERROR(VLOOKUP(G809&amp;"-ALL",NLPaymentExport,10,FALSE),0)</f>
        <v>100</v>
      </c>
      <c r="AU809" s="117">
        <f t="shared" si="119"/>
        <v>0</v>
      </c>
    </row>
    <row r="810" spans="1:80" outlineLevel="1" x14ac:dyDescent="0.45">
      <c r="A810" s="3"/>
      <c r="C810" s="4"/>
      <c r="D810" s="456"/>
      <c r="E810" s="90" t="str">
        <f t="shared" si="116"/>
        <v>Hot Springs</v>
      </c>
      <c r="F810" s="92" t="str">
        <f t="shared" si="117"/>
        <v>CP224</v>
      </c>
      <c r="G810" s="98" t="str">
        <f t="shared" si="121"/>
        <v>CP224-NEW DONOR -5th</v>
      </c>
      <c r="H810" s="457"/>
      <c r="I810" s="34" t="s">
        <v>80</v>
      </c>
      <c r="J810" s="72">
        <v>55</v>
      </c>
      <c r="K810" s="72">
        <f t="shared" si="122"/>
        <v>55</v>
      </c>
      <c r="L810" s="72">
        <v>55</v>
      </c>
      <c r="M810" s="72">
        <v>55</v>
      </c>
      <c r="N810" s="72">
        <v>55</v>
      </c>
      <c r="O810" s="72">
        <v>55</v>
      </c>
      <c r="P810" s="72">
        <v>55</v>
      </c>
      <c r="Q810" s="72">
        <v>50</v>
      </c>
      <c r="R810" s="72">
        <v>50</v>
      </c>
      <c r="S810" s="72">
        <v>50</v>
      </c>
      <c r="T810" s="72">
        <v>50</v>
      </c>
      <c r="U810" s="72">
        <v>50</v>
      </c>
      <c r="V810" s="186">
        <v>50</v>
      </c>
      <c r="W810" s="186">
        <v>50</v>
      </c>
      <c r="X810" s="186">
        <v>50</v>
      </c>
      <c r="Y810" s="186">
        <v>50</v>
      </c>
      <c r="Z810" s="186">
        <v>50</v>
      </c>
      <c r="AA810" s="186">
        <v>50</v>
      </c>
      <c r="AB810" s="186">
        <v>50</v>
      </c>
      <c r="AC810" s="186">
        <v>50</v>
      </c>
      <c r="AD810" s="190">
        <v>100</v>
      </c>
      <c r="AE810" s="214">
        <v>100</v>
      </c>
      <c r="AF810" s="214">
        <v>100</v>
      </c>
      <c r="AG810" s="214">
        <v>100</v>
      </c>
      <c r="AH810" s="214">
        <v>100</v>
      </c>
      <c r="AI810" s="190">
        <v>50</v>
      </c>
      <c r="AJ810" s="272">
        <v>50</v>
      </c>
      <c r="AK810" s="301">
        <v>50</v>
      </c>
      <c r="AL810" s="301">
        <v>50</v>
      </c>
      <c r="AM810" s="301">
        <v>50</v>
      </c>
      <c r="AN810" s="272">
        <v>50</v>
      </c>
      <c r="AO810" s="301">
        <v>50</v>
      </c>
      <c r="AP810" s="301">
        <v>50</v>
      </c>
      <c r="AQ810" s="301">
        <v>50</v>
      </c>
      <c r="AR810" s="25"/>
      <c r="AS810" s="116" t="str">
        <f t="shared" si="118"/>
        <v>N</v>
      </c>
      <c r="AT810" s="113">
        <f>IFERROR(SUMIF('Current NLData'!A:A,'Payment Changes'!G810,'Current NLData'!K:K)/COUNTIF('Current NLData'!A:A,'Payment Changes'!G810),0)+IFERROR(VLOOKUP(G810&amp;"-ALL",NLPaymentExport,10,FALSE),0)</f>
        <v>50</v>
      </c>
      <c r="AU810" s="117">
        <f t="shared" si="119"/>
        <v>0</v>
      </c>
    </row>
    <row r="811" spans="1:80" outlineLevel="1" x14ac:dyDescent="0.45">
      <c r="A811" s="3"/>
      <c r="C811" s="4"/>
      <c r="D811" s="456"/>
      <c r="E811" s="90" t="str">
        <f t="shared" si="116"/>
        <v>Hot Springs</v>
      </c>
      <c r="F811" s="92" t="str">
        <f t="shared" si="117"/>
        <v>CP224</v>
      </c>
      <c r="G811" s="98" t="str">
        <f t="shared" si="121"/>
        <v>CP224-NEW DONOR -6th</v>
      </c>
      <c r="H811" s="457"/>
      <c r="I811" s="34" t="s">
        <v>81</v>
      </c>
      <c r="J811" s="72">
        <v>55</v>
      </c>
      <c r="K811" s="72">
        <f t="shared" si="122"/>
        <v>55</v>
      </c>
      <c r="L811" s="72">
        <v>55</v>
      </c>
      <c r="M811" s="72">
        <v>55</v>
      </c>
      <c r="N811" s="72">
        <v>55</v>
      </c>
      <c r="O811" s="72">
        <v>55</v>
      </c>
      <c r="P811" s="72">
        <v>55</v>
      </c>
      <c r="Q811" s="72">
        <v>50</v>
      </c>
      <c r="R811" s="72">
        <v>50</v>
      </c>
      <c r="S811" s="72">
        <v>50</v>
      </c>
      <c r="T811" s="72">
        <v>50</v>
      </c>
      <c r="U811" s="72">
        <v>50</v>
      </c>
      <c r="V811" s="186">
        <v>50</v>
      </c>
      <c r="W811" s="186">
        <v>50</v>
      </c>
      <c r="X811" s="186">
        <v>50</v>
      </c>
      <c r="Y811" s="186">
        <v>50</v>
      </c>
      <c r="Z811" s="186">
        <v>50</v>
      </c>
      <c r="AA811" s="186">
        <v>50</v>
      </c>
      <c r="AB811" s="186">
        <v>50</v>
      </c>
      <c r="AC811" s="186">
        <v>50</v>
      </c>
      <c r="AD811" s="190">
        <v>100</v>
      </c>
      <c r="AE811" s="214">
        <v>100</v>
      </c>
      <c r="AF811" s="214">
        <v>100</v>
      </c>
      <c r="AG811" s="214">
        <v>100</v>
      </c>
      <c r="AH811" s="214">
        <v>100</v>
      </c>
      <c r="AI811" s="190">
        <v>50</v>
      </c>
      <c r="AJ811" s="272">
        <v>50</v>
      </c>
      <c r="AK811" s="301">
        <v>50</v>
      </c>
      <c r="AL811" s="301">
        <v>50</v>
      </c>
      <c r="AM811" s="301">
        <v>50</v>
      </c>
      <c r="AN811" s="272">
        <v>50</v>
      </c>
      <c r="AO811" s="301">
        <v>50</v>
      </c>
      <c r="AP811" s="301">
        <v>50</v>
      </c>
      <c r="AQ811" s="301">
        <v>50</v>
      </c>
      <c r="AR811" s="25"/>
      <c r="AS811" s="116" t="str">
        <f t="shared" si="118"/>
        <v>N</v>
      </c>
      <c r="AT811" s="113">
        <f>IFERROR(SUMIF('Current NLData'!A:A,'Payment Changes'!G811,'Current NLData'!K:K)/COUNTIF('Current NLData'!A:A,'Payment Changes'!G811),0)+IFERROR(VLOOKUP(G811&amp;"-ALL",NLPaymentExport,10,FALSE),0)</f>
        <v>50</v>
      </c>
      <c r="AU811" s="117">
        <f t="shared" si="119"/>
        <v>0</v>
      </c>
    </row>
    <row r="812" spans="1:80" outlineLevel="1" x14ac:dyDescent="0.45">
      <c r="A812" s="3"/>
      <c r="C812" s="4"/>
      <c r="D812" s="456"/>
      <c r="E812" s="90" t="str">
        <f t="shared" si="116"/>
        <v>Hot Springs</v>
      </c>
      <c r="F812" s="92" t="str">
        <f t="shared" si="117"/>
        <v>CP224</v>
      </c>
      <c r="G812" s="98" t="str">
        <f t="shared" si="121"/>
        <v>CP224-NEW DONOR -7th</v>
      </c>
      <c r="H812" s="457"/>
      <c r="I812" s="34" t="s">
        <v>82</v>
      </c>
      <c r="J812" s="72">
        <v>55</v>
      </c>
      <c r="K812" s="72">
        <f t="shared" si="122"/>
        <v>55</v>
      </c>
      <c r="L812" s="72">
        <v>55</v>
      </c>
      <c r="M812" s="72">
        <v>55</v>
      </c>
      <c r="N812" s="72">
        <v>55</v>
      </c>
      <c r="O812" s="72">
        <v>55</v>
      </c>
      <c r="P812" s="72">
        <v>55</v>
      </c>
      <c r="Q812" s="72">
        <v>50</v>
      </c>
      <c r="R812" s="72">
        <v>50</v>
      </c>
      <c r="S812" s="72">
        <v>50</v>
      </c>
      <c r="T812" s="72">
        <v>50</v>
      </c>
      <c r="U812" s="72">
        <v>50</v>
      </c>
      <c r="V812" s="186">
        <v>50</v>
      </c>
      <c r="W812" s="186">
        <v>50</v>
      </c>
      <c r="X812" s="186">
        <v>50</v>
      </c>
      <c r="Y812" s="186">
        <v>50</v>
      </c>
      <c r="Z812" s="186">
        <v>50</v>
      </c>
      <c r="AA812" s="186">
        <v>50</v>
      </c>
      <c r="AB812" s="186">
        <v>50</v>
      </c>
      <c r="AC812" s="186">
        <v>50</v>
      </c>
      <c r="AD812" s="214">
        <v>50</v>
      </c>
      <c r="AE812" s="214">
        <v>50</v>
      </c>
      <c r="AF812" s="214">
        <v>50</v>
      </c>
      <c r="AG812" s="214">
        <v>50</v>
      </c>
      <c r="AH812" s="214">
        <v>50</v>
      </c>
      <c r="AI812" s="214">
        <v>50</v>
      </c>
      <c r="AJ812" s="272">
        <v>50</v>
      </c>
      <c r="AK812" s="301">
        <v>50</v>
      </c>
      <c r="AL812" s="301">
        <v>50</v>
      </c>
      <c r="AM812" s="301">
        <v>50</v>
      </c>
      <c r="AN812" s="272">
        <v>50</v>
      </c>
      <c r="AO812" s="301">
        <v>50</v>
      </c>
      <c r="AP812" s="301">
        <v>50</v>
      </c>
      <c r="AQ812" s="301">
        <v>50</v>
      </c>
      <c r="AR812" s="25"/>
      <c r="AS812" s="116" t="str">
        <f t="shared" si="118"/>
        <v>N</v>
      </c>
      <c r="AT812" s="113">
        <f>IFERROR(SUMIF('Current NLData'!A:A,'Payment Changes'!G812,'Current NLData'!K:K)/COUNTIF('Current NLData'!A:A,'Payment Changes'!G812),0)+IFERROR(VLOOKUP(G812&amp;"-ALL",NLPaymentExport,10,FALSE),0)</f>
        <v>50</v>
      </c>
      <c r="AU812" s="117">
        <f t="shared" si="119"/>
        <v>0</v>
      </c>
    </row>
    <row r="813" spans="1:80" outlineLevel="1" x14ac:dyDescent="0.45">
      <c r="A813" s="3"/>
      <c r="C813" s="4"/>
      <c r="D813" s="456"/>
      <c r="E813" s="90" t="str">
        <f t="shared" si="116"/>
        <v>Hot Springs</v>
      </c>
      <c r="F813" s="92" t="str">
        <f t="shared" si="117"/>
        <v>CP224</v>
      </c>
      <c r="G813" s="98" t="str">
        <f t="shared" si="121"/>
        <v>CP224-NEW DONOR -8th</v>
      </c>
      <c r="H813" s="457"/>
      <c r="I813" s="35" t="s">
        <v>83</v>
      </c>
      <c r="J813" s="74">
        <v>55</v>
      </c>
      <c r="K813" s="74">
        <f>K812</f>
        <v>55</v>
      </c>
      <c r="L813" s="74">
        <v>55</v>
      </c>
      <c r="M813" s="74">
        <v>55</v>
      </c>
      <c r="N813" s="74">
        <v>55</v>
      </c>
      <c r="O813" s="74">
        <v>55</v>
      </c>
      <c r="P813" s="74">
        <v>55</v>
      </c>
      <c r="Q813" s="74">
        <v>50</v>
      </c>
      <c r="R813" s="74">
        <v>50</v>
      </c>
      <c r="S813" s="74">
        <v>50</v>
      </c>
      <c r="T813" s="74">
        <v>50</v>
      </c>
      <c r="U813" s="74">
        <v>50</v>
      </c>
      <c r="V813" s="187">
        <v>50</v>
      </c>
      <c r="W813" s="187">
        <v>50</v>
      </c>
      <c r="X813" s="187">
        <v>50</v>
      </c>
      <c r="Y813" s="187">
        <v>50</v>
      </c>
      <c r="Z813" s="187">
        <v>50</v>
      </c>
      <c r="AA813" s="187">
        <v>50</v>
      </c>
      <c r="AB813" s="187">
        <v>50</v>
      </c>
      <c r="AC813" s="187">
        <v>50</v>
      </c>
      <c r="AD813" s="221">
        <v>50</v>
      </c>
      <c r="AE813" s="221">
        <v>50</v>
      </c>
      <c r="AF813" s="221">
        <v>50</v>
      </c>
      <c r="AG813" s="221">
        <v>50</v>
      </c>
      <c r="AH813" s="221">
        <v>50</v>
      </c>
      <c r="AI813" s="221">
        <v>50</v>
      </c>
      <c r="AJ813" s="273">
        <v>50</v>
      </c>
      <c r="AK813" s="302">
        <v>50</v>
      </c>
      <c r="AL813" s="302">
        <v>50</v>
      </c>
      <c r="AM813" s="302">
        <v>50</v>
      </c>
      <c r="AN813" s="273">
        <v>50</v>
      </c>
      <c r="AO813" s="302">
        <v>50</v>
      </c>
      <c r="AP813" s="302">
        <v>50</v>
      </c>
      <c r="AQ813" s="302">
        <v>50</v>
      </c>
      <c r="AR813" s="25"/>
      <c r="AS813" s="116" t="str">
        <f t="shared" si="118"/>
        <v>N</v>
      </c>
      <c r="AT813" s="113">
        <f>IFERROR(SUMIF('Current NLData'!A:A,'Payment Changes'!G813,'Current NLData'!K:K)/COUNTIF('Current NLData'!A:A,'Payment Changes'!G813),0)+IFERROR(VLOOKUP(G813&amp;"-ALL",NLPaymentExport,10,FALSE),0)</f>
        <v>50</v>
      </c>
      <c r="AU813" s="117">
        <f t="shared" si="119"/>
        <v>0</v>
      </c>
    </row>
    <row r="814" spans="1:80" ht="28.5" outlineLevel="1" x14ac:dyDescent="0.45">
      <c r="A814" s="3"/>
      <c r="C814" s="4"/>
      <c r="D814" s="456"/>
      <c r="E814" s="90" t="str">
        <f t="shared" si="116"/>
        <v>Hot Springs</v>
      </c>
      <c r="F814" s="92" t="str">
        <f t="shared" si="117"/>
        <v>CP224</v>
      </c>
      <c r="G814" s="98" t="str">
        <f t="shared" si="121"/>
        <v>CP224-RETURN - 1st don of the week -STD</v>
      </c>
      <c r="H814" s="457"/>
      <c r="I814" s="36" t="s">
        <v>84</v>
      </c>
      <c r="J814" s="72">
        <v>55</v>
      </c>
      <c r="K814" s="72">
        <v>55</v>
      </c>
      <c r="L814" s="72">
        <v>55</v>
      </c>
      <c r="M814" s="72">
        <v>55</v>
      </c>
      <c r="N814" s="72">
        <v>55</v>
      </c>
      <c r="O814" s="72">
        <v>55</v>
      </c>
      <c r="P814" s="72">
        <v>55</v>
      </c>
      <c r="Q814" s="72">
        <v>50</v>
      </c>
      <c r="R814" s="72">
        <v>50</v>
      </c>
      <c r="S814" s="72">
        <v>50</v>
      </c>
      <c r="T814" s="72">
        <v>50</v>
      </c>
      <c r="U814" s="72">
        <v>50</v>
      </c>
      <c r="V814" s="186">
        <v>50</v>
      </c>
      <c r="W814" s="186">
        <v>50</v>
      </c>
      <c r="X814" s="186">
        <v>50</v>
      </c>
      <c r="Y814" s="186">
        <v>50</v>
      </c>
      <c r="Z814" s="186">
        <v>50</v>
      </c>
      <c r="AA814" s="186">
        <v>50</v>
      </c>
      <c r="AB814" s="186">
        <v>50</v>
      </c>
      <c r="AC814" s="186">
        <v>50</v>
      </c>
      <c r="AD814" s="214">
        <v>50</v>
      </c>
      <c r="AE814" s="214">
        <v>50</v>
      </c>
      <c r="AF814" s="214">
        <v>50</v>
      </c>
      <c r="AG814" s="214">
        <v>50</v>
      </c>
      <c r="AH814" s="214">
        <v>50</v>
      </c>
      <c r="AI814" s="214">
        <v>50</v>
      </c>
      <c r="AJ814" s="272">
        <v>50</v>
      </c>
      <c r="AK814" s="301">
        <v>50</v>
      </c>
      <c r="AL814" s="301">
        <v>50</v>
      </c>
      <c r="AM814" s="301">
        <v>50</v>
      </c>
      <c r="AN814" s="272">
        <v>50</v>
      </c>
      <c r="AO814" s="301">
        <v>50</v>
      </c>
      <c r="AP814" s="301">
        <v>50</v>
      </c>
      <c r="AQ814" s="301">
        <v>50</v>
      </c>
      <c r="AR814" s="25"/>
      <c r="AS814" s="116" t="str">
        <f t="shared" si="118"/>
        <v>N</v>
      </c>
      <c r="AT814" s="113">
        <f>IFERROR(SUMIF('Current NLData'!A:A,'Payment Changes'!G814,'Current NLData'!K:K)/COUNTIF('Current NLData'!A:A,'Payment Changes'!G814),0)+IFERROR(VLOOKUP(G814&amp;"-ALL",NLPaymentExport,10,FALSE),0)</f>
        <v>50</v>
      </c>
      <c r="AU814" s="117">
        <f t="shared" si="119"/>
        <v>0</v>
      </c>
    </row>
    <row r="815" spans="1:80" ht="28.5" outlineLevel="1" x14ac:dyDescent="0.45">
      <c r="A815" s="3"/>
      <c r="C815" s="4"/>
      <c r="D815" s="456"/>
      <c r="E815" s="90" t="str">
        <f t="shared" si="116"/>
        <v>Hot Springs</v>
      </c>
      <c r="F815" s="92" t="str">
        <f t="shared" si="117"/>
        <v>CP224</v>
      </c>
      <c r="G815" s="98" t="str">
        <f t="shared" si="121"/>
        <v>CP224-RETURN - 2nd don of the week -BONUS</v>
      </c>
      <c r="H815" s="457"/>
      <c r="I815" s="36" t="s">
        <v>85</v>
      </c>
      <c r="J815" s="58">
        <v>0</v>
      </c>
      <c r="K815" s="58">
        <v>0</v>
      </c>
      <c r="L815" s="58">
        <v>0</v>
      </c>
      <c r="M815" s="58">
        <v>0</v>
      </c>
      <c r="N815" s="58">
        <v>0</v>
      </c>
      <c r="O815" s="58">
        <v>0</v>
      </c>
      <c r="P815" s="58">
        <v>0</v>
      </c>
      <c r="Q815" s="58">
        <v>5</v>
      </c>
      <c r="R815" s="58">
        <v>5</v>
      </c>
      <c r="S815" s="58">
        <v>5</v>
      </c>
      <c r="T815" s="58">
        <v>5</v>
      </c>
      <c r="U815" s="58">
        <v>5</v>
      </c>
      <c r="V815" s="186">
        <v>5</v>
      </c>
      <c r="W815" s="186">
        <v>5</v>
      </c>
      <c r="X815" s="186">
        <v>5</v>
      </c>
      <c r="Y815" s="186">
        <v>5</v>
      </c>
      <c r="Z815" s="186">
        <v>5</v>
      </c>
      <c r="AA815" s="186">
        <v>5</v>
      </c>
      <c r="AB815" s="186">
        <v>5</v>
      </c>
      <c r="AC815" s="186">
        <v>5</v>
      </c>
      <c r="AD815" s="214">
        <v>5</v>
      </c>
      <c r="AE815" s="214">
        <v>5</v>
      </c>
      <c r="AF815" s="214">
        <v>5</v>
      </c>
      <c r="AG815" s="214">
        <v>5</v>
      </c>
      <c r="AH815" s="214">
        <v>5</v>
      </c>
      <c r="AI815" s="214">
        <v>5</v>
      </c>
      <c r="AJ815" s="272">
        <v>5</v>
      </c>
      <c r="AK815" s="301">
        <v>5</v>
      </c>
      <c r="AL815" s="301">
        <v>5</v>
      </c>
      <c r="AM815" s="301">
        <v>5</v>
      </c>
      <c r="AN815" s="272">
        <v>5</v>
      </c>
      <c r="AO815" s="301">
        <v>5</v>
      </c>
      <c r="AP815" s="301">
        <v>5</v>
      </c>
      <c r="AQ815" s="301">
        <v>5</v>
      </c>
      <c r="AR815" s="22"/>
      <c r="AS815" s="116" t="str">
        <f t="shared" si="118"/>
        <v>N</v>
      </c>
      <c r="AT815" s="113">
        <f>IFERROR(SUMIF('Current NLData'!A:A,'Payment Changes'!G815,'Current NLData'!K:K)/COUNTIF('Current NLData'!A:A,'Payment Changes'!G815),0)+IFERROR(VLOOKUP(G815&amp;"-ALL",NLPaymentExport,10,FALSE),0)</f>
        <v>5</v>
      </c>
      <c r="AU815" s="117">
        <f t="shared" si="119"/>
        <v>0</v>
      </c>
    </row>
    <row r="816" spans="1:80" ht="28.5" outlineLevel="1" x14ac:dyDescent="0.45">
      <c r="A816" s="3"/>
      <c r="C816" s="4"/>
      <c r="D816" s="456"/>
      <c r="E816" s="90" t="str">
        <f t="shared" si="116"/>
        <v>Hot Springs</v>
      </c>
      <c r="F816" s="92" t="str">
        <f t="shared" si="117"/>
        <v>CP224</v>
      </c>
      <c r="G816" s="98" t="str">
        <f t="shared" si="121"/>
        <v>CP224-RETURN - 5th don of the month -BONUS</v>
      </c>
      <c r="H816" s="457"/>
      <c r="I816" s="37" t="s">
        <v>86</v>
      </c>
      <c r="J816" s="65">
        <v>0</v>
      </c>
      <c r="K816" s="65">
        <v>0</v>
      </c>
      <c r="L816" s="65">
        <v>0</v>
      </c>
      <c r="M816" s="65">
        <v>0</v>
      </c>
      <c r="N816" s="65">
        <v>0</v>
      </c>
      <c r="O816" s="65">
        <v>0</v>
      </c>
      <c r="P816" s="65">
        <v>0</v>
      </c>
      <c r="Q816" s="65">
        <v>0</v>
      </c>
      <c r="R816" s="65">
        <v>0</v>
      </c>
      <c r="S816" s="65">
        <v>0</v>
      </c>
      <c r="T816" s="65">
        <v>0</v>
      </c>
      <c r="U816" s="65">
        <v>0</v>
      </c>
      <c r="V816" s="188">
        <v>0</v>
      </c>
      <c r="W816" s="188">
        <v>0</v>
      </c>
      <c r="X816" s="188">
        <v>0</v>
      </c>
      <c r="Y816" s="188">
        <v>0</v>
      </c>
      <c r="Z816" s="188">
        <v>0</v>
      </c>
      <c r="AA816" s="188">
        <v>0</v>
      </c>
      <c r="AB816" s="188">
        <v>0</v>
      </c>
      <c r="AC816" s="199">
        <v>20</v>
      </c>
      <c r="AD816" s="222">
        <v>20</v>
      </c>
      <c r="AE816" s="199">
        <v>20</v>
      </c>
      <c r="AF816" s="199">
        <v>20</v>
      </c>
      <c r="AG816" s="222">
        <v>20</v>
      </c>
      <c r="AH816" s="222">
        <v>20</v>
      </c>
      <c r="AI816" s="199">
        <v>30</v>
      </c>
      <c r="AJ816" s="290">
        <v>0</v>
      </c>
      <c r="AK816" s="303">
        <v>0</v>
      </c>
      <c r="AL816" s="303">
        <v>0</v>
      </c>
      <c r="AM816" s="290">
        <v>10</v>
      </c>
      <c r="AN816" s="290">
        <v>30</v>
      </c>
      <c r="AO816" s="290">
        <v>10</v>
      </c>
      <c r="AP816" s="290">
        <v>20</v>
      </c>
      <c r="AQ816" s="303">
        <v>20</v>
      </c>
      <c r="AR816" s="22"/>
      <c r="AS816" s="116" t="str">
        <f t="shared" si="118"/>
        <v>N</v>
      </c>
      <c r="AT816" s="113">
        <f>IFERROR(SUMIF('Current NLData'!A:A,'Payment Changes'!G816,'Current NLData'!K:K)/COUNTIF('Current NLData'!A:A,'Payment Changes'!G816),0)+IFERROR(VLOOKUP(G816&amp;"-ALL",NLPaymentExport,10,FALSE),0)</f>
        <v>20</v>
      </c>
      <c r="AU816" s="117">
        <f t="shared" si="119"/>
        <v>0</v>
      </c>
    </row>
    <row r="817" spans="1:80" ht="28.5" outlineLevel="1" x14ac:dyDescent="0.45">
      <c r="A817" s="3"/>
      <c r="C817" s="4"/>
      <c r="D817" s="456"/>
      <c r="E817" s="90" t="str">
        <f t="shared" si="116"/>
        <v>Hot Springs</v>
      </c>
      <c r="F817" s="92" t="str">
        <f t="shared" si="117"/>
        <v>CP224</v>
      </c>
      <c r="G817" s="98" t="str">
        <f t="shared" si="121"/>
        <v>CP224-RETURN - 6th don of the month -BONUS</v>
      </c>
      <c r="H817" s="457"/>
      <c r="I817" s="38" t="s">
        <v>87</v>
      </c>
      <c r="J817" s="58">
        <v>0</v>
      </c>
      <c r="K817" s="58">
        <v>0</v>
      </c>
      <c r="L817" s="58">
        <v>0</v>
      </c>
      <c r="M817" s="58">
        <v>30</v>
      </c>
      <c r="N817" s="58">
        <v>30</v>
      </c>
      <c r="O817" s="58">
        <v>30</v>
      </c>
      <c r="P817" s="58">
        <v>30</v>
      </c>
      <c r="Q817" s="58">
        <v>30</v>
      </c>
      <c r="R817" s="58">
        <v>30</v>
      </c>
      <c r="S817" s="58">
        <v>30</v>
      </c>
      <c r="T817" s="58">
        <v>30</v>
      </c>
      <c r="U817" s="58">
        <v>30</v>
      </c>
      <c r="V817" s="186">
        <v>30</v>
      </c>
      <c r="W817" s="186">
        <v>30</v>
      </c>
      <c r="X817" s="186">
        <v>30</v>
      </c>
      <c r="Y817" s="186">
        <v>30</v>
      </c>
      <c r="Z817" s="186">
        <v>30</v>
      </c>
      <c r="AA817" s="186">
        <v>30</v>
      </c>
      <c r="AB817" s="186">
        <v>30</v>
      </c>
      <c r="AC817" s="190">
        <v>15</v>
      </c>
      <c r="AD817" s="214">
        <v>15</v>
      </c>
      <c r="AE817" s="190">
        <v>40</v>
      </c>
      <c r="AF817" s="190">
        <v>40</v>
      </c>
      <c r="AG817" s="214">
        <v>40</v>
      </c>
      <c r="AH817" s="214">
        <v>40</v>
      </c>
      <c r="AI817" s="190">
        <v>20</v>
      </c>
      <c r="AJ817" s="289">
        <v>10</v>
      </c>
      <c r="AK817" s="301">
        <v>10</v>
      </c>
      <c r="AL817" s="301">
        <v>10</v>
      </c>
      <c r="AM817" s="301">
        <v>10</v>
      </c>
      <c r="AN817" s="289">
        <v>0</v>
      </c>
      <c r="AO817" s="289">
        <v>20</v>
      </c>
      <c r="AP817" s="301">
        <v>20</v>
      </c>
      <c r="AQ817" s="301">
        <v>20</v>
      </c>
      <c r="AR817" s="22"/>
      <c r="AS817" s="116" t="str">
        <f t="shared" si="118"/>
        <v>N</v>
      </c>
      <c r="AT817" s="113">
        <f>IFERROR(SUMIF('Current NLData'!A:A,'Payment Changes'!G817,'Current NLData'!K:K)/COUNTIF('Current NLData'!A:A,'Payment Changes'!G817),0)+IFERROR(VLOOKUP(G817&amp;"-ALL",NLPaymentExport,10,FALSE),0)</f>
        <v>20</v>
      </c>
      <c r="AU817" s="117">
        <f t="shared" si="119"/>
        <v>0</v>
      </c>
    </row>
    <row r="818" spans="1:80" ht="28.5" outlineLevel="1" x14ac:dyDescent="0.45">
      <c r="A818" s="3"/>
      <c r="C818" s="4"/>
      <c r="D818" s="456"/>
      <c r="E818" s="90" t="str">
        <f t="shared" si="116"/>
        <v>Hot Springs</v>
      </c>
      <c r="F818" s="92" t="str">
        <f t="shared" si="117"/>
        <v>CP224</v>
      </c>
      <c r="G818" s="98" t="str">
        <f t="shared" si="121"/>
        <v>CP224-RETURN - 7th don of the month -BONUS</v>
      </c>
      <c r="H818" s="457"/>
      <c r="I818" s="38" t="s">
        <v>88</v>
      </c>
      <c r="J818" s="58">
        <v>0</v>
      </c>
      <c r="K818" s="58">
        <v>0</v>
      </c>
      <c r="L818" s="58">
        <v>0</v>
      </c>
      <c r="M818" s="58">
        <v>0</v>
      </c>
      <c r="N818" s="58">
        <v>0</v>
      </c>
      <c r="O818" s="58">
        <v>0</v>
      </c>
      <c r="P818" s="58">
        <v>0</v>
      </c>
      <c r="Q818" s="58">
        <v>0</v>
      </c>
      <c r="R818" s="58">
        <v>0</v>
      </c>
      <c r="S818" s="58">
        <v>0</v>
      </c>
      <c r="T818" s="58">
        <v>0</v>
      </c>
      <c r="U818" s="58">
        <v>0</v>
      </c>
      <c r="V818" s="186">
        <v>0</v>
      </c>
      <c r="W818" s="186">
        <v>0</v>
      </c>
      <c r="X818" s="186">
        <v>0</v>
      </c>
      <c r="Y818" s="186">
        <v>0</v>
      </c>
      <c r="Z818" s="186">
        <v>0</v>
      </c>
      <c r="AA818" s="186">
        <v>0</v>
      </c>
      <c r="AB818" s="186">
        <v>0</v>
      </c>
      <c r="AC818" s="186">
        <v>0</v>
      </c>
      <c r="AD818" s="214">
        <v>0</v>
      </c>
      <c r="AE818" s="190">
        <v>20</v>
      </c>
      <c r="AF818" s="190">
        <v>20</v>
      </c>
      <c r="AG818" s="214">
        <v>20</v>
      </c>
      <c r="AH818" s="214">
        <v>20</v>
      </c>
      <c r="AI818" s="190">
        <v>0</v>
      </c>
      <c r="AJ818" s="272">
        <v>0</v>
      </c>
      <c r="AK818" s="301">
        <v>0</v>
      </c>
      <c r="AL818" s="301">
        <v>0</v>
      </c>
      <c r="AM818" s="301">
        <v>0</v>
      </c>
      <c r="AN818" s="272">
        <v>0</v>
      </c>
      <c r="AO818" s="289">
        <v>30</v>
      </c>
      <c r="AP818" s="289">
        <v>10</v>
      </c>
      <c r="AQ818" s="301">
        <v>10</v>
      </c>
      <c r="AR818" s="22"/>
      <c r="AS818" s="116" t="str">
        <f t="shared" si="118"/>
        <v>N</v>
      </c>
      <c r="AT818" s="113">
        <f>IFERROR(SUMIF('Current NLData'!A:A,'Payment Changes'!G818,'Current NLData'!K:K)/COUNTIF('Current NLData'!A:A,'Payment Changes'!G818),0)+IFERROR(VLOOKUP(G818&amp;"-ALL",NLPaymentExport,10,FALSE),0)</f>
        <v>10</v>
      </c>
      <c r="AU818" s="117">
        <f t="shared" si="119"/>
        <v>0</v>
      </c>
    </row>
    <row r="819" spans="1:80" ht="28.5" outlineLevel="1" x14ac:dyDescent="0.45">
      <c r="A819" s="3"/>
      <c r="C819" s="4"/>
      <c r="D819" s="456"/>
      <c r="E819" s="90" t="str">
        <f t="shared" si="116"/>
        <v>Hot Springs</v>
      </c>
      <c r="F819" s="92" t="str">
        <f t="shared" si="117"/>
        <v>CP224</v>
      </c>
      <c r="G819" s="98" t="str">
        <f t="shared" si="121"/>
        <v>CP224-RETURN - 8th don of the month -BONUS</v>
      </c>
      <c r="H819" s="457"/>
      <c r="I819" s="38" t="s">
        <v>89</v>
      </c>
      <c r="J819" s="58">
        <v>25</v>
      </c>
      <c r="K819" s="58">
        <v>25</v>
      </c>
      <c r="L819" s="58">
        <v>0</v>
      </c>
      <c r="M819" s="58">
        <v>0</v>
      </c>
      <c r="N819" s="58">
        <v>0</v>
      </c>
      <c r="O819" s="58">
        <v>0</v>
      </c>
      <c r="P819" s="58">
        <v>0</v>
      </c>
      <c r="Q819" s="58">
        <v>0</v>
      </c>
      <c r="R819" s="58">
        <v>0</v>
      </c>
      <c r="S819" s="58">
        <v>0</v>
      </c>
      <c r="T819" s="58">
        <v>0</v>
      </c>
      <c r="U819" s="58">
        <v>0</v>
      </c>
      <c r="V819" s="186">
        <v>0</v>
      </c>
      <c r="W819" s="186">
        <v>0</v>
      </c>
      <c r="X819" s="186">
        <v>0</v>
      </c>
      <c r="Y819" s="186">
        <v>0</v>
      </c>
      <c r="Z819" s="186">
        <v>0</v>
      </c>
      <c r="AA819" s="186">
        <v>0</v>
      </c>
      <c r="AB819" s="186">
        <v>0</v>
      </c>
      <c r="AC819" s="186">
        <v>0</v>
      </c>
      <c r="AD819" s="214">
        <v>0</v>
      </c>
      <c r="AE819" s="214">
        <v>0</v>
      </c>
      <c r="AF819" s="214">
        <v>0</v>
      </c>
      <c r="AG819" s="214">
        <v>0</v>
      </c>
      <c r="AH819" s="214">
        <v>0</v>
      </c>
      <c r="AI819" s="214">
        <v>0</v>
      </c>
      <c r="AJ819" s="272">
        <v>0</v>
      </c>
      <c r="AK819" s="301">
        <v>0</v>
      </c>
      <c r="AL819" s="301">
        <v>0</v>
      </c>
      <c r="AM819" s="301">
        <v>0</v>
      </c>
      <c r="AN819" s="272">
        <v>0</v>
      </c>
      <c r="AO819" s="301">
        <v>0</v>
      </c>
      <c r="AP819" s="301">
        <v>0</v>
      </c>
      <c r="AQ819" s="301">
        <v>0</v>
      </c>
      <c r="AR819" s="22"/>
      <c r="AS819" s="116" t="str">
        <f t="shared" si="118"/>
        <v>N</v>
      </c>
      <c r="AT819" s="113">
        <f>IFERROR(SUMIF('Current NLData'!A:A,'Payment Changes'!G819,'Current NLData'!K:K)/COUNTIF('Current NLData'!A:A,'Payment Changes'!G819),0)+IFERROR(VLOOKUP(G819&amp;"-ALL",NLPaymentExport,10,FALSE),0)</f>
        <v>0</v>
      </c>
      <c r="AU819" s="117">
        <f t="shared" si="119"/>
        <v>0</v>
      </c>
    </row>
    <row r="820" spans="1:80" ht="28.5" outlineLevel="1" x14ac:dyDescent="0.45">
      <c r="A820" s="3"/>
      <c r="C820" s="4" t="str">
        <f>IF(J820=0,"Warning","")</f>
        <v/>
      </c>
      <c r="D820" s="456"/>
      <c r="E820" s="90" t="str">
        <f t="shared" si="116"/>
        <v>Hot Springs</v>
      </c>
      <c r="F820" s="92" t="str">
        <f t="shared" si="117"/>
        <v>CP224</v>
      </c>
      <c r="G820" s="98" t="str">
        <f t="shared" si="121"/>
        <v>CP224-RETURN - Buddy referral  -BONUS</v>
      </c>
      <c r="H820" s="457"/>
      <c r="I820" s="39" t="s">
        <v>90</v>
      </c>
      <c r="J820" s="58">
        <v>50</v>
      </c>
      <c r="K820" s="58">
        <v>50</v>
      </c>
      <c r="L820" s="58">
        <v>0</v>
      </c>
      <c r="M820" s="58">
        <v>50</v>
      </c>
      <c r="N820" s="58">
        <v>50</v>
      </c>
      <c r="O820" s="58">
        <v>50</v>
      </c>
      <c r="P820" s="58">
        <v>50</v>
      </c>
      <c r="Q820" s="58">
        <v>50</v>
      </c>
      <c r="R820" s="58">
        <v>50</v>
      </c>
      <c r="S820" s="58">
        <v>50</v>
      </c>
      <c r="T820" s="58">
        <v>50</v>
      </c>
      <c r="U820" s="58">
        <v>50</v>
      </c>
      <c r="V820" s="186">
        <v>50</v>
      </c>
      <c r="W820" s="186">
        <v>50</v>
      </c>
      <c r="X820" s="186">
        <v>50</v>
      </c>
      <c r="Y820" s="186">
        <v>50</v>
      </c>
      <c r="Z820" s="186">
        <v>50</v>
      </c>
      <c r="AA820" s="186">
        <v>100</v>
      </c>
      <c r="AB820" s="190">
        <v>50</v>
      </c>
      <c r="AC820" s="214">
        <v>50</v>
      </c>
      <c r="AD820" s="214">
        <v>50</v>
      </c>
      <c r="AE820" s="214">
        <v>50</v>
      </c>
      <c r="AF820" s="214">
        <v>50</v>
      </c>
      <c r="AG820" s="214">
        <v>50</v>
      </c>
      <c r="AH820" s="214">
        <v>50</v>
      </c>
      <c r="AI820" s="214">
        <v>50</v>
      </c>
      <c r="AJ820" s="289">
        <v>25</v>
      </c>
      <c r="AK820" s="301">
        <v>25</v>
      </c>
      <c r="AL820" s="301">
        <v>25</v>
      </c>
      <c r="AM820" s="289">
        <v>50</v>
      </c>
      <c r="AN820" s="272">
        <v>50</v>
      </c>
      <c r="AO820" s="301">
        <v>50</v>
      </c>
      <c r="AP820" s="301">
        <v>50</v>
      </c>
      <c r="AQ820" s="301">
        <v>50</v>
      </c>
      <c r="AR820" s="22"/>
      <c r="AS820" s="116" t="str">
        <f t="shared" si="118"/>
        <v>N</v>
      </c>
      <c r="AT820" s="113">
        <f>IFERROR(SUMIF('Current NLData'!A:A,'Payment Changes'!G820,'Current NLData'!K:K)/COUNTIF('Current NLData'!A:A,'Payment Changes'!G820),0)+IFERROR(VLOOKUP(G820&amp;"-ALL",NLPaymentExport,10,FALSE),0)</f>
        <v>50</v>
      </c>
      <c r="AU820" s="117">
        <f t="shared" si="119"/>
        <v>0</v>
      </c>
    </row>
    <row r="821" spans="1:80" s="89" customFormat="1" ht="21.4" thickBot="1" x14ac:dyDescent="0.7">
      <c r="A821" s="85"/>
      <c r="B821" s="348"/>
      <c r="C821" s="160"/>
      <c r="D821" s="86"/>
      <c r="E821" s="86"/>
      <c r="F821" s="86"/>
      <c r="G821" s="86"/>
      <c r="H821" s="95"/>
      <c r="I821" s="87"/>
      <c r="J821" s="88"/>
      <c r="K821" s="88"/>
      <c r="L821" s="88"/>
      <c r="M821" s="88"/>
      <c r="N821" s="88"/>
      <c r="O821" s="88"/>
      <c r="P821" s="88"/>
      <c r="Q821" s="88"/>
      <c r="R821" s="88"/>
      <c r="S821" s="88"/>
      <c r="T821" s="88"/>
      <c r="U821" s="88"/>
      <c r="V821" s="189" t="s">
        <v>91</v>
      </c>
      <c r="W821" s="189" t="s">
        <v>91</v>
      </c>
      <c r="X821" s="189" t="s">
        <v>91</v>
      </c>
      <c r="Y821" s="189" t="s">
        <v>91</v>
      </c>
      <c r="Z821" s="189" t="s">
        <v>91</v>
      </c>
      <c r="AA821" s="189" t="s">
        <v>91</v>
      </c>
      <c r="AB821" s="189" t="s">
        <v>91</v>
      </c>
      <c r="AC821" s="189" t="s">
        <v>91</v>
      </c>
      <c r="AD821" s="257" t="s">
        <v>91</v>
      </c>
      <c r="AE821" s="257" t="s">
        <v>91</v>
      </c>
      <c r="AF821" s="257" t="s">
        <v>91</v>
      </c>
      <c r="AG821" s="257" t="s">
        <v>91</v>
      </c>
      <c r="AH821" s="257" t="s">
        <v>91</v>
      </c>
      <c r="AI821" s="257" t="s">
        <v>91</v>
      </c>
      <c r="AJ821" s="288" t="s">
        <v>91</v>
      </c>
      <c r="AK821" s="311" t="s">
        <v>91</v>
      </c>
      <c r="AL821" s="311" t="s">
        <v>91</v>
      </c>
      <c r="AM821" s="311" t="s">
        <v>91</v>
      </c>
      <c r="AN821" s="288" t="s">
        <v>91</v>
      </c>
      <c r="AO821" s="311" t="s">
        <v>91</v>
      </c>
      <c r="AP821" s="311" t="s">
        <v>91</v>
      </c>
      <c r="AQ821" s="311" t="s">
        <v>91</v>
      </c>
      <c r="AR821" s="21"/>
      <c r="AS821" s="116" t="str">
        <f t="shared" si="118"/>
        <v>N</v>
      </c>
      <c r="AT821" s="113">
        <f>IFERROR(SUMIF('Current NLData'!A:A,'Payment Changes'!G821,'Current NLData'!K:K)/COUNTIF('Current NLData'!A:A,'Payment Changes'!G821),0)+IFERROR(VLOOKUP(G821&amp;"-ALL",NLPaymentExport,10,FALSE),0)</f>
        <v>0</v>
      </c>
      <c r="AU821" s="117" t="str">
        <f t="shared" si="119"/>
        <v/>
      </c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</row>
    <row r="822" spans="1:80" s="10" customFormat="1" x14ac:dyDescent="0.45">
      <c r="A822" s="458">
        <v>46</v>
      </c>
      <c r="B822" s="461" t="s">
        <v>596</v>
      </c>
      <c r="C822" s="464" t="s">
        <v>44</v>
      </c>
      <c r="D822" s="467" t="s">
        <v>100</v>
      </c>
      <c r="E822" s="105" t="str">
        <f t="shared" si="116"/>
        <v>Jonesboro</v>
      </c>
      <c r="F822" s="106" t="s">
        <v>597</v>
      </c>
      <c r="G822" s="107" t="str">
        <f t="shared" ref="G822:G840" si="123">F822&amp;"-"&amp;I822</f>
        <v>CP226-New Donor</v>
      </c>
      <c r="H822" s="470" t="s">
        <v>282</v>
      </c>
      <c r="I822" s="76" t="s">
        <v>48</v>
      </c>
      <c r="J822" s="40" t="s">
        <v>583</v>
      </c>
      <c r="K822" s="41" t="s">
        <v>598</v>
      </c>
      <c r="L822" s="41" t="s">
        <v>598</v>
      </c>
      <c r="M822" s="42" t="s">
        <v>598</v>
      </c>
      <c r="N822" s="40" t="s">
        <v>598</v>
      </c>
      <c r="O822" s="40" t="s">
        <v>598</v>
      </c>
      <c r="P822" s="40" t="s">
        <v>598</v>
      </c>
      <c r="Q822" s="40" t="s">
        <v>598</v>
      </c>
      <c r="R822" s="40" t="s">
        <v>598</v>
      </c>
      <c r="S822" s="40" t="s">
        <v>598</v>
      </c>
      <c r="T822" s="40" t="s">
        <v>598</v>
      </c>
      <c r="U822" s="40" t="s">
        <v>598</v>
      </c>
      <c r="V822" s="180" t="s">
        <v>598</v>
      </c>
      <c r="W822" s="180" t="s">
        <v>598</v>
      </c>
      <c r="X822" s="180" t="s">
        <v>598</v>
      </c>
      <c r="Y822" s="180" t="s">
        <v>598</v>
      </c>
      <c r="Z822" s="180" t="s">
        <v>598</v>
      </c>
      <c r="AA822" s="180" t="s">
        <v>598</v>
      </c>
      <c r="AB822" s="180" t="s">
        <v>598</v>
      </c>
      <c r="AC822" s="180" t="s">
        <v>598</v>
      </c>
      <c r="AD822" s="191" t="s">
        <v>584</v>
      </c>
      <c r="AE822" s="213" t="s">
        <v>584</v>
      </c>
      <c r="AF822" s="213" t="s">
        <v>584</v>
      </c>
      <c r="AG822" s="213" t="s">
        <v>584</v>
      </c>
      <c r="AH822" s="213" t="s">
        <v>584</v>
      </c>
      <c r="AI822" s="213" t="s">
        <v>584</v>
      </c>
      <c r="AJ822" s="281" t="s">
        <v>584</v>
      </c>
      <c r="AK822" s="320" t="s">
        <v>584</v>
      </c>
      <c r="AL822" s="282" t="s">
        <v>108</v>
      </c>
      <c r="AM822" s="320" t="s">
        <v>108</v>
      </c>
      <c r="AN822" s="281" t="s">
        <v>108</v>
      </c>
      <c r="AO822" s="282" t="s">
        <v>109</v>
      </c>
      <c r="AP822" s="320" t="s">
        <v>109</v>
      </c>
      <c r="AQ822" s="320" t="s">
        <v>109</v>
      </c>
      <c r="AR822" s="108"/>
      <c r="AS822" s="116" t="str">
        <f t="shared" si="118"/>
        <v>N</v>
      </c>
      <c r="AT822" s="113">
        <f>IFERROR(SUMIF('Current NLData'!A:A,'Payment Changes'!G822,'Current NLData'!K:K)/COUNTIF('Current NLData'!A:A,'Payment Changes'!G822),0)+IFERROR(VLOOKUP(G822&amp;"-ALL",NLPaymentExport,10,FALSE),0)</f>
        <v>0</v>
      </c>
      <c r="AU822" s="117" t="str">
        <f t="shared" si="119"/>
        <v/>
      </c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</row>
    <row r="823" spans="1:80" x14ac:dyDescent="0.45">
      <c r="A823" s="459"/>
      <c r="B823" s="462"/>
      <c r="C823" s="465"/>
      <c r="D823" s="468"/>
      <c r="E823" s="90" t="str">
        <f t="shared" si="116"/>
        <v>Jonesboro</v>
      </c>
      <c r="F823" s="91" t="s">
        <v>597</v>
      </c>
      <c r="G823" s="97" t="str">
        <f t="shared" si="123"/>
        <v>CP226-Return Donor</v>
      </c>
      <c r="H823" s="471"/>
      <c r="I823" s="77" t="s">
        <v>60</v>
      </c>
      <c r="J823" s="43" t="s">
        <v>583</v>
      </c>
      <c r="K823" s="43" t="s">
        <v>598</v>
      </c>
      <c r="L823" s="44" t="s">
        <v>598</v>
      </c>
      <c r="M823" s="45" t="s">
        <v>598</v>
      </c>
      <c r="N823" s="43" t="s">
        <v>598</v>
      </c>
      <c r="O823" s="43" t="s">
        <v>598</v>
      </c>
      <c r="P823" s="43" t="s">
        <v>598</v>
      </c>
      <c r="Q823" s="43" t="s">
        <v>598</v>
      </c>
      <c r="R823" s="43" t="s">
        <v>598</v>
      </c>
      <c r="S823" s="43" t="s">
        <v>598</v>
      </c>
      <c r="T823" s="43" t="s">
        <v>598</v>
      </c>
      <c r="U823" s="43" t="s">
        <v>598</v>
      </c>
      <c r="V823" s="176" t="s">
        <v>598</v>
      </c>
      <c r="W823" s="176" t="s">
        <v>598</v>
      </c>
      <c r="X823" s="176" t="s">
        <v>598</v>
      </c>
      <c r="Y823" s="176" t="s">
        <v>598</v>
      </c>
      <c r="Z823" s="176" t="s">
        <v>598</v>
      </c>
      <c r="AA823" s="176" t="s">
        <v>598</v>
      </c>
      <c r="AB823" s="176" t="s">
        <v>598</v>
      </c>
      <c r="AC823" s="176" t="s">
        <v>598</v>
      </c>
      <c r="AD823" s="217" t="s">
        <v>598</v>
      </c>
      <c r="AE823" s="217" t="s">
        <v>598</v>
      </c>
      <c r="AF823" s="217" t="s">
        <v>598</v>
      </c>
      <c r="AG823" s="217" t="s">
        <v>598</v>
      </c>
      <c r="AH823" s="217" t="s">
        <v>598</v>
      </c>
      <c r="AI823" s="217" t="s">
        <v>598</v>
      </c>
      <c r="AJ823" s="270" t="s">
        <v>598</v>
      </c>
      <c r="AK823" s="313" t="s">
        <v>598</v>
      </c>
      <c r="AL823" s="313" t="s">
        <v>598</v>
      </c>
      <c r="AM823" s="313" t="s">
        <v>598</v>
      </c>
      <c r="AN823" s="271" t="s">
        <v>599</v>
      </c>
      <c r="AO823" s="313" t="s">
        <v>599</v>
      </c>
      <c r="AP823" s="313" t="s">
        <v>599</v>
      </c>
      <c r="AQ823" s="313" t="s">
        <v>599</v>
      </c>
      <c r="AR823" s="21"/>
      <c r="AS823" s="116" t="str">
        <f t="shared" si="118"/>
        <v>N</v>
      </c>
      <c r="AT823" s="113">
        <f>IFERROR(SUMIF('Current NLData'!A:A,'Payment Changes'!G823,'Current NLData'!K:K)/COUNTIF('Current NLData'!A:A,'Payment Changes'!G823),0)+IFERROR(VLOOKUP(G823&amp;"-ALL",NLPaymentExport,10,FALSE),0)</f>
        <v>0</v>
      </c>
      <c r="AU823" s="117" t="str">
        <f t="shared" si="119"/>
        <v/>
      </c>
    </row>
    <row r="824" spans="1:80" x14ac:dyDescent="0.45">
      <c r="A824" s="459"/>
      <c r="B824" s="462"/>
      <c r="C824" s="465"/>
      <c r="D824" s="468"/>
      <c r="E824" s="90" t="str">
        <f t="shared" ref="E824:E867" si="124">IF(B824 = "",E823,B824)</f>
        <v>Jonesboro</v>
      </c>
      <c r="F824" s="91" t="s">
        <v>597</v>
      </c>
      <c r="G824" s="97" t="str">
        <f t="shared" si="123"/>
        <v>CP226-Retention Bonus</v>
      </c>
      <c r="H824" s="471"/>
      <c r="I824" s="78" t="s">
        <v>62</v>
      </c>
      <c r="J824" s="46" t="s">
        <v>533</v>
      </c>
      <c r="K824" s="46" t="s">
        <v>533</v>
      </c>
      <c r="L824" s="47" t="s">
        <v>64</v>
      </c>
      <c r="M824" s="48" t="s">
        <v>64</v>
      </c>
      <c r="N824" s="46" t="s">
        <v>64</v>
      </c>
      <c r="O824" s="46" t="s">
        <v>64</v>
      </c>
      <c r="P824" s="46" t="s">
        <v>64</v>
      </c>
      <c r="Q824" s="46" t="s">
        <v>64</v>
      </c>
      <c r="R824" s="46" t="s">
        <v>64</v>
      </c>
      <c r="S824" s="46" t="s">
        <v>64</v>
      </c>
      <c r="T824" s="46" t="s">
        <v>64</v>
      </c>
      <c r="U824" s="46" t="s">
        <v>64</v>
      </c>
      <c r="V824" s="177" t="s">
        <v>64</v>
      </c>
      <c r="W824" s="177" t="s">
        <v>64</v>
      </c>
      <c r="X824" s="177" t="s">
        <v>64</v>
      </c>
      <c r="Y824" s="177" t="s">
        <v>64</v>
      </c>
      <c r="Z824" s="177" t="s">
        <v>64</v>
      </c>
      <c r="AA824" s="177" t="s">
        <v>64</v>
      </c>
      <c r="AB824" s="177" t="s">
        <v>64</v>
      </c>
      <c r="AC824" s="248" t="s">
        <v>64</v>
      </c>
      <c r="AD824" s="229" t="s">
        <v>600</v>
      </c>
      <c r="AE824" s="248" t="s">
        <v>600</v>
      </c>
      <c r="AF824" s="248" t="s">
        <v>600</v>
      </c>
      <c r="AG824" s="248" t="s">
        <v>600</v>
      </c>
      <c r="AH824" s="248" t="s">
        <v>600</v>
      </c>
      <c r="AI824" s="229" t="s">
        <v>601</v>
      </c>
      <c r="AJ824" s="280" t="s">
        <v>601</v>
      </c>
      <c r="AK824" s="314" t="s">
        <v>601</v>
      </c>
      <c r="AL824" s="314" t="s">
        <v>601</v>
      </c>
      <c r="AM824" s="314" t="s">
        <v>601</v>
      </c>
      <c r="AN824" s="276" t="s">
        <v>577</v>
      </c>
      <c r="AO824" s="276" t="s">
        <v>602</v>
      </c>
      <c r="AP824" s="276" t="s">
        <v>603</v>
      </c>
      <c r="AQ824" s="314" t="s">
        <v>603</v>
      </c>
      <c r="AR824" s="21"/>
      <c r="AS824" s="116" t="str">
        <f t="shared" si="118"/>
        <v>N</v>
      </c>
      <c r="AT824" s="113">
        <f>IFERROR(SUMIF('Current NLData'!A:A,'Payment Changes'!G824,'Current NLData'!K:K)/COUNTIF('Current NLData'!A:A,'Payment Changes'!G824),0)+IFERROR(VLOOKUP(G824&amp;"-ALL",NLPaymentExport,10,FALSE),0)</f>
        <v>0</v>
      </c>
      <c r="AU824" s="117" t="str">
        <f t="shared" si="119"/>
        <v/>
      </c>
    </row>
    <row r="825" spans="1:80" s="15" customFormat="1" ht="14.65" thickBot="1" x14ac:dyDescent="0.5">
      <c r="A825" s="460"/>
      <c r="B825" s="463"/>
      <c r="C825" s="466"/>
      <c r="D825" s="469"/>
      <c r="E825" s="109" t="str">
        <f t="shared" si="124"/>
        <v>Jonesboro</v>
      </c>
      <c r="F825" s="110" t="s">
        <v>597</v>
      </c>
      <c r="G825" s="111" t="str">
        <f t="shared" si="123"/>
        <v>CP226-Referral</v>
      </c>
      <c r="H825" s="472"/>
      <c r="I825" s="79" t="s">
        <v>73</v>
      </c>
      <c r="J825" s="49">
        <v>50</v>
      </c>
      <c r="K825" s="49">
        <v>50</v>
      </c>
      <c r="L825" s="50" t="s">
        <v>64</v>
      </c>
      <c r="M825" s="51" t="s">
        <v>64</v>
      </c>
      <c r="N825" s="49" t="s">
        <v>64</v>
      </c>
      <c r="O825" s="49">
        <v>50</v>
      </c>
      <c r="P825" s="49">
        <v>50</v>
      </c>
      <c r="Q825" s="49">
        <v>50</v>
      </c>
      <c r="R825" s="49">
        <v>50</v>
      </c>
      <c r="S825" s="49">
        <v>50</v>
      </c>
      <c r="T825" s="49">
        <v>50</v>
      </c>
      <c r="U825" s="49">
        <v>50</v>
      </c>
      <c r="V825" s="178">
        <v>50</v>
      </c>
      <c r="W825" s="178">
        <v>50</v>
      </c>
      <c r="X825" s="178">
        <v>50</v>
      </c>
      <c r="Y825" s="178">
        <v>50</v>
      </c>
      <c r="Z825" s="178">
        <v>50</v>
      </c>
      <c r="AA825" s="178" t="s">
        <v>134</v>
      </c>
      <c r="AB825" s="233" t="s">
        <v>134</v>
      </c>
      <c r="AC825" s="244" t="s">
        <v>133</v>
      </c>
      <c r="AD825" s="249" t="s">
        <v>133</v>
      </c>
      <c r="AE825" s="249" t="s">
        <v>133</v>
      </c>
      <c r="AF825" s="249" t="s">
        <v>133</v>
      </c>
      <c r="AG825" s="249">
        <v>50</v>
      </c>
      <c r="AH825" s="249" t="s">
        <v>133</v>
      </c>
      <c r="AI825" s="249">
        <v>50</v>
      </c>
      <c r="AJ825" s="283">
        <v>25</v>
      </c>
      <c r="AK825" s="315">
        <v>25</v>
      </c>
      <c r="AL825" s="315">
        <v>25</v>
      </c>
      <c r="AM825" s="283">
        <v>50</v>
      </c>
      <c r="AN825" s="277">
        <v>50</v>
      </c>
      <c r="AO825" s="315">
        <v>50</v>
      </c>
      <c r="AP825" s="315">
        <v>50</v>
      </c>
      <c r="AQ825" s="315">
        <v>50</v>
      </c>
      <c r="AR825" s="112"/>
      <c r="AS825" s="116" t="str">
        <f t="shared" si="118"/>
        <v>N</v>
      </c>
      <c r="AT825" s="113">
        <f>IFERROR(SUMIF('Current NLData'!A:A,'Payment Changes'!G825,'Current NLData'!K:K)/COUNTIF('Current NLData'!A:A,'Payment Changes'!G825),0)+IFERROR(VLOOKUP(G825&amp;"-ALL",NLPaymentExport,10,FALSE),0)</f>
        <v>0</v>
      </c>
      <c r="AU825" s="117" t="str">
        <f t="shared" si="119"/>
        <v/>
      </c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</row>
    <row r="826" spans="1:80" outlineLevel="1" x14ac:dyDescent="0.45">
      <c r="A826" s="3"/>
      <c r="C826" s="4"/>
      <c r="D826" s="455" t="s">
        <v>597</v>
      </c>
      <c r="E826" s="90" t="str">
        <f t="shared" si="124"/>
        <v>Jonesboro</v>
      </c>
      <c r="F826" s="92" t="str">
        <f t="shared" ref="F826:F867" si="125">IF(D826 = "",F825,D826)</f>
        <v>CP226</v>
      </c>
      <c r="G826" s="98" t="str">
        <f t="shared" si="123"/>
        <v>CP226-NEW DONOR -1st</v>
      </c>
      <c r="H826" s="457" t="s">
        <v>75</v>
      </c>
      <c r="I826" s="33" t="s">
        <v>76</v>
      </c>
      <c r="J826" s="70">
        <v>55</v>
      </c>
      <c r="K826" s="71">
        <v>50</v>
      </c>
      <c r="L826" s="70">
        <v>50</v>
      </c>
      <c r="M826" s="70">
        <v>50</v>
      </c>
      <c r="N826" s="70">
        <v>50</v>
      </c>
      <c r="O826" s="70">
        <v>50</v>
      </c>
      <c r="P826" s="70">
        <v>50</v>
      </c>
      <c r="Q826" s="70">
        <v>50</v>
      </c>
      <c r="R826" s="70">
        <v>50</v>
      </c>
      <c r="S826" s="70">
        <v>50</v>
      </c>
      <c r="T826" s="70">
        <v>50</v>
      </c>
      <c r="U826" s="70">
        <v>50</v>
      </c>
      <c r="V826" s="185">
        <v>50</v>
      </c>
      <c r="W826" s="185">
        <v>50</v>
      </c>
      <c r="X826" s="185">
        <v>50</v>
      </c>
      <c r="Y826" s="185">
        <v>50</v>
      </c>
      <c r="Z826" s="185">
        <v>50</v>
      </c>
      <c r="AA826" s="185">
        <v>50</v>
      </c>
      <c r="AB826" s="185">
        <v>50</v>
      </c>
      <c r="AC826" s="185">
        <v>50</v>
      </c>
      <c r="AD826" s="192">
        <v>100</v>
      </c>
      <c r="AE826" s="220">
        <v>100</v>
      </c>
      <c r="AF826" s="220">
        <v>100</v>
      </c>
      <c r="AG826" s="220">
        <v>100</v>
      </c>
      <c r="AH826" s="220">
        <v>100</v>
      </c>
      <c r="AI826" s="220">
        <v>100</v>
      </c>
      <c r="AJ826" s="286">
        <v>100</v>
      </c>
      <c r="AK826" s="300">
        <v>100</v>
      </c>
      <c r="AL826" s="300">
        <v>100</v>
      </c>
      <c r="AM826" s="300">
        <v>100</v>
      </c>
      <c r="AN826" s="286">
        <v>100</v>
      </c>
      <c r="AO826" s="300">
        <v>100</v>
      </c>
      <c r="AP826" s="300">
        <v>100</v>
      </c>
      <c r="AQ826" s="300">
        <v>100</v>
      </c>
      <c r="AR826" s="24"/>
      <c r="AS826" s="116" t="str">
        <f t="shared" si="118"/>
        <v>N</v>
      </c>
      <c r="AT826" s="113">
        <f>IFERROR(SUMIF('Current NLData'!A:A,'Payment Changes'!G826,'Current NLData'!K:K)/COUNTIF('Current NLData'!A:A,'Payment Changes'!G826),0)+IFERROR(VLOOKUP(G826&amp;"-ALL",NLPaymentExport,10,FALSE),0)</f>
        <v>100</v>
      </c>
      <c r="AU826" s="117">
        <f t="shared" si="119"/>
        <v>0</v>
      </c>
    </row>
    <row r="827" spans="1:80" outlineLevel="1" x14ac:dyDescent="0.45">
      <c r="A827" s="3"/>
      <c r="C827" s="4"/>
      <c r="D827" s="456"/>
      <c r="E827" s="90" t="str">
        <f t="shared" si="124"/>
        <v>Jonesboro</v>
      </c>
      <c r="F827" s="92" t="str">
        <f t="shared" si="125"/>
        <v>CP226</v>
      </c>
      <c r="G827" s="98" t="str">
        <f t="shared" si="123"/>
        <v>CP226-NEW DONOR -2nd</v>
      </c>
      <c r="H827" s="457"/>
      <c r="I827" s="34" t="s">
        <v>77</v>
      </c>
      <c r="J827" s="72">
        <v>55</v>
      </c>
      <c r="K827" s="73">
        <v>50</v>
      </c>
      <c r="L827" s="72">
        <v>50</v>
      </c>
      <c r="M827" s="72">
        <v>50</v>
      </c>
      <c r="N827" s="72">
        <v>50</v>
      </c>
      <c r="O827" s="72">
        <v>50</v>
      </c>
      <c r="P827" s="72">
        <v>50</v>
      </c>
      <c r="Q827" s="72">
        <v>50</v>
      </c>
      <c r="R827" s="72">
        <v>50</v>
      </c>
      <c r="S827" s="72">
        <v>50</v>
      </c>
      <c r="T827" s="72">
        <v>50</v>
      </c>
      <c r="U827" s="72">
        <v>50</v>
      </c>
      <c r="V827" s="186">
        <v>50</v>
      </c>
      <c r="W827" s="186">
        <v>50</v>
      </c>
      <c r="X827" s="186">
        <v>50</v>
      </c>
      <c r="Y827" s="186">
        <v>50</v>
      </c>
      <c r="Z827" s="186">
        <v>50</v>
      </c>
      <c r="AA827" s="186">
        <v>50</v>
      </c>
      <c r="AB827" s="186">
        <v>50</v>
      </c>
      <c r="AC827" s="186">
        <v>50</v>
      </c>
      <c r="AD827" s="190">
        <v>100</v>
      </c>
      <c r="AE827" s="214">
        <v>100</v>
      </c>
      <c r="AF827" s="214">
        <v>100</v>
      </c>
      <c r="AG827" s="214">
        <v>100</v>
      </c>
      <c r="AH827" s="214">
        <v>100</v>
      </c>
      <c r="AI827" s="214">
        <v>100</v>
      </c>
      <c r="AJ827" s="272">
        <v>100</v>
      </c>
      <c r="AK827" s="301">
        <v>100</v>
      </c>
      <c r="AL827" s="301">
        <v>100</v>
      </c>
      <c r="AM827" s="301">
        <v>100</v>
      </c>
      <c r="AN827" s="272">
        <v>100</v>
      </c>
      <c r="AO827" s="301">
        <v>100</v>
      </c>
      <c r="AP827" s="301">
        <v>100</v>
      </c>
      <c r="AQ827" s="301">
        <v>100</v>
      </c>
      <c r="AR827" s="24"/>
      <c r="AS827" s="116" t="str">
        <f t="shared" si="118"/>
        <v>N</v>
      </c>
      <c r="AT827" s="113">
        <f>IFERROR(SUMIF('Current NLData'!A:A,'Payment Changes'!G827,'Current NLData'!K:K)/COUNTIF('Current NLData'!A:A,'Payment Changes'!G827),0)+IFERROR(VLOOKUP(G827&amp;"-ALL",NLPaymentExport,10,FALSE),0)</f>
        <v>100</v>
      </c>
      <c r="AU827" s="117">
        <f t="shared" si="119"/>
        <v>0</v>
      </c>
    </row>
    <row r="828" spans="1:80" outlineLevel="1" x14ac:dyDescent="0.45">
      <c r="A828" s="3"/>
      <c r="C828" s="4"/>
      <c r="D828" s="456"/>
      <c r="E828" s="90" t="str">
        <f t="shared" si="124"/>
        <v>Jonesboro</v>
      </c>
      <c r="F828" s="92" t="str">
        <f t="shared" si="125"/>
        <v>CP226</v>
      </c>
      <c r="G828" s="98" t="str">
        <f t="shared" si="123"/>
        <v>CP226-NEW DONOR -3rd</v>
      </c>
      <c r="H828" s="457"/>
      <c r="I828" s="34" t="s">
        <v>78</v>
      </c>
      <c r="J828" s="72">
        <v>55</v>
      </c>
      <c r="K828" s="73">
        <f t="shared" ref="K828:K832" si="126">K827</f>
        <v>50</v>
      </c>
      <c r="L828" s="72">
        <v>50</v>
      </c>
      <c r="M828" s="72">
        <v>50</v>
      </c>
      <c r="N828" s="72">
        <v>50</v>
      </c>
      <c r="O828" s="72">
        <v>50</v>
      </c>
      <c r="P828" s="72">
        <v>50</v>
      </c>
      <c r="Q828" s="72">
        <v>50</v>
      </c>
      <c r="R828" s="72">
        <v>50</v>
      </c>
      <c r="S828" s="72">
        <v>50</v>
      </c>
      <c r="T828" s="72">
        <v>50</v>
      </c>
      <c r="U828" s="72">
        <v>50</v>
      </c>
      <c r="V828" s="186">
        <v>50</v>
      </c>
      <c r="W828" s="186">
        <v>50</v>
      </c>
      <c r="X828" s="186">
        <v>50</v>
      </c>
      <c r="Y828" s="186">
        <v>50</v>
      </c>
      <c r="Z828" s="186">
        <v>50</v>
      </c>
      <c r="AA828" s="186">
        <v>50</v>
      </c>
      <c r="AB828" s="186">
        <v>50</v>
      </c>
      <c r="AC828" s="186">
        <v>50</v>
      </c>
      <c r="AD828" s="214">
        <v>50</v>
      </c>
      <c r="AE828" s="214">
        <v>50</v>
      </c>
      <c r="AF828" s="214">
        <v>50</v>
      </c>
      <c r="AG828" s="214">
        <v>50</v>
      </c>
      <c r="AH828" s="214">
        <v>50</v>
      </c>
      <c r="AI828" s="214">
        <v>50</v>
      </c>
      <c r="AJ828" s="272">
        <v>50</v>
      </c>
      <c r="AK828" s="301">
        <v>50</v>
      </c>
      <c r="AL828" s="289">
        <v>100</v>
      </c>
      <c r="AM828" s="301">
        <v>100</v>
      </c>
      <c r="AN828" s="272">
        <v>100</v>
      </c>
      <c r="AO828" s="301">
        <v>100</v>
      </c>
      <c r="AP828" s="301">
        <v>100</v>
      </c>
      <c r="AQ828" s="301">
        <v>100</v>
      </c>
      <c r="AR828" s="24"/>
      <c r="AS828" s="116" t="str">
        <f t="shared" si="118"/>
        <v>N</v>
      </c>
      <c r="AT828" s="113">
        <f>IFERROR(SUMIF('Current NLData'!A:A,'Payment Changes'!G828,'Current NLData'!K:K)/COUNTIF('Current NLData'!A:A,'Payment Changes'!G828),0)+IFERROR(VLOOKUP(G828&amp;"-ALL",NLPaymentExport,10,FALSE),0)</f>
        <v>100</v>
      </c>
      <c r="AU828" s="117">
        <f t="shared" si="119"/>
        <v>0</v>
      </c>
    </row>
    <row r="829" spans="1:80" outlineLevel="1" x14ac:dyDescent="0.45">
      <c r="A829" s="3"/>
      <c r="C829" s="4"/>
      <c r="D829" s="456"/>
      <c r="E829" s="90" t="str">
        <f t="shared" si="124"/>
        <v>Jonesboro</v>
      </c>
      <c r="F829" s="92" t="str">
        <f t="shared" si="125"/>
        <v>CP226</v>
      </c>
      <c r="G829" s="98" t="str">
        <f t="shared" si="123"/>
        <v>CP226-NEW DONOR -4th</v>
      </c>
      <c r="H829" s="457"/>
      <c r="I829" s="34" t="s">
        <v>79</v>
      </c>
      <c r="J829" s="72">
        <v>55</v>
      </c>
      <c r="K829" s="73">
        <f t="shared" si="126"/>
        <v>50</v>
      </c>
      <c r="L829" s="72">
        <v>50</v>
      </c>
      <c r="M829" s="72">
        <v>50</v>
      </c>
      <c r="N829" s="72">
        <v>50</v>
      </c>
      <c r="O829" s="72">
        <v>50</v>
      </c>
      <c r="P829" s="72">
        <v>50</v>
      </c>
      <c r="Q829" s="72">
        <v>50</v>
      </c>
      <c r="R829" s="72">
        <v>50</v>
      </c>
      <c r="S829" s="72">
        <v>50</v>
      </c>
      <c r="T829" s="72">
        <v>50</v>
      </c>
      <c r="U829" s="72">
        <v>50</v>
      </c>
      <c r="V829" s="186">
        <v>50</v>
      </c>
      <c r="W829" s="186">
        <v>50</v>
      </c>
      <c r="X829" s="186">
        <v>50</v>
      </c>
      <c r="Y829" s="186">
        <v>50</v>
      </c>
      <c r="Z829" s="186">
        <v>50</v>
      </c>
      <c r="AA829" s="186">
        <v>50</v>
      </c>
      <c r="AB829" s="186">
        <v>50</v>
      </c>
      <c r="AC829" s="186">
        <v>50</v>
      </c>
      <c r="AD829" s="214">
        <v>50</v>
      </c>
      <c r="AE829" s="214">
        <v>50</v>
      </c>
      <c r="AF829" s="214">
        <v>50</v>
      </c>
      <c r="AG829" s="214">
        <v>50</v>
      </c>
      <c r="AH829" s="214">
        <v>50</v>
      </c>
      <c r="AI829" s="214">
        <v>50</v>
      </c>
      <c r="AJ829" s="272">
        <v>50</v>
      </c>
      <c r="AK829" s="301">
        <v>50</v>
      </c>
      <c r="AL829" s="289">
        <v>100</v>
      </c>
      <c r="AM829" s="301">
        <v>100</v>
      </c>
      <c r="AN829" s="272">
        <v>100</v>
      </c>
      <c r="AO829" s="301">
        <v>100</v>
      </c>
      <c r="AP829" s="301">
        <v>100</v>
      </c>
      <c r="AQ829" s="301">
        <v>100</v>
      </c>
      <c r="AR829" s="24"/>
      <c r="AS829" s="116" t="str">
        <f t="shared" si="118"/>
        <v>N</v>
      </c>
      <c r="AT829" s="113">
        <f>IFERROR(SUMIF('Current NLData'!A:A,'Payment Changes'!G829,'Current NLData'!K:K)/COUNTIF('Current NLData'!A:A,'Payment Changes'!G829),0)+IFERROR(VLOOKUP(G829&amp;"-ALL",NLPaymentExport,10,FALSE),0)</f>
        <v>100</v>
      </c>
      <c r="AU829" s="117">
        <f t="shared" si="119"/>
        <v>0</v>
      </c>
    </row>
    <row r="830" spans="1:80" outlineLevel="1" x14ac:dyDescent="0.45">
      <c r="A830" s="3"/>
      <c r="C830" s="4"/>
      <c r="D830" s="456"/>
      <c r="E830" s="90" t="str">
        <f t="shared" si="124"/>
        <v>Jonesboro</v>
      </c>
      <c r="F830" s="92" t="str">
        <f t="shared" si="125"/>
        <v>CP226</v>
      </c>
      <c r="G830" s="98" t="str">
        <f t="shared" si="123"/>
        <v>CP226-NEW DONOR -5th</v>
      </c>
      <c r="H830" s="457"/>
      <c r="I830" s="34" t="s">
        <v>80</v>
      </c>
      <c r="J830" s="72">
        <v>55</v>
      </c>
      <c r="K830" s="73">
        <f t="shared" si="126"/>
        <v>50</v>
      </c>
      <c r="L830" s="72">
        <v>50</v>
      </c>
      <c r="M830" s="72">
        <v>50</v>
      </c>
      <c r="N830" s="72">
        <v>50</v>
      </c>
      <c r="O830" s="72">
        <v>50</v>
      </c>
      <c r="P830" s="72">
        <v>50</v>
      </c>
      <c r="Q830" s="72">
        <v>50</v>
      </c>
      <c r="R830" s="72">
        <v>50</v>
      </c>
      <c r="S830" s="72">
        <v>50</v>
      </c>
      <c r="T830" s="72">
        <v>50</v>
      </c>
      <c r="U830" s="72">
        <v>50</v>
      </c>
      <c r="V830" s="186">
        <v>50</v>
      </c>
      <c r="W830" s="186">
        <v>50</v>
      </c>
      <c r="X830" s="186">
        <v>50</v>
      </c>
      <c r="Y830" s="186">
        <v>50</v>
      </c>
      <c r="Z830" s="186">
        <v>50</v>
      </c>
      <c r="AA830" s="186">
        <v>50</v>
      </c>
      <c r="AB830" s="186">
        <v>50</v>
      </c>
      <c r="AC830" s="186">
        <v>50</v>
      </c>
      <c r="AD830" s="214">
        <v>50</v>
      </c>
      <c r="AE830" s="214">
        <v>50</v>
      </c>
      <c r="AF830" s="214">
        <v>50</v>
      </c>
      <c r="AG830" s="214">
        <v>50</v>
      </c>
      <c r="AH830" s="214">
        <v>50</v>
      </c>
      <c r="AI830" s="214">
        <v>50</v>
      </c>
      <c r="AJ830" s="272">
        <v>50</v>
      </c>
      <c r="AK830" s="301">
        <v>50</v>
      </c>
      <c r="AL830" s="289">
        <v>100</v>
      </c>
      <c r="AM830" s="301">
        <v>100</v>
      </c>
      <c r="AN830" s="272">
        <v>100</v>
      </c>
      <c r="AO830" s="289">
        <v>50</v>
      </c>
      <c r="AP830" s="301">
        <v>50</v>
      </c>
      <c r="AQ830" s="301">
        <v>50</v>
      </c>
      <c r="AR830" s="24"/>
      <c r="AS830" s="116" t="str">
        <f t="shared" si="118"/>
        <v>N</v>
      </c>
      <c r="AT830" s="113">
        <f>IFERROR(SUMIF('Current NLData'!A:A,'Payment Changes'!G830,'Current NLData'!K:K)/COUNTIF('Current NLData'!A:A,'Payment Changes'!G830),0)+IFERROR(VLOOKUP(G830&amp;"-ALL",NLPaymentExport,10,FALSE),0)</f>
        <v>50</v>
      </c>
      <c r="AU830" s="117">
        <f t="shared" si="119"/>
        <v>0</v>
      </c>
    </row>
    <row r="831" spans="1:80" outlineLevel="1" x14ac:dyDescent="0.45">
      <c r="A831" s="3"/>
      <c r="C831" s="4"/>
      <c r="D831" s="456"/>
      <c r="E831" s="90" t="str">
        <f t="shared" si="124"/>
        <v>Jonesboro</v>
      </c>
      <c r="F831" s="92" t="str">
        <f t="shared" si="125"/>
        <v>CP226</v>
      </c>
      <c r="G831" s="98" t="str">
        <f t="shared" si="123"/>
        <v>CP226-NEW DONOR -6th</v>
      </c>
      <c r="H831" s="457"/>
      <c r="I831" s="34" t="s">
        <v>81</v>
      </c>
      <c r="J831" s="72">
        <v>55</v>
      </c>
      <c r="K831" s="73">
        <f t="shared" si="126"/>
        <v>50</v>
      </c>
      <c r="L831" s="72">
        <v>50</v>
      </c>
      <c r="M831" s="72">
        <v>50</v>
      </c>
      <c r="N831" s="72">
        <v>50</v>
      </c>
      <c r="O831" s="72">
        <v>50</v>
      </c>
      <c r="P831" s="72">
        <v>50</v>
      </c>
      <c r="Q831" s="72">
        <v>50</v>
      </c>
      <c r="R831" s="72">
        <v>50</v>
      </c>
      <c r="S831" s="72">
        <v>50</v>
      </c>
      <c r="T831" s="72">
        <v>50</v>
      </c>
      <c r="U831" s="72">
        <v>50</v>
      </c>
      <c r="V831" s="186">
        <v>50</v>
      </c>
      <c r="W831" s="186">
        <v>50</v>
      </c>
      <c r="X831" s="186">
        <v>50</v>
      </c>
      <c r="Y831" s="186">
        <v>50</v>
      </c>
      <c r="Z831" s="186">
        <v>50</v>
      </c>
      <c r="AA831" s="186">
        <v>50</v>
      </c>
      <c r="AB831" s="186">
        <v>50</v>
      </c>
      <c r="AC831" s="186">
        <v>50</v>
      </c>
      <c r="AD831" s="214">
        <v>50</v>
      </c>
      <c r="AE831" s="214">
        <v>50</v>
      </c>
      <c r="AF831" s="214">
        <v>50</v>
      </c>
      <c r="AG831" s="214">
        <v>50</v>
      </c>
      <c r="AH831" s="214">
        <v>50</v>
      </c>
      <c r="AI831" s="214">
        <v>50</v>
      </c>
      <c r="AJ831" s="272">
        <v>50</v>
      </c>
      <c r="AK831" s="301">
        <v>50</v>
      </c>
      <c r="AL831" s="289">
        <v>100</v>
      </c>
      <c r="AM831" s="301">
        <v>100</v>
      </c>
      <c r="AN831" s="272">
        <v>100</v>
      </c>
      <c r="AO831" s="289">
        <v>50</v>
      </c>
      <c r="AP831" s="301">
        <v>50</v>
      </c>
      <c r="AQ831" s="301">
        <v>50</v>
      </c>
      <c r="AR831" s="24"/>
      <c r="AS831" s="116" t="str">
        <f t="shared" si="118"/>
        <v>N</v>
      </c>
      <c r="AT831" s="113">
        <f>IFERROR(SUMIF('Current NLData'!A:A,'Payment Changes'!G831,'Current NLData'!K:K)/COUNTIF('Current NLData'!A:A,'Payment Changes'!G831),0)+IFERROR(VLOOKUP(G831&amp;"-ALL",NLPaymentExport,10,FALSE),0)</f>
        <v>50</v>
      </c>
      <c r="AU831" s="117">
        <f t="shared" si="119"/>
        <v>0</v>
      </c>
    </row>
    <row r="832" spans="1:80" outlineLevel="1" x14ac:dyDescent="0.45">
      <c r="A832" s="3"/>
      <c r="C832" s="4"/>
      <c r="D832" s="456"/>
      <c r="E832" s="90" t="str">
        <f t="shared" si="124"/>
        <v>Jonesboro</v>
      </c>
      <c r="F832" s="92" t="str">
        <f t="shared" si="125"/>
        <v>CP226</v>
      </c>
      <c r="G832" s="98" t="str">
        <f t="shared" si="123"/>
        <v>CP226-NEW DONOR -7th</v>
      </c>
      <c r="H832" s="457"/>
      <c r="I832" s="34" t="s">
        <v>82</v>
      </c>
      <c r="J832" s="72">
        <v>55</v>
      </c>
      <c r="K832" s="73">
        <f t="shared" si="126"/>
        <v>50</v>
      </c>
      <c r="L832" s="72">
        <v>50</v>
      </c>
      <c r="M832" s="72">
        <v>50</v>
      </c>
      <c r="N832" s="72">
        <v>50</v>
      </c>
      <c r="O832" s="72">
        <v>50</v>
      </c>
      <c r="P832" s="72">
        <v>50</v>
      </c>
      <c r="Q832" s="72">
        <v>50</v>
      </c>
      <c r="R832" s="72">
        <v>50</v>
      </c>
      <c r="S832" s="72">
        <v>50</v>
      </c>
      <c r="T832" s="72">
        <v>50</v>
      </c>
      <c r="U832" s="72">
        <v>50</v>
      </c>
      <c r="V832" s="186">
        <v>50</v>
      </c>
      <c r="W832" s="186">
        <v>50</v>
      </c>
      <c r="X832" s="186">
        <v>50</v>
      </c>
      <c r="Y832" s="186">
        <v>50</v>
      </c>
      <c r="Z832" s="186">
        <v>50</v>
      </c>
      <c r="AA832" s="186">
        <v>50</v>
      </c>
      <c r="AB832" s="186">
        <v>50</v>
      </c>
      <c r="AC832" s="186">
        <v>50</v>
      </c>
      <c r="AD832" s="214">
        <v>50</v>
      </c>
      <c r="AE832" s="214">
        <v>50</v>
      </c>
      <c r="AF832" s="214">
        <v>50</v>
      </c>
      <c r="AG832" s="214">
        <v>50</v>
      </c>
      <c r="AH832" s="214">
        <v>50</v>
      </c>
      <c r="AI832" s="214">
        <v>50</v>
      </c>
      <c r="AJ832" s="272">
        <v>50</v>
      </c>
      <c r="AK832" s="301">
        <v>50</v>
      </c>
      <c r="AL832" s="301">
        <v>50</v>
      </c>
      <c r="AM832" s="301">
        <v>50</v>
      </c>
      <c r="AN832" s="272">
        <v>50</v>
      </c>
      <c r="AO832" s="301">
        <v>50</v>
      </c>
      <c r="AP832" s="301">
        <v>50</v>
      </c>
      <c r="AQ832" s="301">
        <v>50</v>
      </c>
      <c r="AR832" s="24"/>
      <c r="AS832" s="116" t="str">
        <f t="shared" si="118"/>
        <v>N</v>
      </c>
      <c r="AT832" s="113">
        <f>IFERROR(SUMIF('Current NLData'!A:A,'Payment Changes'!G832,'Current NLData'!K:K)/COUNTIF('Current NLData'!A:A,'Payment Changes'!G832),0)+IFERROR(VLOOKUP(G832&amp;"-ALL",NLPaymentExport,10,FALSE),0)</f>
        <v>50</v>
      </c>
      <c r="AU832" s="117">
        <f t="shared" si="119"/>
        <v>0</v>
      </c>
    </row>
    <row r="833" spans="1:80" outlineLevel="1" x14ac:dyDescent="0.45">
      <c r="A833" s="3"/>
      <c r="C833" s="4"/>
      <c r="D833" s="456"/>
      <c r="E833" s="90" t="str">
        <f t="shared" si="124"/>
        <v>Jonesboro</v>
      </c>
      <c r="F833" s="92" t="str">
        <f t="shared" si="125"/>
        <v>CP226</v>
      </c>
      <c r="G833" s="98" t="str">
        <f t="shared" si="123"/>
        <v>CP226-NEW DONOR -8th</v>
      </c>
      <c r="H833" s="457"/>
      <c r="I833" s="35" t="s">
        <v>83</v>
      </c>
      <c r="J833" s="74">
        <v>55</v>
      </c>
      <c r="K833" s="75">
        <f>K832</f>
        <v>50</v>
      </c>
      <c r="L833" s="74">
        <v>50</v>
      </c>
      <c r="M833" s="74">
        <v>50</v>
      </c>
      <c r="N833" s="74">
        <v>50</v>
      </c>
      <c r="O833" s="74">
        <v>50</v>
      </c>
      <c r="P833" s="74">
        <v>50</v>
      </c>
      <c r="Q833" s="74">
        <v>50</v>
      </c>
      <c r="R833" s="74">
        <v>50</v>
      </c>
      <c r="S833" s="74">
        <v>50</v>
      </c>
      <c r="T833" s="74">
        <v>50</v>
      </c>
      <c r="U833" s="74">
        <v>50</v>
      </c>
      <c r="V833" s="187">
        <v>50</v>
      </c>
      <c r="W833" s="187">
        <v>50</v>
      </c>
      <c r="X833" s="187">
        <v>50</v>
      </c>
      <c r="Y833" s="187">
        <v>50</v>
      </c>
      <c r="Z833" s="187">
        <v>50</v>
      </c>
      <c r="AA833" s="187">
        <v>50</v>
      </c>
      <c r="AB833" s="187">
        <v>50</v>
      </c>
      <c r="AC833" s="187">
        <v>50</v>
      </c>
      <c r="AD833" s="221">
        <v>50</v>
      </c>
      <c r="AE833" s="221">
        <v>50</v>
      </c>
      <c r="AF833" s="221">
        <v>50</v>
      </c>
      <c r="AG833" s="221">
        <v>50</v>
      </c>
      <c r="AH833" s="221">
        <v>50</v>
      </c>
      <c r="AI833" s="221">
        <v>50</v>
      </c>
      <c r="AJ833" s="273">
        <v>50</v>
      </c>
      <c r="AK833" s="302">
        <v>50</v>
      </c>
      <c r="AL833" s="302">
        <v>50</v>
      </c>
      <c r="AM833" s="302">
        <v>50</v>
      </c>
      <c r="AN833" s="273">
        <v>50</v>
      </c>
      <c r="AO833" s="302">
        <v>50</v>
      </c>
      <c r="AP833" s="302">
        <v>50</v>
      </c>
      <c r="AQ833" s="302">
        <v>50</v>
      </c>
      <c r="AR833" s="24"/>
      <c r="AS833" s="116" t="str">
        <f t="shared" si="118"/>
        <v>N</v>
      </c>
      <c r="AT833" s="113">
        <f>IFERROR(SUMIF('Current NLData'!A:A,'Payment Changes'!G833,'Current NLData'!K:K)/COUNTIF('Current NLData'!A:A,'Payment Changes'!G833),0)+IFERROR(VLOOKUP(G833&amp;"-ALL",NLPaymentExport,10,FALSE),0)</f>
        <v>50</v>
      </c>
      <c r="AU833" s="117">
        <f t="shared" si="119"/>
        <v>0</v>
      </c>
    </row>
    <row r="834" spans="1:80" ht="28.5" outlineLevel="1" x14ac:dyDescent="0.45">
      <c r="A834" s="3"/>
      <c r="C834" s="4"/>
      <c r="D834" s="456"/>
      <c r="E834" s="90" t="str">
        <f t="shared" si="124"/>
        <v>Jonesboro</v>
      </c>
      <c r="F834" s="92" t="str">
        <f t="shared" si="125"/>
        <v>CP226</v>
      </c>
      <c r="G834" s="98" t="str">
        <f t="shared" si="123"/>
        <v>CP226-RETURN - 1st don of the week -STD</v>
      </c>
      <c r="H834" s="457"/>
      <c r="I834" s="36" t="s">
        <v>84</v>
      </c>
      <c r="J834" s="72">
        <v>55</v>
      </c>
      <c r="K834" s="73">
        <v>50</v>
      </c>
      <c r="L834" s="72">
        <v>50</v>
      </c>
      <c r="M834" s="72">
        <v>50</v>
      </c>
      <c r="N834" s="72">
        <v>50</v>
      </c>
      <c r="O834" s="72">
        <v>50</v>
      </c>
      <c r="P834" s="72">
        <v>50</v>
      </c>
      <c r="Q834" s="72">
        <v>50</v>
      </c>
      <c r="R834" s="72">
        <v>50</v>
      </c>
      <c r="S834" s="72">
        <v>50</v>
      </c>
      <c r="T834" s="72">
        <v>50</v>
      </c>
      <c r="U834" s="72">
        <v>50</v>
      </c>
      <c r="V834" s="186">
        <v>50</v>
      </c>
      <c r="W834" s="186">
        <v>50</v>
      </c>
      <c r="X834" s="186">
        <v>50</v>
      </c>
      <c r="Y834" s="186">
        <v>50</v>
      </c>
      <c r="Z834" s="186">
        <v>50</v>
      </c>
      <c r="AA834" s="186">
        <v>50</v>
      </c>
      <c r="AB834" s="186">
        <v>50</v>
      </c>
      <c r="AC834" s="186">
        <v>50</v>
      </c>
      <c r="AD834" s="214">
        <v>50</v>
      </c>
      <c r="AE834" s="214">
        <v>50</v>
      </c>
      <c r="AF834" s="214">
        <v>50</v>
      </c>
      <c r="AG834" s="214">
        <v>50</v>
      </c>
      <c r="AH834" s="214">
        <v>50</v>
      </c>
      <c r="AI834" s="214">
        <v>50</v>
      </c>
      <c r="AJ834" s="272">
        <v>50</v>
      </c>
      <c r="AK834" s="301">
        <v>50</v>
      </c>
      <c r="AL834" s="301">
        <v>50</v>
      </c>
      <c r="AM834" s="301">
        <v>50</v>
      </c>
      <c r="AN834" s="272">
        <v>50</v>
      </c>
      <c r="AO834" s="301">
        <v>50</v>
      </c>
      <c r="AP834" s="301">
        <v>50</v>
      </c>
      <c r="AQ834" s="301">
        <v>50</v>
      </c>
      <c r="AR834" s="24"/>
      <c r="AS834" s="116" t="str">
        <f t="shared" si="118"/>
        <v>N</v>
      </c>
      <c r="AT834" s="113">
        <f>IFERROR(SUMIF('Current NLData'!A:A,'Payment Changes'!G834,'Current NLData'!K:K)/COUNTIF('Current NLData'!A:A,'Payment Changes'!G834),0)+IFERROR(VLOOKUP(G834&amp;"-ALL",NLPaymentExport,10,FALSE),0)</f>
        <v>50</v>
      </c>
      <c r="AU834" s="117">
        <f t="shared" si="119"/>
        <v>0</v>
      </c>
    </row>
    <row r="835" spans="1:80" ht="28.5" outlineLevel="1" x14ac:dyDescent="0.45">
      <c r="A835" s="3"/>
      <c r="C835" s="4"/>
      <c r="D835" s="456"/>
      <c r="E835" s="90" t="str">
        <f t="shared" si="124"/>
        <v>Jonesboro</v>
      </c>
      <c r="F835" s="92" t="str">
        <f t="shared" si="125"/>
        <v>CP226</v>
      </c>
      <c r="G835" s="98" t="str">
        <f t="shared" si="123"/>
        <v>CP226-RETURN - 2nd don of the week -BONUS</v>
      </c>
      <c r="H835" s="457"/>
      <c r="I835" s="36" t="s">
        <v>85</v>
      </c>
      <c r="J835" s="58">
        <v>0</v>
      </c>
      <c r="K835" s="58">
        <v>0</v>
      </c>
      <c r="L835" s="58">
        <v>0</v>
      </c>
      <c r="M835" s="58">
        <v>0</v>
      </c>
      <c r="N835" s="58">
        <v>0</v>
      </c>
      <c r="O835" s="58">
        <v>0</v>
      </c>
      <c r="P835" s="58">
        <v>0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186">
        <v>0</v>
      </c>
      <c r="W835" s="186">
        <v>0</v>
      </c>
      <c r="X835" s="186">
        <v>0</v>
      </c>
      <c r="Y835" s="186">
        <v>0</v>
      </c>
      <c r="Z835" s="186">
        <v>0</v>
      </c>
      <c r="AA835" s="186">
        <v>0</v>
      </c>
      <c r="AB835" s="186">
        <v>0</v>
      </c>
      <c r="AC835" s="186">
        <v>0</v>
      </c>
      <c r="AD835" s="214">
        <v>0</v>
      </c>
      <c r="AE835" s="214">
        <v>0</v>
      </c>
      <c r="AF835" s="214">
        <v>0</v>
      </c>
      <c r="AG835" s="214">
        <v>0</v>
      </c>
      <c r="AH835" s="214">
        <v>0</v>
      </c>
      <c r="AI835" s="214">
        <v>0</v>
      </c>
      <c r="AJ835" s="272">
        <v>0</v>
      </c>
      <c r="AK835" s="301">
        <v>0</v>
      </c>
      <c r="AL835" s="301">
        <v>0</v>
      </c>
      <c r="AM835" s="301">
        <v>0</v>
      </c>
      <c r="AN835" s="289">
        <v>5</v>
      </c>
      <c r="AO835" s="301">
        <v>5</v>
      </c>
      <c r="AP835" s="301">
        <v>5</v>
      </c>
      <c r="AQ835" s="301">
        <v>5</v>
      </c>
      <c r="AR835" s="22"/>
      <c r="AS835" s="116" t="str">
        <f t="shared" ref="AS835:AS898" si="127">IF(AP835=AQ835,"N","Y")</f>
        <v>N</v>
      </c>
      <c r="AT835" s="113">
        <f>IFERROR(SUMIF('Current NLData'!A:A,'Payment Changes'!G835,'Current NLData'!K:K)/COUNTIF('Current NLData'!A:A,'Payment Changes'!G835),0)+IFERROR(VLOOKUP(G835&amp;"-ALL",NLPaymentExport,10,FALSE),0)</f>
        <v>5</v>
      </c>
      <c r="AU835" s="117">
        <f t="shared" si="119"/>
        <v>0</v>
      </c>
    </row>
    <row r="836" spans="1:80" ht="28.5" outlineLevel="1" x14ac:dyDescent="0.45">
      <c r="A836" s="3"/>
      <c r="C836" s="4"/>
      <c r="D836" s="456"/>
      <c r="E836" s="90" t="str">
        <f t="shared" si="124"/>
        <v>Jonesboro</v>
      </c>
      <c r="F836" s="92" t="str">
        <f t="shared" si="125"/>
        <v>CP226</v>
      </c>
      <c r="G836" s="98" t="str">
        <f t="shared" si="123"/>
        <v>CP226-RETURN - 5th don of the month -BONUS</v>
      </c>
      <c r="H836" s="457"/>
      <c r="I836" s="37" t="s">
        <v>86</v>
      </c>
      <c r="J836" s="65">
        <v>0</v>
      </c>
      <c r="K836" s="65">
        <v>0</v>
      </c>
      <c r="L836" s="65">
        <v>0</v>
      </c>
      <c r="M836" s="65">
        <v>0</v>
      </c>
      <c r="N836" s="65">
        <v>0</v>
      </c>
      <c r="O836" s="65">
        <v>0</v>
      </c>
      <c r="P836" s="65">
        <v>0</v>
      </c>
      <c r="Q836" s="65">
        <v>0</v>
      </c>
      <c r="R836" s="65">
        <v>0</v>
      </c>
      <c r="S836" s="65">
        <v>0</v>
      </c>
      <c r="T836" s="65">
        <v>0</v>
      </c>
      <c r="U836" s="65">
        <v>0</v>
      </c>
      <c r="V836" s="188">
        <v>0</v>
      </c>
      <c r="W836" s="188">
        <v>0</v>
      </c>
      <c r="X836" s="188">
        <v>0</v>
      </c>
      <c r="Y836" s="188">
        <v>0</v>
      </c>
      <c r="Z836" s="188">
        <v>0</v>
      </c>
      <c r="AA836" s="188">
        <v>0</v>
      </c>
      <c r="AB836" s="188">
        <v>0</v>
      </c>
      <c r="AC836" s="188">
        <v>0</v>
      </c>
      <c r="AD836" s="199">
        <v>15</v>
      </c>
      <c r="AE836" s="222">
        <v>15</v>
      </c>
      <c r="AF836" s="222">
        <v>15</v>
      </c>
      <c r="AG836" s="222">
        <v>15</v>
      </c>
      <c r="AH836" s="222">
        <v>15</v>
      </c>
      <c r="AI836" s="222">
        <v>15</v>
      </c>
      <c r="AJ836" s="287">
        <v>15</v>
      </c>
      <c r="AK836" s="303">
        <v>15</v>
      </c>
      <c r="AL836" s="303">
        <v>15</v>
      </c>
      <c r="AM836" s="303">
        <v>15</v>
      </c>
      <c r="AN836" s="287">
        <v>0</v>
      </c>
      <c r="AO836" s="290">
        <v>10</v>
      </c>
      <c r="AP836" s="290">
        <v>20</v>
      </c>
      <c r="AQ836" s="303">
        <v>20</v>
      </c>
      <c r="AR836" s="22"/>
      <c r="AS836" s="116" t="str">
        <f t="shared" si="127"/>
        <v>N</v>
      </c>
      <c r="AT836" s="113">
        <f>IFERROR(SUMIF('Current NLData'!A:A,'Payment Changes'!G836,'Current NLData'!K:K)/COUNTIF('Current NLData'!A:A,'Payment Changes'!G836),0)+IFERROR(VLOOKUP(G836&amp;"-ALL",NLPaymentExport,10,FALSE),0)</f>
        <v>20</v>
      </c>
      <c r="AU836" s="117">
        <f t="shared" si="119"/>
        <v>0</v>
      </c>
    </row>
    <row r="837" spans="1:80" ht="28.5" outlineLevel="1" x14ac:dyDescent="0.45">
      <c r="A837" s="3"/>
      <c r="C837" s="4"/>
      <c r="D837" s="456"/>
      <c r="E837" s="90" t="str">
        <f t="shared" si="124"/>
        <v>Jonesboro</v>
      </c>
      <c r="F837" s="92" t="str">
        <f t="shared" si="125"/>
        <v>CP226</v>
      </c>
      <c r="G837" s="98" t="str">
        <f t="shared" si="123"/>
        <v>CP226-RETURN - 6th don of the month -BONUS</v>
      </c>
      <c r="H837" s="457"/>
      <c r="I837" s="38" t="s">
        <v>87</v>
      </c>
      <c r="J837" s="58">
        <v>25</v>
      </c>
      <c r="K837" s="62">
        <v>25</v>
      </c>
      <c r="L837" s="58">
        <v>0</v>
      </c>
      <c r="M837" s="58">
        <v>0</v>
      </c>
      <c r="N837" s="58">
        <v>0</v>
      </c>
      <c r="O837" s="58">
        <v>0</v>
      </c>
      <c r="P837" s="58">
        <v>0</v>
      </c>
      <c r="Q837" s="58">
        <v>0</v>
      </c>
      <c r="R837" s="58">
        <v>0</v>
      </c>
      <c r="S837" s="58">
        <v>0</v>
      </c>
      <c r="T837" s="58">
        <v>0</v>
      </c>
      <c r="U837" s="58">
        <v>0</v>
      </c>
      <c r="V837" s="186">
        <v>0</v>
      </c>
      <c r="W837" s="186">
        <v>0</v>
      </c>
      <c r="X837" s="186">
        <v>0</v>
      </c>
      <c r="Y837" s="186">
        <v>0</v>
      </c>
      <c r="Z837" s="186">
        <v>0</v>
      </c>
      <c r="AA837" s="186">
        <v>0</v>
      </c>
      <c r="AB837" s="186">
        <v>0</v>
      </c>
      <c r="AC837" s="186">
        <v>0</v>
      </c>
      <c r="AD837" s="190">
        <v>20</v>
      </c>
      <c r="AE837" s="214">
        <v>20</v>
      </c>
      <c r="AF837" s="214">
        <v>20</v>
      </c>
      <c r="AG837" s="214">
        <v>20</v>
      </c>
      <c r="AH837" s="214">
        <v>20</v>
      </c>
      <c r="AI837" s="214">
        <v>20</v>
      </c>
      <c r="AJ837" s="272">
        <v>20</v>
      </c>
      <c r="AK837" s="301">
        <v>20</v>
      </c>
      <c r="AL837" s="301">
        <v>20</v>
      </c>
      <c r="AM837" s="301">
        <v>20</v>
      </c>
      <c r="AN837" s="272">
        <v>15</v>
      </c>
      <c r="AO837" s="301">
        <v>15</v>
      </c>
      <c r="AP837" s="289">
        <v>20</v>
      </c>
      <c r="AQ837" s="301">
        <v>20</v>
      </c>
      <c r="AR837" s="23"/>
      <c r="AS837" s="116" t="str">
        <f t="shared" si="127"/>
        <v>N</v>
      </c>
      <c r="AT837" s="113">
        <f>IFERROR(SUMIF('Current NLData'!A:A,'Payment Changes'!G837,'Current NLData'!K:K)/COUNTIF('Current NLData'!A:A,'Payment Changes'!G837),0)+IFERROR(VLOOKUP(G837&amp;"-ALL",NLPaymentExport,10,FALSE),0)</f>
        <v>20</v>
      </c>
      <c r="AU837" s="117">
        <f t="shared" si="119"/>
        <v>0</v>
      </c>
    </row>
    <row r="838" spans="1:80" ht="28.5" outlineLevel="1" x14ac:dyDescent="0.45">
      <c r="A838" s="3"/>
      <c r="C838" s="4"/>
      <c r="D838" s="456"/>
      <c r="E838" s="90" t="str">
        <f t="shared" si="124"/>
        <v>Jonesboro</v>
      </c>
      <c r="F838" s="92" t="str">
        <f t="shared" si="125"/>
        <v>CP226</v>
      </c>
      <c r="G838" s="98" t="str">
        <f t="shared" si="123"/>
        <v>CP226-RETURN - 7th don of the month -BONUS</v>
      </c>
      <c r="H838" s="457"/>
      <c r="I838" s="38" t="s">
        <v>88</v>
      </c>
      <c r="J838" s="58">
        <v>0</v>
      </c>
      <c r="K838" s="58">
        <v>0</v>
      </c>
      <c r="L838" s="58">
        <v>0</v>
      </c>
      <c r="M838" s="58">
        <v>0</v>
      </c>
      <c r="N838" s="58">
        <v>0</v>
      </c>
      <c r="O838" s="58">
        <v>0</v>
      </c>
      <c r="P838" s="58">
        <v>0</v>
      </c>
      <c r="Q838" s="58">
        <v>0</v>
      </c>
      <c r="R838" s="58">
        <v>0</v>
      </c>
      <c r="S838" s="58">
        <v>0</v>
      </c>
      <c r="T838" s="58">
        <v>0</v>
      </c>
      <c r="U838" s="58">
        <v>0</v>
      </c>
      <c r="V838" s="186">
        <v>0</v>
      </c>
      <c r="W838" s="186">
        <v>0</v>
      </c>
      <c r="X838" s="186">
        <v>0</v>
      </c>
      <c r="Y838" s="186">
        <v>0</v>
      </c>
      <c r="Z838" s="186">
        <v>0</v>
      </c>
      <c r="AA838" s="186">
        <v>0</v>
      </c>
      <c r="AB838" s="186">
        <v>0</v>
      </c>
      <c r="AC838" s="186">
        <v>0</v>
      </c>
      <c r="AD838" s="190">
        <v>10</v>
      </c>
      <c r="AE838" s="214">
        <v>10</v>
      </c>
      <c r="AF838" s="214">
        <v>10</v>
      </c>
      <c r="AG838" s="214">
        <v>10</v>
      </c>
      <c r="AH838" s="214">
        <v>10</v>
      </c>
      <c r="AI838" s="190">
        <v>0</v>
      </c>
      <c r="AJ838" s="272">
        <v>0</v>
      </c>
      <c r="AK838" s="301">
        <v>0</v>
      </c>
      <c r="AL838" s="301">
        <v>0</v>
      </c>
      <c r="AM838" s="301">
        <v>0</v>
      </c>
      <c r="AN838" s="272">
        <v>0</v>
      </c>
      <c r="AO838" s="289">
        <v>25</v>
      </c>
      <c r="AP838" s="289">
        <v>10</v>
      </c>
      <c r="AQ838" s="301">
        <v>10</v>
      </c>
      <c r="AR838" s="22"/>
      <c r="AS838" s="116" t="str">
        <f t="shared" si="127"/>
        <v>N</v>
      </c>
      <c r="AT838" s="113">
        <f>IFERROR(SUMIF('Current NLData'!A:A,'Payment Changes'!G838,'Current NLData'!K:K)/COUNTIF('Current NLData'!A:A,'Payment Changes'!G838),0)+IFERROR(VLOOKUP(G838&amp;"-ALL",NLPaymentExport,10,FALSE),0)</f>
        <v>10</v>
      </c>
      <c r="AU838" s="117">
        <f t="shared" si="119"/>
        <v>0</v>
      </c>
    </row>
    <row r="839" spans="1:80" ht="28.5" outlineLevel="1" x14ac:dyDescent="0.45">
      <c r="A839" s="3"/>
      <c r="C839" s="4"/>
      <c r="D839" s="456"/>
      <c r="E839" s="90" t="str">
        <f t="shared" si="124"/>
        <v>Jonesboro</v>
      </c>
      <c r="F839" s="92" t="str">
        <f t="shared" si="125"/>
        <v>CP226</v>
      </c>
      <c r="G839" s="98" t="str">
        <f t="shared" si="123"/>
        <v>CP226-RETURN - 8th don of the month -BONUS</v>
      </c>
      <c r="H839" s="457"/>
      <c r="I839" s="38" t="s">
        <v>89</v>
      </c>
      <c r="J839" s="58">
        <v>0</v>
      </c>
      <c r="K839" s="58">
        <v>0</v>
      </c>
      <c r="L839" s="58">
        <v>0</v>
      </c>
      <c r="M839" s="58">
        <v>0</v>
      </c>
      <c r="N839" s="58">
        <v>0</v>
      </c>
      <c r="O839" s="58">
        <v>0</v>
      </c>
      <c r="P839" s="58">
        <v>0</v>
      </c>
      <c r="Q839" s="58">
        <v>0</v>
      </c>
      <c r="R839" s="58">
        <v>0</v>
      </c>
      <c r="S839" s="58">
        <v>0</v>
      </c>
      <c r="T839" s="58">
        <v>0</v>
      </c>
      <c r="U839" s="58">
        <v>0</v>
      </c>
      <c r="V839" s="186">
        <v>0</v>
      </c>
      <c r="W839" s="186">
        <v>0</v>
      </c>
      <c r="X839" s="186">
        <v>0</v>
      </c>
      <c r="Y839" s="186">
        <v>0</v>
      </c>
      <c r="Z839" s="186">
        <v>0</v>
      </c>
      <c r="AA839" s="186">
        <v>0</v>
      </c>
      <c r="AB839" s="186">
        <v>0</v>
      </c>
      <c r="AC839" s="186">
        <v>0</v>
      </c>
      <c r="AD839" s="214">
        <v>0</v>
      </c>
      <c r="AE839" s="214">
        <v>0</v>
      </c>
      <c r="AF839" s="214">
        <v>0</v>
      </c>
      <c r="AG839" s="214">
        <v>0</v>
      </c>
      <c r="AH839" s="214">
        <v>0</v>
      </c>
      <c r="AI839" s="214">
        <v>0</v>
      </c>
      <c r="AJ839" s="272">
        <v>0</v>
      </c>
      <c r="AK839" s="301">
        <v>0</v>
      </c>
      <c r="AL839" s="301">
        <v>0</v>
      </c>
      <c r="AM839" s="301">
        <v>0</v>
      </c>
      <c r="AN839" s="272">
        <v>0</v>
      </c>
      <c r="AO839" s="301">
        <v>0</v>
      </c>
      <c r="AP839" s="301">
        <v>0</v>
      </c>
      <c r="AQ839" s="301">
        <v>0</v>
      </c>
      <c r="AR839" s="22"/>
      <c r="AS839" s="116" t="str">
        <f t="shared" si="127"/>
        <v>N</v>
      </c>
      <c r="AT839" s="113">
        <f>IFERROR(SUMIF('Current NLData'!A:A,'Payment Changes'!G839,'Current NLData'!K:K)/COUNTIF('Current NLData'!A:A,'Payment Changes'!G839),0)+IFERROR(VLOOKUP(G839&amp;"-ALL",NLPaymentExport,10,FALSE),0)</f>
        <v>0</v>
      </c>
      <c r="AU839" s="117">
        <f t="shared" ref="AU839:AU902" si="128">IF(OR(I839 = "New Donor", I839="Return Donor", I839="Retention Bonus", I839="Referral", I839 = ""),"",AQ839-AT839 )</f>
        <v>0</v>
      </c>
    </row>
    <row r="840" spans="1:80" ht="28.5" outlineLevel="1" x14ac:dyDescent="0.45">
      <c r="A840" s="3"/>
      <c r="C840" s="4" t="str">
        <f>IF(J840=0,"Warning","")</f>
        <v/>
      </c>
      <c r="D840" s="456"/>
      <c r="E840" s="90" t="str">
        <f t="shared" si="124"/>
        <v>Jonesboro</v>
      </c>
      <c r="F840" s="92" t="str">
        <f t="shared" si="125"/>
        <v>CP226</v>
      </c>
      <c r="G840" s="98" t="str">
        <f t="shared" si="123"/>
        <v>CP226-RETURN - Buddy referral  -BONUS</v>
      </c>
      <c r="H840" s="457"/>
      <c r="I840" s="39" t="s">
        <v>90</v>
      </c>
      <c r="J840" s="58">
        <v>50</v>
      </c>
      <c r="K840" s="58">
        <v>50</v>
      </c>
      <c r="L840" s="58">
        <v>0</v>
      </c>
      <c r="M840" s="58">
        <v>0</v>
      </c>
      <c r="N840" s="58">
        <v>0</v>
      </c>
      <c r="O840" s="58">
        <v>50</v>
      </c>
      <c r="P840" s="58">
        <v>50</v>
      </c>
      <c r="Q840" s="58">
        <v>50</v>
      </c>
      <c r="R840" s="58">
        <v>50</v>
      </c>
      <c r="S840" s="58">
        <v>50</v>
      </c>
      <c r="T840" s="58">
        <v>50</v>
      </c>
      <c r="U840" s="58">
        <v>50</v>
      </c>
      <c r="V840" s="186">
        <v>50</v>
      </c>
      <c r="W840" s="186">
        <v>50</v>
      </c>
      <c r="X840" s="186">
        <v>50</v>
      </c>
      <c r="Y840" s="186">
        <v>50</v>
      </c>
      <c r="Z840" s="186">
        <v>50</v>
      </c>
      <c r="AA840" s="186">
        <v>100</v>
      </c>
      <c r="AB840" s="190">
        <v>50</v>
      </c>
      <c r="AC840" s="190">
        <v>50</v>
      </c>
      <c r="AD840" s="214">
        <v>50</v>
      </c>
      <c r="AE840" s="214">
        <v>50</v>
      </c>
      <c r="AF840" s="214">
        <v>50</v>
      </c>
      <c r="AG840" s="214">
        <v>50</v>
      </c>
      <c r="AH840" s="214">
        <v>50</v>
      </c>
      <c r="AI840" s="214">
        <v>50</v>
      </c>
      <c r="AJ840" s="289">
        <v>25</v>
      </c>
      <c r="AK840" s="301">
        <v>25</v>
      </c>
      <c r="AL840" s="301">
        <v>25</v>
      </c>
      <c r="AM840" s="289">
        <v>50</v>
      </c>
      <c r="AN840" s="272">
        <v>50</v>
      </c>
      <c r="AO840" s="301">
        <v>50</v>
      </c>
      <c r="AP840" s="301">
        <v>50</v>
      </c>
      <c r="AQ840" s="301">
        <v>50</v>
      </c>
      <c r="AR840" s="22"/>
      <c r="AS840" s="116" t="str">
        <f t="shared" si="127"/>
        <v>N</v>
      </c>
      <c r="AT840" s="113">
        <f>IFERROR(SUMIF('Current NLData'!A:A,'Payment Changes'!G840,'Current NLData'!K:K)/COUNTIF('Current NLData'!A:A,'Payment Changes'!G840),0)+IFERROR(VLOOKUP(G840&amp;"-ALL",NLPaymentExport,10,FALSE),0)</f>
        <v>50</v>
      </c>
      <c r="AU840" s="117">
        <f t="shared" si="128"/>
        <v>0</v>
      </c>
    </row>
    <row r="841" spans="1:80" s="89" customFormat="1" ht="21.4" thickBot="1" x14ac:dyDescent="0.7">
      <c r="A841" s="85"/>
      <c r="B841" s="348"/>
      <c r="C841" s="160"/>
      <c r="D841" s="86"/>
      <c r="E841" s="86"/>
      <c r="F841" s="86"/>
      <c r="G841" s="86"/>
      <c r="H841" s="95"/>
      <c r="I841" s="87"/>
      <c r="J841" s="88"/>
      <c r="K841" s="88"/>
      <c r="L841" s="88"/>
      <c r="M841" s="88"/>
      <c r="N841" s="88"/>
      <c r="O841" s="88"/>
      <c r="P841" s="88"/>
      <c r="Q841" s="88"/>
      <c r="R841" s="88"/>
      <c r="S841" s="88"/>
      <c r="T841" s="88"/>
      <c r="U841" s="88"/>
      <c r="V841" s="189" t="s">
        <v>91</v>
      </c>
      <c r="W841" s="189" t="s">
        <v>91</v>
      </c>
      <c r="X841" s="189" t="s">
        <v>91</v>
      </c>
      <c r="Y841" s="189" t="s">
        <v>91</v>
      </c>
      <c r="Z841" s="189" t="s">
        <v>91</v>
      </c>
      <c r="AA841" s="189" t="s">
        <v>91</v>
      </c>
      <c r="AB841" s="189" t="s">
        <v>91</v>
      </c>
      <c r="AC841" s="189" t="s">
        <v>91</v>
      </c>
      <c r="AD841" s="257" t="s">
        <v>91</v>
      </c>
      <c r="AE841" s="257" t="s">
        <v>91</v>
      </c>
      <c r="AF841" s="257" t="s">
        <v>91</v>
      </c>
      <c r="AG841" s="257" t="s">
        <v>91</v>
      </c>
      <c r="AH841" s="257" t="s">
        <v>91</v>
      </c>
      <c r="AI841" s="257" t="s">
        <v>91</v>
      </c>
      <c r="AJ841" s="288" t="s">
        <v>91</v>
      </c>
      <c r="AK841" s="311" t="s">
        <v>91</v>
      </c>
      <c r="AL841" s="311" t="s">
        <v>91</v>
      </c>
      <c r="AM841" s="311" t="s">
        <v>91</v>
      </c>
      <c r="AN841" s="288" t="s">
        <v>91</v>
      </c>
      <c r="AO841" s="311" t="s">
        <v>91</v>
      </c>
      <c r="AP841" s="311" t="s">
        <v>91</v>
      </c>
      <c r="AQ841" s="311" t="s">
        <v>91</v>
      </c>
      <c r="AR841" s="21"/>
      <c r="AS841" s="116" t="str">
        <f t="shared" si="127"/>
        <v>N</v>
      </c>
      <c r="AT841" s="113">
        <f>IFERROR(SUMIF('Current NLData'!A:A,'Payment Changes'!G841,'Current NLData'!K:K)/COUNTIF('Current NLData'!A:A,'Payment Changes'!G841),0)+IFERROR(VLOOKUP(G841&amp;"-ALL",NLPaymentExport,10,FALSE),0)</f>
        <v>0</v>
      </c>
      <c r="AU841" s="117" t="str">
        <f t="shared" si="128"/>
        <v/>
      </c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</row>
    <row r="842" spans="1:80" s="10" customFormat="1" x14ac:dyDescent="0.45">
      <c r="A842" s="458">
        <v>47</v>
      </c>
      <c r="B842" s="461" t="s">
        <v>604</v>
      </c>
      <c r="C842" s="464" t="s">
        <v>44</v>
      </c>
      <c r="D842" s="467" t="s">
        <v>100</v>
      </c>
      <c r="E842" s="105" t="str">
        <f t="shared" si="124"/>
        <v>Bowling Green</v>
      </c>
      <c r="F842" s="106" t="s">
        <v>605</v>
      </c>
      <c r="G842" s="107" t="str">
        <f t="shared" ref="G842:G860" si="129">F842&amp;"-"&amp;I842</f>
        <v>CP177-New Donor</v>
      </c>
      <c r="H842" s="470" t="s">
        <v>282</v>
      </c>
      <c r="I842" s="76" t="s">
        <v>48</v>
      </c>
      <c r="J842" s="40" t="s">
        <v>606</v>
      </c>
      <c r="K842" s="41" t="s">
        <v>607</v>
      </c>
      <c r="L842" s="41" t="s">
        <v>584</v>
      </c>
      <c r="M842" s="42" t="s">
        <v>584</v>
      </c>
      <c r="N842" s="40" t="s">
        <v>584</v>
      </c>
      <c r="O842" s="40" t="s">
        <v>584</v>
      </c>
      <c r="P842" s="40" t="s">
        <v>584</v>
      </c>
      <c r="Q842" s="40" t="s">
        <v>584</v>
      </c>
      <c r="R842" s="40" t="s">
        <v>584</v>
      </c>
      <c r="S842" s="40" t="s">
        <v>584</v>
      </c>
      <c r="T842" s="40" t="s">
        <v>584</v>
      </c>
      <c r="U842" s="40" t="s">
        <v>584</v>
      </c>
      <c r="V842" s="180" t="s">
        <v>584</v>
      </c>
      <c r="W842" s="180" t="s">
        <v>584</v>
      </c>
      <c r="X842" s="180" t="s">
        <v>584</v>
      </c>
      <c r="Y842" s="180" t="s">
        <v>584</v>
      </c>
      <c r="Z842" s="180" t="s">
        <v>584</v>
      </c>
      <c r="AA842" s="180" t="s">
        <v>584</v>
      </c>
      <c r="AB842" s="171" t="s">
        <v>608</v>
      </c>
      <c r="AC842" s="171" t="s">
        <v>608</v>
      </c>
      <c r="AD842" s="251" t="s">
        <v>608</v>
      </c>
      <c r="AE842" s="251" t="s">
        <v>608</v>
      </c>
      <c r="AF842" s="251" t="s">
        <v>608</v>
      </c>
      <c r="AG842" s="251" t="s">
        <v>608</v>
      </c>
      <c r="AH842" s="251" t="s">
        <v>608</v>
      </c>
      <c r="AI842" s="251" t="s">
        <v>608</v>
      </c>
      <c r="AJ842" s="281" t="s">
        <v>608</v>
      </c>
      <c r="AK842" s="320" t="s">
        <v>608</v>
      </c>
      <c r="AL842" s="282" t="s">
        <v>108</v>
      </c>
      <c r="AM842" s="282" t="s">
        <v>108</v>
      </c>
      <c r="AN842" s="281" t="s">
        <v>108</v>
      </c>
      <c r="AO842" s="282" t="s">
        <v>109</v>
      </c>
      <c r="AP842" s="320" t="s">
        <v>109</v>
      </c>
      <c r="AQ842" s="320" t="s">
        <v>109</v>
      </c>
      <c r="AR842" s="108"/>
      <c r="AS842" s="116" t="str">
        <f t="shared" si="127"/>
        <v>N</v>
      </c>
      <c r="AT842" s="113">
        <f>IFERROR(SUMIF('Current NLData'!A:A,'Payment Changes'!G842,'Current NLData'!K:K)/COUNTIF('Current NLData'!A:A,'Payment Changes'!G842),0)+IFERROR(VLOOKUP(G842&amp;"-ALL",NLPaymentExport,10,FALSE),0)</f>
        <v>0</v>
      </c>
      <c r="AU842" s="117" t="str">
        <f t="shared" si="128"/>
        <v/>
      </c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</row>
    <row r="843" spans="1:80" x14ac:dyDescent="0.45">
      <c r="A843" s="459"/>
      <c r="B843" s="462"/>
      <c r="C843" s="465"/>
      <c r="D843" s="468"/>
      <c r="E843" s="90" t="str">
        <f t="shared" si="124"/>
        <v>Bowling Green</v>
      </c>
      <c r="F843" s="91" t="s">
        <v>605</v>
      </c>
      <c r="G843" s="97" t="str">
        <f t="shared" si="129"/>
        <v>CP177-Return Donor</v>
      </c>
      <c r="H843" s="471"/>
      <c r="I843" s="77" t="s">
        <v>60</v>
      </c>
      <c r="J843" s="43" t="s">
        <v>400</v>
      </c>
      <c r="K843" s="43" t="s">
        <v>609</v>
      </c>
      <c r="L843" s="44" t="s">
        <v>609</v>
      </c>
      <c r="M843" s="45" t="s">
        <v>609</v>
      </c>
      <c r="N843" s="43" t="s">
        <v>609</v>
      </c>
      <c r="O843" s="43" t="s">
        <v>609</v>
      </c>
      <c r="P843" s="43" t="s">
        <v>609</v>
      </c>
      <c r="Q843" s="43" t="s">
        <v>609</v>
      </c>
      <c r="R843" s="43" t="s">
        <v>609</v>
      </c>
      <c r="S843" s="43" t="s">
        <v>609</v>
      </c>
      <c r="T843" s="43" t="s">
        <v>609</v>
      </c>
      <c r="U843" s="43" t="s">
        <v>609</v>
      </c>
      <c r="V843" s="176" t="s">
        <v>609</v>
      </c>
      <c r="W843" s="176" t="s">
        <v>609</v>
      </c>
      <c r="X843" s="176" t="s">
        <v>609</v>
      </c>
      <c r="Y843" s="176" t="s">
        <v>609</v>
      </c>
      <c r="Z843" s="176" t="s">
        <v>609</v>
      </c>
      <c r="AA843" s="176" t="s">
        <v>609</v>
      </c>
      <c r="AB843" s="176" t="s">
        <v>609</v>
      </c>
      <c r="AC843" s="176" t="s">
        <v>609</v>
      </c>
      <c r="AD843" s="217" t="s">
        <v>609</v>
      </c>
      <c r="AE843" s="217" t="s">
        <v>609</v>
      </c>
      <c r="AF843" s="217" t="s">
        <v>609</v>
      </c>
      <c r="AG843" s="230" t="s">
        <v>610</v>
      </c>
      <c r="AH843" s="230" t="s">
        <v>610</v>
      </c>
      <c r="AI843" s="230" t="s">
        <v>610</v>
      </c>
      <c r="AJ843" s="313" t="s">
        <v>610</v>
      </c>
      <c r="AK843" s="313" t="s">
        <v>610</v>
      </c>
      <c r="AL843" s="313" t="s">
        <v>610</v>
      </c>
      <c r="AM843" s="313" t="s">
        <v>610</v>
      </c>
      <c r="AN843" s="270" t="s">
        <v>610</v>
      </c>
      <c r="AO843" s="313" t="s">
        <v>610</v>
      </c>
      <c r="AP843" s="313" t="s">
        <v>610</v>
      </c>
      <c r="AQ843" s="313" t="s">
        <v>610</v>
      </c>
      <c r="AR843" s="21"/>
      <c r="AS843" s="116" t="str">
        <f t="shared" si="127"/>
        <v>N</v>
      </c>
      <c r="AT843" s="113">
        <f>IFERROR(SUMIF('Current NLData'!A:A,'Payment Changes'!G843,'Current NLData'!K:K)/COUNTIF('Current NLData'!A:A,'Payment Changes'!G843),0)+IFERROR(VLOOKUP(G843&amp;"-ALL",NLPaymentExport,10,FALSE),0)</f>
        <v>0</v>
      </c>
      <c r="AU843" s="117" t="str">
        <f t="shared" si="128"/>
        <v/>
      </c>
    </row>
    <row r="844" spans="1:80" x14ac:dyDescent="0.45">
      <c r="A844" s="459"/>
      <c r="B844" s="462"/>
      <c r="C844" s="465"/>
      <c r="D844" s="468"/>
      <c r="E844" s="90" t="str">
        <f t="shared" si="124"/>
        <v>Bowling Green</v>
      </c>
      <c r="F844" s="91" t="s">
        <v>605</v>
      </c>
      <c r="G844" s="97" t="str">
        <f t="shared" si="129"/>
        <v>CP177-Retention Bonus</v>
      </c>
      <c r="H844" s="471"/>
      <c r="I844" s="78" t="s">
        <v>62</v>
      </c>
      <c r="J844" s="46" t="s">
        <v>63</v>
      </c>
      <c r="K844" s="46" t="s">
        <v>63</v>
      </c>
      <c r="L844" s="47" t="s">
        <v>64</v>
      </c>
      <c r="M844" s="47" t="s">
        <v>112</v>
      </c>
      <c r="N844" s="46" t="s">
        <v>112</v>
      </c>
      <c r="O844" s="46" t="s">
        <v>112</v>
      </c>
      <c r="P844" s="46" t="s">
        <v>112</v>
      </c>
      <c r="Q844" s="46" t="s">
        <v>112</v>
      </c>
      <c r="R844" s="46" t="s">
        <v>112</v>
      </c>
      <c r="S844" s="46" t="s">
        <v>112</v>
      </c>
      <c r="T844" s="46" t="s">
        <v>112</v>
      </c>
      <c r="U844" s="46" t="s">
        <v>112</v>
      </c>
      <c r="V844" s="177" t="s">
        <v>112</v>
      </c>
      <c r="W844" s="177" t="s">
        <v>112</v>
      </c>
      <c r="X844" s="177" t="s">
        <v>112</v>
      </c>
      <c r="Y844" s="177" t="s">
        <v>112</v>
      </c>
      <c r="Z844" s="177" t="s">
        <v>112</v>
      </c>
      <c r="AA844" s="177" t="s">
        <v>112</v>
      </c>
      <c r="AB844" s="177" t="s">
        <v>112</v>
      </c>
      <c r="AC844" s="177" t="s">
        <v>112</v>
      </c>
      <c r="AD844" s="218" t="s">
        <v>112</v>
      </c>
      <c r="AE844" s="218" t="s">
        <v>112</v>
      </c>
      <c r="AF844" s="218" t="s">
        <v>112</v>
      </c>
      <c r="AG844" s="218" t="s">
        <v>112</v>
      </c>
      <c r="AH844" s="218" t="s">
        <v>112</v>
      </c>
      <c r="AI844" s="218" t="s">
        <v>112</v>
      </c>
      <c r="AJ844" s="314" t="s">
        <v>112</v>
      </c>
      <c r="AK844" s="314" t="s">
        <v>112</v>
      </c>
      <c r="AL844" s="314" t="s">
        <v>112</v>
      </c>
      <c r="AM844" s="314" t="s">
        <v>112</v>
      </c>
      <c r="AN844" s="276" t="s">
        <v>611</v>
      </c>
      <c r="AO844" s="276" t="s">
        <v>602</v>
      </c>
      <c r="AP844" s="276" t="s">
        <v>603</v>
      </c>
      <c r="AQ844" s="276" t="s">
        <v>612</v>
      </c>
      <c r="AR844" s="21"/>
      <c r="AS844" s="116" t="str">
        <f t="shared" si="127"/>
        <v>Y</v>
      </c>
      <c r="AT844" s="113">
        <f>IFERROR(SUMIF('Current NLData'!A:A,'Payment Changes'!G844,'Current NLData'!K:K)/COUNTIF('Current NLData'!A:A,'Payment Changes'!G844),0)+IFERROR(VLOOKUP(G844&amp;"-ALL",NLPaymentExport,10,FALSE),0)</f>
        <v>0</v>
      </c>
      <c r="AU844" s="117" t="str">
        <f t="shared" si="128"/>
        <v/>
      </c>
    </row>
    <row r="845" spans="1:80" s="15" customFormat="1" ht="14.65" thickBot="1" x14ac:dyDescent="0.5">
      <c r="A845" s="460"/>
      <c r="B845" s="463"/>
      <c r="C845" s="466"/>
      <c r="D845" s="469"/>
      <c r="E845" s="109" t="str">
        <f t="shared" si="124"/>
        <v>Bowling Green</v>
      </c>
      <c r="F845" s="110" t="s">
        <v>605</v>
      </c>
      <c r="G845" s="111" t="str">
        <f t="shared" si="129"/>
        <v>CP177-Referral</v>
      </c>
      <c r="H845" s="472"/>
      <c r="I845" s="79" t="s">
        <v>73</v>
      </c>
      <c r="J845" s="49">
        <v>50</v>
      </c>
      <c r="K845" s="49">
        <v>50</v>
      </c>
      <c r="L845" s="50" t="s">
        <v>64</v>
      </c>
      <c r="M845" s="50" t="s">
        <v>133</v>
      </c>
      <c r="N845" s="49" t="s">
        <v>133</v>
      </c>
      <c r="O845" s="49" t="s">
        <v>133</v>
      </c>
      <c r="P845" s="49" t="s">
        <v>133</v>
      </c>
      <c r="Q845" s="49" t="s">
        <v>133</v>
      </c>
      <c r="R845" s="49" t="s">
        <v>133</v>
      </c>
      <c r="S845" s="49" t="s">
        <v>133</v>
      </c>
      <c r="T845" s="49" t="s">
        <v>133</v>
      </c>
      <c r="U845" s="49" t="s">
        <v>133</v>
      </c>
      <c r="V845" s="178" t="s">
        <v>133</v>
      </c>
      <c r="W845" s="178" t="s">
        <v>133</v>
      </c>
      <c r="X845" s="178" t="s">
        <v>133</v>
      </c>
      <c r="Y845" s="178" t="s">
        <v>133</v>
      </c>
      <c r="Z845" s="178" t="s">
        <v>133</v>
      </c>
      <c r="AA845" s="178" t="s">
        <v>134</v>
      </c>
      <c r="AB845" s="233" t="s">
        <v>613</v>
      </c>
      <c r="AC845" s="244" t="s">
        <v>133</v>
      </c>
      <c r="AD845" s="249" t="s">
        <v>133</v>
      </c>
      <c r="AE845" s="249" t="s">
        <v>133</v>
      </c>
      <c r="AF845" s="249" t="s">
        <v>133</v>
      </c>
      <c r="AG845" s="249" t="s">
        <v>133</v>
      </c>
      <c r="AH845" s="249" t="s">
        <v>133</v>
      </c>
      <c r="AI845" s="249" t="s">
        <v>133</v>
      </c>
      <c r="AJ845" s="315" t="s">
        <v>133</v>
      </c>
      <c r="AK845" s="315" t="s">
        <v>133</v>
      </c>
      <c r="AL845" s="315" t="s">
        <v>133</v>
      </c>
      <c r="AM845" s="315" t="s">
        <v>133</v>
      </c>
      <c r="AN845" s="283" t="s">
        <v>614</v>
      </c>
      <c r="AO845" s="315" t="s">
        <v>133</v>
      </c>
      <c r="AP845" s="315" t="s">
        <v>133</v>
      </c>
      <c r="AQ845" s="283">
        <v>100</v>
      </c>
      <c r="AR845" s="112"/>
      <c r="AS845" s="116" t="str">
        <f t="shared" si="127"/>
        <v>Y</v>
      </c>
      <c r="AT845" s="113">
        <f>IFERROR(SUMIF('Current NLData'!A:A,'Payment Changes'!G845,'Current NLData'!K:K)/COUNTIF('Current NLData'!A:A,'Payment Changes'!G845),0)+IFERROR(VLOOKUP(G845&amp;"-ALL",NLPaymentExport,10,FALSE),0)</f>
        <v>0</v>
      </c>
      <c r="AU845" s="117" t="str">
        <f t="shared" si="128"/>
        <v/>
      </c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</row>
    <row r="846" spans="1:80" outlineLevel="1" x14ac:dyDescent="0.45">
      <c r="A846" s="3"/>
      <c r="C846" s="4"/>
      <c r="D846" s="455" t="s">
        <v>605</v>
      </c>
      <c r="E846" s="90" t="str">
        <f t="shared" si="124"/>
        <v>Bowling Green</v>
      </c>
      <c r="F846" s="92" t="str">
        <f t="shared" si="125"/>
        <v>CP177</v>
      </c>
      <c r="G846" s="98" t="str">
        <f t="shared" si="129"/>
        <v>CP177-NEW DONOR -1st</v>
      </c>
      <c r="H846" s="457" t="s">
        <v>75</v>
      </c>
      <c r="I846" s="33" t="s">
        <v>76</v>
      </c>
      <c r="J846" s="60">
        <v>100</v>
      </c>
      <c r="K846" s="61">
        <v>100</v>
      </c>
      <c r="L846" s="60">
        <v>100</v>
      </c>
      <c r="M846" s="60">
        <v>100</v>
      </c>
      <c r="N846" s="60">
        <v>100</v>
      </c>
      <c r="O846" s="60">
        <v>100</v>
      </c>
      <c r="P846" s="60">
        <v>100</v>
      </c>
      <c r="Q846" s="60">
        <v>100</v>
      </c>
      <c r="R846" s="60">
        <v>100</v>
      </c>
      <c r="S846" s="60">
        <v>100</v>
      </c>
      <c r="T846" s="60">
        <v>100</v>
      </c>
      <c r="U846" s="60">
        <v>100</v>
      </c>
      <c r="V846" s="185">
        <v>100</v>
      </c>
      <c r="W846" s="185">
        <v>100</v>
      </c>
      <c r="X846" s="185">
        <v>100</v>
      </c>
      <c r="Y846" s="185">
        <v>100</v>
      </c>
      <c r="Z846" s="185">
        <v>100</v>
      </c>
      <c r="AA846" s="185">
        <v>100</v>
      </c>
      <c r="AB846" s="185">
        <v>100</v>
      </c>
      <c r="AC846" s="185">
        <v>100</v>
      </c>
      <c r="AD846" s="220">
        <v>100</v>
      </c>
      <c r="AE846" s="220">
        <v>100</v>
      </c>
      <c r="AF846" s="220">
        <v>100</v>
      </c>
      <c r="AG846" s="220">
        <v>100</v>
      </c>
      <c r="AH846" s="220">
        <v>100</v>
      </c>
      <c r="AI846" s="220">
        <v>100</v>
      </c>
      <c r="AJ846" s="300">
        <v>100</v>
      </c>
      <c r="AK846" s="300">
        <v>100</v>
      </c>
      <c r="AL846" s="300">
        <v>100</v>
      </c>
      <c r="AM846" s="300">
        <v>100</v>
      </c>
      <c r="AN846" s="286">
        <v>100</v>
      </c>
      <c r="AO846" s="300">
        <v>100</v>
      </c>
      <c r="AP846" s="300">
        <v>100</v>
      </c>
      <c r="AQ846" s="300">
        <v>100</v>
      </c>
      <c r="AR846" s="23"/>
      <c r="AS846" s="116" t="str">
        <f t="shared" si="127"/>
        <v>N</v>
      </c>
      <c r="AT846" s="113">
        <f>IFERROR(SUMIF('Current NLData'!A:A,'Payment Changes'!G846,'Current NLData'!K:K)/COUNTIF('Current NLData'!A:A,'Payment Changes'!G846),0)+IFERROR(VLOOKUP(G846&amp;"-ALL",NLPaymentExport,10,FALSE),0)</f>
        <v>100</v>
      </c>
      <c r="AU846" s="117">
        <f t="shared" si="128"/>
        <v>0</v>
      </c>
    </row>
    <row r="847" spans="1:80" outlineLevel="1" x14ac:dyDescent="0.45">
      <c r="A847" s="3"/>
      <c r="C847" s="4"/>
      <c r="D847" s="456"/>
      <c r="E847" s="90" t="str">
        <f t="shared" si="124"/>
        <v>Bowling Green</v>
      </c>
      <c r="F847" s="92" t="str">
        <f t="shared" si="125"/>
        <v>CP177</v>
      </c>
      <c r="G847" s="98" t="str">
        <f t="shared" si="129"/>
        <v>CP177-NEW DONOR -2nd</v>
      </c>
      <c r="H847" s="457"/>
      <c r="I847" s="34" t="s">
        <v>77</v>
      </c>
      <c r="J847" s="58">
        <v>100</v>
      </c>
      <c r="K847" s="62">
        <v>100</v>
      </c>
      <c r="L847" s="58">
        <v>100</v>
      </c>
      <c r="M847" s="58">
        <v>100</v>
      </c>
      <c r="N847" s="58">
        <v>100</v>
      </c>
      <c r="O847" s="58">
        <v>100</v>
      </c>
      <c r="P847" s="58">
        <v>100</v>
      </c>
      <c r="Q847" s="58">
        <v>100</v>
      </c>
      <c r="R847" s="58">
        <v>100</v>
      </c>
      <c r="S847" s="58">
        <v>100</v>
      </c>
      <c r="T847" s="58">
        <v>100</v>
      </c>
      <c r="U847" s="58">
        <v>100</v>
      </c>
      <c r="V847" s="186">
        <v>100</v>
      </c>
      <c r="W847" s="186">
        <v>100</v>
      </c>
      <c r="X847" s="186">
        <v>100</v>
      </c>
      <c r="Y847" s="186">
        <v>100</v>
      </c>
      <c r="Z847" s="186">
        <v>100</v>
      </c>
      <c r="AA847" s="186">
        <v>100</v>
      </c>
      <c r="AB847" s="190">
        <v>150</v>
      </c>
      <c r="AC847" s="190">
        <v>150</v>
      </c>
      <c r="AD847" s="214">
        <v>150</v>
      </c>
      <c r="AE847" s="214">
        <v>150</v>
      </c>
      <c r="AF847" s="214">
        <v>150</v>
      </c>
      <c r="AG847" s="214">
        <v>150</v>
      </c>
      <c r="AH847" s="214">
        <v>150</v>
      </c>
      <c r="AI847" s="214">
        <v>150</v>
      </c>
      <c r="AJ847" s="301">
        <v>150</v>
      </c>
      <c r="AK847" s="301">
        <v>150</v>
      </c>
      <c r="AL847" s="289">
        <v>100</v>
      </c>
      <c r="AM847" s="289">
        <v>100</v>
      </c>
      <c r="AN847" s="272">
        <v>100</v>
      </c>
      <c r="AO847" s="301">
        <v>100</v>
      </c>
      <c r="AP847" s="301">
        <v>100</v>
      </c>
      <c r="AQ847" s="301">
        <v>100</v>
      </c>
      <c r="AR847" s="23"/>
      <c r="AS847" s="116" t="str">
        <f t="shared" si="127"/>
        <v>N</v>
      </c>
      <c r="AT847" s="113">
        <f>IFERROR(SUMIF('Current NLData'!A:A,'Payment Changes'!G847,'Current NLData'!K:K)/COUNTIF('Current NLData'!A:A,'Payment Changes'!G847),0)+IFERROR(VLOOKUP(G847&amp;"-ALL",NLPaymentExport,10,FALSE),0)</f>
        <v>100</v>
      </c>
      <c r="AU847" s="117">
        <f t="shared" si="128"/>
        <v>0</v>
      </c>
    </row>
    <row r="848" spans="1:80" outlineLevel="1" x14ac:dyDescent="0.45">
      <c r="A848" s="3"/>
      <c r="C848" s="4"/>
      <c r="D848" s="456"/>
      <c r="E848" s="90" t="str">
        <f t="shared" si="124"/>
        <v>Bowling Green</v>
      </c>
      <c r="F848" s="92" t="str">
        <f t="shared" si="125"/>
        <v>CP177</v>
      </c>
      <c r="G848" s="98" t="str">
        <f t="shared" si="129"/>
        <v>CP177-NEW DONOR -3rd</v>
      </c>
      <c r="H848" s="457"/>
      <c r="I848" s="34" t="s">
        <v>78</v>
      </c>
      <c r="J848" s="58">
        <v>40</v>
      </c>
      <c r="K848" s="62">
        <v>36</v>
      </c>
      <c r="L848" s="58">
        <v>36</v>
      </c>
      <c r="M848" s="58">
        <v>36</v>
      </c>
      <c r="N848" s="58">
        <v>36</v>
      </c>
      <c r="O848" s="58">
        <v>36</v>
      </c>
      <c r="P848" s="58">
        <v>36</v>
      </c>
      <c r="Q848" s="58">
        <v>36</v>
      </c>
      <c r="R848" s="58">
        <v>36</v>
      </c>
      <c r="S848" s="58">
        <v>36</v>
      </c>
      <c r="T848" s="58">
        <v>36</v>
      </c>
      <c r="U848" s="58">
        <v>36</v>
      </c>
      <c r="V848" s="186">
        <v>36</v>
      </c>
      <c r="W848" s="186">
        <v>36</v>
      </c>
      <c r="X848" s="186">
        <v>36</v>
      </c>
      <c r="Y848" s="186">
        <v>36</v>
      </c>
      <c r="Z848" s="186">
        <v>36</v>
      </c>
      <c r="AA848" s="186">
        <v>36</v>
      </c>
      <c r="AB848" s="190">
        <v>75</v>
      </c>
      <c r="AC848" s="190">
        <v>75</v>
      </c>
      <c r="AD848" s="214">
        <v>75</v>
      </c>
      <c r="AE848" s="214">
        <v>75</v>
      </c>
      <c r="AF848" s="214">
        <v>75</v>
      </c>
      <c r="AG848" s="214">
        <v>75</v>
      </c>
      <c r="AH848" s="214">
        <v>75</v>
      </c>
      <c r="AI848" s="214">
        <v>75</v>
      </c>
      <c r="AJ848" s="301">
        <v>75</v>
      </c>
      <c r="AK848" s="301">
        <v>75</v>
      </c>
      <c r="AL848" s="289">
        <v>100</v>
      </c>
      <c r="AM848" s="289">
        <v>100</v>
      </c>
      <c r="AN848" s="272">
        <v>100</v>
      </c>
      <c r="AO848" s="301">
        <v>100</v>
      </c>
      <c r="AP848" s="301">
        <v>100</v>
      </c>
      <c r="AQ848" s="301">
        <v>100</v>
      </c>
      <c r="AR848" s="23"/>
      <c r="AS848" s="116" t="str">
        <f t="shared" si="127"/>
        <v>N</v>
      </c>
      <c r="AT848" s="113">
        <f>IFERROR(SUMIF('Current NLData'!A:A,'Payment Changes'!G848,'Current NLData'!K:K)/COUNTIF('Current NLData'!A:A,'Payment Changes'!G848),0)+IFERROR(VLOOKUP(G848&amp;"-ALL",NLPaymentExport,10,FALSE),0)</f>
        <v>100</v>
      </c>
      <c r="AU848" s="117">
        <f t="shared" si="128"/>
        <v>0</v>
      </c>
    </row>
    <row r="849" spans="1:80" outlineLevel="1" x14ac:dyDescent="0.45">
      <c r="A849" s="3"/>
      <c r="C849" s="4"/>
      <c r="D849" s="456"/>
      <c r="E849" s="90" t="str">
        <f t="shared" si="124"/>
        <v>Bowling Green</v>
      </c>
      <c r="F849" s="92" t="str">
        <f t="shared" si="125"/>
        <v>CP177</v>
      </c>
      <c r="G849" s="98" t="str">
        <f t="shared" si="129"/>
        <v>CP177-NEW DONOR -4th</v>
      </c>
      <c r="H849" s="457"/>
      <c r="I849" s="34" t="s">
        <v>79</v>
      </c>
      <c r="J849" s="58">
        <v>40</v>
      </c>
      <c r="K849" s="62">
        <v>60</v>
      </c>
      <c r="L849" s="58">
        <v>36</v>
      </c>
      <c r="M849" s="58">
        <v>36</v>
      </c>
      <c r="N849" s="58">
        <v>36</v>
      </c>
      <c r="O849" s="58">
        <v>36</v>
      </c>
      <c r="P849" s="58">
        <v>36</v>
      </c>
      <c r="Q849" s="58">
        <v>36</v>
      </c>
      <c r="R849" s="58">
        <v>36</v>
      </c>
      <c r="S849" s="58">
        <v>36</v>
      </c>
      <c r="T849" s="58">
        <v>36</v>
      </c>
      <c r="U849" s="58">
        <v>36</v>
      </c>
      <c r="V849" s="186">
        <v>36</v>
      </c>
      <c r="W849" s="186">
        <v>36</v>
      </c>
      <c r="X849" s="186">
        <v>36</v>
      </c>
      <c r="Y849" s="186">
        <v>36</v>
      </c>
      <c r="Z849" s="186">
        <v>36</v>
      </c>
      <c r="AA849" s="186">
        <v>36</v>
      </c>
      <c r="AB849" s="190">
        <v>75</v>
      </c>
      <c r="AC849" s="190">
        <v>75</v>
      </c>
      <c r="AD849" s="214">
        <v>75</v>
      </c>
      <c r="AE849" s="214">
        <v>75</v>
      </c>
      <c r="AF849" s="214">
        <v>75</v>
      </c>
      <c r="AG849" s="214">
        <v>75</v>
      </c>
      <c r="AH849" s="214">
        <v>75</v>
      </c>
      <c r="AI849" s="214">
        <v>75</v>
      </c>
      <c r="AJ849" s="301">
        <v>75</v>
      </c>
      <c r="AK849" s="301">
        <v>75</v>
      </c>
      <c r="AL849" s="289">
        <v>100</v>
      </c>
      <c r="AM849" s="289">
        <v>100</v>
      </c>
      <c r="AN849" s="272">
        <v>100</v>
      </c>
      <c r="AO849" s="301">
        <v>100</v>
      </c>
      <c r="AP849" s="301">
        <v>100</v>
      </c>
      <c r="AQ849" s="301">
        <v>100</v>
      </c>
      <c r="AR849" s="23"/>
      <c r="AS849" s="116" t="str">
        <f t="shared" si="127"/>
        <v>N</v>
      </c>
      <c r="AT849" s="113">
        <f>IFERROR(SUMIF('Current NLData'!A:A,'Payment Changes'!G849,'Current NLData'!K:K)/COUNTIF('Current NLData'!A:A,'Payment Changes'!G849),0)+IFERROR(VLOOKUP(G849&amp;"-ALL",NLPaymentExport,10,FALSE),0)</f>
        <v>100</v>
      </c>
      <c r="AU849" s="117">
        <f t="shared" si="128"/>
        <v>0</v>
      </c>
    </row>
    <row r="850" spans="1:80" outlineLevel="1" x14ac:dyDescent="0.45">
      <c r="A850" s="3"/>
      <c r="C850" s="4"/>
      <c r="D850" s="456"/>
      <c r="E850" s="90" t="str">
        <f t="shared" si="124"/>
        <v>Bowling Green</v>
      </c>
      <c r="F850" s="92" t="str">
        <f t="shared" si="125"/>
        <v>CP177</v>
      </c>
      <c r="G850" s="98" t="str">
        <f t="shared" si="129"/>
        <v>CP177-NEW DONOR -5th</v>
      </c>
      <c r="H850" s="457"/>
      <c r="I850" s="34" t="s">
        <v>80</v>
      </c>
      <c r="J850" s="58">
        <v>40</v>
      </c>
      <c r="K850" s="62">
        <v>36</v>
      </c>
      <c r="L850" s="58">
        <v>36</v>
      </c>
      <c r="M850" s="58">
        <v>36</v>
      </c>
      <c r="N850" s="58">
        <v>36</v>
      </c>
      <c r="O850" s="58">
        <v>36</v>
      </c>
      <c r="P850" s="58">
        <v>36</v>
      </c>
      <c r="Q850" s="58">
        <v>36</v>
      </c>
      <c r="R850" s="58">
        <v>36</v>
      </c>
      <c r="S850" s="58">
        <v>36</v>
      </c>
      <c r="T850" s="58">
        <v>36</v>
      </c>
      <c r="U850" s="58">
        <v>36</v>
      </c>
      <c r="V850" s="186">
        <v>36</v>
      </c>
      <c r="W850" s="186">
        <v>36</v>
      </c>
      <c r="X850" s="186">
        <v>36</v>
      </c>
      <c r="Y850" s="186">
        <v>36</v>
      </c>
      <c r="Z850" s="186">
        <v>36</v>
      </c>
      <c r="AA850" s="186">
        <v>36</v>
      </c>
      <c r="AB850" s="186">
        <v>36</v>
      </c>
      <c r="AC850" s="186">
        <v>36</v>
      </c>
      <c r="AD850" s="214">
        <v>36</v>
      </c>
      <c r="AE850" s="214">
        <v>36</v>
      </c>
      <c r="AF850" s="214">
        <v>36</v>
      </c>
      <c r="AG850" s="190">
        <v>40</v>
      </c>
      <c r="AH850" s="190">
        <v>40</v>
      </c>
      <c r="AI850" s="190">
        <v>40</v>
      </c>
      <c r="AJ850" s="301">
        <v>40</v>
      </c>
      <c r="AK850" s="301">
        <v>40</v>
      </c>
      <c r="AL850" s="289">
        <v>100</v>
      </c>
      <c r="AM850" s="289">
        <v>100</v>
      </c>
      <c r="AN850" s="272">
        <v>100</v>
      </c>
      <c r="AO850" s="289">
        <v>40</v>
      </c>
      <c r="AP850" s="301">
        <v>40</v>
      </c>
      <c r="AQ850" s="301">
        <v>40</v>
      </c>
      <c r="AR850" s="23"/>
      <c r="AS850" s="116" t="str">
        <f t="shared" si="127"/>
        <v>N</v>
      </c>
      <c r="AT850" s="113">
        <f>IFERROR(SUMIF('Current NLData'!A:A,'Payment Changes'!G850,'Current NLData'!K:K)/COUNTIF('Current NLData'!A:A,'Payment Changes'!G850),0)+IFERROR(VLOOKUP(G850&amp;"-ALL",NLPaymentExport,10,FALSE),0)</f>
        <v>40</v>
      </c>
      <c r="AU850" s="117">
        <f t="shared" si="128"/>
        <v>0</v>
      </c>
    </row>
    <row r="851" spans="1:80" outlineLevel="1" x14ac:dyDescent="0.45">
      <c r="A851" s="3"/>
      <c r="C851" s="4"/>
      <c r="D851" s="456"/>
      <c r="E851" s="90" t="str">
        <f t="shared" si="124"/>
        <v>Bowling Green</v>
      </c>
      <c r="F851" s="92" t="str">
        <f t="shared" si="125"/>
        <v>CP177</v>
      </c>
      <c r="G851" s="98" t="str">
        <f t="shared" si="129"/>
        <v>CP177-NEW DONOR -6th</v>
      </c>
      <c r="H851" s="457"/>
      <c r="I851" s="34" t="s">
        <v>81</v>
      </c>
      <c r="J851" s="58">
        <v>40</v>
      </c>
      <c r="K851" s="62">
        <v>60</v>
      </c>
      <c r="L851" s="58">
        <v>36</v>
      </c>
      <c r="M851" s="58">
        <v>36</v>
      </c>
      <c r="N851" s="58">
        <v>36</v>
      </c>
      <c r="O851" s="58">
        <v>36</v>
      </c>
      <c r="P851" s="58">
        <v>36</v>
      </c>
      <c r="Q851" s="58">
        <v>36</v>
      </c>
      <c r="R851" s="58">
        <v>36</v>
      </c>
      <c r="S851" s="58">
        <v>36</v>
      </c>
      <c r="T851" s="58">
        <v>36</v>
      </c>
      <c r="U851" s="58">
        <v>36</v>
      </c>
      <c r="V851" s="186">
        <v>36</v>
      </c>
      <c r="W851" s="186">
        <v>36</v>
      </c>
      <c r="X851" s="186">
        <v>36</v>
      </c>
      <c r="Y851" s="186">
        <v>36</v>
      </c>
      <c r="Z851" s="186">
        <v>36</v>
      </c>
      <c r="AA851" s="186">
        <v>36</v>
      </c>
      <c r="AB851" s="186">
        <v>36</v>
      </c>
      <c r="AC851" s="186">
        <v>36</v>
      </c>
      <c r="AD851" s="214">
        <v>36</v>
      </c>
      <c r="AE851" s="214">
        <v>36</v>
      </c>
      <c r="AF851" s="214">
        <v>36</v>
      </c>
      <c r="AG851" s="190">
        <v>40</v>
      </c>
      <c r="AH851" s="190">
        <v>40</v>
      </c>
      <c r="AI851" s="190">
        <v>40</v>
      </c>
      <c r="AJ851" s="301">
        <v>40</v>
      </c>
      <c r="AK851" s="301">
        <v>40</v>
      </c>
      <c r="AL851" s="289">
        <v>100</v>
      </c>
      <c r="AM851" s="289">
        <v>100</v>
      </c>
      <c r="AN851" s="272">
        <v>100</v>
      </c>
      <c r="AO851" s="289">
        <v>40</v>
      </c>
      <c r="AP851" s="301">
        <v>40</v>
      </c>
      <c r="AQ851" s="301">
        <v>40</v>
      </c>
      <c r="AR851" s="23"/>
      <c r="AS851" s="116" t="str">
        <f t="shared" si="127"/>
        <v>N</v>
      </c>
      <c r="AT851" s="113">
        <f>IFERROR(SUMIF('Current NLData'!A:A,'Payment Changes'!G851,'Current NLData'!K:K)/COUNTIF('Current NLData'!A:A,'Payment Changes'!G851),0)+IFERROR(VLOOKUP(G851&amp;"-ALL",NLPaymentExport,10,FALSE),0)</f>
        <v>40</v>
      </c>
      <c r="AU851" s="117">
        <f t="shared" si="128"/>
        <v>0</v>
      </c>
    </row>
    <row r="852" spans="1:80" outlineLevel="1" x14ac:dyDescent="0.45">
      <c r="A852" s="3"/>
      <c r="C852" s="4"/>
      <c r="D852" s="456"/>
      <c r="E852" s="90" t="str">
        <f t="shared" si="124"/>
        <v>Bowling Green</v>
      </c>
      <c r="F852" s="92" t="str">
        <f t="shared" si="125"/>
        <v>CP177</v>
      </c>
      <c r="G852" s="98" t="str">
        <f t="shared" si="129"/>
        <v>CP177-NEW DONOR -7th</v>
      </c>
      <c r="H852" s="457"/>
      <c r="I852" s="34" t="s">
        <v>82</v>
      </c>
      <c r="J852" s="58">
        <v>40</v>
      </c>
      <c r="K852" s="62">
        <v>36</v>
      </c>
      <c r="L852" s="58">
        <v>36</v>
      </c>
      <c r="M852" s="58">
        <v>36</v>
      </c>
      <c r="N852" s="58">
        <v>36</v>
      </c>
      <c r="O852" s="58">
        <v>36</v>
      </c>
      <c r="P852" s="58">
        <v>36</v>
      </c>
      <c r="Q852" s="58">
        <v>36</v>
      </c>
      <c r="R852" s="58">
        <v>36</v>
      </c>
      <c r="S852" s="58">
        <v>36</v>
      </c>
      <c r="T852" s="58">
        <v>36</v>
      </c>
      <c r="U852" s="58">
        <v>36</v>
      </c>
      <c r="V852" s="186">
        <v>36</v>
      </c>
      <c r="W852" s="186">
        <v>36</v>
      </c>
      <c r="X852" s="186">
        <v>36</v>
      </c>
      <c r="Y852" s="186">
        <v>36</v>
      </c>
      <c r="Z852" s="186">
        <v>36</v>
      </c>
      <c r="AA852" s="186">
        <v>36</v>
      </c>
      <c r="AB852" s="186">
        <v>36</v>
      </c>
      <c r="AC852" s="186">
        <v>36</v>
      </c>
      <c r="AD852" s="214">
        <v>36</v>
      </c>
      <c r="AE852" s="214">
        <v>36</v>
      </c>
      <c r="AF852" s="214">
        <v>36</v>
      </c>
      <c r="AG852" s="190">
        <v>40</v>
      </c>
      <c r="AH852" s="190">
        <v>40</v>
      </c>
      <c r="AI852" s="190">
        <v>40</v>
      </c>
      <c r="AJ852" s="301">
        <v>40</v>
      </c>
      <c r="AK852" s="301">
        <v>40</v>
      </c>
      <c r="AL852" s="301">
        <v>40</v>
      </c>
      <c r="AM852" s="301">
        <v>40</v>
      </c>
      <c r="AN852" s="272">
        <v>40</v>
      </c>
      <c r="AO852" s="301">
        <v>40</v>
      </c>
      <c r="AP852" s="301">
        <v>40</v>
      </c>
      <c r="AQ852" s="301">
        <v>40</v>
      </c>
      <c r="AR852" s="23"/>
      <c r="AS852" s="116" t="str">
        <f t="shared" si="127"/>
        <v>N</v>
      </c>
      <c r="AT852" s="113">
        <f>IFERROR(SUMIF('Current NLData'!A:A,'Payment Changes'!G852,'Current NLData'!K:K)/COUNTIF('Current NLData'!A:A,'Payment Changes'!G852),0)+IFERROR(VLOOKUP(G852&amp;"-ALL",NLPaymentExport,10,FALSE),0)</f>
        <v>40</v>
      </c>
      <c r="AU852" s="117">
        <f t="shared" si="128"/>
        <v>0</v>
      </c>
    </row>
    <row r="853" spans="1:80" outlineLevel="1" x14ac:dyDescent="0.45">
      <c r="A853" s="3"/>
      <c r="C853" s="4"/>
      <c r="D853" s="456"/>
      <c r="E853" s="90" t="str">
        <f t="shared" si="124"/>
        <v>Bowling Green</v>
      </c>
      <c r="F853" s="92" t="str">
        <f t="shared" si="125"/>
        <v>CP177</v>
      </c>
      <c r="G853" s="98" t="str">
        <f t="shared" si="129"/>
        <v>CP177-NEW DONOR -8th</v>
      </c>
      <c r="H853" s="457"/>
      <c r="I853" s="35" t="s">
        <v>83</v>
      </c>
      <c r="J853" s="63">
        <v>40</v>
      </c>
      <c r="K853" s="64">
        <v>60</v>
      </c>
      <c r="L853" s="63">
        <v>36</v>
      </c>
      <c r="M853" s="63">
        <v>36</v>
      </c>
      <c r="N853" s="63">
        <v>36</v>
      </c>
      <c r="O853" s="63">
        <v>36</v>
      </c>
      <c r="P853" s="63">
        <v>36</v>
      </c>
      <c r="Q853" s="63">
        <v>36</v>
      </c>
      <c r="R853" s="63">
        <v>36</v>
      </c>
      <c r="S853" s="63">
        <v>36</v>
      </c>
      <c r="T853" s="63">
        <v>36</v>
      </c>
      <c r="U853" s="63">
        <v>36</v>
      </c>
      <c r="V853" s="187">
        <v>36</v>
      </c>
      <c r="W853" s="187">
        <v>36</v>
      </c>
      <c r="X853" s="187">
        <v>36</v>
      </c>
      <c r="Y853" s="187">
        <v>36</v>
      </c>
      <c r="Z853" s="187">
        <v>36</v>
      </c>
      <c r="AA853" s="187">
        <v>36</v>
      </c>
      <c r="AB853" s="187">
        <v>36</v>
      </c>
      <c r="AC853" s="187">
        <v>36</v>
      </c>
      <c r="AD853" s="221">
        <v>36</v>
      </c>
      <c r="AE853" s="221">
        <v>36</v>
      </c>
      <c r="AF853" s="221">
        <v>36</v>
      </c>
      <c r="AG853" s="243">
        <v>40</v>
      </c>
      <c r="AH853" s="243">
        <v>40</v>
      </c>
      <c r="AI853" s="243">
        <v>40</v>
      </c>
      <c r="AJ853" s="302">
        <v>40</v>
      </c>
      <c r="AK853" s="302">
        <v>40</v>
      </c>
      <c r="AL853" s="302">
        <v>40</v>
      </c>
      <c r="AM853" s="302">
        <v>40</v>
      </c>
      <c r="AN853" s="273">
        <v>40</v>
      </c>
      <c r="AO853" s="302">
        <v>40</v>
      </c>
      <c r="AP853" s="302">
        <v>40</v>
      </c>
      <c r="AQ853" s="302">
        <v>40</v>
      </c>
      <c r="AR853" s="23"/>
      <c r="AS853" s="116" t="str">
        <f t="shared" si="127"/>
        <v>N</v>
      </c>
      <c r="AT853" s="113">
        <f>IFERROR(SUMIF('Current NLData'!A:A,'Payment Changes'!G853,'Current NLData'!K:K)/COUNTIF('Current NLData'!A:A,'Payment Changes'!G853),0)+IFERROR(VLOOKUP(G853&amp;"-ALL",NLPaymentExport,10,FALSE),0)</f>
        <v>40</v>
      </c>
      <c r="AU853" s="117">
        <f t="shared" si="128"/>
        <v>0</v>
      </c>
    </row>
    <row r="854" spans="1:80" ht="28.5" outlineLevel="1" x14ac:dyDescent="0.45">
      <c r="A854" s="3"/>
      <c r="C854" s="4"/>
      <c r="D854" s="456"/>
      <c r="E854" s="90" t="str">
        <f t="shared" si="124"/>
        <v>Bowling Green</v>
      </c>
      <c r="F854" s="92" t="str">
        <f t="shared" si="125"/>
        <v>CP177</v>
      </c>
      <c r="G854" s="98" t="str">
        <f t="shared" si="129"/>
        <v>CP177-RETURN - 1st don of the week -STD</v>
      </c>
      <c r="H854" s="457"/>
      <c r="I854" s="36" t="s">
        <v>84</v>
      </c>
      <c r="J854" s="58">
        <v>40</v>
      </c>
      <c r="K854" s="62">
        <v>36</v>
      </c>
      <c r="L854" s="58">
        <v>36</v>
      </c>
      <c r="M854" s="58">
        <v>36</v>
      </c>
      <c r="N854" s="58">
        <v>36</v>
      </c>
      <c r="O854" s="58">
        <v>36</v>
      </c>
      <c r="P854" s="58">
        <v>36</v>
      </c>
      <c r="Q854" s="58">
        <v>36</v>
      </c>
      <c r="R854" s="58">
        <v>36</v>
      </c>
      <c r="S854" s="58">
        <v>36</v>
      </c>
      <c r="T854" s="58">
        <v>36</v>
      </c>
      <c r="U854" s="58">
        <v>36</v>
      </c>
      <c r="V854" s="186">
        <v>36</v>
      </c>
      <c r="W854" s="186">
        <v>36</v>
      </c>
      <c r="X854" s="186">
        <v>36</v>
      </c>
      <c r="Y854" s="186">
        <v>36</v>
      </c>
      <c r="Z854" s="186">
        <v>36</v>
      </c>
      <c r="AA854" s="186">
        <v>36</v>
      </c>
      <c r="AB854" s="186">
        <v>36</v>
      </c>
      <c r="AC854" s="186">
        <v>36</v>
      </c>
      <c r="AD854" s="214">
        <v>36</v>
      </c>
      <c r="AE854" s="214">
        <v>36</v>
      </c>
      <c r="AF854" s="214">
        <v>36</v>
      </c>
      <c r="AG854" s="190">
        <v>40</v>
      </c>
      <c r="AH854" s="190">
        <v>40</v>
      </c>
      <c r="AI854" s="190">
        <v>40</v>
      </c>
      <c r="AJ854" s="301">
        <v>40</v>
      </c>
      <c r="AK854" s="301">
        <v>40</v>
      </c>
      <c r="AL854" s="301">
        <v>40</v>
      </c>
      <c r="AM854" s="301">
        <v>40</v>
      </c>
      <c r="AN854" s="272">
        <v>40</v>
      </c>
      <c r="AO854" s="301">
        <v>40</v>
      </c>
      <c r="AP854" s="301">
        <v>40</v>
      </c>
      <c r="AQ854" s="301">
        <v>40</v>
      </c>
      <c r="AR854" s="23"/>
      <c r="AS854" s="116" t="str">
        <f t="shared" si="127"/>
        <v>N</v>
      </c>
      <c r="AT854" s="113">
        <f>IFERROR(SUMIF('Current NLData'!A:A,'Payment Changes'!G854,'Current NLData'!K:K)/COUNTIF('Current NLData'!A:A,'Payment Changes'!G854),0)+IFERROR(VLOOKUP(G854&amp;"-ALL",NLPaymentExport,10,FALSE),0)</f>
        <v>40</v>
      </c>
      <c r="AU854" s="117">
        <f t="shared" si="128"/>
        <v>0</v>
      </c>
    </row>
    <row r="855" spans="1:80" ht="28.5" outlineLevel="1" x14ac:dyDescent="0.45">
      <c r="A855" s="3"/>
      <c r="C855" s="4"/>
      <c r="D855" s="456"/>
      <c r="E855" s="90" t="str">
        <f t="shared" si="124"/>
        <v>Bowling Green</v>
      </c>
      <c r="F855" s="92" t="str">
        <f t="shared" si="125"/>
        <v>CP177</v>
      </c>
      <c r="G855" s="98" t="str">
        <f t="shared" si="129"/>
        <v>CP177-RETURN - 2nd don of the week -BONUS</v>
      </c>
      <c r="H855" s="457"/>
      <c r="I855" s="36" t="s">
        <v>85</v>
      </c>
      <c r="J855" s="58">
        <v>20</v>
      </c>
      <c r="K855" s="62">
        <v>24</v>
      </c>
      <c r="L855" s="58">
        <v>24</v>
      </c>
      <c r="M855" s="58">
        <v>24</v>
      </c>
      <c r="N855" s="58">
        <v>24</v>
      </c>
      <c r="O855" s="58">
        <v>24</v>
      </c>
      <c r="P855" s="58">
        <v>24</v>
      </c>
      <c r="Q855" s="58">
        <v>24</v>
      </c>
      <c r="R855" s="58">
        <v>24</v>
      </c>
      <c r="S855" s="58">
        <v>24</v>
      </c>
      <c r="T855" s="58">
        <v>24</v>
      </c>
      <c r="U855" s="58">
        <v>24</v>
      </c>
      <c r="V855" s="186">
        <v>24</v>
      </c>
      <c r="W855" s="186">
        <v>24</v>
      </c>
      <c r="X855" s="186">
        <v>24</v>
      </c>
      <c r="Y855" s="186">
        <v>24</v>
      </c>
      <c r="Z855" s="186">
        <v>24</v>
      </c>
      <c r="AA855" s="186">
        <v>24</v>
      </c>
      <c r="AB855" s="186">
        <v>24</v>
      </c>
      <c r="AC855" s="186">
        <v>24</v>
      </c>
      <c r="AD855" s="214">
        <v>24</v>
      </c>
      <c r="AE855" s="214">
        <v>24</v>
      </c>
      <c r="AF855" s="214">
        <v>24</v>
      </c>
      <c r="AG855" s="190">
        <v>20</v>
      </c>
      <c r="AH855" s="190">
        <v>20</v>
      </c>
      <c r="AI855" s="190">
        <v>20</v>
      </c>
      <c r="AJ855" s="301">
        <v>20</v>
      </c>
      <c r="AK855" s="301">
        <v>20</v>
      </c>
      <c r="AL855" s="301">
        <v>20</v>
      </c>
      <c r="AM855" s="301">
        <v>20</v>
      </c>
      <c r="AN855" s="272">
        <v>20</v>
      </c>
      <c r="AO855" s="301">
        <v>20</v>
      </c>
      <c r="AP855" s="301">
        <v>20</v>
      </c>
      <c r="AQ855" s="301">
        <v>20</v>
      </c>
      <c r="AR855" s="23"/>
      <c r="AS855" s="116" t="str">
        <f t="shared" si="127"/>
        <v>N</v>
      </c>
      <c r="AT855" s="113">
        <f>IFERROR(SUMIF('Current NLData'!A:A,'Payment Changes'!G855,'Current NLData'!K:K)/COUNTIF('Current NLData'!A:A,'Payment Changes'!G855),0)+IFERROR(VLOOKUP(G855&amp;"-ALL",NLPaymentExport,10,FALSE),0)</f>
        <v>20</v>
      </c>
      <c r="AU855" s="117">
        <f t="shared" si="128"/>
        <v>0</v>
      </c>
    </row>
    <row r="856" spans="1:80" ht="28.5" outlineLevel="1" x14ac:dyDescent="0.45">
      <c r="A856" s="3"/>
      <c r="C856" s="4"/>
      <c r="D856" s="456"/>
      <c r="E856" s="90" t="str">
        <f t="shared" si="124"/>
        <v>Bowling Green</v>
      </c>
      <c r="F856" s="92" t="str">
        <f t="shared" si="125"/>
        <v>CP177</v>
      </c>
      <c r="G856" s="98" t="str">
        <f t="shared" si="129"/>
        <v>CP177-RETURN - 5th don of the month -BONUS</v>
      </c>
      <c r="H856" s="457"/>
      <c r="I856" s="37" t="s">
        <v>86</v>
      </c>
      <c r="J856" s="65">
        <v>0</v>
      </c>
      <c r="K856" s="65">
        <v>0</v>
      </c>
      <c r="L856" s="65">
        <v>0</v>
      </c>
      <c r="M856" s="65">
        <v>0</v>
      </c>
      <c r="N856" s="65">
        <v>0</v>
      </c>
      <c r="O856" s="65">
        <v>0</v>
      </c>
      <c r="P856" s="65">
        <v>0</v>
      </c>
      <c r="Q856" s="65">
        <v>0</v>
      </c>
      <c r="R856" s="65">
        <v>0</v>
      </c>
      <c r="S856" s="65">
        <v>0</v>
      </c>
      <c r="T856" s="65">
        <v>0</v>
      </c>
      <c r="U856" s="65">
        <v>0</v>
      </c>
      <c r="V856" s="188">
        <v>0</v>
      </c>
      <c r="W856" s="188">
        <v>0</v>
      </c>
      <c r="X856" s="188">
        <v>0</v>
      </c>
      <c r="Y856" s="188">
        <v>0</v>
      </c>
      <c r="Z856" s="188">
        <v>0</v>
      </c>
      <c r="AA856" s="188">
        <v>0</v>
      </c>
      <c r="AB856" s="188">
        <v>0</v>
      </c>
      <c r="AC856" s="188">
        <v>0</v>
      </c>
      <c r="AD856" s="222">
        <v>0</v>
      </c>
      <c r="AE856" s="222">
        <v>0</v>
      </c>
      <c r="AF856" s="222">
        <v>0</v>
      </c>
      <c r="AG856" s="222">
        <v>0</v>
      </c>
      <c r="AH856" s="222">
        <v>0</v>
      </c>
      <c r="AI856" s="222">
        <v>0</v>
      </c>
      <c r="AJ856" s="303">
        <v>0</v>
      </c>
      <c r="AK856" s="303">
        <v>0</v>
      </c>
      <c r="AL856" s="303">
        <v>0</v>
      </c>
      <c r="AM856" s="303">
        <v>0</v>
      </c>
      <c r="AN856" s="290">
        <v>30</v>
      </c>
      <c r="AO856" s="290">
        <v>10</v>
      </c>
      <c r="AP856" s="290">
        <v>20</v>
      </c>
      <c r="AQ856" s="303">
        <v>20</v>
      </c>
      <c r="AR856" s="22"/>
      <c r="AS856" s="116" t="str">
        <f t="shared" si="127"/>
        <v>N</v>
      </c>
      <c r="AT856" s="113">
        <f>IFERROR(SUMIF('Current NLData'!A:A,'Payment Changes'!G856,'Current NLData'!K:K)/COUNTIF('Current NLData'!A:A,'Payment Changes'!G856),0)+IFERROR(VLOOKUP(G856&amp;"-ALL",NLPaymentExport,10,FALSE),0)</f>
        <v>20</v>
      </c>
      <c r="AU856" s="117">
        <f t="shared" si="128"/>
        <v>0</v>
      </c>
    </row>
    <row r="857" spans="1:80" ht="28.5" outlineLevel="1" x14ac:dyDescent="0.45">
      <c r="A857" s="3"/>
      <c r="C857" s="4"/>
      <c r="D857" s="456"/>
      <c r="E857" s="90" t="str">
        <f t="shared" si="124"/>
        <v>Bowling Green</v>
      </c>
      <c r="F857" s="92" t="str">
        <f t="shared" si="125"/>
        <v>CP177</v>
      </c>
      <c r="G857" s="98" t="str">
        <f t="shared" si="129"/>
        <v>CP177-RETURN - 6th don of the month -BONUS</v>
      </c>
      <c r="H857" s="457"/>
      <c r="I857" s="38" t="s">
        <v>87</v>
      </c>
      <c r="J857" s="58">
        <v>0</v>
      </c>
      <c r="K857" s="58">
        <v>0</v>
      </c>
      <c r="L857" s="58">
        <v>0</v>
      </c>
      <c r="M857" s="58">
        <v>30</v>
      </c>
      <c r="N857" s="58">
        <v>30</v>
      </c>
      <c r="O857" s="58">
        <v>30</v>
      </c>
      <c r="P857" s="58">
        <v>30</v>
      </c>
      <c r="Q857" s="58">
        <v>30</v>
      </c>
      <c r="R857" s="58">
        <v>30</v>
      </c>
      <c r="S857" s="58">
        <v>30</v>
      </c>
      <c r="T857" s="58">
        <v>30</v>
      </c>
      <c r="U857" s="58">
        <v>30</v>
      </c>
      <c r="V857" s="186">
        <v>30</v>
      </c>
      <c r="W857" s="186">
        <v>30</v>
      </c>
      <c r="X857" s="186">
        <v>30</v>
      </c>
      <c r="Y857" s="186">
        <v>30</v>
      </c>
      <c r="Z857" s="186">
        <v>30</v>
      </c>
      <c r="AA857" s="186">
        <v>30</v>
      </c>
      <c r="AB857" s="186">
        <v>30</v>
      </c>
      <c r="AC857" s="186">
        <v>30</v>
      </c>
      <c r="AD857" s="214">
        <v>30</v>
      </c>
      <c r="AE857" s="214">
        <v>30</v>
      </c>
      <c r="AF857" s="214">
        <v>30</v>
      </c>
      <c r="AG857" s="214">
        <v>30</v>
      </c>
      <c r="AH857" s="214">
        <v>30</v>
      </c>
      <c r="AI857" s="214">
        <v>30</v>
      </c>
      <c r="AJ857" s="301">
        <v>30</v>
      </c>
      <c r="AK857" s="301">
        <v>30</v>
      </c>
      <c r="AL857" s="301">
        <v>30</v>
      </c>
      <c r="AM857" s="301">
        <v>30</v>
      </c>
      <c r="AN857" s="289">
        <v>0</v>
      </c>
      <c r="AO857" s="289">
        <v>15</v>
      </c>
      <c r="AP857" s="289">
        <v>20</v>
      </c>
      <c r="AQ857" s="289">
        <v>30</v>
      </c>
      <c r="AR857" s="22"/>
      <c r="AS857" s="116" t="str">
        <f t="shared" si="127"/>
        <v>Y</v>
      </c>
      <c r="AT857" s="113">
        <f>IFERROR(SUMIF('Current NLData'!A:A,'Payment Changes'!G857,'Current NLData'!K:K)/COUNTIF('Current NLData'!A:A,'Payment Changes'!G857),0)+IFERROR(VLOOKUP(G857&amp;"-ALL",NLPaymentExport,10,FALSE),0)</f>
        <v>20</v>
      </c>
      <c r="AU857" s="117">
        <f t="shared" si="128"/>
        <v>10</v>
      </c>
    </row>
    <row r="858" spans="1:80" ht="28.5" outlineLevel="1" x14ac:dyDescent="0.45">
      <c r="A858" s="3"/>
      <c r="C858" s="4"/>
      <c r="D858" s="456"/>
      <c r="E858" s="90" t="str">
        <f t="shared" si="124"/>
        <v>Bowling Green</v>
      </c>
      <c r="F858" s="92" t="str">
        <f t="shared" si="125"/>
        <v>CP177</v>
      </c>
      <c r="G858" s="98" t="str">
        <f t="shared" si="129"/>
        <v>CP177-RETURN - 7th don of the month -BONUS</v>
      </c>
      <c r="H858" s="457"/>
      <c r="I858" s="38" t="s">
        <v>88</v>
      </c>
      <c r="J858" s="58">
        <v>0</v>
      </c>
      <c r="K858" s="58">
        <v>0</v>
      </c>
      <c r="L858" s="58">
        <v>0</v>
      </c>
      <c r="M858" s="58">
        <v>0</v>
      </c>
      <c r="N858" s="58">
        <v>0</v>
      </c>
      <c r="O858" s="58">
        <v>0</v>
      </c>
      <c r="P858" s="58">
        <v>0</v>
      </c>
      <c r="Q858" s="58">
        <v>0</v>
      </c>
      <c r="R858" s="58">
        <v>0</v>
      </c>
      <c r="S858" s="58">
        <v>0</v>
      </c>
      <c r="T858" s="58">
        <v>0</v>
      </c>
      <c r="U858" s="58">
        <v>0</v>
      </c>
      <c r="V858" s="186">
        <v>0</v>
      </c>
      <c r="W858" s="186">
        <v>0</v>
      </c>
      <c r="X858" s="186">
        <v>0</v>
      </c>
      <c r="Y858" s="186">
        <v>0</v>
      </c>
      <c r="Z858" s="186">
        <v>0</v>
      </c>
      <c r="AA858" s="186">
        <v>0</v>
      </c>
      <c r="AB858" s="186">
        <v>0</v>
      </c>
      <c r="AC858" s="186">
        <v>0</v>
      </c>
      <c r="AD858" s="214">
        <v>0</v>
      </c>
      <c r="AE858" s="214">
        <v>0</v>
      </c>
      <c r="AF858" s="214">
        <v>0</v>
      </c>
      <c r="AG858" s="214">
        <v>0</v>
      </c>
      <c r="AH858" s="214">
        <v>0</v>
      </c>
      <c r="AI858" s="214">
        <v>0</v>
      </c>
      <c r="AJ858" s="301">
        <v>0</v>
      </c>
      <c r="AK858" s="301">
        <v>0</v>
      </c>
      <c r="AL858" s="301">
        <v>0</v>
      </c>
      <c r="AM858" s="301">
        <v>0</v>
      </c>
      <c r="AN858" s="272">
        <v>0</v>
      </c>
      <c r="AO858" s="289">
        <v>25</v>
      </c>
      <c r="AP858" s="289">
        <v>10</v>
      </c>
      <c r="AQ858" s="289">
        <v>0</v>
      </c>
      <c r="AR858" s="22"/>
      <c r="AS858" s="116" t="str">
        <f t="shared" si="127"/>
        <v>Y</v>
      </c>
      <c r="AT858" s="113">
        <f>IFERROR(SUMIF('Current NLData'!A:A,'Payment Changes'!G858,'Current NLData'!K:K)/COUNTIF('Current NLData'!A:A,'Payment Changes'!G858),0)+IFERROR(VLOOKUP(G858&amp;"-ALL",NLPaymentExport,10,FALSE),0)</f>
        <v>10</v>
      </c>
      <c r="AU858" s="117">
        <f t="shared" si="128"/>
        <v>-10</v>
      </c>
    </row>
    <row r="859" spans="1:80" ht="28.5" outlineLevel="1" x14ac:dyDescent="0.45">
      <c r="A859" s="3"/>
      <c r="C859" s="4"/>
      <c r="D859" s="456"/>
      <c r="E859" s="90" t="str">
        <f t="shared" si="124"/>
        <v>Bowling Green</v>
      </c>
      <c r="F859" s="92" t="str">
        <f t="shared" si="125"/>
        <v>CP177</v>
      </c>
      <c r="G859" s="98" t="str">
        <f t="shared" si="129"/>
        <v>CP177-RETURN - 8th don of the month -BONUS</v>
      </c>
      <c r="H859" s="457"/>
      <c r="I859" s="38" t="s">
        <v>89</v>
      </c>
      <c r="J859" s="58">
        <v>25</v>
      </c>
      <c r="K859" s="58">
        <v>25</v>
      </c>
      <c r="L859" s="58">
        <v>0</v>
      </c>
      <c r="M859" s="58">
        <v>0</v>
      </c>
      <c r="N859" s="58">
        <v>0</v>
      </c>
      <c r="O859" s="58">
        <v>0</v>
      </c>
      <c r="P859" s="58">
        <v>0</v>
      </c>
      <c r="Q859" s="58">
        <v>0</v>
      </c>
      <c r="R859" s="58">
        <v>0</v>
      </c>
      <c r="S859" s="58">
        <v>0</v>
      </c>
      <c r="T859" s="58">
        <v>0</v>
      </c>
      <c r="U859" s="58">
        <v>0</v>
      </c>
      <c r="V859" s="186">
        <v>0</v>
      </c>
      <c r="W859" s="186">
        <v>0</v>
      </c>
      <c r="X859" s="186">
        <v>0</v>
      </c>
      <c r="Y859" s="186">
        <v>0</v>
      </c>
      <c r="Z859" s="186">
        <v>0</v>
      </c>
      <c r="AA859" s="186">
        <v>0</v>
      </c>
      <c r="AB859" s="186">
        <v>0</v>
      </c>
      <c r="AC859" s="186">
        <v>0</v>
      </c>
      <c r="AD859" s="214">
        <v>0</v>
      </c>
      <c r="AE859" s="214">
        <v>0</v>
      </c>
      <c r="AF859" s="214">
        <v>0</v>
      </c>
      <c r="AG859" s="214">
        <v>0</v>
      </c>
      <c r="AH859" s="214">
        <v>0</v>
      </c>
      <c r="AI859" s="214">
        <v>0</v>
      </c>
      <c r="AJ859" s="301">
        <v>0</v>
      </c>
      <c r="AK859" s="301">
        <v>0</v>
      </c>
      <c r="AL859" s="301">
        <v>0</v>
      </c>
      <c r="AM859" s="301">
        <v>0</v>
      </c>
      <c r="AN859" s="272">
        <v>0</v>
      </c>
      <c r="AO859" s="301">
        <v>0</v>
      </c>
      <c r="AP859" s="301">
        <v>0</v>
      </c>
      <c r="AQ859" s="301">
        <v>0</v>
      </c>
      <c r="AR859" s="22"/>
      <c r="AS859" s="116" t="str">
        <f t="shared" si="127"/>
        <v>N</v>
      </c>
      <c r="AT859" s="113">
        <f>IFERROR(SUMIF('Current NLData'!A:A,'Payment Changes'!G859,'Current NLData'!K:K)/COUNTIF('Current NLData'!A:A,'Payment Changes'!G859),0)+IFERROR(VLOOKUP(G859&amp;"-ALL",NLPaymentExport,10,FALSE),0)</f>
        <v>0</v>
      </c>
      <c r="AU859" s="117">
        <f t="shared" si="128"/>
        <v>0</v>
      </c>
    </row>
    <row r="860" spans="1:80" ht="28.5" outlineLevel="1" x14ac:dyDescent="0.45">
      <c r="A860" s="3"/>
      <c r="C860" s="4" t="str">
        <f>IF(J860=0,"Warning","")</f>
        <v/>
      </c>
      <c r="D860" s="456"/>
      <c r="E860" s="90" t="str">
        <f t="shared" si="124"/>
        <v>Bowling Green</v>
      </c>
      <c r="F860" s="92" t="str">
        <f t="shared" si="125"/>
        <v>CP177</v>
      </c>
      <c r="G860" s="98" t="str">
        <f t="shared" si="129"/>
        <v>CP177-RETURN - Buddy referral  -BONUS</v>
      </c>
      <c r="H860" s="457"/>
      <c r="I860" s="39" t="s">
        <v>90</v>
      </c>
      <c r="J860" s="58">
        <v>50</v>
      </c>
      <c r="K860" s="58">
        <v>50</v>
      </c>
      <c r="L860" s="58">
        <v>0</v>
      </c>
      <c r="M860" s="58">
        <v>50</v>
      </c>
      <c r="N860" s="58">
        <v>50</v>
      </c>
      <c r="O860" s="58">
        <v>50</v>
      </c>
      <c r="P860" s="58">
        <v>50</v>
      </c>
      <c r="Q860" s="58">
        <v>50</v>
      </c>
      <c r="R860" s="58">
        <v>50</v>
      </c>
      <c r="S860" s="58">
        <v>50</v>
      </c>
      <c r="T860" s="58">
        <v>50</v>
      </c>
      <c r="U860" s="58">
        <v>50</v>
      </c>
      <c r="V860" s="186">
        <v>50</v>
      </c>
      <c r="W860" s="186">
        <v>50</v>
      </c>
      <c r="X860" s="186">
        <v>50</v>
      </c>
      <c r="Y860" s="186">
        <v>50</v>
      </c>
      <c r="Z860" s="186">
        <v>50</v>
      </c>
      <c r="AA860" s="186">
        <v>100</v>
      </c>
      <c r="AB860" s="190">
        <v>50</v>
      </c>
      <c r="AC860" s="190">
        <v>50</v>
      </c>
      <c r="AD860" s="214">
        <v>50</v>
      </c>
      <c r="AE860" s="214">
        <v>50</v>
      </c>
      <c r="AF860" s="214">
        <v>50</v>
      </c>
      <c r="AG860" s="214">
        <v>50</v>
      </c>
      <c r="AH860" s="214">
        <v>50</v>
      </c>
      <c r="AI860" s="214">
        <v>50</v>
      </c>
      <c r="AJ860" s="301">
        <v>50</v>
      </c>
      <c r="AK860" s="301">
        <v>50</v>
      </c>
      <c r="AL860" s="301">
        <v>50</v>
      </c>
      <c r="AM860" s="301">
        <v>50</v>
      </c>
      <c r="AN860" s="272">
        <v>50</v>
      </c>
      <c r="AO860" s="301">
        <v>50</v>
      </c>
      <c r="AP860" s="301">
        <v>50</v>
      </c>
      <c r="AQ860" s="289">
        <v>100</v>
      </c>
      <c r="AR860" s="22"/>
      <c r="AS860" s="116" t="str">
        <f t="shared" si="127"/>
        <v>Y</v>
      </c>
      <c r="AT860" s="113">
        <f>IFERROR(SUMIF('Current NLData'!A:A,'Payment Changes'!G860,'Current NLData'!K:K)/COUNTIF('Current NLData'!A:A,'Payment Changes'!G860),0)+IFERROR(VLOOKUP(G860&amp;"-ALL",NLPaymentExport,10,FALSE),0)</f>
        <v>50</v>
      </c>
      <c r="AU860" s="117">
        <f t="shared" si="128"/>
        <v>50</v>
      </c>
    </row>
    <row r="861" spans="1:80" s="89" customFormat="1" ht="21.4" thickBot="1" x14ac:dyDescent="0.7">
      <c r="A861" s="85"/>
      <c r="B861" s="348"/>
      <c r="C861" s="160"/>
      <c r="D861" s="86"/>
      <c r="E861" s="86"/>
      <c r="F861" s="86"/>
      <c r="G861" s="86"/>
      <c r="H861" s="95"/>
      <c r="I861" s="87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88"/>
      <c r="U861" s="88"/>
      <c r="V861" s="189" t="s">
        <v>91</v>
      </c>
      <c r="W861" s="189" t="s">
        <v>91</v>
      </c>
      <c r="X861" s="189" t="s">
        <v>91</v>
      </c>
      <c r="Y861" s="189" t="s">
        <v>91</v>
      </c>
      <c r="Z861" s="189" t="s">
        <v>91</v>
      </c>
      <c r="AA861" s="189" t="s">
        <v>91</v>
      </c>
      <c r="AB861" s="189" t="s">
        <v>91</v>
      </c>
      <c r="AC861" s="189" t="s">
        <v>91</v>
      </c>
      <c r="AD861" s="257" t="s">
        <v>91</v>
      </c>
      <c r="AE861" s="257" t="s">
        <v>91</v>
      </c>
      <c r="AF861" s="257" t="s">
        <v>91</v>
      </c>
      <c r="AG861" s="257" t="s">
        <v>91</v>
      </c>
      <c r="AH861" s="257" t="s">
        <v>91</v>
      </c>
      <c r="AI861" s="257" t="s">
        <v>91</v>
      </c>
      <c r="AJ861" s="288" t="s">
        <v>91</v>
      </c>
      <c r="AK861" s="311" t="s">
        <v>91</v>
      </c>
      <c r="AL861" s="311" t="s">
        <v>91</v>
      </c>
      <c r="AM861" s="311" t="s">
        <v>91</v>
      </c>
      <c r="AN861" s="288" t="s">
        <v>91</v>
      </c>
      <c r="AO861" s="311" t="s">
        <v>91</v>
      </c>
      <c r="AP861" s="311" t="s">
        <v>91</v>
      </c>
      <c r="AQ861" s="311" t="s">
        <v>91</v>
      </c>
      <c r="AR861" s="17"/>
      <c r="AS861" s="116" t="str">
        <f t="shared" si="127"/>
        <v>N</v>
      </c>
      <c r="AT861" s="113">
        <f>IFERROR(SUMIF('Current NLData'!A:A,'Payment Changes'!G861,'Current NLData'!K:K)/COUNTIF('Current NLData'!A:A,'Payment Changes'!G861),0)+IFERROR(VLOOKUP(G861&amp;"-ALL",NLPaymentExport,10,FALSE),0)</f>
        <v>0</v>
      </c>
      <c r="AU861" s="117" t="str">
        <f t="shared" si="128"/>
        <v/>
      </c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</row>
    <row r="862" spans="1:80" s="10" customFormat="1" x14ac:dyDescent="0.45">
      <c r="A862" s="458">
        <v>49</v>
      </c>
      <c r="B862" s="461" t="s">
        <v>615</v>
      </c>
      <c r="C862" s="464" t="s">
        <v>304</v>
      </c>
      <c r="D862" s="467" t="s">
        <v>305</v>
      </c>
      <c r="E862" s="105" t="str">
        <f>IF(B862 = "",#REF!,B862)</f>
        <v>Pasadena</v>
      </c>
      <c r="F862" s="106" t="s">
        <v>616</v>
      </c>
      <c r="G862" s="107" t="str">
        <f t="shared" ref="G862:G880" si="130">F862&amp;"-"&amp;I862</f>
        <v>CP534-New Donor</v>
      </c>
      <c r="H862" s="470" t="s">
        <v>282</v>
      </c>
      <c r="I862" s="76" t="s">
        <v>48</v>
      </c>
      <c r="J862" s="40" t="s">
        <v>106</v>
      </c>
      <c r="K862" s="41" t="s">
        <v>617</v>
      </c>
      <c r="L862" s="41" t="s">
        <v>326</v>
      </c>
      <c r="M862" s="42" t="s">
        <v>326</v>
      </c>
      <c r="N862" s="40" t="s">
        <v>326</v>
      </c>
      <c r="O862" s="40" t="s">
        <v>326</v>
      </c>
      <c r="P862" s="40" t="s">
        <v>326</v>
      </c>
      <c r="Q862" s="40" t="s">
        <v>326</v>
      </c>
      <c r="R862" s="40" t="s">
        <v>326</v>
      </c>
      <c r="S862" s="40" t="s">
        <v>326</v>
      </c>
      <c r="T862" s="40" t="s">
        <v>326</v>
      </c>
      <c r="U862" s="40" t="s">
        <v>326</v>
      </c>
      <c r="V862" s="180" t="s">
        <v>326</v>
      </c>
      <c r="W862" s="180" t="s">
        <v>326</v>
      </c>
      <c r="X862" s="180" t="s">
        <v>326</v>
      </c>
      <c r="Y862" s="180" t="s">
        <v>326</v>
      </c>
      <c r="Z862" s="180" t="s">
        <v>326</v>
      </c>
      <c r="AA862" s="180" t="s">
        <v>326</v>
      </c>
      <c r="AB862" s="180" t="s">
        <v>326</v>
      </c>
      <c r="AC862" s="180" t="s">
        <v>326</v>
      </c>
      <c r="AD862" s="213" t="s">
        <v>326</v>
      </c>
      <c r="AE862" s="213" t="s">
        <v>326</v>
      </c>
      <c r="AF862" s="213" t="s">
        <v>326</v>
      </c>
      <c r="AG862" s="213" t="s">
        <v>618</v>
      </c>
      <c r="AH862" s="213" t="s">
        <v>326</v>
      </c>
      <c r="AI862" s="213" t="s">
        <v>618</v>
      </c>
      <c r="AJ862" s="282" t="s">
        <v>619</v>
      </c>
      <c r="AK862" s="320" t="s">
        <v>619</v>
      </c>
      <c r="AL862" s="282" t="s">
        <v>620</v>
      </c>
      <c r="AM862" s="320" t="s">
        <v>620</v>
      </c>
      <c r="AN862" s="281" t="s">
        <v>620</v>
      </c>
      <c r="AO862" s="282" t="s">
        <v>152</v>
      </c>
      <c r="AP862" s="320" t="s">
        <v>152</v>
      </c>
      <c r="AQ862" s="320" t="s">
        <v>152</v>
      </c>
      <c r="AR862" s="108"/>
      <c r="AS862" s="116" t="str">
        <f t="shared" si="127"/>
        <v>N</v>
      </c>
      <c r="AT862" s="113">
        <f>IFERROR(SUMIF('Current NLData'!A:A,'Payment Changes'!G862,'Current NLData'!K:K)/COUNTIF('Current NLData'!A:A,'Payment Changes'!G862),0)+IFERROR(VLOOKUP(G862&amp;"-ALL",NLPaymentExport,10,FALSE),0)</f>
        <v>0</v>
      </c>
      <c r="AU862" s="117" t="str">
        <f t="shared" si="128"/>
        <v/>
      </c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</row>
    <row r="863" spans="1:80" x14ac:dyDescent="0.45">
      <c r="A863" s="459"/>
      <c r="B863" s="462"/>
      <c r="C863" s="465"/>
      <c r="D863" s="468"/>
      <c r="E863" s="90" t="str">
        <f t="shared" si="124"/>
        <v>Pasadena</v>
      </c>
      <c r="F863" s="91" t="s">
        <v>616</v>
      </c>
      <c r="G863" s="97" t="str">
        <f t="shared" si="130"/>
        <v>CP534-Return Donor</v>
      </c>
      <c r="H863" s="471"/>
      <c r="I863" s="77" t="s">
        <v>60</v>
      </c>
      <c r="J863" s="43" t="s">
        <v>312</v>
      </c>
      <c r="K863" s="43" t="s">
        <v>621</v>
      </c>
      <c r="L863" s="44" t="s">
        <v>621</v>
      </c>
      <c r="M863" s="45" t="s">
        <v>621</v>
      </c>
      <c r="N863" s="43" t="s">
        <v>621</v>
      </c>
      <c r="O863" s="43" t="s">
        <v>621</v>
      </c>
      <c r="P863" s="43" t="s">
        <v>621</v>
      </c>
      <c r="Q863" s="43" t="s">
        <v>621</v>
      </c>
      <c r="R863" s="43" t="s">
        <v>621</v>
      </c>
      <c r="S863" s="43" t="s">
        <v>621</v>
      </c>
      <c r="T863" s="43" t="s">
        <v>621</v>
      </c>
      <c r="U863" s="43" t="s">
        <v>621</v>
      </c>
      <c r="V863" s="176" t="s">
        <v>621</v>
      </c>
      <c r="W863" s="176" t="s">
        <v>378</v>
      </c>
      <c r="X863" s="176" t="s">
        <v>378</v>
      </c>
      <c r="Y863" s="176" t="s">
        <v>378</v>
      </c>
      <c r="Z863" s="176" t="s">
        <v>378</v>
      </c>
      <c r="AA863" s="176" t="s">
        <v>378</v>
      </c>
      <c r="AB863" s="176" t="s">
        <v>378</v>
      </c>
      <c r="AC863" s="176" t="s">
        <v>378</v>
      </c>
      <c r="AD863" s="217" t="s">
        <v>378</v>
      </c>
      <c r="AE863" s="217" t="s">
        <v>378</v>
      </c>
      <c r="AF863" s="217" t="s">
        <v>378</v>
      </c>
      <c r="AG863" s="217" t="s">
        <v>378</v>
      </c>
      <c r="AH863" s="217" t="s">
        <v>378</v>
      </c>
      <c r="AI863" s="217" t="s">
        <v>378</v>
      </c>
      <c r="AJ863" s="270" t="s">
        <v>378</v>
      </c>
      <c r="AK863" s="313" t="s">
        <v>378</v>
      </c>
      <c r="AL863" s="313" t="s">
        <v>378</v>
      </c>
      <c r="AM863" s="313" t="s">
        <v>378</v>
      </c>
      <c r="AN863" s="271" t="s">
        <v>622</v>
      </c>
      <c r="AO863" s="313" t="s">
        <v>622</v>
      </c>
      <c r="AP863" s="313" t="s">
        <v>622</v>
      </c>
      <c r="AQ863" s="313" t="s">
        <v>622</v>
      </c>
      <c r="AR863" s="21"/>
      <c r="AS863" s="116" t="str">
        <f t="shared" si="127"/>
        <v>N</v>
      </c>
      <c r="AT863" s="113">
        <f>IFERROR(SUMIF('Current NLData'!A:A,'Payment Changes'!G863,'Current NLData'!K:K)/COUNTIF('Current NLData'!A:A,'Payment Changes'!G863),0)+IFERROR(VLOOKUP(G863&amp;"-ALL",NLPaymentExport,10,FALSE),0)</f>
        <v>0</v>
      </c>
      <c r="AU863" s="117" t="str">
        <f t="shared" si="128"/>
        <v/>
      </c>
    </row>
    <row r="864" spans="1:80" x14ac:dyDescent="0.45">
      <c r="A864" s="459"/>
      <c r="B864" s="462"/>
      <c r="C864" s="465"/>
      <c r="D864" s="468"/>
      <c r="E864" s="90" t="str">
        <f t="shared" si="124"/>
        <v>Pasadena</v>
      </c>
      <c r="F864" s="91" t="s">
        <v>616</v>
      </c>
      <c r="G864" s="97" t="str">
        <f t="shared" si="130"/>
        <v>CP534-Retention Bonus</v>
      </c>
      <c r="H864" s="471"/>
      <c r="I864" s="78" t="s">
        <v>62</v>
      </c>
      <c r="J864" s="46" t="s">
        <v>316</v>
      </c>
      <c r="K864" s="46" t="s">
        <v>623</v>
      </c>
      <c r="L864" s="47" t="s">
        <v>623</v>
      </c>
      <c r="M864" s="48" t="s">
        <v>623</v>
      </c>
      <c r="N864" s="46" t="s">
        <v>623</v>
      </c>
      <c r="O864" s="46" t="s">
        <v>623</v>
      </c>
      <c r="P864" s="46" t="s">
        <v>623</v>
      </c>
      <c r="Q864" s="46" t="s">
        <v>623</v>
      </c>
      <c r="R864" s="46" t="s">
        <v>623</v>
      </c>
      <c r="S864" s="46" t="s">
        <v>623</v>
      </c>
      <c r="T864" s="46" t="s">
        <v>623</v>
      </c>
      <c r="U864" s="46" t="s">
        <v>623</v>
      </c>
      <c r="V864" s="177" t="s">
        <v>623</v>
      </c>
      <c r="W864" s="177" t="s">
        <v>624</v>
      </c>
      <c r="X864" s="177" t="s">
        <v>625</v>
      </c>
      <c r="Y864" s="177" t="s">
        <v>625</v>
      </c>
      <c r="Z864" s="177" t="s">
        <v>625</v>
      </c>
      <c r="AA864" s="177" t="s">
        <v>625</v>
      </c>
      <c r="AB864" s="177" t="s">
        <v>625</v>
      </c>
      <c r="AC864" s="177" t="s">
        <v>625</v>
      </c>
      <c r="AD864" s="218" t="s">
        <v>625</v>
      </c>
      <c r="AE864" s="218" t="s">
        <v>625</v>
      </c>
      <c r="AF864" s="218" t="s">
        <v>625</v>
      </c>
      <c r="AG864" s="218" t="s">
        <v>625</v>
      </c>
      <c r="AH864" s="218" t="s">
        <v>625</v>
      </c>
      <c r="AI864" s="218" t="s">
        <v>625</v>
      </c>
      <c r="AJ864" s="280" t="s">
        <v>625</v>
      </c>
      <c r="AK864" s="314" t="s">
        <v>625</v>
      </c>
      <c r="AL864" s="314" t="s">
        <v>625</v>
      </c>
      <c r="AM864" s="314" t="s">
        <v>625</v>
      </c>
      <c r="AN864" s="276" t="s">
        <v>626</v>
      </c>
      <c r="AO864" s="276" t="s">
        <v>627</v>
      </c>
      <c r="AP864" s="314" t="s">
        <v>627</v>
      </c>
      <c r="AQ864" s="314" t="s">
        <v>627</v>
      </c>
      <c r="AR864" s="21"/>
      <c r="AS864" s="116" t="str">
        <f t="shared" si="127"/>
        <v>N</v>
      </c>
      <c r="AT864" s="113">
        <f>IFERROR(SUMIF('Current NLData'!A:A,'Payment Changes'!G864,'Current NLData'!K:K)/COUNTIF('Current NLData'!A:A,'Payment Changes'!G864),0)+IFERROR(VLOOKUP(G864&amp;"-ALL",NLPaymentExport,10,FALSE),0)</f>
        <v>0</v>
      </c>
      <c r="AU864" s="117" t="str">
        <f t="shared" si="128"/>
        <v/>
      </c>
    </row>
    <row r="865" spans="1:80" s="15" customFormat="1" ht="14.65" thickBot="1" x14ac:dyDescent="0.5">
      <c r="A865" s="460"/>
      <c r="B865" s="463"/>
      <c r="C865" s="466"/>
      <c r="D865" s="469"/>
      <c r="E865" s="109" t="str">
        <f t="shared" si="124"/>
        <v>Pasadena</v>
      </c>
      <c r="F865" s="110" t="s">
        <v>616</v>
      </c>
      <c r="G865" s="111" t="str">
        <f t="shared" si="130"/>
        <v>CP534-Referral</v>
      </c>
      <c r="H865" s="472"/>
      <c r="I865" s="79" t="s">
        <v>73</v>
      </c>
      <c r="J865" s="49">
        <v>50</v>
      </c>
      <c r="K865" s="49">
        <v>0</v>
      </c>
      <c r="L865" s="50" t="s">
        <v>64</v>
      </c>
      <c r="M865" s="51" t="s">
        <v>64</v>
      </c>
      <c r="N865" s="49" t="s">
        <v>64</v>
      </c>
      <c r="O865" s="49">
        <v>50</v>
      </c>
      <c r="P865" s="49">
        <v>50</v>
      </c>
      <c r="Q865" s="49">
        <v>50</v>
      </c>
      <c r="R865" s="49">
        <v>50</v>
      </c>
      <c r="S865" s="49">
        <v>50</v>
      </c>
      <c r="T865" s="49" t="s">
        <v>64</v>
      </c>
      <c r="U865" s="49" t="s">
        <v>64</v>
      </c>
      <c r="V865" s="178" t="s">
        <v>64</v>
      </c>
      <c r="W865" s="178" t="s">
        <v>64</v>
      </c>
      <c r="X865" s="178" t="s">
        <v>64</v>
      </c>
      <c r="Y865" s="178" t="s">
        <v>64</v>
      </c>
      <c r="Z865" s="178" t="s">
        <v>64</v>
      </c>
      <c r="AA865" s="178" t="s">
        <v>64</v>
      </c>
      <c r="AB865" s="178" t="s">
        <v>64</v>
      </c>
      <c r="AC865" s="178" t="s">
        <v>64</v>
      </c>
      <c r="AD865" s="219" t="s">
        <v>64</v>
      </c>
      <c r="AE865" s="219" t="s">
        <v>64</v>
      </c>
      <c r="AF865" s="219" t="s">
        <v>64</v>
      </c>
      <c r="AG865" s="219" t="s">
        <v>64</v>
      </c>
      <c r="AH865" s="219" t="s">
        <v>64</v>
      </c>
      <c r="AI865" s="219" t="s">
        <v>64</v>
      </c>
      <c r="AJ865" s="277" t="s">
        <v>64</v>
      </c>
      <c r="AK865" s="315" t="s">
        <v>64</v>
      </c>
      <c r="AL865" s="315" t="s">
        <v>64</v>
      </c>
      <c r="AM865" s="283">
        <v>50</v>
      </c>
      <c r="AN865" s="277">
        <v>50</v>
      </c>
      <c r="AO865" s="315">
        <v>50</v>
      </c>
      <c r="AP865" s="315">
        <v>50</v>
      </c>
      <c r="AQ865" s="315">
        <v>50</v>
      </c>
      <c r="AR865" s="112"/>
      <c r="AS865" s="116" t="str">
        <f t="shared" si="127"/>
        <v>N</v>
      </c>
      <c r="AT865" s="113">
        <f>IFERROR(SUMIF('Current NLData'!A:A,'Payment Changes'!G865,'Current NLData'!K:K)/COUNTIF('Current NLData'!A:A,'Payment Changes'!G865),0)+IFERROR(VLOOKUP(G865&amp;"-ALL",NLPaymentExport,10,FALSE),0)</f>
        <v>0</v>
      </c>
      <c r="AU865" s="117" t="str">
        <f t="shared" si="128"/>
        <v/>
      </c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</row>
    <row r="866" spans="1:80" outlineLevel="1" x14ac:dyDescent="0.45">
      <c r="A866" s="3"/>
      <c r="C866" s="4"/>
      <c r="D866" s="455" t="s">
        <v>616</v>
      </c>
      <c r="E866" s="90" t="str">
        <f t="shared" si="124"/>
        <v>Pasadena</v>
      </c>
      <c r="F866" s="92" t="str">
        <f t="shared" si="125"/>
        <v>CP534</v>
      </c>
      <c r="G866" s="98" t="str">
        <f t="shared" si="130"/>
        <v>CP534-NEW DONOR -1st</v>
      </c>
      <c r="H866" s="457" t="s">
        <v>75</v>
      </c>
      <c r="I866" s="33" t="s">
        <v>76</v>
      </c>
      <c r="J866" s="60">
        <v>100</v>
      </c>
      <c r="K866" s="61">
        <v>100</v>
      </c>
      <c r="L866" s="60">
        <v>100</v>
      </c>
      <c r="M866" s="60">
        <v>100</v>
      </c>
      <c r="N866" s="60">
        <v>100</v>
      </c>
      <c r="O866" s="60">
        <v>100</v>
      </c>
      <c r="P866" s="60">
        <v>100</v>
      </c>
      <c r="Q866" s="60">
        <v>100</v>
      </c>
      <c r="R866" s="60">
        <v>100</v>
      </c>
      <c r="S866" s="60">
        <v>100</v>
      </c>
      <c r="T866" s="60">
        <v>100</v>
      </c>
      <c r="U866" s="60">
        <v>100</v>
      </c>
      <c r="V866" s="185">
        <v>100</v>
      </c>
      <c r="W866" s="185">
        <v>100</v>
      </c>
      <c r="X866" s="185">
        <v>100</v>
      </c>
      <c r="Y866" s="185">
        <v>100</v>
      </c>
      <c r="Z866" s="185">
        <v>100</v>
      </c>
      <c r="AA866" s="185">
        <v>100</v>
      </c>
      <c r="AB866" s="185">
        <v>100</v>
      </c>
      <c r="AC866" s="185">
        <v>100</v>
      </c>
      <c r="AD866" s="220">
        <v>100</v>
      </c>
      <c r="AE866" s="220">
        <v>100</v>
      </c>
      <c r="AF866" s="220">
        <v>100</v>
      </c>
      <c r="AG866" s="220">
        <v>100</v>
      </c>
      <c r="AH866" s="220">
        <v>100</v>
      </c>
      <c r="AI866" s="220">
        <v>100</v>
      </c>
      <c r="AJ866" s="286">
        <v>100</v>
      </c>
      <c r="AK866" s="300">
        <v>100</v>
      </c>
      <c r="AL866" s="300">
        <v>100</v>
      </c>
      <c r="AM866" s="300">
        <v>100</v>
      </c>
      <c r="AN866" s="286">
        <v>100</v>
      </c>
      <c r="AO866" s="300">
        <v>100</v>
      </c>
      <c r="AP866" s="300">
        <v>100</v>
      </c>
      <c r="AQ866" s="300">
        <v>100</v>
      </c>
      <c r="AR866" s="23"/>
      <c r="AS866" s="116" t="str">
        <f t="shared" si="127"/>
        <v>N</v>
      </c>
      <c r="AT866" s="113">
        <f>IFERROR(SUMIF('Current NLData'!A:A,'Payment Changes'!G866,'Current NLData'!K:K)/COUNTIF('Current NLData'!A:A,'Payment Changes'!G866),0)+IFERROR(VLOOKUP(G866&amp;"-ALL",NLPaymentExport,10,FALSE),0)</f>
        <v>100</v>
      </c>
      <c r="AU866" s="117">
        <f t="shared" si="128"/>
        <v>0</v>
      </c>
    </row>
    <row r="867" spans="1:80" outlineLevel="1" x14ac:dyDescent="0.45">
      <c r="A867" s="3"/>
      <c r="C867" s="4"/>
      <c r="D867" s="456"/>
      <c r="E867" s="90" t="str">
        <f t="shared" si="124"/>
        <v>Pasadena</v>
      </c>
      <c r="F867" s="92" t="str">
        <f t="shared" si="125"/>
        <v>CP534</v>
      </c>
      <c r="G867" s="98" t="str">
        <f t="shared" si="130"/>
        <v>CP534-NEW DONOR -2nd</v>
      </c>
      <c r="H867" s="457"/>
      <c r="I867" s="34" t="s">
        <v>77</v>
      </c>
      <c r="J867" s="58">
        <v>100</v>
      </c>
      <c r="K867" s="62">
        <v>100</v>
      </c>
      <c r="L867" s="58">
        <v>100</v>
      </c>
      <c r="M867" s="58">
        <v>100</v>
      </c>
      <c r="N867" s="58">
        <v>100</v>
      </c>
      <c r="O867" s="58">
        <v>100</v>
      </c>
      <c r="P867" s="58">
        <v>100</v>
      </c>
      <c r="Q867" s="58">
        <v>100</v>
      </c>
      <c r="R867" s="58">
        <v>100</v>
      </c>
      <c r="S867" s="58">
        <v>100</v>
      </c>
      <c r="T867" s="58">
        <v>100</v>
      </c>
      <c r="U867" s="58">
        <v>100</v>
      </c>
      <c r="V867" s="186">
        <v>100</v>
      </c>
      <c r="W867" s="186">
        <v>100</v>
      </c>
      <c r="X867" s="186">
        <v>100</v>
      </c>
      <c r="Y867" s="186">
        <v>100</v>
      </c>
      <c r="Z867" s="186">
        <v>100</v>
      </c>
      <c r="AA867" s="186">
        <v>100</v>
      </c>
      <c r="AB867" s="186">
        <v>100</v>
      </c>
      <c r="AC867" s="186">
        <v>100</v>
      </c>
      <c r="AD867" s="214">
        <v>100</v>
      </c>
      <c r="AE867" s="214">
        <v>100</v>
      </c>
      <c r="AF867" s="214">
        <v>100</v>
      </c>
      <c r="AG867" s="214">
        <v>100</v>
      </c>
      <c r="AH867" s="214">
        <v>100</v>
      </c>
      <c r="AI867" s="214">
        <v>100</v>
      </c>
      <c r="AJ867" s="272">
        <v>100</v>
      </c>
      <c r="AK867" s="301">
        <v>100</v>
      </c>
      <c r="AL867" s="301">
        <v>100</v>
      </c>
      <c r="AM867" s="301">
        <v>100</v>
      </c>
      <c r="AN867" s="272">
        <v>100</v>
      </c>
      <c r="AO867" s="301">
        <v>100</v>
      </c>
      <c r="AP867" s="301">
        <v>100</v>
      </c>
      <c r="AQ867" s="301">
        <v>100</v>
      </c>
      <c r="AR867" s="23"/>
      <c r="AS867" s="116" t="str">
        <f t="shared" si="127"/>
        <v>N</v>
      </c>
      <c r="AT867" s="113">
        <f>IFERROR(SUMIF('Current NLData'!A:A,'Payment Changes'!G867,'Current NLData'!K:K)/COUNTIF('Current NLData'!A:A,'Payment Changes'!G867),0)+IFERROR(VLOOKUP(G867&amp;"-ALL",NLPaymentExport,10,FALSE),0)</f>
        <v>100</v>
      </c>
      <c r="AU867" s="117">
        <f t="shared" si="128"/>
        <v>0</v>
      </c>
    </row>
    <row r="868" spans="1:80" outlineLevel="1" x14ac:dyDescent="0.45">
      <c r="A868" s="3"/>
      <c r="C868" s="4"/>
      <c r="D868" s="456"/>
      <c r="E868" s="90" t="str">
        <f t="shared" ref="E868:E931" si="131">IF(B868 = "",E867,B868)</f>
        <v>Pasadena</v>
      </c>
      <c r="F868" s="92" t="str">
        <f t="shared" ref="F868:F931" si="132">IF(D868 = "",F867,D868)</f>
        <v>CP534</v>
      </c>
      <c r="G868" s="98" t="str">
        <f t="shared" si="130"/>
        <v>CP534-NEW DONOR -3rd</v>
      </c>
      <c r="H868" s="457"/>
      <c r="I868" s="34" t="s">
        <v>78</v>
      </c>
      <c r="J868" s="58">
        <v>100</v>
      </c>
      <c r="K868" s="62">
        <v>100</v>
      </c>
      <c r="L868" s="58">
        <v>100</v>
      </c>
      <c r="M868" s="58">
        <v>100</v>
      </c>
      <c r="N868" s="58">
        <v>100</v>
      </c>
      <c r="O868" s="58">
        <v>100</v>
      </c>
      <c r="P868" s="58">
        <v>100</v>
      </c>
      <c r="Q868" s="58">
        <v>100</v>
      </c>
      <c r="R868" s="58">
        <v>100</v>
      </c>
      <c r="S868" s="58">
        <v>100</v>
      </c>
      <c r="T868" s="58">
        <v>100</v>
      </c>
      <c r="U868" s="58">
        <v>100</v>
      </c>
      <c r="V868" s="186">
        <v>100</v>
      </c>
      <c r="W868" s="186">
        <v>100</v>
      </c>
      <c r="X868" s="186">
        <v>100</v>
      </c>
      <c r="Y868" s="186">
        <v>100</v>
      </c>
      <c r="Z868" s="186">
        <v>100</v>
      </c>
      <c r="AA868" s="186">
        <v>100</v>
      </c>
      <c r="AB868" s="186">
        <v>100</v>
      </c>
      <c r="AC868" s="186">
        <v>100</v>
      </c>
      <c r="AD868" s="214">
        <v>100</v>
      </c>
      <c r="AE868" s="214">
        <v>100</v>
      </c>
      <c r="AF868" s="214">
        <v>100</v>
      </c>
      <c r="AG868" s="214">
        <v>100</v>
      </c>
      <c r="AH868" s="214">
        <v>100</v>
      </c>
      <c r="AI868" s="214">
        <v>100</v>
      </c>
      <c r="AJ868" s="272">
        <v>100</v>
      </c>
      <c r="AK868" s="301">
        <v>100</v>
      </c>
      <c r="AL868" s="301">
        <v>100</v>
      </c>
      <c r="AM868" s="301">
        <v>100</v>
      </c>
      <c r="AN868" s="272">
        <v>100</v>
      </c>
      <c r="AO868" s="301">
        <v>100</v>
      </c>
      <c r="AP868" s="301">
        <v>100</v>
      </c>
      <c r="AQ868" s="301">
        <v>100</v>
      </c>
      <c r="AR868" s="23"/>
      <c r="AS868" s="116" t="str">
        <f t="shared" si="127"/>
        <v>N</v>
      </c>
      <c r="AT868" s="113">
        <f>IFERROR(SUMIF('Current NLData'!A:A,'Payment Changes'!G868,'Current NLData'!K:K)/COUNTIF('Current NLData'!A:A,'Payment Changes'!G868),0)+IFERROR(VLOOKUP(G868&amp;"-ALL",NLPaymentExport,10,FALSE),0)</f>
        <v>100</v>
      </c>
      <c r="AU868" s="117">
        <f t="shared" si="128"/>
        <v>0</v>
      </c>
    </row>
    <row r="869" spans="1:80" outlineLevel="1" x14ac:dyDescent="0.45">
      <c r="A869" s="3"/>
      <c r="C869" s="4"/>
      <c r="D869" s="456"/>
      <c r="E869" s="90" t="str">
        <f t="shared" si="131"/>
        <v>Pasadena</v>
      </c>
      <c r="F869" s="92" t="str">
        <f t="shared" si="132"/>
        <v>CP534</v>
      </c>
      <c r="G869" s="98" t="str">
        <f t="shared" si="130"/>
        <v>CP534-NEW DONOR -4th</v>
      </c>
      <c r="H869" s="457"/>
      <c r="I869" s="34" t="s">
        <v>79</v>
      </c>
      <c r="J869" s="58">
        <v>100</v>
      </c>
      <c r="K869" s="62">
        <v>100</v>
      </c>
      <c r="L869" s="58">
        <v>100</v>
      </c>
      <c r="M869" s="58">
        <v>100</v>
      </c>
      <c r="N869" s="58">
        <v>100</v>
      </c>
      <c r="O869" s="58">
        <v>100</v>
      </c>
      <c r="P869" s="58">
        <v>100</v>
      </c>
      <c r="Q869" s="58">
        <v>100</v>
      </c>
      <c r="R869" s="58">
        <v>100</v>
      </c>
      <c r="S869" s="58">
        <v>100</v>
      </c>
      <c r="T869" s="58">
        <v>100</v>
      </c>
      <c r="U869" s="58">
        <v>100</v>
      </c>
      <c r="V869" s="186">
        <v>100</v>
      </c>
      <c r="W869" s="186">
        <v>100</v>
      </c>
      <c r="X869" s="186">
        <v>100</v>
      </c>
      <c r="Y869" s="186">
        <v>100</v>
      </c>
      <c r="Z869" s="186">
        <v>100</v>
      </c>
      <c r="AA869" s="186">
        <v>100</v>
      </c>
      <c r="AB869" s="186">
        <v>100</v>
      </c>
      <c r="AC869" s="186">
        <v>100</v>
      </c>
      <c r="AD869" s="214">
        <v>100</v>
      </c>
      <c r="AE869" s="214">
        <v>100</v>
      </c>
      <c r="AF869" s="214">
        <v>100</v>
      </c>
      <c r="AG869" s="214">
        <v>100</v>
      </c>
      <c r="AH869" s="214">
        <v>100</v>
      </c>
      <c r="AI869" s="214">
        <v>100</v>
      </c>
      <c r="AJ869" s="272">
        <v>100</v>
      </c>
      <c r="AK869" s="301">
        <v>100</v>
      </c>
      <c r="AL869" s="301">
        <v>100</v>
      </c>
      <c r="AM869" s="301">
        <v>100</v>
      </c>
      <c r="AN869" s="272">
        <v>100</v>
      </c>
      <c r="AO869" s="301">
        <v>100</v>
      </c>
      <c r="AP869" s="301">
        <v>100</v>
      </c>
      <c r="AQ869" s="301">
        <v>100</v>
      </c>
      <c r="AR869" s="23"/>
      <c r="AS869" s="116" t="str">
        <f t="shared" si="127"/>
        <v>N</v>
      </c>
      <c r="AT869" s="113">
        <f>IFERROR(SUMIF('Current NLData'!A:A,'Payment Changes'!G869,'Current NLData'!K:K)/COUNTIF('Current NLData'!A:A,'Payment Changes'!G869),0)+IFERROR(VLOOKUP(G869&amp;"-ALL",NLPaymentExport,10,FALSE),0)</f>
        <v>100</v>
      </c>
      <c r="AU869" s="117">
        <f t="shared" si="128"/>
        <v>0</v>
      </c>
    </row>
    <row r="870" spans="1:80" outlineLevel="1" x14ac:dyDescent="0.45">
      <c r="A870" s="3"/>
      <c r="C870" s="4"/>
      <c r="D870" s="456"/>
      <c r="E870" s="90" t="str">
        <f t="shared" si="131"/>
        <v>Pasadena</v>
      </c>
      <c r="F870" s="92" t="str">
        <f t="shared" si="132"/>
        <v>CP534</v>
      </c>
      <c r="G870" s="98" t="str">
        <f t="shared" si="130"/>
        <v>CP534-NEW DONOR -5th</v>
      </c>
      <c r="H870" s="457"/>
      <c r="I870" s="34" t="s">
        <v>80</v>
      </c>
      <c r="J870" s="58">
        <v>45</v>
      </c>
      <c r="K870" s="62">
        <v>45</v>
      </c>
      <c r="L870" s="58">
        <v>45</v>
      </c>
      <c r="M870" s="58">
        <v>45</v>
      </c>
      <c r="N870" s="58">
        <v>45</v>
      </c>
      <c r="O870" s="58">
        <v>45</v>
      </c>
      <c r="P870" s="58">
        <v>45</v>
      </c>
      <c r="Q870" s="58">
        <v>45</v>
      </c>
      <c r="R870" s="58">
        <v>45</v>
      </c>
      <c r="S870" s="58">
        <v>45</v>
      </c>
      <c r="T870" s="58">
        <v>45</v>
      </c>
      <c r="U870" s="58">
        <v>45</v>
      </c>
      <c r="V870" s="186">
        <v>45</v>
      </c>
      <c r="W870" s="186">
        <v>45</v>
      </c>
      <c r="X870" s="186">
        <v>45</v>
      </c>
      <c r="Y870" s="186">
        <v>45</v>
      </c>
      <c r="Z870" s="186">
        <v>45</v>
      </c>
      <c r="AA870" s="186">
        <v>45</v>
      </c>
      <c r="AB870" s="186">
        <v>45</v>
      </c>
      <c r="AC870" s="186">
        <v>45</v>
      </c>
      <c r="AD870" s="214">
        <v>45</v>
      </c>
      <c r="AE870" s="214">
        <v>45</v>
      </c>
      <c r="AF870" s="214">
        <v>45</v>
      </c>
      <c r="AG870" s="214">
        <v>45</v>
      </c>
      <c r="AH870" s="214">
        <v>45</v>
      </c>
      <c r="AI870" s="214">
        <v>45</v>
      </c>
      <c r="AJ870" s="289">
        <v>100</v>
      </c>
      <c r="AK870" s="301">
        <v>100</v>
      </c>
      <c r="AL870" s="301">
        <v>100</v>
      </c>
      <c r="AM870" s="301">
        <v>100</v>
      </c>
      <c r="AN870" s="272">
        <v>100</v>
      </c>
      <c r="AO870" s="301">
        <v>100</v>
      </c>
      <c r="AP870" s="301">
        <v>100</v>
      </c>
      <c r="AQ870" s="301">
        <v>100</v>
      </c>
      <c r="AR870" s="23"/>
      <c r="AS870" s="116" t="str">
        <f t="shared" si="127"/>
        <v>N</v>
      </c>
      <c r="AT870" s="113">
        <f>IFERROR(SUMIF('Current NLData'!A:A,'Payment Changes'!G870,'Current NLData'!K:K)/COUNTIF('Current NLData'!A:A,'Payment Changes'!G870),0)+IFERROR(VLOOKUP(G870&amp;"-ALL",NLPaymentExport,10,FALSE),0)</f>
        <v>100</v>
      </c>
      <c r="AU870" s="117">
        <f t="shared" si="128"/>
        <v>0</v>
      </c>
    </row>
    <row r="871" spans="1:80" outlineLevel="1" x14ac:dyDescent="0.45">
      <c r="A871" s="3"/>
      <c r="C871" s="4"/>
      <c r="D871" s="456"/>
      <c r="E871" s="90" t="str">
        <f t="shared" si="131"/>
        <v>Pasadena</v>
      </c>
      <c r="F871" s="92" t="str">
        <f t="shared" si="132"/>
        <v>CP534</v>
      </c>
      <c r="G871" s="98" t="str">
        <f t="shared" si="130"/>
        <v>CP534-NEW DONOR -6th</v>
      </c>
      <c r="H871" s="457"/>
      <c r="I871" s="34" t="s">
        <v>81</v>
      </c>
      <c r="J871" s="58">
        <v>45</v>
      </c>
      <c r="K871" s="62">
        <v>60</v>
      </c>
      <c r="L871" s="58">
        <v>45</v>
      </c>
      <c r="M871" s="58">
        <v>45</v>
      </c>
      <c r="N871" s="58">
        <v>45</v>
      </c>
      <c r="O871" s="58">
        <v>45</v>
      </c>
      <c r="P871" s="58">
        <v>45</v>
      </c>
      <c r="Q871" s="58">
        <v>45</v>
      </c>
      <c r="R871" s="58">
        <v>45</v>
      </c>
      <c r="S871" s="58">
        <v>45</v>
      </c>
      <c r="T871" s="58">
        <v>45</v>
      </c>
      <c r="U871" s="58">
        <v>45</v>
      </c>
      <c r="V871" s="186">
        <v>45</v>
      </c>
      <c r="W871" s="186">
        <v>45</v>
      </c>
      <c r="X871" s="186">
        <v>45</v>
      </c>
      <c r="Y871" s="186">
        <v>45</v>
      </c>
      <c r="Z871" s="186">
        <v>45</v>
      </c>
      <c r="AA871" s="186">
        <v>45</v>
      </c>
      <c r="AB871" s="186">
        <v>45</v>
      </c>
      <c r="AC871" s="186">
        <v>45</v>
      </c>
      <c r="AD871" s="214">
        <v>45</v>
      </c>
      <c r="AE871" s="214">
        <v>45</v>
      </c>
      <c r="AF871" s="214">
        <v>45</v>
      </c>
      <c r="AG871" s="214">
        <v>45</v>
      </c>
      <c r="AH871" s="214">
        <v>45</v>
      </c>
      <c r="AI871" s="214">
        <v>45</v>
      </c>
      <c r="AJ871" s="289">
        <v>100</v>
      </c>
      <c r="AK871" s="301">
        <v>100</v>
      </c>
      <c r="AL871" s="301">
        <v>100</v>
      </c>
      <c r="AM871" s="301">
        <v>100</v>
      </c>
      <c r="AN871" s="272">
        <v>100</v>
      </c>
      <c r="AO871" s="301">
        <v>100</v>
      </c>
      <c r="AP871" s="301">
        <v>100</v>
      </c>
      <c r="AQ871" s="301">
        <v>100</v>
      </c>
      <c r="AR871" s="23"/>
      <c r="AS871" s="116" t="str">
        <f t="shared" si="127"/>
        <v>N</v>
      </c>
      <c r="AT871" s="113">
        <f>IFERROR(SUMIF('Current NLData'!A:A,'Payment Changes'!G871,'Current NLData'!K:K)/COUNTIF('Current NLData'!A:A,'Payment Changes'!G871),0)+IFERROR(VLOOKUP(G871&amp;"-ALL",NLPaymentExport,10,FALSE),0)</f>
        <v>100</v>
      </c>
      <c r="AU871" s="117">
        <f t="shared" si="128"/>
        <v>0</v>
      </c>
    </row>
    <row r="872" spans="1:80" outlineLevel="1" x14ac:dyDescent="0.45">
      <c r="A872" s="3"/>
      <c r="C872" s="4"/>
      <c r="D872" s="456"/>
      <c r="E872" s="90" t="str">
        <f t="shared" si="131"/>
        <v>Pasadena</v>
      </c>
      <c r="F872" s="92" t="str">
        <f t="shared" si="132"/>
        <v>CP534</v>
      </c>
      <c r="G872" s="98" t="str">
        <f t="shared" si="130"/>
        <v>CP534-NEW DONOR -7th</v>
      </c>
      <c r="H872" s="457"/>
      <c r="I872" s="34" t="s">
        <v>82</v>
      </c>
      <c r="J872" s="58">
        <v>45</v>
      </c>
      <c r="K872" s="62">
        <v>45</v>
      </c>
      <c r="L872" s="58">
        <v>45</v>
      </c>
      <c r="M872" s="58">
        <v>45</v>
      </c>
      <c r="N872" s="58">
        <v>45</v>
      </c>
      <c r="O872" s="58">
        <v>45</v>
      </c>
      <c r="P872" s="58">
        <v>45</v>
      </c>
      <c r="Q872" s="58">
        <v>45</v>
      </c>
      <c r="R872" s="58">
        <v>45</v>
      </c>
      <c r="S872" s="58">
        <v>45</v>
      </c>
      <c r="T872" s="58">
        <v>45</v>
      </c>
      <c r="U872" s="58">
        <v>45</v>
      </c>
      <c r="V872" s="186">
        <v>45</v>
      </c>
      <c r="W872" s="186">
        <v>45</v>
      </c>
      <c r="X872" s="186">
        <v>45</v>
      </c>
      <c r="Y872" s="186">
        <v>45</v>
      </c>
      <c r="Z872" s="186">
        <v>45</v>
      </c>
      <c r="AA872" s="186">
        <v>45</v>
      </c>
      <c r="AB872" s="186">
        <v>45</v>
      </c>
      <c r="AC872" s="186">
        <v>45</v>
      </c>
      <c r="AD872" s="214">
        <v>45</v>
      </c>
      <c r="AE872" s="214">
        <v>45</v>
      </c>
      <c r="AF872" s="214">
        <v>45</v>
      </c>
      <c r="AG872" s="214">
        <v>45</v>
      </c>
      <c r="AH872" s="214">
        <v>45</v>
      </c>
      <c r="AI872" s="214">
        <v>45</v>
      </c>
      <c r="AJ872" s="272">
        <v>45</v>
      </c>
      <c r="AK872" s="301">
        <v>45</v>
      </c>
      <c r="AL872" s="289">
        <v>100</v>
      </c>
      <c r="AM872" s="301">
        <v>100</v>
      </c>
      <c r="AN872" s="272">
        <v>100</v>
      </c>
      <c r="AO872" s="289">
        <v>45</v>
      </c>
      <c r="AP872" s="301">
        <v>45</v>
      </c>
      <c r="AQ872" s="301">
        <v>45</v>
      </c>
      <c r="AR872" s="23"/>
      <c r="AS872" s="116" t="str">
        <f t="shared" si="127"/>
        <v>N</v>
      </c>
      <c r="AT872" s="113">
        <f>IFERROR(SUMIF('Current NLData'!A:A,'Payment Changes'!G872,'Current NLData'!K:K)/COUNTIF('Current NLData'!A:A,'Payment Changes'!G872),0)+IFERROR(VLOOKUP(G872&amp;"-ALL",NLPaymentExport,10,FALSE),0)</f>
        <v>45</v>
      </c>
      <c r="AU872" s="117">
        <f t="shared" si="128"/>
        <v>0</v>
      </c>
    </row>
    <row r="873" spans="1:80" outlineLevel="1" x14ac:dyDescent="0.45">
      <c r="A873" s="3"/>
      <c r="C873" s="4"/>
      <c r="D873" s="456"/>
      <c r="E873" s="90" t="str">
        <f t="shared" si="131"/>
        <v>Pasadena</v>
      </c>
      <c r="F873" s="92" t="str">
        <f t="shared" si="132"/>
        <v>CP534</v>
      </c>
      <c r="G873" s="98" t="str">
        <f t="shared" si="130"/>
        <v>CP534-NEW DONOR -8th</v>
      </c>
      <c r="H873" s="457"/>
      <c r="I873" s="35" t="s">
        <v>83</v>
      </c>
      <c r="J873" s="63">
        <v>45</v>
      </c>
      <c r="K873" s="64">
        <v>60</v>
      </c>
      <c r="L873" s="63">
        <v>45</v>
      </c>
      <c r="M873" s="63">
        <v>45</v>
      </c>
      <c r="N873" s="63">
        <v>45</v>
      </c>
      <c r="O873" s="63">
        <v>45</v>
      </c>
      <c r="P873" s="63">
        <v>45</v>
      </c>
      <c r="Q873" s="63">
        <v>45</v>
      </c>
      <c r="R873" s="63">
        <v>45</v>
      </c>
      <c r="S873" s="63">
        <v>45</v>
      </c>
      <c r="T873" s="63">
        <v>45</v>
      </c>
      <c r="U873" s="63">
        <v>45</v>
      </c>
      <c r="V873" s="187">
        <v>45</v>
      </c>
      <c r="W873" s="187">
        <v>45</v>
      </c>
      <c r="X873" s="187">
        <v>45</v>
      </c>
      <c r="Y873" s="187">
        <v>45</v>
      </c>
      <c r="Z873" s="187">
        <v>45</v>
      </c>
      <c r="AA873" s="187">
        <v>45</v>
      </c>
      <c r="AB873" s="187">
        <v>45</v>
      </c>
      <c r="AC873" s="187">
        <v>45</v>
      </c>
      <c r="AD873" s="221">
        <v>45</v>
      </c>
      <c r="AE873" s="221">
        <v>45</v>
      </c>
      <c r="AF873" s="221">
        <v>45</v>
      </c>
      <c r="AG873" s="221">
        <v>45</v>
      </c>
      <c r="AH873" s="221">
        <v>45</v>
      </c>
      <c r="AI873" s="221">
        <v>45</v>
      </c>
      <c r="AJ873" s="273">
        <v>45</v>
      </c>
      <c r="AK873" s="302">
        <v>45</v>
      </c>
      <c r="AL873" s="305">
        <v>100</v>
      </c>
      <c r="AM873" s="302">
        <v>100</v>
      </c>
      <c r="AN873" s="273">
        <v>100</v>
      </c>
      <c r="AO873" s="305">
        <v>45</v>
      </c>
      <c r="AP873" s="302">
        <v>45</v>
      </c>
      <c r="AQ873" s="302">
        <v>45</v>
      </c>
      <c r="AR873" s="23"/>
      <c r="AS873" s="116" t="str">
        <f t="shared" si="127"/>
        <v>N</v>
      </c>
      <c r="AT873" s="113">
        <f>IFERROR(SUMIF('Current NLData'!A:A,'Payment Changes'!G873,'Current NLData'!K:K)/COUNTIF('Current NLData'!A:A,'Payment Changes'!G873),0)+IFERROR(VLOOKUP(G873&amp;"-ALL",NLPaymentExport,10,FALSE),0)</f>
        <v>45</v>
      </c>
      <c r="AU873" s="117">
        <f t="shared" si="128"/>
        <v>0</v>
      </c>
    </row>
    <row r="874" spans="1:80" ht="28.5" outlineLevel="1" x14ac:dyDescent="0.45">
      <c r="A874" s="3"/>
      <c r="C874" s="4"/>
      <c r="D874" s="456"/>
      <c r="E874" s="90" t="str">
        <f t="shared" si="131"/>
        <v>Pasadena</v>
      </c>
      <c r="F874" s="92" t="str">
        <f t="shared" si="132"/>
        <v>CP534</v>
      </c>
      <c r="G874" s="98" t="str">
        <f t="shared" si="130"/>
        <v>CP534-RETURN - 1st don of the week -STD</v>
      </c>
      <c r="H874" s="457"/>
      <c r="I874" s="36" t="s">
        <v>84</v>
      </c>
      <c r="J874" s="58">
        <v>45</v>
      </c>
      <c r="K874" s="58">
        <v>45</v>
      </c>
      <c r="L874" s="58">
        <v>45</v>
      </c>
      <c r="M874" s="58">
        <v>45</v>
      </c>
      <c r="N874" s="58">
        <v>45</v>
      </c>
      <c r="O874" s="58">
        <v>45</v>
      </c>
      <c r="P874" s="58">
        <v>45</v>
      </c>
      <c r="Q874" s="58">
        <v>45</v>
      </c>
      <c r="R874" s="58">
        <v>45</v>
      </c>
      <c r="S874" s="58">
        <v>45</v>
      </c>
      <c r="T874" s="58">
        <v>45</v>
      </c>
      <c r="U874" s="58">
        <v>45</v>
      </c>
      <c r="V874" s="186">
        <v>45</v>
      </c>
      <c r="W874" s="186">
        <v>45</v>
      </c>
      <c r="X874" s="186">
        <v>45</v>
      </c>
      <c r="Y874" s="186">
        <v>45</v>
      </c>
      <c r="Z874" s="186">
        <v>45</v>
      </c>
      <c r="AA874" s="186">
        <v>45</v>
      </c>
      <c r="AB874" s="186">
        <v>45</v>
      </c>
      <c r="AC874" s="186">
        <v>45</v>
      </c>
      <c r="AD874" s="214">
        <v>45</v>
      </c>
      <c r="AE874" s="214">
        <v>45</v>
      </c>
      <c r="AF874" s="214">
        <v>45</v>
      </c>
      <c r="AG874" s="214">
        <v>45</v>
      </c>
      <c r="AH874" s="214">
        <v>45</v>
      </c>
      <c r="AI874" s="214">
        <v>45</v>
      </c>
      <c r="AJ874" s="272">
        <v>45</v>
      </c>
      <c r="AK874" s="301">
        <v>45</v>
      </c>
      <c r="AL874" s="301">
        <v>45</v>
      </c>
      <c r="AM874" s="301">
        <v>45</v>
      </c>
      <c r="AN874" s="272">
        <v>45</v>
      </c>
      <c r="AO874" s="301">
        <v>45</v>
      </c>
      <c r="AP874" s="301">
        <v>45</v>
      </c>
      <c r="AQ874" s="301">
        <v>45</v>
      </c>
      <c r="AR874" s="22"/>
      <c r="AS874" s="116" t="str">
        <f t="shared" si="127"/>
        <v>N</v>
      </c>
      <c r="AT874" s="113">
        <f>IFERROR(SUMIF('Current NLData'!A:A,'Payment Changes'!G874,'Current NLData'!K:K)/COUNTIF('Current NLData'!A:A,'Payment Changes'!G874),0)+IFERROR(VLOOKUP(G874&amp;"-ALL",NLPaymentExport,10,FALSE),0)</f>
        <v>45</v>
      </c>
      <c r="AU874" s="117">
        <f t="shared" si="128"/>
        <v>0</v>
      </c>
    </row>
    <row r="875" spans="1:80" ht="28.5" outlineLevel="1" x14ac:dyDescent="0.45">
      <c r="A875" s="3"/>
      <c r="C875" s="4"/>
      <c r="D875" s="456"/>
      <c r="E875" s="90" t="str">
        <f t="shared" si="131"/>
        <v>Pasadena</v>
      </c>
      <c r="F875" s="92" t="str">
        <f t="shared" si="132"/>
        <v>CP534</v>
      </c>
      <c r="G875" s="98" t="str">
        <f t="shared" si="130"/>
        <v>CP534-RETURN - 2nd don of the week -BONUS</v>
      </c>
      <c r="H875" s="457"/>
      <c r="I875" s="36" t="s">
        <v>85</v>
      </c>
      <c r="J875" s="58">
        <v>20</v>
      </c>
      <c r="K875" s="62">
        <v>15</v>
      </c>
      <c r="L875" s="58">
        <v>15</v>
      </c>
      <c r="M875" s="58">
        <v>15</v>
      </c>
      <c r="N875" s="58">
        <v>15</v>
      </c>
      <c r="O875" s="58">
        <v>15</v>
      </c>
      <c r="P875" s="58">
        <v>15</v>
      </c>
      <c r="Q875" s="58">
        <v>15</v>
      </c>
      <c r="R875" s="58">
        <v>15</v>
      </c>
      <c r="S875" s="58">
        <v>15</v>
      </c>
      <c r="T875" s="58">
        <v>15</v>
      </c>
      <c r="U875" s="58">
        <v>15</v>
      </c>
      <c r="V875" s="186">
        <v>15</v>
      </c>
      <c r="W875" s="186">
        <v>30</v>
      </c>
      <c r="X875" s="186">
        <v>30</v>
      </c>
      <c r="Y875" s="186">
        <v>30</v>
      </c>
      <c r="Z875" s="186">
        <v>30</v>
      </c>
      <c r="AA875" s="186">
        <v>30</v>
      </c>
      <c r="AB875" s="186">
        <v>30</v>
      </c>
      <c r="AC875" s="186">
        <v>30</v>
      </c>
      <c r="AD875" s="214">
        <v>30</v>
      </c>
      <c r="AE875" s="214">
        <v>30</v>
      </c>
      <c r="AF875" s="214">
        <v>30</v>
      </c>
      <c r="AG875" s="214">
        <v>30</v>
      </c>
      <c r="AH875" s="214">
        <v>30</v>
      </c>
      <c r="AI875" s="214">
        <v>30</v>
      </c>
      <c r="AJ875" s="272">
        <v>30</v>
      </c>
      <c r="AK875" s="301">
        <v>30</v>
      </c>
      <c r="AL875" s="301">
        <v>30</v>
      </c>
      <c r="AM875" s="301">
        <v>30</v>
      </c>
      <c r="AN875" s="289">
        <v>25</v>
      </c>
      <c r="AO875" s="301">
        <v>25</v>
      </c>
      <c r="AP875" s="301">
        <v>25</v>
      </c>
      <c r="AQ875" s="301">
        <v>25</v>
      </c>
      <c r="AR875" s="23"/>
      <c r="AS875" s="116" t="str">
        <f t="shared" si="127"/>
        <v>N</v>
      </c>
      <c r="AT875" s="113">
        <f>IFERROR(SUMIF('Current NLData'!A:A,'Payment Changes'!G875,'Current NLData'!K:K)/COUNTIF('Current NLData'!A:A,'Payment Changes'!G875),0)+IFERROR(VLOOKUP(G875&amp;"-ALL",NLPaymentExport,10,FALSE),0)</f>
        <v>25</v>
      </c>
      <c r="AU875" s="117">
        <f t="shared" si="128"/>
        <v>0</v>
      </c>
    </row>
    <row r="876" spans="1:80" ht="28.5" outlineLevel="1" x14ac:dyDescent="0.45">
      <c r="A876" s="3"/>
      <c r="C876" s="4"/>
      <c r="D876" s="456"/>
      <c r="E876" s="90" t="str">
        <f t="shared" si="131"/>
        <v>Pasadena</v>
      </c>
      <c r="F876" s="92" t="str">
        <f t="shared" si="132"/>
        <v>CP534</v>
      </c>
      <c r="G876" s="98" t="str">
        <f t="shared" si="130"/>
        <v>CP534-RETURN - 5th don of the month -BONUS</v>
      </c>
      <c r="H876" s="457"/>
      <c r="I876" s="37" t="s">
        <v>86</v>
      </c>
      <c r="J876" s="65">
        <v>0</v>
      </c>
      <c r="K876" s="65">
        <v>0</v>
      </c>
      <c r="L876" s="65">
        <v>0</v>
      </c>
      <c r="M876" s="65">
        <v>0</v>
      </c>
      <c r="N876" s="65">
        <v>0</v>
      </c>
      <c r="O876" s="65">
        <v>0</v>
      </c>
      <c r="P876" s="65">
        <v>0</v>
      </c>
      <c r="Q876" s="65">
        <v>0</v>
      </c>
      <c r="R876" s="65">
        <v>0</v>
      </c>
      <c r="S876" s="65">
        <v>0</v>
      </c>
      <c r="T876" s="65">
        <v>0</v>
      </c>
      <c r="U876" s="65">
        <v>0</v>
      </c>
      <c r="V876" s="188">
        <v>0</v>
      </c>
      <c r="W876" s="188">
        <v>20</v>
      </c>
      <c r="X876" s="188">
        <v>0</v>
      </c>
      <c r="Y876" s="188">
        <v>0</v>
      </c>
      <c r="Z876" s="188">
        <v>0</v>
      </c>
      <c r="AA876" s="188">
        <v>0</v>
      </c>
      <c r="AB876" s="188">
        <v>0</v>
      </c>
      <c r="AC876" s="188">
        <v>0</v>
      </c>
      <c r="AD876" s="222">
        <v>0</v>
      </c>
      <c r="AE876" s="222">
        <v>0</v>
      </c>
      <c r="AF876" s="222">
        <v>0</v>
      </c>
      <c r="AG876" s="222">
        <v>0</v>
      </c>
      <c r="AH876" s="222">
        <v>0</v>
      </c>
      <c r="AI876" s="222">
        <v>0</v>
      </c>
      <c r="AJ876" s="287">
        <v>0</v>
      </c>
      <c r="AK876" s="303">
        <v>0</v>
      </c>
      <c r="AL876" s="303">
        <v>0</v>
      </c>
      <c r="AM876" s="303">
        <v>0</v>
      </c>
      <c r="AN876" s="287">
        <v>0</v>
      </c>
      <c r="AO876" s="290">
        <v>20</v>
      </c>
      <c r="AP876" s="303">
        <v>20</v>
      </c>
      <c r="AQ876" s="303">
        <v>20</v>
      </c>
      <c r="AR876" s="22"/>
      <c r="AS876" s="116" t="str">
        <f t="shared" si="127"/>
        <v>N</v>
      </c>
      <c r="AT876" s="113">
        <f>IFERROR(SUMIF('Current NLData'!A:A,'Payment Changes'!G876,'Current NLData'!K:K)/COUNTIF('Current NLData'!A:A,'Payment Changes'!G876),0)+IFERROR(VLOOKUP(G876&amp;"-ALL",NLPaymentExport,10,FALSE),0)</f>
        <v>20</v>
      </c>
      <c r="AU876" s="117">
        <f t="shared" si="128"/>
        <v>0</v>
      </c>
    </row>
    <row r="877" spans="1:80" ht="28.5" outlineLevel="1" x14ac:dyDescent="0.45">
      <c r="A877" s="3"/>
      <c r="C877" s="4"/>
      <c r="D877" s="456"/>
      <c r="E877" s="90" t="str">
        <f t="shared" si="131"/>
        <v>Pasadena</v>
      </c>
      <c r="F877" s="92" t="str">
        <f t="shared" si="132"/>
        <v>CP534</v>
      </c>
      <c r="G877" s="98" t="str">
        <f t="shared" si="130"/>
        <v>CP534-RETURN - 6th don of the month -BONUS</v>
      </c>
      <c r="H877" s="457"/>
      <c r="I877" s="38" t="s">
        <v>87</v>
      </c>
      <c r="J877" s="58">
        <v>0</v>
      </c>
      <c r="K877" s="62">
        <v>20</v>
      </c>
      <c r="L877" s="58">
        <v>20</v>
      </c>
      <c r="M877" s="58">
        <v>20</v>
      </c>
      <c r="N877" s="58">
        <v>20</v>
      </c>
      <c r="O877" s="58">
        <v>20</v>
      </c>
      <c r="P877" s="58">
        <v>20</v>
      </c>
      <c r="Q877" s="58">
        <v>20</v>
      </c>
      <c r="R877" s="58">
        <v>20</v>
      </c>
      <c r="S877" s="58">
        <v>20</v>
      </c>
      <c r="T877" s="58">
        <v>20</v>
      </c>
      <c r="U877" s="58">
        <v>20</v>
      </c>
      <c r="V877" s="186">
        <v>20</v>
      </c>
      <c r="W877" s="186">
        <v>0</v>
      </c>
      <c r="X877" s="186">
        <v>0</v>
      </c>
      <c r="Y877" s="186">
        <v>0</v>
      </c>
      <c r="Z877" s="186">
        <v>0</v>
      </c>
      <c r="AA877" s="186">
        <v>0</v>
      </c>
      <c r="AB877" s="186">
        <v>0</v>
      </c>
      <c r="AC877" s="186">
        <v>0</v>
      </c>
      <c r="AD877" s="214">
        <v>0</v>
      </c>
      <c r="AE877" s="214">
        <v>0</v>
      </c>
      <c r="AF877" s="214">
        <v>0</v>
      </c>
      <c r="AG877" s="214">
        <v>0</v>
      </c>
      <c r="AH877" s="214">
        <v>0</v>
      </c>
      <c r="AI877" s="214">
        <v>0</v>
      </c>
      <c r="AJ877" s="272">
        <v>0</v>
      </c>
      <c r="AK877" s="301">
        <v>0</v>
      </c>
      <c r="AL877" s="301">
        <v>0</v>
      </c>
      <c r="AM877" s="301">
        <v>0</v>
      </c>
      <c r="AN877" s="289">
        <v>30</v>
      </c>
      <c r="AO877" s="289">
        <v>20</v>
      </c>
      <c r="AP877" s="301">
        <v>20</v>
      </c>
      <c r="AQ877" s="301">
        <v>20</v>
      </c>
      <c r="AR877" s="23"/>
      <c r="AS877" s="116" t="str">
        <f t="shared" si="127"/>
        <v>N</v>
      </c>
      <c r="AT877" s="113">
        <f>IFERROR(SUMIF('Current NLData'!A:A,'Payment Changes'!G877,'Current NLData'!K:K)/COUNTIF('Current NLData'!A:A,'Payment Changes'!G877),0)+IFERROR(VLOOKUP(G877&amp;"-ALL",NLPaymentExport,10,FALSE),0)</f>
        <v>20</v>
      </c>
      <c r="AU877" s="117">
        <f t="shared" si="128"/>
        <v>0</v>
      </c>
    </row>
    <row r="878" spans="1:80" ht="28.5" outlineLevel="1" x14ac:dyDescent="0.45">
      <c r="A878" s="3"/>
      <c r="C878" s="4"/>
      <c r="D878" s="456"/>
      <c r="E878" s="90" t="str">
        <f t="shared" si="131"/>
        <v>Pasadena</v>
      </c>
      <c r="F878" s="92" t="str">
        <f t="shared" si="132"/>
        <v>CP534</v>
      </c>
      <c r="G878" s="98" t="str">
        <f t="shared" si="130"/>
        <v>CP534-RETURN - 7th don of the month -BONUS</v>
      </c>
      <c r="H878" s="457"/>
      <c r="I878" s="38" t="s">
        <v>88</v>
      </c>
      <c r="J878" s="58">
        <v>0</v>
      </c>
      <c r="K878" s="58">
        <v>0</v>
      </c>
      <c r="L878" s="58">
        <v>0</v>
      </c>
      <c r="M878" s="58">
        <v>0</v>
      </c>
      <c r="N878" s="58">
        <v>0</v>
      </c>
      <c r="O878" s="58">
        <v>0</v>
      </c>
      <c r="P878" s="58">
        <v>0</v>
      </c>
      <c r="Q878" s="58">
        <v>0</v>
      </c>
      <c r="R878" s="58">
        <v>0</v>
      </c>
      <c r="S878" s="58">
        <v>0</v>
      </c>
      <c r="T878" s="58">
        <v>0</v>
      </c>
      <c r="U878" s="58">
        <v>0</v>
      </c>
      <c r="V878" s="186">
        <v>0</v>
      </c>
      <c r="W878" s="186">
        <v>20</v>
      </c>
      <c r="X878" s="186">
        <v>40</v>
      </c>
      <c r="Y878" s="186">
        <v>40</v>
      </c>
      <c r="Z878" s="186">
        <v>40</v>
      </c>
      <c r="AA878" s="186">
        <v>40</v>
      </c>
      <c r="AB878" s="186">
        <v>40</v>
      </c>
      <c r="AC878" s="186">
        <v>40</v>
      </c>
      <c r="AD878" s="214">
        <v>40</v>
      </c>
      <c r="AE878" s="214">
        <v>40</v>
      </c>
      <c r="AF878" s="214">
        <v>40</v>
      </c>
      <c r="AG878" s="214">
        <v>40</v>
      </c>
      <c r="AH878" s="214">
        <v>40</v>
      </c>
      <c r="AI878" s="214">
        <v>40</v>
      </c>
      <c r="AJ878" s="272">
        <v>40</v>
      </c>
      <c r="AK878" s="301">
        <v>40</v>
      </c>
      <c r="AL878" s="301">
        <v>40</v>
      </c>
      <c r="AM878" s="301">
        <v>40</v>
      </c>
      <c r="AN878" s="289">
        <v>0</v>
      </c>
      <c r="AO878" s="301">
        <v>0</v>
      </c>
      <c r="AP878" s="301">
        <v>0</v>
      </c>
      <c r="AQ878" s="301">
        <v>0</v>
      </c>
      <c r="AR878" s="22"/>
      <c r="AS878" s="116" t="str">
        <f t="shared" si="127"/>
        <v>N</v>
      </c>
      <c r="AT878" s="113">
        <f>IFERROR(SUMIF('Current NLData'!A:A,'Payment Changes'!G878,'Current NLData'!K:K)/COUNTIF('Current NLData'!A:A,'Payment Changes'!G878),0)+IFERROR(VLOOKUP(G878&amp;"-ALL",NLPaymentExport,10,FALSE),0)</f>
        <v>0</v>
      </c>
      <c r="AU878" s="117">
        <f t="shared" si="128"/>
        <v>0</v>
      </c>
    </row>
    <row r="879" spans="1:80" ht="28.5" outlineLevel="1" x14ac:dyDescent="0.45">
      <c r="A879" s="3"/>
      <c r="C879" s="4"/>
      <c r="D879" s="456"/>
      <c r="E879" s="90" t="str">
        <f t="shared" si="131"/>
        <v>Pasadena</v>
      </c>
      <c r="F879" s="92" t="str">
        <f t="shared" si="132"/>
        <v>CP534</v>
      </c>
      <c r="G879" s="98" t="str">
        <f t="shared" si="130"/>
        <v>CP534-RETURN - 8th don of the month -BONUS</v>
      </c>
      <c r="H879" s="457"/>
      <c r="I879" s="38" t="s">
        <v>89</v>
      </c>
      <c r="J879" s="58">
        <v>0</v>
      </c>
      <c r="K879" s="58">
        <v>0</v>
      </c>
      <c r="L879" s="58">
        <v>0</v>
      </c>
      <c r="M879" s="58">
        <v>0</v>
      </c>
      <c r="N879" s="58">
        <v>0</v>
      </c>
      <c r="O879" s="58">
        <v>0</v>
      </c>
      <c r="P879" s="58">
        <v>0</v>
      </c>
      <c r="Q879" s="58">
        <v>0</v>
      </c>
      <c r="R879" s="58">
        <v>0</v>
      </c>
      <c r="S879" s="58">
        <v>0</v>
      </c>
      <c r="T879" s="58">
        <v>0</v>
      </c>
      <c r="U879" s="58">
        <v>0</v>
      </c>
      <c r="V879" s="186">
        <v>0</v>
      </c>
      <c r="W879" s="186">
        <v>0</v>
      </c>
      <c r="X879" s="186">
        <v>0</v>
      </c>
      <c r="Y879" s="186">
        <v>0</v>
      </c>
      <c r="Z879" s="186">
        <v>0</v>
      </c>
      <c r="AA879" s="186">
        <v>0</v>
      </c>
      <c r="AB879" s="186">
        <v>0</v>
      </c>
      <c r="AC879" s="186">
        <v>0</v>
      </c>
      <c r="AD879" s="214">
        <v>0</v>
      </c>
      <c r="AE879" s="214">
        <v>0</v>
      </c>
      <c r="AF879" s="214">
        <v>0</v>
      </c>
      <c r="AG879" s="214">
        <v>0</v>
      </c>
      <c r="AH879" s="214">
        <v>0</v>
      </c>
      <c r="AI879" s="214">
        <v>0</v>
      </c>
      <c r="AJ879" s="272">
        <v>0</v>
      </c>
      <c r="AK879" s="301">
        <v>0</v>
      </c>
      <c r="AL879" s="301">
        <v>0</v>
      </c>
      <c r="AM879" s="301">
        <v>0</v>
      </c>
      <c r="AN879" s="272">
        <v>0</v>
      </c>
      <c r="AO879" s="301">
        <v>0</v>
      </c>
      <c r="AP879" s="301">
        <v>0</v>
      </c>
      <c r="AQ879" s="301">
        <v>0</v>
      </c>
      <c r="AR879" s="22"/>
      <c r="AS879" s="116" t="str">
        <f t="shared" si="127"/>
        <v>N</v>
      </c>
      <c r="AT879" s="113">
        <f>IFERROR(SUMIF('Current NLData'!A:A,'Payment Changes'!G879,'Current NLData'!K:K)/COUNTIF('Current NLData'!A:A,'Payment Changes'!G879),0)+IFERROR(VLOOKUP(G879&amp;"-ALL",NLPaymentExport,10,FALSE),0)</f>
        <v>0</v>
      </c>
      <c r="AU879" s="117">
        <f t="shared" si="128"/>
        <v>0</v>
      </c>
    </row>
    <row r="880" spans="1:80" ht="28.5" outlineLevel="1" x14ac:dyDescent="0.45">
      <c r="A880" s="3"/>
      <c r="C880" s="4" t="str">
        <f>IF(J880=0,"Warning","")</f>
        <v/>
      </c>
      <c r="D880" s="456"/>
      <c r="E880" s="90" t="str">
        <f t="shared" si="131"/>
        <v>Pasadena</v>
      </c>
      <c r="F880" s="92" t="str">
        <f t="shared" si="132"/>
        <v>CP534</v>
      </c>
      <c r="G880" s="98" t="str">
        <f t="shared" si="130"/>
        <v>CP534-RETURN - Buddy referral  -BONUS</v>
      </c>
      <c r="H880" s="457"/>
      <c r="I880" s="39" t="s">
        <v>90</v>
      </c>
      <c r="J880" s="58">
        <v>50</v>
      </c>
      <c r="K880" s="62">
        <v>0</v>
      </c>
      <c r="L880" s="58">
        <v>0</v>
      </c>
      <c r="M880" s="58">
        <v>0</v>
      </c>
      <c r="N880" s="58">
        <v>0</v>
      </c>
      <c r="O880" s="58">
        <v>50</v>
      </c>
      <c r="P880" s="58">
        <v>50</v>
      </c>
      <c r="Q880" s="58">
        <v>50</v>
      </c>
      <c r="R880" s="58">
        <v>50</v>
      </c>
      <c r="S880" s="58">
        <v>50</v>
      </c>
      <c r="T880" s="58">
        <v>0</v>
      </c>
      <c r="U880" s="58">
        <v>0</v>
      </c>
      <c r="V880" s="186">
        <v>0</v>
      </c>
      <c r="W880" s="186">
        <v>0</v>
      </c>
      <c r="X880" s="186">
        <v>0</v>
      </c>
      <c r="Y880" s="186">
        <v>0</v>
      </c>
      <c r="Z880" s="186">
        <v>0</v>
      </c>
      <c r="AA880" s="186">
        <v>0</v>
      </c>
      <c r="AB880" s="186">
        <v>0</v>
      </c>
      <c r="AC880" s="186">
        <v>0</v>
      </c>
      <c r="AD880" s="214">
        <v>0</v>
      </c>
      <c r="AE880" s="214">
        <v>0</v>
      </c>
      <c r="AF880" s="214">
        <v>0</v>
      </c>
      <c r="AG880" s="214">
        <v>0</v>
      </c>
      <c r="AH880" s="214">
        <v>0</v>
      </c>
      <c r="AI880" s="214">
        <v>0</v>
      </c>
      <c r="AJ880" s="272">
        <v>0</v>
      </c>
      <c r="AK880" s="301">
        <v>0</v>
      </c>
      <c r="AL880" s="301">
        <v>0</v>
      </c>
      <c r="AM880" s="289">
        <v>50</v>
      </c>
      <c r="AN880" s="272">
        <v>50</v>
      </c>
      <c r="AO880" s="301">
        <v>50</v>
      </c>
      <c r="AP880" s="301">
        <v>50</v>
      </c>
      <c r="AQ880" s="301">
        <v>50</v>
      </c>
      <c r="AR880" s="23"/>
      <c r="AS880" s="116" t="str">
        <f t="shared" si="127"/>
        <v>N</v>
      </c>
      <c r="AT880" s="113">
        <f>IFERROR(SUMIF('Current NLData'!A:A,'Payment Changes'!G880,'Current NLData'!K:K)/COUNTIF('Current NLData'!A:A,'Payment Changes'!G880),0)+IFERROR(VLOOKUP(G880&amp;"-ALL",NLPaymentExport,10,FALSE),0)</f>
        <v>50</v>
      </c>
      <c r="AU880" s="117">
        <f t="shared" si="128"/>
        <v>0</v>
      </c>
    </row>
    <row r="881" spans="1:80" s="89" customFormat="1" ht="21.4" thickBot="1" x14ac:dyDescent="0.7">
      <c r="A881" s="85"/>
      <c r="B881" s="348"/>
      <c r="C881" s="160"/>
      <c r="D881" s="86"/>
      <c r="E881" s="86"/>
      <c r="F881" s="86"/>
      <c r="G881" s="86"/>
      <c r="H881" s="95"/>
      <c r="I881" s="87"/>
      <c r="J881" s="88"/>
      <c r="K881" s="88"/>
      <c r="L881" s="88"/>
      <c r="M881" s="88"/>
      <c r="N881" s="88"/>
      <c r="O881" s="88"/>
      <c r="P881" s="88"/>
      <c r="Q881" s="88"/>
      <c r="R881" s="88"/>
      <c r="S881" s="88"/>
      <c r="T881" s="88"/>
      <c r="U881" s="88"/>
      <c r="V881" s="189" t="s">
        <v>91</v>
      </c>
      <c r="W881" s="189" t="s">
        <v>91</v>
      </c>
      <c r="X881" s="189" t="s">
        <v>91</v>
      </c>
      <c r="Y881" s="189" t="s">
        <v>91</v>
      </c>
      <c r="Z881" s="189" t="s">
        <v>91</v>
      </c>
      <c r="AA881" s="189" t="s">
        <v>91</v>
      </c>
      <c r="AB881" s="189" t="s">
        <v>91</v>
      </c>
      <c r="AC881" s="189" t="s">
        <v>91</v>
      </c>
      <c r="AD881" s="257" t="s">
        <v>91</v>
      </c>
      <c r="AE881" s="257" t="s">
        <v>91</v>
      </c>
      <c r="AF881" s="257" t="s">
        <v>91</v>
      </c>
      <c r="AG881" s="257" t="s">
        <v>91</v>
      </c>
      <c r="AH881" s="257" t="s">
        <v>91</v>
      </c>
      <c r="AI881" s="257" t="s">
        <v>91</v>
      </c>
      <c r="AJ881" s="288" t="s">
        <v>91</v>
      </c>
      <c r="AK881" s="311" t="s">
        <v>91</v>
      </c>
      <c r="AL881" s="311" t="s">
        <v>91</v>
      </c>
      <c r="AM881" s="311" t="s">
        <v>91</v>
      </c>
      <c r="AN881" s="288" t="s">
        <v>91</v>
      </c>
      <c r="AO881" s="311" t="s">
        <v>91</v>
      </c>
      <c r="AP881" s="311" t="s">
        <v>91</v>
      </c>
      <c r="AQ881" s="311" t="s">
        <v>91</v>
      </c>
      <c r="AR881" s="21"/>
      <c r="AS881" s="116" t="str">
        <f t="shared" si="127"/>
        <v>N</v>
      </c>
      <c r="AT881" s="113">
        <f>IFERROR(SUMIF('Current NLData'!A:A,'Payment Changes'!G881,'Current NLData'!K:K)/COUNTIF('Current NLData'!A:A,'Payment Changes'!G881),0)+IFERROR(VLOOKUP(G881&amp;"-ALL",NLPaymentExport,10,FALSE),0)</f>
        <v>0</v>
      </c>
      <c r="AU881" s="117" t="str">
        <f t="shared" si="128"/>
        <v/>
      </c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</row>
    <row r="882" spans="1:80" s="10" customFormat="1" x14ac:dyDescent="0.45">
      <c r="A882" s="458">
        <v>50</v>
      </c>
      <c r="B882" s="461" t="s">
        <v>628</v>
      </c>
      <c r="C882" s="464" t="s">
        <v>44</v>
      </c>
      <c r="D882" s="467" t="s">
        <v>305</v>
      </c>
      <c r="E882" s="105" t="str">
        <f t="shared" si="131"/>
        <v>Slidell</v>
      </c>
      <c r="F882" s="106" t="s">
        <v>629</v>
      </c>
      <c r="G882" s="107" t="str">
        <f t="shared" ref="G882:G900" si="133">F882&amp;"-"&amp;I882</f>
        <v>CP953-New Donor</v>
      </c>
      <c r="H882" s="470" t="s">
        <v>282</v>
      </c>
      <c r="I882" s="76" t="s">
        <v>48</v>
      </c>
      <c r="J882" s="40" t="s">
        <v>630</v>
      </c>
      <c r="K882" s="41" t="s">
        <v>631</v>
      </c>
      <c r="L882" s="41" t="s">
        <v>632</v>
      </c>
      <c r="M882" s="41" t="s">
        <v>633</v>
      </c>
      <c r="N882" s="40" t="s">
        <v>633</v>
      </c>
      <c r="O882" s="40" t="s">
        <v>633</v>
      </c>
      <c r="P882" s="40" t="s">
        <v>633</v>
      </c>
      <c r="Q882" s="40" t="s">
        <v>633</v>
      </c>
      <c r="R882" s="40" t="s">
        <v>633</v>
      </c>
      <c r="S882" s="40" t="s">
        <v>634</v>
      </c>
      <c r="T882" s="40" t="s">
        <v>634</v>
      </c>
      <c r="U882" s="40" t="s">
        <v>634</v>
      </c>
      <c r="V882" s="180" t="s">
        <v>634</v>
      </c>
      <c r="W882" s="180" t="s">
        <v>634</v>
      </c>
      <c r="X882" s="180" t="s">
        <v>634</v>
      </c>
      <c r="Y882" s="180" t="s">
        <v>634</v>
      </c>
      <c r="Z882" s="180" t="s">
        <v>634</v>
      </c>
      <c r="AA882" s="180" t="s">
        <v>634</v>
      </c>
      <c r="AB882" s="180" t="s">
        <v>634</v>
      </c>
      <c r="AC882" s="180" t="s">
        <v>634</v>
      </c>
      <c r="AD882" s="191" t="s">
        <v>635</v>
      </c>
      <c r="AE882" s="213" t="s">
        <v>635</v>
      </c>
      <c r="AF882" s="213" t="s">
        <v>635</v>
      </c>
      <c r="AG882" s="213" t="s">
        <v>619</v>
      </c>
      <c r="AH882" s="213" t="s">
        <v>635</v>
      </c>
      <c r="AI882" s="213" t="s">
        <v>619</v>
      </c>
      <c r="AJ882" s="282" t="s">
        <v>55</v>
      </c>
      <c r="AK882" s="320" t="s">
        <v>55</v>
      </c>
      <c r="AL882" s="320" t="s">
        <v>55</v>
      </c>
      <c r="AM882" s="320" t="s">
        <v>55</v>
      </c>
      <c r="AN882" s="281" t="s">
        <v>55</v>
      </c>
      <c r="AO882" s="282" t="s">
        <v>152</v>
      </c>
      <c r="AP882" s="320" t="s">
        <v>152</v>
      </c>
      <c r="AQ882" s="320" t="s">
        <v>152</v>
      </c>
      <c r="AR882" s="108"/>
      <c r="AS882" s="116" t="str">
        <f t="shared" si="127"/>
        <v>N</v>
      </c>
      <c r="AT882" s="113">
        <f>IFERROR(SUMIF('Current NLData'!A:A,'Payment Changes'!G882,'Current NLData'!K:K)/COUNTIF('Current NLData'!A:A,'Payment Changes'!G882),0)+IFERROR(VLOOKUP(G882&amp;"-ALL",NLPaymentExport,10,FALSE),0)</f>
        <v>0</v>
      </c>
      <c r="AU882" s="117" t="str">
        <f t="shared" si="128"/>
        <v/>
      </c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</row>
    <row r="883" spans="1:80" x14ac:dyDescent="0.45">
      <c r="A883" s="459"/>
      <c r="B883" s="462"/>
      <c r="C883" s="465"/>
      <c r="D883" s="468"/>
      <c r="E883" s="90" t="str">
        <f t="shared" si="131"/>
        <v>Slidell</v>
      </c>
      <c r="F883" s="91" t="s">
        <v>629</v>
      </c>
      <c r="G883" s="97" t="str">
        <f t="shared" si="133"/>
        <v>CP953-Return Donor</v>
      </c>
      <c r="H883" s="471"/>
      <c r="I883" s="77" t="s">
        <v>60</v>
      </c>
      <c r="J883" s="43" t="s">
        <v>490</v>
      </c>
      <c r="K883" s="43" t="s">
        <v>490</v>
      </c>
      <c r="L883" s="44" t="s">
        <v>490</v>
      </c>
      <c r="M883" s="45" t="s">
        <v>490</v>
      </c>
      <c r="N883" s="43" t="s">
        <v>490</v>
      </c>
      <c r="O883" s="43" t="s">
        <v>490</v>
      </c>
      <c r="P883" s="43" t="s">
        <v>490</v>
      </c>
      <c r="Q883" s="43" t="s">
        <v>490</v>
      </c>
      <c r="R883" s="43" t="s">
        <v>490</v>
      </c>
      <c r="S883" s="43" t="s">
        <v>490</v>
      </c>
      <c r="T883" s="43" t="s">
        <v>490</v>
      </c>
      <c r="U883" s="43" t="s">
        <v>490</v>
      </c>
      <c r="V883" s="176" t="s">
        <v>490</v>
      </c>
      <c r="W883" s="176" t="s">
        <v>490</v>
      </c>
      <c r="X883" s="176" t="s">
        <v>490</v>
      </c>
      <c r="Y883" s="176" t="s">
        <v>490</v>
      </c>
      <c r="Z883" s="176" t="s">
        <v>490</v>
      </c>
      <c r="AA883" s="176" t="s">
        <v>490</v>
      </c>
      <c r="AB883" s="176" t="s">
        <v>490</v>
      </c>
      <c r="AC883" s="176" t="s">
        <v>490</v>
      </c>
      <c r="AD883" s="217" t="s">
        <v>490</v>
      </c>
      <c r="AE883" s="217" t="s">
        <v>490</v>
      </c>
      <c r="AF883" s="217" t="s">
        <v>490</v>
      </c>
      <c r="AG883" s="217" t="s">
        <v>490</v>
      </c>
      <c r="AH883" s="217" t="s">
        <v>490</v>
      </c>
      <c r="AI883" s="217" t="s">
        <v>490</v>
      </c>
      <c r="AJ883" s="270" t="s">
        <v>490</v>
      </c>
      <c r="AK883" s="313" t="s">
        <v>490</v>
      </c>
      <c r="AL883" s="313" t="s">
        <v>490</v>
      </c>
      <c r="AM883" s="313" t="s">
        <v>490</v>
      </c>
      <c r="AN883" s="271" t="s">
        <v>622</v>
      </c>
      <c r="AO883" s="313" t="s">
        <v>622</v>
      </c>
      <c r="AP883" s="313" t="s">
        <v>622</v>
      </c>
      <c r="AQ883" s="313" t="s">
        <v>622</v>
      </c>
      <c r="AR883" s="21"/>
      <c r="AS883" s="116" t="str">
        <f t="shared" si="127"/>
        <v>N</v>
      </c>
      <c r="AT883" s="113">
        <f>IFERROR(SUMIF('Current NLData'!A:A,'Payment Changes'!G883,'Current NLData'!K:K)/COUNTIF('Current NLData'!A:A,'Payment Changes'!G883),0)+IFERROR(VLOOKUP(G883&amp;"-ALL",NLPaymentExport,10,FALSE),0)</f>
        <v>0</v>
      </c>
      <c r="AU883" s="117" t="str">
        <f t="shared" si="128"/>
        <v/>
      </c>
    </row>
    <row r="884" spans="1:80" x14ac:dyDescent="0.45">
      <c r="A884" s="459"/>
      <c r="B884" s="462"/>
      <c r="C884" s="465"/>
      <c r="D884" s="468"/>
      <c r="E884" s="90" t="str">
        <f t="shared" si="131"/>
        <v>Slidell</v>
      </c>
      <c r="F884" s="91" t="s">
        <v>629</v>
      </c>
      <c r="G884" s="97" t="str">
        <f t="shared" si="133"/>
        <v>CP953-Retention Bonus</v>
      </c>
      <c r="H884" s="471"/>
      <c r="I884" s="78" t="s">
        <v>62</v>
      </c>
      <c r="J884" s="46" t="s">
        <v>316</v>
      </c>
      <c r="K884" s="46" t="s">
        <v>316</v>
      </c>
      <c r="L884" s="47" t="s">
        <v>64</v>
      </c>
      <c r="M884" s="48" t="s">
        <v>64</v>
      </c>
      <c r="N884" s="46" t="s">
        <v>64</v>
      </c>
      <c r="O884" s="46" t="s">
        <v>64</v>
      </c>
      <c r="P884" s="46" t="s">
        <v>64</v>
      </c>
      <c r="Q884" s="46" t="s">
        <v>64</v>
      </c>
      <c r="R884" s="46" t="s">
        <v>64</v>
      </c>
      <c r="S884" s="46" t="s">
        <v>463</v>
      </c>
      <c r="T884" s="46" t="s">
        <v>463</v>
      </c>
      <c r="U884" s="46" t="s">
        <v>463</v>
      </c>
      <c r="V884" s="177" t="s">
        <v>463</v>
      </c>
      <c r="W884" s="177" t="s">
        <v>463</v>
      </c>
      <c r="X884" s="177" t="s">
        <v>568</v>
      </c>
      <c r="Y884" s="177" t="s">
        <v>568</v>
      </c>
      <c r="Z884" s="177" t="s">
        <v>568</v>
      </c>
      <c r="AA884" s="177" t="s">
        <v>568</v>
      </c>
      <c r="AB884" s="177" t="s">
        <v>568</v>
      </c>
      <c r="AC884" s="177" t="s">
        <v>568</v>
      </c>
      <c r="AD884" s="242" t="s">
        <v>636</v>
      </c>
      <c r="AE884" s="218" t="s">
        <v>636</v>
      </c>
      <c r="AF884" s="218" t="s">
        <v>636</v>
      </c>
      <c r="AG884" s="218" t="s">
        <v>636</v>
      </c>
      <c r="AH884" s="218" t="s">
        <v>636</v>
      </c>
      <c r="AI884" s="218" t="s">
        <v>636</v>
      </c>
      <c r="AJ884" s="280" t="s">
        <v>636</v>
      </c>
      <c r="AK884" s="314" t="s">
        <v>636</v>
      </c>
      <c r="AL884" s="314" t="s">
        <v>636</v>
      </c>
      <c r="AM884" s="314" t="s">
        <v>636</v>
      </c>
      <c r="AN884" s="276" t="s">
        <v>637</v>
      </c>
      <c r="AO884" s="276" t="s">
        <v>638</v>
      </c>
      <c r="AP884" s="314" t="s">
        <v>638</v>
      </c>
      <c r="AQ884" s="314" t="s">
        <v>638</v>
      </c>
      <c r="AR884" s="21"/>
      <c r="AS884" s="116" t="str">
        <f t="shared" si="127"/>
        <v>N</v>
      </c>
      <c r="AT884" s="113">
        <f>IFERROR(SUMIF('Current NLData'!A:A,'Payment Changes'!G884,'Current NLData'!K:K)/COUNTIF('Current NLData'!A:A,'Payment Changes'!G884),0)+IFERROR(VLOOKUP(G884&amp;"-ALL",NLPaymentExport,10,FALSE),0)</f>
        <v>0</v>
      </c>
      <c r="AU884" s="117" t="str">
        <f t="shared" si="128"/>
        <v/>
      </c>
    </row>
    <row r="885" spans="1:80" s="15" customFormat="1" ht="14.65" thickBot="1" x14ac:dyDescent="0.5">
      <c r="A885" s="460"/>
      <c r="B885" s="463"/>
      <c r="C885" s="466"/>
      <c r="D885" s="469"/>
      <c r="E885" s="109" t="str">
        <f t="shared" si="131"/>
        <v>Slidell</v>
      </c>
      <c r="F885" s="110" t="s">
        <v>629</v>
      </c>
      <c r="G885" s="111" t="str">
        <f t="shared" si="133"/>
        <v>CP953-Referral</v>
      </c>
      <c r="H885" s="472"/>
      <c r="I885" s="79" t="s">
        <v>73</v>
      </c>
      <c r="J885" s="49">
        <v>50</v>
      </c>
      <c r="K885" s="49">
        <v>50</v>
      </c>
      <c r="L885" s="50" t="s">
        <v>64</v>
      </c>
      <c r="M885" s="51" t="s">
        <v>64</v>
      </c>
      <c r="N885" s="49" t="s">
        <v>64</v>
      </c>
      <c r="O885" s="49">
        <v>50</v>
      </c>
      <c r="P885" s="49">
        <v>50</v>
      </c>
      <c r="Q885" s="49">
        <v>50</v>
      </c>
      <c r="R885" s="49">
        <v>50</v>
      </c>
      <c r="S885" s="49">
        <v>50</v>
      </c>
      <c r="T885" s="49">
        <v>50</v>
      </c>
      <c r="U885" s="49">
        <v>50</v>
      </c>
      <c r="V885" s="178">
        <v>50</v>
      </c>
      <c r="W885" s="178">
        <v>50</v>
      </c>
      <c r="X885" s="178">
        <v>50</v>
      </c>
      <c r="Y885" s="178">
        <v>50</v>
      </c>
      <c r="Z885" s="178">
        <v>50</v>
      </c>
      <c r="AA885" s="178">
        <v>50</v>
      </c>
      <c r="AB885" s="178">
        <v>50</v>
      </c>
      <c r="AC885" s="178">
        <v>50</v>
      </c>
      <c r="AD885" s="219">
        <v>50</v>
      </c>
      <c r="AE885" s="219">
        <v>50</v>
      </c>
      <c r="AF885" s="219">
        <v>50</v>
      </c>
      <c r="AG885" s="219">
        <v>50</v>
      </c>
      <c r="AH885" s="219">
        <v>50</v>
      </c>
      <c r="AI885" s="219">
        <v>50</v>
      </c>
      <c r="AJ885" s="277">
        <v>50</v>
      </c>
      <c r="AK885" s="315">
        <v>50</v>
      </c>
      <c r="AL885" s="315">
        <v>50</v>
      </c>
      <c r="AM885" s="315">
        <v>50</v>
      </c>
      <c r="AN885" s="277">
        <v>50</v>
      </c>
      <c r="AO885" s="315">
        <v>50</v>
      </c>
      <c r="AP885" s="315">
        <v>50</v>
      </c>
      <c r="AQ885" s="315">
        <v>50</v>
      </c>
      <c r="AR885" s="112"/>
      <c r="AS885" s="116" t="str">
        <f t="shared" si="127"/>
        <v>N</v>
      </c>
      <c r="AT885" s="113">
        <f>IFERROR(SUMIF('Current NLData'!A:A,'Payment Changes'!G885,'Current NLData'!K:K)/COUNTIF('Current NLData'!A:A,'Payment Changes'!G885),0)+IFERROR(VLOOKUP(G885&amp;"-ALL",NLPaymentExport,10,FALSE),0)</f>
        <v>0</v>
      </c>
      <c r="AU885" s="117" t="str">
        <f t="shared" si="128"/>
        <v/>
      </c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</row>
    <row r="886" spans="1:80" outlineLevel="1" x14ac:dyDescent="0.45">
      <c r="A886" s="3"/>
      <c r="C886" s="4"/>
      <c r="D886" s="455" t="s">
        <v>629</v>
      </c>
      <c r="E886" s="90" t="str">
        <f t="shared" si="131"/>
        <v>Slidell</v>
      </c>
      <c r="F886" s="92" t="str">
        <f t="shared" si="132"/>
        <v>CP953</v>
      </c>
      <c r="G886" s="98" t="str">
        <f t="shared" si="133"/>
        <v>CP953-NEW DONOR -1st</v>
      </c>
      <c r="H886" s="457" t="s">
        <v>75</v>
      </c>
      <c r="I886" s="33" t="s">
        <v>76</v>
      </c>
      <c r="J886" s="60">
        <v>100</v>
      </c>
      <c r="K886" s="61">
        <v>100</v>
      </c>
      <c r="L886" s="60">
        <v>100</v>
      </c>
      <c r="M886" s="60">
        <v>100</v>
      </c>
      <c r="N886" s="60">
        <v>100</v>
      </c>
      <c r="O886" s="60">
        <v>100</v>
      </c>
      <c r="P886" s="60">
        <v>100</v>
      </c>
      <c r="Q886" s="60">
        <v>100</v>
      </c>
      <c r="R886" s="60">
        <v>100</v>
      </c>
      <c r="S886" s="60">
        <v>100</v>
      </c>
      <c r="T886" s="60">
        <v>100</v>
      </c>
      <c r="U886" s="60">
        <v>100</v>
      </c>
      <c r="V886" s="185">
        <v>100</v>
      </c>
      <c r="W886" s="185">
        <v>100</v>
      </c>
      <c r="X886" s="185">
        <v>100</v>
      </c>
      <c r="Y886" s="185">
        <v>100</v>
      </c>
      <c r="Z886" s="185">
        <v>100</v>
      </c>
      <c r="AA886" s="185">
        <v>100</v>
      </c>
      <c r="AB886" s="185">
        <v>100</v>
      </c>
      <c r="AC886" s="185">
        <v>100</v>
      </c>
      <c r="AD886" s="220">
        <v>100</v>
      </c>
      <c r="AE886" s="220">
        <v>100</v>
      </c>
      <c r="AF886" s="220">
        <v>100</v>
      </c>
      <c r="AG886" s="220">
        <v>100</v>
      </c>
      <c r="AH886" s="220">
        <v>100</v>
      </c>
      <c r="AI886" s="220">
        <v>100</v>
      </c>
      <c r="AJ886" s="286">
        <v>100</v>
      </c>
      <c r="AK886" s="300">
        <v>100</v>
      </c>
      <c r="AL886" s="300">
        <v>100</v>
      </c>
      <c r="AM886" s="300">
        <v>100</v>
      </c>
      <c r="AN886" s="286">
        <v>100</v>
      </c>
      <c r="AO886" s="300">
        <v>100</v>
      </c>
      <c r="AP886" s="300">
        <v>100</v>
      </c>
      <c r="AQ886" s="300">
        <v>100</v>
      </c>
      <c r="AR886" s="23"/>
      <c r="AS886" s="116" t="str">
        <f t="shared" si="127"/>
        <v>N</v>
      </c>
      <c r="AT886" s="113">
        <f>IFERROR(SUMIF('Current NLData'!A:A,'Payment Changes'!G886,'Current NLData'!K:K)/COUNTIF('Current NLData'!A:A,'Payment Changes'!G886),0)+IFERROR(VLOOKUP(G886&amp;"-ALL",NLPaymentExport,10,FALSE),0)</f>
        <v>100</v>
      </c>
      <c r="AU886" s="117">
        <f t="shared" si="128"/>
        <v>0</v>
      </c>
    </row>
    <row r="887" spans="1:80" outlineLevel="1" x14ac:dyDescent="0.45">
      <c r="A887" s="3"/>
      <c r="C887" s="4"/>
      <c r="D887" s="456"/>
      <c r="E887" s="90" t="str">
        <f t="shared" si="131"/>
        <v>Slidell</v>
      </c>
      <c r="F887" s="92" t="str">
        <f t="shared" si="132"/>
        <v>CP953</v>
      </c>
      <c r="G887" s="98" t="str">
        <f t="shared" si="133"/>
        <v>CP953-NEW DONOR -2nd</v>
      </c>
      <c r="H887" s="457"/>
      <c r="I887" s="34" t="s">
        <v>77</v>
      </c>
      <c r="J887" s="58">
        <v>100</v>
      </c>
      <c r="K887" s="62">
        <v>100</v>
      </c>
      <c r="L887" s="58">
        <v>100</v>
      </c>
      <c r="M887" s="58">
        <v>100</v>
      </c>
      <c r="N887" s="58">
        <v>100</v>
      </c>
      <c r="O887" s="58">
        <v>100</v>
      </c>
      <c r="P887" s="58">
        <v>100</v>
      </c>
      <c r="Q887" s="58">
        <v>100</v>
      </c>
      <c r="R887" s="58">
        <v>100</v>
      </c>
      <c r="S887" s="58">
        <v>100</v>
      </c>
      <c r="T887" s="58">
        <v>100</v>
      </c>
      <c r="U887" s="58">
        <v>100</v>
      </c>
      <c r="V887" s="186">
        <v>100</v>
      </c>
      <c r="W887" s="186">
        <v>100</v>
      </c>
      <c r="X887" s="186">
        <v>100</v>
      </c>
      <c r="Y887" s="186">
        <v>100</v>
      </c>
      <c r="Z887" s="186">
        <v>100</v>
      </c>
      <c r="AA887" s="186">
        <v>100</v>
      </c>
      <c r="AB887" s="186">
        <v>100</v>
      </c>
      <c r="AC887" s="186">
        <v>100</v>
      </c>
      <c r="AD887" s="214">
        <v>100</v>
      </c>
      <c r="AE887" s="214">
        <v>100</v>
      </c>
      <c r="AF887" s="214">
        <v>100</v>
      </c>
      <c r="AG887" s="214">
        <v>100</v>
      </c>
      <c r="AH887" s="214">
        <v>100</v>
      </c>
      <c r="AI887" s="214">
        <v>100</v>
      </c>
      <c r="AJ887" s="272">
        <v>100</v>
      </c>
      <c r="AK887" s="301">
        <v>100</v>
      </c>
      <c r="AL887" s="301">
        <v>100</v>
      </c>
      <c r="AM887" s="301">
        <v>100</v>
      </c>
      <c r="AN887" s="272">
        <v>100</v>
      </c>
      <c r="AO887" s="301">
        <v>100</v>
      </c>
      <c r="AP887" s="301">
        <v>100</v>
      </c>
      <c r="AQ887" s="301">
        <v>100</v>
      </c>
      <c r="AR887" s="23"/>
      <c r="AS887" s="116" t="str">
        <f t="shared" si="127"/>
        <v>N</v>
      </c>
      <c r="AT887" s="113">
        <f>IFERROR(SUMIF('Current NLData'!A:A,'Payment Changes'!G887,'Current NLData'!K:K)/COUNTIF('Current NLData'!A:A,'Payment Changes'!G887),0)+IFERROR(VLOOKUP(G887&amp;"-ALL",NLPaymentExport,10,FALSE),0)</f>
        <v>100</v>
      </c>
      <c r="AU887" s="117">
        <f t="shared" si="128"/>
        <v>0</v>
      </c>
    </row>
    <row r="888" spans="1:80" outlineLevel="1" x14ac:dyDescent="0.45">
      <c r="A888" s="3"/>
      <c r="C888" s="4"/>
      <c r="D888" s="456"/>
      <c r="E888" s="90" t="str">
        <f t="shared" si="131"/>
        <v>Slidell</v>
      </c>
      <c r="F888" s="92" t="str">
        <f t="shared" si="132"/>
        <v>CP953</v>
      </c>
      <c r="G888" s="98" t="str">
        <f t="shared" si="133"/>
        <v>CP953-NEW DONOR -3rd</v>
      </c>
      <c r="H888" s="457"/>
      <c r="I888" s="34" t="s">
        <v>78</v>
      </c>
      <c r="J888" s="58">
        <v>45</v>
      </c>
      <c r="K888" s="62">
        <v>45</v>
      </c>
      <c r="L888" s="58">
        <v>45</v>
      </c>
      <c r="M888" s="58">
        <v>100</v>
      </c>
      <c r="N888" s="58">
        <v>100</v>
      </c>
      <c r="O888" s="58">
        <v>100</v>
      </c>
      <c r="P888" s="58">
        <v>100</v>
      </c>
      <c r="Q888" s="58">
        <v>100</v>
      </c>
      <c r="R888" s="58">
        <v>100</v>
      </c>
      <c r="S888" s="58">
        <v>100</v>
      </c>
      <c r="T888" s="58">
        <v>100</v>
      </c>
      <c r="U888" s="58">
        <v>100</v>
      </c>
      <c r="V888" s="186">
        <v>100</v>
      </c>
      <c r="W888" s="186">
        <v>100</v>
      </c>
      <c r="X888" s="186">
        <v>100</v>
      </c>
      <c r="Y888" s="186">
        <v>100</v>
      </c>
      <c r="Z888" s="186">
        <v>100</v>
      </c>
      <c r="AA888" s="186">
        <v>100</v>
      </c>
      <c r="AB888" s="186">
        <v>100</v>
      </c>
      <c r="AC888" s="186">
        <v>100</v>
      </c>
      <c r="AD888" s="214">
        <v>100</v>
      </c>
      <c r="AE888" s="214">
        <v>100</v>
      </c>
      <c r="AF888" s="214">
        <v>100</v>
      </c>
      <c r="AG888" s="214">
        <v>100</v>
      </c>
      <c r="AH888" s="214">
        <v>100</v>
      </c>
      <c r="AI888" s="214">
        <v>100</v>
      </c>
      <c r="AJ888" s="272">
        <v>100</v>
      </c>
      <c r="AK888" s="301">
        <v>100</v>
      </c>
      <c r="AL888" s="301">
        <v>100</v>
      </c>
      <c r="AM888" s="301">
        <v>100</v>
      </c>
      <c r="AN888" s="272">
        <v>100</v>
      </c>
      <c r="AO888" s="301">
        <v>100</v>
      </c>
      <c r="AP888" s="301">
        <v>100</v>
      </c>
      <c r="AQ888" s="301">
        <v>100</v>
      </c>
      <c r="AR888" s="23"/>
      <c r="AS888" s="116" t="str">
        <f t="shared" si="127"/>
        <v>N</v>
      </c>
      <c r="AT888" s="113">
        <f>IFERROR(SUMIF('Current NLData'!A:A,'Payment Changes'!G888,'Current NLData'!K:K)/COUNTIF('Current NLData'!A:A,'Payment Changes'!G888),0)+IFERROR(VLOOKUP(G888&amp;"-ALL",NLPaymentExport,10,FALSE),0)</f>
        <v>100</v>
      </c>
      <c r="AU888" s="117">
        <f t="shared" si="128"/>
        <v>0</v>
      </c>
    </row>
    <row r="889" spans="1:80" outlineLevel="1" x14ac:dyDescent="0.45">
      <c r="A889" s="3"/>
      <c r="C889" s="4"/>
      <c r="D889" s="456"/>
      <c r="E889" s="90" t="str">
        <f t="shared" si="131"/>
        <v>Slidell</v>
      </c>
      <c r="F889" s="92" t="str">
        <f t="shared" si="132"/>
        <v>CP953</v>
      </c>
      <c r="G889" s="98" t="str">
        <f t="shared" si="133"/>
        <v>CP953-NEW DONOR -4th</v>
      </c>
      <c r="H889" s="457"/>
      <c r="I889" s="34" t="s">
        <v>79</v>
      </c>
      <c r="J889" s="58">
        <v>45</v>
      </c>
      <c r="K889" s="62">
        <v>80</v>
      </c>
      <c r="L889" s="58">
        <v>45</v>
      </c>
      <c r="M889" s="58">
        <v>100</v>
      </c>
      <c r="N889" s="58">
        <v>100</v>
      </c>
      <c r="O889" s="58">
        <v>100</v>
      </c>
      <c r="P889" s="58">
        <v>100</v>
      </c>
      <c r="Q889" s="58">
        <v>100</v>
      </c>
      <c r="R889" s="58">
        <v>100</v>
      </c>
      <c r="S889" s="58">
        <v>100</v>
      </c>
      <c r="T889" s="58">
        <v>100</v>
      </c>
      <c r="U889" s="58">
        <v>100</v>
      </c>
      <c r="V889" s="186">
        <v>100</v>
      </c>
      <c r="W889" s="186">
        <v>100</v>
      </c>
      <c r="X889" s="186">
        <v>100</v>
      </c>
      <c r="Y889" s="186">
        <v>100</v>
      </c>
      <c r="Z889" s="186">
        <v>100</v>
      </c>
      <c r="AA889" s="186">
        <v>100</v>
      </c>
      <c r="AB889" s="186">
        <v>100</v>
      </c>
      <c r="AC889" s="186">
        <v>100</v>
      </c>
      <c r="AD889" s="214">
        <v>100</v>
      </c>
      <c r="AE889" s="214">
        <v>100</v>
      </c>
      <c r="AF889" s="214">
        <v>100</v>
      </c>
      <c r="AG889" s="214">
        <v>100</v>
      </c>
      <c r="AH889" s="214">
        <v>100</v>
      </c>
      <c r="AI889" s="214">
        <v>100</v>
      </c>
      <c r="AJ889" s="272">
        <v>100</v>
      </c>
      <c r="AK889" s="301">
        <v>100</v>
      </c>
      <c r="AL889" s="301">
        <v>100</v>
      </c>
      <c r="AM889" s="301">
        <v>100</v>
      </c>
      <c r="AN889" s="272">
        <v>100</v>
      </c>
      <c r="AO889" s="301">
        <v>100</v>
      </c>
      <c r="AP889" s="301">
        <v>100</v>
      </c>
      <c r="AQ889" s="301">
        <v>100</v>
      </c>
      <c r="AR889" s="23"/>
      <c r="AS889" s="116" t="str">
        <f t="shared" si="127"/>
        <v>N</v>
      </c>
      <c r="AT889" s="113">
        <f>IFERROR(SUMIF('Current NLData'!A:A,'Payment Changes'!G889,'Current NLData'!K:K)/COUNTIF('Current NLData'!A:A,'Payment Changes'!G889),0)+IFERROR(VLOOKUP(G889&amp;"-ALL",NLPaymentExport,10,FALSE),0)</f>
        <v>100</v>
      </c>
      <c r="AU889" s="117">
        <f t="shared" si="128"/>
        <v>0</v>
      </c>
    </row>
    <row r="890" spans="1:80" outlineLevel="1" x14ac:dyDescent="0.45">
      <c r="A890" s="3"/>
      <c r="C890" s="4"/>
      <c r="D890" s="456"/>
      <c r="E890" s="90" t="str">
        <f t="shared" si="131"/>
        <v>Slidell</v>
      </c>
      <c r="F890" s="92" t="str">
        <f t="shared" si="132"/>
        <v>CP953</v>
      </c>
      <c r="G890" s="98" t="str">
        <f t="shared" si="133"/>
        <v>CP953-NEW DONOR -5th</v>
      </c>
      <c r="H890" s="457"/>
      <c r="I890" s="34" t="s">
        <v>80</v>
      </c>
      <c r="J890" s="58">
        <v>45</v>
      </c>
      <c r="K890" s="62">
        <v>45</v>
      </c>
      <c r="L890" s="58">
        <v>45</v>
      </c>
      <c r="M890" s="58">
        <v>45</v>
      </c>
      <c r="N890" s="58">
        <v>45</v>
      </c>
      <c r="O890" s="58">
        <v>45</v>
      </c>
      <c r="P890" s="58">
        <v>45</v>
      </c>
      <c r="Q890" s="58">
        <v>45</v>
      </c>
      <c r="R890" s="58">
        <v>45</v>
      </c>
      <c r="S890" s="58">
        <v>100</v>
      </c>
      <c r="T890" s="58">
        <v>100</v>
      </c>
      <c r="U890" s="58">
        <v>100</v>
      </c>
      <c r="V890" s="186">
        <v>100</v>
      </c>
      <c r="W890" s="186">
        <v>100</v>
      </c>
      <c r="X890" s="186">
        <v>100</v>
      </c>
      <c r="Y890" s="186">
        <v>100</v>
      </c>
      <c r="Z890" s="186">
        <v>100</v>
      </c>
      <c r="AA890" s="186">
        <v>100</v>
      </c>
      <c r="AB890" s="186">
        <v>100</v>
      </c>
      <c r="AC890" s="186">
        <v>100</v>
      </c>
      <c r="AD890" s="214">
        <v>100</v>
      </c>
      <c r="AE890" s="214">
        <v>100</v>
      </c>
      <c r="AF890" s="214">
        <v>100</v>
      </c>
      <c r="AG890" s="214">
        <v>100</v>
      </c>
      <c r="AH890" s="214">
        <v>100</v>
      </c>
      <c r="AI890" s="214">
        <v>100</v>
      </c>
      <c r="AJ890" s="272">
        <v>100</v>
      </c>
      <c r="AK890" s="301">
        <v>100</v>
      </c>
      <c r="AL890" s="301">
        <v>100</v>
      </c>
      <c r="AM890" s="301">
        <v>100</v>
      </c>
      <c r="AN890" s="272">
        <v>100</v>
      </c>
      <c r="AO890" s="301">
        <v>100</v>
      </c>
      <c r="AP890" s="301">
        <v>100</v>
      </c>
      <c r="AQ890" s="301">
        <v>100</v>
      </c>
      <c r="AR890" s="23"/>
      <c r="AS890" s="116" t="str">
        <f t="shared" si="127"/>
        <v>N</v>
      </c>
      <c r="AT890" s="113">
        <f>IFERROR(SUMIF('Current NLData'!A:A,'Payment Changes'!G890,'Current NLData'!K:K)/COUNTIF('Current NLData'!A:A,'Payment Changes'!G890),0)+IFERROR(VLOOKUP(G890&amp;"-ALL",NLPaymentExport,10,FALSE),0)</f>
        <v>100</v>
      </c>
      <c r="AU890" s="117">
        <f t="shared" si="128"/>
        <v>0</v>
      </c>
    </row>
    <row r="891" spans="1:80" outlineLevel="1" x14ac:dyDescent="0.45">
      <c r="A891" s="3"/>
      <c r="C891" s="4"/>
      <c r="D891" s="456"/>
      <c r="E891" s="90" t="str">
        <f t="shared" si="131"/>
        <v>Slidell</v>
      </c>
      <c r="F891" s="92" t="str">
        <f t="shared" si="132"/>
        <v>CP953</v>
      </c>
      <c r="G891" s="98" t="str">
        <f t="shared" si="133"/>
        <v>CP953-NEW DONOR -6th</v>
      </c>
      <c r="H891" s="457"/>
      <c r="I891" s="34" t="s">
        <v>81</v>
      </c>
      <c r="J891" s="58">
        <v>45</v>
      </c>
      <c r="K891" s="62">
        <v>80</v>
      </c>
      <c r="L891" s="58">
        <v>45</v>
      </c>
      <c r="M891" s="58">
        <v>45</v>
      </c>
      <c r="N891" s="58">
        <v>45</v>
      </c>
      <c r="O891" s="58">
        <v>45</v>
      </c>
      <c r="P891" s="58">
        <v>45</v>
      </c>
      <c r="Q891" s="58">
        <v>45</v>
      </c>
      <c r="R891" s="58">
        <v>45</v>
      </c>
      <c r="S891" s="58">
        <v>45</v>
      </c>
      <c r="T891" s="58">
        <v>45</v>
      </c>
      <c r="U891" s="58">
        <v>45</v>
      </c>
      <c r="V891" s="186">
        <v>45</v>
      </c>
      <c r="W891" s="186">
        <v>45</v>
      </c>
      <c r="X891" s="186">
        <v>45</v>
      </c>
      <c r="Y891" s="186">
        <v>45</v>
      </c>
      <c r="Z891" s="186">
        <v>45</v>
      </c>
      <c r="AA891" s="186">
        <v>45</v>
      </c>
      <c r="AB891" s="186">
        <v>45</v>
      </c>
      <c r="AC891" s="186">
        <v>45</v>
      </c>
      <c r="AD891" s="190">
        <v>100</v>
      </c>
      <c r="AE891" s="214">
        <v>100</v>
      </c>
      <c r="AF891" s="214">
        <v>100</v>
      </c>
      <c r="AG891" s="214">
        <v>100</v>
      </c>
      <c r="AH891" s="214">
        <v>100</v>
      </c>
      <c r="AI891" s="214">
        <v>100</v>
      </c>
      <c r="AJ891" s="272">
        <v>100</v>
      </c>
      <c r="AK891" s="301">
        <v>100</v>
      </c>
      <c r="AL891" s="301">
        <v>100</v>
      </c>
      <c r="AM891" s="301">
        <v>100</v>
      </c>
      <c r="AN891" s="272">
        <v>100</v>
      </c>
      <c r="AO891" s="301">
        <v>100</v>
      </c>
      <c r="AP891" s="301">
        <v>100</v>
      </c>
      <c r="AQ891" s="301">
        <v>100</v>
      </c>
      <c r="AR891" s="23"/>
      <c r="AS891" s="116" t="str">
        <f t="shared" si="127"/>
        <v>N</v>
      </c>
      <c r="AT891" s="113">
        <f>IFERROR(SUMIF('Current NLData'!A:A,'Payment Changes'!G891,'Current NLData'!K:K)/COUNTIF('Current NLData'!A:A,'Payment Changes'!G891),0)+IFERROR(VLOOKUP(G891&amp;"-ALL",NLPaymentExport,10,FALSE),0)</f>
        <v>100</v>
      </c>
      <c r="AU891" s="117">
        <f t="shared" si="128"/>
        <v>0</v>
      </c>
    </row>
    <row r="892" spans="1:80" outlineLevel="1" x14ac:dyDescent="0.45">
      <c r="A892" s="3"/>
      <c r="C892" s="4"/>
      <c r="D892" s="456"/>
      <c r="E892" s="90" t="str">
        <f t="shared" si="131"/>
        <v>Slidell</v>
      </c>
      <c r="F892" s="92" t="str">
        <f t="shared" si="132"/>
        <v>CP953</v>
      </c>
      <c r="G892" s="98" t="str">
        <f t="shared" si="133"/>
        <v>CP953-NEW DONOR -7th</v>
      </c>
      <c r="H892" s="457"/>
      <c r="I892" s="34" t="s">
        <v>82</v>
      </c>
      <c r="J892" s="58">
        <v>45</v>
      </c>
      <c r="K892" s="62">
        <v>45</v>
      </c>
      <c r="L892" s="58">
        <v>45</v>
      </c>
      <c r="M892" s="58">
        <v>45</v>
      </c>
      <c r="N892" s="58">
        <v>45</v>
      </c>
      <c r="O892" s="58">
        <v>45</v>
      </c>
      <c r="P892" s="58">
        <v>45</v>
      </c>
      <c r="Q892" s="58">
        <v>45</v>
      </c>
      <c r="R892" s="58">
        <v>45</v>
      </c>
      <c r="S892" s="58">
        <v>45</v>
      </c>
      <c r="T892" s="58">
        <v>45</v>
      </c>
      <c r="U892" s="58">
        <v>45</v>
      </c>
      <c r="V892" s="186">
        <v>45</v>
      </c>
      <c r="W892" s="186">
        <v>45</v>
      </c>
      <c r="X892" s="186">
        <v>45</v>
      </c>
      <c r="Y892" s="186">
        <v>45</v>
      </c>
      <c r="Z892" s="186">
        <v>45</v>
      </c>
      <c r="AA892" s="186">
        <v>45</v>
      </c>
      <c r="AB892" s="186">
        <v>45</v>
      </c>
      <c r="AC892" s="186">
        <v>45</v>
      </c>
      <c r="AD892" s="214">
        <v>45</v>
      </c>
      <c r="AE892" s="214">
        <v>45</v>
      </c>
      <c r="AF892" s="214">
        <v>45</v>
      </c>
      <c r="AG892" s="214">
        <v>45</v>
      </c>
      <c r="AH892" s="214">
        <v>45</v>
      </c>
      <c r="AI892" s="214">
        <v>45</v>
      </c>
      <c r="AJ892" s="289">
        <v>100</v>
      </c>
      <c r="AK892" s="301">
        <v>100</v>
      </c>
      <c r="AL892" s="301">
        <v>100</v>
      </c>
      <c r="AM892" s="301">
        <v>100</v>
      </c>
      <c r="AN892" s="272">
        <v>100</v>
      </c>
      <c r="AO892" s="289">
        <v>45</v>
      </c>
      <c r="AP892" s="301">
        <v>45</v>
      </c>
      <c r="AQ892" s="301">
        <v>45</v>
      </c>
      <c r="AR892" s="23"/>
      <c r="AS892" s="116" t="str">
        <f t="shared" si="127"/>
        <v>N</v>
      </c>
      <c r="AT892" s="113">
        <f>IFERROR(SUMIF('Current NLData'!A:A,'Payment Changes'!G892,'Current NLData'!K:K)/COUNTIF('Current NLData'!A:A,'Payment Changes'!G892),0)+IFERROR(VLOOKUP(G892&amp;"-ALL",NLPaymentExport,10,FALSE),0)</f>
        <v>45</v>
      </c>
      <c r="AU892" s="117">
        <f t="shared" si="128"/>
        <v>0</v>
      </c>
    </row>
    <row r="893" spans="1:80" outlineLevel="1" x14ac:dyDescent="0.45">
      <c r="A893" s="3"/>
      <c r="C893" s="4"/>
      <c r="D893" s="456"/>
      <c r="E893" s="90" t="str">
        <f t="shared" si="131"/>
        <v>Slidell</v>
      </c>
      <c r="F893" s="92" t="str">
        <f t="shared" si="132"/>
        <v>CP953</v>
      </c>
      <c r="G893" s="98" t="str">
        <f t="shared" si="133"/>
        <v>CP953-NEW DONOR -8th</v>
      </c>
      <c r="H893" s="457"/>
      <c r="I893" s="35" t="s">
        <v>83</v>
      </c>
      <c r="J893" s="63">
        <v>45</v>
      </c>
      <c r="K893" s="64">
        <v>80</v>
      </c>
      <c r="L893" s="63">
        <v>45</v>
      </c>
      <c r="M893" s="63">
        <v>45</v>
      </c>
      <c r="N893" s="63">
        <v>45</v>
      </c>
      <c r="O893" s="63">
        <v>45</v>
      </c>
      <c r="P893" s="63">
        <v>45</v>
      </c>
      <c r="Q893" s="63">
        <v>45</v>
      </c>
      <c r="R893" s="63">
        <v>45</v>
      </c>
      <c r="S893" s="63">
        <v>45</v>
      </c>
      <c r="T893" s="63">
        <v>45</v>
      </c>
      <c r="U893" s="63">
        <v>45</v>
      </c>
      <c r="V893" s="187">
        <v>45</v>
      </c>
      <c r="W893" s="187">
        <v>45</v>
      </c>
      <c r="X893" s="187">
        <v>45</v>
      </c>
      <c r="Y893" s="187">
        <v>45</v>
      </c>
      <c r="Z893" s="187">
        <v>45</v>
      </c>
      <c r="AA893" s="187">
        <v>45</v>
      </c>
      <c r="AB893" s="187">
        <v>45</v>
      </c>
      <c r="AC893" s="187">
        <v>45</v>
      </c>
      <c r="AD893" s="221">
        <v>45</v>
      </c>
      <c r="AE893" s="221">
        <v>45</v>
      </c>
      <c r="AF893" s="221">
        <v>45</v>
      </c>
      <c r="AG893" s="221">
        <v>45</v>
      </c>
      <c r="AH893" s="221">
        <v>45</v>
      </c>
      <c r="AI893" s="221">
        <v>45</v>
      </c>
      <c r="AJ893" s="305">
        <v>100</v>
      </c>
      <c r="AK893" s="302">
        <v>100</v>
      </c>
      <c r="AL893" s="302">
        <v>100</v>
      </c>
      <c r="AM893" s="302">
        <v>100</v>
      </c>
      <c r="AN893" s="273">
        <v>100</v>
      </c>
      <c r="AO893" s="305">
        <v>45</v>
      </c>
      <c r="AP893" s="302">
        <v>45</v>
      </c>
      <c r="AQ893" s="302">
        <v>45</v>
      </c>
      <c r="AR893" s="23"/>
      <c r="AS893" s="116" t="str">
        <f t="shared" si="127"/>
        <v>N</v>
      </c>
      <c r="AT893" s="113">
        <f>IFERROR(SUMIF('Current NLData'!A:A,'Payment Changes'!G893,'Current NLData'!K:K)/COUNTIF('Current NLData'!A:A,'Payment Changes'!G893),0)+IFERROR(VLOOKUP(G893&amp;"-ALL",NLPaymentExport,10,FALSE),0)</f>
        <v>45</v>
      </c>
      <c r="AU893" s="117">
        <f t="shared" si="128"/>
        <v>0</v>
      </c>
    </row>
    <row r="894" spans="1:80" ht="28.5" outlineLevel="1" x14ac:dyDescent="0.45">
      <c r="A894" s="3"/>
      <c r="C894" s="4"/>
      <c r="D894" s="456"/>
      <c r="E894" s="90" t="str">
        <f t="shared" si="131"/>
        <v>Slidell</v>
      </c>
      <c r="F894" s="92" t="str">
        <f t="shared" si="132"/>
        <v>CP953</v>
      </c>
      <c r="G894" s="98" t="str">
        <f t="shared" si="133"/>
        <v>CP953-RETURN - 1st don of the week -STD</v>
      </c>
      <c r="H894" s="457"/>
      <c r="I894" s="36" t="s">
        <v>84</v>
      </c>
      <c r="J894" s="58">
        <v>45</v>
      </c>
      <c r="K894" s="58">
        <v>45</v>
      </c>
      <c r="L894" s="58">
        <v>45</v>
      </c>
      <c r="M894" s="58">
        <v>45</v>
      </c>
      <c r="N894" s="58">
        <v>45</v>
      </c>
      <c r="O894" s="58">
        <v>45</v>
      </c>
      <c r="P894" s="58">
        <v>45</v>
      </c>
      <c r="Q894" s="58">
        <v>45</v>
      </c>
      <c r="R894" s="58">
        <v>45</v>
      </c>
      <c r="S894" s="58">
        <v>45</v>
      </c>
      <c r="T894" s="58">
        <v>45</v>
      </c>
      <c r="U894" s="58">
        <v>45</v>
      </c>
      <c r="V894" s="186">
        <v>45</v>
      </c>
      <c r="W894" s="186">
        <v>45</v>
      </c>
      <c r="X894" s="186">
        <v>45</v>
      </c>
      <c r="Y894" s="186">
        <v>45</v>
      </c>
      <c r="Z894" s="186">
        <v>45</v>
      </c>
      <c r="AA894" s="186">
        <v>45</v>
      </c>
      <c r="AB894" s="186">
        <v>45</v>
      </c>
      <c r="AC894" s="186">
        <v>45</v>
      </c>
      <c r="AD894" s="214">
        <v>45</v>
      </c>
      <c r="AE894" s="214">
        <v>45</v>
      </c>
      <c r="AF894" s="214">
        <v>45</v>
      </c>
      <c r="AG894" s="214">
        <v>45</v>
      </c>
      <c r="AH894" s="214">
        <v>45</v>
      </c>
      <c r="AI894" s="214">
        <v>45</v>
      </c>
      <c r="AJ894" s="272">
        <v>45</v>
      </c>
      <c r="AK894" s="301">
        <v>45</v>
      </c>
      <c r="AL894" s="301">
        <v>45</v>
      </c>
      <c r="AM894" s="301">
        <v>45</v>
      </c>
      <c r="AN894" s="272">
        <v>45</v>
      </c>
      <c r="AO894" s="301">
        <v>45</v>
      </c>
      <c r="AP894" s="301">
        <v>45</v>
      </c>
      <c r="AQ894" s="301">
        <v>45</v>
      </c>
      <c r="AR894" s="22"/>
      <c r="AS894" s="116" t="str">
        <f t="shared" si="127"/>
        <v>N</v>
      </c>
      <c r="AT894" s="113">
        <f>IFERROR(SUMIF('Current NLData'!A:A,'Payment Changes'!G894,'Current NLData'!K:K)/COUNTIF('Current NLData'!A:A,'Payment Changes'!G894),0)+IFERROR(VLOOKUP(G894&amp;"-ALL",NLPaymentExport,10,FALSE),0)</f>
        <v>45</v>
      </c>
      <c r="AU894" s="117">
        <f t="shared" si="128"/>
        <v>0</v>
      </c>
    </row>
    <row r="895" spans="1:80" ht="28.5" outlineLevel="1" x14ac:dyDescent="0.45">
      <c r="A895" s="3"/>
      <c r="C895" s="4"/>
      <c r="D895" s="456"/>
      <c r="E895" s="90" t="str">
        <f t="shared" si="131"/>
        <v>Slidell</v>
      </c>
      <c r="F895" s="92" t="str">
        <f t="shared" si="132"/>
        <v>CP953</v>
      </c>
      <c r="G895" s="98" t="str">
        <f t="shared" si="133"/>
        <v>CP953-RETURN - 2nd don of the week -BONUS</v>
      </c>
      <c r="H895" s="457"/>
      <c r="I895" s="36" t="s">
        <v>85</v>
      </c>
      <c r="J895" s="58">
        <v>35</v>
      </c>
      <c r="K895" s="58">
        <v>35</v>
      </c>
      <c r="L895" s="58">
        <v>35</v>
      </c>
      <c r="M895" s="58">
        <v>35</v>
      </c>
      <c r="N895" s="58">
        <v>35</v>
      </c>
      <c r="O895" s="58">
        <v>35</v>
      </c>
      <c r="P895" s="58">
        <v>35</v>
      </c>
      <c r="Q895" s="58">
        <v>35</v>
      </c>
      <c r="R895" s="58">
        <v>35</v>
      </c>
      <c r="S895" s="58">
        <v>35</v>
      </c>
      <c r="T895" s="58">
        <v>35</v>
      </c>
      <c r="U895" s="58">
        <v>35</v>
      </c>
      <c r="V895" s="186">
        <v>35</v>
      </c>
      <c r="W895" s="186">
        <v>35</v>
      </c>
      <c r="X895" s="186">
        <v>35</v>
      </c>
      <c r="Y895" s="186">
        <v>35</v>
      </c>
      <c r="Z895" s="186">
        <v>35</v>
      </c>
      <c r="AA895" s="186">
        <v>35</v>
      </c>
      <c r="AB895" s="186">
        <v>35</v>
      </c>
      <c r="AC895" s="186">
        <v>35</v>
      </c>
      <c r="AD895" s="214">
        <v>35</v>
      </c>
      <c r="AE895" s="214">
        <v>35</v>
      </c>
      <c r="AF895" s="214">
        <v>35</v>
      </c>
      <c r="AG895" s="214">
        <v>35</v>
      </c>
      <c r="AH895" s="214">
        <v>35</v>
      </c>
      <c r="AI895" s="214">
        <v>35</v>
      </c>
      <c r="AJ895" s="272">
        <v>35</v>
      </c>
      <c r="AK895" s="301">
        <v>35</v>
      </c>
      <c r="AL895" s="301">
        <v>35</v>
      </c>
      <c r="AM895" s="301">
        <v>35</v>
      </c>
      <c r="AN895" s="289">
        <v>25</v>
      </c>
      <c r="AO895" s="301">
        <v>25</v>
      </c>
      <c r="AP895" s="301">
        <v>25</v>
      </c>
      <c r="AQ895" s="301">
        <v>25</v>
      </c>
      <c r="AR895" s="22"/>
      <c r="AS895" s="116" t="str">
        <f t="shared" si="127"/>
        <v>N</v>
      </c>
      <c r="AT895" s="113">
        <f>IFERROR(SUMIF('Current NLData'!A:A,'Payment Changes'!G895,'Current NLData'!K:K)/COUNTIF('Current NLData'!A:A,'Payment Changes'!G895),0)+IFERROR(VLOOKUP(G895&amp;"-ALL",NLPaymentExport,10,FALSE),0)</f>
        <v>25</v>
      </c>
      <c r="AU895" s="117">
        <f t="shared" si="128"/>
        <v>0</v>
      </c>
    </row>
    <row r="896" spans="1:80" ht="28.5" outlineLevel="1" x14ac:dyDescent="0.45">
      <c r="A896" s="3"/>
      <c r="C896" s="4"/>
      <c r="D896" s="456"/>
      <c r="E896" s="90" t="str">
        <f t="shared" si="131"/>
        <v>Slidell</v>
      </c>
      <c r="F896" s="92" t="str">
        <f t="shared" si="132"/>
        <v>CP953</v>
      </c>
      <c r="G896" s="98" t="str">
        <f t="shared" si="133"/>
        <v>CP953-RETURN - 5th don of the month -BONUS</v>
      </c>
      <c r="H896" s="457"/>
      <c r="I896" s="37" t="s">
        <v>86</v>
      </c>
      <c r="J896" s="65">
        <v>0</v>
      </c>
      <c r="K896" s="65">
        <v>0</v>
      </c>
      <c r="L896" s="65">
        <v>0</v>
      </c>
      <c r="M896" s="65">
        <v>0</v>
      </c>
      <c r="N896" s="65">
        <v>0</v>
      </c>
      <c r="O896" s="65">
        <v>0</v>
      </c>
      <c r="P896" s="65">
        <v>0</v>
      </c>
      <c r="Q896" s="65">
        <v>0</v>
      </c>
      <c r="R896" s="65">
        <v>0</v>
      </c>
      <c r="S896" s="65">
        <v>0</v>
      </c>
      <c r="T896" s="65">
        <v>0</v>
      </c>
      <c r="U896" s="65">
        <v>0</v>
      </c>
      <c r="V896" s="188">
        <v>0</v>
      </c>
      <c r="W896" s="188">
        <v>0</v>
      </c>
      <c r="X896" s="188">
        <v>0</v>
      </c>
      <c r="Y896" s="188">
        <v>0</v>
      </c>
      <c r="Z896" s="188">
        <v>0</v>
      </c>
      <c r="AA896" s="188">
        <v>0</v>
      </c>
      <c r="AB896" s="188">
        <v>0</v>
      </c>
      <c r="AC896" s="188">
        <v>0</v>
      </c>
      <c r="AD896" s="199">
        <v>20</v>
      </c>
      <c r="AE896" s="222">
        <v>20</v>
      </c>
      <c r="AF896" s="222">
        <v>20</v>
      </c>
      <c r="AG896" s="222">
        <v>20</v>
      </c>
      <c r="AH896" s="222">
        <v>20</v>
      </c>
      <c r="AI896" s="222">
        <v>20</v>
      </c>
      <c r="AJ896" s="287">
        <v>20</v>
      </c>
      <c r="AK896" s="303">
        <v>20</v>
      </c>
      <c r="AL896" s="303">
        <v>20</v>
      </c>
      <c r="AM896" s="303">
        <v>20</v>
      </c>
      <c r="AN896" s="290">
        <v>0</v>
      </c>
      <c r="AO896" s="290">
        <v>20</v>
      </c>
      <c r="AP896" s="303">
        <v>20</v>
      </c>
      <c r="AQ896" s="303">
        <v>20</v>
      </c>
      <c r="AR896" s="22"/>
      <c r="AS896" s="116" t="str">
        <f t="shared" si="127"/>
        <v>N</v>
      </c>
      <c r="AT896" s="113">
        <f>IFERROR(SUMIF('Current NLData'!A:A,'Payment Changes'!G896,'Current NLData'!K:K)/COUNTIF('Current NLData'!A:A,'Payment Changes'!G896),0)+IFERROR(VLOOKUP(G896&amp;"-ALL",NLPaymentExport,10,FALSE),0)</f>
        <v>20</v>
      </c>
      <c r="AU896" s="117">
        <f t="shared" si="128"/>
        <v>0</v>
      </c>
    </row>
    <row r="897" spans="1:80" ht="28.5" outlineLevel="1" x14ac:dyDescent="0.45">
      <c r="A897" s="3"/>
      <c r="C897" s="4"/>
      <c r="D897" s="456"/>
      <c r="E897" s="90" t="str">
        <f t="shared" si="131"/>
        <v>Slidell</v>
      </c>
      <c r="F897" s="92" t="str">
        <f t="shared" si="132"/>
        <v>CP953</v>
      </c>
      <c r="G897" s="98" t="str">
        <f t="shared" si="133"/>
        <v>CP953-RETURN - 6th don of the month -BONUS</v>
      </c>
      <c r="H897" s="457"/>
      <c r="I897" s="38" t="s">
        <v>87</v>
      </c>
      <c r="J897" s="58">
        <v>0</v>
      </c>
      <c r="K897" s="58">
        <v>0</v>
      </c>
      <c r="L897" s="58">
        <v>0</v>
      </c>
      <c r="M897" s="58">
        <v>0</v>
      </c>
      <c r="N897" s="58">
        <v>0</v>
      </c>
      <c r="O897" s="58">
        <v>0</v>
      </c>
      <c r="P897" s="58">
        <v>0</v>
      </c>
      <c r="Q897" s="58">
        <v>0</v>
      </c>
      <c r="R897" s="58">
        <v>0</v>
      </c>
      <c r="S897" s="58">
        <v>30</v>
      </c>
      <c r="T897" s="58">
        <v>30</v>
      </c>
      <c r="U897" s="58">
        <v>30</v>
      </c>
      <c r="V897" s="186">
        <v>30</v>
      </c>
      <c r="W897" s="186">
        <v>30</v>
      </c>
      <c r="X897" s="186">
        <v>20</v>
      </c>
      <c r="Y897" s="186">
        <v>20</v>
      </c>
      <c r="Z897" s="186">
        <v>20</v>
      </c>
      <c r="AA897" s="186">
        <v>20</v>
      </c>
      <c r="AB897" s="186">
        <v>20</v>
      </c>
      <c r="AC897" s="186">
        <v>20</v>
      </c>
      <c r="AD897" s="190">
        <v>0</v>
      </c>
      <c r="AE897" s="214">
        <v>0</v>
      </c>
      <c r="AF897" s="214">
        <v>0</v>
      </c>
      <c r="AG897" s="214">
        <v>0</v>
      </c>
      <c r="AH897" s="214">
        <v>0</v>
      </c>
      <c r="AI897" s="214">
        <v>0</v>
      </c>
      <c r="AJ897" s="272">
        <v>0</v>
      </c>
      <c r="AK897" s="301">
        <v>0</v>
      </c>
      <c r="AL897" s="301">
        <v>0</v>
      </c>
      <c r="AM897" s="301">
        <v>0</v>
      </c>
      <c r="AN897" s="289">
        <v>40</v>
      </c>
      <c r="AO897" s="301">
        <v>40</v>
      </c>
      <c r="AP897" s="301">
        <v>40</v>
      </c>
      <c r="AQ897" s="301">
        <v>40</v>
      </c>
      <c r="AR897" s="22"/>
      <c r="AS897" s="116" t="str">
        <f t="shared" si="127"/>
        <v>N</v>
      </c>
      <c r="AT897" s="113">
        <f>IFERROR(SUMIF('Current NLData'!A:A,'Payment Changes'!G897,'Current NLData'!K:K)/COUNTIF('Current NLData'!A:A,'Payment Changes'!G897),0)+IFERROR(VLOOKUP(G897&amp;"-ALL",NLPaymentExport,10,FALSE),0)</f>
        <v>40</v>
      </c>
      <c r="AU897" s="117">
        <f t="shared" si="128"/>
        <v>0</v>
      </c>
    </row>
    <row r="898" spans="1:80" ht="28.5" outlineLevel="1" x14ac:dyDescent="0.45">
      <c r="A898" s="3"/>
      <c r="C898" s="4"/>
      <c r="D898" s="456"/>
      <c r="E898" s="90" t="str">
        <f t="shared" si="131"/>
        <v>Slidell</v>
      </c>
      <c r="F898" s="92" t="str">
        <f t="shared" si="132"/>
        <v>CP953</v>
      </c>
      <c r="G898" s="98" t="str">
        <f t="shared" si="133"/>
        <v>CP953-RETURN - 7th don of the month -BONUS</v>
      </c>
      <c r="H898" s="457"/>
      <c r="I898" s="38" t="s">
        <v>88</v>
      </c>
      <c r="J898" s="58">
        <v>0</v>
      </c>
      <c r="K898" s="58">
        <v>0</v>
      </c>
      <c r="L898" s="58">
        <v>0</v>
      </c>
      <c r="M898" s="58">
        <v>0</v>
      </c>
      <c r="N898" s="58">
        <v>0</v>
      </c>
      <c r="O898" s="58">
        <v>0</v>
      </c>
      <c r="P898" s="58">
        <v>0</v>
      </c>
      <c r="Q898" s="58">
        <v>0</v>
      </c>
      <c r="R898" s="58">
        <v>0</v>
      </c>
      <c r="S898" s="58">
        <v>0</v>
      </c>
      <c r="T898" s="58">
        <v>0</v>
      </c>
      <c r="U898" s="58">
        <v>0</v>
      </c>
      <c r="V898" s="186">
        <v>0</v>
      </c>
      <c r="W898" s="186">
        <v>0</v>
      </c>
      <c r="X898" s="186">
        <v>0</v>
      </c>
      <c r="Y898" s="186">
        <v>0</v>
      </c>
      <c r="Z898" s="186">
        <v>0</v>
      </c>
      <c r="AA898" s="186">
        <v>0</v>
      </c>
      <c r="AB898" s="186">
        <v>0</v>
      </c>
      <c r="AC898" s="186">
        <v>0</v>
      </c>
      <c r="AD898" s="190">
        <v>25</v>
      </c>
      <c r="AE898" s="214">
        <v>25</v>
      </c>
      <c r="AF898" s="214">
        <v>25</v>
      </c>
      <c r="AG898" s="214">
        <v>25</v>
      </c>
      <c r="AH898" s="214">
        <v>25</v>
      </c>
      <c r="AI898" s="214">
        <v>25</v>
      </c>
      <c r="AJ898" s="272">
        <v>25</v>
      </c>
      <c r="AK898" s="301">
        <v>25</v>
      </c>
      <c r="AL898" s="301">
        <v>25</v>
      </c>
      <c r="AM898" s="301">
        <v>25</v>
      </c>
      <c r="AN898" s="289">
        <v>0</v>
      </c>
      <c r="AO898" s="301">
        <v>0</v>
      </c>
      <c r="AP898" s="301">
        <v>0</v>
      </c>
      <c r="AQ898" s="301">
        <v>0</v>
      </c>
      <c r="AR898" s="22"/>
      <c r="AS898" s="116" t="str">
        <f t="shared" si="127"/>
        <v>N</v>
      </c>
      <c r="AT898" s="113">
        <f>IFERROR(SUMIF('Current NLData'!A:A,'Payment Changes'!G898,'Current NLData'!K:K)/COUNTIF('Current NLData'!A:A,'Payment Changes'!G898),0)+IFERROR(VLOOKUP(G898&amp;"-ALL",NLPaymentExport,10,FALSE),0)</f>
        <v>0</v>
      </c>
      <c r="AU898" s="117">
        <f t="shared" si="128"/>
        <v>0</v>
      </c>
    </row>
    <row r="899" spans="1:80" ht="28.5" outlineLevel="1" x14ac:dyDescent="0.45">
      <c r="A899" s="3"/>
      <c r="C899" s="4"/>
      <c r="D899" s="456"/>
      <c r="E899" s="90" t="str">
        <f t="shared" si="131"/>
        <v>Slidell</v>
      </c>
      <c r="F899" s="92" t="str">
        <f t="shared" si="132"/>
        <v>CP953</v>
      </c>
      <c r="G899" s="98" t="str">
        <f t="shared" si="133"/>
        <v>CP953-RETURN - 8th don of the month -BONUS</v>
      </c>
      <c r="H899" s="457"/>
      <c r="I899" s="38" t="s">
        <v>89</v>
      </c>
      <c r="J899" s="58">
        <v>0</v>
      </c>
      <c r="K899" s="58">
        <v>0</v>
      </c>
      <c r="L899" s="58">
        <v>0</v>
      </c>
      <c r="M899" s="58">
        <v>0</v>
      </c>
      <c r="N899" s="58">
        <v>0</v>
      </c>
      <c r="O899" s="58">
        <v>0</v>
      </c>
      <c r="P899" s="58">
        <v>0</v>
      </c>
      <c r="Q899" s="58">
        <v>0</v>
      </c>
      <c r="R899" s="58">
        <v>0</v>
      </c>
      <c r="S899" s="58">
        <v>0</v>
      </c>
      <c r="T899" s="58">
        <v>0</v>
      </c>
      <c r="U899" s="58">
        <v>0</v>
      </c>
      <c r="V899" s="186">
        <v>0</v>
      </c>
      <c r="W899" s="186">
        <v>0</v>
      </c>
      <c r="X899" s="186">
        <v>0</v>
      </c>
      <c r="Y899" s="186">
        <v>0</v>
      </c>
      <c r="Z899" s="186">
        <v>0</v>
      </c>
      <c r="AA899" s="186">
        <v>0</v>
      </c>
      <c r="AB899" s="186">
        <v>0</v>
      </c>
      <c r="AC899" s="186">
        <v>0</v>
      </c>
      <c r="AD899" s="214">
        <v>0</v>
      </c>
      <c r="AE899" s="214">
        <v>0</v>
      </c>
      <c r="AF899" s="214">
        <v>0</v>
      </c>
      <c r="AG899" s="214">
        <v>0</v>
      </c>
      <c r="AH899" s="214">
        <v>0</v>
      </c>
      <c r="AI899" s="214">
        <v>0</v>
      </c>
      <c r="AJ899" s="272">
        <v>0</v>
      </c>
      <c r="AK899" s="301">
        <v>0</v>
      </c>
      <c r="AL899" s="301">
        <v>0</v>
      </c>
      <c r="AM899" s="301">
        <v>0</v>
      </c>
      <c r="AN899" s="272">
        <v>0</v>
      </c>
      <c r="AO899" s="301">
        <v>0</v>
      </c>
      <c r="AP899" s="301">
        <v>0</v>
      </c>
      <c r="AQ899" s="301">
        <v>0</v>
      </c>
      <c r="AR899" s="22"/>
      <c r="AS899" s="116" t="str">
        <f t="shared" ref="AS899:AS962" si="134">IF(AP899=AQ899,"N","Y")</f>
        <v>N</v>
      </c>
      <c r="AT899" s="113">
        <f>IFERROR(SUMIF('Current NLData'!A:A,'Payment Changes'!G899,'Current NLData'!K:K)/COUNTIF('Current NLData'!A:A,'Payment Changes'!G899),0)+IFERROR(VLOOKUP(G899&amp;"-ALL",NLPaymentExport,10,FALSE),0)</f>
        <v>0</v>
      </c>
      <c r="AU899" s="117">
        <f t="shared" si="128"/>
        <v>0</v>
      </c>
    </row>
    <row r="900" spans="1:80" ht="28.5" outlineLevel="1" x14ac:dyDescent="0.45">
      <c r="A900" s="3"/>
      <c r="C900" s="4" t="str">
        <f>IF(J900=0,"Warning","")</f>
        <v/>
      </c>
      <c r="D900" s="456"/>
      <c r="E900" s="90" t="str">
        <f t="shared" si="131"/>
        <v>Slidell</v>
      </c>
      <c r="F900" s="92" t="str">
        <f t="shared" si="132"/>
        <v>CP953</v>
      </c>
      <c r="G900" s="98" t="str">
        <f t="shared" si="133"/>
        <v>CP953-RETURN - Buddy referral  -BONUS</v>
      </c>
      <c r="H900" s="457"/>
      <c r="I900" s="39" t="s">
        <v>90</v>
      </c>
      <c r="J900" s="58">
        <v>50</v>
      </c>
      <c r="K900" s="58">
        <v>50</v>
      </c>
      <c r="L900" s="58">
        <v>0</v>
      </c>
      <c r="M900" s="58">
        <v>0</v>
      </c>
      <c r="N900" s="58">
        <v>0</v>
      </c>
      <c r="O900" s="58">
        <v>50</v>
      </c>
      <c r="P900" s="58">
        <v>50</v>
      </c>
      <c r="Q900" s="58">
        <v>50</v>
      </c>
      <c r="R900" s="58">
        <v>50</v>
      </c>
      <c r="S900" s="58">
        <v>50</v>
      </c>
      <c r="T900" s="58">
        <v>50</v>
      </c>
      <c r="U900" s="58">
        <v>50</v>
      </c>
      <c r="V900" s="186">
        <v>50</v>
      </c>
      <c r="W900" s="186">
        <v>50</v>
      </c>
      <c r="X900" s="186">
        <v>50</v>
      </c>
      <c r="Y900" s="186">
        <v>50</v>
      </c>
      <c r="Z900" s="186">
        <v>50</v>
      </c>
      <c r="AA900" s="186">
        <v>50</v>
      </c>
      <c r="AB900" s="186">
        <v>50</v>
      </c>
      <c r="AC900" s="186">
        <v>50</v>
      </c>
      <c r="AD900" s="214">
        <v>50</v>
      </c>
      <c r="AE900" s="214">
        <v>50</v>
      </c>
      <c r="AF900" s="214">
        <v>50</v>
      </c>
      <c r="AG900" s="214">
        <v>50</v>
      </c>
      <c r="AH900" s="214">
        <v>50</v>
      </c>
      <c r="AI900" s="214">
        <v>50</v>
      </c>
      <c r="AJ900" s="272">
        <v>50</v>
      </c>
      <c r="AK900" s="301">
        <v>50</v>
      </c>
      <c r="AL900" s="301">
        <v>50</v>
      </c>
      <c r="AM900" s="301">
        <v>50</v>
      </c>
      <c r="AN900" s="272">
        <v>50</v>
      </c>
      <c r="AO900" s="301">
        <v>50</v>
      </c>
      <c r="AP900" s="301">
        <v>50</v>
      </c>
      <c r="AQ900" s="301">
        <v>50</v>
      </c>
      <c r="AR900" s="22"/>
      <c r="AS900" s="116" t="str">
        <f t="shared" si="134"/>
        <v>N</v>
      </c>
      <c r="AT900" s="113">
        <f>IFERROR(SUMIF('Current NLData'!A:A,'Payment Changes'!G900,'Current NLData'!K:K)/COUNTIF('Current NLData'!A:A,'Payment Changes'!G900),0)+IFERROR(VLOOKUP(G900&amp;"-ALL",NLPaymentExport,10,FALSE),0)</f>
        <v>50</v>
      </c>
      <c r="AU900" s="117">
        <f t="shared" si="128"/>
        <v>0</v>
      </c>
    </row>
    <row r="901" spans="1:80" s="89" customFormat="1" ht="21.4" thickBot="1" x14ac:dyDescent="0.7">
      <c r="A901" s="85"/>
      <c r="B901" s="348"/>
      <c r="C901" s="160"/>
      <c r="D901" s="86"/>
      <c r="E901" s="86"/>
      <c r="F901" s="86"/>
      <c r="G901" s="86"/>
      <c r="H901" s="95"/>
      <c r="I901" s="87"/>
      <c r="J901" s="88"/>
      <c r="K901" s="88"/>
      <c r="L901" s="88"/>
      <c r="M901" s="88"/>
      <c r="N901" s="88"/>
      <c r="O901" s="88"/>
      <c r="P901" s="88"/>
      <c r="Q901" s="88"/>
      <c r="R901" s="88"/>
      <c r="S901" s="88"/>
      <c r="T901" s="88"/>
      <c r="U901" s="88"/>
      <c r="V901" s="189" t="s">
        <v>91</v>
      </c>
      <c r="W901" s="189" t="s">
        <v>91</v>
      </c>
      <c r="X901" s="189" t="s">
        <v>91</v>
      </c>
      <c r="Y901" s="189" t="s">
        <v>91</v>
      </c>
      <c r="Z901" s="189" t="s">
        <v>91</v>
      </c>
      <c r="AA901" s="189" t="s">
        <v>91</v>
      </c>
      <c r="AB901" s="189" t="s">
        <v>91</v>
      </c>
      <c r="AC901" s="189" t="s">
        <v>91</v>
      </c>
      <c r="AD901" s="257" t="s">
        <v>91</v>
      </c>
      <c r="AE901" s="257" t="s">
        <v>91</v>
      </c>
      <c r="AF901" s="257" t="s">
        <v>91</v>
      </c>
      <c r="AG901" s="257" t="s">
        <v>91</v>
      </c>
      <c r="AH901" s="257" t="s">
        <v>91</v>
      </c>
      <c r="AI901" s="257" t="s">
        <v>91</v>
      </c>
      <c r="AJ901" s="288" t="s">
        <v>91</v>
      </c>
      <c r="AK901" s="311" t="s">
        <v>91</v>
      </c>
      <c r="AL901" s="311" t="s">
        <v>91</v>
      </c>
      <c r="AM901" s="311" t="s">
        <v>91</v>
      </c>
      <c r="AN901" s="288" t="s">
        <v>91</v>
      </c>
      <c r="AO901" s="311" t="s">
        <v>91</v>
      </c>
      <c r="AP901" s="311" t="s">
        <v>91</v>
      </c>
      <c r="AQ901" s="311" t="s">
        <v>91</v>
      </c>
      <c r="AR901" s="21"/>
      <c r="AS901" s="116" t="str">
        <f t="shared" si="134"/>
        <v>N</v>
      </c>
      <c r="AT901" s="113">
        <f>IFERROR(SUMIF('Current NLData'!A:A,'Payment Changes'!G901,'Current NLData'!K:K)/COUNTIF('Current NLData'!A:A,'Payment Changes'!G901),0)+IFERROR(VLOOKUP(G901&amp;"-ALL",NLPaymentExport,10,FALSE),0)</f>
        <v>0</v>
      </c>
      <c r="AU901" s="117" t="str">
        <f t="shared" si="128"/>
        <v/>
      </c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</row>
    <row r="902" spans="1:80" s="10" customFormat="1" x14ac:dyDescent="0.45">
      <c r="A902" s="458">
        <v>51</v>
      </c>
      <c r="B902" s="461" t="s">
        <v>639</v>
      </c>
      <c r="C902" s="473" t="s">
        <v>304</v>
      </c>
      <c r="D902" s="467" t="s">
        <v>305</v>
      </c>
      <c r="E902" s="105" t="str">
        <f t="shared" si="131"/>
        <v>Grand Junction</v>
      </c>
      <c r="F902" s="106" t="s">
        <v>640</v>
      </c>
      <c r="G902" s="107" t="str">
        <f t="shared" ref="G902:G920" si="135">F902&amp;"-"&amp;I902</f>
        <v>CP573-New Donor</v>
      </c>
      <c r="H902" s="470" t="s">
        <v>282</v>
      </c>
      <c r="I902" s="76" t="s">
        <v>48</v>
      </c>
      <c r="J902" s="40" t="s">
        <v>641</v>
      </c>
      <c r="K902" s="41" t="s">
        <v>642</v>
      </c>
      <c r="L902" s="41" t="s">
        <v>641</v>
      </c>
      <c r="M902" s="42" t="s">
        <v>641</v>
      </c>
      <c r="N902" s="40" t="s">
        <v>641</v>
      </c>
      <c r="O902" s="40" t="s">
        <v>641</v>
      </c>
      <c r="P902" s="40" t="s">
        <v>641</v>
      </c>
      <c r="Q902" s="40" t="s">
        <v>641</v>
      </c>
      <c r="R902" s="40" t="s">
        <v>641</v>
      </c>
      <c r="S902" s="40" t="s">
        <v>641</v>
      </c>
      <c r="T902" s="40" t="s">
        <v>641</v>
      </c>
      <c r="U902" s="171" t="s">
        <v>643</v>
      </c>
      <c r="V902" s="180" t="s">
        <v>643</v>
      </c>
      <c r="W902" s="180" t="s">
        <v>243</v>
      </c>
      <c r="X902" s="180" t="s">
        <v>243</v>
      </c>
      <c r="Y902" s="180" t="s">
        <v>243</v>
      </c>
      <c r="Z902" s="180" t="s">
        <v>243</v>
      </c>
      <c r="AA902" s="180" t="s">
        <v>243</v>
      </c>
      <c r="AB902" s="180" t="s">
        <v>243</v>
      </c>
      <c r="AC902" s="180" t="s">
        <v>243</v>
      </c>
      <c r="AD902" s="191" t="s">
        <v>244</v>
      </c>
      <c r="AE902" s="213" t="s">
        <v>244</v>
      </c>
      <c r="AF902" s="213" t="s">
        <v>244</v>
      </c>
      <c r="AG902" s="213" t="s">
        <v>424</v>
      </c>
      <c r="AH902" s="213" t="s">
        <v>244</v>
      </c>
      <c r="AI902" s="191" t="s">
        <v>644</v>
      </c>
      <c r="AJ902" s="282" t="s">
        <v>645</v>
      </c>
      <c r="AK902" s="282" t="s">
        <v>424</v>
      </c>
      <c r="AL902" s="320" t="s">
        <v>424</v>
      </c>
      <c r="AM902" s="282" t="s">
        <v>422</v>
      </c>
      <c r="AN902" s="281" t="s">
        <v>422</v>
      </c>
      <c r="AO902" s="282" t="s">
        <v>424</v>
      </c>
      <c r="AP902" s="320" t="s">
        <v>424</v>
      </c>
      <c r="AQ902" s="320" t="s">
        <v>424</v>
      </c>
      <c r="AR902" s="108"/>
      <c r="AS902" s="116" t="str">
        <f t="shared" si="134"/>
        <v>N</v>
      </c>
      <c r="AT902" s="113">
        <f>IFERROR(SUMIF('Current NLData'!A:A,'Payment Changes'!G902,'Current NLData'!K:K)/COUNTIF('Current NLData'!A:A,'Payment Changes'!G902),0)+IFERROR(VLOOKUP(G902&amp;"-ALL",NLPaymentExport,10,FALSE),0)</f>
        <v>0</v>
      </c>
      <c r="AU902" s="117" t="str">
        <f t="shared" si="128"/>
        <v/>
      </c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</row>
    <row r="903" spans="1:80" x14ac:dyDescent="0.45">
      <c r="A903" s="459"/>
      <c r="B903" s="462"/>
      <c r="C903" s="474"/>
      <c r="D903" s="468"/>
      <c r="E903" s="90" t="str">
        <f t="shared" si="131"/>
        <v>Grand Junction</v>
      </c>
      <c r="F903" s="91" t="s">
        <v>640</v>
      </c>
      <c r="G903" s="97" t="str">
        <f t="shared" si="135"/>
        <v>CP573-Return Donor</v>
      </c>
      <c r="H903" s="471"/>
      <c r="I903" s="77" t="s">
        <v>60</v>
      </c>
      <c r="J903" s="43" t="s">
        <v>646</v>
      </c>
      <c r="K903" s="43" t="s">
        <v>646</v>
      </c>
      <c r="L903" s="44" t="s">
        <v>646</v>
      </c>
      <c r="M903" s="45" t="s">
        <v>646</v>
      </c>
      <c r="N903" s="43" t="s">
        <v>646</v>
      </c>
      <c r="O903" s="43" t="s">
        <v>646</v>
      </c>
      <c r="P903" s="43" t="s">
        <v>646</v>
      </c>
      <c r="Q903" s="43" t="s">
        <v>646</v>
      </c>
      <c r="R903" s="43" t="s">
        <v>646</v>
      </c>
      <c r="S903" s="43" t="s">
        <v>646</v>
      </c>
      <c r="T903" s="43" t="s">
        <v>647</v>
      </c>
      <c r="U903" s="168" t="s">
        <v>648</v>
      </c>
      <c r="V903" s="176" t="s">
        <v>648</v>
      </c>
      <c r="W903" s="176" t="s">
        <v>648</v>
      </c>
      <c r="X903" s="176" t="s">
        <v>648</v>
      </c>
      <c r="Y903" s="176" t="s">
        <v>648</v>
      </c>
      <c r="Z903" s="176" t="s">
        <v>648</v>
      </c>
      <c r="AA903" s="176" t="s">
        <v>648</v>
      </c>
      <c r="AB903" s="176" t="s">
        <v>648</v>
      </c>
      <c r="AC903" s="176" t="s">
        <v>648</v>
      </c>
      <c r="AD903" s="217" t="s">
        <v>648</v>
      </c>
      <c r="AE903" s="217" t="s">
        <v>648</v>
      </c>
      <c r="AF903" s="217" t="s">
        <v>648</v>
      </c>
      <c r="AG903" s="217" t="s">
        <v>649</v>
      </c>
      <c r="AH903" s="217" t="s">
        <v>649</v>
      </c>
      <c r="AI903" s="230" t="s">
        <v>647</v>
      </c>
      <c r="AJ903" s="270" t="s">
        <v>647</v>
      </c>
      <c r="AK903" s="313" t="s">
        <v>647</v>
      </c>
      <c r="AL903" s="313" t="s">
        <v>647</v>
      </c>
      <c r="AM903" s="313" t="s">
        <v>647</v>
      </c>
      <c r="AN903" s="270" t="s">
        <v>647</v>
      </c>
      <c r="AO903" s="271" t="s">
        <v>650</v>
      </c>
      <c r="AP903" s="313" t="s">
        <v>650</v>
      </c>
      <c r="AQ903" s="313" t="s">
        <v>650</v>
      </c>
      <c r="AR903" s="21"/>
      <c r="AS903" s="116" t="str">
        <f t="shared" si="134"/>
        <v>N</v>
      </c>
      <c r="AT903" s="113">
        <f>IFERROR(SUMIF('Current NLData'!A:A,'Payment Changes'!G903,'Current NLData'!K:K)/COUNTIF('Current NLData'!A:A,'Payment Changes'!G903),0)+IFERROR(VLOOKUP(G903&amp;"-ALL",NLPaymentExport,10,FALSE),0)</f>
        <v>0</v>
      </c>
      <c r="AU903" s="117" t="str">
        <f t="shared" ref="AU903:AU966" si="136">IF(OR(I903 = "New Donor", I903="Return Donor", I903="Retention Bonus", I903="Referral", I903 = ""),"",AQ903-AT903 )</f>
        <v/>
      </c>
    </row>
    <row r="904" spans="1:80" x14ac:dyDescent="0.45">
      <c r="A904" s="459"/>
      <c r="B904" s="462"/>
      <c r="C904" s="474"/>
      <c r="D904" s="468"/>
      <c r="E904" s="90" t="str">
        <f t="shared" si="131"/>
        <v>Grand Junction</v>
      </c>
      <c r="F904" s="91" t="s">
        <v>640</v>
      </c>
      <c r="G904" s="97" t="str">
        <f t="shared" si="135"/>
        <v>CP573-Retention Bonus</v>
      </c>
      <c r="H904" s="471"/>
      <c r="I904" s="78" t="s">
        <v>62</v>
      </c>
      <c r="J904" s="46" t="s">
        <v>316</v>
      </c>
      <c r="K904" s="46" t="s">
        <v>316</v>
      </c>
      <c r="L904" s="47" t="s">
        <v>651</v>
      </c>
      <c r="M904" s="48" t="s">
        <v>651</v>
      </c>
      <c r="N904" s="46" t="s">
        <v>651</v>
      </c>
      <c r="O904" s="46" t="s">
        <v>651</v>
      </c>
      <c r="P904" s="46" t="s">
        <v>651</v>
      </c>
      <c r="Q904" s="46" t="s">
        <v>651</v>
      </c>
      <c r="R904" s="46" t="s">
        <v>652</v>
      </c>
      <c r="S904" s="46" t="s">
        <v>652</v>
      </c>
      <c r="T904" s="46" t="s">
        <v>653</v>
      </c>
      <c r="U904" s="170" t="s">
        <v>654</v>
      </c>
      <c r="V904" s="177" t="s">
        <v>654</v>
      </c>
      <c r="W904" s="177" t="s">
        <v>654</v>
      </c>
      <c r="X904" s="177" t="s">
        <v>655</v>
      </c>
      <c r="Y904" s="177" t="s">
        <v>655</v>
      </c>
      <c r="Z904" s="177" t="s">
        <v>655</v>
      </c>
      <c r="AA904" s="177" t="s">
        <v>655</v>
      </c>
      <c r="AB904" s="229" t="s">
        <v>600</v>
      </c>
      <c r="AC904" s="177" t="s">
        <v>600</v>
      </c>
      <c r="AD904" s="242" t="s">
        <v>601</v>
      </c>
      <c r="AE904" s="242" t="s">
        <v>656</v>
      </c>
      <c r="AF904" s="242" t="s">
        <v>656</v>
      </c>
      <c r="AG904" s="218" t="s">
        <v>657</v>
      </c>
      <c r="AH904" s="218" t="s">
        <v>656</v>
      </c>
      <c r="AI904" s="242" t="s">
        <v>658</v>
      </c>
      <c r="AJ904" s="276" t="s">
        <v>231</v>
      </c>
      <c r="AK904" s="314" t="s">
        <v>231</v>
      </c>
      <c r="AL904" s="314" t="s">
        <v>231</v>
      </c>
      <c r="AM904" s="314" t="s">
        <v>231</v>
      </c>
      <c r="AN904" s="280" t="s">
        <v>231</v>
      </c>
      <c r="AO904" s="276" t="s">
        <v>659</v>
      </c>
      <c r="AP904" s="314" t="s">
        <v>659</v>
      </c>
      <c r="AQ904" s="314" t="s">
        <v>659</v>
      </c>
      <c r="AR904" s="21"/>
      <c r="AS904" s="116" t="str">
        <f t="shared" si="134"/>
        <v>N</v>
      </c>
      <c r="AT904" s="113">
        <f>IFERROR(SUMIF('Current NLData'!A:A,'Payment Changes'!G904,'Current NLData'!K:K)/COUNTIF('Current NLData'!A:A,'Payment Changes'!G904),0)+IFERROR(VLOOKUP(G904&amp;"-ALL",NLPaymentExport,10,FALSE),0)</f>
        <v>0</v>
      </c>
      <c r="AU904" s="117" t="str">
        <f t="shared" si="136"/>
        <v/>
      </c>
    </row>
    <row r="905" spans="1:80" s="15" customFormat="1" ht="14.65" thickBot="1" x14ac:dyDescent="0.5">
      <c r="A905" s="460"/>
      <c r="B905" s="463"/>
      <c r="C905" s="475"/>
      <c r="D905" s="469"/>
      <c r="E905" s="109" t="str">
        <f t="shared" si="131"/>
        <v>Grand Junction</v>
      </c>
      <c r="F905" s="110" t="s">
        <v>640</v>
      </c>
      <c r="G905" s="111" t="str">
        <f t="shared" si="135"/>
        <v>CP573-Referral</v>
      </c>
      <c r="H905" s="472"/>
      <c r="I905" s="79" t="s">
        <v>73</v>
      </c>
      <c r="J905" s="49">
        <v>50</v>
      </c>
      <c r="K905" s="49">
        <v>50</v>
      </c>
      <c r="L905" s="50">
        <v>50</v>
      </c>
      <c r="M905" s="51">
        <v>50</v>
      </c>
      <c r="N905" s="49">
        <v>50</v>
      </c>
      <c r="O905" s="49">
        <v>50</v>
      </c>
      <c r="P905" s="49">
        <v>50</v>
      </c>
      <c r="Q905" s="49">
        <v>75</v>
      </c>
      <c r="R905" s="49">
        <v>75</v>
      </c>
      <c r="S905" s="49">
        <v>75</v>
      </c>
      <c r="T905" s="49">
        <v>75</v>
      </c>
      <c r="U905" s="49">
        <v>75</v>
      </c>
      <c r="V905" s="178">
        <v>75</v>
      </c>
      <c r="W905" s="178">
        <v>100</v>
      </c>
      <c r="X905" s="178">
        <v>100</v>
      </c>
      <c r="Y905" s="178">
        <v>100</v>
      </c>
      <c r="Z905" s="178">
        <v>100</v>
      </c>
      <c r="AA905" s="178">
        <v>100</v>
      </c>
      <c r="AB905" s="233" t="s">
        <v>613</v>
      </c>
      <c r="AC905" s="244" t="s">
        <v>133</v>
      </c>
      <c r="AD905" s="249" t="s">
        <v>133</v>
      </c>
      <c r="AE905" s="249" t="s">
        <v>133</v>
      </c>
      <c r="AF905" s="249" t="s">
        <v>133</v>
      </c>
      <c r="AG905" s="249">
        <v>50</v>
      </c>
      <c r="AH905" s="249" t="s">
        <v>133</v>
      </c>
      <c r="AI905" s="249">
        <v>50</v>
      </c>
      <c r="AJ905" s="283">
        <v>25</v>
      </c>
      <c r="AK905" s="315">
        <v>25</v>
      </c>
      <c r="AL905" s="315">
        <v>25</v>
      </c>
      <c r="AM905" s="283">
        <v>50</v>
      </c>
      <c r="AN905" s="277">
        <v>50</v>
      </c>
      <c r="AO905" s="315">
        <v>50</v>
      </c>
      <c r="AP905" s="283">
        <v>100</v>
      </c>
      <c r="AQ905" s="315">
        <v>100</v>
      </c>
      <c r="AR905" s="112"/>
      <c r="AS905" s="116" t="str">
        <f t="shared" si="134"/>
        <v>N</v>
      </c>
      <c r="AT905" s="113">
        <f>IFERROR(SUMIF('Current NLData'!A:A,'Payment Changes'!G905,'Current NLData'!K:K)/COUNTIF('Current NLData'!A:A,'Payment Changes'!G905),0)+IFERROR(VLOOKUP(G905&amp;"-ALL",NLPaymentExport,10,FALSE),0)</f>
        <v>0</v>
      </c>
      <c r="AU905" s="117" t="str">
        <f t="shared" si="136"/>
        <v/>
      </c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</row>
    <row r="906" spans="1:80" outlineLevel="1" x14ac:dyDescent="0.45">
      <c r="A906" s="3"/>
      <c r="C906" s="4"/>
      <c r="D906" s="455" t="s">
        <v>640</v>
      </c>
      <c r="E906" s="90" t="str">
        <f t="shared" si="131"/>
        <v>Grand Junction</v>
      </c>
      <c r="F906" s="92" t="str">
        <f t="shared" si="132"/>
        <v>CP573</v>
      </c>
      <c r="G906" s="98" t="str">
        <f t="shared" si="135"/>
        <v>CP573-NEW DONOR -1st</v>
      </c>
      <c r="H906" s="457" t="s">
        <v>75</v>
      </c>
      <c r="I906" s="33" t="s">
        <v>76</v>
      </c>
      <c r="J906" s="60">
        <v>100</v>
      </c>
      <c r="K906" s="61">
        <v>100</v>
      </c>
      <c r="L906" s="60">
        <v>100</v>
      </c>
      <c r="M906" s="60">
        <v>100</v>
      </c>
      <c r="N906" s="60">
        <v>100</v>
      </c>
      <c r="O906" s="60">
        <v>100</v>
      </c>
      <c r="P906" s="60">
        <v>100</v>
      </c>
      <c r="Q906" s="60">
        <v>100</v>
      </c>
      <c r="R906" s="60">
        <v>100</v>
      </c>
      <c r="S906" s="60">
        <v>100</v>
      </c>
      <c r="T906" s="60">
        <v>100</v>
      </c>
      <c r="U906" s="60">
        <v>100</v>
      </c>
      <c r="V906" s="185">
        <v>100</v>
      </c>
      <c r="W906" s="185">
        <v>100</v>
      </c>
      <c r="X906" s="185">
        <v>100</v>
      </c>
      <c r="Y906" s="185">
        <v>100</v>
      </c>
      <c r="Z906" s="185">
        <v>100</v>
      </c>
      <c r="AA906" s="185">
        <v>100</v>
      </c>
      <c r="AB906" s="185">
        <v>100</v>
      </c>
      <c r="AC906" s="185">
        <v>100</v>
      </c>
      <c r="AD906" s="220">
        <v>100</v>
      </c>
      <c r="AE906" s="220">
        <v>100</v>
      </c>
      <c r="AF906" s="220">
        <v>100</v>
      </c>
      <c r="AG906" s="220">
        <v>100</v>
      </c>
      <c r="AH906" s="220">
        <v>100</v>
      </c>
      <c r="AI906" s="220">
        <v>100</v>
      </c>
      <c r="AJ906" s="286">
        <v>100</v>
      </c>
      <c r="AK906" s="300">
        <v>100</v>
      </c>
      <c r="AL906" s="300">
        <v>100</v>
      </c>
      <c r="AM906" s="300">
        <v>100</v>
      </c>
      <c r="AN906" s="286">
        <v>100</v>
      </c>
      <c r="AO906" s="300">
        <v>100</v>
      </c>
      <c r="AP906" s="300">
        <v>100</v>
      </c>
      <c r="AQ906" s="300">
        <v>100</v>
      </c>
      <c r="AR906" s="23"/>
      <c r="AS906" s="116" t="str">
        <f t="shared" si="134"/>
        <v>N</v>
      </c>
      <c r="AT906" s="113">
        <f>IFERROR(SUMIF('Current NLData'!A:A,'Payment Changes'!G906,'Current NLData'!K:K)/COUNTIF('Current NLData'!A:A,'Payment Changes'!G906),0)+IFERROR(VLOOKUP(G906&amp;"-ALL",NLPaymentExport,10,FALSE),0)</f>
        <v>100</v>
      </c>
      <c r="AU906" s="117">
        <f t="shared" si="136"/>
        <v>0</v>
      </c>
    </row>
    <row r="907" spans="1:80" outlineLevel="1" x14ac:dyDescent="0.45">
      <c r="A907" s="3"/>
      <c r="C907" s="4"/>
      <c r="D907" s="456"/>
      <c r="E907" s="90" t="str">
        <f t="shared" si="131"/>
        <v>Grand Junction</v>
      </c>
      <c r="F907" s="92" t="str">
        <f t="shared" si="132"/>
        <v>CP573</v>
      </c>
      <c r="G907" s="98" t="str">
        <f t="shared" si="135"/>
        <v>CP573-NEW DONOR -2nd</v>
      </c>
      <c r="H907" s="457"/>
      <c r="I907" s="34" t="s">
        <v>77</v>
      </c>
      <c r="J907" s="58">
        <v>100</v>
      </c>
      <c r="K907" s="62">
        <v>100</v>
      </c>
      <c r="L907" s="58">
        <v>100</v>
      </c>
      <c r="M907" s="58">
        <v>100</v>
      </c>
      <c r="N907" s="58">
        <v>100</v>
      </c>
      <c r="O907" s="58">
        <v>100</v>
      </c>
      <c r="P907" s="58">
        <v>100</v>
      </c>
      <c r="Q907" s="58">
        <v>100</v>
      </c>
      <c r="R907" s="58">
        <v>100</v>
      </c>
      <c r="S907" s="58">
        <v>100</v>
      </c>
      <c r="T907" s="58">
        <v>100</v>
      </c>
      <c r="U907" s="58">
        <v>100</v>
      </c>
      <c r="V907" s="186">
        <v>100</v>
      </c>
      <c r="W907" s="186">
        <v>100</v>
      </c>
      <c r="X907" s="186">
        <v>100</v>
      </c>
      <c r="Y907" s="186">
        <v>100</v>
      </c>
      <c r="Z907" s="186">
        <v>100</v>
      </c>
      <c r="AA907" s="186">
        <v>100</v>
      </c>
      <c r="AB907" s="186">
        <v>100</v>
      </c>
      <c r="AC907" s="186">
        <v>100</v>
      </c>
      <c r="AD907" s="214">
        <v>100</v>
      </c>
      <c r="AE907" s="214">
        <v>100</v>
      </c>
      <c r="AF907" s="214">
        <v>100</v>
      </c>
      <c r="AG907" s="214">
        <v>100</v>
      </c>
      <c r="AH907" s="214">
        <v>100</v>
      </c>
      <c r="AI907" s="214">
        <v>100</v>
      </c>
      <c r="AJ907" s="272">
        <v>100</v>
      </c>
      <c r="AK907" s="301">
        <v>100</v>
      </c>
      <c r="AL907" s="301">
        <v>100</v>
      </c>
      <c r="AM907" s="301">
        <v>100</v>
      </c>
      <c r="AN907" s="272">
        <v>100</v>
      </c>
      <c r="AO907" s="301">
        <v>100</v>
      </c>
      <c r="AP907" s="301">
        <v>100</v>
      </c>
      <c r="AQ907" s="301">
        <v>100</v>
      </c>
      <c r="AR907" s="23"/>
      <c r="AS907" s="116" t="str">
        <f t="shared" si="134"/>
        <v>N</v>
      </c>
      <c r="AT907" s="113">
        <f>IFERROR(SUMIF('Current NLData'!A:A,'Payment Changes'!G907,'Current NLData'!K:K)/COUNTIF('Current NLData'!A:A,'Payment Changes'!G907),0)+IFERROR(VLOOKUP(G907&amp;"-ALL",NLPaymentExport,10,FALSE),0)</f>
        <v>100</v>
      </c>
      <c r="AU907" s="117">
        <f t="shared" si="136"/>
        <v>0</v>
      </c>
    </row>
    <row r="908" spans="1:80" outlineLevel="1" x14ac:dyDescent="0.45">
      <c r="A908" s="3"/>
      <c r="C908" s="4"/>
      <c r="D908" s="456"/>
      <c r="E908" s="90" t="str">
        <f t="shared" si="131"/>
        <v>Grand Junction</v>
      </c>
      <c r="F908" s="92" t="str">
        <f t="shared" si="132"/>
        <v>CP573</v>
      </c>
      <c r="G908" s="98" t="str">
        <f t="shared" si="135"/>
        <v>CP573-NEW DONOR -3rd</v>
      </c>
      <c r="H908" s="457"/>
      <c r="I908" s="34" t="s">
        <v>78</v>
      </c>
      <c r="J908" s="58">
        <v>50</v>
      </c>
      <c r="K908" s="62">
        <v>50</v>
      </c>
      <c r="L908" s="58">
        <v>50</v>
      </c>
      <c r="M908" s="58">
        <v>50</v>
      </c>
      <c r="N908" s="58">
        <v>50</v>
      </c>
      <c r="O908" s="58">
        <v>50</v>
      </c>
      <c r="P908" s="58">
        <v>50</v>
      </c>
      <c r="Q908" s="58">
        <v>50</v>
      </c>
      <c r="R908" s="58">
        <v>50</v>
      </c>
      <c r="S908" s="58">
        <v>50</v>
      </c>
      <c r="T908" s="58">
        <v>50</v>
      </c>
      <c r="U908" s="58">
        <v>100</v>
      </c>
      <c r="V908" s="186">
        <v>100</v>
      </c>
      <c r="W908" s="186">
        <v>100</v>
      </c>
      <c r="X908" s="186">
        <v>100</v>
      </c>
      <c r="Y908" s="186">
        <v>100</v>
      </c>
      <c r="Z908" s="186">
        <v>100</v>
      </c>
      <c r="AA908" s="186">
        <v>100</v>
      </c>
      <c r="AB908" s="186">
        <v>100</v>
      </c>
      <c r="AC908" s="186">
        <v>100</v>
      </c>
      <c r="AD908" s="214">
        <v>100</v>
      </c>
      <c r="AE908" s="214">
        <v>100</v>
      </c>
      <c r="AF908" s="214">
        <v>100</v>
      </c>
      <c r="AG908" s="214">
        <v>100</v>
      </c>
      <c r="AH908" s="214">
        <v>100</v>
      </c>
      <c r="AI908" s="214">
        <v>100</v>
      </c>
      <c r="AJ908" s="272">
        <v>100</v>
      </c>
      <c r="AK908" s="301">
        <v>100</v>
      </c>
      <c r="AL908" s="301">
        <v>100</v>
      </c>
      <c r="AM908" s="301">
        <v>100</v>
      </c>
      <c r="AN908" s="272">
        <v>100</v>
      </c>
      <c r="AO908" s="301">
        <v>100</v>
      </c>
      <c r="AP908" s="301">
        <v>100</v>
      </c>
      <c r="AQ908" s="301">
        <v>100</v>
      </c>
      <c r="AR908" s="23"/>
      <c r="AS908" s="116" t="str">
        <f t="shared" si="134"/>
        <v>N</v>
      </c>
      <c r="AT908" s="113">
        <f>IFERROR(SUMIF('Current NLData'!A:A,'Payment Changes'!G908,'Current NLData'!K:K)/COUNTIF('Current NLData'!A:A,'Payment Changes'!G908),0)+IFERROR(VLOOKUP(G908&amp;"-ALL",NLPaymentExport,10,FALSE),0)</f>
        <v>100</v>
      </c>
      <c r="AU908" s="117">
        <f t="shared" si="136"/>
        <v>0</v>
      </c>
    </row>
    <row r="909" spans="1:80" outlineLevel="1" x14ac:dyDescent="0.45">
      <c r="A909" s="3"/>
      <c r="C909" s="4"/>
      <c r="D909" s="456"/>
      <c r="E909" s="90" t="str">
        <f t="shared" si="131"/>
        <v>Grand Junction</v>
      </c>
      <c r="F909" s="92" t="str">
        <f t="shared" si="132"/>
        <v>CP573</v>
      </c>
      <c r="G909" s="98" t="str">
        <f t="shared" si="135"/>
        <v>CP573-NEW DONOR -4th</v>
      </c>
      <c r="H909" s="457"/>
      <c r="I909" s="34" t="s">
        <v>79</v>
      </c>
      <c r="J909" s="58">
        <v>100</v>
      </c>
      <c r="K909" s="62">
        <v>100</v>
      </c>
      <c r="L909" s="58">
        <v>100</v>
      </c>
      <c r="M909" s="58">
        <v>100</v>
      </c>
      <c r="N909" s="58">
        <v>100</v>
      </c>
      <c r="O909" s="58">
        <v>100</v>
      </c>
      <c r="P909" s="58">
        <v>100</v>
      </c>
      <c r="Q909" s="58">
        <v>100</v>
      </c>
      <c r="R909" s="58">
        <v>100</v>
      </c>
      <c r="S909" s="58">
        <v>100</v>
      </c>
      <c r="T909" s="58">
        <v>100</v>
      </c>
      <c r="U909" s="58">
        <v>45</v>
      </c>
      <c r="V909" s="186">
        <v>45</v>
      </c>
      <c r="W909" s="186">
        <v>100</v>
      </c>
      <c r="X909" s="186">
        <v>100</v>
      </c>
      <c r="Y909" s="186">
        <v>100</v>
      </c>
      <c r="Z909" s="186">
        <v>100</v>
      </c>
      <c r="AA909" s="186">
        <v>100</v>
      </c>
      <c r="AB909" s="186">
        <v>100</v>
      </c>
      <c r="AC909" s="186">
        <v>100</v>
      </c>
      <c r="AD909" s="214">
        <v>100</v>
      </c>
      <c r="AE909" s="214">
        <v>100</v>
      </c>
      <c r="AF909" s="214">
        <v>100</v>
      </c>
      <c r="AG909" s="214">
        <v>100</v>
      </c>
      <c r="AH909" s="214">
        <v>100</v>
      </c>
      <c r="AI909" s="214">
        <v>100</v>
      </c>
      <c r="AJ909" s="272">
        <v>45</v>
      </c>
      <c r="AK909" s="289">
        <v>100</v>
      </c>
      <c r="AL909" s="301">
        <v>100</v>
      </c>
      <c r="AM909" s="301">
        <v>100</v>
      </c>
      <c r="AN909" s="272">
        <v>100</v>
      </c>
      <c r="AO909" s="301">
        <v>100</v>
      </c>
      <c r="AP909" s="301">
        <v>100</v>
      </c>
      <c r="AQ909" s="301">
        <v>100</v>
      </c>
      <c r="AR909" s="23"/>
      <c r="AS909" s="116" t="str">
        <f t="shared" si="134"/>
        <v>N</v>
      </c>
      <c r="AT909" s="113">
        <f>IFERROR(SUMIF('Current NLData'!A:A,'Payment Changes'!G909,'Current NLData'!K:K)/COUNTIF('Current NLData'!A:A,'Payment Changes'!G909),0)+IFERROR(VLOOKUP(G909&amp;"-ALL",NLPaymentExport,10,FALSE),0)</f>
        <v>100</v>
      </c>
      <c r="AU909" s="117">
        <f t="shared" si="136"/>
        <v>0</v>
      </c>
    </row>
    <row r="910" spans="1:80" outlineLevel="1" x14ac:dyDescent="0.45">
      <c r="A910" s="3"/>
      <c r="C910" s="4"/>
      <c r="D910" s="456"/>
      <c r="E910" s="90" t="str">
        <f t="shared" si="131"/>
        <v>Grand Junction</v>
      </c>
      <c r="F910" s="92" t="str">
        <f t="shared" si="132"/>
        <v>CP573</v>
      </c>
      <c r="G910" s="98" t="str">
        <f t="shared" si="135"/>
        <v>CP573-NEW DONOR -5th</v>
      </c>
      <c r="H910" s="457"/>
      <c r="I910" s="34" t="s">
        <v>80</v>
      </c>
      <c r="J910" s="58">
        <v>100</v>
      </c>
      <c r="K910" s="62">
        <v>100</v>
      </c>
      <c r="L910" s="58">
        <v>100</v>
      </c>
      <c r="M910" s="58">
        <v>100</v>
      </c>
      <c r="N910" s="58">
        <v>100</v>
      </c>
      <c r="O910" s="58">
        <v>100</v>
      </c>
      <c r="P910" s="58">
        <v>100</v>
      </c>
      <c r="Q910" s="58">
        <v>100</v>
      </c>
      <c r="R910" s="58">
        <v>100</v>
      </c>
      <c r="S910" s="58">
        <v>100</v>
      </c>
      <c r="T910" s="58">
        <v>100</v>
      </c>
      <c r="U910" s="58">
        <v>45</v>
      </c>
      <c r="V910" s="186">
        <v>45</v>
      </c>
      <c r="W910" s="186">
        <v>100</v>
      </c>
      <c r="X910" s="186">
        <v>100</v>
      </c>
      <c r="Y910" s="186">
        <v>100</v>
      </c>
      <c r="Z910" s="186">
        <v>100</v>
      </c>
      <c r="AA910" s="186">
        <v>100</v>
      </c>
      <c r="AB910" s="186">
        <v>100</v>
      </c>
      <c r="AC910" s="186">
        <v>100</v>
      </c>
      <c r="AD910" s="214">
        <v>100</v>
      </c>
      <c r="AE910" s="214">
        <v>100</v>
      </c>
      <c r="AF910" s="214">
        <v>100</v>
      </c>
      <c r="AG910" s="214">
        <v>100</v>
      </c>
      <c r="AH910" s="214">
        <v>100</v>
      </c>
      <c r="AI910" s="214">
        <v>45</v>
      </c>
      <c r="AJ910" s="272">
        <v>45</v>
      </c>
      <c r="AK910" s="289">
        <v>100</v>
      </c>
      <c r="AL910" s="301">
        <v>100</v>
      </c>
      <c r="AM910" s="301">
        <v>100</v>
      </c>
      <c r="AN910" s="272">
        <v>100</v>
      </c>
      <c r="AO910" s="301">
        <v>100</v>
      </c>
      <c r="AP910" s="301">
        <v>100</v>
      </c>
      <c r="AQ910" s="301">
        <v>100</v>
      </c>
      <c r="AR910" s="23"/>
      <c r="AS910" s="116" t="str">
        <f t="shared" si="134"/>
        <v>N</v>
      </c>
      <c r="AT910" s="113">
        <f>IFERROR(SUMIF('Current NLData'!A:A,'Payment Changes'!G910,'Current NLData'!K:K)/COUNTIF('Current NLData'!A:A,'Payment Changes'!G910),0)+IFERROR(VLOOKUP(G910&amp;"-ALL",NLPaymentExport,10,FALSE),0)</f>
        <v>100</v>
      </c>
      <c r="AU910" s="117">
        <f t="shared" si="136"/>
        <v>0</v>
      </c>
    </row>
    <row r="911" spans="1:80" outlineLevel="1" x14ac:dyDescent="0.45">
      <c r="A911" s="3"/>
      <c r="C911" s="4"/>
      <c r="D911" s="456"/>
      <c r="E911" s="90" t="str">
        <f t="shared" si="131"/>
        <v>Grand Junction</v>
      </c>
      <c r="F911" s="92" t="str">
        <f t="shared" si="132"/>
        <v>CP573</v>
      </c>
      <c r="G911" s="98" t="str">
        <f t="shared" si="135"/>
        <v>CP573-NEW DONOR -6th</v>
      </c>
      <c r="H911" s="457"/>
      <c r="I911" s="34" t="s">
        <v>81</v>
      </c>
      <c r="J911" s="58">
        <v>40</v>
      </c>
      <c r="K911" s="62">
        <v>40</v>
      </c>
      <c r="L911" s="58">
        <v>40</v>
      </c>
      <c r="M911" s="58">
        <v>40</v>
      </c>
      <c r="N911" s="58">
        <v>40</v>
      </c>
      <c r="O911" s="58">
        <v>40</v>
      </c>
      <c r="P911" s="58">
        <v>40</v>
      </c>
      <c r="Q911" s="58">
        <v>40</v>
      </c>
      <c r="R911" s="58">
        <v>40</v>
      </c>
      <c r="S911" s="58">
        <v>40</v>
      </c>
      <c r="T911" s="58">
        <v>45</v>
      </c>
      <c r="U911" s="58">
        <v>45</v>
      </c>
      <c r="V911" s="186">
        <v>45</v>
      </c>
      <c r="W911" s="186">
        <v>45</v>
      </c>
      <c r="X911" s="186">
        <v>45</v>
      </c>
      <c r="Y911" s="186">
        <v>45</v>
      </c>
      <c r="Z911" s="186">
        <v>45</v>
      </c>
      <c r="AA911" s="186">
        <v>45</v>
      </c>
      <c r="AB911" s="186">
        <v>45</v>
      </c>
      <c r="AC911" s="186">
        <v>45</v>
      </c>
      <c r="AD911" s="190">
        <v>100</v>
      </c>
      <c r="AE911" s="214">
        <v>100</v>
      </c>
      <c r="AF911" s="214">
        <v>100</v>
      </c>
      <c r="AG911" s="214">
        <v>100</v>
      </c>
      <c r="AH911" s="214">
        <v>100</v>
      </c>
      <c r="AI911" s="214">
        <v>45</v>
      </c>
      <c r="AJ911" s="272">
        <v>45</v>
      </c>
      <c r="AK911" s="289">
        <v>100</v>
      </c>
      <c r="AL911" s="301">
        <v>100</v>
      </c>
      <c r="AM911" s="301">
        <v>100</v>
      </c>
      <c r="AN911" s="272">
        <v>100</v>
      </c>
      <c r="AO911" s="301">
        <v>100</v>
      </c>
      <c r="AP911" s="301">
        <v>100</v>
      </c>
      <c r="AQ911" s="301">
        <v>100</v>
      </c>
      <c r="AR911" s="23"/>
      <c r="AS911" s="116" t="str">
        <f t="shared" si="134"/>
        <v>N</v>
      </c>
      <c r="AT911" s="113">
        <f>IFERROR(SUMIF('Current NLData'!A:A,'Payment Changes'!G911,'Current NLData'!K:K)/COUNTIF('Current NLData'!A:A,'Payment Changes'!G911),0)+IFERROR(VLOOKUP(G911&amp;"-ALL",NLPaymentExport,10,FALSE),0)</f>
        <v>100</v>
      </c>
      <c r="AU911" s="117">
        <f t="shared" si="136"/>
        <v>0</v>
      </c>
    </row>
    <row r="912" spans="1:80" outlineLevel="1" x14ac:dyDescent="0.45">
      <c r="A912" s="3"/>
      <c r="C912" s="4"/>
      <c r="D912" s="456"/>
      <c r="E912" s="90" t="str">
        <f t="shared" si="131"/>
        <v>Grand Junction</v>
      </c>
      <c r="F912" s="92" t="str">
        <f t="shared" si="132"/>
        <v>CP573</v>
      </c>
      <c r="G912" s="98" t="str">
        <f t="shared" si="135"/>
        <v>CP573-NEW DONOR -7th</v>
      </c>
      <c r="H912" s="457"/>
      <c r="I912" s="34" t="s">
        <v>82</v>
      </c>
      <c r="J912" s="58">
        <v>40</v>
      </c>
      <c r="K912" s="62">
        <v>70</v>
      </c>
      <c r="L912" s="58">
        <v>40</v>
      </c>
      <c r="M912" s="58">
        <v>40</v>
      </c>
      <c r="N912" s="58">
        <v>40</v>
      </c>
      <c r="O912" s="58">
        <v>40</v>
      </c>
      <c r="P912" s="58">
        <v>40</v>
      </c>
      <c r="Q912" s="58">
        <v>40</v>
      </c>
      <c r="R912" s="58">
        <v>40</v>
      </c>
      <c r="S912" s="58">
        <v>40</v>
      </c>
      <c r="T912" s="58">
        <v>45</v>
      </c>
      <c r="U912" s="58">
        <v>45</v>
      </c>
      <c r="V912" s="186">
        <v>45</v>
      </c>
      <c r="W912" s="186">
        <v>45</v>
      </c>
      <c r="X912" s="186">
        <v>45</v>
      </c>
      <c r="Y912" s="186">
        <v>45</v>
      </c>
      <c r="Z912" s="186">
        <v>45</v>
      </c>
      <c r="AA912" s="186">
        <v>45</v>
      </c>
      <c r="AB912" s="186">
        <v>45</v>
      </c>
      <c r="AC912" s="186">
        <v>45</v>
      </c>
      <c r="AD912" s="214">
        <v>45</v>
      </c>
      <c r="AE912" s="214">
        <v>45</v>
      </c>
      <c r="AF912" s="214">
        <v>45</v>
      </c>
      <c r="AG912" s="214">
        <v>45</v>
      </c>
      <c r="AH912" s="214">
        <v>45</v>
      </c>
      <c r="AI912" s="214">
        <v>45</v>
      </c>
      <c r="AJ912" s="272">
        <v>45</v>
      </c>
      <c r="AK912" s="301">
        <v>45</v>
      </c>
      <c r="AL912" s="301">
        <v>45</v>
      </c>
      <c r="AM912" s="289">
        <v>100</v>
      </c>
      <c r="AN912" s="272">
        <v>100</v>
      </c>
      <c r="AO912" s="289">
        <v>45</v>
      </c>
      <c r="AP912" s="301">
        <v>45</v>
      </c>
      <c r="AQ912" s="301">
        <v>45</v>
      </c>
      <c r="AR912" s="23"/>
      <c r="AS912" s="116" t="str">
        <f t="shared" si="134"/>
        <v>N</v>
      </c>
      <c r="AT912" s="113">
        <f>IFERROR(SUMIF('Current NLData'!A:A,'Payment Changes'!G912,'Current NLData'!K:K)/COUNTIF('Current NLData'!A:A,'Payment Changes'!G912),0)+IFERROR(VLOOKUP(G912&amp;"-ALL",NLPaymentExport,10,FALSE),0)</f>
        <v>45</v>
      </c>
      <c r="AU912" s="117">
        <f t="shared" si="136"/>
        <v>0</v>
      </c>
    </row>
    <row r="913" spans="1:80" outlineLevel="1" x14ac:dyDescent="0.45">
      <c r="A913" s="3"/>
      <c r="C913" s="4"/>
      <c r="D913" s="456"/>
      <c r="E913" s="90" t="str">
        <f t="shared" si="131"/>
        <v>Grand Junction</v>
      </c>
      <c r="F913" s="92" t="str">
        <f t="shared" si="132"/>
        <v>CP573</v>
      </c>
      <c r="G913" s="98" t="str">
        <f t="shared" si="135"/>
        <v>CP573-NEW DONOR -8th</v>
      </c>
      <c r="H913" s="457"/>
      <c r="I913" s="35" t="s">
        <v>83</v>
      </c>
      <c r="J913" s="63">
        <v>40</v>
      </c>
      <c r="K913" s="64">
        <v>40</v>
      </c>
      <c r="L913" s="63">
        <v>40</v>
      </c>
      <c r="M913" s="63">
        <v>40</v>
      </c>
      <c r="N913" s="63">
        <v>40</v>
      </c>
      <c r="O913" s="63">
        <v>40</v>
      </c>
      <c r="P913" s="63">
        <v>40</v>
      </c>
      <c r="Q913" s="63">
        <v>40</v>
      </c>
      <c r="R913" s="63">
        <v>40</v>
      </c>
      <c r="S913" s="63">
        <v>40</v>
      </c>
      <c r="T913" s="63">
        <v>45</v>
      </c>
      <c r="U913" s="63">
        <v>45</v>
      </c>
      <c r="V913" s="187">
        <v>45</v>
      </c>
      <c r="W913" s="187">
        <v>45</v>
      </c>
      <c r="X913" s="187">
        <v>45</v>
      </c>
      <c r="Y913" s="187">
        <v>45</v>
      </c>
      <c r="Z913" s="187">
        <v>45</v>
      </c>
      <c r="AA913" s="187">
        <v>45</v>
      </c>
      <c r="AB913" s="187">
        <v>45</v>
      </c>
      <c r="AC913" s="187">
        <v>45</v>
      </c>
      <c r="AD913" s="221">
        <v>45</v>
      </c>
      <c r="AE913" s="221">
        <v>45</v>
      </c>
      <c r="AF913" s="221">
        <v>45</v>
      </c>
      <c r="AG913" s="221">
        <v>45</v>
      </c>
      <c r="AH913" s="221">
        <v>45</v>
      </c>
      <c r="AI913" s="221">
        <v>45</v>
      </c>
      <c r="AJ913" s="273">
        <v>45</v>
      </c>
      <c r="AK913" s="302">
        <v>45</v>
      </c>
      <c r="AL913" s="302">
        <v>45</v>
      </c>
      <c r="AM913" s="305">
        <v>100</v>
      </c>
      <c r="AN913" s="273">
        <v>100</v>
      </c>
      <c r="AO913" s="305">
        <v>45</v>
      </c>
      <c r="AP913" s="302">
        <v>45</v>
      </c>
      <c r="AQ913" s="302">
        <v>45</v>
      </c>
      <c r="AR913" s="23"/>
      <c r="AS913" s="116" t="str">
        <f t="shared" si="134"/>
        <v>N</v>
      </c>
      <c r="AT913" s="113">
        <f>IFERROR(SUMIF('Current NLData'!A:A,'Payment Changes'!G913,'Current NLData'!K:K)/COUNTIF('Current NLData'!A:A,'Payment Changes'!G913),0)+IFERROR(VLOOKUP(G913&amp;"-ALL",NLPaymentExport,10,FALSE),0)</f>
        <v>45</v>
      </c>
      <c r="AU913" s="117">
        <f t="shared" si="136"/>
        <v>0</v>
      </c>
    </row>
    <row r="914" spans="1:80" ht="28.5" outlineLevel="1" x14ac:dyDescent="0.45">
      <c r="A914" s="3"/>
      <c r="C914" s="4"/>
      <c r="D914" s="456"/>
      <c r="E914" s="90" t="str">
        <f t="shared" si="131"/>
        <v>Grand Junction</v>
      </c>
      <c r="F914" s="92" t="str">
        <f t="shared" si="132"/>
        <v>CP573</v>
      </c>
      <c r="G914" s="98" t="str">
        <f t="shared" si="135"/>
        <v>CP573-RETURN - 1st don of the week -STD</v>
      </c>
      <c r="H914" s="457"/>
      <c r="I914" s="36" t="s">
        <v>84</v>
      </c>
      <c r="J914" s="58">
        <v>40</v>
      </c>
      <c r="K914" s="58">
        <v>40</v>
      </c>
      <c r="L914" s="58">
        <v>40</v>
      </c>
      <c r="M914" s="58">
        <v>40</v>
      </c>
      <c r="N914" s="58">
        <v>40</v>
      </c>
      <c r="O914" s="58">
        <v>40</v>
      </c>
      <c r="P914" s="58">
        <v>40</v>
      </c>
      <c r="Q914" s="58">
        <v>40</v>
      </c>
      <c r="R914" s="58">
        <v>40</v>
      </c>
      <c r="S914" s="58">
        <v>40</v>
      </c>
      <c r="T914" s="58">
        <v>45</v>
      </c>
      <c r="U914" s="58">
        <v>45</v>
      </c>
      <c r="V914" s="186">
        <v>45</v>
      </c>
      <c r="W914" s="186">
        <v>45</v>
      </c>
      <c r="X914" s="186">
        <v>45</v>
      </c>
      <c r="Y914" s="186">
        <v>45</v>
      </c>
      <c r="Z914" s="186">
        <v>45</v>
      </c>
      <c r="AA914" s="186">
        <v>45</v>
      </c>
      <c r="AB914" s="186">
        <v>45</v>
      </c>
      <c r="AC914" s="186">
        <v>45</v>
      </c>
      <c r="AD914" s="214">
        <v>45</v>
      </c>
      <c r="AE914" s="214">
        <v>45</v>
      </c>
      <c r="AF914" s="214">
        <v>45</v>
      </c>
      <c r="AG914" s="214">
        <v>45</v>
      </c>
      <c r="AH914" s="214">
        <v>45</v>
      </c>
      <c r="AI914" s="214">
        <v>45</v>
      </c>
      <c r="AJ914" s="272">
        <v>45</v>
      </c>
      <c r="AK914" s="301">
        <v>45</v>
      </c>
      <c r="AL914" s="301">
        <v>45</v>
      </c>
      <c r="AM914" s="301">
        <v>45</v>
      </c>
      <c r="AN914" s="272">
        <v>45</v>
      </c>
      <c r="AO914" s="301">
        <v>45</v>
      </c>
      <c r="AP914" s="301">
        <v>45</v>
      </c>
      <c r="AQ914" s="301">
        <v>45</v>
      </c>
      <c r="AR914" s="22"/>
      <c r="AS914" s="116" t="str">
        <f t="shared" si="134"/>
        <v>N</v>
      </c>
      <c r="AT914" s="113">
        <f>IFERROR(SUMIF('Current NLData'!A:A,'Payment Changes'!G914,'Current NLData'!K:K)/COUNTIF('Current NLData'!A:A,'Payment Changes'!G914),0)+IFERROR(VLOOKUP(G914&amp;"-ALL",NLPaymentExport,10,FALSE),0)</f>
        <v>45</v>
      </c>
      <c r="AU914" s="117">
        <f t="shared" si="136"/>
        <v>0</v>
      </c>
    </row>
    <row r="915" spans="1:80" ht="28.5" outlineLevel="1" x14ac:dyDescent="0.45">
      <c r="A915" s="3"/>
      <c r="C915" s="4"/>
      <c r="D915" s="456"/>
      <c r="E915" s="90" t="str">
        <f t="shared" si="131"/>
        <v>Grand Junction</v>
      </c>
      <c r="F915" s="92" t="str">
        <f t="shared" si="132"/>
        <v>CP573</v>
      </c>
      <c r="G915" s="98" t="str">
        <f t="shared" si="135"/>
        <v>CP573-RETURN - 2nd don of the week -BONUS</v>
      </c>
      <c r="H915" s="457"/>
      <c r="I915" s="36" t="s">
        <v>85</v>
      </c>
      <c r="J915" s="58">
        <v>30</v>
      </c>
      <c r="K915" s="58">
        <v>30</v>
      </c>
      <c r="L915" s="58">
        <v>30</v>
      </c>
      <c r="M915" s="58">
        <v>30</v>
      </c>
      <c r="N915" s="58">
        <v>30</v>
      </c>
      <c r="O915" s="58">
        <v>30</v>
      </c>
      <c r="P915" s="58">
        <v>30</v>
      </c>
      <c r="Q915" s="58">
        <v>30</v>
      </c>
      <c r="R915" s="58">
        <v>30</v>
      </c>
      <c r="S915" s="58">
        <v>30</v>
      </c>
      <c r="T915" s="58">
        <v>20</v>
      </c>
      <c r="U915" s="58">
        <v>20</v>
      </c>
      <c r="V915" s="186">
        <v>20</v>
      </c>
      <c r="W915" s="186">
        <v>20</v>
      </c>
      <c r="X915" s="186">
        <v>20</v>
      </c>
      <c r="Y915" s="186">
        <v>20</v>
      </c>
      <c r="Z915" s="186">
        <v>20</v>
      </c>
      <c r="AA915" s="186">
        <v>20</v>
      </c>
      <c r="AB915" s="186">
        <v>20</v>
      </c>
      <c r="AC915" s="186">
        <v>20</v>
      </c>
      <c r="AD915" s="214">
        <v>20</v>
      </c>
      <c r="AE915" s="214">
        <v>20</v>
      </c>
      <c r="AF915" s="214">
        <v>20</v>
      </c>
      <c r="AG915" s="214">
        <v>20</v>
      </c>
      <c r="AH915" s="214">
        <v>20</v>
      </c>
      <c r="AI915" s="214">
        <v>20</v>
      </c>
      <c r="AJ915" s="272">
        <v>20</v>
      </c>
      <c r="AK915" s="301">
        <v>20</v>
      </c>
      <c r="AL915" s="301">
        <v>20</v>
      </c>
      <c r="AM915" s="301">
        <v>20</v>
      </c>
      <c r="AN915" s="272">
        <v>20</v>
      </c>
      <c r="AO915" s="289">
        <v>30</v>
      </c>
      <c r="AP915" s="301">
        <v>30</v>
      </c>
      <c r="AQ915" s="301">
        <v>30</v>
      </c>
      <c r="AR915" s="22"/>
      <c r="AS915" s="116" t="str">
        <f t="shared" si="134"/>
        <v>N</v>
      </c>
      <c r="AT915" s="113">
        <f>IFERROR(SUMIF('Current NLData'!A:A,'Payment Changes'!G915,'Current NLData'!K:K)/COUNTIF('Current NLData'!A:A,'Payment Changes'!G915),0)+IFERROR(VLOOKUP(G915&amp;"-ALL",NLPaymentExport,10,FALSE),0)</f>
        <v>30</v>
      </c>
      <c r="AU915" s="117">
        <f t="shared" si="136"/>
        <v>0</v>
      </c>
    </row>
    <row r="916" spans="1:80" ht="28.5" outlineLevel="1" x14ac:dyDescent="0.45">
      <c r="A916" s="3"/>
      <c r="C916" s="4"/>
      <c r="D916" s="456"/>
      <c r="E916" s="90" t="str">
        <f t="shared" si="131"/>
        <v>Grand Junction</v>
      </c>
      <c r="F916" s="92" t="str">
        <f t="shared" si="132"/>
        <v>CP573</v>
      </c>
      <c r="G916" s="98" t="str">
        <f t="shared" si="135"/>
        <v>CP573-RETURN - 5th don of the month -BONUS</v>
      </c>
      <c r="H916" s="457"/>
      <c r="I916" s="37" t="s">
        <v>86</v>
      </c>
      <c r="J916" s="65">
        <v>0</v>
      </c>
      <c r="K916" s="65">
        <v>0</v>
      </c>
      <c r="L916" s="65">
        <v>0</v>
      </c>
      <c r="M916" s="65">
        <v>0</v>
      </c>
      <c r="N916" s="65">
        <v>0</v>
      </c>
      <c r="O916" s="65">
        <v>0</v>
      </c>
      <c r="P916" s="65">
        <v>0</v>
      </c>
      <c r="Q916" s="65">
        <v>0</v>
      </c>
      <c r="R916" s="65">
        <v>0</v>
      </c>
      <c r="S916" s="65">
        <v>0</v>
      </c>
      <c r="T916" s="65">
        <v>0</v>
      </c>
      <c r="U916" s="65">
        <v>0</v>
      </c>
      <c r="V916" s="188">
        <v>0</v>
      </c>
      <c r="W916" s="188">
        <v>0</v>
      </c>
      <c r="X916" s="188">
        <v>0</v>
      </c>
      <c r="Y916" s="188">
        <v>0</v>
      </c>
      <c r="Z916" s="188">
        <v>0</v>
      </c>
      <c r="AA916" s="188">
        <v>0</v>
      </c>
      <c r="AB916" s="199">
        <v>15</v>
      </c>
      <c r="AC916" s="199">
        <v>15</v>
      </c>
      <c r="AD916" s="222">
        <v>15</v>
      </c>
      <c r="AE916" s="199">
        <v>20</v>
      </c>
      <c r="AF916" s="199">
        <v>20</v>
      </c>
      <c r="AG916" s="222">
        <v>20</v>
      </c>
      <c r="AH916" s="222">
        <v>20</v>
      </c>
      <c r="AI916" s="222">
        <v>20</v>
      </c>
      <c r="AJ916" s="290">
        <v>0</v>
      </c>
      <c r="AK916" s="303">
        <v>0</v>
      </c>
      <c r="AL916" s="303">
        <v>0</v>
      </c>
      <c r="AM916" s="303">
        <v>0</v>
      </c>
      <c r="AN916" s="287">
        <v>0</v>
      </c>
      <c r="AO916" s="290">
        <v>20</v>
      </c>
      <c r="AP916" s="303">
        <v>20</v>
      </c>
      <c r="AQ916" s="303">
        <v>20</v>
      </c>
      <c r="AR916" s="22"/>
      <c r="AS916" s="116" t="str">
        <f t="shared" si="134"/>
        <v>N</v>
      </c>
      <c r="AT916" s="113">
        <f>IFERROR(SUMIF('Current NLData'!A:A,'Payment Changes'!G916,'Current NLData'!K:K)/COUNTIF('Current NLData'!A:A,'Payment Changes'!G916),0)+IFERROR(VLOOKUP(G916&amp;"-ALL",NLPaymentExport,10,FALSE),0)</f>
        <v>20</v>
      </c>
      <c r="AU916" s="117">
        <f t="shared" si="136"/>
        <v>0</v>
      </c>
    </row>
    <row r="917" spans="1:80" ht="28.5" outlineLevel="1" x14ac:dyDescent="0.45">
      <c r="A917" s="3"/>
      <c r="C917" s="4"/>
      <c r="D917" s="456"/>
      <c r="E917" s="90" t="str">
        <f t="shared" si="131"/>
        <v>Grand Junction</v>
      </c>
      <c r="F917" s="92" t="str">
        <f t="shared" si="132"/>
        <v>CP573</v>
      </c>
      <c r="G917" s="98" t="str">
        <f t="shared" si="135"/>
        <v>CP573-RETURN - 6th don of the month -BONUS</v>
      </c>
      <c r="H917" s="457"/>
      <c r="I917" s="38" t="s">
        <v>87</v>
      </c>
      <c r="J917" s="58">
        <v>0</v>
      </c>
      <c r="K917" s="58">
        <v>0</v>
      </c>
      <c r="L917" s="58">
        <v>30</v>
      </c>
      <c r="M917" s="58">
        <v>30</v>
      </c>
      <c r="N917" s="58">
        <v>30</v>
      </c>
      <c r="O917" s="58">
        <v>30</v>
      </c>
      <c r="P917" s="58">
        <v>30</v>
      </c>
      <c r="Q917" s="58">
        <v>30</v>
      </c>
      <c r="R917" s="58">
        <v>80</v>
      </c>
      <c r="S917" s="58">
        <v>80</v>
      </c>
      <c r="T917" s="58">
        <v>45</v>
      </c>
      <c r="U917" s="58">
        <v>0</v>
      </c>
      <c r="V917" s="186">
        <v>0</v>
      </c>
      <c r="W917" s="186">
        <v>0</v>
      </c>
      <c r="X917" s="186">
        <v>25</v>
      </c>
      <c r="Y917" s="186">
        <v>25</v>
      </c>
      <c r="Z917" s="186">
        <v>25</v>
      </c>
      <c r="AA917" s="186">
        <v>25</v>
      </c>
      <c r="AB917" s="190">
        <v>20</v>
      </c>
      <c r="AC917" s="190">
        <v>20</v>
      </c>
      <c r="AD917" s="214">
        <v>20</v>
      </c>
      <c r="AE917" s="214">
        <v>20</v>
      </c>
      <c r="AF917" s="214">
        <v>20</v>
      </c>
      <c r="AG917" s="214">
        <v>20</v>
      </c>
      <c r="AH917" s="214">
        <v>20</v>
      </c>
      <c r="AI917" s="214">
        <v>20</v>
      </c>
      <c r="AJ917" s="272">
        <v>20</v>
      </c>
      <c r="AK917" s="301">
        <v>20</v>
      </c>
      <c r="AL917" s="301">
        <v>20</v>
      </c>
      <c r="AM917" s="301">
        <v>20</v>
      </c>
      <c r="AN917" s="272">
        <v>20</v>
      </c>
      <c r="AO917" s="289">
        <v>0</v>
      </c>
      <c r="AP917" s="301">
        <v>0</v>
      </c>
      <c r="AQ917" s="301">
        <v>0</v>
      </c>
      <c r="AR917" s="22"/>
      <c r="AS917" s="116" t="str">
        <f t="shared" si="134"/>
        <v>N</v>
      </c>
      <c r="AT917" s="113">
        <f>IFERROR(SUMIF('Current NLData'!A:A,'Payment Changes'!G917,'Current NLData'!K:K)/COUNTIF('Current NLData'!A:A,'Payment Changes'!G917),0)+IFERROR(VLOOKUP(G917&amp;"-ALL",NLPaymentExport,10,FALSE),0)</f>
        <v>0</v>
      </c>
      <c r="AU917" s="117">
        <f t="shared" si="136"/>
        <v>0</v>
      </c>
    </row>
    <row r="918" spans="1:80" ht="28.5" outlineLevel="1" x14ac:dyDescent="0.45">
      <c r="A918" s="3"/>
      <c r="C918" s="4"/>
      <c r="D918" s="456"/>
      <c r="E918" s="90" t="str">
        <f t="shared" si="131"/>
        <v>Grand Junction</v>
      </c>
      <c r="F918" s="92" t="str">
        <f t="shared" si="132"/>
        <v>CP573</v>
      </c>
      <c r="G918" s="98" t="str">
        <f t="shared" si="135"/>
        <v>CP573-RETURN - 7th don of the month -BONUS</v>
      </c>
      <c r="H918" s="457"/>
      <c r="I918" s="38" t="s">
        <v>88</v>
      </c>
      <c r="J918" s="58">
        <v>0</v>
      </c>
      <c r="K918" s="58">
        <v>0</v>
      </c>
      <c r="L918" s="58">
        <v>0</v>
      </c>
      <c r="M918" s="58">
        <v>0</v>
      </c>
      <c r="N918" s="58">
        <v>0</v>
      </c>
      <c r="O918" s="58">
        <v>0</v>
      </c>
      <c r="P918" s="58">
        <v>0</v>
      </c>
      <c r="Q918" s="58">
        <v>0</v>
      </c>
      <c r="R918" s="58">
        <v>0</v>
      </c>
      <c r="S918" s="58">
        <v>0</v>
      </c>
      <c r="T918" s="58">
        <v>0</v>
      </c>
      <c r="U918" s="58">
        <v>50</v>
      </c>
      <c r="V918" s="186">
        <v>50</v>
      </c>
      <c r="W918" s="186">
        <v>50</v>
      </c>
      <c r="X918" s="186">
        <v>0</v>
      </c>
      <c r="Y918" s="186">
        <v>0</v>
      </c>
      <c r="Z918" s="186">
        <v>0</v>
      </c>
      <c r="AA918" s="186">
        <v>0</v>
      </c>
      <c r="AB918" s="190">
        <v>10</v>
      </c>
      <c r="AC918" s="190">
        <v>10</v>
      </c>
      <c r="AD918" s="190">
        <v>0</v>
      </c>
      <c r="AE918" s="190">
        <v>15</v>
      </c>
      <c r="AF918" s="190">
        <v>15</v>
      </c>
      <c r="AG918" s="214">
        <v>15</v>
      </c>
      <c r="AH918" s="214">
        <v>15</v>
      </c>
      <c r="AI918" s="190">
        <v>0</v>
      </c>
      <c r="AJ918" s="272">
        <v>0</v>
      </c>
      <c r="AK918" s="301">
        <v>0</v>
      </c>
      <c r="AL918" s="301">
        <v>0</v>
      </c>
      <c r="AM918" s="301">
        <v>0</v>
      </c>
      <c r="AN918" s="272">
        <v>0</v>
      </c>
      <c r="AO918" s="301">
        <v>0</v>
      </c>
      <c r="AP918" s="301">
        <v>0</v>
      </c>
      <c r="AQ918" s="301">
        <v>0</v>
      </c>
      <c r="AR918" s="22"/>
      <c r="AS918" s="116" t="str">
        <f t="shared" si="134"/>
        <v>N</v>
      </c>
      <c r="AT918" s="113">
        <f>IFERROR(SUMIF('Current NLData'!A:A,'Payment Changes'!G918,'Current NLData'!K:K)/COUNTIF('Current NLData'!A:A,'Payment Changes'!G918),0)+IFERROR(VLOOKUP(G918&amp;"-ALL",NLPaymentExport,10,FALSE),0)</f>
        <v>0</v>
      </c>
      <c r="AU918" s="117">
        <f t="shared" si="136"/>
        <v>0</v>
      </c>
    </row>
    <row r="919" spans="1:80" ht="28.5" outlineLevel="1" x14ac:dyDescent="0.45">
      <c r="A919" s="3"/>
      <c r="C919" s="4"/>
      <c r="D919" s="456"/>
      <c r="E919" s="90" t="str">
        <f t="shared" si="131"/>
        <v>Grand Junction</v>
      </c>
      <c r="F919" s="92" t="str">
        <f t="shared" si="132"/>
        <v>CP573</v>
      </c>
      <c r="G919" s="98" t="str">
        <f t="shared" si="135"/>
        <v>CP573-RETURN - 8th don of the month -BONUS</v>
      </c>
      <c r="H919" s="457"/>
      <c r="I919" s="38" t="s">
        <v>89</v>
      </c>
      <c r="J919" s="58">
        <v>0</v>
      </c>
      <c r="K919" s="58">
        <v>0</v>
      </c>
      <c r="L919" s="58">
        <v>0</v>
      </c>
      <c r="M919" s="58">
        <v>0</v>
      </c>
      <c r="N919" s="58">
        <v>0</v>
      </c>
      <c r="O919" s="58">
        <v>0</v>
      </c>
      <c r="P919" s="58">
        <v>0</v>
      </c>
      <c r="Q919" s="58">
        <v>0</v>
      </c>
      <c r="R919" s="58">
        <v>0</v>
      </c>
      <c r="S919" s="58">
        <v>0</v>
      </c>
      <c r="T919" s="58">
        <v>0</v>
      </c>
      <c r="U919" s="58">
        <v>0</v>
      </c>
      <c r="V919" s="186">
        <v>0</v>
      </c>
      <c r="W919" s="186">
        <v>0</v>
      </c>
      <c r="X919" s="186">
        <v>0</v>
      </c>
      <c r="Y919" s="186">
        <v>0</v>
      </c>
      <c r="Z919" s="186">
        <v>0</v>
      </c>
      <c r="AA919" s="186">
        <v>0</v>
      </c>
      <c r="AB919" s="186">
        <v>0</v>
      </c>
      <c r="AC919" s="186">
        <v>0</v>
      </c>
      <c r="AD919" s="214">
        <v>0</v>
      </c>
      <c r="AE919" s="214">
        <v>0</v>
      </c>
      <c r="AF919" s="214">
        <v>0</v>
      </c>
      <c r="AG919" s="214">
        <v>0</v>
      </c>
      <c r="AH919" s="214">
        <v>0</v>
      </c>
      <c r="AI919" s="214">
        <v>0</v>
      </c>
      <c r="AJ919" s="272">
        <v>0</v>
      </c>
      <c r="AK919" s="301">
        <v>0</v>
      </c>
      <c r="AL919" s="301">
        <v>0</v>
      </c>
      <c r="AM919" s="301">
        <v>0</v>
      </c>
      <c r="AN919" s="272">
        <v>0</v>
      </c>
      <c r="AO919" s="301">
        <v>0</v>
      </c>
      <c r="AP919" s="301">
        <v>0</v>
      </c>
      <c r="AQ919" s="301">
        <v>0</v>
      </c>
      <c r="AR919" s="22"/>
      <c r="AS919" s="116" t="str">
        <f t="shared" si="134"/>
        <v>N</v>
      </c>
      <c r="AT919" s="113">
        <f>IFERROR(SUMIF('Current NLData'!A:A,'Payment Changes'!G919,'Current NLData'!K:K)/COUNTIF('Current NLData'!A:A,'Payment Changes'!G919),0)+IFERROR(VLOOKUP(G919&amp;"-ALL",NLPaymentExport,10,FALSE),0)</f>
        <v>0</v>
      </c>
      <c r="AU919" s="117">
        <f t="shared" si="136"/>
        <v>0</v>
      </c>
    </row>
    <row r="920" spans="1:80" ht="28.5" outlineLevel="1" x14ac:dyDescent="0.45">
      <c r="A920" s="3"/>
      <c r="C920" s="4" t="str">
        <f>IF(J920=0,"Warning","")</f>
        <v/>
      </c>
      <c r="D920" s="456"/>
      <c r="E920" s="90" t="str">
        <f t="shared" si="131"/>
        <v>Grand Junction</v>
      </c>
      <c r="F920" s="92" t="str">
        <f t="shared" si="132"/>
        <v>CP573</v>
      </c>
      <c r="G920" s="98" t="str">
        <f t="shared" si="135"/>
        <v>CP573-RETURN - Buddy referral  -BONUS</v>
      </c>
      <c r="H920" s="457"/>
      <c r="I920" s="39" t="s">
        <v>90</v>
      </c>
      <c r="J920" s="58">
        <v>50</v>
      </c>
      <c r="K920" s="58">
        <v>50</v>
      </c>
      <c r="L920" s="58">
        <v>50</v>
      </c>
      <c r="M920" s="58">
        <v>50</v>
      </c>
      <c r="N920" s="58">
        <v>50</v>
      </c>
      <c r="O920" s="58">
        <v>50</v>
      </c>
      <c r="P920" s="58">
        <v>50</v>
      </c>
      <c r="Q920" s="58">
        <v>75</v>
      </c>
      <c r="R920" s="58">
        <v>75</v>
      </c>
      <c r="S920" s="58">
        <v>75</v>
      </c>
      <c r="T920" s="58">
        <v>75</v>
      </c>
      <c r="U920" s="58">
        <v>75</v>
      </c>
      <c r="V920" s="186">
        <v>75</v>
      </c>
      <c r="W920" s="186">
        <v>100</v>
      </c>
      <c r="X920" s="186">
        <v>100</v>
      </c>
      <c r="Y920" s="186">
        <v>100</v>
      </c>
      <c r="Z920" s="186">
        <v>100</v>
      </c>
      <c r="AA920" s="186">
        <v>100</v>
      </c>
      <c r="AB920" s="190">
        <v>50</v>
      </c>
      <c r="AC920" s="190">
        <v>50</v>
      </c>
      <c r="AD920" s="214">
        <v>50</v>
      </c>
      <c r="AE920" s="214">
        <v>50</v>
      </c>
      <c r="AF920" s="214">
        <v>50</v>
      </c>
      <c r="AG920" s="214">
        <v>50</v>
      </c>
      <c r="AH920" s="214">
        <v>50</v>
      </c>
      <c r="AI920" s="214">
        <v>50</v>
      </c>
      <c r="AJ920" s="289">
        <v>25</v>
      </c>
      <c r="AK920" s="301">
        <v>25</v>
      </c>
      <c r="AL920" s="301">
        <v>25</v>
      </c>
      <c r="AM920" s="289">
        <v>50</v>
      </c>
      <c r="AN920" s="272">
        <v>50</v>
      </c>
      <c r="AO920" s="301">
        <v>50</v>
      </c>
      <c r="AP920" s="289">
        <v>100</v>
      </c>
      <c r="AQ920" s="301">
        <v>100</v>
      </c>
      <c r="AR920" s="22"/>
      <c r="AS920" s="116" t="str">
        <f t="shared" si="134"/>
        <v>N</v>
      </c>
      <c r="AT920" s="113">
        <f>IFERROR(SUMIF('Current NLData'!A:A,'Payment Changes'!G920,'Current NLData'!K:K)/COUNTIF('Current NLData'!A:A,'Payment Changes'!G920),0)+IFERROR(VLOOKUP(G920&amp;"-ALL",NLPaymentExport,10,FALSE),0)</f>
        <v>100</v>
      </c>
      <c r="AU920" s="117">
        <f t="shared" si="136"/>
        <v>0</v>
      </c>
    </row>
    <row r="921" spans="1:80" s="89" customFormat="1" ht="21.4" thickBot="1" x14ac:dyDescent="0.7">
      <c r="A921" s="85"/>
      <c r="B921" s="348"/>
      <c r="C921" s="160"/>
      <c r="D921" s="86"/>
      <c r="E921" s="86"/>
      <c r="F921" s="86"/>
      <c r="G921" s="86"/>
      <c r="H921" s="95"/>
      <c r="I921" s="87"/>
      <c r="J921" s="88"/>
      <c r="K921" s="88"/>
      <c r="L921" s="88"/>
      <c r="M921" s="88"/>
      <c r="N921" s="88"/>
      <c r="O921" s="88"/>
      <c r="P921" s="88"/>
      <c r="Q921" s="88"/>
      <c r="R921" s="88"/>
      <c r="S921" s="88"/>
      <c r="T921" s="88"/>
      <c r="U921" s="88"/>
      <c r="V921" s="189" t="s">
        <v>91</v>
      </c>
      <c r="W921" s="189" t="s">
        <v>91</v>
      </c>
      <c r="X921" s="189" t="s">
        <v>91</v>
      </c>
      <c r="Y921" s="189" t="s">
        <v>91</v>
      </c>
      <c r="Z921" s="189" t="s">
        <v>91</v>
      </c>
      <c r="AA921" s="189" t="s">
        <v>91</v>
      </c>
      <c r="AB921" s="189" t="s">
        <v>91</v>
      </c>
      <c r="AC921" s="189" t="s">
        <v>91</v>
      </c>
      <c r="AD921" s="257" t="s">
        <v>91</v>
      </c>
      <c r="AE921" s="257" t="s">
        <v>91</v>
      </c>
      <c r="AF921" s="257" t="s">
        <v>91</v>
      </c>
      <c r="AG921" s="257" t="s">
        <v>91</v>
      </c>
      <c r="AH921" s="257" t="s">
        <v>91</v>
      </c>
      <c r="AI921" s="257" t="s">
        <v>91</v>
      </c>
      <c r="AJ921" s="288" t="s">
        <v>91</v>
      </c>
      <c r="AK921" s="311" t="s">
        <v>91</v>
      </c>
      <c r="AL921" s="311" t="s">
        <v>91</v>
      </c>
      <c r="AM921" s="311" t="s">
        <v>91</v>
      </c>
      <c r="AN921" s="288" t="s">
        <v>91</v>
      </c>
      <c r="AO921" s="311" t="s">
        <v>91</v>
      </c>
      <c r="AP921" s="311" t="s">
        <v>91</v>
      </c>
      <c r="AQ921" s="311" t="s">
        <v>91</v>
      </c>
      <c r="AR921" s="21"/>
      <c r="AS921" s="116" t="str">
        <f t="shared" si="134"/>
        <v>N</v>
      </c>
      <c r="AT921" s="113">
        <f>IFERROR(SUMIF('Current NLData'!A:A,'Payment Changes'!G921,'Current NLData'!K:K)/COUNTIF('Current NLData'!A:A,'Payment Changes'!G921),0)+IFERROR(VLOOKUP(G921&amp;"-ALL",NLPaymentExport,10,FALSE),0)</f>
        <v>0</v>
      </c>
      <c r="AU921" s="117" t="str">
        <f t="shared" si="136"/>
        <v/>
      </c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</row>
    <row r="922" spans="1:80" s="10" customFormat="1" x14ac:dyDescent="0.45">
      <c r="A922" s="458">
        <v>52</v>
      </c>
      <c r="B922" s="461" t="s">
        <v>660</v>
      </c>
      <c r="C922" s="473" t="s">
        <v>44</v>
      </c>
      <c r="D922" s="467" t="s">
        <v>305</v>
      </c>
      <c r="E922" s="105" t="str">
        <f t="shared" si="131"/>
        <v>Cocoa Beach</v>
      </c>
      <c r="F922" s="106" t="s">
        <v>661</v>
      </c>
      <c r="G922" s="107" t="str">
        <f t="shared" ref="G922:G940" si="137">F922&amp;"-"&amp;I922</f>
        <v>CP686-New Donor</v>
      </c>
      <c r="H922" s="470" t="s">
        <v>282</v>
      </c>
      <c r="I922" s="76" t="s">
        <v>48</v>
      </c>
      <c r="J922" s="40" t="s">
        <v>633</v>
      </c>
      <c r="K922" s="41" t="s">
        <v>662</v>
      </c>
      <c r="L922" s="41" t="s">
        <v>663</v>
      </c>
      <c r="M922" s="42" t="s">
        <v>663</v>
      </c>
      <c r="N922" s="40" t="s">
        <v>663</v>
      </c>
      <c r="O922" s="40" t="s">
        <v>663</v>
      </c>
      <c r="P922" s="40" t="s">
        <v>663</v>
      </c>
      <c r="Q922" s="40" t="s">
        <v>663</v>
      </c>
      <c r="R922" s="40" t="s">
        <v>663</v>
      </c>
      <c r="S922" s="40" t="s">
        <v>663</v>
      </c>
      <c r="T922" s="40" t="s">
        <v>663</v>
      </c>
      <c r="U922" s="171" t="s">
        <v>664</v>
      </c>
      <c r="V922" s="180" t="s">
        <v>664</v>
      </c>
      <c r="W922" s="180" t="s">
        <v>664</v>
      </c>
      <c r="X922" s="180" t="s">
        <v>664</v>
      </c>
      <c r="Y922" s="180" t="s">
        <v>664</v>
      </c>
      <c r="Z922" s="180" t="s">
        <v>664</v>
      </c>
      <c r="AA922" s="180" t="s">
        <v>664</v>
      </c>
      <c r="AB922" s="180" t="s">
        <v>664</v>
      </c>
      <c r="AC922" s="180" t="s">
        <v>664</v>
      </c>
      <c r="AD922" s="191" t="s">
        <v>244</v>
      </c>
      <c r="AE922" s="213" t="s">
        <v>244</v>
      </c>
      <c r="AF922" s="213" t="s">
        <v>244</v>
      </c>
      <c r="AG922" s="213" t="s">
        <v>424</v>
      </c>
      <c r="AH922" s="213" t="s">
        <v>244</v>
      </c>
      <c r="AI922" s="213" t="s">
        <v>424</v>
      </c>
      <c r="AJ922" s="282" t="s">
        <v>644</v>
      </c>
      <c r="AK922" s="320" t="s">
        <v>644</v>
      </c>
      <c r="AL922" s="320" t="s">
        <v>644</v>
      </c>
      <c r="AM922" s="282" t="s">
        <v>424</v>
      </c>
      <c r="AN922" s="281" t="s">
        <v>424</v>
      </c>
      <c r="AO922" s="282" t="s">
        <v>644</v>
      </c>
      <c r="AP922" s="282" t="s">
        <v>59</v>
      </c>
      <c r="AQ922" s="282" t="s">
        <v>58</v>
      </c>
      <c r="AR922" s="108"/>
      <c r="AS922" s="116" t="str">
        <f t="shared" si="134"/>
        <v>Y</v>
      </c>
      <c r="AT922" s="113">
        <f>IFERROR(SUMIF('Current NLData'!A:A,'Payment Changes'!G922,'Current NLData'!K:K)/COUNTIF('Current NLData'!A:A,'Payment Changes'!G922),0)+IFERROR(VLOOKUP(G922&amp;"-ALL",NLPaymentExport,10,FALSE),0)</f>
        <v>0</v>
      </c>
      <c r="AU922" s="117" t="str">
        <f t="shared" si="136"/>
        <v/>
      </c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</row>
    <row r="923" spans="1:80" x14ac:dyDescent="0.45">
      <c r="A923" s="459"/>
      <c r="B923" s="462"/>
      <c r="C923" s="474"/>
      <c r="D923" s="468"/>
      <c r="E923" s="90" t="str">
        <f t="shared" si="131"/>
        <v>Cocoa Beach</v>
      </c>
      <c r="F923" s="91" t="s">
        <v>661</v>
      </c>
      <c r="G923" s="97" t="str">
        <f t="shared" si="137"/>
        <v>CP686-Return Donor</v>
      </c>
      <c r="H923" s="471"/>
      <c r="I923" s="77" t="s">
        <v>60</v>
      </c>
      <c r="J923" s="43" t="s">
        <v>665</v>
      </c>
      <c r="K923" s="43" t="s">
        <v>665</v>
      </c>
      <c r="L923" s="44" t="s">
        <v>665</v>
      </c>
      <c r="M923" s="45" t="s">
        <v>665</v>
      </c>
      <c r="N923" s="43" t="s">
        <v>665</v>
      </c>
      <c r="O923" s="43" t="s">
        <v>665</v>
      </c>
      <c r="P923" s="43" t="s">
        <v>665</v>
      </c>
      <c r="Q923" s="43" t="s">
        <v>665</v>
      </c>
      <c r="R923" s="43" t="s">
        <v>665</v>
      </c>
      <c r="S923" s="43" t="s">
        <v>665</v>
      </c>
      <c r="T923" s="43" t="s">
        <v>665</v>
      </c>
      <c r="U923" s="168" t="s">
        <v>666</v>
      </c>
      <c r="V923" s="176" t="s">
        <v>666</v>
      </c>
      <c r="W923" s="176" t="s">
        <v>667</v>
      </c>
      <c r="X923" s="176" t="s">
        <v>667</v>
      </c>
      <c r="Y923" s="176" t="s">
        <v>667</v>
      </c>
      <c r="Z923" s="176" t="s">
        <v>667</v>
      </c>
      <c r="AA923" s="176" t="s">
        <v>667</v>
      </c>
      <c r="AB923" s="176" t="s">
        <v>667</v>
      </c>
      <c r="AC923" s="176" t="s">
        <v>667</v>
      </c>
      <c r="AD923" s="217" t="s">
        <v>667</v>
      </c>
      <c r="AE923" s="217" t="s">
        <v>667</v>
      </c>
      <c r="AF923" s="217" t="s">
        <v>667</v>
      </c>
      <c r="AG923" s="217" t="s">
        <v>667</v>
      </c>
      <c r="AH923" s="217" t="s">
        <v>667</v>
      </c>
      <c r="AI923" s="217" t="s">
        <v>667</v>
      </c>
      <c r="AJ923" s="270" t="s">
        <v>667</v>
      </c>
      <c r="AK923" s="313" t="s">
        <v>667</v>
      </c>
      <c r="AL923" s="313" t="s">
        <v>667</v>
      </c>
      <c r="AM923" s="313" t="s">
        <v>667</v>
      </c>
      <c r="AN923" s="270" t="s">
        <v>667</v>
      </c>
      <c r="AO923" s="313" t="s">
        <v>667</v>
      </c>
      <c r="AP923" s="271" t="s">
        <v>378</v>
      </c>
      <c r="AQ923" s="313" t="s">
        <v>378</v>
      </c>
      <c r="AR923" s="21"/>
      <c r="AS923" s="116" t="str">
        <f t="shared" si="134"/>
        <v>N</v>
      </c>
      <c r="AT923" s="113">
        <f>IFERROR(SUMIF('Current NLData'!A:A,'Payment Changes'!G923,'Current NLData'!K:K)/COUNTIF('Current NLData'!A:A,'Payment Changes'!G923),0)+IFERROR(VLOOKUP(G923&amp;"-ALL",NLPaymentExport,10,FALSE),0)</f>
        <v>0</v>
      </c>
      <c r="AU923" s="117" t="str">
        <f t="shared" si="136"/>
        <v/>
      </c>
    </row>
    <row r="924" spans="1:80" x14ac:dyDescent="0.45">
      <c r="A924" s="459"/>
      <c r="B924" s="462"/>
      <c r="C924" s="474"/>
      <c r="D924" s="468"/>
      <c r="E924" s="90" t="str">
        <f t="shared" si="131"/>
        <v>Cocoa Beach</v>
      </c>
      <c r="F924" s="91" t="s">
        <v>661</v>
      </c>
      <c r="G924" s="97" t="str">
        <f t="shared" si="137"/>
        <v>CP686-Retention Bonus</v>
      </c>
      <c r="H924" s="471"/>
      <c r="I924" s="78" t="s">
        <v>62</v>
      </c>
      <c r="J924" s="46" t="s">
        <v>67</v>
      </c>
      <c r="K924" s="46" t="s">
        <v>67</v>
      </c>
      <c r="L924" s="47" t="s">
        <v>64</v>
      </c>
      <c r="M924" s="48" t="s">
        <v>64</v>
      </c>
      <c r="N924" s="46" t="s">
        <v>64</v>
      </c>
      <c r="O924" s="46" t="s">
        <v>64</v>
      </c>
      <c r="P924" s="46" t="s">
        <v>64</v>
      </c>
      <c r="Q924" s="46" t="s">
        <v>64</v>
      </c>
      <c r="R924" s="46" t="s">
        <v>64</v>
      </c>
      <c r="S924" s="46" t="s">
        <v>64</v>
      </c>
      <c r="T924" s="46" t="s">
        <v>64</v>
      </c>
      <c r="U924" s="46" t="s">
        <v>64</v>
      </c>
      <c r="V924" s="177" t="s">
        <v>64</v>
      </c>
      <c r="W924" s="177" t="s">
        <v>64</v>
      </c>
      <c r="X924" s="177" t="s">
        <v>64</v>
      </c>
      <c r="Y924" s="177" t="s">
        <v>64</v>
      </c>
      <c r="Z924" s="177" t="s">
        <v>64</v>
      </c>
      <c r="AA924" s="177" t="s">
        <v>64</v>
      </c>
      <c r="AB924" s="177" t="s">
        <v>64</v>
      </c>
      <c r="AC924" s="177" t="s">
        <v>64</v>
      </c>
      <c r="AD924" s="218" t="s">
        <v>64</v>
      </c>
      <c r="AE924" s="242" t="s">
        <v>67</v>
      </c>
      <c r="AF924" s="242" t="s">
        <v>67</v>
      </c>
      <c r="AG924" s="218" t="s">
        <v>67</v>
      </c>
      <c r="AH924" s="218" t="s">
        <v>67</v>
      </c>
      <c r="AI924" s="218" t="s">
        <v>67</v>
      </c>
      <c r="AJ924" s="280" t="s">
        <v>67</v>
      </c>
      <c r="AK924" s="314" t="s">
        <v>67</v>
      </c>
      <c r="AL924" s="314" t="s">
        <v>67</v>
      </c>
      <c r="AM924" s="314" t="s">
        <v>67</v>
      </c>
      <c r="AN924" s="280" t="s">
        <v>67</v>
      </c>
      <c r="AO924" s="276" t="s">
        <v>668</v>
      </c>
      <c r="AP924" s="314" t="s">
        <v>668</v>
      </c>
      <c r="AQ924" s="276" t="s">
        <v>71</v>
      </c>
      <c r="AR924" s="21"/>
      <c r="AS924" s="116" t="str">
        <f t="shared" si="134"/>
        <v>Y</v>
      </c>
      <c r="AT924" s="113">
        <f>IFERROR(SUMIF('Current NLData'!A:A,'Payment Changes'!G924,'Current NLData'!K:K)/COUNTIF('Current NLData'!A:A,'Payment Changes'!G924),0)+IFERROR(VLOOKUP(G924&amp;"-ALL",NLPaymentExport,10,FALSE),0)</f>
        <v>0</v>
      </c>
      <c r="AU924" s="117" t="str">
        <f t="shared" si="136"/>
        <v/>
      </c>
    </row>
    <row r="925" spans="1:80" s="15" customFormat="1" ht="14.65" thickBot="1" x14ac:dyDescent="0.5">
      <c r="A925" s="460"/>
      <c r="B925" s="463"/>
      <c r="C925" s="475"/>
      <c r="D925" s="469"/>
      <c r="E925" s="109" t="str">
        <f t="shared" si="131"/>
        <v>Cocoa Beach</v>
      </c>
      <c r="F925" s="110" t="s">
        <v>661</v>
      </c>
      <c r="G925" s="111" t="str">
        <f t="shared" si="137"/>
        <v>CP686-Referral</v>
      </c>
      <c r="H925" s="472"/>
      <c r="I925" s="79" t="s">
        <v>73</v>
      </c>
      <c r="J925" s="49">
        <v>50</v>
      </c>
      <c r="K925" s="49">
        <v>50</v>
      </c>
      <c r="L925" s="50" t="s">
        <v>64</v>
      </c>
      <c r="M925" s="51" t="s">
        <v>64</v>
      </c>
      <c r="N925" s="49" t="s">
        <v>64</v>
      </c>
      <c r="O925" s="49">
        <v>50</v>
      </c>
      <c r="P925" s="49">
        <v>50</v>
      </c>
      <c r="Q925" s="49">
        <v>50</v>
      </c>
      <c r="R925" s="49">
        <v>50</v>
      </c>
      <c r="S925" s="49">
        <v>50</v>
      </c>
      <c r="T925" s="49">
        <v>50</v>
      </c>
      <c r="U925" s="49">
        <v>50</v>
      </c>
      <c r="V925" s="178">
        <v>50</v>
      </c>
      <c r="W925" s="178">
        <v>50</v>
      </c>
      <c r="X925" s="178">
        <v>50</v>
      </c>
      <c r="Y925" s="178">
        <v>50</v>
      </c>
      <c r="Z925" s="178">
        <v>50</v>
      </c>
      <c r="AA925" s="178" t="s">
        <v>134</v>
      </c>
      <c r="AB925" s="233" t="s">
        <v>613</v>
      </c>
      <c r="AC925" s="244" t="s">
        <v>133</v>
      </c>
      <c r="AD925" s="249" t="s">
        <v>133</v>
      </c>
      <c r="AE925" s="249" t="s">
        <v>133</v>
      </c>
      <c r="AF925" s="249" t="s">
        <v>133</v>
      </c>
      <c r="AG925" s="249">
        <v>50</v>
      </c>
      <c r="AH925" s="249" t="s">
        <v>133</v>
      </c>
      <c r="AI925" s="249">
        <v>50</v>
      </c>
      <c r="AJ925" s="283" t="s">
        <v>64</v>
      </c>
      <c r="AK925" s="315" t="s">
        <v>64</v>
      </c>
      <c r="AL925" s="315" t="s">
        <v>64</v>
      </c>
      <c r="AM925" s="283">
        <v>50</v>
      </c>
      <c r="AN925" s="283">
        <v>100</v>
      </c>
      <c r="AO925" s="315">
        <v>100</v>
      </c>
      <c r="AP925" s="315">
        <v>100</v>
      </c>
      <c r="AQ925" s="315">
        <v>100</v>
      </c>
      <c r="AR925" s="112"/>
      <c r="AS925" s="116" t="str">
        <f t="shared" si="134"/>
        <v>N</v>
      </c>
      <c r="AT925" s="113">
        <f>IFERROR(SUMIF('Current NLData'!A:A,'Payment Changes'!G925,'Current NLData'!K:K)/COUNTIF('Current NLData'!A:A,'Payment Changes'!G925),0)+IFERROR(VLOOKUP(G925&amp;"-ALL",NLPaymentExport,10,FALSE),0)</f>
        <v>0</v>
      </c>
      <c r="AU925" s="117" t="str">
        <f t="shared" si="136"/>
        <v/>
      </c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</row>
    <row r="926" spans="1:80" outlineLevel="1" x14ac:dyDescent="0.45">
      <c r="A926" s="3"/>
      <c r="C926" s="4"/>
      <c r="D926" s="455" t="s">
        <v>661</v>
      </c>
      <c r="E926" s="90" t="str">
        <f t="shared" si="131"/>
        <v>Cocoa Beach</v>
      </c>
      <c r="F926" s="92" t="str">
        <f t="shared" si="132"/>
        <v>CP686</v>
      </c>
      <c r="G926" s="98" t="str">
        <f t="shared" si="137"/>
        <v>CP686-NEW DONOR -1st</v>
      </c>
      <c r="H926" s="457" t="s">
        <v>75</v>
      </c>
      <c r="I926" s="33" t="s">
        <v>76</v>
      </c>
      <c r="J926" s="60">
        <v>100</v>
      </c>
      <c r="K926" s="61">
        <v>100</v>
      </c>
      <c r="L926" s="60">
        <v>100</v>
      </c>
      <c r="M926" s="60">
        <v>100</v>
      </c>
      <c r="N926" s="60">
        <v>100</v>
      </c>
      <c r="O926" s="60">
        <v>100</v>
      </c>
      <c r="P926" s="60">
        <v>100</v>
      </c>
      <c r="Q926" s="60">
        <v>100</v>
      </c>
      <c r="R926" s="60">
        <v>100</v>
      </c>
      <c r="S926" s="60">
        <v>100</v>
      </c>
      <c r="T926" s="60">
        <v>100</v>
      </c>
      <c r="U926" s="60">
        <v>100</v>
      </c>
      <c r="V926" s="185">
        <v>100</v>
      </c>
      <c r="W926" s="185">
        <v>100</v>
      </c>
      <c r="X926" s="185">
        <v>100</v>
      </c>
      <c r="Y926" s="185">
        <v>100</v>
      </c>
      <c r="Z926" s="185">
        <v>100</v>
      </c>
      <c r="AA926" s="185">
        <v>100</v>
      </c>
      <c r="AB926" s="185">
        <v>100</v>
      </c>
      <c r="AC926" s="185">
        <v>100</v>
      </c>
      <c r="AD926" s="220">
        <v>100</v>
      </c>
      <c r="AE926" s="220">
        <v>100</v>
      </c>
      <c r="AF926" s="220">
        <v>100</v>
      </c>
      <c r="AG926" s="220">
        <v>100</v>
      </c>
      <c r="AH926" s="220">
        <v>100</v>
      </c>
      <c r="AI926" s="220">
        <v>100</v>
      </c>
      <c r="AJ926" s="286">
        <v>100</v>
      </c>
      <c r="AK926" s="300">
        <v>100</v>
      </c>
      <c r="AL926" s="300">
        <v>100</v>
      </c>
      <c r="AM926" s="300">
        <v>100</v>
      </c>
      <c r="AN926" s="286">
        <v>100</v>
      </c>
      <c r="AO926" s="300">
        <v>100</v>
      </c>
      <c r="AP926" s="300">
        <v>100</v>
      </c>
      <c r="AQ926" s="300">
        <v>100</v>
      </c>
      <c r="AR926" s="23"/>
      <c r="AS926" s="116" t="str">
        <f t="shared" si="134"/>
        <v>N</v>
      </c>
      <c r="AT926" s="113">
        <f>IFERROR(SUMIF('Current NLData'!A:A,'Payment Changes'!G926,'Current NLData'!K:K)/COUNTIF('Current NLData'!A:A,'Payment Changes'!G926),0)+IFERROR(VLOOKUP(G926&amp;"-ALL",NLPaymentExport,10,FALSE),0)</f>
        <v>100</v>
      </c>
      <c r="AU926" s="117">
        <f t="shared" si="136"/>
        <v>0</v>
      </c>
    </row>
    <row r="927" spans="1:80" outlineLevel="1" x14ac:dyDescent="0.45">
      <c r="A927" s="3"/>
      <c r="C927" s="4"/>
      <c r="D927" s="456"/>
      <c r="E927" s="90" t="str">
        <f t="shared" si="131"/>
        <v>Cocoa Beach</v>
      </c>
      <c r="F927" s="92" t="str">
        <f t="shared" si="132"/>
        <v>CP686</v>
      </c>
      <c r="G927" s="98" t="str">
        <f t="shared" si="137"/>
        <v>CP686-NEW DONOR -2nd</v>
      </c>
      <c r="H927" s="457"/>
      <c r="I927" s="34" t="s">
        <v>77</v>
      </c>
      <c r="J927" s="58">
        <v>100</v>
      </c>
      <c r="K927" s="62">
        <v>100</v>
      </c>
      <c r="L927" s="58">
        <v>100</v>
      </c>
      <c r="M927" s="58">
        <v>100</v>
      </c>
      <c r="N927" s="58">
        <v>100</v>
      </c>
      <c r="O927" s="58">
        <v>100</v>
      </c>
      <c r="P927" s="58">
        <v>100</v>
      </c>
      <c r="Q927" s="58">
        <v>100</v>
      </c>
      <c r="R927" s="58">
        <v>100</v>
      </c>
      <c r="S927" s="58">
        <v>100</v>
      </c>
      <c r="T927" s="58">
        <v>100</v>
      </c>
      <c r="U927" s="58">
        <v>100</v>
      </c>
      <c r="V927" s="186">
        <v>100</v>
      </c>
      <c r="W927" s="186">
        <v>100</v>
      </c>
      <c r="X927" s="186">
        <v>100</v>
      </c>
      <c r="Y927" s="186">
        <v>100</v>
      </c>
      <c r="Z927" s="186">
        <v>100</v>
      </c>
      <c r="AA927" s="186">
        <v>100</v>
      </c>
      <c r="AB927" s="186">
        <v>100</v>
      </c>
      <c r="AC927" s="186">
        <v>100</v>
      </c>
      <c r="AD927" s="186">
        <v>100</v>
      </c>
      <c r="AE927" s="214">
        <v>100</v>
      </c>
      <c r="AF927" s="214">
        <v>100</v>
      </c>
      <c r="AG927" s="214">
        <v>100</v>
      </c>
      <c r="AH927" s="214">
        <v>100</v>
      </c>
      <c r="AI927" s="214">
        <v>100</v>
      </c>
      <c r="AJ927" s="272">
        <v>100</v>
      </c>
      <c r="AK927" s="301">
        <v>100</v>
      </c>
      <c r="AL927" s="301">
        <v>100</v>
      </c>
      <c r="AM927" s="301">
        <v>100</v>
      </c>
      <c r="AN927" s="272">
        <v>100</v>
      </c>
      <c r="AO927" s="301">
        <v>100</v>
      </c>
      <c r="AP927" s="301">
        <v>100</v>
      </c>
      <c r="AQ927" s="301">
        <v>100</v>
      </c>
      <c r="AR927" s="23"/>
      <c r="AS927" s="116" t="str">
        <f t="shared" si="134"/>
        <v>N</v>
      </c>
      <c r="AT927" s="113">
        <f>IFERROR(SUMIF('Current NLData'!A:A,'Payment Changes'!G927,'Current NLData'!K:K)/COUNTIF('Current NLData'!A:A,'Payment Changes'!G927),0)+IFERROR(VLOOKUP(G927&amp;"-ALL",NLPaymentExport,10,FALSE),0)</f>
        <v>100</v>
      </c>
      <c r="AU927" s="117">
        <f t="shared" si="136"/>
        <v>0</v>
      </c>
    </row>
    <row r="928" spans="1:80" outlineLevel="1" x14ac:dyDescent="0.45">
      <c r="A928" s="3"/>
      <c r="C928" s="4"/>
      <c r="D928" s="456"/>
      <c r="E928" s="90" t="str">
        <f t="shared" si="131"/>
        <v>Cocoa Beach</v>
      </c>
      <c r="F928" s="92" t="str">
        <f t="shared" si="132"/>
        <v>CP686</v>
      </c>
      <c r="G928" s="98" t="str">
        <f t="shared" si="137"/>
        <v>CP686-NEW DONOR -3rd</v>
      </c>
      <c r="H928" s="457"/>
      <c r="I928" s="34" t="s">
        <v>78</v>
      </c>
      <c r="J928" s="58">
        <v>100</v>
      </c>
      <c r="K928" s="62">
        <v>100</v>
      </c>
      <c r="L928" s="58">
        <v>30</v>
      </c>
      <c r="M928" s="58">
        <v>30</v>
      </c>
      <c r="N928" s="58">
        <v>30</v>
      </c>
      <c r="O928" s="58">
        <v>30</v>
      </c>
      <c r="P928" s="58">
        <v>30</v>
      </c>
      <c r="Q928" s="58">
        <v>30</v>
      </c>
      <c r="R928" s="58">
        <v>30</v>
      </c>
      <c r="S928" s="58">
        <v>30</v>
      </c>
      <c r="T928" s="58">
        <v>30</v>
      </c>
      <c r="U928" s="58">
        <v>75</v>
      </c>
      <c r="V928" s="186">
        <v>75</v>
      </c>
      <c r="W928" s="186">
        <v>75</v>
      </c>
      <c r="X928" s="186">
        <v>75</v>
      </c>
      <c r="Y928" s="186">
        <v>75</v>
      </c>
      <c r="Z928" s="186">
        <v>75</v>
      </c>
      <c r="AA928" s="186">
        <v>75</v>
      </c>
      <c r="AB928" s="186">
        <v>75</v>
      </c>
      <c r="AC928" s="186">
        <v>75</v>
      </c>
      <c r="AD928" s="190">
        <v>100</v>
      </c>
      <c r="AE928" s="214">
        <v>100</v>
      </c>
      <c r="AF928" s="214">
        <v>100</v>
      </c>
      <c r="AG928" s="214">
        <v>100</v>
      </c>
      <c r="AH928" s="214">
        <v>100</v>
      </c>
      <c r="AI928" s="214">
        <v>100</v>
      </c>
      <c r="AJ928" s="272">
        <v>100</v>
      </c>
      <c r="AK928" s="301">
        <v>100</v>
      </c>
      <c r="AL928" s="301">
        <v>100</v>
      </c>
      <c r="AM928" s="301">
        <v>100</v>
      </c>
      <c r="AN928" s="272">
        <v>100</v>
      </c>
      <c r="AO928" s="301">
        <v>100</v>
      </c>
      <c r="AP928" s="289">
        <v>45</v>
      </c>
      <c r="AQ928" s="289">
        <v>100</v>
      </c>
      <c r="AR928" s="23"/>
      <c r="AS928" s="116" t="str">
        <f t="shared" si="134"/>
        <v>Y</v>
      </c>
      <c r="AT928" s="113">
        <f>IFERROR(SUMIF('Current NLData'!A:A,'Payment Changes'!G928,'Current NLData'!K:K)/COUNTIF('Current NLData'!A:A,'Payment Changes'!G928),0)+IFERROR(VLOOKUP(G928&amp;"-ALL",NLPaymentExport,10,FALSE),0)</f>
        <v>45</v>
      </c>
      <c r="AU928" s="117">
        <f t="shared" si="136"/>
        <v>55</v>
      </c>
    </row>
    <row r="929" spans="1:80" outlineLevel="1" x14ac:dyDescent="0.45">
      <c r="A929" s="3"/>
      <c r="C929" s="4"/>
      <c r="D929" s="456"/>
      <c r="E929" s="90" t="str">
        <f t="shared" si="131"/>
        <v>Cocoa Beach</v>
      </c>
      <c r="F929" s="92" t="str">
        <f t="shared" si="132"/>
        <v>CP686</v>
      </c>
      <c r="G929" s="98" t="str">
        <f t="shared" si="137"/>
        <v>CP686-NEW DONOR -4th</v>
      </c>
      <c r="H929" s="457"/>
      <c r="I929" s="34" t="s">
        <v>79</v>
      </c>
      <c r="J929" s="58">
        <v>100</v>
      </c>
      <c r="K929" s="62">
        <v>100</v>
      </c>
      <c r="L929" s="58">
        <v>30</v>
      </c>
      <c r="M929" s="58">
        <v>30</v>
      </c>
      <c r="N929" s="58">
        <v>30</v>
      </c>
      <c r="O929" s="58">
        <v>30</v>
      </c>
      <c r="P929" s="58">
        <v>30</v>
      </c>
      <c r="Q929" s="58">
        <v>30</v>
      </c>
      <c r="R929" s="58">
        <v>30</v>
      </c>
      <c r="S929" s="58">
        <v>30</v>
      </c>
      <c r="T929" s="58">
        <v>30</v>
      </c>
      <c r="U929" s="58">
        <v>75</v>
      </c>
      <c r="V929" s="186">
        <v>75</v>
      </c>
      <c r="W929" s="186">
        <v>75</v>
      </c>
      <c r="X929" s="186">
        <v>75</v>
      </c>
      <c r="Y929" s="186">
        <v>75</v>
      </c>
      <c r="Z929" s="186">
        <v>75</v>
      </c>
      <c r="AA929" s="186">
        <v>75</v>
      </c>
      <c r="AB929" s="186">
        <v>75</v>
      </c>
      <c r="AC929" s="186">
        <v>75</v>
      </c>
      <c r="AD929" s="190">
        <v>100</v>
      </c>
      <c r="AE929" s="214">
        <v>100</v>
      </c>
      <c r="AF929" s="214">
        <v>100</v>
      </c>
      <c r="AG929" s="214">
        <v>100</v>
      </c>
      <c r="AH929" s="214">
        <v>100</v>
      </c>
      <c r="AI929" s="214">
        <v>100</v>
      </c>
      <c r="AJ929" s="272">
        <v>100</v>
      </c>
      <c r="AK929" s="301">
        <v>100</v>
      </c>
      <c r="AL929" s="301">
        <v>100</v>
      </c>
      <c r="AM929" s="301">
        <v>100</v>
      </c>
      <c r="AN929" s="272">
        <v>100</v>
      </c>
      <c r="AO929" s="301">
        <v>100</v>
      </c>
      <c r="AP929" s="289">
        <v>45</v>
      </c>
      <c r="AQ929" s="289">
        <v>100</v>
      </c>
      <c r="AR929" s="23"/>
      <c r="AS929" s="116" t="str">
        <f t="shared" si="134"/>
        <v>Y</v>
      </c>
      <c r="AT929" s="113">
        <f>IFERROR(SUMIF('Current NLData'!A:A,'Payment Changes'!G929,'Current NLData'!K:K)/COUNTIF('Current NLData'!A:A,'Payment Changes'!G929),0)+IFERROR(VLOOKUP(G929&amp;"-ALL",NLPaymentExport,10,FALSE),0)</f>
        <v>45</v>
      </c>
      <c r="AU929" s="117">
        <f t="shared" si="136"/>
        <v>55</v>
      </c>
    </row>
    <row r="930" spans="1:80" outlineLevel="1" x14ac:dyDescent="0.45">
      <c r="A930" s="3"/>
      <c r="C930" s="4"/>
      <c r="D930" s="456"/>
      <c r="E930" s="90" t="str">
        <f t="shared" si="131"/>
        <v>Cocoa Beach</v>
      </c>
      <c r="F930" s="92" t="str">
        <f t="shared" si="132"/>
        <v>CP686</v>
      </c>
      <c r="G930" s="98" t="str">
        <f t="shared" si="137"/>
        <v>CP686-NEW DONOR -5th</v>
      </c>
      <c r="H930" s="457"/>
      <c r="I930" s="34" t="s">
        <v>80</v>
      </c>
      <c r="J930" s="58">
        <v>30</v>
      </c>
      <c r="K930" s="62">
        <v>30</v>
      </c>
      <c r="L930" s="58">
        <v>30</v>
      </c>
      <c r="M930" s="58">
        <v>30</v>
      </c>
      <c r="N930" s="58">
        <v>30</v>
      </c>
      <c r="O930" s="58">
        <v>30</v>
      </c>
      <c r="P930" s="58">
        <v>30</v>
      </c>
      <c r="Q930" s="58">
        <v>30</v>
      </c>
      <c r="R930" s="58">
        <v>30</v>
      </c>
      <c r="S930" s="58">
        <v>30</v>
      </c>
      <c r="T930" s="58">
        <v>30</v>
      </c>
      <c r="U930" s="58">
        <v>100</v>
      </c>
      <c r="V930" s="186">
        <v>100</v>
      </c>
      <c r="W930" s="186">
        <v>100</v>
      </c>
      <c r="X930" s="186">
        <v>100</v>
      </c>
      <c r="Y930" s="186">
        <v>100</v>
      </c>
      <c r="Z930" s="186">
        <v>100</v>
      </c>
      <c r="AA930" s="186">
        <v>100</v>
      </c>
      <c r="AB930" s="186">
        <v>100</v>
      </c>
      <c r="AC930" s="186">
        <v>100</v>
      </c>
      <c r="AD930" s="214">
        <v>100</v>
      </c>
      <c r="AE930" s="214">
        <v>100</v>
      </c>
      <c r="AF930" s="214">
        <v>100</v>
      </c>
      <c r="AG930" s="214">
        <v>100</v>
      </c>
      <c r="AH930" s="214">
        <v>100</v>
      </c>
      <c r="AI930" s="214">
        <v>100</v>
      </c>
      <c r="AJ930" s="289">
        <v>35</v>
      </c>
      <c r="AK930" s="301">
        <v>35</v>
      </c>
      <c r="AL930" s="301">
        <v>35</v>
      </c>
      <c r="AM930" s="289">
        <v>100</v>
      </c>
      <c r="AN930" s="272">
        <v>100</v>
      </c>
      <c r="AO930" s="289">
        <v>35</v>
      </c>
      <c r="AP930" s="289">
        <v>45</v>
      </c>
      <c r="AQ930" s="301">
        <v>45</v>
      </c>
      <c r="AR930" s="23"/>
      <c r="AS930" s="116" t="str">
        <f t="shared" si="134"/>
        <v>N</v>
      </c>
      <c r="AT930" s="113">
        <f>IFERROR(SUMIF('Current NLData'!A:A,'Payment Changes'!G930,'Current NLData'!K:K)/COUNTIF('Current NLData'!A:A,'Payment Changes'!G930),0)+IFERROR(VLOOKUP(G930&amp;"-ALL",NLPaymentExport,10,FALSE),0)</f>
        <v>45</v>
      </c>
      <c r="AU930" s="117">
        <f t="shared" si="136"/>
        <v>0</v>
      </c>
    </row>
    <row r="931" spans="1:80" outlineLevel="1" x14ac:dyDescent="0.45">
      <c r="A931" s="3"/>
      <c r="C931" s="4"/>
      <c r="D931" s="456"/>
      <c r="E931" s="90" t="str">
        <f t="shared" si="131"/>
        <v>Cocoa Beach</v>
      </c>
      <c r="F931" s="92" t="str">
        <f t="shared" si="132"/>
        <v>CP686</v>
      </c>
      <c r="G931" s="98" t="str">
        <f t="shared" si="137"/>
        <v>CP686-NEW DONOR -6th</v>
      </c>
      <c r="H931" s="457"/>
      <c r="I931" s="34" t="s">
        <v>81</v>
      </c>
      <c r="J931" s="58">
        <v>30</v>
      </c>
      <c r="K931" s="62">
        <v>90</v>
      </c>
      <c r="L931" s="58">
        <v>30</v>
      </c>
      <c r="M931" s="58">
        <v>30</v>
      </c>
      <c r="N931" s="58">
        <v>30</v>
      </c>
      <c r="O931" s="58">
        <v>30</v>
      </c>
      <c r="P931" s="58">
        <v>30</v>
      </c>
      <c r="Q931" s="58">
        <v>30</v>
      </c>
      <c r="R931" s="58">
        <v>30</v>
      </c>
      <c r="S931" s="58">
        <v>30</v>
      </c>
      <c r="T931" s="58">
        <v>30</v>
      </c>
      <c r="U931" s="58">
        <v>30</v>
      </c>
      <c r="V931" s="186">
        <v>30</v>
      </c>
      <c r="W931" s="186">
        <v>35</v>
      </c>
      <c r="X931" s="186">
        <v>35</v>
      </c>
      <c r="Y931" s="186">
        <v>35</v>
      </c>
      <c r="Z931" s="186">
        <v>35</v>
      </c>
      <c r="AA931" s="186">
        <v>35</v>
      </c>
      <c r="AB931" s="186">
        <v>35</v>
      </c>
      <c r="AC931" s="186">
        <v>35</v>
      </c>
      <c r="AD931" s="190">
        <v>100</v>
      </c>
      <c r="AE931" s="214">
        <v>100</v>
      </c>
      <c r="AF931" s="214">
        <v>100</v>
      </c>
      <c r="AG931" s="214">
        <v>100</v>
      </c>
      <c r="AH931" s="214">
        <v>100</v>
      </c>
      <c r="AI931" s="214">
        <v>100</v>
      </c>
      <c r="AJ931" s="289">
        <v>35</v>
      </c>
      <c r="AK931" s="301">
        <v>35</v>
      </c>
      <c r="AL931" s="301">
        <v>35</v>
      </c>
      <c r="AM931" s="289">
        <v>100</v>
      </c>
      <c r="AN931" s="272">
        <v>100</v>
      </c>
      <c r="AO931" s="289">
        <v>35</v>
      </c>
      <c r="AP931" s="289">
        <v>45</v>
      </c>
      <c r="AQ931" s="301">
        <v>45</v>
      </c>
      <c r="AR931" s="23"/>
      <c r="AS931" s="116" t="str">
        <f t="shared" si="134"/>
        <v>N</v>
      </c>
      <c r="AT931" s="113">
        <f>IFERROR(SUMIF('Current NLData'!A:A,'Payment Changes'!G931,'Current NLData'!K:K)/COUNTIF('Current NLData'!A:A,'Payment Changes'!G931),0)+IFERROR(VLOOKUP(G931&amp;"-ALL",NLPaymentExport,10,FALSE),0)</f>
        <v>45</v>
      </c>
      <c r="AU931" s="117">
        <f t="shared" si="136"/>
        <v>0</v>
      </c>
    </row>
    <row r="932" spans="1:80" outlineLevel="1" x14ac:dyDescent="0.45">
      <c r="A932" s="3"/>
      <c r="C932" s="4"/>
      <c r="D932" s="456"/>
      <c r="E932" s="90" t="str">
        <f t="shared" ref="E932:E995" si="138">IF(B932 = "",E931,B932)</f>
        <v>Cocoa Beach</v>
      </c>
      <c r="F932" s="92" t="str">
        <f t="shared" ref="F932:F995" si="139">IF(D932 = "",F931,D932)</f>
        <v>CP686</v>
      </c>
      <c r="G932" s="98" t="str">
        <f t="shared" si="137"/>
        <v>CP686-NEW DONOR -7th</v>
      </c>
      <c r="H932" s="457"/>
      <c r="I932" s="34" t="s">
        <v>82</v>
      </c>
      <c r="J932" s="58">
        <v>30</v>
      </c>
      <c r="K932" s="62">
        <v>30</v>
      </c>
      <c r="L932" s="58">
        <v>30</v>
      </c>
      <c r="M932" s="58">
        <v>30</v>
      </c>
      <c r="N932" s="58">
        <v>30</v>
      </c>
      <c r="O932" s="58">
        <v>30</v>
      </c>
      <c r="P932" s="58">
        <v>30</v>
      </c>
      <c r="Q932" s="58">
        <v>30</v>
      </c>
      <c r="R932" s="58">
        <v>30</v>
      </c>
      <c r="S932" s="58">
        <v>30</v>
      </c>
      <c r="T932" s="58">
        <v>30</v>
      </c>
      <c r="U932" s="58">
        <v>30</v>
      </c>
      <c r="V932" s="186">
        <v>30</v>
      </c>
      <c r="W932" s="186">
        <v>35</v>
      </c>
      <c r="X932" s="186">
        <v>35</v>
      </c>
      <c r="Y932" s="186">
        <v>35</v>
      </c>
      <c r="Z932" s="186">
        <v>35</v>
      </c>
      <c r="AA932" s="186">
        <v>35</v>
      </c>
      <c r="AB932" s="186">
        <v>35</v>
      </c>
      <c r="AC932" s="186">
        <v>35</v>
      </c>
      <c r="AD932" s="214">
        <v>35</v>
      </c>
      <c r="AE932" s="214">
        <v>35</v>
      </c>
      <c r="AF932" s="214">
        <v>35</v>
      </c>
      <c r="AG932" s="214">
        <v>35</v>
      </c>
      <c r="AH932" s="214">
        <v>35</v>
      </c>
      <c r="AI932" s="214">
        <v>35</v>
      </c>
      <c r="AJ932" s="272">
        <v>35</v>
      </c>
      <c r="AK932" s="301">
        <v>35</v>
      </c>
      <c r="AL932" s="301">
        <v>35</v>
      </c>
      <c r="AM932" s="301">
        <v>35</v>
      </c>
      <c r="AN932" s="272">
        <v>35</v>
      </c>
      <c r="AO932" s="301">
        <v>35</v>
      </c>
      <c r="AP932" s="289">
        <v>45</v>
      </c>
      <c r="AQ932" s="301">
        <v>45</v>
      </c>
      <c r="AR932" s="23"/>
      <c r="AS932" s="116" t="str">
        <f t="shared" si="134"/>
        <v>N</v>
      </c>
      <c r="AT932" s="113">
        <f>IFERROR(SUMIF('Current NLData'!A:A,'Payment Changes'!G932,'Current NLData'!K:K)/COUNTIF('Current NLData'!A:A,'Payment Changes'!G932),0)+IFERROR(VLOOKUP(G932&amp;"-ALL",NLPaymentExport,10,FALSE),0)</f>
        <v>45</v>
      </c>
      <c r="AU932" s="117">
        <f t="shared" si="136"/>
        <v>0</v>
      </c>
    </row>
    <row r="933" spans="1:80" outlineLevel="1" x14ac:dyDescent="0.45">
      <c r="A933" s="3"/>
      <c r="C933" s="4"/>
      <c r="D933" s="456"/>
      <c r="E933" s="90" t="str">
        <f t="shared" si="138"/>
        <v>Cocoa Beach</v>
      </c>
      <c r="F933" s="92" t="str">
        <f t="shared" si="139"/>
        <v>CP686</v>
      </c>
      <c r="G933" s="98" t="str">
        <f t="shared" si="137"/>
        <v>CP686-NEW DONOR -8th</v>
      </c>
      <c r="H933" s="457"/>
      <c r="I933" s="35" t="s">
        <v>83</v>
      </c>
      <c r="J933" s="63">
        <v>30</v>
      </c>
      <c r="K933" s="64">
        <v>90</v>
      </c>
      <c r="L933" s="63">
        <v>30</v>
      </c>
      <c r="M933" s="63">
        <v>30</v>
      </c>
      <c r="N933" s="63">
        <v>30</v>
      </c>
      <c r="O933" s="63">
        <v>30</v>
      </c>
      <c r="P933" s="63">
        <v>30</v>
      </c>
      <c r="Q933" s="63">
        <v>30</v>
      </c>
      <c r="R933" s="63">
        <v>30</v>
      </c>
      <c r="S933" s="63">
        <v>30</v>
      </c>
      <c r="T933" s="63">
        <v>30</v>
      </c>
      <c r="U933" s="63">
        <v>30</v>
      </c>
      <c r="V933" s="187">
        <v>30</v>
      </c>
      <c r="W933" s="187">
        <v>35</v>
      </c>
      <c r="X933" s="187">
        <v>35</v>
      </c>
      <c r="Y933" s="187">
        <v>35</v>
      </c>
      <c r="Z933" s="187">
        <v>35</v>
      </c>
      <c r="AA933" s="187">
        <v>35</v>
      </c>
      <c r="AB933" s="187">
        <v>35</v>
      </c>
      <c r="AC933" s="187">
        <v>35</v>
      </c>
      <c r="AD933" s="221">
        <v>35</v>
      </c>
      <c r="AE933" s="221">
        <v>35</v>
      </c>
      <c r="AF933" s="221">
        <v>35</v>
      </c>
      <c r="AG933" s="221">
        <v>35</v>
      </c>
      <c r="AH933" s="221">
        <v>35</v>
      </c>
      <c r="AI933" s="221">
        <v>35</v>
      </c>
      <c r="AJ933" s="273">
        <v>35</v>
      </c>
      <c r="AK933" s="302">
        <v>35</v>
      </c>
      <c r="AL933" s="302">
        <v>35</v>
      </c>
      <c r="AM933" s="302">
        <v>35</v>
      </c>
      <c r="AN933" s="273">
        <v>35</v>
      </c>
      <c r="AO933" s="302">
        <v>35</v>
      </c>
      <c r="AP933" s="305">
        <v>45</v>
      </c>
      <c r="AQ933" s="302">
        <v>45</v>
      </c>
      <c r="AR933" s="23"/>
      <c r="AS933" s="116" t="str">
        <f t="shared" si="134"/>
        <v>N</v>
      </c>
      <c r="AT933" s="113">
        <f>IFERROR(SUMIF('Current NLData'!A:A,'Payment Changes'!G933,'Current NLData'!K:K)/COUNTIF('Current NLData'!A:A,'Payment Changes'!G933),0)+IFERROR(VLOOKUP(G933&amp;"-ALL",NLPaymentExport,10,FALSE),0)</f>
        <v>45</v>
      </c>
      <c r="AU933" s="117">
        <f t="shared" si="136"/>
        <v>0</v>
      </c>
    </row>
    <row r="934" spans="1:80" ht="28.5" outlineLevel="1" x14ac:dyDescent="0.45">
      <c r="A934" s="3"/>
      <c r="C934" s="4"/>
      <c r="D934" s="456"/>
      <c r="E934" s="90" t="str">
        <f t="shared" si="138"/>
        <v>Cocoa Beach</v>
      </c>
      <c r="F934" s="92" t="str">
        <f t="shared" si="139"/>
        <v>CP686</v>
      </c>
      <c r="G934" s="98" t="str">
        <f t="shared" si="137"/>
        <v>CP686-RETURN - 1st don of the week -STD</v>
      </c>
      <c r="H934" s="457"/>
      <c r="I934" s="36" t="s">
        <v>84</v>
      </c>
      <c r="J934" s="58">
        <v>30</v>
      </c>
      <c r="K934" s="58">
        <v>30</v>
      </c>
      <c r="L934" s="58">
        <v>30</v>
      </c>
      <c r="M934" s="58">
        <v>30</v>
      </c>
      <c r="N934" s="58">
        <v>30</v>
      </c>
      <c r="O934" s="58">
        <v>30</v>
      </c>
      <c r="P934" s="58">
        <v>30</v>
      </c>
      <c r="Q934" s="58">
        <v>30</v>
      </c>
      <c r="R934" s="58">
        <v>30</v>
      </c>
      <c r="S934" s="58">
        <v>30</v>
      </c>
      <c r="T934" s="58">
        <v>30</v>
      </c>
      <c r="U934" s="58">
        <v>30</v>
      </c>
      <c r="V934" s="186">
        <v>30</v>
      </c>
      <c r="W934" s="186">
        <v>35</v>
      </c>
      <c r="X934" s="186">
        <v>35</v>
      </c>
      <c r="Y934" s="186">
        <v>35</v>
      </c>
      <c r="Z934" s="186">
        <v>35</v>
      </c>
      <c r="AA934" s="186">
        <v>35</v>
      </c>
      <c r="AB934" s="186">
        <v>35</v>
      </c>
      <c r="AC934" s="186">
        <v>35</v>
      </c>
      <c r="AD934" s="214">
        <v>35</v>
      </c>
      <c r="AE934" s="214">
        <v>35</v>
      </c>
      <c r="AF934" s="214">
        <v>35</v>
      </c>
      <c r="AG934" s="214">
        <v>35</v>
      </c>
      <c r="AH934" s="214">
        <v>35</v>
      </c>
      <c r="AI934" s="214">
        <v>35</v>
      </c>
      <c r="AJ934" s="272">
        <v>35</v>
      </c>
      <c r="AK934" s="301">
        <v>35</v>
      </c>
      <c r="AL934" s="301">
        <v>35</v>
      </c>
      <c r="AM934" s="301">
        <v>35</v>
      </c>
      <c r="AN934" s="272">
        <v>35</v>
      </c>
      <c r="AO934" s="301">
        <v>35</v>
      </c>
      <c r="AP934" s="289">
        <v>45</v>
      </c>
      <c r="AQ934" s="301">
        <v>45</v>
      </c>
      <c r="AR934" s="22"/>
      <c r="AS934" s="116" t="str">
        <f t="shared" si="134"/>
        <v>N</v>
      </c>
      <c r="AT934" s="113">
        <f>IFERROR(SUMIF('Current NLData'!A:A,'Payment Changes'!G934,'Current NLData'!K:K)/COUNTIF('Current NLData'!A:A,'Payment Changes'!G934),0)+IFERROR(VLOOKUP(G934&amp;"-ALL",NLPaymentExport,10,FALSE),0)</f>
        <v>45</v>
      </c>
      <c r="AU934" s="117">
        <f t="shared" si="136"/>
        <v>0</v>
      </c>
    </row>
    <row r="935" spans="1:80" ht="28.5" outlineLevel="1" x14ac:dyDescent="0.45">
      <c r="A935" s="3"/>
      <c r="C935" s="4"/>
      <c r="D935" s="456"/>
      <c r="E935" s="90" t="str">
        <f t="shared" si="138"/>
        <v>Cocoa Beach</v>
      </c>
      <c r="F935" s="92" t="str">
        <f t="shared" si="139"/>
        <v>CP686</v>
      </c>
      <c r="G935" s="98" t="str">
        <f t="shared" si="137"/>
        <v>CP686-RETURN - 2nd don of the week -BONUS</v>
      </c>
      <c r="H935" s="457"/>
      <c r="I935" s="36" t="s">
        <v>85</v>
      </c>
      <c r="J935" s="58">
        <v>60</v>
      </c>
      <c r="K935" s="58">
        <v>60</v>
      </c>
      <c r="L935" s="58">
        <v>60</v>
      </c>
      <c r="M935" s="58">
        <v>60</v>
      </c>
      <c r="N935" s="58">
        <v>60</v>
      </c>
      <c r="O935" s="58">
        <v>60</v>
      </c>
      <c r="P935" s="58">
        <v>60</v>
      </c>
      <c r="Q935" s="58">
        <v>60</v>
      </c>
      <c r="R935" s="58">
        <v>60</v>
      </c>
      <c r="S935" s="58">
        <v>60</v>
      </c>
      <c r="T935" s="58">
        <v>60</v>
      </c>
      <c r="U935" s="58">
        <v>55</v>
      </c>
      <c r="V935" s="186">
        <v>55</v>
      </c>
      <c r="W935" s="186">
        <v>45</v>
      </c>
      <c r="X935" s="186">
        <v>45</v>
      </c>
      <c r="Y935" s="186">
        <v>45</v>
      </c>
      <c r="Z935" s="186">
        <v>45</v>
      </c>
      <c r="AA935" s="186">
        <v>45</v>
      </c>
      <c r="AB935" s="186">
        <v>45</v>
      </c>
      <c r="AC935" s="186">
        <v>45</v>
      </c>
      <c r="AD935" s="214">
        <v>45</v>
      </c>
      <c r="AE935" s="214">
        <v>45</v>
      </c>
      <c r="AF935" s="214">
        <v>45</v>
      </c>
      <c r="AG935" s="214">
        <v>45</v>
      </c>
      <c r="AH935" s="214">
        <v>45</v>
      </c>
      <c r="AI935" s="214">
        <v>45</v>
      </c>
      <c r="AJ935" s="272">
        <v>45</v>
      </c>
      <c r="AK935" s="301">
        <v>45</v>
      </c>
      <c r="AL935" s="301">
        <v>45</v>
      </c>
      <c r="AM935" s="301">
        <v>45</v>
      </c>
      <c r="AN935" s="272">
        <v>45</v>
      </c>
      <c r="AO935" s="301">
        <v>45</v>
      </c>
      <c r="AP935" s="289">
        <v>30</v>
      </c>
      <c r="AQ935" s="301">
        <v>30</v>
      </c>
      <c r="AR935" s="22"/>
      <c r="AS935" s="116" t="str">
        <f t="shared" si="134"/>
        <v>N</v>
      </c>
      <c r="AT935" s="113">
        <f>IFERROR(SUMIF('Current NLData'!A:A,'Payment Changes'!G935,'Current NLData'!K:K)/COUNTIF('Current NLData'!A:A,'Payment Changes'!G935),0)+IFERROR(VLOOKUP(G935&amp;"-ALL",NLPaymentExport,10,FALSE),0)</f>
        <v>30</v>
      </c>
      <c r="AU935" s="117">
        <f t="shared" si="136"/>
        <v>0</v>
      </c>
    </row>
    <row r="936" spans="1:80" ht="28.5" outlineLevel="1" x14ac:dyDescent="0.45">
      <c r="A936" s="3"/>
      <c r="C936" s="4"/>
      <c r="D936" s="456"/>
      <c r="E936" s="90" t="str">
        <f t="shared" si="138"/>
        <v>Cocoa Beach</v>
      </c>
      <c r="F936" s="92" t="str">
        <f t="shared" si="139"/>
        <v>CP686</v>
      </c>
      <c r="G936" s="98" t="str">
        <f t="shared" si="137"/>
        <v>CP686-RETURN - 5th don of the month -BONUS</v>
      </c>
      <c r="H936" s="457"/>
      <c r="I936" s="37" t="s">
        <v>86</v>
      </c>
      <c r="J936" s="65">
        <v>0</v>
      </c>
      <c r="K936" s="65">
        <v>0</v>
      </c>
      <c r="L936" s="65">
        <v>0</v>
      </c>
      <c r="M936" s="65">
        <v>0</v>
      </c>
      <c r="N936" s="65">
        <v>0</v>
      </c>
      <c r="O936" s="65">
        <v>0</v>
      </c>
      <c r="P936" s="65">
        <v>0</v>
      </c>
      <c r="Q936" s="65">
        <v>0</v>
      </c>
      <c r="R936" s="65">
        <v>0</v>
      </c>
      <c r="S936" s="65">
        <v>0</v>
      </c>
      <c r="T936" s="65">
        <v>0</v>
      </c>
      <c r="U936" s="65">
        <v>0</v>
      </c>
      <c r="V936" s="188">
        <v>0</v>
      </c>
      <c r="W936" s="188">
        <v>0</v>
      </c>
      <c r="X936" s="188">
        <v>0</v>
      </c>
      <c r="Y936" s="188">
        <v>0</v>
      </c>
      <c r="Z936" s="188">
        <v>0</v>
      </c>
      <c r="AA936" s="188">
        <v>0</v>
      </c>
      <c r="AB936" s="188">
        <v>0</v>
      </c>
      <c r="AC936" s="188">
        <v>0</v>
      </c>
      <c r="AD936" s="222">
        <v>0</v>
      </c>
      <c r="AE936" s="222">
        <v>0</v>
      </c>
      <c r="AF936" s="222">
        <v>0</v>
      </c>
      <c r="AG936" s="222">
        <v>0</v>
      </c>
      <c r="AH936" s="222">
        <v>0</v>
      </c>
      <c r="AI936" s="222">
        <v>0</v>
      </c>
      <c r="AJ936" s="287">
        <v>0</v>
      </c>
      <c r="AK936" s="303">
        <v>0</v>
      </c>
      <c r="AL936" s="303">
        <v>0</v>
      </c>
      <c r="AM936" s="303">
        <v>0</v>
      </c>
      <c r="AN936" s="287">
        <v>0</v>
      </c>
      <c r="AO936" s="290">
        <v>20</v>
      </c>
      <c r="AP936" s="303">
        <v>20</v>
      </c>
      <c r="AQ936" s="290">
        <v>0</v>
      </c>
      <c r="AR936" s="22"/>
      <c r="AS936" s="116" t="str">
        <f t="shared" si="134"/>
        <v>Y</v>
      </c>
      <c r="AT936" s="113">
        <f>IFERROR(SUMIF('Current NLData'!A:A,'Payment Changes'!G936,'Current NLData'!K:K)/COUNTIF('Current NLData'!A:A,'Payment Changes'!G936),0)+IFERROR(VLOOKUP(G936&amp;"-ALL",NLPaymentExport,10,FALSE),0)</f>
        <v>20</v>
      </c>
      <c r="AU936" s="117">
        <f t="shared" si="136"/>
        <v>-20</v>
      </c>
    </row>
    <row r="937" spans="1:80" ht="28.5" outlineLevel="1" x14ac:dyDescent="0.45">
      <c r="A937" s="3"/>
      <c r="C937" s="4"/>
      <c r="D937" s="456"/>
      <c r="E937" s="90" t="str">
        <f t="shared" si="138"/>
        <v>Cocoa Beach</v>
      </c>
      <c r="F937" s="92" t="str">
        <f t="shared" si="139"/>
        <v>CP686</v>
      </c>
      <c r="G937" s="98" t="str">
        <f t="shared" si="137"/>
        <v>CP686-RETURN - 6th don of the month -BONUS</v>
      </c>
      <c r="H937" s="457"/>
      <c r="I937" s="38" t="s">
        <v>87</v>
      </c>
      <c r="J937" s="58">
        <v>20</v>
      </c>
      <c r="K937" s="58">
        <v>20</v>
      </c>
      <c r="L937" s="58">
        <v>0</v>
      </c>
      <c r="M937" s="58">
        <v>0</v>
      </c>
      <c r="N937" s="58">
        <v>0</v>
      </c>
      <c r="O937" s="58">
        <v>0</v>
      </c>
      <c r="P937" s="58">
        <v>0</v>
      </c>
      <c r="Q937" s="58">
        <v>0</v>
      </c>
      <c r="R937" s="58">
        <v>0</v>
      </c>
      <c r="S937" s="58">
        <v>0</v>
      </c>
      <c r="T937" s="58">
        <v>0</v>
      </c>
      <c r="U937" s="58">
        <v>0</v>
      </c>
      <c r="V937" s="186">
        <v>0</v>
      </c>
      <c r="W937" s="186">
        <v>0</v>
      </c>
      <c r="X937" s="186">
        <v>0</v>
      </c>
      <c r="Y937" s="186">
        <v>0</v>
      </c>
      <c r="Z937" s="186">
        <v>0</v>
      </c>
      <c r="AA937" s="186">
        <v>0</v>
      </c>
      <c r="AB937" s="186">
        <v>0</v>
      </c>
      <c r="AC937" s="186">
        <v>0</v>
      </c>
      <c r="AD937" s="214">
        <v>0</v>
      </c>
      <c r="AE937" s="190">
        <v>20</v>
      </c>
      <c r="AF937" s="190">
        <v>20</v>
      </c>
      <c r="AG937" s="214">
        <v>20</v>
      </c>
      <c r="AH937" s="214">
        <v>20</v>
      </c>
      <c r="AI937" s="214">
        <v>20</v>
      </c>
      <c r="AJ937" s="272">
        <v>20</v>
      </c>
      <c r="AK937" s="301">
        <v>20</v>
      </c>
      <c r="AL937" s="301">
        <v>20</v>
      </c>
      <c r="AM937" s="301">
        <v>20</v>
      </c>
      <c r="AN937" s="272">
        <v>20</v>
      </c>
      <c r="AO937" s="301">
        <v>20</v>
      </c>
      <c r="AP937" s="301">
        <v>20</v>
      </c>
      <c r="AQ937" s="301">
        <v>20</v>
      </c>
      <c r="AR937" s="22"/>
      <c r="AS937" s="116" t="str">
        <f t="shared" si="134"/>
        <v>N</v>
      </c>
      <c r="AT937" s="113">
        <f>IFERROR(SUMIF('Current NLData'!A:A,'Payment Changes'!G937,'Current NLData'!K:K)/COUNTIF('Current NLData'!A:A,'Payment Changes'!G937),0)+IFERROR(VLOOKUP(G937&amp;"-ALL",NLPaymentExport,10,FALSE),0)</f>
        <v>20</v>
      </c>
      <c r="AU937" s="117">
        <f t="shared" si="136"/>
        <v>0</v>
      </c>
    </row>
    <row r="938" spans="1:80" ht="28.5" outlineLevel="1" x14ac:dyDescent="0.45">
      <c r="A938" s="3"/>
      <c r="C938" s="4"/>
      <c r="D938" s="456"/>
      <c r="E938" s="90" t="str">
        <f t="shared" si="138"/>
        <v>Cocoa Beach</v>
      </c>
      <c r="F938" s="92" t="str">
        <f t="shared" si="139"/>
        <v>CP686</v>
      </c>
      <c r="G938" s="98" t="str">
        <f t="shared" si="137"/>
        <v>CP686-RETURN - 7th don of the month -BONUS</v>
      </c>
      <c r="H938" s="457"/>
      <c r="I938" s="38" t="s">
        <v>88</v>
      </c>
      <c r="J938" s="58">
        <v>0</v>
      </c>
      <c r="K938" s="58">
        <v>0</v>
      </c>
      <c r="L938" s="58">
        <v>0</v>
      </c>
      <c r="M938" s="58">
        <v>0</v>
      </c>
      <c r="N938" s="58">
        <v>0</v>
      </c>
      <c r="O938" s="58">
        <v>0</v>
      </c>
      <c r="P938" s="58">
        <v>0</v>
      </c>
      <c r="Q938" s="58">
        <v>0</v>
      </c>
      <c r="R938" s="58">
        <v>0</v>
      </c>
      <c r="S938" s="58">
        <v>0</v>
      </c>
      <c r="T938" s="58">
        <v>0</v>
      </c>
      <c r="U938" s="58">
        <v>0</v>
      </c>
      <c r="V938" s="186">
        <v>0</v>
      </c>
      <c r="W938" s="186">
        <v>0</v>
      </c>
      <c r="X938" s="186">
        <v>0</v>
      </c>
      <c r="Y938" s="186">
        <v>0</v>
      </c>
      <c r="Z938" s="186">
        <v>0</v>
      </c>
      <c r="AA938" s="186">
        <v>0</v>
      </c>
      <c r="AB938" s="186">
        <v>0</v>
      </c>
      <c r="AC938" s="186">
        <v>0</v>
      </c>
      <c r="AD938" s="214">
        <v>0</v>
      </c>
      <c r="AE938" s="214">
        <v>0</v>
      </c>
      <c r="AF938" s="214">
        <v>0</v>
      </c>
      <c r="AG938" s="214">
        <v>0</v>
      </c>
      <c r="AH938" s="214">
        <v>0</v>
      </c>
      <c r="AI938" s="214">
        <v>0</v>
      </c>
      <c r="AJ938" s="272">
        <v>0</v>
      </c>
      <c r="AK938" s="301">
        <v>0</v>
      </c>
      <c r="AL938" s="301">
        <v>0</v>
      </c>
      <c r="AM938" s="301">
        <v>0</v>
      </c>
      <c r="AN938" s="272">
        <v>0</v>
      </c>
      <c r="AO938" s="301">
        <v>0</v>
      </c>
      <c r="AP938" s="301">
        <v>0</v>
      </c>
      <c r="AQ938" s="301">
        <v>0</v>
      </c>
      <c r="AR938" s="22"/>
      <c r="AS938" s="116" t="str">
        <f t="shared" si="134"/>
        <v>N</v>
      </c>
      <c r="AT938" s="113">
        <f>IFERROR(SUMIF('Current NLData'!A:A,'Payment Changes'!G938,'Current NLData'!K:K)/COUNTIF('Current NLData'!A:A,'Payment Changes'!G938),0)+IFERROR(VLOOKUP(G938&amp;"-ALL",NLPaymentExport,10,FALSE),0)</f>
        <v>0</v>
      </c>
      <c r="AU938" s="117">
        <f t="shared" si="136"/>
        <v>0</v>
      </c>
    </row>
    <row r="939" spans="1:80" ht="28.5" outlineLevel="1" x14ac:dyDescent="0.45">
      <c r="A939" s="3"/>
      <c r="C939" s="4"/>
      <c r="D939" s="456"/>
      <c r="E939" s="90" t="str">
        <f t="shared" si="138"/>
        <v>Cocoa Beach</v>
      </c>
      <c r="F939" s="92" t="str">
        <f t="shared" si="139"/>
        <v>CP686</v>
      </c>
      <c r="G939" s="98" t="str">
        <f t="shared" si="137"/>
        <v>CP686-RETURN - 8th don of the month -BONUS</v>
      </c>
      <c r="H939" s="457"/>
      <c r="I939" s="38" t="s">
        <v>89</v>
      </c>
      <c r="J939" s="58">
        <v>0</v>
      </c>
      <c r="K939" s="58">
        <v>0</v>
      </c>
      <c r="L939" s="58">
        <v>0</v>
      </c>
      <c r="M939" s="58">
        <v>0</v>
      </c>
      <c r="N939" s="58">
        <v>0</v>
      </c>
      <c r="O939" s="58">
        <v>0</v>
      </c>
      <c r="P939" s="58">
        <v>0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186">
        <v>0</v>
      </c>
      <c r="W939" s="186">
        <v>0</v>
      </c>
      <c r="X939" s="186">
        <v>0</v>
      </c>
      <c r="Y939" s="186">
        <v>0</v>
      </c>
      <c r="Z939" s="186">
        <v>0</v>
      </c>
      <c r="AA939" s="186">
        <v>0</v>
      </c>
      <c r="AB939" s="186">
        <v>0</v>
      </c>
      <c r="AC939" s="186">
        <v>0</v>
      </c>
      <c r="AD939" s="214">
        <v>0</v>
      </c>
      <c r="AE939" s="214">
        <v>0</v>
      </c>
      <c r="AF939" s="214">
        <v>0</v>
      </c>
      <c r="AG939" s="214">
        <v>0</v>
      </c>
      <c r="AH939" s="214">
        <v>0</v>
      </c>
      <c r="AI939" s="214">
        <v>0</v>
      </c>
      <c r="AJ939" s="272">
        <v>0</v>
      </c>
      <c r="AK939" s="301">
        <v>0</v>
      </c>
      <c r="AL939" s="301">
        <v>0</v>
      </c>
      <c r="AM939" s="301">
        <v>0</v>
      </c>
      <c r="AN939" s="272">
        <v>0</v>
      </c>
      <c r="AO939" s="301">
        <v>0</v>
      </c>
      <c r="AP939" s="301">
        <v>0</v>
      </c>
      <c r="AQ939" s="301">
        <v>0</v>
      </c>
      <c r="AR939" s="22"/>
      <c r="AS939" s="116" t="str">
        <f t="shared" si="134"/>
        <v>N</v>
      </c>
      <c r="AT939" s="113">
        <f>IFERROR(SUMIF('Current NLData'!A:A,'Payment Changes'!G939,'Current NLData'!K:K)/COUNTIF('Current NLData'!A:A,'Payment Changes'!G939),0)+IFERROR(VLOOKUP(G939&amp;"-ALL",NLPaymentExport,10,FALSE),0)</f>
        <v>0</v>
      </c>
      <c r="AU939" s="117">
        <f t="shared" si="136"/>
        <v>0</v>
      </c>
    </row>
    <row r="940" spans="1:80" ht="28.5" outlineLevel="1" x14ac:dyDescent="0.45">
      <c r="A940" s="3"/>
      <c r="C940" s="4" t="str">
        <f>IF(J940=0,"Warning","")</f>
        <v/>
      </c>
      <c r="D940" s="456"/>
      <c r="E940" s="90" t="str">
        <f t="shared" si="138"/>
        <v>Cocoa Beach</v>
      </c>
      <c r="F940" s="92" t="str">
        <f t="shared" si="139"/>
        <v>CP686</v>
      </c>
      <c r="G940" s="98" t="str">
        <f t="shared" si="137"/>
        <v>CP686-RETURN - Buddy referral  -BONUS</v>
      </c>
      <c r="H940" s="457"/>
      <c r="I940" s="39" t="s">
        <v>90</v>
      </c>
      <c r="J940" s="58">
        <v>50</v>
      </c>
      <c r="K940" s="58">
        <v>50</v>
      </c>
      <c r="L940" s="58">
        <v>0</v>
      </c>
      <c r="M940" s="58">
        <v>0</v>
      </c>
      <c r="N940" s="58">
        <v>0</v>
      </c>
      <c r="O940" s="58">
        <v>50</v>
      </c>
      <c r="P940" s="58">
        <v>50</v>
      </c>
      <c r="Q940" s="58">
        <v>50</v>
      </c>
      <c r="R940" s="58">
        <v>50</v>
      </c>
      <c r="S940" s="58">
        <v>50</v>
      </c>
      <c r="T940" s="58">
        <v>50</v>
      </c>
      <c r="U940" s="58">
        <v>50</v>
      </c>
      <c r="V940" s="186">
        <v>50</v>
      </c>
      <c r="W940" s="186">
        <v>50</v>
      </c>
      <c r="X940" s="186">
        <v>50</v>
      </c>
      <c r="Y940" s="186">
        <v>50</v>
      </c>
      <c r="Z940" s="186">
        <v>50</v>
      </c>
      <c r="AA940" s="186">
        <v>100</v>
      </c>
      <c r="AB940" s="190">
        <v>50</v>
      </c>
      <c r="AC940" s="190">
        <v>50</v>
      </c>
      <c r="AD940" s="214">
        <v>50</v>
      </c>
      <c r="AE940" s="214">
        <v>50</v>
      </c>
      <c r="AF940" s="214">
        <v>50</v>
      </c>
      <c r="AG940" s="214">
        <v>50</v>
      </c>
      <c r="AH940" s="214">
        <v>50</v>
      </c>
      <c r="AI940" s="214">
        <v>50</v>
      </c>
      <c r="AJ940" s="289">
        <v>0</v>
      </c>
      <c r="AK940" s="301">
        <v>0</v>
      </c>
      <c r="AL940" s="301">
        <v>0</v>
      </c>
      <c r="AM940" s="289">
        <v>50</v>
      </c>
      <c r="AN940" s="289">
        <v>100</v>
      </c>
      <c r="AO940" s="301">
        <v>100</v>
      </c>
      <c r="AP940" s="301">
        <v>100</v>
      </c>
      <c r="AQ940" s="301">
        <v>100</v>
      </c>
      <c r="AR940" s="22"/>
      <c r="AS940" s="116" t="str">
        <f t="shared" si="134"/>
        <v>N</v>
      </c>
      <c r="AT940" s="113">
        <f>IFERROR(SUMIF('Current NLData'!A:A,'Payment Changes'!G940,'Current NLData'!K:K)/COUNTIF('Current NLData'!A:A,'Payment Changes'!G940),0)+IFERROR(VLOOKUP(G940&amp;"-ALL",NLPaymentExport,10,FALSE),0)</f>
        <v>100</v>
      </c>
      <c r="AU940" s="117">
        <f t="shared" si="136"/>
        <v>0</v>
      </c>
    </row>
    <row r="941" spans="1:80" s="89" customFormat="1" ht="21.4" thickBot="1" x14ac:dyDescent="0.7">
      <c r="A941" s="85"/>
      <c r="B941" s="348"/>
      <c r="C941" s="160"/>
      <c r="D941" s="86"/>
      <c r="E941" s="86"/>
      <c r="F941" s="86"/>
      <c r="G941" s="86"/>
      <c r="H941" s="95"/>
      <c r="I941" s="87"/>
      <c r="J941" s="88"/>
      <c r="K941" s="88"/>
      <c r="L941" s="88"/>
      <c r="M941" s="88"/>
      <c r="N941" s="88"/>
      <c r="O941" s="88"/>
      <c r="P941" s="88"/>
      <c r="Q941" s="88"/>
      <c r="R941" s="88"/>
      <c r="S941" s="88"/>
      <c r="T941" s="88"/>
      <c r="U941" s="88"/>
      <c r="V941" s="189" t="s">
        <v>91</v>
      </c>
      <c r="W941" s="189" t="s">
        <v>91</v>
      </c>
      <c r="X941" s="189" t="s">
        <v>91</v>
      </c>
      <c r="Y941" s="189" t="s">
        <v>91</v>
      </c>
      <c r="Z941" s="189" t="s">
        <v>91</v>
      </c>
      <c r="AA941" s="189" t="s">
        <v>91</v>
      </c>
      <c r="AB941" s="189" t="s">
        <v>91</v>
      </c>
      <c r="AC941" s="189" t="s">
        <v>91</v>
      </c>
      <c r="AD941" s="257" t="s">
        <v>91</v>
      </c>
      <c r="AE941" s="257" t="s">
        <v>91</v>
      </c>
      <c r="AF941" s="257" t="s">
        <v>91</v>
      </c>
      <c r="AG941" s="257" t="s">
        <v>91</v>
      </c>
      <c r="AH941" s="257" t="s">
        <v>91</v>
      </c>
      <c r="AI941" s="257" t="s">
        <v>91</v>
      </c>
      <c r="AJ941" s="288" t="s">
        <v>91</v>
      </c>
      <c r="AK941" s="311" t="s">
        <v>91</v>
      </c>
      <c r="AL941" s="311" t="s">
        <v>91</v>
      </c>
      <c r="AM941" s="311" t="s">
        <v>91</v>
      </c>
      <c r="AN941" s="288" t="s">
        <v>91</v>
      </c>
      <c r="AO941" s="311" t="s">
        <v>91</v>
      </c>
      <c r="AP941" s="311" t="s">
        <v>91</v>
      </c>
      <c r="AQ941" s="311" t="s">
        <v>91</v>
      </c>
      <c r="AR941" s="21"/>
      <c r="AS941" s="116" t="str">
        <f t="shared" si="134"/>
        <v>N</v>
      </c>
      <c r="AT941" s="113">
        <f>IFERROR(SUMIF('Current NLData'!A:A,'Payment Changes'!G941,'Current NLData'!K:K)/COUNTIF('Current NLData'!A:A,'Payment Changes'!G941),0)+IFERROR(VLOOKUP(G941&amp;"-ALL",NLPaymentExport,10,FALSE),0)</f>
        <v>0</v>
      </c>
      <c r="AU941" s="117" t="str">
        <f t="shared" si="136"/>
        <v/>
      </c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</row>
    <row r="942" spans="1:80" s="10" customFormat="1" x14ac:dyDescent="0.45">
      <c r="A942" s="458">
        <v>53</v>
      </c>
      <c r="B942" s="461" t="s">
        <v>669</v>
      </c>
      <c r="C942" s="473" t="s">
        <v>44</v>
      </c>
      <c r="D942" s="467" t="s">
        <v>305</v>
      </c>
      <c r="E942" s="105" t="str">
        <f t="shared" si="138"/>
        <v>Hendersonville</v>
      </c>
      <c r="F942" s="106" t="s">
        <v>670</v>
      </c>
      <c r="G942" s="107" t="str">
        <f t="shared" ref="G942:G960" si="140">F942&amp;"-"&amp;I942</f>
        <v>CP955-New Donor</v>
      </c>
      <c r="H942" s="470" t="s">
        <v>282</v>
      </c>
      <c r="I942" s="76" t="s">
        <v>48</v>
      </c>
      <c r="J942" s="40" t="s">
        <v>671</v>
      </c>
      <c r="K942" s="41" t="s">
        <v>672</v>
      </c>
      <c r="L942" s="41" t="s">
        <v>673</v>
      </c>
      <c r="M942" s="41" t="s">
        <v>674</v>
      </c>
      <c r="N942" s="40" t="s">
        <v>674</v>
      </c>
      <c r="O942" s="40" t="s">
        <v>675</v>
      </c>
      <c r="P942" s="40" t="s">
        <v>675</v>
      </c>
      <c r="Q942" s="40" t="s">
        <v>634</v>
      </c>
      <c r="R942" s="40" t="s">
        <v>634</v>
      </c>
      <c r="S942" s="40" t="s">
        <v>634</v>
      </c>
      <c r="T942" s="40" t="s">
        <v>633</v>
      </c>
      <c r="U942" s="40" t="s">
        <v>633</v>
      </c>
      <c r="V942" s="180" t="s">
        <v>633</v>
      </c>
      <c r="W942" s="180" t="s">
        <v>673</v>
      </c>
      <c r="X942" s="180" t="s">
        <v>673</v>
      </c>
      <c r="Y942" s="180" t="s">
        <v>673</v>
      </c>
      <c r="Z942" s="180" t="s">
        <v>673</v>
      </c>
      <c r="AA942" s="180" t="s">
        <v>634</v>
      </c>
      <c r="AB942" s="180" t="s">
        <v>634</v>
      </c>
      <c r="AC942" s="180" t="s">
        <v>634</v>
      </c>
      <c r="AD942" s="191" t="s">
        <v>328</v>
      </c>
      <c r="AE942" s="213" t="s">
        <v>328</v>
      </c>
      <c r="AF942" s="213" t="s">
        <v>328</v>
      </c>
      <c r="AG942" s="213" t="s">
        <v>328</v>
      </c>
      <c r="AH942" s="213" t="s">
        <v>328</v>
      </c>
      <c r="AI942" s="213" t="s">
        <v>328</v>
      </c>
      <c r="AJ942" s="281" t="s">
        <v>328</v>
      </c>
      <c r="AK942" s="320" t="s">
        <v>328</v>
      </c>
      <c r="AL942" s="320" t="s">
        <v>328</v>
      </c>
      <c r="AM942" s="320" t="s">
        <v>328</v>
      </c>
      <c r="AN942" s="282" t="s">
        <v>676</v>
      </c>
      <c r="AO942" s="320" t="s">
        <v>676</v>
      </c>
      <c r="AP942" s="320" t="s">
        <v>676</v>
      </c>
      <c r="AQ942" s="320" t="s">
        <v>676</v>
      </c>
      <c r="AR942" s="108"/>
      <c r="AS942" s="116" t="str">
        <f t="shared" si="134"/>
        <v>N</v>
      </c>
      <c r="AT942" s="113">
        <f>IFERROR(SUMIF('Current NLData'!A:A,'Payment Changes'!G942,'Current NLData'!K:K)/COUNTIF('Current NLData'!A:A,'Payment Changes'!G942),0)+IFERROR(VLOOKUP(G942&amp;"-ALL",NLPaymentExport,10,FALSE),0)</f>
        <v>0</v>
      </c>
      <c r="AU942" s="117" t="str">
        <f t="shared" si="136"/>
        <v/>
      </c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</row>
    <row r="943" spans="1:80" x14ac:dyDescent="0.45">
      <c r="A943" s="459"/>
      <c r="B943" s="462"/>
      <c r="C943" s="474"/>
      <c r="D943" s="468"/>
      <c r="E943" s="90" t="str">
        <f t="shared" si="138"/>
        <v>Hendersonville</v>
      </c>
      <c r="F943" s="91" t="s">
        <v>670</v>
      </c>
      <c r="G943" s="97" t="str">
        <f t="shared" si="140"/>
        <v>CP955-Return Donor</v>
      </c>
      <c r="H943" s="471"/>
      <c r="I943" s="77" t="s">
        <v>60</v>
      </c>
      <c r="J943" s="43" t="s">
        <v>402</v>
      </c>
      <c r="K943" s="43" t="s">
        <v>402</v>
      </c>
      <c r="L943" s="44" t="s">
        <v>312</v>
      </c>
      <c r="M943" s="45" t="s">
        <v>312</v>
      </c>
      <c r="N943" s="43" t="s">
        <v>312</v>
      </c>
      <c r="O943" s="43" t="s">
        <v>312</v>
      </c>
      <c r="P943" s="43" t="s">
        <v>312</v>
      </c>
      <c r="Q943" s="43" t="s">
        <v>378</v>
      </c>
      <c r="R943" s="43" t="s">
        <v>378</v>
      </c>
      <c r="S943" s="43" t="s">
        <v>378</v>
      </c>
      <c r="T943" s="43" t="s">
        <v>378</v>
      </c>
      <c r="U943" s="43" t="s">
        <v>378</v>
      </c>
      <c r="V943" s="176" t="s">
        <v>378</v>
      </c>
      <c r="W943" s="176" t="s">
        <v>380</v>
      </c>
      <c r="X943" s="176" t="s">
        <v>380</v>
      </c>
      <c r="Y943" s="176" t="s">
        <v>380</v>
      </c>
      <c r="Z943" s="176" t="s">
        <v>380</v>
      </c>
      <c r="AA943" s="176" t="s">
        <v>380</v>
      </c>
      <c r="AB943" s="176" t="s">
        <v>380</v>
      </c>
      <c r="AC943" s="176" t="s">
        <v>380</v>
      </c>
      <c r="AD943" s="217" t="s">
        <v>380</v>
      </c>
      <c r="AE943" s="217" t="s">
        <v>380</v>
      </c>
      <c r="AF943" s="217" t="s">
        <v>380</v>
      </c>
      <c r="AG943" s="217" t="s">
        <v>380</v>
      </c>
      <c r="AH943" s="217" t="s">
        <v>380</v>
      </c>
      <c r="AI943" s="217" t="s">
        <v>380</v>
      </c>
      <c r="AJ943" s="270" t="s">
        <v>380</v>
      </c>
      <c r="AK943" s="313" t="s">
        <v>380</v>
      </c>
      <c r="AL943" s="313" t="s">
        <v>380</v>
      </c>
      <c r="AM943" s="313" t="s">
        <v>380</v>
      </c>
      <c r="AN943" s="271" t="s">
        <v>676</v>
      </c>
      <c r="AO943" s="313" t="s">
        <v>676</v>
      </c>
      <c r="AP943" s="313" t="s">
        <v>676</v>
      </c>
      <c r="AQ943" s="313" t="s">
        <v>676</v>
      </c>
      <c r="AR943" s="21"/>
      <c r="AS943" s="116" t="str">
        <f t="shared" si="134"/>
        <v>N</v>
      </c>
      <c r="AT943" s="113">
        <f>IFERROR(SUMIF('Current NLData'!A:A,'Payment Changes'!G943,'Current NLData'!K:K)/COUNTIF('Current NLData'!A:A,'Payment Changes'!G943),0)+IFERROR(VLOOKUP(G943&amp;"-ALL",NLPaymentExport,10,FALSE),0)</f>
        <v>0</v>
      </c>
      <c r="AU943" s="117" t="str">
        <f t="shared" si="136"/>
        <v/>
      </c>
    </row>
    <row r="944" spans="1:80" x14ac:dyDescent="0.45">
      <c r="A944" s="459"/>
      <c r="B944" s="462"/>
      <c r="C944" s="474"/>
      <c r="D944" s="468"/>
      <c r="E944" s="90" t="str">
        <f t="shared" si="138"/>
        <v>Hendersonville</v>
      </c>
      <c r="F944" s="91" t="s">
        <v>670</v>
      </c>
      <c r="G944" s="97" t="str">
        <f t="shared" si="140"/>
        <v>CP955-Retention Bonus</v>
      </c>
      <c r="H944" s="471"/>
      <c r="I944" s="78" t="s">
        <v>62</v>
      </c>
      <c r="J944" s="46" t="s">
        <v>67</v>
      </c>
      <c r="K944" s="46" t="s">
        <v>67</v>
      </c>
      <c r="L944" s="47" t="s">
        <v>67</v>
      </c>
      <c r="M944" s="48" t="s">
        <v>67</v>
      </c>
      <c r="N944" s="46" t="s">
        <v>67</v>
      </c>
      <c r="O944" s="46" t="s">
        <v>677</v>
      </c>
      <c r="P944" s="46" t="s">
        <v>677</v>
      </c>
      <c r="Q944" s="46" t="s">
        <v>677</v>
      </c>
      <c r="R944" s="46" t="s">
        <v>677</v>
      </c>
      <c r="S944" s="46" t="s">
        <v>677</v>
      </c>
      <c r="T944" s="46" t="s">
        <v>678</v>
      </c>
      <c r="U944" s="46" t="s">
        <v>678</v>
      </c>
      <c r="V944" s="177" t="s">
        <v>678</v>
      </c>
      <c r="W944" s="177" t="s">
        <v>360</v>
      </c>
      <c r="X944" s="177" t="s">
        <v>66</v>
      </c>
      <c r="Y944" s="177" t="s">
        <v>66</v>
      </c>
      <c r="Z944" s="177" t="s">
        <v>66</v>
      </c>
      <c r="AA944" s="177" t="s">
        <v>66</v>
      </c>
      <c r="AB944" s="177" t="s">
        <v>66</v>
      </c>
      <c r="AC944" s="177" t="s">
        <v>66</v>
      </c>
      <c r="AD944" s="218" t="s">
        <v>66</v>
      </c>
      <c r="AE944" s="218" t="s">
        <v>66</v>
      </c>
      <c r="AF944" s="218" t="s">
        <v>66</v>
      </c>
      <c r="AG944" s="218" t="s">
        <v>66</v>
      </c>
      <c r="AH944" s="218" t="s">
        <v>66</v>
      </c>
      <c r="AI944" s="242" t="s">
        <v>679</v>
      </c>
      <c r="AJ944" s="276" t="s">
        <v>679</v>
      </c>
      <c r="AK944" s="314" t="s">
        <v>679</v>
      </c>
      <c r="AL944" s="314" t="s">
        <v>679</v>
      </c>
      <c r="AM944" s="314" t="s">
        <v>679</v>
      </c>
      <c r="AN944" s="276" t="s">
        <v>680</v>
      </c>
      <c r="AO944" s="314" t="s">
        <v>680</v>
      </c>
      <c r="AP944" s="314" t="s">
        <v>680</v>
      </c>
      <c r="AQ944" s="314" t="s">
        <v>681</v>
      </c>
      <c r="AR944" s="21"/>
      <c r="AS944" s="116" t="str">
        <f t="shared" si="134"/>
        <v>Y</v>
      </c>
      <c r="AT944" s="113">
        <f>IFERROR(SUMIF('Current NLData'!A:A,'Payment Changes'!G944,'Current NLData'!K:K)/COUNTIF('Current NLData'!A:A,'Payment Changes'!G944),0)+IFERROR(VLOOKUP(G944&amp;"-ALL",NLPaymentExport,10,FALSE),0)</f>
        <v>0</v>
      </c>
      <c r="AU944" s="117" t="str">
        <f t="shared" si="136"/>
        <v/>
      </c>
    </row>
    <row r="945" spans="1:80" s="15" customFormat="1" ht="14.65" thickBot="1" x14ac:dyDescent="0.5">
      <c r="A945" s="460"/>
      <c r="B945" s="463"/>
      <c r="C945" s="475"/>
      <c r="D945" s="469"/>
      <c r="E945" s="109" t="str">
        <f t="shared" si="138"/>
        <v>Hendersonville</v>
      </c>
      <c r="F945" s="110" t="s">
        <v>670</v>
      </c>
      <c r="G945" s="111" t="str">
        <f t="shared" si="140"/>
        <v>CP955-Referral</v>
      </c>
      <c r="H945" s="472"/>
      <c r="I945" s="79" t="s">
        <v>73</v>
      </c>
      <c r="J945" s="49">
        <v>50</v>
      </c>
      <c r="K945" s="49">
        <v>0</v>
      </c>
      <c r="L945" s="50" t="s">
        <v>64</v>
      </c>
      <c r="M945" s="51" t="s">
        <v>64</v>
      </c>
      <c r="N945" s="49" t="s">
        <v>64</v>
      </c>
      <c r="O945" s="49">
        <v>50</v>
      </c>
      <c r="P945" s="49">
        <v>50</v>
      </c>
      <c r="Q945" s="49">
        <v>50</v>
      </c>
      <c r="R945" s="49">
        <v>50</v>
      </c>
      <c r="S945" s="49">
        <v>50</v>
      </c>
      <c r="T945" s="49" t="s">
        <v>64</v>
      </c>
      <c r="U945" s="49" t="s">
        <v>64</v>
      </c>
      <c r="V945" s="178" t="s">
        <v>64</v>
      </c>
      <c r="W945" s="178" t="s">
        <v>64</v>
      </c>
      <c r="X945" s="178" t="s">
        <v>64</v>
      </c>
      <c r="Y945" s="178" t="s">
        <v>64</v>
      </c>
      <c r="Z945" s="178">
        <v>100</v>
      </c>
      <c r="AA945" s="178">
        <v>100</v>
      </c>
      <c r="AB945" s="233" t="s">
        <v>135</v>
      </c>
      <c r="AC945" s="244" t="s">
        <v>133</v>
      </c>
      <c r="AD945" s="249" t="s">
        <v>133</v>
      </c>
      <c r="AE945" s="234" t="s">
        <v>132</v>
      </c>
      <c r="AF945" s="234" t="s">
        <v>132</v>
      </c>
      <c r="AG945" s="249" t="s">
        <v>132</v>
      </c>
      <c r="AH945" s="249" t="s">
        <v>132</v>
      </c>
      <c r="AI945" s="249" t="s">
        <v>132</v>
      </c>
      <c r="AJ945" s="277" t="s">
        <v>132</v>
      </c>
      <c r="AK945" s="315" t="s">
        <v>132</v>
      </c>
      <c r="AL945" s="315" t="s">
        <v>132</v>
      </c>
      <c r="AM945" s="315" t="s">
        <v>132</v>
      </c>
      <c r="AN945" s="283" t="s">
        <v>132</v>
      </c>
      <c r="AO945" s="315" t="s">
        <v>132</v>
      </c>
      <c r="AP945" s="315" t="s">
        <v>132</v>
      </c>
      <c r="AQ945" s="315" t="s">
        <v>132</v>
      </c>
      <c r="AR945" s="112"/>
      <c r="AS945" s="116" t="str">
        <f t="shared" si="134"/>
        <v>N</v>
      </c>
      <c r="AT945" s="113">
        <f>IFERROR(SUMIF('Current NLData'!A:A,'Payment Changes'!G945,'Current NLData'!K:K)/COUNTIF('Current NLData'!A:A,'Payment Changes'!G945),0)+IFERROR(VLOOKUP(G945&amp;"-ALL",NLPaymentExport,10,FALSE),0)</f>
        <v>0</v>
      </c>
      <c r="AU945" s="117" t="str">
        <f t="shared" si="136"/>
        <v/>
      </c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</row>
    <row r="946" spans="1:80" outlineLevel="1" x14ac:dyDescent="0.45">
      <c r="A946" s="3"/>
      <c r="C946" s="4"/>
      <c r="D946" s="455" t="s">
        <v>670</v>
      </c>
      <c r="E946" s="90" t="str">
        <f t="shared" si="138"/>
        <v>Hendersonville</v>
      </c>
      <c r="F946" s="92" t="str">
        <f t="shared" si="139"/>
        <v>CP955</v>
      </c>
      <c r="G946" s="98" t="str">
        <f t="shared" si="140"/>
        <v>CP955-NEW DONOR -1st</v>
      </c>
      <c r="H946" s="457" t="s">
        <v>75</v>
      </c>
      <c r="I946" s="33" t="s">
        <v>76</v>
      </c>
      <c r="J946" s="60">
        <v>100</v>
      </c>
      <c r="K946" s="61">
        <v>100</v>
      </c>
      <c r="L946" s="60">
        <v>100</v>
      </c>
      <c r="M946" s="60">
        <v>125</v>
      </c>
      <c r="N946" s="60">
        <v>125</v>
      </c>
      <c r="O946" s="60">
        <v>125</v>
      </c>
      <c r="P946" s="60">
        <v>125</v>
      </c>
      <c r="Q946" s="60">
        <v>100</v>
      </c>
      <c r="R946" s="60">
        <v>100</v>
      </c>
      <c r="S946" s="60">
        <v>100</v>
      </c>
      <c r="T946" s="60">
        <v>100</v>
      </c>
      <c r="U946" s="60">
        <v>100</v>
      </c>
      <c r="V946" s="185">
        <v>100</v>
      </c>
      <c r="W946" s="185">
        <v>100</v>
      </c>
      <c r="X946" s="185">
        <v>100</v>
      </c>
      <c r="Y946" s="185">
        <v>100</v>
      </c>
      <c r="Z946" s="185">
        <v>100</v>
      </c>
      <c r="AA946" s="185">
        <v>100</v>
      </c>
      <c r="AB946" s="185">
        <v>100</v>
      </c>
      <c r="AC946" s="185">
        <v>100</v>
      </c>
      <c r="AD946" s="220">
        <v>100</v>
      </c>
      <c r="AE946" s="220">
        <v>100</v>
      </c>
      <c r="AF946" s="220">
        <v>100</v>
      </c>
      <c r="AG946" s="220">
        <v>100</v>
      </c>
      <c r="AH946" s="220">
        <v>100</v>
      </c>
      <c r="AI946" s="220">
        <v>100</v>
      </c>
      <c r="AJ946" s="286">
        <v>100</v>
      </c>
      <c r="AK946" s="300">
        <v>100</v>
      </c>
      <c r="AL946" s="300">
        <v>100</v>
      </c>
      <c r="AM946" s="300">
        <v>100</v>
      </c>
      <c r="AN946" s="332">
        <v>70</v>
      </c>
      <c r="AO946" s="300">
        <v>70</v>
      </c>
      <c r="AP946" s="300">
        <v>70</v>
      </c>
      <c r="AQ946" s="300">
        <v>70</v>
      </c>
      <c r="AR946" s="23"/>
      <c r="AS946" s="116" t="str">
        <f t="shared" si="134"/>
        <v>N</v>
      </c>
      <c r="AT946" s="113">
        <f>IFERROR(SUMIF('Current NLData'!A:A,'Payment Changes'!G946,'Current NLData'!K:K)/COUNTIF('Current NLData'!A:A,'Payment Changes'!G946),0)+IFERROR(VLOOKUP(G946&amp;"-ALL",NLPaymentExport,10,FALSE),0)</f>
        <v>70</v>
      </c>
      <c r="AU946" s="117">
        <f t="shared" si="136"/>
        <v>0</v>
      </c>
    </row>
    <row r="947" spans="1:80" outlineLevel="1" x14ac:dyDescent="0.45">
      <c r="A947" s="3"/>
      <c r="C947" s="4"/>
      <c r="D947" s="456"/>
      <c r="E947" s="90" t="str">
        <f t="shared" si="138"/>
        <v>Hendersonville</v>
      </c>
      <c r="F947" s="92" t="str">
        <f t="shared" si="139"/>
        <v>CP955</v>
      </c>
      <c r="G947" s="98" t="str">
        <f t="shared" si="140"/>
        <v>CP955-NEW DONOR -2nd</v>
      </c>
      <c r="H947" s="457"/>
      <c r="I947" s="34" t="s">
        <v>77</v>
      </c>
      <c r="J947" s="58">
        <v>100</v>
      </c>
      <c r="K947" s="62">
        <v>100</v>
      </c>
      <c r="L947" s="58">
        <v>100</v>
      </c>
      <c r="M947" s="58">
        <v>125</v>
      </c>
      <c r="N947" s="58">
        <v>125</v>
      </c>
      <c r="O947" s="58">
        <v>125</v>
      </c>
      <c r="P947" s="58">
        <v>125</v>
      </c>
      <c r="Q947" s="58">
        <v>100</v>
      </c>
      <c r="R947" s="58">
        <v>100</v>
      </c>
      <c r="S947" s="58">
        <v>100</v>
      </c>
      <c r="T947" s="58">
        <v>100</v>
      </c>
      <c r="U947" s="58">
        <v>100</v>
      </c>
      <c r="V947" s="186">
        <v>100</v>
      </c>
      <c r="W947" s="186">
        <v>100</v>
      </c>
      <c r="X947" s="186">
        <v>100</v>
      </c>
      <c r="Y947" s="186">
        <v>100</v>
      </c>
      <c r="Z947" s="186">
        <v>100</v>
      </c>
      <c r="AA947" s="186">
        <v>100</v>
      </c>
      <c r="AB947" s="186">
        <v>100</v>
      </c>
      <c r="AC947" s="186">
        <v>100</v>
      </c>
      <c r="AD947" s="214">
        <v>100</v>
      </c>
      <c r="AE947" s="214">
        <v>100</v>
      </c>
      <c r="AF947" s="214">
        <v>100</v>
      </c>
      <c r="AG947" s="214">
        <v>100</v>
      </c>
      <c r="AH947" s="214">
        <v>100</v>
      </c>
      <c r="AI947" s="214">
        <v>100</v>
      </c>
      <c r="AJ947" s="272">
        <v>100</v>
      </c>
      <c r="AK947" s="301">
        <v>100</v>
      </c>
      <c r="AL947" s="301">
        <v>100</v>
      </c>
      <c r="AM947" s="301">
        <v>100</v>
      </c>
      <c r="AN947" s="289">
        <v>70</v>
      </c>
      <c r="AO947" s="301">
        <v>70</v>
      </c>
      <c r="AP947" s="301">
        <v>70</v>
      </c>
      <c r="AQ947" s="301">
        <v>70</v>
      </c>
      <c r="AR947" s="23"/>
      <c r="AS947" s="116" t="str">
        <f t="shared" si="134"/>
        <v>N</v>
      </c>
      <c r="AT947" s="113">
        <f>IFERROR(SUMIF('Current NLData'!A:A,'Payment Changes'!G947,'Current NLData'!K:K)/COUNTIF('Current NLData'!A:A,'Payment Changes'!G947),0)+IFERROR(VLOOKUP(G947&amp;"-ALL",NLPaymentExport,10,FALSE),0)</f>
        <v>70</v>
      </c>
      <c r="AU947" s="117">
        <f t="shared" si="136"/>
        <v>0</v>
      </c>
    </row>
    <row r="948" spans="1:80" outlineLevel="1" x14ac:dyDescent="0.45">
      <c r="A948" s="3"/>
      <c r="C948" s="4"/>
      <c r="D948" s="456"/>
      <c r="E948" s="90" t="str">
        <f t="shared" si="138"/>
        <v>Hendersonville</v>
      </c>
      <c r="F948" s="92" t="str">
        <f t="shared" si="139"/>
        <v>CP955</v>
      </c>
      <c r="G948" s="98" t="str">
        <f t="shared" si="140"/>
        <v>CP955-NEW DONOR -3rd</v>
      </c>
      <c r="H948" s="457"/>
      <c r="I948" s="34" t="s">
        <v>78</v>
      </c>
      <c r="J948" s="58">
        <v>100</v>
      </c>
      <c r="K948" s="62">
        <v>100</v>
      </c>
      <c r="L948" s="58">
        <v>100</v>
      </c>
      <c r="M948" s="58">
        <v>125</v>
      </c>
      <c r="N948" s="58">
        <v>125</v>
      </c>
      <c r="O948" s="58">
        <v>125</v>
      </c>
      <c r="P948" s="58">
        <v>125</v>
      </c>
      <c r="Q948" s="58">
        <v>100</v>
      </c>
      <c r="R948" s="58">
        <v>100</v>
      </c>
      <c r="S948" s="58">
        <v>100</v>
      </c>
      <c r="T948" s="58">
        <v>100</v>
      </c>
      <c r="U948" s="58">
        <v>100</v>
      </c>
      <c r="V948" s="186">
        <v>100</v>
      </c>
      <c r="W948" s="186">
        <v>100</v>
      </c>
      <c r="X948" s="186">
        <v>100</v>
      </c>
      <c r="Y948" s="186">
        <v>100</v>
      </c>
      <c r="Z948" s="186">
        <v>100</v>
      </c>
      <c r="AA948" s="186">
        <v>100</v>
      </c>
      <c r="AB948" s="186">
        <v>100</v>
      </c>
      <c r="AC948" s="186">
        <v>100</v>
      </c>
      <c r="AD948" s="214">
        <v>100</v>
      </c>
      <c r="AE948" s="214">
        <v>100</v>
      </c>
      <c r="AF948" s="214">
        <v>100</v>
      </c>
      <c r="AG948" s="214">
        <v>100</v>
      </c>
      <c r="AH948" s="214">
        <v>100</v>
      </c>
      <c r="AI948" s="214">
        <v>100</v>
      </c>
      <c r="AJ948" s="272">
        <v>100</v>
      </c>
      <c r="AK948" s="301">
        <v>100</v>
      </c>
      <c r="AL948" s="301">
        <v>100</v>
      </c>
      <c r="AM948" s="301">
        <v>100</v>
      </c>
      <c r="AN948" s="289">
        <v>70</v>
      </c>
      <c r="AO948" s="301">
        <v>70</v>
      </c>
      <c r="AP948" s="301">
        <v>70</v>
      </c>
      <c r="AQ948" s="301">
        <v>70</v>
      </c>
      <c r="AR948" s="23"/>
      <c r="AS948" s="116" t="str">
        <f t="shared" si="134"/>
        <v>N</v>
      </c>
      <c r="AT948" s="113">
        <f>IFERROR(SUMIF('Current NLData'!A:A,'Payment Changes'!G948,'Current NLData'!K:K)/COUNTIF('Current NLData'!A:A,'Payment Changes'!G948),0)+IFERROR(VLOOKUP(G948&amp;"-ALL",NLPaymentExport,10,FALSE),0)</f>
        <v>70</v>
      </c>
      <c r="AU948" s="117">
        <f t="shared" si="136"/>
        <v>0</v>
      </c>
    </row>
    <row r="949" spans="1:80" outlineLevel="1" x14ac:dyDescent="0.45">
      <c r="A949" s="3"/>
      <c r="C949" s="4"/>
      <c r="D949" s="456"/>
      <c r="E949" s="90" t="str">
        <f t="shared" si="138"/>
        <v>Hendersonville</v>
      </c>
      <c r="F949" s="92" t="str">
        <f t="shared" si="139"/>
        <v>CP955</v>
      </c>
      <c r="G949" s="98" t="str">
        <f t="shared" si="140"/>
        <v>CP955-NEW DONOR -4th</v>
      </c>
      <c r="H949" s="457"/>
      <c r="I949" s="34" t="s">
        <v>79</v>
      </c>
      <c r="J949" s="58">
        <v>45</v>
      </c>
      <c r="K949" s="62">
        <v>45</v>
      </c>
      <c r="L949" s="58">
        <v>45</v>
      </c>
      <c r="M949" s="58">
        <v>45</v>
      </c>
      <c r="N949" s="58">
        <v>45</v>
      </c>
      <c r="O949" s="58">
        <v>125</v>
      </c>
      <c r="P949" s="58">
        <v>125</v>
      </c>
      <c r="Q949" s="58">
        <v>100</v>
      </c>
      <c r="R949" s="58">
        <v>100</v>
      </c>
      <c r="S949" s="58">
        <v>100</v>
      </c>
      <c r="T949" s="58">
        <v>100</v>
      </c>
      <c r="U949" s="58">
        <v>100</v>
      </c>
      <c r="V949" s="186">
        <v>100</v>
      </c>
      <c r="W949" s="186">
        <v>40</v>
      </c>
      <c r="X949" s="186">
        <v>40</v>
      </c>
      <c r="Y949" s="186">
        <v>40</v>
      </c>
      <c r="Z949" s="186">
        <v>40</v>
      </c>
      <c r="AA949" s="186">
        <v>100</v>
      </c>
      <c r="AB949" s="186">
        <v>100</v>
      </c>
      <c r="AC949" s="186">
        <v>100</v>
      </c>
      <c r="AD949" s="214">
        <v>100</v>
      </c>
      <c r="AE949" s="214">
        <v>100</v>
      </c>
      <c r="AF949" s="214">
        <v>100</v>
      </c>
      <c r="AG949" s="214">
        <v>100</v>
      </c>
      <c r="AH949" s="214">
        <v>100</v>
      </c>
      <c r="AI949" s="214">
        <v>100</v>
      </c>
      <c r="AJ949" s="272">
        <v>100</v>
      </c>
      <c r="AK949" s="301">
        <v>100</v>
      </c>
      <c r="AL949" s="301">
        <v>100</v>
      </c>
      <c r="AM949" s="301">
        <v>100</v>
      </c>
      <c r="AN949" s="289">
        <v>70</v>
      </c>
      <c r="AO949" s="301">
        <v>70</v>
      </c>
      <c r="AP949" s="301">
        <v>70</v>
      </c>
      <c r="AQ949" s="301">
        <v>70</v>
      </c>
      <c r="AR949" s="23"/>
      <c r="AS949" s="116" t="str">
        <f t="shared" si="134"/>
        <v>N</v>
      </c>
      <c r="AT949" s="113">
        <f>IFERROR(SUMIF('Current NLData'!A:A,'Payment Changes'!G949,'Current NLData'!K:K)/COUNTIF('Current NLData'!A:A,'Payment Changes'!G949),0)+IFERROR(VLOOKUP(G949&amp;"-ALL",NLPaymentExport,10,FALSE),0)</f>
        <v>70</v>
      </c>
      <c r="AU949" s="117">
        <f t="shared" si="136"/>
        <v>0</v>
      </c>
    </row>
    <row r="950" spans="1:80" outlineLevel="1" x14ac:dyDescent="0.45">
      <c r="A950" s="3"/>
      <c r="C950" s="4"/>
      <c r="D950" s="456"/>
      <c r="E950" s="90" t="str">
        <f t="shared" si="138"/>
        <v>Hendersonville</v>
      </c>
      <c r="F950" s="92" t="str">
        <f t="shared" si="139"/>
        <v>CP955</v>
      </c>
      <c r="G950" s="98" t="str">
        <f t="shared" si="140"/>
        <v>CP955-NEW DONOR -5th</v>
      </c>
      <c r="H950" s="457"/>
      <c r="I950" s="34" t="s">
        <v>80</v>
      </c>
      <c r="J950" s="58">
        <v>70</v>
      </c>
      <c r="K950" s="62">
        <v>70</v>
      </c>
      <c r="L950" s="58">
        <v>45</v>
      </c>
      <c r="M950" s="58">
        <v>45</v>
      </c>
      <c r="N950" s="58">
        <v>45</v>
      </c>
      <c r="O950" s="58">
        <v>125</v>
      </c>
      <c r="P950" s="58">
        <v>125</v>
      </c>
      <c r="Q950" s="58">
        <v>100</v>
      </c>
      <c r="R950" s="58">
        <v>100</v>
      </c>
      <c r="S950" s="58">
        <v>100</v>
      </c>
      <c r="T950" s="58">
        <v>45</v>
      </c>
      <c r="U950" s="58">
        <v>45</v>
      </c>
      <c r="V950" s="186">
        <v>45</v>
      </c>
      <c r="W950" s="186">
        <v>40</v>
      </c>
      <c r="X950" s="186">
        <v>40</v>
      </c>
      <c r="Y950" s="186">
        <v>40</v>
      </c>
      <c r="Z950" s="186">
        <v>40</v>
      </c>
      <c r="AA950" s="186">
        <v>100</v>
      </c>
      <c r="AB950" s="186">
        <v>100</v>
      </c>
      <c r="AC950" s="186">
        <v>100</v>
      </c>
      <c r="AD950" s="214">
        <v>100</v>
      </c>
      <c r="AE950" s="214">
        <v>100</v>
      </c>
      <c r="AF950" s="214">
        <v>100</v>
      </c>
      <c r="AG950" s="214">
        <v>100</v>
      </c>
      <c r="AH950" s="214">
        <v>100</v>
      </c>
      <c r="AI950" s="214">
        <v>100</v>
      </c>
      <c r="AJ950" s="272">
        <v>100</v>
      </c>
      <c r="AK950" s="301">
        <v>100</v>
      </c>
      <c r="AL950" s="301">
        <v>100</v>
      </c>
      <c r="AM950" s="301">
        <v>100</v>
      </c>
      <c r="AN950" s="289">
        <v>70</v>
      </c>
      <c r="AO950" s="301">
        <v>70</v>
      </c>
      <c r="AP950" s="301">
        <v>70</v>
      </c>
      <c r="AQ950" s="301">
        <v>70</v>
      </c>
      <c r="AR950" s="23"/>
      <c r="AS950" s="116" t="str">
        <f t="shared" si="134"/>
        <v>N</v>
      </c>
      <c r="AT950" s="113">
        <f>IFERROR(SUMIF('Current NLData'!A:A,'Payment Changes'!G950,'Current NLData'!K:K)/COUNTIF('Current NLData'!A:A,'Payment Changes'!G950),0)+IFERROR(VLOOKUP(G950&amp;"-ALL",NLPaymentExport,10,FALSE),0)</f>
        <v>70</v>
      </c>
      <c r="AU950" s="117">
        <f t="shared" si="136"/>
        <v>0</v>
      </c>
    </row>
    <row r="951" spans="1:80" outlineLevel="1" x14ac:dyDescent="0.45">
      <c r="A951" s="3"/>
      <c r="C951" s="4"/>
      <c r="D951" s="456"/>
      <c r="E951" s="90" t="str">
        <f t="shared" si="138"/>
        <v>Hendersonville</v>
      </c>
      <c r="F951" s="92" t="str">
        <f t="shared" si="139"/>
        <v>CP955</v>
      </c>
      <c r="G951" s="98" t="str">
        <f t="shared" si="140"/>
        <v>CP955-NEW DONOR -6th</v>
      </c>
      <c r="H951" s="457"/>
      <c r="I951" s="34" t="s">
        <v>81</v>
      </c>
      <c r="J951" s="58">
        <v>45</v>
      </c>
      <c r="K951" s="62">
        <v>45</v>
      </c>
      <c r="L951" s="58">
        <v>45</v>
      </c>
      <c r="M951" s="58">
        <v>45</v>
      </c>
      <c r="N951" s="58">
        <v>45</v>
      </c>
      <c r="O951" s="58">
        <v>45</v>
      </c>
      <c r="P951" s="58">
        <v>45</v>
      </c>
      <c r="Q951" s="58">
        <v>45</v>
      </c>
      <c r="R951" s="58">
        <v>45</v>
      </c>
      <c r="S951" s="58">
        <v>45</v>
      </c>
      <c r="T951" s="58">
        <v>45</v>
      </c>
      <c r="U951" s="58">
        <v>45</v>
      </c>
      <c r="V951" s="186">
        <v>45</v>
      </c>
      <c r="W951" s="186">
        <v>40</v>
      </c>
      <c r="X951" s="186">
        <v>40</v>
      </c>
      <c r="Y951" s="186">
        <v>40</v>
      </c>
      <c r="Z951" s="186">
        <v>40</v>
      </c>
      <c r="AA951" s="186">
        <v>40</v>
      </c>
      <c r="AB951" s="186">
        <v>40</v>
      </c>
      <c r="AC951" s="186">
        <v>40</v>
      </c>
      <c r="AD951" s="190">
        <v>100</v>
      </c>
      <c r="AE951" s="214">
        <v>100</v>
      </c>
      <c r="AF951" s="214">
        <v>100</v>
      </c>
      <c r="AG951" s="214">
        <v>100</v>
      </c>
      <c r="AH951" s="214">
        <v>100</v>
      </c>
      <c r="AI951" s="214">
        <v>100</v>
      </c>
      <c r="AJ951" s="272">
        <v>100</v>
      </c>
      <c r="AK951" s="301">
        <v>100</v>
      </c>
      <c r="AL951" s="301">
        <v>100</v>
      </c>
      <c r="AM951" s="301">
        <v>100</v>
      </c>
      <c r="AN951" s="289">
        <v>70</v>
      </c>
      <c r="AO951" s="301">
        <v>70</v>
      </c>
      <c r="AP951" s="301">
        <v>70</v>
      </c>
      <c r="AQ951" s="301">
        <v>70</v>
      </c>
      <c r="AR951" s="23"/>
      <c r="AS951" s="116" t="str">
        <f t="shared" si="134"/>
        <v>N</v>
      </c>
      <c r="AT951" s="113">
        <f>IFERROR(SUMIF('Current NLData'!A:A,'Payment Changes'!G951,'Current NLData'!K:K)/COUNTIF('Current NLData'!A:A,'Payment Changes'!G951),0)+IFERROR(VLOOKUP(G951&amp;"-ALL",NLPaymentExport,10,FALSE),0)</f>
        <v>70</v>
      </c>
      <c r="AU951" s="117">
        <f t="shared" si="136"/>
        <v>0</v>
      </c>
    </row>
    <row r="952" spans="1:80" outlineLevel="1" x14ac:dyDescent="0.45">
      <c r="A952" s="3"/>
      <c r="C952" s="4"/>
      <c r="D952" s="456"/>
      <c r="E952" s="90" t="str">
        <f t="shared" si="138"/>
        <v>Hendersonville</v>
      </c>
      <c r="F952" s="92" t="str">
        <f t="shared" si="139"/>
        <v>CP955</v>
      </c>
      <c r="G952" s="98" t="str">
        <f t="shared" si="140"/>
        <v>CP955-NEW DONOR -7th</v>
      </c>
      <c r="H952" s="457"/>
      <c r="I952" s="34" t="s">
        <v>82</v>
      </c>
      <c r="J952" s="58">
        <v>70</v>
      </c>
      <c r="K952" s="62">
        <v>70</v>
      </c>
      <c r="L952" s="58">
        <v>45</v>
      </c>
      <c r="M952" s="58">
        <v>45</v>
      </c>
      <c r="N952" s="58">
        <v>45</v>
      </c>
      <c r="O952" s="58">
        <v>45</v>
      </c>
      <c r="P952" s="58">
        <v>45</v>
      </c>
      <c r="Q952" s="58">
        <v>45</v>
      </c>
      <c r="R952" s="58">
        <v>45</v>
      </c>
      <c r="S952" s="58">
        <v>45</v>
      </c>
      <c r="T952" s="58">
        <v>45</v>
      </c>
      <c r="U952" s="58">
        <v>45</v>
      </c>
      <c r="V952" s="186">
        <v>45</v>
      </c>
      <c r="W952" s="186">
        <v>40</v>
      </c>
      <c r="X952" s="186">
        <v>40</v>
      </c>
      <c r="Y952" s="186">
        <v>40</v>
      </c>
      <c r="Z952" s="186">
        <v>40</v>
      </c>
      <c r="AA952" s="186">
        <v>40</v>
      </c>
      <c r="AB952" s="186">
        <v>40</v>
      </c>
      <c r="AC952" s="186">
        <v>40</v>
      </c>
      <c r="AD952" s="190">
        <v>100</v>
      </c>
      <c r="AE952" s="214">
        <v>100</v>
      </c>
      <c r="AF952" s="214">
        <v>100</v>
      </c>
      <c r="AG952" s="214">
        <v>100</v>
      </c>
      <c r="AH952" s="214">
        <v>100</v>
      </c>
      <c r="AI952" s="214">
        <v>100</v>
      </c>
      <c r="AJ952" s="272">
        <v>100</v>
      </c>
      <c r="AK952" s="301">
        <v>100</v>
      </c>
      <c r="AL952" s="301">
        <v>100</v>
      </c>
      <c r="AM952" s="301">
        <v>100</v>
      </c>
      <c r="AN952" s="289">
        <v>70</v>
      </c>
      <c r="AO952" s="301">
        <v>70</v>
      </c>
      <c r="AP952" s="301">
        <v>70</v>
      </c>
      <c r="AQ952" s="301">
        <v>70</v>
      </c>
      <c r="AR952" s="23"/>
      <c r="AS952" s="116" t="str">
        <f t="shared" si="134"/>
        <v>N</v>
      </c>
      <c r="AT952" s="113">
        <f>IFERROR(SUMIF('Current NLData'!A:A,'Payment Changes'!G952,'Current NLData'!K:K)/COUNTIF('Current NLData'!A:A,'Payment Changes'!G952),0)+IFERROR(VLOOKUP(G952&amp;"-ALL",NLPaymentExport,10,FALSE),0)</f>
        <v>70</v>
      </c>
      <c r="AU952" s="117">
        <f t="shared" si="136"/>
        <v>0</v>
      </c>
    </row>
    <row r="953" spans="1:80" outlineLevel="1" x14ac:dyDescent="0.45">
      <c r="A953" s="3"/>
      <c r="C953" s="4"/>
      <c r="D953" s="456"/>
      <c r="E953" s="90" t="str">
        <f t="shared" si="138"/>
        <v>Hendersonville</v>
      </c>
      <c r="F953" s="92" t="str">
        <f t="shared" si="139"/>
        <v>CP955</v>
      </c>
      <c r="G953" s="98" t="str">
        <f t="shared" si="140"/>
        <v>CP955-NEW DONOR -8th</v>
      </c>
      <c r="H953" s="457"/>
      <c r="I953" s="35" t="s">
        <v>83</v>
      </c>
      <c r="J953" s="63">
        <v>45</v>
      </c>
      <c r="K953" s="64">
        <v>45</v>
      </c>
      <c r="L953" s="63">
        <v>45</v>
      </c>
      <c r="M953" s="63">
        <v>45</v>
      </c>
      <c r="N953" s="63">
        <v>45</v>
      </c>
      <c r="O953" s="63">
        <v>45</v>
      </c>
      <c r="P953" s="63">
        <v>45</v>
      </c>
      <c r="Q953" s="63">
        <v>45</v>
      </c>
      <c r="R953" s="63">
        <v>45</v>
      </c>
      <c r="S953" s="63">
        <v>45</v>
      </c>
      <c r="T953" s="63">
        <v>45</v>
      </c>
      <c r="U953" s="63">
        <v>45</v>
      </c>
      <c r="V953" s="187">
        <v>45</v>
      </c>
      <c r="W953" s="187">
        <v>40</v>
      </c>
      <c r="X953" s="187">
        <v>40</v>
      </c>
      <c r="Y953" s="187">
        <v>40</v>
      </c>
      <c r="Z953" s="187">
        <v>40</v>
      </c>
      <c r="AA953" s="187">
        <v>40</v>
      </c>
      <c r="AB953" s="187">
        <v>40</v>
      </c>
      <c r="AC953" s="187">
        <v>40</v>
      </c>
      <c r="AD953" s="243">
        <v>100</v>
      </c>
      <c r="AE953" s="221">
        <v>100</v>
      </c>
      <c r="AF953" s="221">
        <v>100</v>
      </c>
      <c r="AG953" s="221">
        <v>100</v>
      </c>
      <c r="AH953" s="221">
        <v>100</v>
      </c>
      <c r="AI953" s="221">
        <v>100</v>
      </c>
      <c r="AJ953" s="273">
        <v>100</v>
      </c>
      <c r="AK953" s="302">
        <v>100</v>
      </c>
      <c r="AL953" s="302">
        <v>100</v>
      </c>
      <c r="AM953" s="302">
        <v>100</v>
      </c>
      <c r="AN953" s="305">
        <v>70</v>
      </c>
      <c r="AO953" s="302">
        <v>70</v>
      </c>
      <c r="AP953" s="302">
        <v>70</v>
      </c>
      <c r="AQ953" s="302">
        <v>70</v>
      </c>
      <c r="AR953" s="23"/>
      <c r="AS953" s="116" t="str">
        <f t="shared" si="134"/>
        <v>N</v>
      </c>
      <c r="AT953" s="113">
        <f>IFERROR(SUMIF('Current NLData'!A:A,'Payment Changes'!G953,'Current NLData'!K:K)/COUNTIF('Current NLData'!A:A,'Payment Changes'!G953),0)+IFERROR(VLOOKUP(G953&amp;"-ALL",NLPaymentExport,10,FALSE),0)</f>
        <v>70</v>
      </c>
      <c r="AU953" s="117">
        <f t="shared" si="136"/>
        <v>0</v>
      </c>
    </row>
    <row r="954" spans="1:80" ht="28.5" outlineLevel="1" x14ac:dyDescent="0.45">
      <c r="A954" s="3"/>
      <c r="C954" s="4"/>
      <c r="D954" s="456"/>
      <c r="E954" s="90" t="str">
        <f t="shared" si="138"/>
        <v>Hendersonville</v>
      </c>
      <c r="F954" s="92" t="str">
        <f t="shared" si="139"/>
        <v>CP955</v>
      </c>
      <c r="G954" s="98" t="str">
        <f t="shared" si="140"/>
        <v>CP955-RETURN - 1st don of the week -STD</v>
      </c>
      <c r="H954" s="457"/>
      <c r="I954" s="36" t="s">
        <v>84</v>
      </c>
      <c r="J954" s="58">
        <v>45</v>
      </c>
      <c r="K954" s="58">
        <v>45</v>
      </c>
      <c r="L954" s="58">
        <v>45</v>
      </c>
      <c r="M954" s="58">
        <v>45</v>
      </c>
      <c r="N954" s="58">
        <v>45</v>
      </c>
      <c r="O954" s="58">
        <v>45</v>
      </c>
      <c r="P954" s="58">
        <v>45</v>
      </c>
      <c r="Q954" s="58">
        <v>45</v>
      </c>
      <c r="R954" s="58">
        <v>45</v>
      </c>
      <c r="S954" s="58">
        <v>45</v>
      </c>
      <c r="T954" s="58">
        <v>45</v>
      </c>
      <c r="U954" s="58">
        <v>45</v>
      </c>
      <c r="V954" s="186">
        <v>45</v>
      </c>
      <c r="W954" s="186">
        <v>40</v>
      </c>
      <c r="X954" s="186">
        <v>40</v>
      </c>
      <c r="Y954" s="186">
        <v>40</v>
      </c>
      <c r="Z954" s="186">
        <v>40</v>
      </c>
      <c r="AA954" s="186">
        <v>40</v>
      </c>
      <c r="AB954" s="186">
        <v>40</v>
      </c>
      <c r="AC954" s="186">
        <v>40</v>
      </c>
      <c r="AD954" s="214">
        <v>40</v>
      </c>
      <c r="AE954" s="214">
        <v>40</v>
      </c>
      <c r="AF954" s="214">
        <v>40</v>
      </c>
      <c r="AG954" s="214">
        <v>40</v>
      </c>
      <c r="AH954" s="214">
        <v>40</v>
      </c>
      <c r="AI954" s="214">
        <v>40</v>
      </c>
      <c r="AJ954" s="272">
        <v>40</v>
      </c>
      <c r="AK954" s="301">
        <v>40</v>
      </c>
      <c r="AL954" s="301">
        <v>40</v>
      </c>
      <c r="AM954" s="301">
        <v>40</v>
      </c>
      <c r="AN954" s="289">
        <v>70</v>
      </c>
      <c r="AO954" s="301">
        <v>70</v>
      </c>
      <c r="AP954" s="301">
        <v>70</v>
      </c>
      <c r="AQ954" s="301">
        <v>70</v>
      </c>
      <c r="AR954" s="22"/>
      <c r="AS954" s="116" t="str">
        <f t="shared" si="134"/>
        <v>N</v>
      </c>
      <c r="AT954" s="113">
        <f>IFERROR(SUMIF('Current NLData'!A:A,'Payment Changes'!G954,'Current NLData'!K:K)/COUNTIF('Current NLData'!A:A,'Payment Changes'!G954),0)+IFERROR(VLOOKUP(G954&amp;"-ALL",NLPaymentExport,10,FALSE),0)</f>
        <v>70</v>
      </c>
      <c r="AU954" s="117">
        <f t="shared" si="136"/>
        <v>0</v>
      </c>
    </row>
    <row r="955" spans="1:80" ht="28.5" outlineLevel="1" x14ac:dyDescent="0.45">
      <c r="A955" s="3"/>
      <c r="C955" s="4"/>
      <c r="D955" s="456"/>
      <c r="E955" s="90" t="str">
        <f t="shared" si="138"/>
        <v>Hendersonville</v>
      </c>
      <c r="F955" s="92" t="str">
        <f t="shared" si="139"/>
        <v>CP955</v>
      </c>
      <c r="G955" s="98" t="str">
        <f t="shared" si="140"/>
        <v>CP955-RETURN - 2nd don of the week -BONUS</v>
      </c>
      <c r="H955" s="457"/>
      <c r="I955" s="36" t="s">
        <v>85</v>
      </c>
      <c r="J955" s="58">
        <v>25</v>
      </c>
      <c r="K955" s="58">
        <v>25</v>
      </c>
      <c r="L955" s="58">
        <v>20</v>
      </c>
      <c r="M955" s="58">
        <v>20</v>
      </c>
      <c r="N955" s="58">
        <v>20</v>
      </c>
      <c r="O955" s="58">
        <v>20</v>
      </c>
      <c r="P955" s="58">
        <v>20</v>
      </c>
      <c r="Q955" s="58">
        <v>30</v>
      </c>
      <c r="R955" s="58">
        <v>30</v>
      </c>
      <c r="S955" s="58">
        <v>30</v>
      </c>
      <c r="T955" s="58">
        <v>30</v>
      </c>
      <c r="U955" s="58">
        <v>30</v>
      </c>
      <c r="V955" s="186">
        <v>30</v>
      </c>
      <c r="W955" s="186">
        <v>50</v>
      </c>
      <c r="X955" s="186">
        <v>50</v>
      </c>
      <c r="Y955" s="186">
        <v>50</v>
      </c>
      <c r="Z955" s="186">
        <v>50</v>
      </c>
      <c r="AA955" s="186">
        <v>50</v>
      </c>
      <c r="AB955" s="186">
        <v>50</v>
      </c>
      <c r="AC955" s="186">
        <v>50</v>
      </c>
      <c r="AD955" s="214">
        <v>50</v>
      </c>
      <c r="AE955" s="214">
        <v>50</v>
      </c>
      <c r="AF955" s="214">
        <v>50</v>
      </c>
      <c r="AG955" s="214">
        <v>50</v>
      </c>
      <c r="AH955" s="214">
        <v>50</v>
      </c>
      <c r="AI955" s="214">
        <v>50</v>
      </c>
      <c r="AJ955" s="272">
        <v>50</v>
      </c>
      <c r="AK955" s="301">
        <v>50</v>
      </c>
      <c r="AL955" s="301">
        <v>50</v>
      </c>
      <c r="AM955" s="301">
        <v>50</v>
      </c>
      <c r="AN955" s="289">
        <v>0</v>
      </c>
      <c r="AO955" s="301">
        <v>0</v>
      </c>
      <c r="AP955" s="301">
        <v>0</v>
      </c>
      <c r="AQ955" s="301">
        <v>0</v>
      </c>
      <c r="AR955" s="22"/>
      <c r="AS955" s="116" t="str">
        <f t="shared" si="134"/>
        <v>N</v>
      </c>
      <c r="AT955" s="113">
        <f>IFERROR(SUMIF('Current NLData'!A:A,'Payment Changes'!G955,'Current NLData'!K:K)/COUNTIF('Current NLData'!A:A,'Payment Changes'!G955),0)+IFERROR(VLOOKUP(G955&amp;"-ALL",NLPaymentExport,10,FALSE),0)</f>
        <v>0</v>
      </c>
      <c r="AU955" s="117">
        <f t="shared" si="136"/>
        <v>0</v>
      </c>
    </row>
    <row r="956" spans="1:80" ht="28.5" outlineLevel="1" x14ac:dyDescent="0.45">
      <c r="A956" s="3"/>
      <c r="C956" s="4"/>
      <c r="D956" s="456"/>
      <c r="E956" s="90" t="str">
        <f t="shared" si="138"/>
        <v>Hendersonville</v>
      </c>
      <c r="F956" s="92" t="str">
        <f t="shared" si="139"/>
        <v>CP955</v>
      </c>
      <c r="G956" s="98" t="str">
        <f t="shared" si="140"/>
        <v>CP955-RETURN - 5th don of the month -BONUS</v>
      </c>
      <c r="H956" s="457"/>
      <c r="I956" s="37" t="s">
        <v>86</v>
      </c>
      <c r="J956" s="65">
        <v>0</v>
      </c>
      <c r="K956" s="65">
        <v>0</v>
      </c>
      <c r="L956" s="65">
        <v>0</v>
      </c>
      <c r="M956" s="65">
        <v>0</v>
      </c>
      <c r="N956" s="65">
        <v>0</v>
      </c>
      <c r="O956" s="65">
        <v>0</v>
      </c>
      <c r="P956" s="65">
        <v>0</v>
      </c>
      <c r="Q956" s="65">
        <v>0</v>
      </c>
      <c r="R956" s="65">
        <v>0</v>
      </c>
      <c r="S956" s="65">
        <v>0</v>
      </c>
      <c r="T956" s="65">
        <v>0</v>
      </c>
      <c r="U956" s="65">
        <v>0</v>
      </c>
      <c r="V956" s="188">
        <v>0</v>
      </c>
      <c r="W956" s="188">
        <v>0</v>
      </c>
      <c r="X956" s="188">
        <v>0</v>
      </c>
      <c r="Y956" s="188">
        <v>0</v>
      </c>
      <c r="Z956" s="188">
        <v>0</v>
      </c>
      <c r="AA956" s="188">
        <v>0</v>
      </c>
      <c r="AB956" s="188">
        <v>0</v>
      </c>
      <c r="AC956" s="188">
        <v>0</v>
      </c>
      <c r="AD956" s="222">
        <v>0</v>
      </c>
      <c r="AE956" s="222">
        <v>0</v>
      </c>
      <c r="AF956" s="222">
        <v>0</v>
      </c>
      <c r="AG956" s="222">
        <v>0</v>
      </c>
      <c r="AH956" s="222">
        <v>0</v>
      </c>
      <c r="AI956" s="199">
        <v>20</v>
      </c>
      <c r="AJ956" s="290">
        <v>20</v>
      </c>
      <c r="AK956" s="303">
        <v>20</v>
      </c>
      <c r="AL956" s="303">
        <v>20</v>
      </c>
      <c r="AM956" s="303">
        <v>20</v>
      </c>
      <c r="AN956" s="290">
        <v>0</v>
      </c>
      <c r="AO956" s="303">
        <v>0</v>
      </c>
      <c r="AP956" s="303">
        <v>0</v>
      </c>
      <c r="AQ956" s="303">
        <v>0</v>
      </c>
      <c r="AR956" s="22"/>
      <c r="AS956" s="116" t="str">
        <f t="shared" si="134"/>
        <v>N</v>
      </c>
      <c r="AT956" s="113">
        <f>IFERROR(SUMIF('Current NLData'!A:A,'Payment Changes'!G956,'Current NLData'!K:K)/COUNTIF('Current NLData'!A:A,'Payment Changes'!G956),0)+IFERROR(VLOOKUP(G956&amp;"-ALL",NLPaymentExport,10,FALSE),0)</f>
        <v>0</v>
      </c>
      <c r="AU956" s="117">
        <f t="shared" si="136"/>
        <v>0</v>
      </c>
    </row>
    <row r="957" spans="1:80" ht="28.5" outlineLevel="1" x14ac:dyDescent="0.45">
      <c r="A957" s="3"/>
      <c r="C957" s="4"/>
      <c r="D957" s="456"/>
      <c r="E957" s="90" t="str">
        <f t="shared" si="138"/>
        <v>Hendersonville</v>
      </c>
      <c r="F957" s="92" t="str">
        <f t="shared" si="139"/>
        <v>CP955</v>
      </c>
      <c r="G957" s="98" t="str">
        <f t="shared" si="140"/>
        <v>CP955-RETURN - 6th don of the month -BONUS</v>
      </c>
      <c r="H957" s="457"/>
      <c r="I957" s="38" t="s">
        <v>87</v>
      </c>
      <c r="J957" s="58">
        <v>20</v>
      </c>
      <c r="K957" s="58">
        <v>20</v>
      </c>
      <c r="L957" s="58">
        <v>20</v>
      </c>
      <c r="M957" s="58">
        <v>20</v>
      </c>
      <c r="N957" s="58">
        <v>20</v>
      </c>
      <c r="O957" s="58">
        <v>50</v>
      </c>
      <c r="P957" s="58">
        <v>50</v>
      </c>
      <c r="Q957" s="58">
        <v>50</v>
      </c>
      <c r="R957" s="58">
        <v>50</v>
      </c>
      <c r="S957" s="58">
        <v>50</v>
      </c>
      <c r="T957" s="58">
        <v>0</v>
      </c>
      <c r="U957" s="58">
        <v>0</v>
      </c>
      <c r="V957" s="186">
        <v>0</v>
      </c>
      <c r="W957" s="186">
        <v>0</v>
      </c>
      <c r="X957" s="186">
        <v>10</v>
      </c>
      <c r="Y957" s="186">
        <v>10</v>
      </c>
      <c r="Z957" s="186">
        <v>10</v>
      </c>
      <c r="AA957" s="186">
        <v>10</v>
      </c>
      <c r="AB957" s="186">
        <v>10</v>
      </c>
      <c r="AC957" s="186">
        <v>10</v>
      </c>
      <c r="AD957" s="214">
        <v>10</v>
      </c>
      <c r="AE957" s="214">
        <v>10</v>
      </c>
      <c r="AF957" s="214">
        <v>10</v>
      </c>
      <c r="AG957" s="214">
        <v>10</v>
      </c>
      <c r="AH957" s="214">
        <v>10</v>
      </c>
      <c r="AI957" s="214">
        <v>10</v>
      </c>
      <c r="AJ957" s="272">
        <v>10</v>
      </c>
      <c r="AK957" s="301">
        <v>10</v>
      </c>
      <c r="AL957" s="301">
        <v>10</v>
      </c>
      <c r="AM957" s="301">
        <v>10</v>
      </c>
      <c r="AN957" s="289">
        <v>0</v>
      </c>
      <c r="AO957" s="301">
        <v>0</v>
      </c>
      <c r="AP957" s="301">
        <v>0</v>
      </c>
      <c r="AQ957" s="289">
        <v>10</v>
      </c>
      <c r="AR957" s="22"/>
      <c r="AS957" s="116" t="str">
        <f t="shared" si="134"/>
        <v>Y</v>
      </c>
      <c r="AT957" s="113">
        <f>IFERROR(SUMIF('Current NLData'!A:A,'Payment Changes'!G957,'Current NLData'!K:K)/COUNTIF('Current NLData'!A:A,'Payment Changes'!G957),0)+IFERROR(VLOOKUP(G957&amp;"-ALL",NLPaymentExport,10,FALSE),0)</f>
        <v>0</v>
      </c>
      <c r="AU957" s="117">
        <f t="shared" si="136"/>
        <v>10</v>
      </c>
    </row>
    <row r="958" spans="1:80" ht="28.5" outlineLevel="1" x14ac:dyDescent="0.45">
      <c r="A958" s="3"/>
      <c r="C958" s="4"/>
      <c r="D958" s="456"/>
      <c r="E958" s="90" t="str">
        <f t="shared" si="138"/>
        <v>Hendersonville</v>
      </c>
      <c r="F958" s="92" t="str">
        <f t="shared" si="139"/>
        <v>CP955</v>
      </c>
      <c r="G958" s="98" t="str">
        <f t="shared" si="140"/>
        <v>CP955-RETURN - 7th don of the month -BONUS</v>
      </c>
      <c r="H958" s="457"/>
      <c r="I958" s="38" t="s">
        <v>88</v>
      </c>
      <c r="J958" s="58">
        <v>0</v>
      </c>
      <c r="K958" s="58">
        <v>0</v>
      </c>
      <c r="L958" s="58">
        <v>0</v>
      </c>
      <c r="M958" s="58">
        <v>0</v>
      </c>
      <c r="N958" s="58">
        <v>0</v>
      </c>
      <c r="O958" s="58">
        <v>0</v>
      </c>
      <c r="P958" s="58">
        <v>0</v>
      </c>
      <c r="Q958" s="58">
        <v>0</v>
      </c>
      <c r="R958" s="58">
        <v>0</v>
      </c>
      <c r="S958" s="58">
        <v>0</v>
      </c>
      <c r="T958" s="58">
        <v>60</v>
      </c>
      <c r="U958" s="58">
        <v>60</v>
      </c>
      <c r="V958" s="186">
        <v>60</v>
      </c>
      <c r="W958" s="186">
        <v>30</v>
      </c>
      <c r="X958" s="186">
        <v>0</v>
      </c>
      <c r="Y958" s="186">
        <v>0</v>
      </c>
      <c r="Z958" s="186">
        <v>0</v>
      </c>
      <c r="AA958" s="186">
        <v>0</v>
      </c>
      <c r="AB958" s="186">
        <v>0</v>
      </c>
      <c r="AC958" s="186">
        <v>0</v>
      </c>
      <c r="AD958" s="214">
        <v>0</v>
      </c>
      <c r="AE958" s="214">
        <v>0</v>
      </c>
      <c r="AF958" s="214">
        <v>0</v>
      </c>
      <c r="AG958" s="214">
        <v>0</v>
      </c>
      <c r="AH958" s="214">
        <v>0</v>
      </c>
      <c r="AI958" s="214">
        <v>0</v>
      </c>
      <c r="AJ958" s="272">
        <v>0</v>
      </c>
      <c r="AK958" s="301">
        <v>0</v>
      </c>
      <c r="AL958" s="301">
        <v>0</v>
      </c>
      <c r="AM958" s="301">
        <v>0</v>
      </c>
      <c r="AN958" s="289">
        <v>30</v>
      </c>
      <c r="AO958" s="301">
        <v>30</v>
      </c>
      <c r="AP958" s="301">
        <v>30</v>
      </c>
      <c r="AQ958" s="289">
        <v>20</v>
      </c>
      <c r="AR958" s="22"/>
      <c r="AS958" s="116" t="str">
        <f t="shared" si="134"/>
        <v>Y</v>
      </c>
      <c r="AT958" s="113">
        <f>IFERROR(SUMIF('Current NLData'!A:A,'Payment Changes'!G958,'Current NLData'!K:K)/COUNTIF('Current NLData'!A:A,'Payment Changes'!G958),0)+IFERROR(VLOOKUP(G958&amp;"-ALL",NLPaymentExport,10,FALSE),0)</f>
        <v>30</v>
      </c>
      <c r="AU958" s="117">
        <f t="shared" si="136"/>
        <v>-10</v>
      </c>
    </row>
    <row r="959" spans="1:80" ht="28.5" outlineLevel="1" x14ac:dyDescent="0.45">
      <c r="A959" s="3"/>
      <c r="C959" s="4"/>
      <c r="D959" s="456"/>
      <c r="E959" s="90" t="str">
        <f t="shared" si="138"/>
        <v>Hendersonville</v>
      </c>
      <c r="F959" s="92" t="str">
        <f t="shared" si="139"/>
        <v>CP955</v>
      </c>
      <c r="G959" s="98" t="str">
        <f t="shared" si="140"/>
        <v>CP955-RETURN - 8th don of the month -BONUS</v>
      </c>
      <c r="H959" s="457"/>
      <c r="I959" s="38" t="s">
        <v>89</v>
      </c>
      <c r="J959" s="58">
        <v>0</v>
      </c>
      <c r="K959" s="58">
        <v>0</v>
      </c>
      <c r="L959" s="58">
        <v>0</v>
      </c>
      <c r="M959" s="58">
        <v>0</v>
      </c>
      <c r="N959" s="58">
        <v>0</v>
      </c>
      <c r="O959" s="58">
        <v>0</v>
      </c>
      <c r="P959" s="58">
        <v>0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186">
        <v>0</v>
      </c>
      <c r="W959" s="186">
        <v>0</v>
      </c>
      <c r="X959" s="186">
        <v>0</v>
      </c>
      <c r="Y959" s="186">
        <v>0</v>
      </c>
      <c r="Z959" s="186">
        <v>0</v>
      </c>
      <c r="AA959" s="186">
        <v>0</v>
      </c>
      <c r="AB959" s="186">
        <v>0</v>
      </c>
      <c r="AC959" s="186">
        <v>0</v>
      </c>
      <c r="AD959" s="214">
        <v>0</v>
      </c>
      <c r="AE959" s="214">
        <v>0</v>
      </c>
      <c r="AF959" s="214">
        <v>0</v>
      </c>
      <c r="AG959" s="214">
        <v>0</v>
      </c>
      <c r="AH959" s="214">
        <v>0</v>
      </c>
      <c r="AI959" s="214">
        <v>0</v>
      </c>
      <c r="AJ959" s="272">
        <v>0</v>
      </c>
      <c r="AK959" s="301">
        <v>0</v>
      </c>
      <c r="AL959" s="301">
        <v>0</v>
      </c>
      <c r="AM959" s="301">
        <v>0</v>
      </c>
      <c r="AN959" s="272">
        <v>0</v>
      </c>
      <c r="AO959" s="301">
        <v>0</v>
      </c>
      <c r="AP959" s="301">
        <v>0</v>
      </c>
      <c r="AQ959" s="301">
        <v>0</v>
      </c>
      <c r="AR959" s="22"/>
      <c r="AS959" s="116" t="str">
        <f t="shared" si="134"/>
        <v>N</v>
      </c>
      <c r="AT959" s="113">
        <f>IFERROR(SUMIF('Current NLData'!A:A,'Payment Changes'!G959,'Current NLData'!K:K)/COUNTIF('Current NLData'!A:A,'Payment Changes'!G959),0)+IFERROR(VLOOKUP(G959&amp;"-ALL",NLPaymentExport,10,FALSE),0)</f>
        <v>0</v>
      </c>
      <c r="AU959" s="117">
        <f t="shared" si="136"/>
        <v>0</v>
      </c>
    </row>
    <row r="960" spans="1:80" ht="28.5" outlineLevel="1" x14ac:dyDescent="0.45">
      <c r="A960" s="3"/>
      <c r="C960" s="4" t="str">
        <f>IF(J960=0,"Warning","")</f>
        <v/>
      </c>
      <c r="D960" s="456"/>
      <c r="E960" s="90" t="str">
        <f t="shared" si="138"/>
        <v>Hendersonville</v>
      </c>
      <c r="F960" s="92" t="str">
        <f t="shared" si="139"/>
        <v>CP955</v>
      </c>
      <c r="G960" s="98" t="str">
        <f t="shared" si="140"/>
        <v>CP955-RETURN - Buddy referral  -BONUS</v>
      </c>
      <c r="H960" s="457"/>
      <c r="I960" s="39" t="s">
        <v>90</v>
      </c>
      <c r="J960" s="58">
        <v>50</v>
      </c>
      <c r="K960" s="62">
        <v>0</v>
      </c>
      <c r="L960" s="58">
        <v>0</v>
      </c>
      <c r="M960" s="58">
        <v>0</v>
      </c>
      <c r="N960" s="58">
        <v>0</v>
      </c>
      <c r="O960" s="58">
        <v>50</v>
      </c>
      <c r="P960" s="58">
        <v>50</v>
      </c>
      <c r="Q960" s="58">
        <v>50</v>
      </c>
      <c r="R960" s="58">
        <v>50</v>
      </c>
      <c r="S960" s="58">
        <v>50</v>
      </c>
      <c r="T960" s="58">
        <v>0</v>
      </c>
      <c r="U960" s="58">
        <v>0</v>
      </c>
      <c r="V960" s="186">
        <v>0</v>
      </c>
      <c r="W960" s="186">
        <v>0</v>
      </c>
      <c r="X960" s="186">
        <v>0</v>
      </c>
      <c r="Y960" s="186">
        <v>0</v>
      </c>
      <c r="Z960" s="186">
        <v>100</v>
      </c>
      <c r="AA960" s="186">
        <v>100</v>
      </c>
      <c r="AB960" s="190">
        <v>50</v>
      </c>
      <c r="AC960" s="190">
        <v>50</v>
      </c>
      <c r="AD960" s="214">
        <v>50</v>
      </c>
      <c r="AE960" s="190">
        <v>100</v>
      </c>
      <c r="AF960" s="190">
        <v>100</v>
      </c>
      <c r="AG960" s="214">
        <v>100</v>
      </c>
      <c r="AH960" s="214">
        <v>100</v>
      </c>
      <c r="AI960" s="214">
        <v>100</v>
      </c>
      <c r="AJ960" s="272">
        <v>100</v>
      </c>
      <c r="AK960" s="301">
        <v>100</v>
      </c>
      <c r="AL960" s="301">
        <v>100</v>
      </c>
      <c r="AM960" s="301">
        <v>100</v>
      </c>
      <c r="AN960" s="272">
        <v>100</v>
      </c>
      <c r="AO960" s="301">
        <v>100</v>
      </c>
      <c r="AP960" s="301">
        <v>100</v>
      </c>
      <c r="AQ960" s="301">
        <v>100</v>
      </c>
      <c r="AR960" s="23"/>
      <c r="AS960" s="116" t="str">
        <f t="shared" si="134"/>
        <v>N</v>
      </c>
      <c r="AT960" s="113">
        <f>IFERROR(SUMIF('Current NLData'!A:A,'Payment Changes'!G960,'Current NLData'!K:K)/COUNTIF('Current NLData'!A:A,'Payment Changes'!G960),0)+IFERROR(VLOOKUP(G960&amp;"-ALL",NLPaymentExport,10,FALSE),0)</f>
        <v>100</v>
      </c>
      <c r="AU960" s="117">
        <f t="shared" si="136"/>
        <v>0</v>
      </c>
    </row>
    <row r="961" spans="1:80" s="89" customFormat="1" ht="21.4" thickBot="1" x14ac:dyDescent="0.7">
      <c r="A961" s="85"/>
      <c r="B961" s="348"/>
      <c r="C961" s="160"/>
      <c r="D961" s="86"/>
      <c r="E961" s="86"/>
      <c r="F961" s="86"/>
      <c r="G961" s="86"/>
      <c r="H961" s="95"/>
      <c r="I961" s="87"/>
      <c r="J961" s="88"/>
      <c r="K961" s="88"/>
      <c r="L961" s="88"/>
      <c r="M961" s="88"/>
      <c r="N961" s="88"/>
      <c r="O961" s="88"/>
      <c r="P961" s="88"/>
      <c r="Q961" s="88"/>
      <c r="R961" s="88"/>
      <c r="S961" s="88"/>
      <c r="T961" s="88"/>
      <c r="U961" s="88"/>
      <c r="V961" s="189" t="s">
        <v>91</v>
      </c>
      <c r="W961" s="189" t="s">
        <v>91</v>
      </c>
      <c r="X961" s="189" t="s">
        <v>91</v>
      </c>
      <c r="Y961" s="189" t="s">
        <v>91</v>
      </c>
      <c r="Z961" s="189" t="s">
        <v>91</v>
      </c>
      <c r="AA961" s="189" t="s">
        <v>91</v>
      </c>
      <c r="AB961" s="189" t="s">
        <v>91</v>
      </c>
      <c r="AC961" s="189" t="s">
        <v>91</v>
      </c>
      <c r="AD961" s="257" t="s">
        <v>91</v>
      </c>
      <c r="AE961" s="257" t="s">
        <v>91</v>
      </c>
      <c r="AF961" s="257" t="s">
        <v>91</v>
      </c>
      <c r="AG961" s="257" t="s">
        <v>91</v>
      </c>
      <c r="AH961" s="257" t="s">
        <v>91</v>
      </c>
      <c r="AI961" s="257" t="s">
        <v>91</v>
      </c>
      <c r="AJ961" s="288" t="s">
        <v>91</v>
      </c>
      <c r="AK961" s="311" t="s">
        <v>91</v>
      </c>
      <c r="AL961" s="311" t="s">
        <v>91</v>
      </c>
      <c r="AM961" s="311" t="s">
        <v>91</v>
      </c>
      <c r="AN961" s="288" t="s">
        <v>91</v>
      </c>
      <c r="AO961" s="311" t="s">
        <v>91</v>
      </c>
      <c r="AP961" s="311" t="s">
        <v>91</v>
      </c>
      <c r="AQ961" s="311" t="s">
        <v>91</v>
      </c>
      <c r="AR961" s="21"/>
      <c r="AS961" s="116" t="str">
        <f t="shared" si="134"/>
        <v>N</v>
      </c>
      <c r="AT961" s="113">
        <f>IFERROR(SUMIF('Current NLData'!A:A,'Payment Changes'!G961,'Current NLData'!K:K)/COUNTIF('Current NLData'!A:A,'Payment Changes'!G961),0)+IFERROR(VLOOKUP(G961&amp;"-ALL",NLPaymentExport,10,FALSE),0)</f>
        <v>0</v>
      </c>
      <c r="AU961" s="117" t="str">
        <f t="shared" si="136"/>
        <v/>
      </c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</row>
    <row r="962" spans="1:80" s="10" customFormat="1" x14ac:dyDescent="0.45">
      <c r="A962" s="458">
        <v>54</v>
      </c>
      <c r="B962" s="461" t="s">
        <v>682</v>
      </c>
      <c r="C962" s="473" t="s">
        <v>44</v>
      </c>
      <c r="D962" s="467" t="s">
        <v>305</v>
      </c>
      <c r="E962" s="105" t="str">
        <f t="shared" si="138"/>
        <v>Rocky Mount</v>
      </c>
      <c r="F962" s="106" t="s">
        <v>683</v>
      </c>
      <c r="G962" s="107" t="str">
        <f t="shared" ref="G962:G980" si="141">F962&amp;"-"&amp;I962</f>
        <v>CP957-New Donor</v>
      </c>
      <c r="H962" s="470" t="s">
        <v>282</v>
      </c>
      <c r="I962" s="76" t="s">
        <v>48</v>
      </c>
      <c r="J962" s="40" t="s">
        <v>632</v>
      </c>
      <c r="K962" s="41" t="s">
        <v>684</v>
      </c>
      <c r="L962" s="41" t="s">
        <v>633</v>
      </c>
      <c r="M962" s="42" t="s">
        <v>633</v>
      </c>
      <c r="N962" s="40" t="s">
        <v>633</v>
      </c>
      <c r="O962" s="40" t="s">
        <v>633</v>
      </c>
      <c r="P962" s="40" t="s">
        <v>633</v>
      </c>
      <c r="Q962" s="40" t="s">
        <v>633</v>
      </c>
      <c r="R962" s="40" t="s">
        <v>633</v>
      </c>
      <c r="S962" s="40" t="s">
        <v>633</v>
      </c>
      <c r="T962" s="40" t="s">
        <v>685</v>
      </c>
      <c r="U962" s="40" t="s">
        <v>685</v>
      </c>
      <c r="V962" s="180" t="s">
        <v>685</v>
      </c>
      <c r="W962" s="180" t="s">
        <v>685</v>
      </c>
      <c r="X962" s="180" t="s">
        <v>685</v>
      </c>
      <c r="Y962" s="180" t="s">
        <v>685</v>
      </c>
      <c r="Z962" s="180" t="s">
        <v>685</v>
      </c>
      <c r="AA962" s="180" t="s">
        <v>685</v>
      </c>
      <c r="AB962" s="180" t="s">
        <v>685</v>
      </c>
      <c r="AC962" s="180" t="s">
        <v>685</v>
      </c>
      <c r="AD962" s="191" t="s">
        <v>686</v>
      </c>
      <c r="AE962" s="213" t="s">
        <v>686</v>
      </c>
      <c r="AF962" s="213" t="s">
        <v>686</v>
      </c>
      <c r="AG962" s="213" t="s">
        <v>686</v>
      </c>
      <c r="AH962" s="213" t="s">
        <v>686</v>
      </c>
      <c r="AI962" s="213" t="s">
        <v>686</v>
      </c>
      <c r="AJ962" s="281" t="s">
        <v>686</v>
      </c>
      <c r="AK962" s="282" t="s">
        <v>109</v>
      </c>
      <c r="AL962" s="320" t="s">
        <v>109</v>
      </c>
      <c r="AM962" s="320" t="s">
        <v>109</v>
      </c>
      <c r="AN962" s="281" t="s">
        <v>109</v>
      </c>
      <c r="AO962" s="320" t="s">
        <v>109</v>
      </c>
      <c r="AP962" s="320" t="s">
        <v>109</v>
      </c>
      <c r="AQ962" s="320" t="s">
        <v>109</v>
      </c>
      <c r="AR962" s="108"/>
      <c r="AS962" s="116" t="str">
        <f t="shared" si="134"/>
        <v>N</v>
      </c>
      <c r="AT962" s="113">
        <f>IFERROR(SUMIF('Current NLData'!A:A,'Payment Changes'!G962,'Current NLData'!K:K)/COUNTIF('Current NLData'!A:A,'Payment Changes'!G962),0)+IFERROR(VLOOKUP(G962&amp;"-ALL",NLPaymentExport,10,FALSE),0)</f>
        <v>0</v>
      </c>
      <c r="AU962" s="117" t="str">
        <f t="shared" si="136"/>
        <v/>
      </c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</row>
    <row r="963" spans="1:80" x14ac:dyDescent="0.45">
      <c r="A963" s="459"/>
      <c r="B963" s="462"/>
      <c r="C963" s="474"/>
      <c r="D963" s="468"/>
      <c r="E963" s="90" t="str">
        <f t="shared" si="138"/>
        <v>Rocky Mount</v>
      </c>
      <c r="F963" s="91" t="s">
        <v>683</v>
      </c>
      <c r="G963" s="97" t="str">
        <f t="shared" si="141"/>
        <v>CP957-Return Donor</v>
      </c>
      <c r="H963" s="471"/>
      <c r="I963" s="77" t="s">
        <v>60</v>
      </c>
      <c r="J963" s="43" t="s">
        <v>380</v>
      </c>
      <c r="K963" s="43" t="s">
        <v>380</v>
      </c>
      <c r="L963" s="44" t="s">
        <v>380</v>
      </c>
      <c r="M963" s="45" t="s">
        <v>380</v>
      </c>
      <c r="N963" s="43" t="s">
        <v>380</v>
      </c>
      <c r="O963" s="43" t="s">
        <v>380</v>
      </c>
      <c r="P963" s="43" t="s">
        <v>380</v>
      </c>
      <c r="Q963" s="43" t="s">
        <v>380</v>
      </c>
      <c r="R963" s="43" t="s">
        <v>380</v>
      </c>
      <c r="S963" s="43" t="s">
        <v>380</v>
      </c>
      <c r="T963" s="43" t="s">
        <v>380</v>
      </c>
      <c r="U963" s="43" t="s">
        <v>380</v>
      </c>
      <c r="V963" s="176" t="s">
        <v>380</v>
      </c>
      <c r="W963" s="176" t="s">
        <v>380</v>
      </c>
      <c r="X963" s="176" t="s">
        <v>380</v>
      </c>
      <c r="Y963" s="176" t="s">
        <v>380</v>
      </c>
      <c r="Z963" s="176" t="s">
        <v>380</v>
      </c>
      <c r="AA963" s="176" t="s">
        <v>380</v>
      </c>
      <c r="AB963" s="176" t="s">
        <v>380</v>
      </c>
      <c r="AC963" s="176" t="s">
        <v>380</v>
      </c>
      <c r="AD963" s="230" t="s">
        <v>504</v>
      </c>
      <c r="AE963" s="217" t="s">
        <v>504</v>
      </c>
      <c r="AF963" s="217" t="s">
        <v>504</v>
      </c>
      <c r="AG963" s="217" t="s">
        <v>504</v>
      </c>
      <c r="AH963" s="217" t="s">
        <v>504</v>
      </c>
      <c r="AI963" s="217" t="s">
        <v>504</v>
      </c>
      <c r="AJ963" s="270" t="s">
        <v>504</v>
      </c>
      <c r="AK963" s="313" t="s">
        <v>504</v>
      </c>
      <c r="AL963" s="313" t="s">
        <v>504</v>
      </c>
      <c r="AM963" s="271" t="s">
        <v>687</v>
      </c>
      <c r="AN963" s="270" t="s">
        <v>687</v>
      </c>
      <c r="AO963" s="313" t="s">
        <v>687</v>
      </c>
      <c r="AP963" s="313" t="s">
        <v>687</v>
      </c>
      <c r="AQ963" s="313" t="s">
        <v>687</v>
      </c>
      <c r="AR963" s="21"/>
      <c r="AS963" s="116" t="str">
        <f t="shared" ref="AS963:AS1026" si="142">IF(AP963=AQ963,"N","Y")</f>
        <v>N</v>
      </c>
      <c r="AT963" s="113">
        <f>IFERROR(SUMIF('Current NLData'!A:A,'Payment Changes'!G963,'Current NLData'!K:K)/COUNTIF('Current NLData'!A:A,'Payment Changes'!G963),0)+IFERROR(VLOOKUP(G963&amp;"-ALL",NLPaymentExport,10,FALSE),0)</f>
        <v>0</v>
      </c>
      <c r="AU963" s="117" t="str">
        <f t="shared" si="136"/>
        <v/>
      </c>
    </row>
    <row r="964" spans="1:80" x14ac:dyDescent="0.45">
      <c r="A964" s="459"/>
      <c r="B964" s="462"/>
      <c r="C964" s="474"/>
      <c r="D964" s="468"/>
      <c r="E964" s="90" t="str">
        <f t="shared" si="138"/>
        <v>Rocky Mount</v>
      </c>
      <c r="F964" s="91" t="s">
        <v>683</v>
      </c>
      <c r="G964" s="97" t="str">
        <f t="shared" si="141"/>
        <v>CP957-Retention Bonus</v>
      </c>
      <c r="H964" s="471"/>
      <c r="I964" s="78" t="s">
        <v>62</v>
      </c>
      <c r="J964" s="46" t="s">
        <v>316</v>
      </c>
      <c r="K964" s="46" t="s">
        <v>316</v>
      </c>
      <c r="L964" s="47" t="s">
        <v>688</v>
      </c>
      <c r="M964" s="48" t="s">
        <v>688</v>
      </c>
      <c r="N964" s="46" t="s">
        <v>688</v>
      </c>
      <c r="O964" s="46" t="s">
        <v>688</v>
      </c>
      <c r="P964" s="46" t="s">
        <v>688</v>
      </c>
      <c r="Q964" s="46" t="s">
        <v>688</v>
      </c>
      <c r="R964" s="46" t="s">
        <v>688</v>
      </c>
      <c r="S964" s="46" t="s">
        <v>688</v>
      </c>
      <c r="T964" s="46" t="s">
        <v>688</v>
      </c>
      <c r="U964" s="46" t="s">
        <v>688</v>
      </c>
      <c r="V964" s="177" t="s">
        <v>688</v>
      </c>
      <c r="W964" s="177" t="s">
        <v>688</v>
      </c>
      <c r="X964" s="177" t="s">
        <v>689</v>
      </c>
      <c r="Y964" s="177" t="s">
        <v>689</v>
      </c>
      <c r="Z964" s="177" t="s">
        <v>689</v>
      </c>
      <c r="AA964" s="177" t="s">
        <v>689</v>
      </c>
      <c r="AB964" s="177" t="s">
        <v>689</v>
      </c>
      <c r="AC964" s="177" t="s">
        <v>689</v>
      </c>
      <c r="AD964" s="242" t="s">
        <v>690</v>
      </c>
      <c r="AE964" s="218" t="s">
        <v>690</v>
      </c>
      <c r="AF964" s="218" t="s">
        <v>690</v>
      </c>
      <c r="AG964" s="218" t="s">
        <v>690</v>
      </c>
      <c r="AH964" s="218" t="s">
        <v>690</v>
      </c>
      <c r="AI964" s="218" t="s">
        <v>690</v>
      </c>
      <c r="AJ964" s="280" t="s">
        <v>690</v>
      </c>
      <c r="AK964" s="314" t="s">
        <v>690</v>
      </c>
      <c r="AL964" s="314" t="s">
        <v>690</v>
      </c>
      <c r="AM964" s="314" t="s">
        <v>691</v>
      </c>
      <c r="AN964" s="280" t="s">
        <v>691</v>
      </c>
      <c r="AO964" s="276" t="s">
        <v>692</v>
      </c>
      <c r="AP964" s="314" t="s">
        <v>692</v>
      </c>
      <c r="AQ964" s="314" t="s">
        <v>692</v>
      </c>
      <c r="AR964" s="21"/>
      <c r="AS964" s="116" t="str">
        <f t="shared" si="142"/>
        <v>N</v>
      </c>
      <c r="AT964" s="113">
        <f>IFERROR(SUMIF('Current NLData'!A:A,'Payment Changes'!G964,'Current NLData'!K:K)/COUNTIF('Current NLData'!A:A,'Payment Changes'!G964),0)+IFERROR(VLOOKUP(G964&amp;"-ALL",NLPaymentExport,10,FALSE),0)</f>
        <v>0</v>
      </c>
      <c r="AU964" s="117" t="str">
        <f t="shared" si="136"/>
        <v/>
      </c>
    </row>
    <row r="965" spans="1:80" s="15" customFormat="1" ht="14.65" thickBot="1" x14ac:dyDescent="0.5">
      <c r="A965" s="460"/>
      <c r="B965" s="463"/>
      <c r="C965" s="475"/>
      <c r="D965" s="469"/>
      <c r="E965" s="109" t="str">
        <f t="shared" si="138"/>
        <v>Rocky Mount</v>
      </c>
      <c r="F965" s="110" t="s">
        <v>683</v>
      </c>
      <c r="G965" s="111" t="str">
        <f t="shared" si="141"/>
        <v>CP957-Referral</v>
      </c>
      <c r="H965" s="472"/>
      <c r="I965" s="79" t="s">
        <v>73</v>
      </c>
      <c r="J965" s="49">
        <v>0</v>
      </c>
      <c r="K965" s="49">
        <v>0</v>
      </c>
      <c r="L965" s="50" t="s">
        <v>64</v>
      </c>
      <c r="M965" s="50">
        <v>50</v>
      </c>
      <c r="N965" s="49">
        <v>50</v>
      </c>
      <c r="O965" s="49">
        <v>50</v>
      </c>
      <c r="P965" s="49">
        <v>50</v>
      </c>
      <c r="Q965" s="49">
        <v>50</v>
      </c>
      <c r="R965" s="49">
        <v>50</v>
      </c>
      <c r="S965" s="49">
        <v>50</v>
      </c>
      <c r="T965" s="49" t="s">
        <v>64</v>
      </c>
      <c r="U965" s="49" t="s">
        <v>64</v>
      </c>
      <c r="V965" s="178" t="s">
        <v>64</v>
      </c>
      <c r="W965" s="178" t="s">
        <v>64</v>
      </c>
      <c r="X965" s="178" t="s">
        <v>64</v>
      </c>
      <c r="Y965" s="178" t="s">
        <v>64</v>
      </c>
      <c r="Z965" s="178" t="s">
        <v>64</v>
      </c>
      <c r="AA965" s="178" t="s">
        <v>64</v>
      </c>
      <c r="AB965" s="178" t="s">
        <v>64</v>
      </c>
      <c r="AC965" s="178" t="s">
        <v>64</v>
      </c>
      <c r="AD965" s="219" t="s">
        <v>64</v>
      </c>
      <c r="AE965" s="268" t="s">
        <v>133</v>
      </c>
      <c r="AF965" s="268" t="s">
        <v>133</v>
      </c>
      <c r="AG965" s="219" t="s">
        <v>133</v>
      </c>
      <c r="AH965" s="219" t="s">
        <v>133</v>
      </c>
      <c r="AI965" s="219" t="s">
        <v>133</v>
      </c>
      <c r="AJ965" s="277" t="s">
        <v>133</v>
      </c>
      <c r="AK965" s="315" t="s">
        <v>133</v>
      </c>
      <c r="AL965" s="315" t="s">
        <v>133</v>
      </c>
      <c r="AM965" s="315" t="s">
        <v>133</v>
      </c>
      <c r="AN965" s="277" t="s">
        <v>133</v>
      </c>
      <c r="AO965" s="283">
        <v>100</v>
      </c>
      <c r="AP965" s="315">
        <v>100</v>
      </c>
      <c r="AQ965" s="315">
        <v>100</v>
      </c>
      <c r="AR965" s="112"/>
      <c r="AS965" s="116" t="str">
        <f t="shared" si="142"/>
        <v>N</v>
      </c>
      <c r="AT965" s="113">
        <f>IFERROR(SUMIF('Current NLData'!A:A,'Payment Changes'!G965,'Current NLData'!K:K)/COUNTIF('Current NLData'!A:A,'Payment Changes'!G965),0)+IFERROR(VLOOKUP(G965&amp;"-ALL",NLPaymentExport,10,FALSE),0)</f>
        <v>0</v>
      </c>
      <c r="AU965" s="117" t="str">
        <f t="shared" si="136"/>
        <v/>
      </c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</row>
    <row r="966" spans="1:80" outlineLevel="1" x14ac:dyDescent="0.45">
      <c r="A966" s="3"/>
      <c r="C966" s="4"/>
      <c r="D966" s="455" t="s">
        <v>683</v>
      </c>
      <c r="E966" s="90" t="str">
        <f t="shared" si="138"/>
        <v>Rocky Mount</v>
      </c>
      <c r="F966" s="92" t="str">
        <f t="shared" si="139"/>
        <v>CP957</v>
      </c>
      <c r="G966" s="98" t="str">
        <f t="shared" si="141"/>
        <v>CP957-NEW DONOR -1st</v>
      </c>
      <c r="H966" s="457" t="s">
        <v>75</v>
      </c>
      <c r="I966" s="33" t="s">
        <v>76</v>
      </c>
      <c r="J966" s="60">
        <v>100</v>
      </c>
      <c r="K966" s="61">
        <v>100</v>
      </c>
      <c r="L966" s="60">
        <v>100</v>
      </c>
      <c r="M966" s="60">
        <v>100</v>
      </c>
      <c r="N966" s="60">
        <v>100</v>
      </c>
      <c r="O966" s="60">
        <v>100</v>
      </c>
      <c r="P966" s="60">
        <v>100</v>
      </c>
      <c r="Q966" s="60">
        <v>100</v>
      </c>
      <c r="R966" s="60">
        <v>100</v>
      </c>
      <c r="S966" s="60">
        <v>100</v>
      </c>
      <c r="T966" s="60">
        <v>100</v>
      </c>
      <c r="U966" s="60">
        <v>100</v>
      </c>
      <c r="V966" s="185">
        <v>100</v>
      </c>
      <c r="W966" s="185">
        <v>100</v>
      </c>
      <c r="X966" s="185">
        <v>100</v>
      </c>
      <c r="Y966" s="185">
        <v>100</v>
      </c>
      <c r="Z966" s="185">
        <v>100</v>
      </c>
      <c r="AA966" s="185">
        <v>100</v>
      </c>
      <c r="AB966" s="185">
        <v>100</v>
      </c>
      <c r="AC966" s="185">
        <v>100</v>
      </c>
      <c r="AD966" s="220">
        <v>100</v>
      </c>
      <c r="AE966" s="220">
        <v>100</v>
      </c>
      <c r="AF966" s="220">
        <v>100</v>
      </c>
      <c r="AG966" s="220">
        <v>100</v>
      </c>
      <c r="AH966" s="220">
        <v>100</v>
      </c>
      <c r="AI966" s="220">
        <v>100</v>
      </c>
      <c r="AJ966" s="286">
        <v>100</v>
      </c>
      <c r="AK966" s="300">
        <v>100</v>
      </c>
      <c r="AL966" s="300">
        <v>100</v>
      </c>
      <c r="AM966" s="300">
        <v>100</v>
      </c>
      <c r="AN966" s="286">
        <v>100</v>
      </c>
      <c r="AO966" s="300">
        <v>100</v>
      </c>
      <c r="AP966" s="300">
        <v>100</v>
      </c>
      <c r="AQ966" s="300">
        <v>100</v>
      </c>
      <c r="AR966" s="23"/>
      <c r="AS966" s="116" t="str">
        <f t="shared" si="142"/>
        <v>N</v>
      </c>
      <c r="AT966" s="113">
        <f>IFERROR(SUMIF('Current NLData'!A:A,'Payment Changes'!G966,'Current NLData'!K:K)/COUNTIF('Current NLData'!A:A,'Payment Changes'!G966),0)+IFERROR(VLOOKUP(G966&amp;"-ALL",NLPaymentExport,10,FALSE),0)</f>
        <v>100</v>
      </c>
      <c r="AU966" s="117">
        <f t="shared" si="136"/>
        <v>0</v>
      </c>
    </row>
    <row r="967" spans="1:80" outlineLevel="1" x14ac:dyDescent="0.45">
      <c r="A967" s="3"/>
      <c r="C967" s="4"/>
      <c r="D967" s="456"/>
      <c r="E967" s="90" t="str">
        <f t="shared" si="138"/>
        <v>Rocky Mount</v>
      </c>
      <c r="F967" s="92" t="str">
        <f t="shared" si="139"/>
        <v>CP957</v>
      </c>
      <c r="G967" s="98" t="str">
        <f t="shared" si="141"/>
        <v>CP957-NEW DONOR -2nd</v>
      </c>
      <c r="H967" s="457"/>
      <c r="I967" s="34" t="s">
        <v>77</v>
      </c>
      <c r="J967" s="58">
        <v>100</v>
      </c>
      <c r="K967" s="62">
        <v>100</v>
      </c>
      <c r="L967" s="58">
        <v>100</v>
      </c>
      <c r="M967" s="58">
        <v>100</v>
      </c>
      <c r="N967" s="58">
        <v>100</v>
      </c>
      <c r="O967" s="58">
        <v>100</v>
      </c>
      <c r="P967" s="58">
        <v>100</v>
      </c>
      <c r="Q967" s="58">
        <v>100</v>
      </c>
      <c r="R967" s="58">
        <v>100</v>
      </c>
      <c r="S967" s="58">
        <v>100</v>
      </c>
      <c r="T967" s="58">
        <v>100</v>
      </c>
      <c r="U967" s="58">
        <v>100</v>
      </c>
      <c r="V967" s="186">
        <v>100</v>
      </c>
      <c r="W967" s="186">
        <v>100</v>
      </c>
      <c r="X967" s="186">
        <v>100</v>
      </c>
      <c r="Y967" s="186">
        <v>100</v>
      </c>
      <c r="Z967" s="186">
        <v>100</v>
      </c>
      <c r="AA967" s="186">
        <v>100</v>
      </c>
      <c r="AB967" s="186">
        <v>100</v>
      </c>
      <c r="AC967" s="186">
        <v>100</v>
      </c>
      <c r="AD967" s="214">
        <v>100</v>
      </c>
      <c r="AE967" s="214">
        <v>100</v>
      </c>
      <c r="AF967" s="214">
        <v>100</v>
      </c>
      <c r="AG967" s="214">
        <v>100</v>
      </c>
      <c r="AH967" s="214">
        <v>100</v>
      </c>
      <c r="AI967" s="214">
        <v>100</v>
      </c>
      <c r="AJ967" s="272">
        <v>100</v>
      </c>
      <c r="AK967" s="301">
        <v>100</v>
      </c>
      <c r="AL967" s="301">
        <v>100</v>
      </c>
      <c r="AM967" s="301">
        <v>100</v>
      </c>
      <c r="AN967" s="272">
        <v>100</v>
      </c>
      <c r="AO967" s="301">
        <v>100</v>
      </c>
      <c r="AP967" s="301">
        <v>100</v>
      </c>
      <c r="AQ967" s="301">
        <v>100</v>
      </c>
      <c r="AR967" s="23"/>
      <c r="AS967" s="116" t="str">
        <f t="shared" si="142"/>
        <v>N</v>
      </c>
      <c r="AT967" s="113">
        <f>IFERROR(SUMIF('Current NLData'!A:A,'Payment Changes'!G967,'Current NLData'!K:K)/COUNTIF('Current NLData'!A:A,'Payment Changes'!G967),0)+IFERROR(VLOOKUP(G967&amp;"-ALL",NLPaymentExport,10,FALSE),0)</f>
        <v>100</v>
      </c>
      <c r="AU967" s="117">
        <f t="shared" ref="AU967:AU1030" si="143">IF(OR(I967 = "New Donor", I967="Return Donor", I967="Retention Bonus", I967="Referral", I967 = ""),"",AQ967-AT967 )</f>
        <v>0</v>
      </c>
    </row>
    <row r="968" spans="1:80" outlineLevel="1" x14ac:dyDescent="0.45">
      <c r="A968" s="3"/>
      <c r="C968" s="4"/>
      <c r="D968" s="456"/>
      <c r="E968" s="90" t="str">
        <f t="shared" si="138"/>
        <v>Rocky Mount</v>
      </c>
      <c r="F968" s="92" t="str">
        <f t="shared" si="139"/>
        <v>CP957</v>
      </c>
      <c r="G968" s="98" t="str">
        <f t="shared" si="141"/>
        <v>CP957-NEW DONOR -3rd</v>
      </c>
      <c r="H968" s="457"/>
      <c r="I968" s="34" t="s">
        <v>78</v>
      </c>
      <c r="J968" s="58">
        <v>40</v>
      </c>
      <c r="K968" s="62">
        <v>40</v>
      </c>
      <c r="L968" s="58">
        <v>100</v>
      </c>
      <c r="M968" s="58">
        <v>100</v>
      </c>
      <c r="N968" s="58">
        <v>100</v>
      </c>
      <c r="O968" s="58">
        <v>100</v>
      </c>
      <c r="P968" s="58">
        <v>100</v>
      </c>
      <c r="Q968" s="58">
        <v>100</v>
      </c>
      <c r="R968" s="58">
        <v>100</v>
      </c>
      <c r="S968" s="58">
        <v>100</v>
      </c>
      <c r="T968" s="58">
        <v>75</v>
      </c>
      <c r="U968" s="58">
        <v>75</v>
      </c>
      <c r="V968" s="186">
        <v>75</v>
      </c>
      <c r="W968" s="186">
        <v>75</v>
      </c>
      <c r="X968" s="186">
        <v>75</v>
      </c>
      <c r="Y968" s="186">
        <v>75</v>
      </c>
      <c r="Z968" s="186">
        <v>75</v>
      </c>
      <c r="AA968" s="186">
        <v>75</v>
      </c>
      <c r="AB968" s="186">
        <v>75</v>
      </c>
      <c r="AC968" s="186">
        <v>75</v>
      </c>
      <c r="AD968" s="214">
        <v>75</v>
      </c>
      <c r="AE968" s="214">
        <v>75</v>
      </c>
      <c r="AF968" s="214">
        <v>75</v>
      </c>
      <c r="AG968" s="214">
        <v>75</v>
      </c>
      <c r="AH968" s="214">
        <v>75</v>
      </c>
      <c r="AI968" s="214">
        <v>75</v>
      </c>
      <c r="AJ968" s="272">
        <v>75</v>
      </c>
      <c r="AK968" s="289">
        <v>100</v>
      </c>
      <c r="AL968" s="301">
        <v>100</v>
      </c>
      <c r="AM968" s="301">
        <v>100</v>
      </c>
      <c r="AN968" s="272">
        <v>100</v>
      </c>
      <c r="AO968" s="301">
        <v>100</v>
      </c>
      <c r="AP968" s="301">
        <v>100</v>
      </c>
      <c r="AQ968" s="301">
        <v>100</v>
      </c>
      <c r="AR968" s="23"/>
      <c r="AS968" s="116" t="str">
        <f t="shared" si="142"/>
        <v>N</v>
      </c>
      <c r="AT968" s="113">
        <f>IFERROR(SUMIF('Current NLData'!A:A,'Payment Changes'!G968,'Current NLData'!K:K)/COUNTIF('Current NLData'!A:A,'Payment Changes'!G968),0)+IFERROR(VLOOKUP(G968&amp;"-ALL",NLPaymentExport,10,FALSE),0)</f>
        <v>100</v>
      </c>
      <c r="AU968" s="117">
        <f t="shared" si="143"/>
        <v>0</v>
      </c>
    </row>
    <row r="969" spans="1:80" outlineLevel="1" x14ac:dyDescent="0.45">
      <c r="A969" s="3"/>
      <c r="C969" s="4"/>
      <c r="D969" s="456"/>
      <c r="E969" s="90" t="str">
        <f t="shared" si="138"/>
        <v>Rocky Mount</v>
      </c>
      <c r="F969" s="92" t="str">
        <f t="shared" si="139"/>
        <v>CP957</v>
      </c>
      <c r="G969" s="98" t="str">
        <f t="shared" si="141"/>
        <v>CP957-NEW DONOR -4th</v>
      </c>
      <c r="H969" s="457"/>
      <c r="I969" s="34" t="s">
        <v>79</v>
      </c>
      <c r="J969" s="58">
        <v>40</v>
      </c>
      <c r="K969" s="62">
        <v>90</v>
      </c>
      <c r="L969" s="58">
        <v>100</v>
      </c>
      <c r="M969" s="58">
        <v>100</v>
      </c>
      <c r="N969" s="58">
        <v>100</v>
      </c>
      <c r="O969" s="58">
        <v>100</v>
      </c>
      <c r="P969" s="58">
        <v>100</v>
      </c>
      <c r="Q969" s="58">
        <v>100</v>
      </c>
      <c r="R969" s="58">
        <v>100</v>
      </c>
      <c r="S969" s="58">
        <v>100</v>
      </c>
      <c r="T969" s="58">
        <v>75</v>
      </c>
      <c r="U969" s="58">
        <v>75</v>
      </c>
      <c r="V969" s="186">
        <v>75</v>
      </c>
      <c r="W969" s="186">
        <v>75</v>
      </c>
      <c r="X969" s="186">
        <v>75</v>
      </c>
      <c r="Y969" s="186">
        <v>75</v>
      </c>
      <c r="Z969" s="186">
        <v>75</v>
      </c>
      <c r="AA969" s="186">
        <v>75</v>
      </c>
      <c r="AB969" s="186">
        <v>75</v>
      </c>
      <c r="AC969" s="186">
        <v>75</v>
      </c>
      <c r="AD969" s="214">
        <v>75</v>
      </c>
      <c r="AE969" s="214">
        <v>75</v>
      </c>
      <c r="AF969" s="214">
        <v>75</v>
      </c>
      <c r="AG969" s="214">
        <v>75</v>
      </c>
      <c r="AH969" s="214">
        <v>75</v>
      </c>
      <c r="AI969" s="214">
        <v>75</v>
      </c>
      <c r="AJ969" s="272">
        <v>75</v>
      </c>
      <c r="AK969" s="289">
        <v>100</v>
      </c>
      <c r="AL969" s="301">
        <v>100</v>
      </c>
      <c r="AM969" s="301">
        <v>100</v>
      </c>
      <c r="AN969" s="272">
        <v>100</v>
      </c>
      <c r="AO969" s="301">
        <v>100</v>
      </c>
      <c r="AP969" s="301">
        <v>100</v>
      </c>
      <c r="AQ969" s="301">
        <v>100</v>
      </c>
      <c r="AR969" s="23"/>
      <c r="AS969" s="116" t="str">
        <f t="shared" si="142"/>
        <v>N</v>
      </c>
      <c r="AT969" s="113">
        <f>IFERROR(SUMIF('Current NLData'!A:A,'Payment Changes'!G969,'Current NLData'!K:K)/COUNTIF('Current NLData'!A:A,'Payment Changes'!G969),0)+IFERROR(VLOOKUP(G969&amp;"-ALL",NLPaymentExport,10,FALSE),0)</f>
        <v>100</v>
      </c>
      <c r="AU969" s="117">
        <f t="shared" si="143"/>
        <v>0</v>
      </c>
    </row>
    <row r="970" spans="1:80" outlineLevel="1" x14ac:dyDescent="0.45">
      <c r="A970" s="3"/>
      <c r="C970" s="4"/>
      <c r="D970" s="456"/>
      <c r="E970" s="90" t="str">
        <f t="shared" si="138"/>
        <v>Rocky Mount</v>
      </c>
      <c r="F970" s="92" t="str">
        <f t="shared" si="139"/>
        <v>CP957</v>
      </c>
      <c r="G970" s="98" t="str">
        <f t="shared" si="141"/>
        <v>CP957-NEW DONOR -5th</v>
      </c>
      <c r="H970" s="457"/>
      <c r="I970" s="34" t="s">
        <v>80</v>
      </c>
      <c r="J970" s="58">
        <v>40</v>
      </c>
      <c r="K970" s="62">
        <v>40</v>
      </c>
      <c r="L970" s="58">
        <v>40</v>
      </c>
      <c r="M970" s="58">
        <v>40</v>
      </c>
      <c r="N970" s="58">
        <v>40</v>
      </c>
      <c r="O970" s="58">
        <v>40</v>
      </c>
      <c r="P970" s="58">
        <v>40</v>
      </c>
      <c r="Q970" s="58">
        <v>40</v>
      </c>
      <c r="R970" s="58">
        <v>40</v>
      </c>
      <c r="S970" s="58">
        <v>40</v>
      </c>
      <c r="T970" s="58">
        <v>40</v>
      </c>
      <c r="U970" s="58">
        <v>40</v>
      </c>
      <c r="V970" s="186">
        <v>40</v>
      </c>
      <c r="W970" s="186">
        <v>40</v>
      </c>
      <c r="X970" s="186">
        <v>40</v>
      </c>
      <c r="Y970" s="186">
        <v>40</v>
      </c>
      <c r="Z970" s="186">
        <v>40</v>
      </c>
      <c r="AA970" s="186">
        <v>40</v>
      </c>
      <c r="AB970" s="186">
        <v>40</v>
      </c>
      <c r="AC970" s="186">
        <v>40</v>
      </c>
      <c r="AD970" s="190">
        <v>100</v>
      </c>
      <c r="AE970" s="214">
        <v>100</v>
      </c>
      <c r="AF970" s="214">
        <v>100</v>
      </c>
      <c r="AG970" s="214">
        <v>100</v>
      </c>
      <c r="AH970" s="214">
        <v>100</v>
      </c>
      <c r="AI970" s="214">
        <v>100</v>
      </c>
      <c r="AJ970" s="272">
        <v>100</v>
      </c>
      <c r="AK970" s="289">
        <v>40</v>
      </c>
      <c r="AL970" s="301">
        <v>40</v>
      </c>
      <c r="AM970" s="289">
        <v>35</v>
      </c>
      <c r="AN970" s="272">
        <v>35</v>
      </c>
      <c r="AO970" s="301">
        <v>35</v>
      </c>
      <c r="AP970" s="301">
        <v>35</v>
      </c>
      <c r="AQ970" s="301">
        <v>35</v>
      </c>
      <c r="AR970" s="23"/>
      <c r="AS970" s="116" t="str">
        <f t="shared" si="142"/>
        <v>N</v>
      </c>
      <c r="AT970" s="113">
        <f>IFERROR(SUMIF('Current NLData'!A:A,'Payment Changes'!G970,'Current NLData'!K:K)/COUNTIF('Current NLData'!A:A,'Payment Changes'!G970),0)+IFERROR(VLOOKUP(G970&amp;"-ALL",NLPaymentExport,10,FALSE),0)</f>
        <v>35</v>
      </c>
      <c r="AU970" s="117">
        <f t="shared" si="143"/>
        <v>0</v>
      </c>
    </row>
    <row r="971" spans="1:80" outlineLevel="1" x14ac:dyDescent="0.45">
      <c r="A971" s="3"/>
      <c r="C971" s="4"/>
      <c r="D971" s="456"/>
      <c r="E971" s="90" t="str">
        <f t="shared" si="138"/>
        <v>Rocky Mount</v>
      </c>
      <c r="F971" s="92" t="str">
        <f t="shared" si="139"/>
        <v>CP957</v>
      </c>
      <c r="G971" s="98" t="str">
        <f t="shared" si="141"/>
        <v>CP957-NEW DONOR -6th</v>
      </c>
      <c r="H971" s="457"/>
      <c r="I971" s="34" t="s">
        <v>81</v>
      </c>
      <c r="J971" s="58">
        <v>40</v>
      </c>
      <c r="K971" s="62">
        <v>90</v>
      </c>
      <c r="L971" s="58">
        <v>40</v>
      </c>
      <c r="M971" s="58">
        <v>40</v>
      </c>
      <c r="N971" s="58">
        <v>40</v>
      </c>
      <c r="O971" s="58">
        <v>40</v>
      </c>
      <c r="P971" s="58">
        <v>40</v>
      </c>
      <c r="Q971" s="58">
        <v>40</v>
      </c>
      <c r="R971" s="58">
        <v>40</v>
      </c>
      <c r="S971" s="58">
        <v>40</v>
      </c>
      <c r="T971" s="58">
        <v>40</v>
      </c>
      <c r="U971" s="58">
        <v>40</v>
      </c>
      <c r="V971" s="186">
        <v>40</v>
      </c>
      <c r="W971" s="186">
        <v>40</v>
      </c>
      <c r="X971" s="186">
        <v>40</v>
      </c>
      <c r="Y971" s="186">
        <v>40</v>
      </c>
      <c r="Z971" s="186">
        <v>40</v>
      </c>
      <c r="AA971" s="186">
        <v>40</v>
      </c>
      <c r="AB971" s="186">
        <v>40</v>
      </c>
      <c r="AC971" s="186">
        <v>40</v>
      </c>
      <c r="AD971" s="190">
        <v>100</v>
      </c>
      <c r="AE971" s="214">
        <v>100</v>
      </c>
      <c r="AF971" s="214">
        <v>100</v>
      </c>
      <c r="AG971" s="214">
        <v>100</v>
      </c>
      <c r="AH971" s="214">
        <v>100</v>
      </c>
      <c r="AI971" s="214">
        <v>100</v>
      </c>
      <c r="AJ971" s="272">
        <v>100</v>
      </c>
      <c r="AK971" s="289">
        <v>40</v>
      </c>
      <c r="AL971" s="301">
        <v>40</v>
      </c>
      <c r="AM971" s="289">
        <v>35</v>
      </c>
      <c r="AN971" s="272">
        <v>35</v>
      </c>
      <c r="AO971" s="301">
        <v>35</v>
      </c>
      <c r="AP971" s="301">
        <v>35</v>
      </c>
      <c r="AQ971" s="301">
        <v>35</v>
      </c>
      <c r="AR971" s="23"/>
      <c r="AS971" s="116" t="str">
        <f t="shared" si="142"/>
        <v>N</v>
      </c>
      <c r="AT971" s="113">
        <f>IFERROR(SUMIF('Current NLData'!A:A,'Payment Changes'!G971,'Current NLData'!K:K)/COUNTIF('Current NLData'!A:A,'Payment Changes'!G971),0)+IFERROR(VLOOKUP(G971&amp;"-ALL",NLPaymentExport,10,FALSE),0)</f>
        <v>35</v>
      </c>
      <c r="AU971" s="117">
        <f t="shared" si="143"/>
        <v>0</v>
      </c>
    </row>
    <row r="972" spans="1:80" outlineLevel="1" x14ac:dyDescent="0.45">
      <c r="A972" s="3"/>
      <c r="C972" s="4"/>
      <c r="D972" s="456"/>
      <c r="E972" s="90" t="str">
        <f t="shared" si="138"/>
        <v>Rocky Mount</v>
      </c>
      <c r="F972" s="92" t="str">
        <f t="shared" si="139"/>
        <v>CP957</v>
      </c>
      <c r="G972" s="98" t="str">
        <f t="shared" si="141"/>
        <v>CP957-NEW DONOR -7th</v>
      </c>
      <c r="H972" s="457"/>
      <c r="I972" s="34" t="s">
        <v>82</v>
      </c>
      <c r="J972" s="58">
        <v>40</v>
      </c>
      <c r="K972" s="62">
        <v>40</v>
      </c>
      <c r="L972" s="58">
        <v>40</v>
      </c>
      <c r="M972" s="58">
        <v>40</v>
      </c>
      <c r="N972" s="58">
        <v>40</v>
      </c>
      <c r="O972" s="58">
        <v>40</v>
      </c>
      <c r="P972" s="58">
        <v>40</v>
      </c>
      <c r="Q972" s="58">
        <v>40</v>
      </c>
      <c r="R972" s="58">
        <v>40</v>
      </c>
      <c r="S972" s="58">
        <v>40</v>
      </c>
      <c r="T972" s="58">
        <v>40</v>
      </c>
      <c r="U972" s="58">
        <v>40</v>
      </c>
      <c r="V972" s="186">
        <v>40</v>
      </c>
      <c r="W972" s="186">
        <v>40</v>
      </c>
      <c r="X972" s="186">
        <v>40</v>
      </c>
      <c r="Y972" s="186">
        <v>40</v>
      </c>
      <c r="Z972" s="186">
        <v>40</v>
      </c>
      <c r="AA972" s="186">
        <v>40</v>
      </c>
      <c r="AB972" s="186">
        <v>40</v>
      </c>
      <c r="AC972" s="186">
        <v>40</v>
      </c>
      <c r="AD972" s="214">
        <v>40</v>
      </c>
      <c r="AE972" s="214">
        <v>40</v>
      </c>
      <c r="AF972" s="214">
        <v>40</v>
      </c>
      <c r="AG972" s="214">
        <v>40</v>
      </c>
      <c r="AH972" s="214">
        <v>40</v>
      </c>
      <c r="AI972" s="214">
        <v>40</v>
      </c>
      <c r="AJ972" s="272">
        <v>40</v>
      </c>
      <c r="AK972" s="301">
        <v>40</v>
      </c>
      <c r="AL972" s="301">
        <v>40</v>
      </c>
      <c r="AM972" s="289">
        <v>35</v>
      </c>
      <c r="AN972" s="272">
        <v>35</v>
      </c>
      <c r="AO972" s="301">
        <v>35</v>
      </c>
      <c r="AP972" s="301">
        <v>35</v>
      </c>
      <c r="AQ972" s="301">
        <v>35</v>
      </c>
      <c r="AR972" s="23"/>
      <c r="AS972" s="116" t="str">
        <f t="shared" si="142"/>
        <v>N</v>
      </c>
      <c r="AT972" s="113">
        <f>IFERROR(SUMIF('Current NLData'!A:A,'Payment Changes'!G972,'Current NLData'!K:K)/COUNTIF('Current NLData'!A:A,'Payment Changes'!G972),0)+IFERROR(VLOOKUP(G972&amp;"-ALL",NLPaymentExport,10,FALSE),0)</f>
        <v>35</v>
      </c>
      <c r="AU972" s="117">
        <f t="shared" si="143"/>
        <v>0</v>
      </c>
    </row>
    <row r="973" spans="1:80" outlineLevel="1" x14ac:dyDescent="0.45">
      <c r="A973" s="3"/>
      <c r="C973" s="4"/>
      <c r="D973" s="456"/>
      <c r="E973" s="90" t="str">
        <f t="shared" si="138"/>
        <v>Rocky Mount</v>
      </c>
      <c r="F973" s="92" t="str">
        <f t="shared" si="139"/>
        <v>CP957</v>
      </c>
      <c r="G973" s="98" t="str">
        <f t="shared" si="141"/>
        <v>CP957-NEW DONOR -8th</v>
      </c>
      <c r="H973" s="457"/>
      <c r="I973" s="35" t="s">
        <v>83</v>
      </c>
      <c r="J973" s="63">
        <v>40</v>
      </c>
      <c r="K973" s="64">
        <v>90</v>
      </c>
      <c r="L973" s="63">
        <v>40</v>
      </c>
      <c r="M973" s="63">
        <v>40</v>
      </c>
      <c r="N973" s="63">
        <v>40</v>
      </c>
      <c r="O973" s="63">
        <v>40</v>
      </c>
      <c r="P973" s="63">
        <v>40</v>
      </c>
      <c r="Q973" s="63">
        <v>40</v>
      </c>
      <c r="R973" s="63">
        <v>40</v>
      </c>
      <c r="S973" s="63">
        <v>40</v>
      </c>
      <c r="T973" s="63">
        <v>40</v>
      </c>
      <c r="U973" s="63">
        <v>40</v>
      </c>
      <c r="V973" s="187">
        <v>40</v>
      </c>
      <c r="W973" s="187">
        <v>40</v>
      </c>
      <c r="X973" s="187">
        <v>40</v>
      </c>
      <c r="Y973" s="187">
        <v>40</v>
      </c>
      <c r="Z973" s="187">
        <v>40</v>
      </c>
      <c r="AA973" s="187">
        <v>40</v>
      </c>
      <c r="AB973" s="187">
        <v>40</v>
      </c>
      <c r="AC973" s="187">
        <v>40</v>
      </c>
      <c r="AD973" s="221">
        <v>40</v>
      </c>
      <c r="AE973" s="221">
        <v>40</v>
      </c>
      <c r="AF973" s="221">
        <v>40</v>
      </c>
      <c r="AG973" s="221">
        <v>40</v>
      </c>
      <c r="AH973" s="221">
        <v>40</v>
      </c>
      <c r="AI973" s="221">
        <v>40</v>
      </c>
      <c r="AJ973" s="273">
        <v>40</v>
      </c>
      <c r="AK973" s="302">
        <v>40</v>
      </c>
      <c r="AL973" s="302">
        <v>40</v>
      </c>
      <c r="AM973" s="305">
        <v>35</v>
      </c>
      <c r="AN973" s="273">
        <v>35</v>
      </c>
      <c r="AO973" s="302">
        <v>35</v>
      </c>
      <c r="AP973" s="302">
        <v>35</v>
      </c>
      <c r="AQ973" s="302">
        <v>35</v>
      </c>
      <c r="AR973" s="23"/>
      <c r="AS973" s="116" t="str">
        <f t="shared" si="142"/>
        <v>N</v>
      </c>
      <c r="AT973" s="113">
        <f>IFERROR(SUMIF('Current NLData'!A:A,'Payment Changes'!G973,'Current NLData'!K:K)/COUNTIF('Current NLData'!A:A,'Payment Changes'!G973),0)+IFERROR(VLOOKUP(G973&amp;"-ALL",NLPaymentExport,10,FALSE),0)</f>
        <v>35</v>
      </c>
      <c r="AU973" s="117">
        <f t="shared" si="143"/>
        <v>0</v>
      </c>
    </row>
    <row r="974" spans="1:80" ht="28.5" outlineLevel="1" x14ac:dyDescent="0.45">
      <c r="A974" s="3"/>
      <c r="C974" s="4"/>
      <c r="D974" s="456"/>
      <c r="E974" s="90" t="str">
        <f t="shared" si="138"/>
        <v>Rocky Mount</v>
      </c>
      <c r="F974" s="92" t="str">
        <f t="shared" si="139"/>
        <v>CP957</v>
      </c>
      <c r="G974" s="98" t="str">
        <f t="shared" si="141"/>
        <v>CP957-RETURN - 1st don of the week -STD</v>
      </c>
      <c r="H974" s="457"/>
      <c r="I974" s="36" t="s">
        <v>84</v>
      </c>
      <c r="J974" s="58">
        <v>40</v>
      </c>
      <c r="K974" s="58">
        <v>40</v>
      </c>
      <c r="L974" s="58">
        <v>40</v>
      </c>
      <c r="M974" s="58">
        <v>40</v>
      </c>
      <c r="N974" s="58">
        <v>40</v>
      </c>
      <c r="O974" s="58">
        <v>40</v>
      </c>
      <c r="P974" s="58">
        <v>40</v>
      </c>
      <c r="Q974" s="58">
        <v>40</v>
      </c>
      <c r="R974" s="58">
        <v>40</v>
      </c>
      <c r="S974" s="58">
        <v>40</v>
      </c>
      <c r="T974" s="58">
        <v>40</v>
      </c>
      <c r="U974" s="58">
        <v>40</v>
      </c>
      <c r="V974" s="186">
        <v>40</v>
      </c>
      <c r="W974" s="186">
        <v>40</v>
      </c>
      <c r="X974" s="186">
        <v>40</v>
      </c>
      <c r="Y974" s="186">
        <v>40</v>
      </c>
      <c r="Z974" s="186">
        <v>40</v>
      </c>
      <c r="AA974" s="186">
        <v>40</v>
      </c>
      <c r="AB974" s="186">
        <v>40</v>
      </c>
      <c r="AC974" s="186">
        <v>40</v>
      </c>
      <c r="AD974" s="214">
        <v>40</v>
      </c>
      <c r="AE974" s="214">
        <v>40</v>
      </c>
      <c r="AF974" s="214">
        <v>40</v>
      </c>
      <c r="AG974" s="214">
        <v>40</v>
      </c>
      <c r="AH974" s="214">
        <v>40</v>
      </c>
      <c r="AI974" s="214">
        <v>40</v>
      </c>
      <c r="AJ974" s="272">
        <v>40</v>
      </c>
      <c r="AK974" s="301">
        <v>40</v>
      </c>
      <c r="AL974" s="301">
        <v>40</v>
      </c>
      <c r="AM974" s="289">
        <v>35</v>
      </c>
      <c r="AN974" s="272">
        <v>35</v>
      </c>
      <c r="AO974" s="301">
        <v>35</v>
      </c>
      <c r="AP974" s="301">
        <v>35</v>
      </c>
      <c r="AQ974" s="301">
        <v>35</v>
      </c>
      <c r="AR974" s="22"/>
      <c r="AS974" s="116" t="str">
        <f t="shared" si="142"/>
        <v>N</v>
      </c>
      <c r="AT974" s="113">
        <f>IFERROR(SUMIF('Current NLData'!A:A,'Payment Changes'!G974,'Current NLData'!K:K)/COUNTIF('Current NLData'!A:A,'Payment Changes'!G974),0)+IFERROR(VLOOKUP(G974&amp;"-ALL",NLPaymentExport,10,FALSE),0)</f>
        <v>35</v>
      </c>
      <c r="AU974" s="117">
        <f t="shared" si="143"/>
        <v>0</v>
      </c>
    </row>
    <row r="975" spans="1:80" ht="28.5" outlineLevel="1" x14ac:dyDescent="0.45">
      <c r="A975" s="3"/>
      <c r="C975" s="4"/>
      <c r="D975" s="456"/>
      <c r="E975" s="90" t="str">
        <f t="shared" si="138"/>
        <v>Rocky Mount</v>
      </c>
      <c r="F975" s="92" t="str">
        <f t="shared" si="139"/>
        <v>CP957</v>
      </c>
      <c r="G975" s="98" t="str">
        <f t="shared" si="141"/>
        <v>CP957-RETURN - 2nd don of the week -BONUS</v>
      </c>
      <c r="H975" s="457"/>
      <c r="I975" s="36" t="s">
        <v>85</v>
      </c>
      <c r="J975" s="58">
        <v>50</v>
      </c>
      <c r="K975" s="58">
        <v>50</v>
      </c>
      <c r="L975" s="58">
        <v>50</v>
      </c>
      <c r="M975" s="58">
        <v>50</v>
      </c>
      <c r="N975" s="58">
        <v>50</v>
      </c>
      <c r="O975" s="58">
        <v>50</v>
      </c>
      <c r="P975" s="58">
        <v>50</v>
      </c>
      <c r="Q975" s="58">
        <v>50</v>
      </c>
      <c r="R975" s="58">
        <v>50</v>
      </c>
      <c r="S975" s="58">
        <v>50</v>
      </c>
      <c r="T975" s="58">
        <v>50</v>
      </c>
      <c r="U975" s="58">
        <v>50</v>
      </c>
      <c r="V975" s="186">
        <v>50</v>
      </c>
      <c r="W975" s="186">
        <v>50</v>
      </c>
      <c r="X975" s="186">
        <v>50</v>
      </c>
      <c r="Y975" s="186">
        <v>50</v>
      </c>
      <c r="Z975" s="186">
        <v>50</v>
      </c>
      <c r="AA975" s="186">
        <v>50</v>
      </c>
      <c r="AB975" s="186">
        <v>50</v>
      </c>
      <c r="AC975" s="186">
        <v>50</v>
      </c>
      <c r="AD975" s="190">
        <v>45</v>
      </c>
      <c r="AE975" s="214">
        <v>45</v>
      </c>
      <c r="AF975" s="214">
        <v>45</v>
      </c>
      <c r="AG975" s="214">
        <v>45</v>
      </c>
      <c r="AH975" s="214">
        <v>45</v>
      </c>
      <c r="AI975" s="214">
        <v>45</v>
      </c>
      <c r="AJ975" s="272">
        <v>45</v>
      </c>
      <c r="AK975" s="301">
        <v>45</v>
      </c>
      <c r="AL975" s="301">
        <v>45</v>
      </c>
      <c r="AM975" s="301">
        <v>45</v>
      </c>
      <c r="AN975" s="272">
        <v>45</v>
      </c>
      <c r="AO975" s="301">
        <v>45</v>
      </c>
      <c r="AP975" s="301">
        <v>45</v>
      </c>
      <c r="AQ975" s="301">
        <v>45</v>
      </c>
      <c r="AR975" s="22"/>
      <c r="AS975" s="116" t="str">
        <f t="shared" si="142"/>
        <v>N</v>
      </c>
      <c r="AT975" s="113">
        <f>IFERROR(SUMIF('Current NLData'!A:A,'Payment Changes'!G975,'Current NLData'!K:K)/COUNTIF('Current NLData'!A:A,'Payment Changes'!G975),0)+IFERROR(VLOOKUP(G975&amp;"-ALL",NLPaymentExport,10,FALSE),0)</f>
        <v>45</v>
      </c>
      <c r="AU975" s="117">
        <f t="shared" si="143"/>
        <v>0</v>
      </c>
    </row>
    <row r="976" spans="1:80" ht="28.5" outlineLevel="1" x14ac:dyDescent="0.45">
      <c r="A976" s="3"/>
      <c r="C976" s="4"/>
      <c r="D976" s="456"/>
      <c r="E976" s="90" t="str">
        <f t="shared" si="138"/>
        <v>Rocky Mount</v>
      </c>
      <c r="F976" s="92" t="str">
        <f t="shared" si="139"/>
        <v>CP957</v>
      </c>
      <c r="G976" s="98" t="str">
        <f t="shared" si="141"/>
        <v>CP957-RETURN - 5th don of the month -BONUS</v>
      </c>
      <c r="H976" s="457"/>
      <c r="I976" s="37" t="s">
        <v>86</v>
      </c>
      <c r="J976" s="65">
        <v>0</v>
      </c>
      <c r="K976" s="65">
        <v>0</v>
      </c>
      <c r="L976" s="65">
        <v>0</v>
      </c>
      <c r="M976" s="65">
        <v>0</v>
      </c>
      <c r="N976" s="65">
        <v>0</v>
      </c>
      <c r="O976" s="65">
        <v>0</v>
      </c>
      <c r="P976" s="65">
        <v>0</v>
      </c>
      <c r="Q976" s="65">
        <v>0</v>
      </c>
      <c r="R976" s="65">
        <v>0</v>
      </c>
      <c r="S976" s="65">
        <v>0</v>
      </c>
      <c r="T976" s="65">
        <v>0</v>
      </c>
      <c r="U976" s="65">
        <v>0</v>
      </c>
      <c r="V976" s="188">
        <v>0</v>
      </c>
      <c r="W976" s="188">
        <v>0</v>
      </c>
      <c r="X976" s="188">
        <v>10</v>
      </c>
      <c r="Y976" s="188">
        <v>10</v>
      </c>
      <c r="Z976" s="188">
        <v>10</v>
      </c>
      <c r="AA976" s="188">
        <v>10</v>
      </c>
      <c r="AB976" s="188">
        <v>10</v>
      </c>
      <c r="AC976" s="188">
        <v>10</v>
      </c>
      <c r="AD976" s="222">
        <v>10</v>
      </c>
      <c r="AE976" s="222">
        <v>10</v>
      </c>
      <c r="AF976" s="222">
        <v>10</v>
      </c>
      <c r="AG976" s="222">
        <v>10</v>
      </c>
      <c r="AH976" s="222">
        <v>10</v>
      </c>
      <c r="AI976" s="222">
        <v>10</v>
      </c>
      <c r="AJ976" s="287">
        <v>10</v>
      </c>
      <c r="AK976" s="303">
        <v>10</v>
      </c>
      <c r="AL976" s="303">
        <v>10</v>
      </c>
      <c r="AM976" s="303">
        <v>10</v>
      </c>
      <c r="AN976" s="287">
        <v>10</v>
      </c>
      <c r="AO976" s="303">
        <v>10</v>
      </c>
      <c r="AP976" s="303">
        <v>10</v>
      </c>
      <c r="AQ976" s="303">
        <v>10</v>
      </c>
      <c r="AR976" s="22"/>
      <c r="AS976" s="116" t="str">
        <f t="shared" si="142"/>
        <v>N</v>
      </c>
      <c r="AT976" s="113">
        <f>IFERROR(SUMIF('Current NLData'!A:A,'Payment Changes'!G976,'Current NLData'!K:K)/COUNTIF('Current NLData'!A:A,'Payment Changes'!G976),0)+IFERROR(VLOOKUP(G976&amp;"-ALL",NLPaymentExport,10,FALSE),0)</f>
        <v>10</v>
      </c>
      <c r="AU976" s="117">
        <f t="shared" si="143"/>
        <v>0</v>
      </c>
    </row>
    <row r="977" spans="1:80" ht="28.5" outlineLevel="1" x14ac:dyDescent="0.45">
      <c r="A977" s="3"/>
      <c r="C977" s="4"/>
      <c r="D977" s="456"/>
      <c r="E977" s="90" t="str">
        <f t="shared" si="138"/>
        <v>Rocky Mount</v>
      </c>
      <c r="F977" s="92" t="str">
        <f t="shared" si="139"/>
        <v>CP957</v>
      </c>
      <c r="G977" s="98" t="str">
        <f t="shared" si="141"/>
        <v>CP957-RETURN - 6th don of the month -BONUS</v>
      </c>
      <c r="H977" s="457"/>
      <c r="I977" s="38" t="s">
        <v>87</v>
      </c>
      <c r="J977" s="58">
        <v>0</v>
      </c>
      <c r="K977" s="58">
        <v>0</v>
      </c>
      <c r="L977" s="58">
        <v>30</v>
      </c>
      <c r="M977" s="58">
        <v>30</v>
      </c>
      <c r="N977" s="58">
        <v>30</v>
      </c>
      <c r="O977" s="58">
        <v>30</v>
      </c>
      <c r="P977" s="58">
        <v>30</v>
      </c>
      <c r="Q977" s="58">
        <v>30</v>
      </c>
      <c r="R977" s="58">
        <v>30</v>
      </c>
      <c r="S977" s="58">
        <v>30</v>
      </c>
      <c r="T977" s="58">
        <v>30</v>
      </c>
      <c r="U977" s="58">
        <v>30</v>
      </c>
      <c r="V977" s="186">
        <v>30</v>
      </c>
      <c r="W977" s="186">
        <v>30</v>
      </c>
      <c r="X977" s="186">
        <v>0</v>
      </c>
      <c r="Y977" s="186">
        <v>0</v>
      </c>
      <c r="Z977" s="186">
        <v>0</v>
      </c>
      <c r="AA977" s="186">
        <v>0</v>
      </c>
      <c r="AB977" s="186">
        <v>0</v>
      </c>
      <c r="AC977" s="186">
        <v>0</v>
      </c>
      <c r="AD977" s="214">
        <v>0</v>
      </c>
      <c r="AE977" s="214">
        <v>0</v>
      </c>
      <c r="AF977" s="214">
        <v>0</v>
      </c>
      <c r="AG977" s="214">
        <v>0</v>
      </c>
      <c r="AH977" s="214">
        <v>0</v>
      </c>
      <c r="AI977" s="214">
        <v>0</v>
      </c>
      <c r="AJ977" s="272">
        <v>0</v>
      </c>
      <c r="AK977" s="301">
        <v>0</v>
      </c>
      <c r="AL977" s="301">
        <v>0</v>
      </c>
      <c r="AM977" s="301">
        <v>0</v>
      </c>
      <c r="AN977" s="272">
        <v>0</v>
      </c>
      <c r="AO977" s="289">
        <v>20</v>
      </c>
      <c r="AP977" s="301">
        <v>20</v>
      </c>
      <c r="AQ977" s="301">
        <v>20</v>
      </c>
      <c r="AR977" s="22"/>
      <c r="AS977" s="116" t="str">
        <f t="shared" si="142"/>
        <v>N</v>
      </c>
      <c r="AT977" s="113">
        <f>IFERROR(SUMIF('Current NLData'!A:A,'Payment Changes'!G977,'Current NLData'!K:K)/COUNTIF('Current NLData'!A:A,'Payment Changes'!G977),0)+IFERROR(VLOOKUP(G977&amp;"-ALL",NLPaymentExport,10,FALSE),0)</f>
        <v>20</v>
      </c>
      <c r="AU977" s="117">
        <f t="shared" si="143"/>
        <v>0</v>
      </c>
    </row>
    <row r="978" spans="1:80" ht="28.5" outlineLevel="1" x14ac:dyDescent="0.45">
      <c r="A978" s="3"/>
      <c r="C978" s="4"/>
      <c r="D978" s="456"/>
      <c r="E978" s="90" t="str">
        <f t="shared" si="138"/>
        <v>Rocky Mount</v>
      </c>
      <c r="F978" s="92" t="str">
        <f t="shared" si="139"/>
        <v>CP957</v>
      </c>
      <c r="G978" s="98" t="str">
        <f t="shared" si="141"/>
        <v>CP957-RETURN - 7th don of the month -BONUS</v>
      </c>
      <c r="H978" s="457"/>
      <c r="I978" s="38" t="s">
        <v>88</v>
      </c>
      <c r="J978" s="58">
        <v>0</v>
      </c>
      <c r="K978" s="58">
        <v>0</v>
      </c>
      <c r="L978" s="58">
        <v>0</v>
      </c>
      <c r="M978" s="58">
        <v>0</v>
      </c>
      <c r="N978" s="58">
        <v>0</v>
      </c>
      <c r="O978" s="58">
        <v>0</v>
      </c>
      <c r="P978" s="58">
        <v>0</v>
      </c>
      <c r="Q978" s="58">
        <v>0</v>
      </c>
      <c r="R978" s="58">
        <v>0</v>
      </c>
      <c r="S978" s="58">
        <v>0</v>
      </c>
      <c r="T978" s="58">
        <v>0</v>
      </c>
      <c r="U978" s="58">
        <v>0</v>
      </c>
      <c r="V978" s="186">
        <v>0</v>
      </c>
      <c r="W978" s="186">
        <v>0</v>
      </c>
      <c r="X978" s="186">
        <v>0</v>
      </c>
      <c r="Y978" s="186">
        <v>0</v>
      </c>
      <c r="Z978" s="186">
        <v>0</v>
      </c>
      <c r="AA978" s="186">
        <v>0</v>
      </c>
      <c r="AB978" s="186">
        <v>0</v>
      </c>
      <c r="AC978" s="186">
        <v>0</v>
      </c>
      <c r="AD978" s="190">
        <v>20</v>
      </c>
      <c r="AE978" s="214">
        <v>20</v>
      </c>
      <c r="AF978" s="214">
        <v>20</v>
      </c>
      <c r="AG978" s="214">
        <v>20</v>
      </c>
      <c r="AH978" s="214">
        <v>20</v>
      </c>
      <c r="AI978" s="214">
        <v>20</v>
      </c>
      <c r="AJ978" s="272">
        <v>20</v>
      </c>
      <c r="AK978" s="301">
        <v>20</v>
      </c>
      <c r="AL978" s="301">
        <v>20</v>
      </c>
      <c r="AM978" s="301">
        <v>20</v>
      </c>
      <c r="AN978" s="272">
        <v>20</v>
      </c>
      <c r="AO978" s="289">
        <v>0</v>
      </c>
      <c r="AP978" s="301">
        <v>0</v>
      </c>
      <c r="AQ978" s="301">
        <v>0</v>
      </c>
      <c r="AR978" s="22"/>
      <c r="AS978" s="116" t="str">
        <f t="shared" si="142"/>
        <v>N</v>
      </c>
      <c r="AT978" s="113">
        <f>IFERROR(SUMIF('Current NLData'!A:A,'Payment Changes'!G978,'Current NLData'!K:K)/COUNTIF('Current NLData'!A:A,'Payment Changes'!G978),0)+IFERROR(VLOOKUP(G978&amp;"-ALL",NLPaymentExport,10,FALSE),0)</f>
        <v>0</v>
      </c>
      <c r="AU978" s="117">
        <f t="shared" si="143"/>
        <v>0</v>
      </c>
    </row>
    <row r="979" spans="1:80" ht="28.5" outlineLevel="1" x14ac:dyDescent="0.45">
      <c r="A979" s="3"/>
      <c r="C979" s="4"/>
      <c r="D979" s="456"/>
      <c r="E979" s="90" t="str">
        <f t="shared" si="138"/>
        <v>Rocky Mount</v>
      </c>
      <c r="F979" s="92" t="str">
        <f t="shared" si="139"/>
        <v>CP957</v>
      </c>
      <c r="G979" s="98" t="str">
        <f t="shared" si="141"/>
        <v>CP957-RETURN - 8th don of the month -BONUS</v>
      </c>
      <c r="H979" s="457"/>
      <c r="I979" s="38" t="s">
        <v>89</v>
      </c>
      <c r="J979" s="58">
        <v>0</v>
      </c>
      <c r="K979" s="58">
        <v>0</v>
      </c>
      <c r="L979" s="58">
        <v>0</v>
      </c>
      <c r="M979" s="58">
        <v>0</v>
      </c>
      <c r="N979" s="58">
        <v>0</v>
      </c>
      <c r="O979" s="58">
        <v>0</v>
      </c>
      <c r="P979" s="58">
        <v>0</v>
      </c>
      <c r="Q979" s="58">
        <v>0</v>
      </c>
      <c r="R979" s="58">
        <v>0</v>
      </c>
      <c r="S979" s="58">
        <v>0</v>
      </c>
      <c r="T979" s="58">
        <v>0</v>
      </c>
      <c r="U979" s="58">
        <v>0</v>
      </c>
      <c r="V979" s="186">
        <v>0</v>
      </c>
      <c r="W979" s="186">
        <v>0</v>
      </c>
      <c r="X979" s="186">
        <v>0</v>
      </c>
      <c r="Y979" s="186">
        <v>0</v>
      </c>
      <c r="Z979" s="186">
        <v>0</v>
      </c>
      <c r="AA979" s="186">
        <v>0</v>
      </c>
      <c r="AB979" s="186">
        <v>0</v>
      </c>
      <c r="AC979" s="186">
        <v>0</v>
      </c>
      <c r="AD979" s="214">
        <v>0</v>
      </c>
      <c r="AE979" s="214">
        <v>0</v>
      </c>
      <c r="AF979" s="214">
        <v>0</v>
      </c>
      <c r="AG979" s="214">
        <v>0</v>
      </c>
      <c r="AH979" s="214">
        <v>0</v>
      </c>
      <c r="AI979" s="214">
        <v>0</v>
      </c>
      <c r="AJ979" s="272">
        <v>0</v>
      </c>
      <c r="AK979" s="301">
        <v>0</v>
      </c>
      <c r="AL979" s="301">
        <v>0</v>
      </c>
      <c r="AM979" s="301">
        <v>0</v>
      </c>
      <c r="AN979" s="272">
        <v>0</v>
      </c>
      <c r="AO979" s="301">
        <v>0</v>
      </c>
      <c r="AP979" s="301">
        <v>0</v>
      </c>
      <c r="AQ979" s="301">
        <v>0</v>
      </c>
      <c r="AR979" s="22"/>
      <c r="AS979" s="116" t="str">
        <f t="shared" si="142"/>
        <v>N</v>
      </c>
      <c r="AT979" s="113">
        <f>IFERROR(SUMIF('Current NLData'!A:A,'Payment Changes'!G979,'Current NLData'!K:K)/COUNTIF('Current NLData'!A:A,'Payment Changes'!G979),0)+IFERROR(VLOOKUP(G979&amp;"-ALL",NLPaymentExport,10,FALSE),0)</f>
        <v>0</v>
      </c>
      <c r="AU979" s="117">
        <f t="shared" si="143"/>
        <v>0</v>
      </c>
    </row>
    <row r="980" spans="1:80" ht="28.5" outlineLevel="1" x14ac:dyDescent="0.45">
      <c r="A980" s="3"/>
      <c r="C980" s="4" t="str">
        <f>IF(J980=0,"Warning","")</f>
        <v>Warning</v>
      </c>
      <c r="D980" s="456"/>
      <c r="E980" s="90" t="str">
        <f t="shared" si="138"/>
        <v>Rocky Mount</v>
      </c>
      <c r="F980" s="92" t="str">
        <f t="shared" si="139"/>
        <v>CP957</v>
      </c>
      <c r="G980" s="98" t="str">
        <f t="shared" si="141"/>
        <v>CP957-RETURN - Buddy referral  -BONUS</v>
      </c>
      <c r="H980" s="457"/>
      <c r="I980" s="39" t="s">
        <v>90</v>
      </c>
      <c r="J980" s="58">
        <v>0</v>
      </c>
      <c r="K980" s="58">
        <v>0</v>
      </c>
      <c r="L980" s="58">
        <v>0</v>
      </c>
      <c r="M980" s="58">
        <v>50</v>
      </c>
      <c r="N980" s="58">
        <v>50</v>
      </c>
      <c r="O980" s="58">
        <v>50</v>
      </c>
      <c r="P980" s="58">
        <v>50</v>
      </c>
      <c r="Q980" s="58">
        <v>50</v>
      </c>
      <c r="R980" s="58">
        <v>50</v>
      </c>
      <c r="S980" s="58">
        <v>50</v>
      </c>
      <c r="T980" s="58">
        <v>0</v>
      </c>
      <c r="U980" s="58">
        <v>0</v>
      </c>
      <c r="V980" s="186">
        <v>0</v>
      </c>
      <c r="W980" s="186">
        <v>0</v>
      </c>
      <c r="X980" s="186">
        <v>0</v>
      </c>
      <c r="Y980" s="186">
        <v>0</v>
      </c>
      <c r="Z980" s="186">
        <v>0</v>
      </c>
      <c r="AA980" s="186">
        <v>0</v>
      </c>
      <c r="AB980" s="186">
        <v>0</v>
      </c>
      <c r="AC980" s="186">
        <v>0</v>
      </c>
      <c r="AD980" s="214">
        <v>0</v>
      </c>
      <c r="AE980" s="190">
        <v>50</v>
      </c>
      <c r="AF980" s="190">
        <v>50</v>
      </c>
      <c r="AG980" s="214">
        <v>50</v>
      </c>
      <c r="AH980" s="214">
        <v>50</v>
      </c>
      <c r="AI980" s="214">
        <v>50</v>
      </c>
      <c r="AJ980" s="272">
        <v>50</v>
      </c>
      <c r="AK980" s="301">
        <v>50</v>
      </c>
      <c r="AL980" s="301">
        <v>50</v>
      </c>
      <c r="AM980" s="301">
        <v>50</v>
      </c>
      <c r="AN980" s="272">
        <v>50</v>
      </c>
      <c r="AO980" s="289">
        <v>100</v>
      </c>
      <c r="AP980" s="301">
        <v>100</v>
      </c>
      <c r="AQ980" s="301">
        <v>100</v>
      </c>
      <c r="AR980" s="22"/>
      <c r="AS980" s="116" t="str">
        <f t="shared" si="142"/>
        <v>N</v>
      </c>
      <c r="AT980" s="113">
        <f>IFERROR(SUMIF('Current NLData'!A:A,'Payment Changes'!G980,'Current NLData'!K:K)/COUNTIF('Current NLData'!A:A,'Payment Changes'!G980),0)+IFERROR(VLOOKUP(G980&amp;"-ALL",NLPaymentExport,10,FALSE),0)</f>
        <v>100</v>
      </c>
      <c r="AU980" s="117">
        <f t="shared" si="143"/>
        <v>0</v>
      </c>
    </row>
    <row r="981" spans="1:80" s="89" customFormat="1" ht="21.4" thickBot="1" x14ac:dyDescent="0.7">
      <c r="A981" s="85"/>
      <c r="B981" s="348"/>
      <c r="C981" s="160"/>
      <c r="D981" s="86"/>
      <c r="E981" s="86"/>
      <c r="F981" s="86"/>
      <c r="G981" s="86"/>
      <c r="H981" s="95"/>
      <c r="I981" s="87"/>
      <c r="J981" s="88"/>
      <c r="K981" s="88"/>
      <c r="L981" s="88"/>
      <c r="M981" s="88"/>
      <c r="N981" s="88"/>
      <c r="O981" s="88"/>
      <c r="P981" s="88"/>
      <c r="Q981" s="88"/>
      <c r="R981" s="88"/>
      <c r="S981" s="88"/>
      <c r="T981" s="88"/>
      <c r="U981" s="88"/>
      <c r="V981" s="189" t="s">
        <v>91</v>
      </c>
      <c r="W981" s="189" t="s">
        <v>91</v>
      </c>
      <c r="X981" s="189" t="s">
        <v>91</v>
      </c>
      <c r="Y981" s="189" t="s">
        <v>91</v>
      </c>
      <c r="Z981" s="189" t="s">
        <v>91</v>
      </c>
      <c r="AA981" s="189" t="s">
        <v>91</v>
      </c>
      <c r="AB981" s="189" t="s">
        <v>91</v>
      </c>
      <c r="AC981" s="189" t="s">
        <v>91</v>
      </c>
      <c r="AD981" s="257" t="s">
        <v>91</v>
      </c>
      <c r="AE981" s="257" t="s">
        <v>91</v>
      </c>
      <c r="AF981" s="257" t="s">
        <v>91</v>
      </c>
      <c r="AG981" s="257" t="s">
        <v>91</v>
      </c>
      <c r="AH981" s="257" t="s">
        <v>91</v>
      </c>
      <c r="AI981" s="257" t="s">
        <v>91</v>
      </c>
      <c r="AJ981" s="288" t="s">
        <v>91</v>
      </c>
      <c r="AK981" s="311" t="s">
        <v>91</v>
      </c>
      <c r="AL981" s="311" t="s">
        <v>91</v>
      </c>
      <c r="AM981" s="311" t="s">
        <v>91</v>
      </c>
      <c r="AN981" s="288" t="s">
        <v>91</v>
      </c>
      <c r="AO981" s="311" t="s">
        <v>91</v>
      </c>
      <c r="AP981" s="311" t="s">
        <v>91</v>
      </c>
      <c r="AQ981" s="311" t="s">
        <v>91</v>
      </c>
      <c r="AR981" s="21"/>
      <c r="AS981" s="116" t="str">
        <f t="shared" si="142"/>
        <v>N</v>
      </c>
      <c r="AT981" s="113">
        <f>IFERROR(SUMIF('Current NLData'!A:A,'Payment Changes'!G981,'Current NLData'!K:K)/COUNTIF('Current NLData'!A:A,'Payment Changes'!G981),0)+IFERROR(VLOOKUP(G981&amp;"-ALL",NLPaymentExport,10,FALSE),0)</f>
        <v>0</v>
      </c>
      <c r="AU981" s="117" t="str">
        <f t="shared" si="143"/>
        <v/>
      </c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</row>
    <row r="982" spans="1:80" s="10" customFormat="1" x14ac:dyDescent="0.45">
      <c r="A982" s="458">
        <v>55</v>
      </c>
      <c r="B982" s="461" t="s">
        <v>693</v>
      </c>
      <c r="C982" s="473" t="s">
        <v>44</v>
      </c>
      <c r="D982" s="467" t="s">
        <v>305</v>
      </c>
      <c r="E982" s="105" t="str">
        <f t="shared" si="138"/>
        <v>Columbia</v>
      </c>
      <c r="F982" s="106" t="s">
        <v>694</v>
      </c>
      <c r="G982" s="107" t="str">
        <f t="shared" ref="G982:G1000" si="144">F982&amp;"-"&amp;I982</f>
        <v>CP685-New Donor</v>
      </c>
      <c r="H982" s="470" t="s">
        <v>148</v>
      </c>
      <c r="I982" s="76" t="s">
        <v>48</v>
      </c>
      <c r="J982" s="40" t="s">
        <v>695</v>
      </c>
      <c r="K982" s="41" t="s">
        <v>696</v>
      </c>
      <c r="L982" s="41" t="s">
        <v>697</v>
      </c>
      <c r="M982" s="42" t="s">
        <v>697</v>
      </c>
      <c r="N982" s="40" t="s">
        <v>697</v>
      </c>
      <c r="O982" s="40" t="s">
        <v>697</v>
      </c>
      <c r="P982" s="40" t="s">
        <v>697</v>
      </c>
      <c r="Q982" s="40" t="s">
        <v>503</v>
      </c>
      <c r="R982" s="40" t="s">
        <v>503</v>
      </c>
      <c r="S982" s="40" t="s">
        <v>503</v>
      </c>
      <c r="T982" s="40" t="s">
        <v>501</v>
      </c>
      <c r="U982" s="40" t="s">
        <v>501</v>
      </c>
      <c r="V982" s="180" t="s">
        <v>501</v>
      </c>
      <c r="W982" s="180" t="s">
        <v>501</v>
      </c>
      <c r="X982" s="180" t="s">
        <v>501</v>
      </c>
      <c r="Y982" s="180" t="s">
        <v>501</v>
      </c>
      <c r="Z982" s="180" t="s">
        <v>501</v>
      </c>
      <c r="AA982" s="180" t="s">
        <v>501</v>
      </c>
      <c r="AB982" s="180" t="s">
        <v>501</v>
      </c>
      <c r="AC982" s="180" t="s">
        <v>501</v>
      </c>
      <c r="AD982" s="191" t="s">
        <v>698</v>
      </c>
      <c r="AE982" s="213" t="s">
        <v>698</v>
      </c>
      <c r="AF982" s="213" t="s">
        <v>698</v>
      </c>
      <c r="AG982" s="213" t="s">
        <v>699</v>
      </c>
      <c r="AH982" s="213" t="s">
        <v>698</v>
      </c>
      <c r="AI982" s="213" t="s">
        <v>699</v>
      </c>
      <c r="AJ982" s="282" t="s">
        <v>373</v>
      </c>
      <c r="AK982" s="320" t="s">
        <v>373</v>
      </c>
      <c r="AL982" s="282" t="s">
        <v>471</v>
      </c>
      <c r="AM982" s="320" t="s">
        <v>471</v>
      </c>
      <c r="AN982" s="282" t="s">
        <v>471</v>
      </c>
      <c r="AO982" s="320" t="s">
        <v>471</v>
      </c>
      <c r="AP982" s="320" t="s">
        <v>471</v>
      </c>
      <c r="AQ982" s="320" t="s">
        <v>471</v>
      </c>
      <c r="AR982" s="108"/>
      <c r="AS982" s="116" t="str">
        <f t="shared" si="142"/>
        <v>N</v>
      </c>
      <c r="AT982" s="113">
        <f>IFERROR(SUMIF('Current NLData'!A:A,'Payment Changes'!G982,'Current NLData'!K:K)/COUNTIF('Current NLData'!A:A,'Payment Changes'!G982),0)+IFERROR(VLOOKUP(G982&amp;"-ALL",NLPaymentExport,10,FALSE),0)</f>
        <v>0</v>
      </c>
      <c r="AU982" s="117" t="str">
        <f t="shared" si="143"/>
        <v/>
      </c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</row>
    <row r="983" spans="1:80" x14ac:dyDescent="0.45">
      <c r="A983" s="459"/>
      <c r="B983" s="462"/>
      <c r="C983" s="474"/>
      <c r="D983" s="468"/>
      <c r="E983" s="90" t="str">
        <f t="shared" si="138"/>
        <v>Columbia</v>
      </c>
      <c r="F983" s="91" t="s">
        <v>694</v>
      </c>
      <c r="G983" s="97" t="str">
        <f t="shared" si="144"/>
        <v>CP685-Return Donor</v>
      </c>
      <c r="H983" s="471"/>
      <c r="I983" s="77" t="s">
        <v>60</v>
      </c>
      <c r="J983" s="43" t="s">
        <v>402</v>
      </c>
      <c r="K983" s="43" t="s">
        <v>402</v>
      </c>
      <c r="L983" s="44" t="s">
        <v>402</v>
      </c>
      <c r="M983" s="45" t="s">
        <v>402</v>
      </c>
      <c r="N983" s="43" t="s">
        <v>402</v>
      </c>
      <c r="O983" s="43" t="s">
        <v>402</v>
      </c>
      <c r="P983" s="43" t="s">
        <v>402</v>
      </c>
      <c r="Q983" s="43" t="s">
        <v>312</v>
      </c>
      <c r="R983" s="43" t="s">
        <v>312</v>
      </c>
      <c r="S983" s="43" t="s">
        <v>312</v>
      </c>
      <c r="T983" s="43" t="s">
        <v>312</v>
      </c>
      <c r="U983" s="43" t="s">
        <v>312</v>
      </c>
      <c r="V983" s="176" t="s">
        <v>312</v>
      </c>
      <c r="W983" s="176" t="s">
        <v>312</v>
      </c>
      <c r="X983" s="176" t="s">
        <v>312</v>
      </c>
      <c r="Y983" s="176" t="s">
        <v>312</v>
      </c>
      <c r="Z983" s="176" t="s">
        <v>312</v>
      </c>
      <c r="AA983" s="176" t="s">
        <v>312</v>
      </c>
      <c r="AB983" s="232" t="s">
        <v>700</v>
      </c>
      <c r="AC983" s="245" t="s">
        <v>700</v>
      </c>
      <c r="AD983" s="245" t="s">
        <v>700</v>
      </c>
      <c r="AE983" s="245" t="s">
        <v>700</v>
      </c>
      <c r="AF983" s="245" t="s">
        <v>700</v>
      </c>
      <c r="AG983" s="245" t="s">
        <v>700</v>
      </c>
      <c r="AH983" s="245" t="s">
        <v>700</v>
      </c>
      <c r="AI983" s="245" t="s">
        <v>700</v>
      </c>
      <c r="AJ983" s="270" t="s">
        <v>700</v>
      </c>
      <c r="AK983" s="313" t="s">
        <v>700</v>
      </c>
      <c r="AL983" s="313" t="s">
        <v>700</v>
      </c>
      <c r="AM983" s="313" t="s">
        <v>700</v>
      </c>
      <c r="AN983" s="271" t="s">
        <v>473</v>
      </c>
      <c r="AO983" s="313" t="s">
        <v>473</v>
      </c>
      <c r="AP983" s="313" t="s">
        <v>473</v>
      </c>
      <c r="AQ983" s="313" t="s">
        <v>473</v>
      </c>
      <c r="AR983" s="21"/>
      <c r="AS983" s="116" t="str">
        <f t="shared" si="142"/>
        <v>N</v>
      </c>
      <c r="AT983" s="113">
        <f>IFERROR(SUMIF('Current NLData'!A:A,'Payment Changes'!G983,'Current NLData'!K:K)/COUNTIF('Current NLData'!A:A,'Payment Changes'!G983),0)+IFERROR(VLOOKUP(G983&amp;"-ALL",NLPaymentExport,10,FALSE),0)</f>
        <v>0</v>
      </c>
      <c r="AU983" s="117" t="str">
        <f t="shared" si="143"/>
        <v/>
      </c>
    </row>
    <row r="984" spans="1:80" x14ac:dyDescent="0.45">
      <c r="A984" s="459"/>
      <c r="B984" s="462"/>
      <c r="C984" s="474"/>
      <c r="D984" s="468"/>
      <c r="E984" s="90" t="str">
        <f t="shared" si="138"/>
        <v>Columbia</v>
      </c>
      <c r="F984" s="91" t="s">
        <v>694</v>
      </c>
      <c r="G984" s="97" t="str">
        <f t="shared" si="144"/>
        <v>CP685-Retention Bonus</v>
      </c>
      <c r="H984" s="471"/>
      <c r="I984" s="78" t="s">
        <v>62</v>
      </c>
      <c r="J984" s="46" t="s">
        <v>316</v>
      </c>
      <c r="K984" s="46" t="s">
        <v>316</v>
      </c>
      <c r="L984" s="47" t="s">
        <v>64</v>
      </c>
      <c r="M984" s="48" t="s">
        <v>64</v>
      </c>
      <c r="N984" s="46" t="s">
        <v>64</v>
      </c>
      <c r="O984" s="46" t="s">
        <v>701</v>
      </c>
      <c r="P984" s="46" t="s">
        <v>701</v>
      </c>
      <c r="Q984" s="46" t="s">
        <v>701</v>
      </c>
      <c r="R984" s="46" t="s">
        <v>701</v>
      </c>
      <c r="S984" s="46" t="s">
        <v>701</v>
      </c>
      <c r="T984" s="46" t="s">
        <v>701</v>
      </c>
      <c r="U984" s="46" t="s">
        <v>701</v>
      </c>
      <c r="V984" s="177" t="s">
        <v>701</v>
      </c>
      <c r="W984" s="177" t="s">
        <v>701</v>
      </c>
      <c r="X984" s="177" t="s">
        <v>702</v>
      </c>
      <c r="Y984" s="177" t="s">
        <v>702</v>
      </c>
      <c r="Z984" s="177" t="s">
        <v>702</v>
      </c>
      <c r="AA984" s="177" t="s">
        <v>702</v>
      </c>
      <c r="AB984" s="177" t="s">
        <v>702</v>
      </c>
      <c r="AC984" s="242" t="s">
        <v>703</v>
      </c>
      <c r="AD984" s="218" t="s">
        <v>703</v>
      </c>
      <c r="AE984" s="218" t="s">
        <v>703</v>
      </c>
      <c r="AF984" s="218" t="s">
        <v>703</v>
      </c>
      <c r="AG984" s="218" t="s">
        <v>704</v>
      </c>
      <c r="AH984" s="218" t="s">
        <v>703</v>
      </c>
      <c r="AI984" s="218" t="s">
        <v>704</v>
      </c>
      <c r="AJ984" s="276" t="s">
        <v>64</v>
      </c>
      <c r="AK984" s="314" t="s">
        <v>64</v>
      </c>
      <c r="AL984" s="314" t="s">
        <v>64</v>
      </c>
      <c r="AM984" s="276" t="s">
        <v>71</v>
      </c>
      <c r="AN984" s="276" t="s">
        <v>705</v>
      </c>
      <c r="AO984" s="314" t="s">
        <v>705</v>
      </c>
      <c r="AP984" s="314" t="s">
        <v>705</v>
      </c>
      <c r="AQ984" s="314" t="s">
        <v>705</v>
      </c>
      <c r="AR984" s="21"/>
      <c r="AS984" s="116" t="str">
        <f t="shared" si="142"/>
        <v>N</v>
      </c>
      <c r="AT984" s="113">
        <f>IFERROR(SUMIF('Current NLData'!A:A,'Payment Changes'!G984,'Current NLData'!K:K)/COUNTIF('Current NLData'!A:A,'Payment Changes'!G984),0)+IFERROR(VLOOKUP(G984&amp;"-ALL",NLPaymentExport,10,FALSE),0)</f>
        <v>0</v>
      </c>
      <c r="AU984" s="117" t="str">
        <f t="shared" si="143"/>
        <v/>
      </c>
    </row>
    <row r="985" spans="1:80" s="15" customFormat="1" ht="14.65" thickBot="1" x14ac:dyDescent="0.5">
      <c r="A985" s="460"/>
      <c r="B985" s="463"/>
      <c r="C985" s="475"/>
      <c r="D985" s="469"/>
      <c r="E985" s="109" t="str">
        <f t="shared" si="138"/>
        <v>Columbia</v>
      </c>
      <c r="F985" s="110" t="s">
        <v>694</v>
      </c>
      <c r="G985" s="111" t="str">
        <f t="shared" si="144"/>
        <v>CP685-Referral</v>
      </c>
      <c r="H985" s="472"/>
      <c r="I985" s="79" t="s">
        <v>73</v>
      </c>
      <c r="J985" s="49">
        <v>50</v>
      </c>
      <c r="K985" s="49">
        <v>50</v>
      </c>
      <c r="L985" s="50" t="s">
        <v>64</v>
      </c>
      <c r="M985" s="51" t="s">
        <v>64</v>
      </c>
      <c r="N985" s="49" t="s">
        <v>64</v>
      </c>
      <c r="O985" s="49">
        <v>50</v>
      </c>
      <c r="P985" s="49">
        <v>50</v>
      </c>
      <c r="Q985" s="49">
        <v>50</v>
      </c>
      <c r="R985" s="49">
        <v>50</v>
      </c>
      <c r="S985" s="49">
        <v>50</v>
      </c>
      <c r="T985" s="49">
        <v>50</v>
      </c>
      <c r="U985" s="49">
        <v>50</v>
      </c>
      <c r="V985" s="178">
        <v>50</v>
      </c>
      <c r="W985" s="178">
        <v>50</v>
      </c>
      <c r="X985" s="178">
        <v>50</v>
      </c>
      <c r="Y985" s="178">
        <v>50</v>
      </c>
      <c r="Z985" s="178">
        <v>50</v>
      </c>
      <c r="AA985" s="178" t="s">
        <v>134</v>
      </c>
      <c r="AB985" s="233" t="s">
        <v>135</v>
      </c>
      <c r="AC985" s="244" t="s">
        <v>133</v>
      </c>
      <c r="AD985" s="249" t="s">
        <v>133</v>
      </c>
      <c r="AE985" s="249" t="s">
        <v>133</v>
      </c>
      <c r="AF985" s="249" t="s">
        <v>133</v>
      </c>
      <c r="AG985" s="249">
        <v>50</v>
      </c>
      <c r="AH985" s="249" t="s">
        <v>133</v>
      </c>
      <c r="AI985" s="249">
        <v>50</v>
      </c>
      <c r="AJ985" s="283">
        <v>25</v>
      </c>
      <c r="AK985" s="315">
        <v>25</v>
      </c>
      <c r="AL985" s="315">
        <v>25</v>
      </c>
      <c r="AM985" s="283">
        <v>50</v>
      </c>
      <c r="AN985" s="283">
        <v>100</v>
      </c>
      <c r="AO985" s="315">
        <v>100</v>
      </c>
      <c r="AP985" s="315">
        <v>100</v>
      </c>
      <c r="AQ985" s="315">
        <v>100</v>
      </c>
      <c r="AR985" s="112"/>
      <c r="AS985" s="116" t="str">
        <f t="shared" si="142"/>
        <v>N</v>
      </c>
      <c r="AT985" s="113">
        <f>IFERROR(SUMIF('Current NLData'!A:A,'Payment Changes'!G985,'Current NLData'!K:K)/COUNTIF('Current NLData'!A:A,'Payment Changes'!G985),0)+IFERROR(VLOOKUP(G985&amp;"-ALL",NLPaymentExport,10,FALSE),0)</f>
        <v>0</v>
      </c>
      <c r="AU985" s="117" t="str">
        <f t="shared" si="143"/>
        <v/>
      </c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</row>
    <row r="986" spans="1:80" outlineLevel="1" x14ac:dyDescent="0.45">
      <c r="A986" s="3"/>
      <c r="C986" s="4"/>
      <c r="D986" s="455" t="s">
        <v>694</v>
      </c>
      <c r="E986" s="90" t="str">
        <f t="shared" si="138"/>
        <v>Columbia</v>
      </c>
      <c r="F986" s="92" t="str">
        <f t="shared" si="139"/>
        <v>CP685</v>
      </c>
      <c r="G986" s="98" t="str">
        <f t="shared" si="144"/>
        <v>CP685-NEW DONOR -1st</v>
      </c>
      <c r="H986" s="457" t="s">
        <v>75</v>
      </c>
      <c r="I986" s="33" t="s">
        <v>76</v>
      </c>
      <c r="J986" s="60">
        <v>100</v>
      </c>
      <c r="K986" s="61">
        <v>100</v>
      </c>
      <c r="L986" s="60">
        <v>100</v>
      </c>
      <c r="M986" s="60">
        <v>100</v>
      </c>
      <c r="N986" s="60">
        <v>100</v>
      </c>
      <c r="O986" s="60">
        <v>100</v>
      </c>
      <c r="P986" s="60">
        <v>100</v>
      </c>
      <c r="Q986" s="60">
        <v>100</v>
      </c>
      <c r="R986" s="60">
        <v>100</v>
      </c>
      <c r="S986" s="60">
        <v>100</v>
      </c>
      <c r="T986" s="60">
        <v>100</v>
      </c>
      <c r="U986" s="60">
        <v>100</v>
      </c>
      <c r="V986" s="185">
        <v>100</v>
      </c>
      <c r="W986" s="185">
        <v>100</v>
      </c>
      <c r="X986" s="185">
        <v>100</v>
      </c>
      <c r="Y986" s="185">
        <v>100</v>
      </c>
      <c r="Z986" s="185">
        <v>100</v>
      </c>
      <c r="AA986" s="185">
        <v>100</v>
      </c>
      <c r="AB986" s="185">
        <v>100</v>
      </c>
      <c r="AC986" s="185">
        <v>100</v>
      </c>
      <c r="AD986" s="220">
        <v>100</v>
      </c>
      <c r="AE986" s="220">
        <v>100</v>
      </c>
      <c r="AF986" s="220">
        <v>100</v>
      </c>
      <c r="AG986" s="220">
        <v>100</v>
      </c>
      <c r="AH986" s="220">
        <v>100</v>
      </c>
      <c r="AI986" s="220">
        <v>100</v>
      </c>
      <c r="AJ986" s="286">
        <v>100</v>
      </c>
      <c r="AK986" s="300">
        <v>100</v>
      </c>
      <c r="AL986" s="300">
        <v>100</v>
      </c>
      <c r="AM986" s="300">
        <v>100</v>
      </c>
      <c r="AN986" s="286">
        <v>100</v>
      </c>
      <c r="AO986" s="300">
        <v>100</v>
      </c>
      <c r="AP986" s="300">
        <v>100</v>
      </c>
      <c r="AQ986" s="300">
        <v>100</v>
      </c>
      <c r="AR986" s="23"/>
      <c r="AS986" s="116" t="str">
        <f t="shared" si="142"/>
        <v>N</v>
      </c>
      <c r="AT986" s="113">
        <f>IFERROR(SUMIF('Current NLData'!A:A,'Payment Changes'!G986,'Current NLData'!K:K)/COUNTIF('Current NLData'!A:A,'Payment Changes'!G986),0)+IFERROR(VLOOKUP(G986&amp;"-ALL",NLPaymentExport,10,FALSE),0)</f>
        <v>100</v>
      </c>
      <c r="AU986" s="117">
        <f t="shared" si="143"/>
        <v>0</v>
      </c>
    </row>
    <row r="987" spans="1:80" outlineLevel="1" x14ac:dyDescent="0.45">
      <c r="A987" s="3"/>
      <c r="C987" s="4"/>
      <c r="D987" s="456"/>
      <c r="E987" s="90" t="str">
        <f t="shared" si="138"/>
        <v>Columbia</v>
      </c>
      <c r="F987" s="92" t="str">
        <f t="shared" si="139"/>
        <v>CP685</v>
      </c>
      <c r="G987" s="98" t="str">
        <f t="shared" si="144"/>
        <v>CP685-NEW DONOR -2nd</v>
      </c>
      <c r="H987" s="457"/>
      <c r="I987" s="34" t="s">
        <v>77</v>
      </c>
      <c r="J987" s="58">
        <v>100</v>
      </c>
      <c r="K987" s="62">
        <v>100</v>
      </c>
      <c r="L987" s="58">
        <v>100</v>
      </c>
      <c r="M987" s="58">
        <v>100</v>
      </c>
      <c r="N987" s="58">
        <v>100</v>
      </c>
      <c r="O987" s="58">
        <v>100</v>
      </c>
      <c r="P987" s="58">
        <v>100</v>
      </c>
      <c r="Q987" s="58">
        <v>100</v>
      </c>
      <c r="R987" s="58">
        <v>100</v>
      </c>
      <c r="S987" s="58">
        <v>100</v>
      </c>
      <c r="T987" s="58">
        <v>100</v>
      </c>
      <c r="U987" s="58">
        <v>100</v>
      </c>
      <c r="V987" s="186">
        <v>100</v>
      </c>
      <c r="W987" s="186">
        <v>100</v>
      </c>
      <c r="X987" s="186">
        <v>100</v>
      </c>
      <c r="Y987" s="186">
        <v>100</v>
      </c>
      <c r="Z987" s="186">
        <v>100</v>
      </c>
      <c r="AA987" s="186">
        <v>100</v>
      </c>
      <c r="AB987" s="186">
        <v>100</v>
      </c>
      <c r="AC987" s="186">
        <v>100</v>
      </c>
      <c r="AD987" s="214">
        <v>100</v>
      </c>
      <c r="AE987" s="214">
        <v>100</v>
      </c>
      <c r="AF987" s="214">
        <v>100</v>
      </c>
      <c r="AG987" s="214">
        <v>100</v>
      </c>
      <c r="AH987" s="214">
        <v>100</v>
      </c>
      <c r="AI987" s="214">
        <v>100</v>
      </c>
      <c r="AJ987" s="272">
        <v>100</v>
      </c>
      <c r="AK987" s="301">
        <v>100</v>
      </c>
      <c r="AL987" s="301">
        <v>100</v>
      </c>
      <c r="AM987" s="301">
        <v>100</v>
      </c>
      <c r="AN987" s="272">
        <v>100</v>
      </c>
      <c r="AO987" s="301">
        <v>100</v>
      </c>
      <c r="AP987" s="301">
        <v>100</v>
      </c>
      <c r="AQ987" s="301">
        <v>100</v>
      </c>
      <c r="AR987" s="23"/>
      <c r="AS987" s="116" t="str">
        <f t="shared" si="142"/>
        <v>N</v>
      </c>
      <c r="AT987" s="113">
        <f>IFERROR(SUMIF('Current NLData'!A:A,'Payment Changes'!G987,'Current NLData'!K:K)/COUNTIF('Current NLData'!A:A,'Payment Changes'!G987),0)+IFERROR(VLOOKUP(G987&amp;"-ALL",NLPaymentExport,10,FALSE),0)</f>
        <v>100</v>
      </c>
      <c r="AU987" s="117">
        <f t="shared" si="143"/>
        <v>0</v>
      </c>
    </row>
    <row r="988" spans="1:80" outlineLevel="1" x14ac:dyDescent="0.45">
      <c r="A988" s="3"/>
      <c r="C988" s="4"/>
      <c r="D988" s="456"/>
      <c r="E988" s="90" t="str">
        <f t="shared" si="138"/>
        <v>Columbia</v>
      </c>
      <c r="F988" s="92" t="str">
        <f t="shared" si="139"/>
        <v>CP685</v>
      </c>
      <c r="G988" s="98" t="str">
        <f t="shared" si="144"/>
        <v>CP685-NEW DONOR -3rd</v>
      </c>
      <c r="H988" s="457"/>
      <c r="I988" s="34" t="s">
        <v>78</v>
      </c>
      <c r="J988" s="58">
        <v>100</v>
      </c>
      <c r="K988" s="62">
        <v>100</v>
      </c>
      <c r="L988" s="58">
        <v>100</v>
      </c>
      <c r="M988" s="58">
        <v>100</v>
      </c>
      <c r="N988" s="58">
        <v>100</v>
      </c>
      <c r="O988" s="58">
        <v>100</v>
      </c>
      <c r="P988" s="58">
        <v>100</v>
      </c>
      <c r="Q988" s="58">
        <v>100</v>
      </c>
      <c r="R988" s="58">
        <v>100</v>
      </c>
      <c r="S988" s="58">
        <v>100</v>
      </c>
      <c r="T988" s="58">
        <v>100</v>
      </c>
      <c r="U988" s="58">
        <v>100</v>
      </c>
      <c r="V988" s="186">
        <v>100</v>
      </c>
      <c r="W988" s="186">
        <v>100</v>
      </c>
      <c r="X988" s="186">
        <v>100</v>
      </c>
      <c r="Y988" s="186">
        <v>100</v>
      </c>
      <c r="Z988" s="186">
        <v>100</v>
      </c>
      <c r="AA988" s="186">
        <v>100</v>
      </c>
      <c r="AB988" s="186">
        <v>100</v>
      </c>
      <c r="AC988" s="186">
        <v>100</v>
      </c>
      <c r="AD988" s="190">
        <v>75</v>
      </c>
      <c r="AE988" s="214">
        <v>75</v>
      </c>
      <c r="AF988" s="214">
        <v>75</v>
      </c>
      <c r="AG988" s="214">
        <v>75</v>
      </c>
      <c r="AH988" s="214">
        <v>75</v>
      </c>
      <c r="AI988" s="214">
        <v>75</v>
      </c>
      <c r="AJ988" s="289">
        <v>100</v>
      </c>
      <c r="AK988" s="301">
        <v>100</v>
      </c>
      <c r="AL988" s="301">
        <v>100</v>
      </c>
      <c r="AM988" s="301">
        <v>100</v>
      </c>
      <c r="AN988" s="272">
        <v>100</v>
      </c>
      <c r="AO988" s="301">
        <v>100</v>
      </c>
      <c r="AP988" s="301">
        <v>100</v>
      </c>
      <c r="AQ988" s="301">
        <v>100</v>
      </c>
      <c r="AR988" s="23"/>
      <c r="AS988" s="116" t="str">
        <f t="shared" si="142"/>
        <v>N</v>
      </c>
      <c r="AT988" s="113">
        <f>IFERROR(SUMIF('Current NLData'!A:A,'Payment Changes'!G988,'Current NLData'!K:K)/COUNTIF('Current NLData'!A:A,'Payment Changes'!G988),0)+IFERROR(VLOOKUP(G988&amp;"-ALL",NLPaymentExport,10,FALSE),0)</f>
        <v>100</v>
      </c>
      <c r="AU988" s="117">
        <f t="shared" si="143"/>
        <v>0</v>
      </c>
    </row>
    <row r="989" spans="1:80" outlineLevel="1" x14ac:dyDescent="0.45">
      <c r="A989" s="3"/>
      <c r="C989" s="4"/>
      <c r="D989" s="456"/>
      <c r="E989" s="90" t="str">
        <f t="shared" si="138"/>
        <v>Columbia</v>
      </c>
      <c r="F989" s="92" t="str">
        <f t="shared" si="139"/>
        <v>CP685</v>
      </c>
      <c r="G989" s="98" t="str">
        <f t="shared" si="144"/>
        <v>CP685-NEW DONOR -4th</v>
      </c>
      <c r="H989" s="457"/>
      <c r="I989" s="34" t="s">
        <v>79</v>
      </c>
      <c r="J989" s="58">
        <v>45</v>
      </c>
      <c r="K989" s="62">
        <v>45</v>
      </c>
      <c r="L989" s="58">
        <v>45</v>
      </c>
      <c r="M989" s="58">
        <v>45</v>
      </c>
      <c r="N989" s="58">
        <v>45</v>
      </c>
      <c r="O989" s="58">
        <v>45</v>
      </c>
      <c r="P989" s="58">
        <v>45</v>
      </c>
      <c r="Q989" s="58">
        <v>100</v>
      </c>
      <c r="R989" s="58">
        <v>100</v>
      </c>
      <c r="S989" s="58">
        <v>100</v>
      </c>
      <c r="T989" s="58">
        <v>100</v>
      </c>
      <c r="U989" s="58">
        <v>100</v>
      </c>
      <c r="V989" s="186">
        <v>100</v>
      </c>
      <c r="W989" s="186">
        <v>100</v>
      </c>
      <c r="X989" s="186">
        <v>100</v>
      </c>
      <c r="Y989" s="186">
        <v>100</v>
      </c>
      <c r="Z989" s="186">
        <v>100</v>
      </c>
      <c r="AA989" s="186">
        <v>100</v>
      </c>
      <c r="AB989" s="186">
        <v>100</v>
      </c>
      <c r="AC989" s="186">
        <v>100</v>
      </c>
      <c r="AD989" s="190">
        <v>75</v>
      </c>
      <c r="AE989" s="214">
        <v>75</v>
      </c>
      <c r="AF989" s="214">
        <v>75</v>
      </c>
      <c r="AG989" s="214">
        <v>75</v>
      </c>
      <c r="AH989" s="214">
        <v>75</v>
      </c>
      <c r="AI989" s="214">
        <v>75</v>
      </c>
      <c r="AJ989" s="289">
        <v>100</v>
      </c>
      <c r="AK989" s="301">
        <v>100</v>
      </c>
      <c r="AL989" s="301">
        <v>100</v>
      </c>
      <c r="AM989" s="301">
        <v>100</v>
      </c>
      <c r="AN989" s="272">
        <v>100</v>
      </c>
      <c r="AO989" s="301">
        <v>100</v>
      </c>
      <c r="AP989" s="301">
        <v>100</v>
      </c>
      <c r="AQ989" s="301">
        <v>100</v>
      </c>
      <c r="AR989" s="23"/>
      <c r="AS989" s="116" t="str">
        <f t="shared" si="142"/>
        <v>N</v>
      </c>
      <c r="AT989" s="113">
        <f>IFERROR(SUMIF('Current NLData'!A:A,'Payment Changes'!G989,'Current NLData'!K:K)/COUNTIF('Current NLData'!A:A,'Payment Changes'!G989),0)+IFERROR(VLOOKUP(G989&amp;"-ALL",NLPaymentExport,10,FALSE),0)</f>
        <v>100</v>
      </c>
      <c r="AU989" s="117">
        <f t="shared" si="143"/>
        <v>0</v>
      </c>
    </row>
    <row r="990" spans="1:80" outlineLevel="1" x14ac:dyDescent="0.45">
      <c r="A990" s="3"/>
      <c r="C990" s="4"/>
      <c r="D990" s="456"/>
      <c r="E990" s="90" t="str">
        <f t="shared" si="138"/>
        <v>Columbia</v>
      </c>
      <c r="F990" s="92" t="str">
        <f t="shared" si="139"/>
        <v>CP685</v>
      </c>
      <c r="G990" s="98" t="str">
        <f t="shared" si="144"/>
        <v>CP685-NEW DONOR -5th</v>
      </c>
      <c r="H990" s="457"/>
      <c r="I990" s="34" t="s">
        <v>80</v>
      </c>
      <c r="J990" s="58">
        <v>70</v>
      </c>
      <c r="K990" s="62">
        <v>70</v>
      </c>
      <c r="L990" s="58">
        <v>45</v>
      </c>
      <c r="M990" s="58">
        <v>45</v>
      </c>
      <c r="N990" s="58">
        <v>45</v>
      </c>
      <c r="O990" s="58">
        <v>45</v>
      </c>
      <c r="P990" s="58">
        <v>45</v>
      </c>
      <c r="Q990" s="58">
        <v>100</v>
      </c>
      <c r="R990" s="58">
        <v>100</v>
      </c>
      <c r="S990" s="58">
        <v>100</v>
      </c>
      <c r="T990" s="58">
        <v>45</v>
      </c>
      <c r="U990" s="58">
        <v>45</v>
      </c>
      <c r="V990" s="186">
        <v>45</v>
      </c>
      <c r="W990" s="186">
        <v>45</v>
      </c>
      <c r="X990" s="186">
        <v>45</v>
      </c>
      <c r="Y990" s="186">
        <v>45</v>
      </c>
      <c r="Z990" s="186">
        <v>45</v>
      </c>
      <c r="AA990" s="186">
        <v>45</v>
      </c>
      <c r="AB990" s="186">
        <v>45</v>
      </c>
      <c r="AC990" s="186">
        <v>45</v>
      </c>
      <c r="AD990" s="190">
        <v>100</v>
      </c>
      <c r="AE990" s="214">
        <v>100</v>
      </c>
      <c r="AF990" s="214">
        <v>100</v>
      </c>
      <c r="AG990" s="214">
        <v>100</v>
      </c>
      <c r="AH990" s="214">
        <v>100</v>
      </c>
      <c r="AI990" s="214">
        <v>100</v>
      </c>
      <c r="AJ990" s="289">
        <v>45</v>
      </c>
      <c r="AK990" s="301">
        <v>45</v>
      </c>
      <c r="AL990" s="289">
        <v>100</v>
      </c>
      <c r="AM990" s="301">
        <v>100</v>
      </c>
      <c r="AN990" s="272">
        <v>100</v>
      </c>
      <c r="AO990" s="301">
        <v>100</v>
      </c>
      <c r="AP990" s="301">
        <v>100</v>
      </c>
      <c r="AQ990" s="301">
        <v>100</v>
      </c>
      <c r="AR990" s="23"/>
      <c r="AS990" s="116" t="str">
        <f t="shared" si="142"/>
        <v>N</v>
      </c>
      <c r="AT990" s="113">
        <f>IFERROR(SUMIF('Current NLData'!A:A,'Payment Changes'!G990,'Current NLData'!K:K)/COUNTIF('Current NLData'!A:A,'Payment Changes'!G990),0)+IFERROR(VLOOKUP(G990&amp;"-ALL",NLPaymentExport,10,FALSE),0)</f>
        <v>100</v>
      </c>
      <c r="AU990" s="117">
        <f t="shared" si="143"/>
        <v>0</v>
      </c>
    </row>
    <row r="991" spans="1:80" outlineLevel="1" x14ac:dyDescent="0.45">
      <c r="A991" s="3"/>
      <c r="C991" s="4"/>
      <c r="D991" s="456"/>
      <c r="E991" s="90" t="str">
        <f t="shared" si="138"/>
        <v>Columbia</v>
      </c>
      <c r="F991" s="92" t="str">
        <f t="shared" si="139"/>
        <v>CP685</v>
      </c>
      <c r="G991" s="98" t="str">
        <f t="shared" si="144"/>
        <v>CP685-NEW DONOR -6th</v>
      </c>
      <c r="H991" s="457"/>
      <c r="I991" s="34" t="s">
        <v>81</v>
      </c>
      <c r="J991" s="58">
        <v>45</v>
      </c>
      <c r="K991" s="62">
        <v>45</v>
      </c>
      <c r="L991" s="58">
        <v>45</v>
      </c>
      <c r="M991" s="58">
        <v>45</v>
      </c>
      <c r="N991" s="58">
        <v>45</v>
      </c>
      <c r="O991" s="58">
        <v>45</v>
      </c>
      <c r="P991" s="58">
        <v>45</v>
      </c>
      <c r="Q991" s="58">
        <v>45</v>
      </c>
      <c r="R991" s="58">
        <v>45</v>
      </c>
      <c r="S991" s="58">
        <v>45</v>
      </c>
      <c r="T991" s="58">
        <v>45</v>
      </c>
      <c r="U991" s="58">
        <v>45</v>
      </c>
      <c r="V991" s="186">
        <v>45</v>
      </c>
      <c r="W991" s="186">
        <v>45</v>
      </c>
      <c r="X991" s="186">
        <v>45</v>
      </c>
      <c r="Y991" s="186">
        <v>45</v>
      </c>
      <c r="Z991" s="186">
        <v>45</v>
      </c>
      <c r="AA991" s="186">
        <v>45</v>
      </c>
      <c r="AB991" s="186">
        <v>45</v>
      </c>
      <c r="AC991" s="186">
        <v>45</v>
      </c>
      <c r="AD991" s="190">
        <v>100</v>
      </c>
      <c r="AE991" s="214">
        <v>100</v>
      </c>
      <c r="AF991" s="214">
        <v>100</v>
      </c>
      <c r="AG991" s="214">
        <v>100</v>
      </c>
      <c r="AH991" s="214">
        <v>100</v>
      </c>
      <c r="AI991" s="214">
        <v>100</v>
      </c>
      <c r="AJ991" s="289">
        <v>45</v>
      </c>
      <c r="AK991" s="301">
        <v>45</v>
      </c>
      <c r="AL991" s="301">
        <v>45</v>
      </c>
      <c r="AM991" s="301">
        <v>45</v>
      </c>
      <c r="AN991" s="272">
        <v>45</v>
      </c>
      <c r="AO991" s="301">
        <v>45</v>
      </c>
      <c r="AP991" s="301">
        <v>45</v>
      </c>
      <c r="AQ991" s="301">
        <v>45</v>
      </c>
      <c r="AR991" s="23"/>
      <c r="AS991" s="116" t="str">
        <f t="shared" si="142"/>
        <v>N</v>
      </c>
      <c r="AT991" s="113">
        <f>IFERROR(SUMIF('Current NLData'!A:A,'Payment Changes'!G991,'Current NLData'!K:K)/COUNTIF('Current NLData'!A:A,'Payment Changes'!G991),0)+IFERROR(VLOOKUP(G991&amp;"-ALL",NLPaymentExport,10,FALSE),0)</f>
        <v>45</v>
      </c>
      <c r="AU991" s="117">
        <f t="shared" si="143"/>
        <v>0</v>
      </c>
    </row>
    <row r="992" spans="1:80" outlineLevel="1" x14ac:dyDescent="0.45">
      <c r="A992" s="3"/>
      <c r="C992" s="4"/>
      <c r="D992" s="456"/>
      <c r="E992" s="90" t="str">
        <f t="shared" si="138"/>
        <v>Columbia</v>
      </c>
      <c r="F992" s="92" t="str">
        <f t="shared" si="139"/>
        <v>CP685</v>
      </c>
      <c r="G992" s="98" t="str">
        <f t="shared" si="144"/>
        <v>CP685-NEW DONOR -7th</v>
      </c>
      <c r="H992" s="457"/>
      <c r="I992" s="34" t="s">
        <v>82</v>
      </c>
      <c r="J992" s="58">
        <v>70</v>
      </c>
      <c r="K992" s="62">
        <v>70</v>
      </c>
      <c r="L992" s="58">
        <v>45</v>
      </c>
      <c r="M992" s="58">
        <v>45</v>
      </c>
      <c r="N992" s="58">
        <v>45</v>
      </c>
      <c r="O992" s="58">
        <v>45</v>
      </c>
      <c r="P992" s="58">
        <v>45</v>
      </c>
      <c r="Q992" s="58">
        <v>45</v>
      </c>
      <c r="R992" s="58">
        <v>45</v>
      </c>
      <c r="S992" s="58">
        <v>45</v>
      </c>
      <c r="T992" s="58">
        <v>45</v>
      </c>
      <c r="U992" s="58">
        <v>45</v>
      </c>
      <c r="V992" s="186">
        <v>45</v>
      </c>
      <c r="W992" s="186">
        <v>45</v>
      </c>
      <c r="X992" s="186">
        <v>45</v>
      </c>
      <c r="Y992" s="186">
        <v>45</v>
      </c>
      <c r="Z992" s="186">
        <v>45</v>
      </c>
      <c r="AA992" s="186">
        <v>45</v>
      </c>
      <c r="AB992" s="186">
        <v>45</v>
      </c>
      <c r="AC992" s="186">
        <v>45</v>
      </c>
      <c r="AD992" s="214">
        <v>45</v>
      </c>
      <c r="AE992" s="214">
        <v>45</v>
      </c>
      <c r="AF992" s="214">
        <v>45</v>
      </c>
      <c r="AG992" s="214">
        <v>45</v>
      </c>
      <c r="AH992" s="214">
        <v>45</v>
      </c>
      <c r="AI992" s="214">
        <v>45</v>
      </c>
      <c r="AJ992" s="272">
        <v>45</v>
      </c>
      <c r="AK992" s="301">
        <v>45</v>
      </c>
      <c r="AL992" s="301">
        <v>45</v>
      </c>
      <c r="AM992" s="301">
        <v>45</v>
      </c>
      <c r="AN992" s="272">
        <v>45</v>
      </c>
      <c r="AO992" s="301">
        <v>45</v>
      </c>
      <c r="AP992" s="301">
        <v>45</v>
      </c>
      <c r="AQ992" s="301">
        <v>45</v>
      </c>
      <c r="AR992" s="23"/>
      <c r="AS992" s="116" t="str">
        <f t="shared" si="142"/>
        <v>N</v>
      </c>
      <c r="AT992" s="113">
        <f>IFERROR(SUMIF('Current NLData'!A:A,'Payment Changes'!G992,'Current NLData'!K:K)/COUNTIF('Current NLData'!A:A,'Payment Changes'!G992),0)+IFERROR(VLOOKUP(G992&amp;"-ALL",NLPaymentExport,10,FALSE),0)</f>
        <v>45</v>
      </c>
      <c r="AU992" s="117">
        <f t="shared" si="143"/>
        <v>0</v>
      </c>
    </row>
    <row r="993" spans="1:80" outlineLevel="1" x14ac:dyDescent="0.45">
      <c r="A993" s="3"/>
      <c r="C993" s="4"/>
      <c r="D993" s="456"/>
      <c r="E993" s="90" t="str">
        <f t="shared" si="138"/>
        <v>Columbia</v>
      </c>
      <c r="F993" s="92" t="str">
        <f t="shared" si="139"/>
        <v>CP685</v>
      </c>
      <c r="G993" s="98" t="str">
        <f t="shared" si="144"/>
        <v>CP685-NEW DONOR -8th</v>
      </c>
      <c r="H993" s="457"/>
      <c r="I993" s="35" t="s">
        <v>83</v>
      </c>
      <c r="J993" s="63">
        <v>45</v>
      </c>
      <c r="K993" s="64">
        <v>45</v>
      </c>
      <c r="L993" s="63">
        <v>45</v>
      </c>
      <c r="M993" s="63">
        <v>45</v>
      </c>
      <c r="N993" s="63">
        <v>45</v>
      </c>
      <c r="O993" s="63">
        <v>45</v>
      </c>
      <c r="P993" s="63">
        <v>45</v>
      </c>
      <c r="Q993" s="63">
        <v>45</v>
      </c>
      <c r="R993" s="63">
        <v>45</v>
      </c>
      <c r="S993" s="63">
        <v>45</v>
      </c>
      <c r="T993" s="63">
        <v>45</v>
      </c>
      <c r="U993" s="63">
        <v>45</v>
      </c>
      <c r="V993" s="187">
        <v>45</v>
      </c>
      <c r="W993" s="187">
        <v>45</v>
      </c>
      <c r="X993" s="187">
        <v>45</v>
      </c>
      <c r="Y993" s="187">
        <v>45</v>
      </c>
      <c r="Z993" s="187">
        <v>45</v>
      </c>
      <c r="AA993" s="187">
        <v>45</v>
      </c>
      <c r="AB993" s="187">
        <v>45</v>
      </c>
      <c r="AC993" s="187">
        <v>45</v>
      </c>
      <c r="AD993" s="221">
        <v>45</v>
      </c>
      <c r="AE993" s="221">
        <v>45</v>
      </c>
      <c r="AF993" s="221">
        <v>45</v>
      </c>
      <c r="AG993" s="221">
        <v>45</v>
      </c>
      <c r="AH993" s="221">
        <v>45</v>
      </c>
      <c r="AI993" s="221">
        <v>45</v>
      </c>
      <c r="AJ993" s="273">
        <v>45</v>
      </c>
      <c r="AK993" s="302">
        <v>45</v>
      </c>
      <c r="AL993" s="302">
        <v>45</v>
      </c>
      <c r="AM993" s="302">
        <v>45</v>
      </c>
      <c r="AN993" s="273">
        <v>45</v>
      </c>
      <c r="AO993" s="302">
        <v>45</v>
      </c>
      <c r="AP993" s="302">
        <v>45</v>
      </c>
      <c r="AQ993" s="302">
        <v>45</v>
      </c>
      <c r="AR993" s="23"/>
      <c r="AS993" s="116" t="str">
        <f t="shared" si="142"/>
        <v>N</v>
      </c>
      <c r="AT993" s="113">
        <f>IFERROR(SUMIF('Current NLData'!A:A,'Payment Changes'!G993,'Current NLData'!K:K)/COUNTIF('Current NLData'!A:A,'Payment Changes'!G993),0)+IFERROR(VLOOKUP(G993&amp;"-ALL",NLPaymentExport,10,FALSE),0)</f>
        <v>45</v>
      </c>
      <c r="AU993" s="117">
        <f t="shared" si="143"/>
        <v>0</v>
      </c>
    </row>
    <row r="994" spans="1:80" ht="28.5" outlineLevel="1" x14ac:dyDescent="0.45">
      <c r="A994" s="3"/>
      <c r="C994" s="4"/>
      <c r="D994" s="456"/>
      <c r="E994" s="90" t="str">
        <f t="shared" si="138"/>
        <v>Columbia</v>
      </c>
      <c r="F994" s="92" t="str">
        <f t="shared" si="139"/>
        <v>CP685</v>
      </c>
      <c r="G994" s="98" t="str">
        <f t="shared" si="144"/>
        <v>CP685-RETURN - 1st don of the week -STD</v>
      </c>
      <c r="H994" s="457"/>
      <c r="I994" s="36" t="s">
        <v>84</v>
      </c>
      <c r="J994" s="58">
        <v>45</v>
      </c>
      <c r="K994" s="58">
        <v>45</v>
      </c>
      <c r="L994" s="58">
        <v>45</v>
      </c>
      <c r="M994" s="58">
        <v>45</v>
      </c>
      <c r="N994" s="58">
        <v>45</v>
      </c>
      <c r="O994" s="58">
        <v>45</v>
      </c>
      <c r="P994" s="58">
        <v>45</v>
      </c>
      <c r="Q994" s="58">
        <v>45</v>
      </c>
      <c r="R994" s="58">
        <v>45</v>
      </c>
      <c r="S994" s="58">
        <v>45</v>
      </c>
      <c r="T994" s="58">
        <v>45</v>
      </c>
      <c r="U994" s="58">
        <v>45</v>
      </c>
      <c r="V994" s="186">
        <v>45</v>
      </c>
      <c r="W994" s="186">
        <v>45</v>
      </c>
      <c r="X994" s="186">
        <v>45</v>
      </c>
      <c r="Y994" s="186">
        <v>45</v>
      </c>
      <c r="Z994" s="186">
        <v>45</v>
      </c>
      <c r="AA994" s="186">
        <v>45</v>
      </c>
      <c r="AB994" s="186">
        <v>45</v>
      </c>
      <c r="AC994" s="186">
        <v>45</v>
      </c>
      <c r="AD994" s="214">
        <v>45</v>
      </c>
      <c r="AE994" s="214">
        <v>45</v>
      </c>
      <c r="AF994" s="214">
        <v>45</v>
      </c>
      <c r="AG994" s="214">
        <v>45</v>
      </c>
      <c r="AH994" s="214">
        <v>45</v>
      </c>
      <c r="AI994" s="214">
        <v>45</v>
      </c>
      <c r="AJ994" s="272">
        <v>45</v>
      </c>
      <c r="AK994" s="301">
        <v>45</v>
      </c>
      <c r="AL994" s="301">
        <v>45</v>
      </c>
      <c r="AM994" s="301">
        <v>45</v>
      </c>
      <c r="AN994" s="272">
        <v>45</v>
      </c>
      <c r="AO994" s="301">
        <v>45</v>
      </c>
      <c r="AP994" s="301">
        <v>45</v>
      </c>
      <c r="AQ994" s="301">
        <v>45</v>
      </c>
      <c r="AR994" s="22"/>
      <c r="AS994" s="116" t="str">
        <f t="shared" si="142"/>
        <v>N</v>
      </c>
      <c r="AT994" s="113">
        <f>IFERROR(SUMIF('Current NLData'!A:A,'Payment Changes'!G994,'Current NLData'!K:K)/COUNTIF('Current NLData'!A:A,'Payment Changes'!G994),0)+IFERROR(VLOOKUP(G994&amp;"-ALL",NLPaymentExport,10,FALSE),0)</f>
        <v>45</v>
      </c>
      <c r="AU994" s="117">
        <f t="shared" si="143"/>
        <v>0</v>
      </c>
    </row>
    <row r="995" spans="1:80" ht="28.5" outlineLevel="1" x14ac:dyDescent="0.45">
      <c r="A995" s="3"/>
      <c r="C995" s="4"/>
      <c r="D995" s="456"/>
      <c r="E995" s="90" t="str">
        <f t="shared" si="138"/>
        <v>Columbia</v>
      </c>
      <c r="F995" s="92" t="str">
        <f t="shared" si="139"/>
        <v>CP685</v>
      </c>
      <c r="G995" s="98" t="str">
        <f t="shared" si="144"/>
        <v>CP685-RETURN - 2nd don of the week -BONUS</v>
      </c>
      <c r="H995" s="457"/>
      <c r="I995" s="36" t="s">
        <v>85</v>
      </c>
      <c r="J995" s="58">
        <v>25</v>
      </c>
      <c r="K995" s="58">
        <v>25</v>
      </c>
      <c r="L995" s="58">
        <v>25</v>
      </c>
      <c r="M995" s="58">
        <v>25</v>
      </c>
      <c r="N995" s="58">
        <v>25</v>
      </c>
      <c r="O995" s="58">
        <v>25</v>
      </c>
      <c r="P995" s="58">
        <v>25</v>
      </c>
      <c r="Q995" s="58">
        <v>20</v>
      </c>
      <c r="R995" s="58">
        <v>20</v>
      </c>
      <c r="S995" s="58">
        <v>20</v>
      </c>
      <c r="T995" s="58">
        <v>20</v>
      </c>
      <c r="U995" s="58">
        <v>20</v>
      </c>
      <c r="V995" s="186">
        <v>20</v>
      </c>
      <c r="W995" s="186">
        <v>20</v>
      </c>
      <c r="X995" s="186">
        <v>20</v>
      </c>
      <c r="Y995" s="186">
        <v>20</v>
      </c>
      <c r="Z995" s="186">
        <v>20</v>
      </c>
      <c r="AA995" s="186">
        <v>20</v>
      </c>
      <c r="AB995" s="190">
        <v>25</v>
      </c>
      <c r="AC995" s="214">
        <v>25</v>
      </c>
      <c r="AD995" s="214">
        <v>25</v>
      </c>
      <c r="AE995" s="214">
        <v>25</v>
      </c>
      <c r="AF995" s="214">
        <v>25</v>
      </c>
      <c r="AG995" s="214">
        <v>25</v>
      </c>
      <c r="AH995" s="214">
        <v>25</v>
      </c>
      <c r="AI995" s="214">
        <v>25</v>
      </c>
      <c r="AJ995" s="272">
        <v>25</v>
      </c>
      <c r="AK995" s="301">
        <v>25</v>
      </c>
      <c r="AL995" s="301">
        <v>25</v>
      </c>
      <c r="AM995" s="301">
        <v>25</v>
      </c>
      <c r="AN995" s="289">
        <v>15</v>
      </c>
      <c r="AO995" s="301">
        <v>15</v>
      </c>
      <c r="AP995" s="301">
        <v>15</v>
      </c>
      <c r="AQ995" s="301">
        <v>15</v>
      </c>
      <c r="AR995" s="22"/>
      <c r="AS995" s="116" t="str">
        <f t="shared" si="142"/>
        <v>N</v>
      </c>
      <c r="AT995" s="113">
        <f>IFERROR(SUMIF('Current NLData'!A:A,'Payment Changes'!G995,'Current NLData'!K:K)/COUNTIF('Current NLData'!A:A,'Payment Changes'!G995),0)+IFERROR(VLOOKUP(G995&amp;"-ALL",NLPaymentExport,10,FALSE),0)</f>
        <v>15</v>
      </c>
      <c r="AU995" s="117">
        <f t="shared" si="143"/>
        <v>0</v>
      </c>
    </row>
    <row r="996" spans="1:80" ht="28.5" outlineLevel="1" x14ac:dyDescent="0.45">
      <c r="A996" s="3"/>
      <c r="C996" s="4"/>
      <c r="D996" s="456"/>
      <c r="E996" s="90" t="str">
        <f t="shared" ref="E996:E1059" si="145">IF(B996 = "",E995,B996)</f>
        <v>Columbia</v>
      </c>
      <c r="F996" s="92" t="str">
        <f t="shared" ref="F996:F1040" si="146">IF(D996 = "",F995,D996)</f>
        <v>CP685</v>
      </c>
      <c r="G996" s="98" t="str">
        <f t="shared" si="144"/>
        <v>CP685-RETURN - 5th don of the month -BONUS</v>
      </c>
      <c r="H996" s="457"/>
      <c r="I996" s="37" t="s">
        <v>86</v>
      </c>
      <c r="J996" s="65">
        <v>0</v>
      </c>
      <c r="K996" s="65">
        <v>0</v>
      </c>
      <c r="L996" s="65">
        <v>0</v>
      </c>
      <c r="M996" s="65">
        <v>0</v>
      </c>
      <c r="N996" s="65">
        <v>0</v>
      </c>
      <c r="O996" s="65">
        <v>30</v>
      </c>
      <c r="P996" s="65">
        <v>30</v>
      </c>
      <c r="Q996" s="65">
        <v>30</v>
      </c>
      <c r="R996" s="65">
        <v>30</v>
      </c>
      <c r="S996" s="65">
        <v>30</v>
      </c>
      <c r="T996" s="65">
        <v>30</v>
      </c>
      <c r="U996" s="65">
        <v>30</v>
      </c>
      <c r="V996" s="188">
        <v>30</v>
      </c>
      <c r="W996" s="188">
        <v>30</v>
      </c>
      <c r="X996" s="188">
        <v>15</v>
      </c>
      <c r="Y996" s="188">
        <v>15</v>
      </c>
      <c r="Z996" s="188">
        <v>15</v>
      </c>
      <c r="AA996" s="188">
        <v>15</v>
      </c>
      <c r="AB996" s="188">
        <v>15</v>
      </c>
      <c r="AC996" s="199">
        <v>20</v>
      </c>
      <c r="AD996" s="222">
        <v>20</v>
      </c>
      <c r="AE996" s="222">
        <v>20</v>
      </c>
      <c r="AF996" s="222">
        <v>20</v>
      </c>
      <c r="AG996" s="222">
        <v>20</v>
      </c>
      <c r="AH996" s="222">
        <v>20</v>
      </c>
      <c r="AI996" s="222">
        <v>20</v>
      </c>
      <c r="AJ996" s="290">
        <v>0</v>
      </c>
      <c r="AK996" s="303">
        <v>0</v>
      </c>
      <c r="AL996" s="303">
        <v>0</v>
      </c>
      <c r="AM996" s="303">
        <v>0</v>
      </c>
      <c r="AN996" s="290">
        <v>20</v>
      </c>
      <c r="AO996" s="303">
        <v>20</v>
      </c>
      <c r="AP996" s="303">
        <v>20</v>
      </c>
      <c r="AQ996" s="303">
        <v>20</v>
      </c>
      <c r="AR996" s="22"/>
      <c r="AS996" s="116" t="str">
        <f t="shared" si="142"/>
        <v>N</v>
      </c>
      <c r="AT996" s="113">
        <f>IFERROR(SUMIF('Current NLData'!A:A,'Payment Changes'!G996,'Current NLData'!K:K)/COUNTIF('Current NLData'!A:A,'Payment Changes'!G996),0)+IFERROR(VLOOKUP(G996&amp;"-ALL",NLPaymentExport,10,FALSE),0)</f>
        <v>20</v>
      </c>
      <c r="AU996" s="117">
        <f t="shared" si="143"/>
        <v>0</v>
      </c>
    </row>
    <row r="997" spans="1:80" ht="28.5" outlineLevel="1" x14ac:dyDescent="0.45">
      <c r="A997" s="3"/>
      <c r="C997" s="4"/>
      <c r="D997" s="456"/>
      <c r="E997" s="90" t="str">
        <f t="shared" si="145"/>
        <v>Columbia</v>
      </c>
      <c r="F997" s="92" t="str">
        <f t="shared" si="146"/>
        <v>CP685</v>
      </c>
      <c r="G997" s="98" t="str">
        <f t="shared" si="144"/>
        <v>CP685-RETURN - 6th don of the month -BONUS</v>
      </c>
      <c r="H997" s="457"/>
      <c r="I997" s="38" t="s">
        <v>87</v>
      </c>
      <c r="J997" s="58">
        <v>0</v>
      </c>
      <c r="K997" s="58">
        <v>0</v>
      </c>
      <c r="L997" s="58">
        <v>0</v>
      </c>
      <c r="M997" s="58">
        <v>0</v>
      </c>
      <c r="N997" s="58">
        <v>0</v>
      </c>
      <c r="O997" s="58">
        <v>0</v>
      </c>
      <c r="P997" s="58">
        <v>0</v>
      </c>
      <c r="Q997" s="58">
        <v>0</v>
      </c>
      <c r="R997" s="58">
        <v>0</v>
      </c>
      <c r="S997" s="58">
        <v>0</v>
      </c>
      <c r="T997" s="58">
        <v>0</v>
      </c>
      <c r="U997" s="58">
        <v>0</v>
      </c>
      <c r="V997" s="186">
        <v>0</v>
      </c>
      <c r="W997" s="186">
        <v>0</v>
      </c>
      <c r="X997" s="186">
        <v>0</v>
      </c>
      <c r="Y997" s="186">
        <v>0</v>
      </c>
      <c r="Z997" s="186">
        <v>0</v>
      </c>
      <c r="AA997" s="186">
        <v>0</v>
      </c>
      <c r="AB997" s="186">
        <v>0</v>
      </c>
      <c r="AC997" s="190">
        <v>15</v>
      </c>
      <c r="AD997" s="214">
        <v>15</v>
      </c>
      <c r="AE997" s="214">
        <v>15</v>
      </c>
      <c r="AF997" s="214">
        <v>15</v>
      </c>
      <c r="AG997" s="214">
        <v>15</v>
      </c>
      <c r="AH997" s="214">
        <v>15</v>
      </c>
      <c r="AI997" s="214">
        <v>15</v>
      </c>
      <c r="AJ997" s="289">
        <v>0</v>
      </c>
      <c r="AK997" s="301">
        <v>0</v>
      </c>
      <c r="AL997" s="301">
        <v>0</v>
      </c>
      <c r="AM997" s="289">
        <v>20</v>
      </c>
      <c r="AN997" s="289">
        <v>0</v>
      </c>
      <c r="AO997" s="301">
        <v>0</v>
      </c>
      <c r="AP997" s="301">
        <v>0</v>
      </c>
      <c r="AQ997" s="301">
        <v>0</v>
      </c>
      <c r="AR997" s="22"/>
      <c r="AS997" s="116" t="str">
        <f t="shared" si="142"/>
        <v>N</v>
      </c>
      <c r="AT997" s="113">
        <f>IFERROR(SUMIF('Current NLData'!A:A,'Payment Changes'!G997,'Current NLData'!K:K)/COUNTIF('Current NLData'!A:A,'Payment Changes'!G997),0)+IFERROR(VLOOKUP(G997&amp;"-ALL",NLPaymentExport,10,FALSE),0)</f>
        <v>0</v>
      </c>
      <c r="AU997" s="117">
        <f t="shared" si="143"/>
        <v>0</v>
      </c>
    </row>
    <row r="998" spans="1:80" ht="28.5" outlineLevel="1" x14ac:dyDescent="0.45">
      <c r="A998" s="3"/>
      <c r="C998" s="4"/>
      <c r="D998" s="456"/>
      <c r="E998" s="90" t="str">
        <f t="shared" si="145"/>
        <v>Columbia</v>
      </c>
      <c r="F998" s="92" t="str">
        <f t="shared" si="146"/>
        <v>CP685</v>
      </c>
      <c r="G998" s="98" t="str">
        <f t="shared" si="144"/>
        <v>CP685-RETURN - 7th don of the month -BONUS</v>
      </c>
      <c r="H998" s="457"/>
      <c r="I998" s="38" t="s">
        <v>88</v>
      </c>
      <c r="J998" s="58">
        <v>0</v>
      </c>
      <c r="K998" s="58">
        <v>0</v>
      </c>
      <c r="L998" s="58">
        <v>0</v>
      </c>
      <c r="M998" s="58">
        <v>0</v>
      </c>
      <c r="N998" s="58">
        <v>0</v>
      </c>
      <c r="O998" s="58">
        <v>0</v>
      </c>
      <c r="P998" s="58">
        <v>0</v>
      </c>
      <c r="Q998" s="58">
        <v>0</v>
      </c>
      <c r="R998" s="58">
        <v>0</v>
      </c>
      <c r="S998" s="58">
        <v>0</v>
      </c>
      <c r="T998" s="58">
        <v>0</v>
      </c>
      <c r="U998" s="58">
        <v>0</v>
      </c>
      <c r="V998" s="186">
        <v>0</v>
      </c>
      <c r="W998" s="186">
        <v>0</v>
      </c>
      <c r="X998" s="186">
        <v>0</v>
      </c>
      <c r="Y998" s="186">
        <v>0</v>
      </c>
      <c r="Z998" s="186">
        <v>0</v>
      </c>
      <c r="AA998" s="186">
        <v>0</v>
      </c>
      <c r="AB998" s="186">
        <v>0</v>
      </c>
      <c r="AC998" s="186">
        <v>0</v>
      </c>
      <c r="AD998" s="214">
        <v>0</v>
      </c>
      <c r="AE998" s="214">
        <v>0</v>
      </c>
      <c r="AF998" s="214">
        <v>0</v>
      </c>
      <c r="AG998" s="214">
        <v>0</v>
      </c>
      <c r="AH998" s="214">
        <v>0</v>
      </c>
      <c r="AI998" s="214">
        <v>0</v>
      </c>
      <c r="AJ998" s="272">
        <v>0</v>
      </c>
      <c r="AK998" s="301">
        <v>0</v>
      </c>
      <c r="AL998" s="301">
        <v>0</v>
      </c>
      <c r="AM998" s="301">
        <v>0</v>
      </c>
      <c r="AN998" s="272">
        <v>0</v>
      </c>
      <c r="AO998" s="301">
        <v>0</v>
      </c>
      <c r="AP998" s="301">
        <v>0</v>
      </c>
      <c r="AQ998" s="301">
        <v>0</v>
      </c>
      <c r="AR998" s="22"/>
      <c r="AS998" s="116" t="str">
        <f t="shared" si="142"/>
        <v>N</v>
      </c>
      <c r="AT998" s="113">
        <f>IFERROR(SUMIF('Current NLData'!A:A,'Payment Changes'!G998,'Current NLData'!K:K)/COUNTIF('Current NLData'!A:A,'Payment Changes'!G998),0)+IFERROR(VLOOKUP(G998&amp;"-ALL",NLPaymentExport,10,FALSE),0)</f>
        <v>0</v>
      </c>
      <c r="AU998" s="117">
        <f t="shared" si="143"/>
        <v>0</v>
      </c>
    </row>
    <row r="999" spans="1:80" ht="28.5" outlineLevel="1" x14ac:dyDescent="0.45">
      <c r="A999" s="3"/>
      <c r="C999" s="4"/>
      <c r="D999" s="456"/>
      <c r="E999" s="90" t="str">
        <f t="shared" si="145"/>
        <v>Columbia</v>
      </c>
      <c r="F999" s="92" t="str">
        <f t="shared" si="146"/>
        <v>CP685</v>
      </c>
      <c r="G999" s="98" t="str">
        <f t="shared" si="144"/>
        <v>CP685-RETURN - 8th don of the month -BONUS</v>
      </c>
      <c r="H999" s="457"/>
      <c r="I999" s="38" t="s">
        <v>89</v>
      </c>
      <c r="J999" s="58">
        <v>0</v>
      </c>
      <c r="K999" s="58">
        <v>0</v>
      </c>
      <c r="L999" s="58">
        <v>0</v>
      </c>
      <c r="M999" s="58">
        <v>0</v>
      </c>
      <c r="N999" s="58">
        <v>0</v>
      </c>
      <c r="O999" s="58">
        <v>0</v>
      </c>
      <c r="P999" s="58">
        <v>0</v>
      </c>
      <c r="Q999" s="58">
        <v>0</v>
      </c>
      <c r="R999" s="58">
        <v>0</v>
      </c>
      <c r="S999" s="58">
        <v>0</v>
      </c>
      <c r="T999" s="58">
        <v>0</v>
      </c>
      <c r="U999" s="58">
        <v>0</v>
      </c>
      <c r="V999" s="186">
        <v>0</v>
      </c>
      <c r="W999" s="186">
        <v>0</v>
      </c>
      <c r="X999" s="186">
        <v>0</v>
      </c>
      <c r="Y999" s="186">
        <v>0</v>
      </c>
      <c r="Z999" s="186">
        <v>0</v>
      </c>
      <c r="AA999" s="186">
        <v>0</v>
      </c>
      <c r="AB999" s="186">
        <v>0</v>
      </c>
      <c r="AC999" s="186">
        <v>0</v>
      </c>
      <c r="AD999" s="214">
        <v>0</v>
      </c>
      <c r="AE999" s="214">
        <v>0</v>
      </c>
      <c r="AF999" s="214">
        <v>0</v>
      </c>
      <c r="AG999" s="214">
        <v>0</v>
      </c>
      <c r="AH999" s="214">
        <v>0</v>
      </c>
      <c r="AI999" s="214">
        <v>0</v>
      </c>
      <c r="AJ999" s="272">
        <v>0</v>
      </c>
      <c r="AK999" s="301">
        <v>0</v>
      </c>
      <c r="AL999" s="301">
        <v>0</v>
      </c>
      <c r="AM999" s="301">
        <v>0</v>
      </c>
      <c r="AN999" s="272">
        <v>0</v>
      </c>
      <c r="AO999" s="301">
        <v>0</v>
      </c>
      <c r="AP999" s="301">
        <v>0</v>
      </c>
      <c r="AQ999" s="301">
        <v>0</v>
      </c>
      <c r="AR999" s="22"/>
      <c r="AS999" s="116" t="str">
        <f t="shared" si="142"/>
        <v>N</v>
      </c>
      <c r="AT999" s="113">
        <f>IFERROR(SUMIF('Current NLData'!A:A,'Payment Changes'!G999,'Current NLData'!K:K)/COUNTIF('Current NLData'!A:A,'Payment Changes'!G999),0)+IFERROR(VLOOKUP(G999&amp;"-ALL",NLPaymentExport,10,FALSE),0)</f>
        <v>0</v>
      </c>
      <c r="AU999" s="117">
        <f t="shared" si="143"/>
        <v>0</v>
      </c>
    </row>
    <row r="1000" spans="1:80" ht="28.5" outlineLevel="1" x14ac:dyDescent="0.45">
      <c r="A1000" s="3"/>
      <c r="C1000" s="4" t="str">
        <f>IF(J1000=0,"Warning","")</f>
        <v/>
      </c>
      <c r="D1000" s="456"/>
      <c r="E1000" s="90" t="str">
        <f t="shared" si="145"/>
        <v>Columbia</v>
      </c>
      <c r="F1000" s="92" t="str">
        <f t="shared" si="146"/>
        <v>CP685</v>
      </c>
      <c r="G1000" s="98" t="str">
        <f t="shared" si="144"/>
        <v>CP685-RETURN - Buddy referral  -BONUS</v>
      </c>
      <c r="H1000" s="457"/>
      <c r="I1000" s="39" t="s">
        <v>90</v>
      </c>
      <c r="J1000" s="58">
        <v>50</v>
      </c>
      <c r="K1000" s="58">
        <v>50</v>
      </c>
      <c r="L1000" s="58">
        <v>0</v>
      </c>
      <c r="M1000" s="58">
        <v>0</v>
      </c>
      <c r="N1000" s="58">
        <v>0</v>
      </c>
      <c r="O1000" s="58">
        <v>50</v>
      </c>
      <c r="P1000" s="58">
        <v>50</v>
      </c>
      <c r="Q1000" s="58">
        <v>50</v>
      </c>
      <c r="R1000" s="58">
        <v>50</v>
      </c>
      <c r="S1000" s="58">
        <v>50</v>
      </c>
      <c r="T1000" s="58">
        <v>50</v>
      </c>
      <c r="U1000" s="58">
        <v>50</v>
      </c>
      <c r="V1000" s="186">
        <v>50</v>
      </c>
      <c r="W1000" s="186">
        <v>50</v>
      </c>
      <c r="X1000" s="186">
        <v>50</v>
      </c>
      <c r="Y1000" s="186">
        <v>50</v>
      </c>
      <c r="Z1000" s="186">
        <v>50</v>
      </c>
      <c r="AA1000" s="186">
        <v>100</v>
      </c>
      <c r="AB1000" s="190">
        <v>50</v>
      </c>
      <c r="AC1000" s="214">
        <v>50</v>
      </c>
      <c r="AD1000" s="214">
        <v>50</v>
      </c>
      <c r="AE1000" s="214">
        <v>50</v>
      </c>
      <c r="AF1000" s="214">
        <v>50</v>
      </c>
      <c r="AG1000" s="214">
        <v>50</v>
      </c>
      <c r="AH1000" s="214">
        <v>50</v>
      </c>
      <c r="AI1000" s="214">
        <v>50</v>
      </c>
      <c r="AJ1000" s="289">
        <v>25</v>
      </c>
      <c r="AK1000" s="301">
        <v>25</v>
      </c>
      <c r="AL1000" s="301">
        <v>25</v>
      </c>
      <c r="AM1000" s="289">
        <v>50</v>
      </c>
      <c r="AN1000" s="289">
        <v>100</v>
      </c>
      <c r="AO1000" s="301">
        <v>100</v>
      </c>
      <c r="AP1000" s="301">
        <v>100</v>
      </c>
      <c r="AQ1000" s="301">
        <v>100</v>
      </c>
      <c r="AR1000" s="22"/>
      <c r="AS1000" s="116" t="str">
        <f t="shared" si="142"/>
        <v>N</v>
      </c>
      <c r="AT1000" s="113">
        <f>IFERROR(SUMIF('Current NLData'!A:A,'Payment Changes'!G1000,'Current NLData'!K:K)/COUNTIF('Current NLData'!A:A,'Payment Changes'!G1000),0)+IFERROR(VLOOKUP(G1000&amp;"-ALL",NLPaymentExport,10,FALSE),0)</f>
        <v>100</v>
      </c>
      <c r="AU1000" s="117">
        <f t="shared" si="143"/>
        <v>0</v>
      </c>
    </row>
    <row r="1001" spans="1:80" s="89" customFormat="1" ht="21.4" thickBot="1" x14ac:dyDescent="0.7">
      <c r="A1001" s="85"/>
      <c r="B1001" s="348"/>
      <c r="C1001" s="160"/>
      <c r="D1001" s="86"/>
      <c r="E1001" s="86"/>
      <c r="F1001" s="86"/>
      <c r="G1001" s="86"/>
      <c r="H1001" s="95"/>
      <c r="I1001" s="87"/>
      <c r="J1001" s="88"/>
      <c r="K1001" s="88"/>
      <c r="L1001" s="88"/>
      <c r="M1001" s="88"/>
      <c r="N1001" s="88"/>
      <c r="O1001" s="88"/>
      <c r="P1001" s="88"/>
      <c r="Q1001" s="88"/>
      <c r="R1001" s="88"/>
      <c r="S1001" s="88"/>
      <c r="T1001" s="88"/>
      <c r="U1001" s="88"/>
      <c r="V1001" s="189" t="s">
        <v>91</v>
      </c>
      <c r="W1001" s="189" t="s">
        <v>91</v>
      </c>
      <c r="X1001" s="189" t="s">
        <v>91</v>
      </c>
      <c r="Y1001" s="189" t="s">
        <v>91</v>
      </c>
      <c r="Z1001" s="189" t="s">
        <v>91</v>
      </c>
      <c r="AA1001" s="189" t="s">
        <v>91</v>
      </c>
      <c r="AB1001" s="189" t="s">
        <v>91</v>
      </c>
      <c r="AC1001" s="189" t="s">
        <v>91</v>
      </c>
      <c r="AD1001" s="257" t="s">
        <v>91</v>
      </c>
      <c r="AE1001" s="257" t="s">
        <v>91</v>
      </c>
      <c r="AF1001" s="257" t="s">
        <v>91</v>
      </c>
      <c r="AG1001" s="257" t="s">
        <v>91</v>
      </c>
      <c r="AH1001" s="257" t="s">
        <v>91</v>
      </c>
      <c r="AI1001" s="257" t="s">
        <v>91</v>
      </c>
      <c r="AJ1001" s="288" t="s">
        <v>91</v>
      </c>
      <c r="AK1001" s="311" t="s">
        <v>91</v>
      </c>
      <c r="AL1001" s="311" t="s">
        <v>91</v>
      </c>
      <c r="AM1001" s="311" t="s">
        <v>91</v>
      </c>
      <c r="AN1001" s="288" t="s">
        <v>91</v>
      </c>
      <c r="AO1001" s="311" t="s">
        <v>91</v>
      </c>
      <c r="AP1001" s="311" t="s">
        <v>91</v>
      </c>
      <c r="AQ1001" s="311" t="s">
        <v>91</v>
      </c>
      <c r="AR1001" s="21"/>
      <c r="AS1001" s="116" t="str">
        <f t="shared" si="142"/>
        <v>N</v>
      </c>
      <c r="AT1001" s="113">
        <f>IFERROR(SUMIF('Current NLData'!A:A,'Payment Changes'!G1001,'Current NLData'!K:K)/COUNTIF('Current NLData'!A:A,'Payment Changes'!G1001),0)+IFERROR(VLOOKUP(G1001&amp;"-ALL",NLPaymentExport,10,FALSE),0)</f>
        <v>0</v>
      </c>
      <c r="AU1001" s="117" t="str">
        <f t="shared" si="143"/>
        <v/>
      </c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</row>
    <row r="1002" spans="1:80" s="10" customFormat="1" x14ac:dyDescent="0.45">
      <c r="A1002" s="458">
        <v>56</v>
      </c>
      <c r="B1002" s="461" t="s">
        <v>706</v>
      </c>
      <c r="C1002" s="464" t="s">
        <v>44</v>
      </c>
      <c r="D1002" s="467" t="s">
        <v>305</v>
      </c>
      <c r="E1002" s="105" t="str">
        <f t="shared" si="145"/>
        <v>Springfield</v>
      </c>
      <c r="F1002" s="106" t="s">
        <v>707</v>
      </c>
      <c r="G1002" s="107" t="str">
        <f t="shared" ref="G1002:G1020" si="147">F1002&amp;"-"&amp;I1002</f>
        <v>CP135-New Donor</v>
      </c>
      <c r="H1002" s="470" t="s">
        <v>148</v>
      </c>
      <c r="I1002" s="76" t="s">
        <v>48</v>
      </c>
      <c r="J1002" s="40" t="s">
        <v>708</v>
      </c>
      <c r="K1002" s="41" t="s">
        <v>709</v>
      </c>
      <c r="L1002" s="41" t="s">
        <v>710</v>
      </c>
      <c r="M1002" s="41" t="s">
        <v>711</v>
      </c>
      <c r="N1002" s="40" t="s">
        <v>711</v>
      </c>
      <c r="O1002" s="40" t="s">
        <v>711</v>
      </c>
      <c r="P1002" s="40" t="s">
        <v>711</v>
      </c>
      <c r="Q1002" s="40" t="s">
        <v>711</v>
      </c>
      <c r="R1002" s="40" t="s">
        <v>711</v>
      </c>
      <c r="S1002" s="40" t="s">
        <v>711</v>
      </c>
      <c r="T1002" s="40" t="s">
        <v>711</v>
      </c>
      <c r="U1002" s="40" t="s">
        <v>711</v>
      </c>
      <c r="V1002" s="180" t="s">
        <v>711</v>
      </c>
      <c r="W1002" s="180" t="s">
        <v>711</v>
      </c>
      <c r="X1002" s="180" t="s">
        <v>711</v>
      </c>
      <c r="Y1002" s="180" t="s">
        <v>711</v>
      </c>
      <c r="Z1002" s="180" t="s">
        <v>711</v>
      </c>
      <c r="AA1002" s="180" t="s">
        <v>711</v>
      </c>
      <c r="AB1002" s="180" t="s">
        <v>711</v>
      </c>
      <c r="AC1002" s="180" t="s">
        <v>711</v>
      </c>
      <c r="AD1002" s="191" t="s">
        <v>712</v>
      </c>
      <c r="AE1002" s="213" t="s">
        <v>712</v>
      </c>
      <c r="AF1002" s="213" t="s">
        <v>712</v>
      </c>
      <c r="AG1002" s="213" t="s">
        <v>713</v>
      </c>
      <c r="AH1002" s="213" t="s">
        <v>712</v>
      </c>
      <c r="AI1002" s="213" t="s">
        <v>713</v>
      </c>
      <c r="AJ1002" s="282" t="s">
        <v>714</v>
      </c>
      <c r="AK1002" s="320" t="s">
        <v>714</v>
      </c>
      <c r="AL1002" s="320" t="s">
        <v>714</v>
      </c>
      <c r="AM1002" s="320" t="s">
        <v>714</v>
      </c>
      <c r="AN1002" s="282" t="s">
        <v>471</v>
      </c>
      <c r="AO1002" s="282" t="s">
        <v>125</v>
      </c>
      <c r="AP1002" s="320" t="s">
        <v>125</v>
      </c>
      <c r="AQ1002" s="320" t="s">
        <v>125</v>
      </c>
      <c r="AR1002" s="108"/>
      <c r="AS1002" s="116" t="str">
        <f t="shared" si="142"/>
        <v>N</v>
      </c>
      <c r="AT1002" s="113">
        <f>IFERROR(SUMIF('Current NLData'!A:A,'Payment Changes'!G1002,'Current NLData'!K:K)/COUNTIF('Current NLData'!A:A,'Payment Changes'!G1002),0)+IFERROR(VLOOKUP(G1002&amp;"-ALL",NLPaymentExport,10,FALSE),0)</f>
        <v>0</v>
      </c>
      <c r="AU1002" s="117" t="str">
        <f t="shared" si="143"/>
        <v/>
      </c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</row>
    <row r="1003" spans="1:80" x14ac:dyDescent="0.45">
      <c r="A1003" s="459"/>
      <c r="B1003" s="462"/>
      <c r="C1003" s="465"/>
      <c r="D1003" s="468"/>
      <c r="E1003" s="90" t="str">
        <f t="shared" si="145"/>
        <v>Springfield</v>
      </c>
      <c r="F1003" s="91" t="s">
        <v>707</v>
      </c>
      <c r="G1003" s="97" t="str">
        <f t="shared" si="147"/>
        <v>CP135-Return Donor</v>
      </c>
      <c r="H1003" s="471"/>
      <c r="I1003" s="77" t="s">
        <v>60</v>
      </c>
      <c r="J1003" s="43" t="s">
        <v>715</v>
      </c>
      <c r="K1003" s="43" t="s">
        <v>715</v>
      </c>
      <c r="L1003" s="44" t="s">
        <v>716</v>
      </c>
      <c r="M1003" s="45" t="s">
        <v>716</v>
      </c>
      <c r="N1003" s="43" t="s">
        <v>716</v>
      </c>
      <c r="O1003" s="43" t="s">
        <v>716</v>
      </c>
      <c r="P1003" s="43" t="s">
        <v>716</v>
      </c>
      <c r="Q1003" s="43" t="s">
        <v>716</v>
      </c>
      <c r="R1003" s="43" t="s">
        <v>716</v>
      </c>
      <c r="S1003" s="43" t="s">
        <v>716</v>
      </c>
      <c r="T1003" s="43" t="s">
        <v>716</v>
      </c>
      <c r="U1003" s="43" t="s">
        <v>716</v>
      </c>
      <c r="V1003" s="176" t="s">
        <v>716</v>
      </c>
      <c r="W1003" s="176" t="s">
        <v>716</v>
      </c>
      <c r="X1003" s="176" t="s">
        <v>716</v>
      </c>
      <c r="Y1003" s="176" t="s">
        <v>716</v>
      </c>
      <c r="Z1003" s="176" t="s">
        <v>716</v>
      </c>
      <c r="AA1003" s="176" t="s">
        <v>716</v>
      </c>
      <c r="AB1003" s="176" t="s">
        <v>716</v>
      </c>
      <c r="AC1003" s="176" t="s">
        <v>716</v>
      </c>
      <c r="AD1003" s="217" t="s">
        <v>716</v>
      </c>
      <c r="AE1003" s="217" t="s">
        <v>716</v>
      </c>
      <c r="AF1003" s="217" t="s">
        <v>716</v>
      </c>
      <c r="AG1003" s="217" t="s">
        <v>717</v>
      </c>
      <c r="AH1003" s="217" t="s">
        <v>716</v>
      </c>
      <c r="AI1003" s="217" t="s">
        <v>717</v>
      </c>
      <c r="AJ1003" s="271" t="s">
        <v>718</v>
      </c>
      <c r="AK1003" s="313" t="s">
        <v>718</v>
      </c>
      <c r="AL1003" s="313" t="s">
        <v>718</v>
      </c>
      <c r="AM1003" s="313" t="s">
        <v>718</v>
      </c>
      <c r="AN1003" s="271" t="s">
        <v>547</v>
      </c>
      <c r="AO1003" s="313" t="s">
        <v>547</v>
      </c>
      <c r="AP1003" s="313" t="s">
        <v>547</v>
      </c>
      <c r="AQ1003" s="313" t="s">
        <v>547</v>
      </c>
      <c r="AR1003" s="21"/>
      <c r="AS1003" s="116" t="str">
        <f t="shared" si="142"/>
        <v>N</v>
      </c>
      <c r="AT1003" s="113">
        <f>IFERROR(SUMIF('Current NLData'!A:A,'Payment Changes'!G1003,'Current NLData'!K:K)/COUNTIF('Current NLData'!A:A,'Payment Changes'!G1003),0)+IFERROR(VLOOKUP(G1003&amp;"-ALL",NLPaymentExport,10,FALSE),0)</f>
        <v>0</v>
      </c>
      <c r="AU1003" s="117" t="str">
        <f t="shared" si="143"/>
        <v/>
      </c>
    </row>
    <row r="1004" spans="1:80" x14ac:dyDescent="0.45">
      <c r="A1004" s="459"/>
      <c r="B1004" s="462"/>
      <c r="C1004" s="465"/>
      <c r="D1004" s="468"/>
      <c r="E1004" s="90" t="str">
        <f t="shared" si="145"/>
        <v>Springfield</v>
      </c>
      <c r="F1004" s="91" t="s">
        <v>707</v>
      </c>
      <c r="G1004" s="97" t="str">
        <f t="shared" si="147"/>
        <v>CP135-Retention Bonus</v>
      </c>
      <c r="H1004" s="471"/>
      <c r="I1004" s="78" t="s">
        <v>62</v>
      </c>
      <c r="J1004" s="46" t="s">
        <v>719</v>
      </c>
      <c r="K1004" s="46" t="s">
        <v>719</v>
      </c>
      <c r="L1004" s="47" t="s">
        <v>719</v>
      </c>
      <c r="M1004" s="47" t="s">
        <v>720</v>
      </c>
      <c r="N1004" s="46" t="s">
        <v>720</v>
      </c>
      <c r="O1004" s="46" t="s">
        <v>720</v>
      </c>
      <c r="P1004" s="46" t="s">
        <v>720</v>
      </c>
      <c r="Q1004" s="46" t="s">
        <v>720</v>
      </c>
      <c r="R1004" s="46" t="s">
        <v>720</v>
      </c>
      <c r="S1004" s="46" t="s">
        <v>720</v>
      </c>
      <c r="T1004" s="46" t="s">
        <v>720</v>
      </c>
      <c r="U1004" s="46" t="s">
        <v>720</v>
      </c>
      <c r="V1004" s="177" t="s">
        <v>720</v>
      </c>
      <c r="W1004" s="177" t="s">
        <v>720</v>
      </c>
      <c r="X1004" s="177" t="s">
        <v>719</v>
      </c>
      <c r="Y1004" s="177" t="s">
        <v>719</v>
      </c>
      <c r="Z1004" s="177" t="s">
        <v>719</v>
      </c>
      <c r="AA1004" s="177" t="s">
        <v>719</v>
      </c>
      <c r="AB1004" s="229" t="s">
        <v>209</v>
      </c>
      <c r="AC1004" s="177" t="s">
        <v>209</v>
      </c>
      <c r="AD1004" s="218" t="s">
        <v>209</v>
      </c>
      <c r="AE1004" s="242" t="s">
        <v>721</v>
      </c>
      <c r="AF1004" s="242" t="s">
        <v>721</v>
      </c>
      <c r="AG1004" s="218" t="s">
        <v>721</v>
      </c>
      <c r="AH1004" s="218" t="s">
        <v>721</v>
      </c>
      <c r="AI1004" s="218" t="s">
        <v>721</v>
      </c>
      <c r="AJ1004" s="280" t="s">
        <v>721</v>
      </c>
      <c r="AK1004" s="314" t="s">
        <v>721</v>
      </c>
      <c r="AL1004" s="314" t="s">
        <v>721</v>
      </c>
      <c r="AM1004" s="314" t="s">
        <v>721</v>
      </c>
      <c r="AN1004" s="276" t="s">
        <v>462</v>
      </c>
      <c r="AO1004" s="276" t="s">
        <v>668</v>
      </c>
      <c r="AP1004" s="314" t="s">
        <v>668</v>
      </c>
      <c r="AQ1004" s="314" t="s">
        <v>668</v>
      </c>
      <c r="AR1004" s="21"/>
      <c r="AS1004" s="116" t="str">
        <f t="shared" si="142"/>
        <v>N</v>
      </c>
      <c r="AT1004" s="113">
        <f>IFERROR(SUMIF('Current NLData'!A:A,'Payment Changes'!G1004,'Current NLData'!K:K)/COUNTIF('Current NLData'!A:A,'Payment Changes'!G1004),0)+IFERROR(VLOOKUP(G1004&amp;"-ALL",NLPaymentExport,10,FALSE),0)</f>
        <v>0</v>
      </c>
      <c r="AU1004" s="117" t="str">
        <f t="shared" si="143"/>
        <v/>
      </c>
    </row>
    <row r="1005" spans="1:80" s="15" customFormat="1" ht="14.65" thickBot="1" x14ac:dyDescent="0.5">
      <c r="A1005" s="460"/>
      <c r="B1005" s="463"/>
      <c r="C1005" s="466"/>
      <c r="D1005" s="469"/>
      <c r="E1005" s="109" t="str">
        <f t="shared" si="145"/>
        <v>Springfield</v>
      </c>
      <c r="F1005" s="110" t="s">
        <v>707</v>
      </c>
      <c r="G1005" s="111" t="str">
        <f t="shared" si="147"/>
        <v>CP135-Referral</v>
      </c>
      <c r="H1005" s="472"/>
      <c r="I1005" s="79" t="s">
        <v>73</v>
      </c>
      <c r="J1005" s="49">
        <v>50</v>
      </c>
      <c r="K1005" s="49">
        <v>50</v>
      </c>
      <c r="L1005" s="50" t="s">
        <v>64</v>
      </c>
      <c r="M1005" s="50" t="s">
        <v>133</v>
      </c>
      <c r="N1005" s="49" t="s">
        <v>133</v>
      </c>
      <c r="O1005" s="49" t="s">
        <v>133</v>
      </c>
      <c r="P1005" s="49" t="s">
        <v>133</v>
      </c>
      <c r="Q1005" s="49" t="s">
        <v>133</v>
      </c>
      <c r="R1005" s="49" t="s">
        <v>133</v>
      </c>
      <c r="S1005" s="49" t="s">
        <v>133</v>
      </c>
      <c r="T1005" s="49" t="s">
        <v>133</v>
      </c>
      <c r="U1005" s="49" t="s">
        <v>133</v>
      </c>
      <c r="V1005" s="178" t="s">
        <v>133</v>
      </c>
      <c r="W1005" s="178" t="s">
        <v>133</v>
      </c>
      <c r="X1005" s="178" t="s">
        <v>133</v>
      </c>
      <c r="Y1005" s="178" t="s">
        <v>133</v>
      </c>
      <c r="Z1005" s="178" t="s">
        <v>133</v>
      </c>
      <c r="AA1005" s="178" t="s">
        <v>134</v>
      </c>
      <c r="AB1005" s="233" t="s">
        <v>135</v>
      </c>
      <c r="AC1005" s="244" t="s">
        <v>133</v>
      </c>
      <c r="AD1005" s="249" t="s">
        <v>133</v>
      </c>
      <c r="AE1005" s="249" t="s">
        <v>133</v>
      </c>
      <c r="AF1005" s="249" t="s">
        <v>133</v>
      </c>
      <c r="AG1005" s="249" t="s">
        <v>133</v>
      </c>
      <c r="AH1005" s="249" t="s">
        <v>133</v>
      </c>
      <c r="AI1005" s="249" t="s">
        <v>133</v>
      </c>
      <c r="AJ1005" s="277" t="s">
        <v>133</v>
      </c>
      <c r="AK1005" s="315" t="s">
        <v>133</v>
      </c>
      <c r="AL1005" s="315" t="s">
        <v>133</v>
      </c>
      <c r="AM1005" s="315" t="s">
        <v>133</v>
      </c>
      <c r="AN1005" s="283">
        <v>100</v>
      </c>
      <c r="AO1005" s="315">
        <v>100</v>
      </c>
      <c r="AP1005" s="315">
        <v>100</v>
      </c>
      <c r="AQ1005" s="315">
        <v>100</v>
      </c>
      <c r="AR1005" s="112"/>
      <c r="AS1005" s="116" t="str">
        <f t="shared" si="142"/>
        <v>N</v>
      </c>
      <c r="AT1005" s="113">
        <f>IFERROR(SUMIF('Current NLData'!A:A,'Payment Changes'!G1005,'Current NLData'!K:K)/COUNTIF('Current NLData'!A:A,'Payment Changes'!G1005),0)+IFERROR(VLOOKUP(G1005&amp;"-ALL",NLPaymentExport,10,FALSE),0)</f>
        <v>0</v>
      </c>
      <c r="AU1005" s="117" t="str">
        <f t="shared" si="143"/>
        <v/>
      </c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</row>
    <row r="1006" spans="1:80" outlineLevel="1" x14ac:dyDescent="0.45">
      <c r="A1006" s="3"/>
      <c r="C1006" s="4"/>
      <c r="D1006" s="455" t="s">
        <v>707</v>
      </c>
      <c r="E1006" s="90" t="str">
        <f t="shared" si="145"/>
        <v>Springfield</v>
      </c>
      <c r="F1006" s="92" t="str">
        <f t="shared" si="146"/>
        <v>CP135</v>
      </c>
      <c r="G1006" s="98" t="str">
        <f t="shared" si="147"/>
        <v>CP135-NEW DONOR -1st</v>
      </c>
      <c r="H1006" s="457" t="s">
        <v>75</v>
      </c>
      <c r="I1006" s="33" t="s">
        <v>76</v>
      </c>
      <c r="J1006" s="60">
        <v>100</v>
      </c>
      <c r="K1006" s="61">
        <v>100</v>
      </c>
      <c r="L1006" s="60">
        <v>100</v>
      </c>
      <c r="M1006" s="60">
        <v>100</v>
      </c>
      <c r="N1006" s="60">
        <v>100</v>
      </c>
      <c r="O1006" s="60">
        <v>100</v>
      </c>
      <c r="P1006" s="60">
        <v>100</v>
      </c>
      <c r="Q1006" s="60">
        <v>100</v>
      </c>
      <c r="R1006" s="60">
        <v>100</v>
      </c>
      <c r="S1006" s="60">
        <v>100</v>
      </c>
      <c r="T1006" s="60">
        <v>100</v>
      </c>
      <c r="U1006" s="60">
        <v>100</v>
      </c>
      <c r="V1006" s="185">
        <v>100</v>
      </c>
      <c r="W1006" s="185">
        <v>100</v>
      </c>
      <c r="X1006" s="185">
        <v>100</v>
      </c>
      <c r="Y1006" s="185">
        <v>100</v>
      </c>
      <c r="Z1006" s="185">
        <v>100</v>
      </c>
      <c r="AA1006" s="185">
        <v>100</v>
      </c>
      <c r="AB1006" s="185">
        <v>100</v>
      </c>
      <c r="AC1006" s="185">
        <v>100</v>
      </c>
      <c r="AD1006" s="220">
        <v>100</v>
      </c>
      <c r="AE1006" s="220">
        <v>100</v>
      </c>
      <c r="AF1006" s="220">
        <v>100</v>
      </c>
      <c r="AG1006" s="220">
        <v>100</v>
      </c>
      <c r="AH1006" s="220">
        <v>100</v>
      </c>
      <c r="AI1006" s="220">
        <v>100</v>
      </c>
      <c r="AJ1006" s="286">
        <v>100</v>
      </c>
      <c r="AK1006" s="300">
        <v>100</v>
      </c>
      <c r="AL1006" s="300">
        <v>100</v>
      </c>
      <c r="AM1006" s="300">
        <v>100</v>
      </c>
      <c r="AN1006" s="286">
        <v>100</v>
      </c>
      <c r="AO1006" s="300">
        <v>100</v>
      </c>
      <c r="AP1006" s="300">
        <v>100</v>
      </c>
      <c r="AQ1006" s="300">
        <v>100</v>
      </c>
      <c r="AR1006" s="23"/>
      <c r="AS1006" s="116" t="str">
        <f t="shared" si="142"/>
        <v>N</v>
      </c>
      <c r="AT1006" s="113">
        <f>IFERROR(SUMIF('Current NLData'!A:A,'Payment Changes'!G1006,'Current NLData'!K:K)/COUNTIF('Current NLData'!A:A,'Payment Changes'!G1006),0)+IFERROR(VLOOKUP(G1006&amp;"-ALL",NLPaymentExport,10,FALSE),0)</f>
        <v>100</v>
      </c>
      <c r="AU1006" s="117">
        <f t="shared" si="143"/>
        <v>0</v>
      </c>
    </row>
    <row r="1007" spans="1:80" outlineLevel="1" x14ac:dyDescent="0.45">
      <c r="A1007" s="3"/>
      <c r="C1007" s="4"/>
      <c r="D1007" s="456"/>
      <c r="E1007" s="90" t="str">
        <f t="shared" si="145"/>
        <v>Springfield</v>
      </c>
      <c r="F1007" s="92" t="str">
        <f t="shared" si="146"/>
        <v>CP135</v>
      </c>
      <c r="G1007" s="98" t="str">
        <f t="shared" si="147"/>
        <v>CP135-NEW DONOR -2nd</v>
      </c>
      <c r="H1007" s="457"/>
      <c r="I1007" s="34" t="s">
        <v>77</v>
      </c>
      <c r="J1007" s="58">
        <v>100</v>
      </c>
      <c r="K1007" s="62">
        <v>100</v>
      </c>
      <c r="L1007" s="58">
        <v>100</v>
      </c>
      <c r="M1007" s="58">
        <v>100</v>
      </c>
      <c r="N1007" s="58">
        <v>100</v>
      </c>
      <c r="O1007" s="58">
        <v>100</v>
      </c>
      <c r="P1007" s="58">
        <v>100</v>
      </c>
      <c r="Q1007" s="58">
        <v>100</v>
      </c>
      <c r="R1007" s="58">
        <v>100</v>
      </c>
      <c r="S1007" s="58">
        <v>100</v>
      </c>
      <c r="T1007" s="58">
        <v>100</v>
      </c>
      <c r="U1007" s="58">
        <v>100</v>
      </c>
      <c r="V1007" s="186">
        <v>100</v>
      </c>
      <c r="W1007" s="186">
        <v>100</v>
      </c>
      <c r="X1007" s="186">
        <v>100</v>
      </c>
      <c r="Y1007" s="186">
        <v>100</v>
      </c>
      <c r="Z1007" s="186">
        <v>100</v>
      </c>
      <c r="AA1007" s="186">
        <v>100</v>
      </c>
      <c r="AB1007" s="186">
        <v>100</v>
      </c>
      <c r="AC1007" s="186">
        <v>100</v>
      </c>
      <c r="AD1007" s="214">
        <v>100</v>
      </c>
      <c r="AE1007" s="214">
        <v>100</v>
      </c>
      <c r="AF1007" s="214">
        <v>100</v>
      </c>
      <c r="AG1007" s="214">
        <v>100</v>
      </c>
      <c r="AH1007" s="214">
        <v>100</v>
      </c>
      <c r="AI1007" s="214">
        <v>100</v>
      </c>
      <c r="AJ1007" s="272">
        <v>100</v>
      </c>
      <c r="AK1007" s="301">
        <v>100</v>
      </c>
      <c r="AL1007" s="301">
        <v>100</v>
      </c>
      <c r="AM1007" s="301">
        <v>100</v>
      </c>
      <c r="AN1007" s="272">
        <v>100</v>
      </c>
      <c r="AO1007" s="301">
        <v>100</v>
      </c>
      <c r="AP1007" s="301">
        <v>100</v>
      </c>
      <c r="AQ1007" s="301">
        <v>100</v>
      </c>
      <c r="AR1007" s="23"/>
      <c r="AS1007" s="116" t="str">
        <f t="shared" si="142"/>
        <v>N</v>
      </c>
      <c r="AT1007" s="113">
        <f>IFERROR(SUMIF('Current NLData'!A:A,'Payment Changes'!G1007,'Current NLData'!K:K)/COUNTIF('Current NLData'!A:A,'Payment Changes'!G1007),0)+IFERROR(VLOOKUP(G1007&amp;"-ALL",NLPaymentExport,10,FALSE),0)</f>
        <v>100</v>
      </c>
      <c r="AU1007" s="117">
        <f t="shared" si="143"/>
        <v>0</v>
      </c>
    </row>
    <row r="1008" spans="1:80" outlineLevel="1" x14ac:dyDescent="0.45">
      <c r="A1008" s="3"/>
      <c r="C1008" s="4"/>
      <c r="D1008" s="456"/>
      <c r="E1008" s="90" t="str">
        <f t="shared" si="145"/>
        <v>Springfield</v>
      </c>
      <c r="F1008" s="92" t="str">
        <f t="shared" si="146"/>
        <v>CP135</v>
      </c>
      <c r="G1008" s="98" t="str">
        <f t="shared" si="147"/>
        <v>CP135-NEW DONOR -3rd</v>
      </c>
      <c r="H1008" s="457"/>
      <c r="I1008" s="34" t="s">
        <v>78</v>
      </c>
      <c r="J1008" s="58">
        <v>100</v>
      </c>
      <c r="K1008" s="62">
        <v>100</v>
      </c>
      <c r="L1008" s="58">
        <v>100</v>
      </c>
      <c r="M1008" s="58">
        <v>100</v>
      </c>
      <c r="N1008" s="58">
        <v>100</v>
      </c>
      <c r="O1008" s="58">
        <v>100</v>
      </c>
      <c r="P1008" s="58">
        <v>100</v>
      </c>
      <c r="Q1008" s="58">
        <v>100</v>
      </c>
      <c r="R1008" s="58">
        <v>100</v>
      </c>
      <c r="S1008" s="58">
        <v>100</v>
      </c>
      <c r="T1008" s="58">
        <v>100</v>
      </c>
      <c r="U1008" s="58">
        <v>100</v>
      </c>
      <c r="V1008" s="186">
        <v>100</v>
      </c>
      <c r="W1008" s="186">
        <v>100</v>
      </c>
      <c r="X1008" s="186">
        <v>100</v>
      </c>
      <c r="Y1008" s="186">
        <v>100</v>
      </c>
      <c r="Z1008" s="186">
        <v>100</v>
      </c>
      <c r="AA1008" s="186">
        <v>100</v>
      </c>
      <c r="AB1008" s="186">
        <v>100</v>
      </c>
      <c r="AC1008" s="186">
        <v>100</v>
      </c>
      <c r="AD1008" s="190">
        <v>75</v>
      </c>
      <c r="AE1008" s="214">
        <v>75</v>
      </c>
      <c r="AF1008" s="214">
        <v>75</v>
      </c>
      <c r="AG1008" s="214">
        <v>75</v>
      </c>
      <c r="AH1008" s="214">
        <v>75</v>
      </c>
      <c r="AI1008" s="214">
        <v>75</v>
      </c>
      <c r="AJ1008" s="289">
        <v>100</v>
      </c>
      <c r="AK1008" s="301">
        <v>100</v>
      </c>
      <c r="AL1008" s="301">
        <v>100</v>
      </c>
      <c r="AM1008" s="301">
        <v>100</v>
      </c>
      <c r="AN1008" s="272">
        <v>100</v>
      </c>
      <c r="AO1008" s="301">
        <v>100</v>
      </c>
      <c r="AP1008" s="301">
        <v>100</v>
      </c>
      <c r="AQ1008" s="301">
        <v>100</v>
      </c>
      <c r="AR1008" s="23"/>
      <c r="AS1008" s="116" t="str">
        <f t="shared" si="142"/>
        <v>N</v>
      </c>
      <c r="AT1008" s="113">
        <f>IFERROR(SUMIF('Current NLData'!A:A,'Payment Changes'!G1008,'Current NLData'!K:K)/COUNTIF('Current NLData'!A:A,'Payment Changes'!G1008),0)+IFERROR(VLOOKUP(G1008&amp;"-ALL",NLPaymentExport,10,FALSE),0)</f>
        <v>100</v>
      </c>
      <c r="AU1008" s="117">
        <f t="shared" si="143"/>
        <v>0</v>
      </c>
    </row>
    <row r="1009" spans="1:80" outlineLevel="1" x14ac:dyDescent="0.45">
      <c r="A1009" s="3"/>
      <c r="C1009" s="4"/>
      <c r="D1009" s="456"/>
      <c r="E1009" s="90" t="str">
        <f t="shared" si="145"/>
        <v>Springfield</v>
      </c>
      <c r="F1009" s="92" t="str">
        <f t="shared" si="146"/>
        <v>CP135</v>
      </c>
      <c r="G1009" s="98" t="str">
        <f t="shared" si="147"/>
        <v>CP135-NEW DONOR -4th</v>
      </c>
      <c r="H1009" s="457"/>
      <c r="I1009" s="34" t="s">
        <v>79</v>
      </c>
      <c r="J1009" s="58">
        <v>100</v>
      </c>
      <c r="K1009" s="62">
        <v>100</v>
      </c>
      <c r="L1009" s="58">
        <v>100</v>
      </c>
      <c r="M1009" s="58">
        <v>100</v>
      </c>
      <c r="N1009" s="58">
        <v>100</v>
      </c>
      <c r="O1009" s="58">
        <v>100</v>
      </c>
      <c r="P1009" s="58">
        <v>100</v>
      </c>
      <c r="Q1009" s="58">
        <v>100</v>
      </c>
      <c r="R1009" s="58">
        <v>100</v>
      </c>
      <c r="S1009" s="58">
        <v>100</v>
      </c>
      <c r="T1009" s="58">
        <v>100</v>
      </c>
      <c r="U1009" s="58">
        <v>100</v>
      </c>
      <c r="V1009" s="186">
        <v>100</v>
      </c>
      <c r="W1009" s="186">
        <v>100</v>
      </c>
      <c r="X1009" s="186">
        <v>100</v>
      </c>
      <c r="Y1009" s="186">
        <v>100</v>
      </c>
      <c r="Z1009" s="186">
        <v>100</v>
      </c>
      <c r="AA1009" s="186">
        <v>100</v>
      </c>
      <c r="AB1009" s="186">
        <v>100</v>
      </c>
      <c r="AC1009" s="186">
        <v>100</v>
      </c>
      <c r="AD1009" s="190">
        <v>75</v>
      </c>
      <c r="AE1009" s="214">
        <v>75</v>
      </c>
      <c r="AF1009" s="214">
        <v>75</v>
      </c>
      <c r="AG1009" s="214">
        <v>75</v>
      </c>
      <c r="AH1009" s="214">
        <v>75</v>
      </c>
      <c r="AI1009" s="214">
        <v>75</v>
      </c>
      <c r="AJ1009" s="289">
        <v>100</v>
      </c>
      <c r="AK1009" s="301">
        <v>100</v>
      </c>
      <c r="AL1009" s="301">
        <v>100</v>
      </c>
      <c r="AM1009" s="301">
        <v>100</v>
      </c>
      <c r="AN1009" s="272">
        <v>100</v>
      </c>
      <c r="AO1009" s="301">
        <v>100</v>
      </c>
      <c r="AP1009" s="301">
        <v>100</v>
      </c>
      <c r="AQ1009" s="301">
        <v>100</v>
      </c>
      <c r="AR1009" s="23"/>
      <c r="AS1009" s="116" t="str">
        <f t="shared" si="142"/>
        <v>N</v>
      </c>
      <c r="AT1009" s="113">
        <f>IFERROR(SUMIF('Current NLData'!A:A,'Payment Changes'!G1009,'Current NLData'!K:K)/COUNTIF('Current NLData'!A:A,'Payment Changes'!G1009),0)+IFERROR(VLOOKUP(G1009&amp;"-ALL",NLPaymentExport,10,FALSE),0)</f>
        <v>100</v>
      </c>
      <c r="AU1009" s="117">
        <f t="shared" si="143"/>
        <v>0</v>
      </c>
    </row>
    <row r="1010" spans="1:80" outlineLevel="1" x14ac:dyDescent="0.45">
      <c r="A1010" s="3"/>
      <c r="C1010" s="4"/>
      <c r="D1010" s="456"/>
      <c r="E1010" s="90" t="str">
        <f t="shared" si="145"/>
        <v>Springfield</v>
      </c>
      <c r="F1010" s="92" t="str">
        <f t="shared" si="146"/>
        <v>CP135</v>
      </c>
      <c r="G1010" s="98" t="str">
        <f t="shared" si="147"/>
        <v>CP135-NEW DONOR -5th</v>
      </c>
      <c r="H1010" s="457"/>
      <c r="I1010" s="34" t="s">
        <v>80</v>
      </c>
      <c r="J1010" s="58">
        <v>45</v>
      </c>
      <c r="K1010" s="62">
        <v>45</v>
      </c>
      <c r="L1010" s="58">
        <v>40</v>
      </c>
      <c r="M1010" s="58">
        <v>100</v>
      </c>
      <c r="N1010" s="58">
        <v>100</v>
      </c>
      <c r="O1010" s="58">
        <v>100</v>
      </c>
      <c r="P1010" s="58">
        <v>100</v>
      </c>
      <c r="Q1010" s="58">
        <v>100</v>
      </c>
      <c r="R1010" s="58">
        <v>100</v>
      </c>
      <c r="S1010" s="58">
        <v>100</v>
      </c>
      <c r="T1010" s="58">
        <v>100</v>
      </c>
      <c r="U1010" s="58">
        <v>100</v>
      </c>
      <c r="V1010" s="186">
        <v>100</v>
      </c>
      <c r="W1010" s="186">
        <v>100</v>
      </c>
      <c r="X1010" s="186">
        <v>100</v>
      </c>
      <c r="Y1010" s="186">
        <v>100</v>
      </c>
      <c r="Z1010" s="186">
        <v>100</v>
      </c>
      <c r="AA1010" s="186">
        <v>100</v>
      </c>
      <c r="AB1010" s="186">
        <v>100</v>
      </c>
      <c r="AC1010" s="186">
        <v>100</v>
      </c>
      <c r="AD1010" s="214">
        <v>100</v>
      </c>
      <c r="AE1010" s="214">
        <v>100</v>
      </c>
      <c r="AF1010" s="214">
        <v>100</v>
      </c>
      <c r="AG1010" s="214">
        <v>100</v>
      </c>
      <c r="AH1010" s="214">
        <v>100</v>
      </c>
      <c r="AI1010" s="214">
        <v>100</v>
      </c>
      <c r="AJ1010" s="289">
        <v>75</v>
      </c>
      <c r="AK1010" s="301">
        <v>75</v>
      </c>
      <c r="AL1010" s="301">
        <v>75</v>
      </c>
      <c r="AM1010" s="301">
        <v>75</v>
      </c>
      <c r="AN1010" s="289">
        <v>100</v>
      </c>
      <c r="AO1010" s="301">
        <v>100</v>
      </c>
      <c r="AP1010" s="301">
        <v>100</v>
      </c>
      <c r="AQ1010" s="301">
        <v>100</v>
      </c>
      <c r="AR1010" s="23"/>
      <c r="AS1010" s="116" t="str">
        <f t="shared" si="142"/>
        <v>N</v>
      </c>
      <c r="AT1010" s="113">
        <f>IFERROR(SUMIF('Current NLData'!A:A,'Payment Changes'!G1010,'Current NLData'!K:K)/COUNTIF('Current NLData'!A:A,'Payment Changes'!G1010),0)+IFERROR(VLOOKUP(G1010&amp;"-ALL",NLPaymentExport,10,FALSE),0)</f>
        <v>100</v>
      </c>
      <c r="AU1010" s="117">
        <f t="shared" si="143"/>
        <v>0</v>
      </c>
    </row>
    <row r="1011" spans="1:80" outlineLevel="1" x14ac:dyDescent="0.45">
      <c r="A1011" s="3"/>
      <c r="C1011" s="4"/>
      <c r="D1011" s="456"/>
      <c r="E1011" s="90" t="str">
        <f t="shared" si="145"/>
        <v>Springfield</v>
      </c>
      <c r="F1011" s="92" t="str">
        <f t="shared" si="146"/>
        <v>CP135</v>
      </c>
      <c r="G1011" s="98" t="str">
        <f t="shared" si="147"/>
        <v>CP135-NEW DONOR -6th</v>
      </c>
      <c r="H1011" s="457"/>
      <c r="I1011" s="34" t="s">
        <v>81</v>
      </c>
      <c r="J1011" s="58">
        <v>45</v>
      </c>
      <c r="K1011" s="62">
        <v>75</v>
      </c>
      <c r="L1011" s="58">
        <v>40</v>
      </c>
      <c r="M1011" s="58">
        <v>40</v>
      </c>
      <c r="N1011" s="58">
        <v>40</v>
      </c>
      <c r="O1011" s="58">
        <v>40</v>
      </c>
      <c r="P1011" s="58">
        <v>40</v>
      </c>
      <c r="Q1011" s="58">
        <v>40</v>
      </c>
      <c r="R1011" s="58">
        <v>40</v>
      </c>
      <c r="S1011" s="58">
        <v>40</v>
      </c>
      <c r="T1011" s="58">
        <v>40</v>
      </c>
      <c r="U1011" s="58">
        <v>40</v>
      </c>
      <c r="V1011" s="186">
        <v>40</v>
      </c>
      <c r="W1011" s="186">
        <v>40</v>
      </c>
      <c r="X1011" s="186">
        <v>40</v>
      </c>
      <c r="Y1011" s="186">
        <v>40</v>
      </c>
      <c r="Z1011" s="186">
        <v>40</v>
      </c>
      <c r="AA1011" s="186">
        <v>40</v>
      </c>
      <c r="AB1011" s="186">
        <v>40</v>
      </c>
      <c r="AC1011" s="186">
        <v>40</v>
      </c>
      <c r="AD1011" s="190">
        <v>100</v>
      </c>
      <c r="AE1011" s="214">
        <v>100</v>
      </c>
      <c r="AF1011" s="214">
        <v>100</v>
      </c>
      <c r="AG1011" s="214">
        <v>100</v>
      </c>
      <c r="AH1011" s="214">
        <v>100</v>
      </c>
      <c r="AI1011" s="214">
        <v>100</v>
      </c>
      <c r="AJ1011" s="289">
        <v>50</v>
      </c>
      <c r="AK1011" s="301">
        <v>50</v>
      </c>
      <c r="AL1011" s="301">
        <v>50</v>
      </c>
      <c r="AM1011" s="301">
        <v>50</v>
      </c>
      <c r="AN1011" s="272">
        <v>50</v>
      </c>
      <c r="AO1011" s="289">
        <v>100</v>
      </c>
      <c r="AP1011" s="301">
        <v>100</v>
      </c>
      <c r="AQ1011" s="301">
        <v>100</v>
      </c>
      <c r="AR1011" s="23"/>
      <c r="AS1011" s="116" t="str">
        <f t="shared" si="142"/>
        <v>N</v>
      </c>
      <c r="AT1011" s="113">
        <f>IFERROR(SUMIF('Current NLData'!A:A,'Payment Changes'!G1011,'Current NLData'!K:K)/COUNTIF('Current NLData'!A:A,'Payment Changes'!G1011),0)+IFERROR(VLOOKUP(G1011&amp;"-ALL",NLPaymentExport,10,FALSE),0)</f>
        <v>100</v>
      </c>
      <c r="AU1011" s="117">
        <f t="shared" si="143"/>
        <v>0</v>
      </c>
    </row>
    <row r="1012" spans="1:80" outlineLevel="1" x14ac:dyDescent="0.45">
      <c r="A1012" s="3"/>
      <c r="C1012" s="4"/>
      <c r="D1012" s="456"/>
      <c r="E1012" s="90" t="str">
        <f t="shared" si="145"/>
        <v>Springfield</v>
      </c>
      <c r="F1012" s="92" t="str">
        <f t="shared" si="146"/>
        <v>CP135</v>
      </c>
      <c r="G1012" s="98" t="str">
        <f t="shared" si="147"/>
        <v>CP135-NEW DONOR -7th</v>
      </c>
      <c r="H1012" s="457"/>
      <c r="I1012" s="34" t="s">
        <v>82</v>
      </c>
      <c r="J1012" s="58">
        <v>45</v>
      </c>
      <c r="K1012" s="62">
        <v>45</v>
      </c>
      <c r="L1012" s="58">
        <v>40</v>
      </c>
      <c r="M1012" s="58">
        <v>40</v>
      </c>
      <c r="N1012" s="58">
        <v>40</v>
      </c>
      <c r="O1012" s="58">
        <v>40</v>
      </c>
      <c r="P1012" s="58">
        <v>40</v>
      </c>
      <c r="Q1012" s="58">
        <v>40</v>
      </c>
      <c r="R1012" s="58">
        <v>40</v>
      </c>
      <c r="S1012" s="58">
        <v>40</v>
      </c>
      <c r="T1012" s="58">
        <v>40</v>
      </c>
      <c r="U1012" s="58">
        <v>40</v>
      </c>
      <c r="V1012" s="186">
        <v>40</v>
      </c>
      <c r="W1012" s="186">
        <v>40</v>
      </c>
      <c r="X1012" s="186">
        <v>40</v>
      </c>
      <c r="Y1012" s="186">
        <v>40</v>
      </c>
      <c r="Z1012" s="186">
        <v>40</v>
      </c>
      <c r="AA1012" s="186">
        <v>40</v>
      </c>
      <c r="AB1012" s="186">
        <v>40</v>
      </c>
      <c r="AC1012" s="186">
        <v>40</v>
      </c>
      <c r="AD1012" s="214">
        <v>40</v>
      </c>
      <c r="AE1012" s="214">
        <v>40</v>
      </c>
      <c r="AF1012" s="214">
        <v>40</v>
      </c>
      <c r="AG1012" s="214">
        <v>40</v>
      </c>
      <c r="AH1012" s="214">
        <v>40</v>
      </c>
      <c r="AI1012" s="214">
        <v>40</v>
      </c>
      <c r="AJ1012" s="289">
        <v>50</v>
      </c>
      <c r="AK1012" s="301">
        <v>50</v>
      </c>
      <c r="AL1012" s="301">
        <v>50</v>
      </c>
      <c r="AM1012" s="301">
        <v>50</v>
      </c>
      <c r="AN1012" s="272">
        <v>50</v>
      </c>
      <c r="AO1012" s="301">
        <v>50</v>
      </c>
      <c r="AP1012" s="301">
        <v>50</v>
      </c>
      <c r="AQ1012" s="301">
        <v>50</v>
      </c>
      <c r="AR1012" s="23"/>
      <c r="AS1012" s="116" t="str">
        <f t="shared" si="142"/>
        <v>N</v>
      </c>
      <c r="AT1012" s="113">
        <f>IFERROR(SUMIF('Current NLData'!A:A,'Payment Changes'!G1012,'Current NLData'!K:K)/COUNTIF('Current NLData'!A:A,'Payment Changes'!G1012),0)+IFERROR(VLOOKUP(G1012&amp;"-ALL",NLPaymentExport,10,FALSE),0)</f>
        <v>50</v>
      </c>
      <c r="AU1012" s="117">
        <f t="shared" si="143"/>
        <v>0</v>
      </c>
    </row>
    <row r="1013" spans="1:80" outlineLevel="1" x14ac:dyDescent="0.45">
      <c r="A1013" s="3"/>
      <c r="C1013" s="4"/>
      <c r="D1013" s="456"/>
      <c r="E1013" s="90" t="str">
        <f t="shared" si="145"/>
        <v>Springfield</v>
      </c>
      <c r="F1013" s="92" t="str">
        <f t="shared" si="146"/>
        <v>CP135</v>
      </c>
      <c r="G1013" s="98" t="str">
        <f t="shared" si="147"/>
        <v>CP135-NEW DONOR -8th</v>
      </c>
      <c r="H1013" s="457"/>
      <c r="I1013" s="35" t="s">
        <v>83</v>
      </c>
      <c r="J1013" s="63">
        <v>45</v>
      </c>
      <c r="K1013" s="64">
        <v>75</v>
      </c>
      <c r="L1013" s="63">
        <v>40</v>
      </c>
      <c r="M1013" s="63">
        <v>40</v>
      </c>
      <c r="N1013" s="63">
        <v>40</v>
      </c>
      <c r="O1013" s="63">
        <v>40</v>
      </c>
      <c r="P1013" s="63">
        <v>40</v>
      </c>
      <c r="Q1013" s="63">
        <v>40</v>
      </c>
      <c r="R1013" s="63">
        <v>40</v>
      </c>
      <c r="S1013" s="63">
        <v>40</v>
      </c>
      <c r="T1013" s="63">
        <v>40</v>
      </c>
      <c r="U1013" s="63">
        <v>40</v>
      </c>
      <c r="V1013" s="187">
        <v>40</v>
      </c>
      <c r="W1013" s="187">
        <v>40</v>
      </c>
      <c r="X1013" s="187">
        <v>40</v>
      </c>
      <c r="Y1013" s="187">
        <v>40</v>
      </c>
      <c r="Z1013" s="187">
        <v>40</v>
      </c>
      <c r="AA1013" s="187">
        <v>40</v>
      </c>
      <c r="AB1013" s="187">
        <v>40</v>
      </c>
      <c r="AC1013" s="187">
        <v>40</v>
      </c>
      <c r="AD1013" s="221">
        <v>40</v>
      </c>
      <c r="AE1013" s="221">
        <v>40</v>
      </c>
      <c r="AF1013" s="221">
        <v>40</v>
      </c>
      <c r="AG1013" s="221">
        <v>40</v>
      </c>
      <c r="AH1013" s="221">
        <v>40</v>
      </c>
      <c r="AI1013" s="221">
        <v>40</v>
      </c>
      <c r="AJ1013" s="305">
        <v>50</v>
      </c>
      <c r="AK1013" s="302">
        <v>50</v>
      </c>
      <c r="AL1013" s="302">
        <v>50</v>
      </c>
      <c r="AM1013" s="302">
        <v>50</v>
      </c>
      <c r="AN1013" s="273">
        <v>50</v>
      </c>
      <c r="AO1013" s="302">
        <v>50</v>
      </c>
      <c r="AP1013" s="302">
        <v>50</v>
      </c>
      <c r="AQ1013" s="302">
        <v>50</v>
      </c>
      <c r="AR1013" s="23"/>
      <c r="AS1013" s="116" t="str">
        <f t="shared" si="142"/>
        <v>N</v>
      </c>
      <c r="AT1013" s="113">
        <f>IFERROR(SUMIF('Current NLData'!A:A,'Payment Changes'!G1013,'Current NLData'!K:K)/COUNTIF('Current NLData'!A:A,'Payment Changes'!G1013),0)+IFERROR(VLOOKUP(G1013&amp;"-ALL",NLPaymentExport,10,FALSE),0)</f>
        <v>50</v>
      </c>
      <c r="AU1013" s="117">
        <f t="shared" si="143"/>
        <v>0</v>
      </c>
    </row>
    <row r="1014" spans="1:80" ht="28.5" outlineLevel="1" x14ac:dyDescent="0.45">
      <c r="A1014" s="3"/>
      <c r="C1014" s="4"/>
      <c r="D1014" s="456"/>
      <c r="E1014" s="90" t="str">
        <f t="shared" si="145"/>
        <v>Springfield</v>
      </c>
      <c r="F1014" s="92" t="str">
        <f t="shared" si="146"/>
        <v>CP135</v>
      </c>
      <c r="G1014" s="98" t="str">
        <f t="shared" si="147"/>
        <v>CP135-RETURN - 1st don of the week -STD</v>
      </c>
      <c r="H1014" s="457"/>
      <c r="I1014" s="36" t="s">
        <v>84</v>
      </c>
      <c r="J1014" s="58">
        <v>45</v>
      </c>
      <c r="K1014" s="58">
        <v>45</v>
      </c>
      <c r="L1014" s="58">
        <v>40</v>
      </c>
      <c r="M1014" s="58">
        <v>40</v>
      </c>
      <c r="N1014" s="58">
        <v>40</v>
      </c>
      <c r="O1014" s="58">
        <v>40</v>
      </c>
      <c r="P1014" s="58">
        <v>40</v>
      </c>
      <c r="Q1014" s="58">
        <v>40</v>
      </c>
      <c r="R1014" s="58">
        <v>40</v>
      </c>
      <c r="S1014" s="58">
        <v>40</v>
      </c>
      <c r="T1014" s="58">
        <v>40</v>
      </c>
      <c r="U1014" s="58">
        <v>40</v>
      </c>
      <c r="V1014" s="186">
        <v>40</v>
      </c>
      <c r="W1014" s="186">
        <v>40</v>
      </c>
      <c r="X1014" s="186">
        <v>40</v>
      </c>
      <c r="Y1014" s="186">
        <v>40</v>
      </c>
      <c r="Z1014" s="186">
        <v>40</v>
      </c>
      <c r="AA1014" s="186">
        <v>40</v>
      </c>
      <c r="AB1014" s="186">
        <v>40</v>
      </c>
      <c r="AC1014" s="186">
        <v>40</v>
      </c>
      <c r="AD1014" s="214">
        <v>40</v>
      </c>
      <c r="AE1014" s="214">
        <v>40</v>
      </c>
      <c r="AF1014" s="214">
        <v>40</v>
      </c>
      <c r="AG1014" s="214">
        <v>40</v>
      </c>
      <c r="AH1014" s="214">
        <v>40</v>
      </c>
      <c r="AI1014" s="214">
        <v>40</v>
      </c>
      <c r="AJ1014" s="289">
        <v>50</v>
      </c>
      <c r="AK1014" s="301">
        <v>50</v>
      </c>
      <c r="AL1014" s="301">
        <v>50</v>
      </c>
      <c r="AM1014" s="301">
        <v>50</v>
      </c>
      <c r="AN1014" s="272">
        <v>50</v>
      </c>
      <c r="AO1014" s="301">
        <v>50</v>
      </c>
      <c r="AP1014" s="301">
        <v>50</v>
      </c>
      <c r="AQ1014" s="301">
        <v>50</v>
      </c>
      <c r="AR1014" s="22"/>
      <c r="AS1014" s="116" t="str">
        <f t="shared" si="142"/>
        <v>N</v>
      </c>
      <c r="AT1014" s="113">
        <f>IFERROR(SUMIF('Current NLData'!A:A,'Payment Changes'!G1014,'Current NLData'!K:K)/COUNTIF('Current NLData'!A:A,'Payment Changes'!G1014),0)+IFERROR(VLOOKUP(G1014&amp;"-ALL",NLPaymentExport,10,FALSE),0)</f>
        <v>50</v>
      </c>
      <c r="AU1014" s="117">
        <f t="shared" si="143"/>
        <v>0</v>
      </c>
    </row>
    <row r="1015" spans="1:80" ht="28.5" outlineLevel="1" x14ac:dyDescent="0.45">
      <c r="A1015" s="3"/>
      <c r="C1015" s="4"/>
      <c r="D1015" s="456"/>
      <c r="E1015" s="90" t="str">
        <f t="shared" si="145"/>
        <v>Springfield</v>
      </c>
      <c r="F1015" s="92" t="str">
        <f t="shared" si="146"/>
        <v>CP135</v>
      </c>
      <c r="G1015" s="98" t="str">
        <f t="shared" si="147"/>
        <v>CP135-RETURN - 2nd don of the week -BONUS</v>
      </c>
      <c r="H1015" s="457"/>
      <c r="I1015" s="36" t="s">
        <v>85</v>
      </c>
      <c r="J1015" s="58">
        <v>30</v>
      </c>
      <c r="K1015" s="58">
        <v>30</v>
      </c>
      <c r="L1015" s="58">
        <v>30</v>
      </c>
      <c r="M1015" s="58">
        <v>30</v>
      </c>
      <c r="N1015" s="58">
        <v>30</v>
      </c>
      <c r="O1015" s="58">
        <v>30</v>
      </c>
      <c r="P1015" s="58">
        <v>30</v>
      </c>
      <c r="Q1015" s="58">
        <v>30</v>
      </c>
      <c r="R1015" s="58">
        <v>30</v>
      </c>
      <c r="S1015" s="58">
        <v>30</v>
      </c>
      <c r="T1015" s="58">
        <v>30</v>
      </c>
      <c r="U1015" s="58">
        <v>30</v>
      </c>
      <c r="V1015" s="186">
        <v>30</v>
      </c>
      <c r="W1015" s="186">
        <v>30</v>
      </c>
      <c r="X1015" s="186">
        <v>30</v>
      </c>
      <c r="Y1015" s="186">
        <v>30</v>
      </c>
      <c r="Z1015" s="186">
        <v>30</v>
      </c>
      <c r="AA1015" s="186">
        <v>30</v>
      </c>
      <c r="AB1015" s="186">
        <v>30</v>
      </c>
      <c r="AC1015" s="186">
        <v>30</v>
      </c>
      <c r="AD1015" s="214">
        <v>30</v>
      </c>
      <c r="AE1015" s="214">
        <v>30</v>
      </c>
      <c r="AF1015" s="214">
        <v>30</v>
      </c>
      <c r="AG1015" s="214">
        <v>30</v>
      </c>
      <c r="AH1015" s="214">
        <v>30</v>
      </c>
      <c r="AI1015" s="214">
        <v>30</v>
      </c>
      <c r="AJ1015" s="289">
        <v>10</v>
      </c>
      <c r="AK1015" s="301">
        <v>10</v>
      </c>
      <c r="AL1015" s="301">
        <v>10</v>
      </c>
      <c r="AM1015" s="301">
        <v>10</v>
      </c>
      <c r="AN1015" s="289">
        <v>15</v>
      </c>
      <c r="AO1015" s="301">
        <v>15</v>
      </c>
      <c r="AP1015" s="301">
        <v>15</v>
      </c>
      <c r="AQ1015" s="301">
        <v>15</v>
      </c>
      <c r="AR1015" s="22"/>
      <c r="AS1015" s="116" t="str">
        <f t="shared" si="142"/>
        <v>N</v>
      </c>
      <c r="AT1015" s="113">
        <f>IFERROR(SUMIF('Current NLData'!A:A,'Payment Changes'!G1015,'Current NLData'!K:K)/COUNTIF('Current NLData'!A:A,'Payment Changes'!G1015),0)+IFERROR(VLOOKUP(G1015&amp;"-ALL",NLPaymentExport,10,FALSE),0)</f>
        <v>15</v>
      </c>
      <c r="AU1015" s="117">
        <f t="shared" si="143"/>
        <v>0</v>
      </c>
    </row>
    <row r="1016" spans="1:80" ht="28.5" outlineLevel="1" x14ac:dyDescent="0.45">
      <c r="A1016" s="3"/>
      <c r="C1016" s="4"/>
      <c r="D1016" s="456"/>
      <c r="E1016" s="90" t="str">
        <f t="shared" si="145"/>
        <v>Springfield</v>
      </c>
      <c r="F1016" s="92" t="str">
        <f t="shared" si="146"/>
        <v>CP135</v>
      </c>
      <c r="G1016" s="98" t="str">
        <f t="shared" si="147"/>
        <v>CP135-RETURN - 5th don of the month -BONUS</v>
      </c>
      <c r="H1016" s="457"/>
      <c r="I1016" s="37" t="s">
        <v>86</v>
      </c>
      <c r="J1016" s="65">
        <v>0</v>
      </c>
      <c r="K1016" s="65">
        <v>0</v>
      </c>
      <c r="L1016" s="65">
        <v>0</v>
      </c>
      <c r="M1016" s="65">
        <v>0</v>
      </c>
      <c r="N1016" s="65">
        <v>0</v>
      </c>
      <c r="O1016" s="65">
        <v>0</v>
      </c>
      <c r="P1016" s="65">
        <v>0</v>
      </c>
      <c r="Q1016" s="65">
        <v>0</v>
      </c>
      <c r="R1016" s="65">
        <v>0</v>
      </c>
      <c r="S1016" s="65">
        <v>0</v>
      </c>
      <c r="T1016" s="65">
        <v>0</v>
      </c>
      <c r="U1016" s="65">
        <v>0</v>
      </c>
      <c r="V1016" s="188">
        <v>0</v>
      </c>
      <c r="W1016" s="188">
        <v>0</v>
      </c>
      <c r="X1016" s="188">
        <v>0</v>
      </c>
      <c r="Y1016" s="188">
        <v>0</v>
      </c>
      <c r="Z1016" s="188">
        <v>0</v>
      </c>
      <c r="AA1016" s="188">
        <v>0</v>
      </c>
      <c r="AB1016" s="199">
        <v>15</v>
      </c>
      <c r="AC1016" s="199">
        <v>15</v>
      </c>
      <c r="AD1016" s="222">
        <v>15</v>
      </c>
      <c r="AE1016" s="199">
        <v>20</v>
      </c>
      <c r="AF1016" s="199">
        <v>20</v>
      </c>
      <c r="AG1016" s="222">
        <v>20</v>
      </c>
      <c r="AH1016" s="222">
        <v>20</v>
      </c>
      <c r="AI1016" s="222">
        <v>20</v>
      </c>
      <c r="AJ1016" s="287">
        <v>20</v>
      </c>
      <c r="AK1016" s="303">
        <v>20</v>
      </c>
      <c r="AL1016" s="303">
        <v>20</v>
      </c>
      <c r="AM1016" s="303">
        <v>20</v>
      </c>
      <c r="AN1016" s="290">
        <v>0</v>
      </c>
      <c r="AO1016" s="290">
        <v>20</v>
      </c>
      <c r="AP1016" s="303">
        <v>20</v>
      </c>
      <c r="AQ1016" s="303">
        <v>20</v>
      </c>
      <c r="AR1016" s="22"/>
      <c r="AS1016" s="116" t="str">
        <f t="shared" si="142"/>
        <v>N</v>
      </c>
      <c r="AT1016" s="113">
        <f>IFERROR(SUMIF('Current NLData'!A:A,'Payment Changes'!G1016,'Current NLData'!K:K)/COUNTIF('Current NLData'!A:A,'Payment Changes'!G1016),0)+IFERROR(VLOOKUP(G1016&amp;"-ALL",NLPaymentExport,10,FALSE),0)</f>
        <v>20</v>
      </c>
      <c r="AU1016" s="117">
        <f t="shared" si="143"/>
        <v>0</v>
      </c>
    </row>
    <row r="1017" spans="1:80" ht="28.5" outlineLevel="1" x14ac:dyDescent="0.45">
      <c r="A1017" s="3"/>
      <c r="C1017" s="4"/>
      <c r="D1017" s="456"/>
      <c r="E1017" s="90" t="str">
        <f t="shared" si="145"/>
        <v>Springfield</v>
      </c>
      <c r="F1017" s="92" t="str">
        <f t="shared" si="146"/>
        <v>CP135</v>
      </c>
      <c r="G1017" s="98" t="str">
        <f t="shared" si="147"/>
        <v>CP135-RETURN - 6th don of the month -BONUS</v>
      </c>
      <c r="H1017" s="457"/>
      <c r="I1017" s="38" t="s">
        <v>87</v>
      </c>
      <c r="J1017" s="58">
        <v>20</v>
      </c>
      <c r="K1017" s="58">
        <v>20</v>
      </c>
      <c r="L1017" s="58">
        <v>20</v>
      </c>
      <c r="M1017" s="58">
        <v>30</v>
      </c>
      <c r="N1017" s="58">
        <v>30</v>
      </c>
      <c r="O1017" s="58">
        <v>30</v>
      </c>
      <c r="P1017" s="58">
        <v>30</v>
      </c>
      <c r="Q1017" s="58">
        <v>30</v>
      </c>
      <c r="R1017" s="58">
        <v>30</v>
      </c>
      <c r="S1017" s="58">
        <v>30</v>
      </c>
      <c r="T1017" s="58">
        <v>30</v>
      </c>
      <c r="U1017" s="58">
        <v>30</v>
      </c>
      <c r="V1017" s="186">
        <v>30</v>
      </c>
      <c r="W1017" s="186">
        <v>30</v>
      </c>
      <c r="X1017" s="186">
        <v>20</v>
      </c>
      <c r="Y1017" s="186">
        <v>20</v>
      </c>
      <c r="Z1017" s="186">
        <v>20</v>
      </c>
      <c r="AA1017" s="186">
        <v>20</v>
      </c>
      <c r="AB1017" s="190">
        <v>30</v>
      </c>
      <c r="AC1017" s="190">
        <v>30</v>
      </c>
      <c r="AD1017" s="214">
        <v>30</v>
      </c>
      <c r="AE1017" s="190">
        <v>40</v>
      </c>
      <c r="AF1017" s="190">
        <v>40</v>
      </c>
      <c r="AG1017" s="214">
        <v>40</v>
      </c>
      <c r="AH1017" s="214">
        <v>40</v>
      </c>
      <c r="AI1017" s="214">
        <v>40</v>
      </c>
      <c r="AJ1017" s="272">
        <v>40</v>
      </c>
      <c r="AK1017" s="301">
        <v>40</v>
      </c>
      <c r="AL1017" s="301">
        <v>40</v>
      </c>
      <c r="AM1017" s="301">
        <v>40</v>
      </c>
      <c r="AN1017" s="272">
        <v>40</v>
      </c>
      <c r="AO1017" s="289">
        <v>20</v>
      </c>
      <c r="AP1017" s="301">
        <v>20</v>
      </c>
      <c r="AQ1017" s="301">
        <v>20</v>
      </c>
      <c r="AR1017" s="22"/>
      <c r="AS1017" s="116" t="str">
        <f t="shared" si="142"/>
        <v>N</v>
      </c>
      <c r="AT1017" s="113">
        <f>IFERROR(SUMIF('Current NLData'!A:A,'Payment Changes'!G1017,'Current NLData'!K:K)/COUNTIF('Current NLData'!A:A,'Payment Changes'!G1017),0)+IFERROR(VLOOKUP(G1017&amp;"-ALL",NLPaymentExport,10,FALSE),0)</f>
        <v>20</v>
      </c>
      <c r="AU1017" s="117">
        <f t="shared" si="143"/>
        <v>0</v>
      </c>
    </row>
    <row r="1018" spans="1:80" ht="28.5" outlineLevel="1" x14ac:dyDescent="0.45">
      <c r="A1018" s="3"/>
      <c r="C1018" s="4"/>
      <c r="D1018" s="456"/>
      <c r="E1018" s="90" t="str">
        <f t="shared" si="145"/>
        <v>Springfield</v>
      </c>
      <c r="F1018" s="92" t="str">
        <f t="shared" si="146"/>
        <v>CP135</v>
      </c>
      <c r="G1018" s="98" t="str">
        <f t="shared" si="147"/>
        <v>CP135-RETURN - 7th don of the month -BONUS</v>
      </c>
      <c r="H1018" s="457"/>
      <c r="I1018" s="38" t="s">
        <v>88</v>
      </c>
      <c r="J1018" s="58">
        <v>0</v>
      </c>
      <c r="K1018" s="58">
        <v>0</v>
      </c>
      <c r="L1018" s="58">
        <v>0</v>
      </c>
      <c r="M1018" s="58">
        <v>0</v>
      </c>
      <c r="N1018" s="58">
        <v>0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186">
        <v>0</v>
      </c>
      <c r="W1018" s="186">
        <v>0</v>
      </c>
      <c r="X1018" s="186">
        <v>0</v>
      </c>
      <c r="Y1018" s="186">
        <v>0</v>
      </c>
      <c r="Z1018" s="186">
        <v>0</v>
      </c>
      <c r="AA1018" s="186">
        <v>0</v>
      </c>
      <c r="AB1018" s="186">
        <v>0</v>
      </c>
      <c r="AC1018" s="186">
        <v>0</v>
      </c>
      <c r="AD1018" s="214">
        <v>0</v>
      </c>
      <c r="AE1018" s="214">
        <v>0</v>
      </c>
      <c r="AF1018" s="214">
        <v>0</v>
      </c>
      <c r="AG1018" s="214">
        <v>0</v>
      </c>
      <c r="AH1018" s="214">
        <v>0</v>
      </c>
      <c r="AI1018" s="214">
        <v>0</v>
      </c>
      <c r="AJ1018" s="272">
        <v>0</v>
      </c>
      <c r="AK1018" s="301">
        <v>0</v>
      </c>
      <c r="AL1018" s="301">
        <v>0</v>
      </c>
      <c r="AM1018" s="301">
        <v>0</v>
      </c>
      <c r="AN1018" s="272">
        <v>0</v>
      </c>
      <c r="AO1018" s="301">
        <v>0</v>
      </c>
      <c r="AP1018" s="301">
        <v>0</v>
      </c>
      <c r="AQ1018" s="301">
        <v>0</v>
      </c>
      <c r="AR1018" s="22"/>
      <c r="AS1018" s="116" t="str">
        <f t="shared" si="142"/>
        <v>N</v>
      </c>
      <c r="AT1018" s="113">
        <f>IFERROR(SUMIF('Current NLData'!A:A,'Payment Changes'!G1018,'Current NLData'!K:K)/COUNTIF('Current NLData'!A:A,'Payment Changes'!G1018),0)+IFERROR(VLOOKUP(G1018&amp;"-ALL",NLPaymentExport,10,FALSE),0)</f>
        <v>0</v>
      </c>
      <c r="AU1018" s="117">
        <f t="shared" si="143"/>
        <v>0</v>
      </c>
    </row>
    <row r="1019" spans="1:80" ht="28.5" outlineLevel="1" x14ac:dyDescent="0.45">
      <c r="A1019" s="3"/>
      <c r="C1019" s="4"/>
      <c r="D1019" s="456"/>
      <c r="E1019" s="90" t="str">
        <f t="shared" si="145"/>
        <v>Springfield</v>
      </c>
      <c r="F1019" s="92" t="str">
        <f t="shared" si="146"/>
        <v>CP135</v>
      </c>
      <c r="G1019" s="98" t="str">
        <f t="shared" si="147"/>
        <v>CP135-RETURN - 8th don of the month -BONUS</v>
      </c>
      <c r="H1019" s="457"/>
      <c r="I1019" s="38" t="s">
        <v>89</v>
      </c>
      <c r="J1019" s="58">
        <v>0</v>
      </c>
      <c r="K1019" s="58">
        <v>0</v>
      </c>
      <c r="L1019" s="58">
        <v>0</v>
      </c>
      <c r="M1019" s="58">
        <v>0</v>
      </c>
      <c r="N1019" s="58">
        <v>0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186">
        <v>0</v>
      </c>
      <c r="W1019" s="186">
        <v>0</v>
      </c>
      <c r="X1019" s="186">
        <v>0</v>
      </c>
      <c r="Y1019" s="186">
        <v>0</v>
      </c>
      <c r="Z1019" s="186">
        <v>0</v>
      </c>
      <c r="AA1019" s="186">
        <v>0</v>
      </c>
      <c r="AB1019" s="186">
        <v>0</v>
      </c>
      <c r="AC1019" s="186">
        <v>0</v>
      </c>
      <c r="AD1019" s="214">
        <v>0</v>
      </c>
      <c r="AE1019" s="214">
        <v>0</v>
      </c>
      <c r="AF1019" s="214">
        <v>0</v>
      </c>
      <c r="AG1019" s="214">
        <v>0</v>
      </c>
      <c r="AH1019" s="214">
        <v>0</v>
      </c>
      <c r="AI1019" s="214">
        <v>0</v>
      </c>
      <c r="AJ1019" s="272">
        <v>0</v>
      </c>
      <c r="AK1019" s="301">
        <v>0</v>
      </c>
      <c r="AL1019" s="301">
        <v>0</v>
      </c>
      <c r="AM1019" s="301">
        <v>0</v>
      </c>
      <c r="AN1019" s="272">
        <v>0</v>
      </c>
      <c r="AO1019" s="301">
        <v>0</v>
      </c>
      <c r="AP1019" s="301">
        <v>0</v>
      </c>
      <c r="AQ1019" s="301">
        <v>0</v>
      </c>
      <c r="AR1019" s="22"/>
      <c r="AS1019" s="116" t="str">
        <f t="shared" si="142"/>
        <v>N</v>
      </c>
      <c r="AT1019" s="113">
        <f>IFERROR(SUMIF('Current NLData'!A:A,'Payment Changes'!G1019,'Current NLData'!K:K)/COUNTIF('Current NLData'!A:A,'Payment Changes'!G1019),0)+IFERROR(VLOOKUP(G1019&amp;"-ALL",NLPaymentExport,10,FALSE),0)</f>
        <v>0</v>
      </c>
      <c r="AU1019" s="117">
        <f t="shared" si="143"/>
        <v>0</v>
      </c>
    </row>
    <row r="1020" spans="1:80" ht="28.5" outlineLevel="1" x14ac:dyDescent="0.45">
      <c r="A1020" s="3"/>
      <c r="C1020" s="4" t="str">
        <f>IF(J1020=0,"Warning","")</f>
        <v/>
      </c>
      <c r="D1020" s="456"/>
      <c r="E1020" s="90" t="str">
        <f t="shared" si="145"/>
        <v>Springfield</v>
      </c>
      <c r="F1020" s="92" t="str">
        <f t="shared" si="146"/>
        <v>CP135</v>
      </c>
      <c r="G1020" s="98" t="str">
        <f t="shared" si="147"/>
        <v>CP135-RETURN - Buddy referral  -BONUS</v>
      </c>
      <c r="H1020" s="457"/>
      <c r="I1020" s="39" t="s">
        <v>90</v>
      </c>
      <c r="J1020" s="58">
        <v>50</v>
      </c>
      <c r="K1020" s="58">
        <v>50</v>
      </c>
      <c r="L1020" s="58">
        <v>0</v>
      </c>
      <c r="M1020" s="58">
        <v>50</v>
      </c>
      <c r="N1020" s="58">
        <v>50</v>
      </c>
      <c r="O1020" s="58">
        <v>50</v>
      </c>
      <c r="P1020" s="58">
        <v>50</v>
      </c>
      <c r="Q1020" s="58">
        <v>50</v>
      </c>
      <c r="R1020" s="58">
        <v>50</v>
      </c>
      <c r="S1020" s="58">
        <v>50</v>
      </c>
      <c r="T1020" s="58">
        <v>50</v>
      </c>
      <c r="U1020" s="58">
        <v>50</v>
      </c>
      <c r="V1020" s="186">
        <v>50</v>
      </c>
      <c r="W1020" s="186">
        <v>50</v>
      </c>
      <c r="X1020" s="186">
        <v>50</v>
      </c>
      <c r="Y1020" s="186">
        <v>50</v>
      </c>
      <c r="Z1020" s="186">
        <v>50</v>
      </c>
      <c r="AA1020" s="186">
        <v>100</v>
      </c>
      <c r="AB1020" s="190">
        <v>50</v>
      </c>
      <c r="AC1020" s="190">
        <v>50</v>
      </c>
      <c r="AD1020" s="214">
        <v>50</v>
      </c>
      <c r="AE1020" s="214">
        <v>50</v>
      </c>
      <c r="AF1020" s="214">
        <v>50</v>
      </c>
      <c r="AG1020" s="214">
        <v>50</v>
      </c>
      <c r="AH1020" s="214">
        <v>50</v>
      </c>
      <c r="AI1020" s="214">
        <v>50</v>
      </c>
      <c r="AJ1020" s="272">
        <v>50</v>
      </c>
      <c r="AK1020" s="301">
        <v>50</v>
      </c>
      <c r="AL1020" s="301">
        <v>50</v>
      </c>
      <c r="AM1020" s="301">
        <v>50</v>
      </c>
      <c r="AN1020" s="289">
        <v>100</v>
      </c>
      <c r="AO1020" s="301">
        <v>100</v>
      </c>
      <c r="AP1020" s="301">
        <v>100</v>
      </c>
      <c r="AQ1020" s="301">
        <v>100</v>
      </c>
      <c r="AR1020" s="22"/>
      <c r="AS1020" s="116" t="str">
        <f t="shared" si="142"/>
        <v>N</v>
      </c>
      <c r="AT1020" s="113">
        <f>IFERROR(SUMIF('Current NLData'!A:A,'Payment Changes'!G1020,'Current NLData'!K:K)/COUNTIF('Current NLData'!A:A,'Payment Changes'!G1020),0)+IFERROR(VLOOKUP(G1020&amp;"-ALL",NLPaymentExport,10,FALSE),0)</f>
        <v>100</v>
      </c>
      <c r="AU1020" s="117">
        <f t="shared" si="143"/>
        <v>0</v>
      </c>
    </row>
    <row r="1021" spans="1:80" s="89" customFormat="1" ht="21.4" thickBot="1" x14ac:dyDescent="0.7">
      <c r="A1021" s="85"/>
      <c r="B1021" s="348"/>
      <c r="C1021" s="160"/>
      <c r="D1021" s="86"/>
      <c r="E1021" s="86"/>
      <c r="F1021" s="86"/>
      <c r="G1021" s="86"/>
      <c r="H1021" s="95"/>
      <c r="I1021" s="87"/>
      <c r="J1021" s="88"/>
      <c r="K1021" s="88"/>
      <c r="L1021" s="88"/>
      <c r="M1021" s="88"/>
      <c r="N1021" s="88"/>
      <c r="O1021" s="88"/>
      <c r="P1021" s="88"/>
      <c r="Q1021" s="88"/>
      <c r="R1021" s="88"/>
      <c r="S1021" s="88"/>
      <c r="T1021" s="88"/>
      <c r="U1021" s="88"/>
      <c r="V1021" s="189" t="s">
        <v>91</v>
      </c>
      <c r="W1021" s="189" t="s">
        <v>91</v>
      </c>
      <c r="X1021" s="189" t="s">
        <v>91</v>
      </c>
      <c r="Y1021" s="189" t="s">
        <v>91</v>
      </c>
      <c r="Z1021" s="189" t="s">
        <v>91</v>
      </c>
      <c r="AA1021" s="189" t="s">
        <v>91</v>
      </c>
      <c r="AB1021" s="189" t="s">
        <v>91</v>
      </c>
      <c r="AC1021" s="189" t="s">
        <v>91</v>
      </c>
      <c r="AD1021" s="257" t="s">
        <v>91</v>
      </c>
      <c r="AE1021" s="257" t="s">
        <v>91</v>
      </c>
      <c r="AF1021" s="257" t="s">
        <v>91</v>
      </c>
      <c r="AG1021" s="257" t="s">
        <v>91</v>
      </c>
      <c r="AH1021" s="257" t="s">
        <v>91</v>
      </c>
      <c r="AI1021" s="257" t="s">
        <v>91</v>
      </c>
      <c r="AJ1021" s="288" t="s">
        <v>91</v>
      </c>
      <c r="AK1021" s="311" t="s">
        <v>91</v>
      </c>
      <c r="AL1021" s="311" t="s">
        <v>91</v>
      </c>
      <c r="AM1021" s="311" t="s">
        <v>91</v>
      </c>
      <c r="AN1021" s="288" t="s">
        <v>91</v>
      </c>
      <c r="AO1021" s="311" t="s">
        <v>91</v>
      </c>
      <c r="AP1021" s="311" t="s">
        <v>91</v>
      </c>
      <c r="AQ1021" s="311" t="s">
        <v>91</v>
      </c>
      <c r="AR1021" s="21"/>
      <c r="AS1021" s="116" t="str">
        <f t="shared" si="142"/>
        <v>N</v>
      </c>
      <c r="AT1021" s="113">
        <f>IFERROR(SUMIF('Current NLData'!A:A,'Payment Changes'!G1021,'Current NLData'!K:K)/COUNTIF('Current NLData'!A:A,'Payment Changes'!G1021),0)+IFERROR(VLOOKUP(G1021&amp;"-ALL",NLPaymentExport,10,FALSE),0)</f>
        <v>0</v>
      </c>
      <c r="AU1021" s="117" t="str">
        <f t="shared" si="143"/>
        <v/>
      </c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</row>
    <row r="1022" spans="1:80" s="10" customFormat="1" x14ac:dyDescent="0.45">
      <c r="A1022" s="458">
        <v>57</v>
      </c>
      <c r="B1022" s="461" t="s">
        <v>722</v>
      </c>
      <c r="C1022" s="473" t="s">
        <v>44</v>
      </c>
      <c r="D1022" s="467" t="s">
        <v>305</v>
      </c>
      <c r="E1022" s="105" t="str">
        <f t="shared" si="145"/>
        <v>Urbana</v>
      </c>
      <c r="F1022" s="106" t="s">
        <v>723</v>
      </c>
      <c r="G1022" s="107" t="str">
        <f t="shared" ref="G1022:G1040" si="148">F1022&amp;"-"&amp;I1022</f>
        <v>CP136-New Donor</v>
      </c>
      <c r="H1022" s="470" t="s">
        <v>148</v>
      </c>
      <c r="I1022" s="76" t="s">
        <v>48</v>
      </c>
      <c r="J1022" s="40" t="s">
        <v>724</v>
      </c>
      <c r="K1022" s="41" t="s">
        <v>725</v>
      </c>
      <c r="L1022" s="41" t="s">
        <v>726</v>
      </c>
      <c r="M1022" s="42" t="s">
        <v>726</v>
      </c>
      <c r="N1022" s="40" t="s">
        <v>726</v>
      </c>
      <c r="O1022" s="40" t="s">
        <v>726</v>
      </c>
      <c r="P1022" s="40" t="s">
        <v>726</v>
      </c>
      <c r="Q1022" s="40" t="s">
        <v>726</v>
      </c>
      <c r="R1022" s="40" t="s">
        <v>726</v>
      </c>
      <c r="S1022" s="40" t="s">
        <v>726</v>
      </c>
      <c r="T1022" s="40" t="s">
        <v>244</v>
      </c>
      <c r="U1022" s="40" t="s">
        <v>244</v>
      </c>
      <c r="V1022" s="180" t="s">
        <v>244</v>
      </c>
      <c r="W1022" s="180" t="s">
        <v>244</v>
      </c>
      <c r="X1022" s="180" t="s">
        <v>244</v>
      </c>
      <c r="Y1022" s="180" t="s">
        <v>244</v>
      </c>
      <c r="Z1022" s="180" t="s">
        <v>244</v>
      </c>
      <c r="AA1022" s="180" t="s">
        <v>244</v>
      </c>
      <c r="AB1022" s="180" t="s">
        <v>244</v>
      </c>
      <c r="AC1022" s="180" t="s">
        <v>244</v>
      </c>
      <c r="AD1022" s="213" t="s">
        <v>244</v>
      </c>
      <c r="AE1022" s="191" t="s">
        <v>421</v>
      </c>
      <c r="AF1022" s="191" t="s">
        <v>421</v>
      </c>
      <c r="AG1022" s="213" t="s">
        <v>421</v>
      </c>
      <c r="AH1022" s="213" t="s">
        <v>421</v>
      </c>
      <c r="AI1022" s="213" t="s">
        <v>421</v>
      </c>
      <c r="AJ1022" s="281" t="s">
        <v>421</v>
      </c>
      <c r="AK1022" s="320" t="s">
        <v>421</v>
      </c>
      <c r="AL1022" s="320" t="s">
        <v>421</v>
      </c>
      <c r="AM1022" s="320" t="s">
        <v>421</v>
      </c>
      <c r="AN1022" s="282" t="s">
        <v>295</v>
      </c>
      <c r="AO1022" s="320" t="s">
        <v>295</v>
      </c>
      <c r="AP1022" s="320" t="s">
        <v>295</v>
      </c>
      <c r="AQ1022" s="320" t="s">
        <v>295</v>
      </c>
      <c r="AR1022" s="108"/>
      <c r="AS1022" s="116" t="str">
        <f t="shared" si="142"/>
        <v>N</v>
      </c>
      <c r="AT1022" s="113">
        <f>IFERROR(SUMIF('Current NLData'!A:A,'Payment Changes'!G1022,'Current NLData'!K:K)/COUNTIF('Current NLData'!A:A,'Payment Changes'!G1022),0)+IFERROR(VLOOKUP(G1022&amp;"-ALL",NLPaymentExport,10,FALSE),0)</f>
        <v>0</v>
      </c>
      <c r="AU1022" s="117" t="str">
        <f t="shared" si="143"/>
        <v/>
      </c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</row>
    <row r="1023" spans="1:80" x14ac:dyDescent="0.45">
      <c r="A1023" s="459"/>
      <c r="B1023" s="462"/>
      <c r="C1023" s="474"/>
      <c r="D1023" s="468"/>
      <c r="E1023" s="90" t="str">
        <f t="shared" si="145"/>
        <v>Urbana</v>
      </c>
      <c r="F1023" s="91" t="s">
        <v>723</v>
      </c>
      <c r="G1023" s="97" t="str">
        <f t="shared" si="148"/>
        <v>CP136-Return Donor</v>
      </c>
      <c r="H1023" s="471"/>
      <c r="I1023" s="77" t="s">
        <v>60</v>
      </c>
      <c r="J1023" s="43" t="s">
        <v>727</v>
      </c>
      <c r="K1023" s="43" t="s">
        <v>727</v>
      </c>
      <c r="L1023" s="44" t="s">
        <v>728</v>
      </c>
      <c r="M1023" s="45" t="s">
        <v>728</v>
      </c>
      <c r="N1023" s="43" t="s">
        <v>728</v>
      </c>
      <c r="O1023" s="43" t="s">
        <v>728</v>
      </c>
      <c r="P1023" s="43" t="s">
        <v>728</v>
      </c>
      <c r="Q1023" s="43" t="s">
        <v>729</v>
      </c>
      <c r="R1023" s="43" t="s">
        <v>729</v>
      </c>
      <c r="S1023" s="43" t="s">
        <v>729</v>
      </c>
      <c r="T1023" s="43" t="s">
        <v>729</v>
      </c>
      <c r="U1023" s="43" t="s">
        <v>729</v>
      </c>
      <c r="V1023" s="176" t="s">
        <v>729</v>
      </c>
      <c r="W1023" s="176" t="s">
        <v>729</v>
      </c>
      <c r="X1023" s="176" t="s">
        <v>729</v>
      </c>
      <c r="Y1023" s="176" t="s">
        <v>729</v>
      </c>
      <c r="Z1023" s="176" t="s">
        <v>729</v>
      </c>
      <c r="AA1023" s="176" t="s">
        <v>729</v>
      </c>
      <c r="AB1023" s="176" t="s">
        <v>729</v>
      </c>
      <c r="AC1023" s="176" t="s">
        <v>729</v>
      </c>
      <c r="AD1023" s="217" t="s">
        <v>729</v>
      </c>
      <c r="AE1023" s="217" t="s">
        <v>729</v>
      </c>
      <c r="AF1023" s="217" t="s">
        <v>729</v>
      </c>
      <c r="AG1023" s="217" t="s">
        <v>729</v>
      </c>
      <c r="AH1023" s="217" t="s">
        <v>729</v>
      </c>
      <c r="AI1023" s="217" t="s">
        <v>729</v>
      </c>
      <c r="AJ1023" s="270" t="s">
        <v>729</v>
      </c>
      <c r="AK1023" s="313" t="s">
        <v>729</v>
      </c>
      <c r="AL1023" s="313" t="s">
        <v>729</v>
      </c>
      <c r="AM1023" s="313" t="s">
        <v>729</v>
      </c>
      <c r="AN1023" s="271" t="s">
        <v>730</v>
      </c>
      <c r="AO1023" s="313" t="s">
        <v>730</v>
      </c>
      <c r="AP1023" s="313" t="s">
        <v>730</v>
      </c>
      <c r="AQ1023" s="313" t="s">
        <v>730</v>
      </c>
      <c r="AR1023" s="21"/>
      <c r="AS1023" s="116" t="str">
        <f t="shared" si="142"/>
        <v>N</v>
      </c>
      <c r="AT1023" s="113">
        <f>IFERROR(SUMIF('Current NLData'!A:A,'Payment Changes'!G1023,'Current NLData'!K:K)/COUNTIF('Current NLData'!A:A,'Payment Changes'!G1023),0)+IFERROR(VLOOKUP(G1023&amp;"-ALL",NLPaymentExport,10,FALSE),0)</f>
        <v>0</v>
      </c>
      <c r="AU1023" s="117" t="str">
        <f t="shared" si="143"/>
        <v/>
      </c>
    </row>
    <row r="1024" spans="1:80" x14ac:dyDescent="0.45">
      <c r="A1024" s="459"/>
      <c r="B1024" s="462"/>
      <c r="C1024" s="474"/>
      <c r="D1024" s="468"/>
      <c r="E1024" s="90" t="str">
        <f t="shared" si="145"/>
        <v>Urbana</v>
      </c>
      <c r="F1024" s="91" t="s">
        <v>723</v>
      </c>
      <c r="G1024" s="97" t="str">
        <f t="shared" si="148"/>
        <v>CP136-Retention Bonus</v>
      </c>
      <c r="H1024" s="471"/>
      <c r="I1024" s="78" t="s">
        <v>62</v>
      </c>
      <c r="J1024" s="46" t="s">
        <v>731</v>
      </c>
      <c r="K1024" s="46" t="s">
        <v>731</v>
      </c>
      <c r="L1024" s="47" t="s">
        <v>112</v>
      </c>
      <c r="M1024" s="48" t="s">
        <v>112</v>
      </c>
      <c r="N1024" s="46" t="s">
        <v>112</v>
      </c>
      <c r="O1024" s="46" t="s">
        <v>112</v>
      </c>
      <c r="P1024" s="46" t="s">
        <v>112</v>
      </c>
      <c r="Q1024" s="46" t="s">
        <v>732</v>
      </c>
      <c r="R1024" s="46" t="s">
        <v>732</v>
      </c>
      <c r="S1024" s="46" t="s">
        <v>732</v>
      </c>
      <c r="T1024" s="46" t="s">
        <v>732</v>
      </c>
      <c r="U1024" s="46" t="s">
        <v>732</v>
      </c>
      <c r="V1024" s="177" t="s">
        <v>732</v>
      </c>
      <c r="W1024" s="177" t="s">
        <v>732</v>
      </c>
      <c r="X1024" s="177" t="s">
        <v>732</v>
      </c>
      <c r="Y1024" s="177" t="s">
        <v>732</v>
      </c>
      <c r="Z1024" s="177" t="s">
        <v>732</v>
      </c>
      <c r="AA1024" s="177" t="s">
        <v>732</v>
      </c>
      <c r="AB1024" s="229" t="s">
        <v>733</v>
      </c>
      <c r="AC1024" s="177" t="s">
        <v>733</v>
      </c>
      <c r="AD1024" s="218" t="s">
        <v>733</v>
      </c>
      <c r="AE1024" s="218" t="s">
        <v>733</v>
      </c>
      <c r="AF1024" s="218" t="s">
        <v>733</v>
      </c>
      <c r="AG1024" s="218" t="s">
        <v>733</v>
      </c>
      <c r="AH1024" s="218" t="s">
        <v>733</v>
      </c>
      <c r="AI1024" s="218" t="s">
        <v>733</v>
      </c>
      <c r="AJ1024" s="280" t="s">
        <v>733</v>
      </c>
      <c r="AK1024" s="314" t="s">
        <v>733</v>
      </c>
      <c r="AL1024" s="314" t="s">
        <v>733</v>
      </c>
      <c r="AM1024" s="314" t="s">
        <v>733</v>
      </c>
      <c r="AN1024" s="276" t="s">
        <v>734</v>
      </c>
      <c r="AO1024" s="314" t="s">
        <v>734</v>
      </c>
      <c r="AP1024" s="314" t="s">
        <v>734</v>
      </c>
      <c r="AQ1024" s="314" t="s">
        <v>734</v>
      </c>
      <c r="AR1024" s="21"/>
      <c r="AS1024" s="116" t="str">
        <f t="shared" si="142"/>
        <v>N</v>
      </c>
      <c r="AT1024" s="113">
        <f>IFERROR(SUMIF('Current NLData'!A:A,'Payment Changes'!G1024,'Current NLData'!K:K)/COUNTIF('Current NLData'!A:A,'Payment Changes'!G1024),0)+IFERROR(VLOOKUP(G1024&amp;"-ALL",NLPaymentExport,10,FALSE),0)</f>
        <v>0</v>
      </c>
      <c r="AU1024" s="117" t="str">
        <f t="shared" si="143"/>
        <v/>
      </c>
    </row>
    <row r="1025" spans="1:80" s="15" customFormat="1" ht="14.65" thickBot="1" x14ac:dyDescent="0.5">
      <c r="A1025" s="460"/>
      <c r="B1025" s="463"/>
      <c r="C1025" s="475"/>
      <c r="D1025" s="469"/>
      <c r="E1025" s="109" t="str">
        <f t="shared" si="145"/>
        <v>Urbana</v>
      </c>
      <c r="F1025" s="110" t="s">
        <v>723</v>
      </c>
      <c r="G1025" s="111" t="str">
        <f t="shared" si="148"/>
        <v>CP136-Referral</v>
      </c>
      <c r="H1025" s="472"/>
      <c r="I1025" s="79" t="s">
        <v>73</v>
      </c>
      <c r="J1025" s="49">
        <v>50</v>
      </c>
      <c r="K1025" s="49">
        <v>50</v>
      </c>
      <c r="L1025" s="50">
        <v>50</v>
      </c>
      <c r="M1025" s="51">
        <v>50</v>
      </c>
      <c r="N1025" s="49">
        <v>50</v>
      </c>
      <c r="O1025" s="49">
        <v>50</v>
      </c>
      <c r="P1025" s="49">
        <v>50</v>
      </c>
      <c r="Q1025" s="49">
        <v>50</v>
      </c>
      <c r="R1025" s="49">
        <v>50</v>
      </c>
      <c r="S1025" s="49">
        <v>50</v>
      </c>
      <c r="T1025" s="49">
        <v>50</v>
      </c>
      <c r="U1025" s="49">
        <v>50</v>
      </c>
      <c r="V1025" s="178">
        <v>50</v>
      </c>
      <c r="W1025" s="178">
        <v>50</v>
      </c>
      <c r="X1025" s="178">
        <v>50</v>
      </c>
      <c r="Y1025" s="178">
        <v>50</v>
      </c>
      <c r="Z1025" s="178">
        <v>50</v>
      </c>
      <c r="AA1025" s="178">
        <v>50</v>
      </c>
      <c r="AB1025" s="178">
        <v>50</v>
      </c>
      <c r="AC1025" s="178">
        <v>50</v>
      </c>
      <c r="AD1025" s="219">
        <v>50</v>
      </c>
      <c r="AE1025" s="219">
        <v>50</v>
      </c>
      <c r="AF1025" s="219">
        <v>50</v>
      </c>
      <c r="AG1025" s="219">
        <v>50</v>
      </c>
      <c r="AH1025" s="219">
        <v>50</v>
      </c>
      <c r="AI1025" s="219">
        <v>50</v>
      </c>
      <c r="AJ1025" s="277">
        <v>50</v>
      </c>
      <c r="AK1025" s="315">
        <v>50</v>
      </c>
      <c r="AL1025" s="315">
        <v>50</v>
      </c>
      <c r="AM1025" s="315">
        <v>50</v>
      </c>
      <c r="AN1025" s="283" t="s">
        <v>735</v>
      </c>
      <c r="AO1025" s="315" t="s">
        <v>735</v>
      </c>
      <c r="AP1025" s="315" t="s">
        <v>735</v>
      </c>
      <c r="AQ1025" s="315" t="s">
        <v>735</v>
      </c>
      <c r="AR1025" s="112"/>
      <c r="AS1025" s="116" t="str">
        <f t="shared" si="142"/>
        <v>N</v>
      </c>
      <c r="AT1025" s="113">
        <f>IFERROR(SUMIF('Current NLData'!A:A,'Payment Changes'!G1025,'Current NLData'!K:K)/COUNTIF('Current NLData'!A:A,'Payment Changes'!G1025),0)+IFERROR(VLOOKUP(G1025&amp;"-ALL",NLPaymentExport,10,FALSE),0)</f>
        <v>0</v>
      </c>
      <c r="AU1025" s="117" t="str">
        <f t="shared" si="143"/>
        <v/>
      </c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</row>
    <row r="1026" spans="1:80" outlineLevel="1" x14ac:dyDescent="0.45">
      <c r="A1026" s="3"/>
      <c r="C1026" s="4"/>
      <c r="D1026" s="455" t="s">
        <v>723</v>
      </c>
      <c r="E1026" s="90" t="str">
        <f t="shared" si="145"/>
        <v>Urbana</v>
      </c>
      <c r="F1026" s="92" t="str">
        <f t="shared" si="146"/>
        <v>CP136</v>
      </c>
      <c r="G1026" s="98" t="str">
        <f t="shared" si="148"/>
        <v>CP136-NEW DONOR -1st</v>
      </c>
      <c r="H1026" s="457" t="s">
        <v>75</v>
      </c>
      <c r="I1026" s="33" t="s">
        <v>76</v>
      </c>
      <c r="J1026" s="60">
        <v>125</v>
      </c>
      <c r="K1026" s="61">
        <v>125</v>
      </c>
      <c r="L1026" s="60">
        <v>125</v>
      </c>
      <c r="M1026" s="60">
        <v>125</v>
      </c>
      <c r="N1026" s="60">
        <v>125</v>
      </c>
      <c r="O1026" s="60">
        <v>125</v>
      </c>
      <c r="P1026" s="60">
        <v>125</v>
      </c>
      <c r="Q1026" s="60">
        <v>125</v>
      </c>
      <c r="R1026" s="60">
        <v>125</v>
      </c>
      <c r="S1026" s="60">
        <v>125</v>
      </c>
      <c r="T1026" s="60">
        <v>100</v>
      </c>
      <c r="U1026" s="60">
        <v>100</v>
      </c>
      <c r="V1026" s="185">
        <v>100</v>
      </c>
      <c r="W1026" s="185">
        <v>100</v>
      </c>
      <c r="X1026" s="185">
        <v>100</v>
      </c>
      <c r="Y1026" s="185">
        <v>100</v>
      </c>
      <c r="Z1026" s="185">
        <v>100</v>
      </c>
      <c r="AA1026" s="185">
        <v>100</v>
      </c>
      <c r="AB1026" s="185">
        <v>100</v>
      </c>
      <c r="AC1026" s="185">
        <v>100</v>
      </c>
      <c r="AD1026" s="220">
        <v>100</v>
      </c>
      <c r="AE1026" s="220">
        <v>100</v>
      </c>
      <c r="AF1026" s="220">
        <v>100</v>
      </c>
      <c r="AG1026" s="220">
        <v>100</v>
      </c>
      <c r="AH1026" s="220">
        <v>100</v>
      </c>
      <c r="AI1026" s="220">
        <v>100</v>
      </c>
      <c r="AJ1026" s="286">
        <v>100</v>
      </c>
      <c r="AK1026" s="300">
        <v>100</v>
      </c>
      <c r="AL1026" s="300">
        <v>100</v>
      </c>
      <c r="AM1026" s="300">
        <v>100</v>
      </c>
      <c r="AN1026" s="286">
        <v>100</v>
      </c>
      <c r="AO1026" s="300">
        <v>100</v>
      </c>
      <c r="AP1026" s="300">
        <v>100</v>
      </c>
      <c r="AQ1026" s="300">
        <v>100</v>
      </c>
      <c r="AR1026" s="23"/>
      <c r="AS1026" s="116" t="str">
        <f t="shared" si="142"/>
        <v>N</v>
      </c>
      <c r="AT1026" s="113">
        <f>IFERROR(SUMIF('Current NLData'!A:A,'Payment Changes'!G1026,'Current NLData'!K:K)/COUNTIF('Current NLData'!A:A,'Payment Changes'!G1026),0)+IFERROR(VLOOKUP(G1026&amp;"-ALL",NLPaymentExport,10,FALSE),0)</f>
        <v>100</v>
      </c>
      <c r="AU1026" s="117">
        <f t="shared" si="143"/>
        <v>0</v>
      </c>
    </row>
    <row r="1027" spans="1:80" outlineLevel="1" x14ac:dyDescent="0.45">
      <c r="A1027" s="3"/>
      <c r="C1027" s="4"/>
      <c r="D1027" s="456"/>
      <c r="E1027" s="90" t="str">
        <f t="shared" si="145"/>
        <v>Urbana</v>
      </c>
      <c r="F1027" s="92" t="str">
        <f t="shared" si="146"/>
        <v>CP136</v>
      </c>
      <c r="G1027" s="98" t="str">
        <f t="shared" si="148"/>
        <v>CP136-NEW DONOR -2nd</v>
      </c>
      <c r="H1027" s="457"/>
      <c r="I1027" s="34" t="s">
        <v>77</v>
      </c>
      <c r="J1027" s="58">
        <v>125</v>
      </c>
      <c r="K1027" s="62">
        <v>125</v>
      </c>
      <c r="L1027" s="58">
        <v>125</v>
      </c>
      <c r="M1027" s="58">
        <v>125</v>
      </c>
      <c r="N1027" s="58">
        <v>125</v>
      </c>
      <c r="O1027" s="58">
        <v>125</v>
      </c>
      <c r="P1027" s="58">
        <v>125</v>
      </c>
      <c r="Q1027" s="58">
        <v>125</v>
      </c>
      <c r="R1027" s="58">
        <v>125</v>
      </c>
      <c r="S1027" s="58">
        <v>125</v>
      </c>
      <c r="T1027" s="58">
        <v>100</v>
      </c>
      <c r="U1027" s="58">
        <v>100</v>
      </c>
      <c r="V1027" s="186">
        <v>100</v>
      </c>
      <c r="W1027" s="186">
        <v>100</v>
      </c>
      <c r="X1027" s="186">
        <v>100</v>
      </c>
      <c r="Y1027" s="186">
        <v>100</v>
      </c>
      <c r="Z1027" s="186">
        <v>100</v>
      </c>
      <c r="AA1027" s="186">
        <v>100</v>
      </c>
      <c r="AB1027" s="186">
        <v>100</v>
      </c>
      <c r="AC1027" s="186">
        <v>100</v>
      </c>
      <c r="AD1027" s="214">
        <v>100</v>
      </c>
      <c r="AE1027" s="214">
        <v>100</v>
      </c>
      <c r="AF1027" s="214">
        <v>100</v>
      </c>
      <c r="AG1027" s="214">
        <v>100</v>
      </c>
      <c r="AH1027" s="214">
        <v>100</v>
      </c>
      <c r="AI1027" s="214">
        <v>100</v>
      </c>
      <c r="AJ1027" s="272">
        <v>100</v>
      </c>
      <c r="AK1027" s="301">
        <v>100</v>
      </c>
      <c r="AL1027" s="301">
        <v>100</v>
      </c>
      <c r="AM1027" s="301">
        <v>100</v>
      </c>
      <c r="AN1027" s="272">
        <v>100</v>
      </c>
      <c r="AO1027" s="301">
        <v>100</v>
      </c>
      <c r="AP1027" s="301">
        <v>100</v>
      </c>
      <c r="AQ1027" s="301">
        <v>100</v>
      </c>
      <c r="AR1027" s="23"/>
      <c r="AS1027" s="116" t="str">
        <f t="shared" ref="AS1027:AS1090" si="149">IF(AP1027=AQ1027,"N","Y")</f>
        <v>N</v>
      </c>
      <c r="AT1027" s="113">
        <f>IFERROR(SUMIF('Current NLData'!A:A,'Payment Changes'!G1027,'Current NLData'!K:K)/COUNTIF('Current NLData'!A:A,'Payment Changes'!G1027),0)+IFERROR(VLOOKUP(G1027&amp;"-ALL",NLPaymentExport,10,FALSE),0)</f>
        <v>100</v>
      </c>
      <c r="AU1027" s="117">
        <f t="shared" si="143"/>
        <v>0</v>
      </c>
    </row>
    <row r="1028" spans="1:80" outlineLevel="1" x14ac:dyDescent="0.45">
      <c r="A1028" s="3"/>
      <c r="C1028" s="4"/>
      <c r="D1028" s="456"/>
      <c r="E1028" s="90" t="str">
        <f t="shared" si="145"/>
        <v>Urbana</v>
      </c>
      <c r="F1028" s="92" t="str">
        <f t="shared" si="146"/>
        <v>CP136</v>
      </c>
      <c r="G1028" s="98" t="str">
        <f t="shared" si="148"/>
        <v>CP136-NEW DONOR -3rd</v>
      </c>
      <c r="H1028" s="457"/>
      <c r="I1028" s="34" t="s">
        <v>78</v>
      </c>
      <c r="J1028" s="58">
        <v>125</v>
      </c>
      <c r="K1028" s="62">
        <v>125</v>
      </c>
      <c r="L1028" s="58">
        <v>125</v>
      </c>
      <c r="M1028" s="58">
        <v>125</v>
      </c>
      <c r="N1028" s="58">
        <v>125</v>
      </c>
      <c r="O1028" s="58">
        <v>125</v>
      </c>
      <c r="P1028" s="58">
        <v>125</v>
      </c>
      <c r="Q1028" s="58">
        <v>125</v>
      </c>
      <c r="R1028" s="58">
        <v>125</v>
      </c>
      <c r="S1028" s="58">
        <v>125</v>
      </c>
      <c r="T1028" s="58">
        <v>100</v>
      </c>
      <c r="U1028" s="58">
        <v>100</v>
      </c>
      <c r="V1028" s="186">
        <v>100</v>
      </c>
      <c r="W1028" s="186">
        <v>100</v>
      </c>
      <c r="X1028" s="186">
        <v>100</v>
      </c>
      <c r="Y1028" s="186">
        <v>100</v>
      </c>
      <c r="Z1028" s="186">
        <v>100</v>
      </c>
      <c r="AA1028" s="186">
        <v>100</v>
      </c>
      <c r="AB1028" s="186">
        <v>100</v>
      </c>
      <c r="AC1028" s="186">
        <v>100</v>
      </c>
      <c r="AD1028" s="214">
        <v>100</v>
      </c>
      <c r="AE1028" s="214">
        <v>100</v>
      </c>
      <c r="AF1028" s="214">
        <v>100</v>
      </c>
      <c r="AG1028" s="214">
        <v>100</v>
      </c>
      <c r="AH1028" s="214">
        <v>100</v>
      </c>
      <c r="AI1028" s="214">
        <v>100</v>
      </c>
      <c r="AJ1028" s="272">
        <v>100</v>
      </c>
      <c r="AK1028" s="301">
        <v>100</v>
      </c>
      <c r="AL1028" s="301">
        <v>100</v>
      </c>
      <c r="AM1028" s="301">
        <v>100</v>
      </c>
      <c r="AN1028" s="272">
        <v>100</v>
      </c>
      <c r="AO1028" s="301">
        <v>100</v>
      </c>
      <c r="AP1028" s="301">
        <v>100</v>
      </c>
      <c r="AQ1028" s="301">
        <v>100</v>
      </c>
      <c r="AR1028" s="23"/>
      <c r="AS1028" s="116" t="str">
        <f t="shared" si="149"/>
        <v>N</v>
      </c>
      <c r="AT1028" s="113">
        <f>IFERROR(SUMIF('Current NLData'!A:A,'Payment Changes'!G1028,'Current NLData'!K:K)/COUNTIF('Current NLData'!A:A,'Payment Changes'!G1028),0)+IFERROR(VLOOKUP(G1028&amp;"-ALL",NLPaymentExport,10,FALSE),0)</f>
        <v>100</v>
      </c>
      <c r="AU1028" s="117">
        <f t="shared" si="143"/>
        <v>0</v>
      </c>
    </row>
    <row r="1029" spans="1:80" outlineLevel="1" x14ac:dyDescent="0.45">
      <c r="A1029" s="3"/>
      <c r="C1029" s="4"/>
      <c r="D1029" s="456"/>
      <c r="E1029" s="90" t="str">
        <f t="shared" si="145"/>
        <v>Urbana</v>
      </c>
      <c r="F1029" s="92" t="str">
        <f t="shared" si="146"/>
        <v>CP136</v>
      </c>
      <c r="G1029" s="98" t="str">
        <f t="shared" si="148"/>
        <v>CP136-NEW DONOR -4th</v>
      </c>
      <c r="H1029" s="457"/>
      <c r="I1029" s="34" t="s">
        <v>79</v>
      </c>
      <c r="J1029" s="58">
        <v>125</v>
      </c>
      <c r="K1029" s="62">
        <v>125</v>
      </c>
      <c r="L1029" s="58">
        <v>125</v>
      </c>
      <c r="M1029" s="58">
        <v>125</v>
      </c>
      <c r="N1029" s="58">
        <v>125</v>
      </c>
      <c r="O1029" s="58">
        <v>125</v>
      </c>
      <c r="P1029" s="58">
        <v>125</v>
      </c>
      <c r="Q1029" s="58">
        <v>125</v>
      </c>
      <c r="R1029" s="58">
        <v>125</v>
      </c>
      <c r="S1029" s="58">
        <v>125</v>
      </c>
      <c r="T1029" s="58">
        <v>100</v>
      </c>
      <c r="U1029" s="58">
        <v>100</v>
      </c>
      <c r="V1029" s="186">
        <v>100</v>
      </c>
      <c r="W1029" s="186">
        <v>100</v>
      </c>
      <c r="X1029" s="186">
        <v>100</v>
      </c>
      <c r="Y1029" s="186">
        <v>100</v>
      </c>
      <c r="Z1029" s="186">
        <v>100</v>
      </c>
      <c r="AA1029" s="186">
        <v>100</v>
      </c>
      <c r="AB1029" s="186">
        <v>100</v>
      </c>
      <c r="AC1029" s="186">
        <v>100</v>
      </c>
      <c r="AD1029" s="214">
        <v>100</v>
      </c>
      <c r="AE1029" s="214">
        <v>100</v>
      </c>
      <c r="AF1029" s="214">
        <v>100</v>
      </c>
      <c r="AG1029" s="214">
        <v>100</v>
      </c>
      <c r="AH1029" s="214">
        <v>100</v>
      </c>
      <c r="AI1029" s="214">
        <v>100</v>
      </c>
      <c r="AJ1029" s="272">
        <v>100</v>
      </c>
      <c r="AK1029" s="301">
        <v>100</v>
      </c>
      <c r="AL1029" s="301">
        <v>100</v>
      </c>
      <c r="AM1029" s="301">
        <v>100</v>
      </c>
      <c r="AN1029" s="272">
        <v>100</v>
      </c>
      <c r="AO1029" s="301">
        <v>100</v>
      </c>
      <c r="AP1029" s="301">
        <v>100</v>
      </c>
      <c r="AQ1029" s="301">
        <v>100</v>
      </c>
      <c r="AR1029" s="23"/>
      <c r="AS1029" s="116" t="str">
        <f t="shared" si="149"/>
        <v>N</v>
      </c>
      <c r="AT1029" s="113">
        <f>IFERROR(SUMIF('Current NLData'!A:A,'Payment Changes'!G1029,'Current NLData'!K:K)/COUNTIF('Current NLData'!A:A,'Payment Changes'!G1029),0)+IFERROR(VLOOKUP(G1029&amp;"-ALL",NLPaymentExport,10,FALSE),0)</f>
        <v>100</v>
      </c>
      <c r="AU1029" s="117">
        <f t="shared" si="143"/>
        <v>0</v>
      </c>
    </row>
    <row r="1030" spans="1:80" outlineLevel="1" x14ac:dyDescent="0.45">
      <c r="A1030" s="3"/>
      <c r="C1030" s="4"/>
      <c r="D1030" s="456"/>
      <c r="E1030" s="90" t="str">
        <f t="shared" si="145"/>
        <v>Urbana</v>
      </c>
      <c r="F1030" s="92" t="str">
        <f t="shared" si="146"/>
        <v>CP136</v>
      </c>
      <c r="G1030" s="98" t="str">
        <f t="shared" si="148"/>
        <v>CP136-NEW DONOR -5th</v>
      </c>
      <c r="H1030" s="457"/>
      <c r="I1030" s="34" t="s">
        <v>80</v>
      </c>
      <c r="J1030" s="58">
        <v>125</v>
      </c>
      <c r="K1030" s="62">
        <v>125</v>
      </c>
      <c r="L1030" s="58">
        <v>125</v>
      </c>
      <c r="M1030" s="58">
        <v>125</v>
      </c>
      <c r="N1030" s="58">
        <v>125</v>
      </c>
      <c r="O1030" s="58">
        <v>125</v>
      </c>
      <c r="P1030" s="58">
        <v>125</v>
      </c>
      <c r="Q1030" s="58">
        <v>125</v>
      </c>
      <c r="R1030" s="58">
        <v>125</v>
      </c>
      <c r="S1030" s="58">
        <v>125</v>
      </c>
      <c r="T1030" s="58">
        <v>100</v>
      </c>
      <c r="U1030" s="58">
        <v>100</v>
      </c>
      <c r="V1030" s="186">
        <v>100</v>
      </c>
      <c r="W1030" s="186">
        <v>100</v>
      </c>
      <c r="X1030" s="186">
        <v>100</v>
      </c>
      <c r="Y1030" s="186">
        <v>100</v>
      </c>
      <c r="Z1030" s="186">
        <v>100</v>
      </c>
      <c r="AA1030" s="186">
        <v>100</v>
      </c>
      <c r="AB1030" s="186">
        <v>100</v>
      </c>
      <c r="AC1030" s="186">
        <v>100</v>
      </c>
      <c r="AD1030" s="214">
        <v>100</v>
      </c>
      <c r="AE1030" s="214">
        <v>100</v>
      </c>
      <c r="AF1030" s="214">
        <v>100</v>
      </c>
      <c r="AG1030" s="214">
        <v>100</v>
      </c>
      <c r="AH1030" s="214">
        <v>100</v>
      </c>
      <c r="AI1030" s="214">
        <v>100</v>
      </c>
      <c r="AJ1030" s="272">
        <v>100</v>
      </c>
      <c r="AK1030" s="301">
        <v>100</v>
      </c>
      <c r="AL1030" s="301">
        <v>100</v>
      </c>
      <c r="AM1030" s="301">
        <v>100</v>
      </c>
      <c r="AN1030" s="272">
        <v>100</v>
      </c>
      <c r="AO1030" s="301">
        <v>100</v>
      </c>
      <c r="AP1030" s="301">
        <v>100</v>
      </c>
      <c r="AQ1030" s="301">
        <v>100</v>
      </c>
      <c r="AR1030" s="23"/>
      <c r="AS1030" s="116" t="str">
        <f t="shared" si="149"/>
        <v>N</v>
      </c>
      <c r="AT1030" s="113">
        <f>IFERROR(SUMIF('Current NLData'!A:A,'Payment Changes'!G1030,'Current NLData'!K:K)/COUNTIF('Current NLData'!A:A,'Payment Changes'!G1030),0)+IFERROR(VLOOKUP(G1030&amp;"-ALL",NLPaymentExport,10,FALSE),0)</f>
        <v>100</v>
      </c>
      <c r="AU1030" s="117">
        <f t="shared" si="143"/>
        <v>0</v>
      </c>
    </row>
    <row r="1031" spans="1:80" outlineLevel="1" x14ac:dyDescent="0.45">
      <c r="A1031" s="3"/>
      <c r="C1031" s="4"/>
      <c r="D1031" s="456"/>
      <c r="E1031" s="90" t="str">
        <f t="shared" si="145"/>
        <v>Urbana</v>
      </c>
      <c r="F1031" s="92" t="str">
        <f t="shared" si="146"/>
        <v>CP136</v>
      </c>
      <c r="G1031" s="98" t="str">
        <f t="shared" si="148"/>
        <v>CP136-NEW DONOR -6th</v>
      </c>
      <c r="H1031" s="457"/>
      <c r="I1031" s="34" t="s">
        <v>81</v>
      </c>
      <c r="J1031" s="58">
        <v>125</v>
      </c>
      <c r="K1031" s="62">
        <v>125</v>
      </c>
      <c r="L1031" s="58">
        <v>125</v>
      </c>
      <c r="M1031" s="58">
        <v>125</v>
      </c>
      <c r="N1031" s="58">
        <v>125</v>
      </c>
      <c r="O1031" s="58">
        <v>125</v>
      </c>
      <c r="P1031" s="58">
        <v>125</v>
      </c>
      <c r="Q1031" s="58">
        <v>125</v>
      </c>
      <c r="R1031" s="58">
        <v>125</v>
      </c>
      <c r="S1031" s="58">
        <v>125</v>
      </c>
      <c r="T1031" s="58">
        <v>100</v>
      </c>
      <c r="U1031" s="58">
        <v>100</v>
      </c>
      <c r="V1031" s="186">
        <v>100</v>
      </c>
      <c r="W1031" s="186">
        <v>100</v>
      </c>
      <c r="X1031" s="186">
        <v>100</v>
      </c>
      <c r="Y1031" s="186">
        <v>100</v>
      </c>
      <c r="Z1031" s="186">
        <v>100</v>
      </c>
      <c r="AA1031" s="186">
        <v>100</v>
      </c>
      <c r="AB1031" s="186">
        <v>100</v>
      </c>
      <c r="AC1031" s="186">
        <v>100</v>
      </c>
      <c r="AD1031" s="214">
        <v>100</v>
      </c>
      <c r="AE1031" s="214">
        <v>100</v>
      </c>
      <c r="AF1031" s="214">
        <v>100</v>
      </c>
      <c r="AG1031" s="214">
        <v>100</v>
      </c>
      <c r="AH1031" s="214">
        <v>100</v>
      </c>
      <c r="AI1031" s="214">
        <v>100</v>
      </c>
      <c r="AJ1031" s="272">
        <v>100</v>
      </c>
      <c r="AK1031" s="301">
        <v>100</v>
      </c>
      <c r="AL1031" s="301">
        <v>100</v>
      </c>
      <c r="AM1031" s="301">
        <v>100</v>
      </c>
      <c r="AN1031" s="272">
        <v>100</v>
      </c>
      <c r="AO1031" s="301">
        <v>100</v>
      </c>
      <c r="AP1031" s="301">
        <v>100</v>
      </c>
      <c r="AQ1031" s="301">
        <v>100</v>
      </c>
      <c r="AR1031" s="23"/>
      <c r="AS1031" s="116" t="str">
        <f t="shared" si="149"/>
        <v>N</v>
      </c>
      <c r="AT1031" s="113">
        <f>IFERROR(SUMIF('Current NLData'!A:A,'Payment Changes'!G1031,'Current NLData'!K:K)/COUNTIF('Current NLData'!A:A,'Payment Changes'!G1031),0)+IFERROR(VLOOKUP(G1031&amp;"-ALL",NLPaymentExport,10,FALSE),0)</f>
        <v>100</v>
      </c>
      <c r="AU1031" s="117">
        <f t="shared" ref="AU1031:AU1094" si="150">IF(OR(I1031 = "New Donor", I1031="Return Donor", I1031="Retention Bonus", I1031="Referral", I1031 = ""),"",AQ1031-AT1031 )</f>
        <v>0</v>
      </c>
    </row>
    <row r="1032" spans="1:80" outlineLevel="1" x14ac:dyDescent="0.45">
      <c r="A1032" s="3"/>
      <c r="C1032" s="4"/>
      <c r="D1032" s="456"/>
      <c r="E1032" s="90" t="str">
        <f t="shared" si="145"/>
        <v>Urbana</v>
      </c>
      <c r="F1032" s="92" t="str">
        <f t="shared" si="146"/>
        <v>CP136</v>
      </c>
      <c r="G1032" s="98" t="str">
        <f t="shared" si="148"/>
        <v>CP136-NEW DONOR -7th</v>
      </c>
      <c r="H1032" s="457"/>
      <c r="I1032" s="34" t="s">
        <v>82</v>
      </c>
      <c r="J1032" s="58">
        <v>45</v>
      </c>
      <c r="K1032" s="62">
        <v>45</v>
      </c>
      <c r="L1032" s="58">
        <v>45</v>
      </c>
      <c r="M1032" s="58">
        <v>45</v>
      </c>
      <c r="N1032" s="58">
        <v>45</v>
      </c>
      <c r="O1032" s="58">
        <v>45</v>
      </c>
      <c r="P1032" s="58">
        <v>45</v>
      </c>
      <c r="Q1032" s="58">
        <v>45</v>
      </c>
      <c r="R1032" s="58">
        <v>45</v>
      </c>
      <c r="S1032" s="58">
        <v>45</v>
      </c>
      <c r="T1032" s="58">
        <v>45</v>
      </c>
      <c r="U1032" s="58">
        <v>45</v>
      </c>
      <c r="V1032" s="186">
        <v>45</v>
      </c>
      <c r="W1032" s="186">
        <v>45</v>
      </c>
      <c r="X1032" s="186">
        <v>45</v>
      </c>
      <c r="Y1032" s="186">
        <v>45</v>
      </c>
      <c r="Z1032" s="186">
        <v>45</v>
      </c>
      <c r="AA1032" s="186">
        <v>45</v>
      </c>
      <c r="AB1032" s="186">
        <v>45</v>
      </c>
      <c r="AC1032" s="186">
        <v>45</v>
      </c>
      <c r="AD1032" s="214">
        <v>45</v>
      </c>
      <c r="AE1032" s="190">
        <v>100</v>
      </c>
      <c r="AF1032" s="190">
        <v>100</v>
      </c>
      <c r="AG1032" s="214">
        <v>100</v>
      </c>
      <c r="AH1032" s="214">
        <v>100</v>
      </c>
      <c r="AI1032" s="214">
        <v>100</v>
      </c>
      <c r="AJ1032" s="272">
        <v>100</v>
      </c>
      <c r="AK1032" s="301">
        <v>100</v>
      </c>
      <c r="AL1032" s="301">
        <v>100</v>
      </c>
      <c r="AM1032" s="301">
        <v>100</v>
      </c>
      <c r="AN1032" s="289">
        <v>45</v>
      </c>
      <c r="AO1032" s="301">
        <v>45</v>
      </c>
      <c r="AP1032" s="301">
        <v>45</v>
      </c>
      <c r="AQ1032" s="301">
        <v>45</v>
      </c>
      <c r="AR1032" s="23"/>
      <c r="AS1032" s="116" t="str">
        <f t="shared" si="149"/>
        <v>N</v>
      </c>
      <c r="AT1032" s="113">
        <f>IFERROR(SUMIF('Current NLData'!A:A,'Payment Changes'!G1032,'Current NLData'!K:K)/COUNTIF('Current NLData'!A:A,'Payment Changes'!G1032),0)+IFERROR(VLOOKUP(G1032&amp;"-ALL",NLPaymentExport,10,FALSE),0)</f>
        <v>45</v>
      </c>
      <c r="AU1032" s="117">
        <f t="shared" si="150"/>
        <v>0</v>
      </c>
    </row>
    <row r="1033" spans="1:80" outlineLevel="1" x14ac:dyDescent="0.45">
      <c r="A1033" s="3"/>
      <c r="C1033" s="4"/>
      <c r="D1033" s="456"/>
      <c r="E1033" s="90" t="str">
        <f t="shared" si="145"/>
        <v>Urbana</v>
      </c>
      <c r="F1033" s="92" t="str">
        <f t="shared" si="146"/>
        <v>CP136</v>
      </c>
      <c r="G1033" s="98" t="str">
        <f t="shared" si="148"/>
        <v>CP136-NEW DONOR -8th</v>
      </c>
      <c r="H1033" s="457"/>
      <c r="I1033" s="35" t="s">
        <v>83</v>
      </c>
      <c r="J1033" s="63">
        <v>45</v>
      </c>
      <c r="K1033" s="64">
        <v>75</v>
      </c>
      <c r="L1033" s="63">
        <v>45</v>
      </c>
      <c r="M1033" s="63">
        <v>45</v>
      </c>
      <c r="N1033" s="63">
        <v>45</v>
      </c>
      <c r="O1033" s="63">
        <v>45</v>
      </c>
      <c r="P1033" s="63">
        <v>45</v>
      </c>
      <c r="Q1033" s="63">
        <v>45</v>
      </c>
      <c r="R1033" s="63">
        <v>45</v>
      </c>
      <c r="S1033" s="63">
        <v>45</v>
      </c>
      <c r="T1033" s="63">
        <v>45</v>
      </c>
      <c r="U1033" s="63">
        <v>45</v>
      </c>
      <c r="V1033" s="187">
        <v>45</v>
      </c>
      <c r="W1033" s="187">
        <v>45</v>
      </c>
      <c r="X1033" s="187">
        <v>45</v>
      </c>
      <c r="Y1033" s="187">
        <v>45</v>
      </c>
      <c r="Z1033" s="187">
        <v>45</v>
      </c>
      <c r="AA1033" s="187">
        <v>45</v>
      </c>
      <c r="AB1033" s="187">
        <v>45</v>
      </c>
      <c r="AC1033" s="187">
        <v>45</v>
      </c>
      <c r="AD1033" s="221">
        <v>45</v>
      </c>
      <c r="AE1033" s="243">
        <v>100</v>
      </c>
      <c r="AF1033" s="243">
        <v>100</v>
      </c>
      <c r="AG1033" s="221">
        <v>100</v>
      </c>
      <c r="AH1033" s="221">
        <v>100</v>
      </c>
      <c r="AI1033" s="221">
        <v>100</v>
      </c>
      <c r="AJ1033" s="273">
        <v>100</v>
      </c>
      <c r="AK1033" s="302">
        <v>100</v>
      </c>
      <c r="AL1033" s="302">
        <v>100</v>
      </c>
      <c r="AM1033" s="302">
        <v>100</v>
      </c>
      <c r="AN1033" s="305">
        <v>45</v>
      </c>
      <c r="AO1033" s="302">
        <v>45</v>
      </c>
      <c r="AP1033" s="302">
        <v>45</v>
      </c>
      <c r="AQ1033" s="302">
        <v>45</v>
      </c>
      <c r="AR1033" s="23"/>
      <c r="AS1033" s="116" t="str">
        <f t="shared" si="149"/>
        <v>N</v>
      </c>
      <c r="AT1033" s="113">
        <f>IFERROR(SUMIF('Current NLData'!A:A,'Payment Changes'!G1033,'Current NLData'!K:K)/COUNTIF('Current NLData'!A:A,'Payment Changes'!G1033),0)+IFERROR(VLOOKUP(G1033&amp;"-ALL",NLPaymentExport,10,FALSE),0)</f>
        <v>45</v>
      </c>
      <c r="AU1033" s="117">
        <f t="shared" si="150"/>
        <v>0</v>
      </c>
    </row>
    <row r="1034" spans="1:80" ht="28.5" outlineLevel="1" x14ac:dyDescent="0.45">
      <c r="A1034" s="3"/>
      <c r="C1034" s="4"/>
      <c r="D1034" s="456"/>
      <c r="E1034" s="90" t="str">
        <f t="shared" si="145"/>
        <v>Urbana</v>
      </c>
      <c r="F1034" s="92" t="str">
        <f t="shared" si="146"/>
        <v>CP136</v>
      </c>
      <c r="G1034" s="98" t="str">
        <f t="shared" si="148"/>
        <v>CP136-RETURN - 1st don of the week -STD</v>
      </c>
      <c r="H1034" s="457"/>
      <c r="I1034" s="36" t="s">
        <v>84</v>
      </c>
      <c r="J1034" s="58">
        <v>45</v>
      </c>
      <c r="K1034" s="58">
        <v>45</v>
      </c>
      <c r="L1034" s="58">
        <v>45</v>
      </c>
      <c r="M1034" s="58">
        <v>45</v>
      </c>
      <c r="N1034" s="58">
        <v>45</v>
      </c>
      <c r="O1034" s="58">
        <v>45</v>
      </c>
      <c r="P1034" s="58">
        <v>45</v>
      </c>
      <c r="Q1034" s="58">
        <v>45</v>
      </c>
      <c r="R1034" s="58">
        <v>45</v>
      </c>
      <c r="S1034" s="58">
        <v>45</v>
      </c>
      <c r="T1034" s="58">
        <v>45</v>
      </c>
      <c r="U1034" s="58">
        <v>45</v>
      </c>
      <c r="V1034" s="186">
        <v>45</v>
      </c>
      <c r="W1034" s="186">
        <v>45</v>
      </c>
      <c r="X1034" s="186">
        <v>45</v>
      </c>
      <c r="Y1034" s="186">
        <v>45</v>
      </c>
      <c r="Z1034" s="186">
        <v>45</v>
      </c>
      <c r="AA1034" s="186">
        <v>45</v>
      </c>
      <c r="AB1034" s="186">
        <v>45</v>
      </c>
      <c r="AC1034" s="186">
        <v>45</v>
      </c>
      <c r="AD1034" s="214">
        <v>45</v>
      </c>
      <c r="AE1034" s="214">
        <v>45</v>
      </c>
      <c r="AF1034" s="214">
        <v>45</v>
      </c>
      <c r="AG1034" s="214">
        <v>45</v>
      </c>
      <c r="AH1034" s="214">
        <v>45</v>
      </c>
      <c r="AI1034" s="214">
        <v>45</v>
      </c>
      <c r="AJ1034" s="272">
        <v>45</v>
      </c>
      <c r="AK1034" s="301">
        <v>45</v>
      </c>
      <c r="AL1034" s="301">
        <v>45</v>
      </c>
      <c r="AM1034" s="301">
        <v>45</v>
      </c>
      <c r="AN1034" s="272">
        <v>45</v>
      </c>
      <c r="AO1034" s="301">
        <v>45</v>
      </c>
      <c r="AP1034" s="301">
        <v>45</v>
      </c>
      <c r="AQ1034" s="301">
        <v>45</v>
      </c>
      <c r="AR1034" s="22"/>
      <c r="AS1034" s="116" t="str">
        <f t="shared" si="149"/>
        <v>N</v>
      </c>
      <c r="AT1034" s="113">
        <f>IFERROR(SUMIF('Current NLData'!A:A,'Payment Changes'!G1034,'Current NLData'!K:K)/COUNTIF('Current NLData'!A:A,'Payment Changes'!G1034),0)+IFERROR(VLOOKUP(G1034&amp;"-ALL",NLPaymentExport,10,FALSE),0)</f>
        <v>45</v>
      </c>
      <c r="AU1034" s="117">
        <f t="shared" si="150"/>
        <v>0</v>
      </c>
    </row>
    <row r="1035" spans="1:80" ht="28.5" outlineLevel="1" x14ac:dyDescent="0.45">
      <c r="A1035" s="3"/>
      <c r="C1035" s="4"/>
      <c r="D1035" s="456"/>
      <c r="E1035" s="90" t="str">
        <f t="shared" si="145"/>
        <v>Urbana</v>
      </c>
      <c r="F1035" s="92" t="str">
        <f t="shared" si="146"/>
        <v>CP136</v>
      </c>
      <c r="G1035" s="98" t="str">
        <f t="shared" si="148"/>
        <v>CP136-RETURN - 2nd don of the week -BONUS</v>
      </c>
      <c r="H1035" s="457"/>
      <c r="I1035" s="36" t="s">
        <v>85</v>
      </c>
      <c r="J1035" s="58">
        <v>30</v>
      </c>
      <c r="K1035" s="58">
        <v>30</v>
      </c>
      <c r="L1035" s="58">
        <v>40</v>
      </c>
      <c r="M1035" s="58">
        <v>40</v>
      </c>
      <c r="N1035" s="58">
        <v>40</v>
      </c>
      <c r="O1035" s="58">
        <v>40</v>
      </c>
      <c r="P1035" s="58">
        <v>40</v>
      </c>
      <c r="Q1035" s="58">
        <v>40</v>
      </c>
      <c r="R1035" s="58">
        <v>40</v>
      </c>
      <c r="S1035" s="58">
        <v>40</v>
      </c>
      <c r="T1035" s="58">
        <v>40</v>
      </c>
      <c r="U1035" s="58">
        <v>40</v>
      </c>
      <c r="V1035" s="186">
        <v>40</v>
      </c>
      <c r="W1035" s="186">
        <v>40</v>
      </c>
      <c r="X1035" s="186">
        <v>40</v>
      </c>
      <c r="Y1035" s="186">
        <v>40</v>
      </c>
      <c r="Z1035" s="186">
        <v>40</v>
      </c>
      <c r="AA1035" s="186">
        <v>40</v>
      </c>
      <c r="AB1035" s="186">
        <v>40</v>
      </c>
      <c r="AC1035" s="186">
        <v>40</v>
      </c>
      <c r="AD1035" s="214">
        <v>40</v>
      </c>
      <c r="AE1035" s="214">
        <v>40</v>
      </c>
      <c r="AF1035" s="214">
        <v>40</v>
      </c>
      <c r="AG1035" s="214">
        <v>40</v>
      </c>
      <c r="AH1035" s="214">
        <v>40</v>
      </c>
      <c r="AI1035" s="214">
        <v>40</v>
      </c>
      <c r="AJ1035" s="272">
        <v>40</v>
      </c>
      <c r="AK1035" s="301">
        <v>40</v>
      </c>
      <c r="AL1035" s="301">
        <v>40</v>
      </c>
      <c r="AM1035" s="301">
        <v>40</v>
      </c>
      <c r="AN1035" s="289">
        <v>35</v>
      </c>
      <c r="AO1035" s="301">
        <v>35</v>
      </c>
      <c r="AP1035" s="301">
        <v>35</v>
      </c>
      <c r="AQ1035" s="301">
        <v>35</v>
      </c>
      <c r="AR1035" s="22"/>
      <c r="AS1035" s="116" t="str">
        <f t="shared" si="149"/>
        <v>N</v>
      </c>
      <c r="AT1035" s="113">
        <f>IFERROR(SUMIF('Current NLData'!A:A,'Payment Changes'!G1035,'Current NLData'!K:K)/COUNTIF('Current NLData'!A:A,'Payment Changes'!G1035),0)+IFERROR(VLOOKUP(G1035&amp;"-ALL",NLPaymentExport,10,FALSE),0)</f>
        <v>35</v>
      </c>
      <c r="AU1035" s="117">
        <f t="shared" si="150"/>
        <v>0</v>
      </c>
    </row>
    <row r="1036" spans="1:80" ht="28.5" outlineLevel="1" x14ac:dyDescent="0.45">
      <c r="A1036" s="3"/>
      <c r="C1036" s="4"/>
      <c r="D1036" s="456"/>
      <c r="E1036" s="90" t="str">
        <f t="shared" si="145"/>
        <v>Urbana</v>
      </c>
      <c r="F1036" s="92" t="str">
        <f t="shared" si="146"/>
        <v>CP136</v>
      </c>
      <c r="G1036" s="98" t="str">
        <f t="shared" si="148"/>
        <v>CP136-RETURN - 5th don of the month -BONUS</v>
      </c>
      <c r="H1036" s="457"/>
      <c r="I1036" s="37" t="s">
        <v>86</v>
      </c>
      <c r="J1036" s="65">
        <v>0</v>
      </c>
      <c r="K1036" s="65">
        <v>0</v>
      </c>
      <c r="L1036" s="65">
        <v>0</v>
      </c>
      <c r="M1036" s="65">
        <v>0</v>
      </c>
      <c r="N1036" s="65">
        <v>0</v>
      </c>
      <c r="O1036" s="65">
        <v>0</v>
      </c>
      <c r="P1036" s="65">
        <v>0</v>
      </c>
      <c r="Q1036" s="65">
        <v>0</v>
      </c>
      <c r="R1036" s="65">
        <v>0</v>
      </c>
      <c r="S1036" s="65">
        <v>0</v>
      </c>
      <c r="T1036" s="65">
        <v>0</v>
      </c>
      <c r="U1036" s="65">
        <v>0</v>
      </c>
      <c r="V1036" s="188">
        <v>0</v>
      </c>
      <c r="W1036" s="188">
        <v>0</v>
      </c>
      <c r="X1036" s="188">
        <v>0</v>
      </c>
      <c r="Y1036" s="188">
        <v>0</v>
      </c>
      <c r="Z1036" s="188">
        <v>0</v>
      </c>
      <c r="AA1036" s="188">
        <v>0</v>
      </c>
      <c r="AB1036" s="188">
        <v>25</v>
      </c>
      <c r="AC1036" s="188">
        <v>25</v>
      </c>
      <c r="AD1036" s="222">
        <v>25</v>
      </c>
      <c r="AE1036" s="222">
        <v>25</v>
      </c>
      <c r="AF1036" s="222">
        <v>25</v>
      </c>
      <c r="AG1036" s="222">
        <v>25</v>
      </c>
      <c r="AH1036" s="222">
        <v>25</v>
      </c>
      <c r="AI1036" s="222">
        <v>25</v>
      </c>
      <c r="AJ1036" s="287">
        <v>25</v>
      </c>
      <c r="AK1036" s="303">
        <v>25</v>
      </c>
      <c r="AL1036" s="303">
        <v>25</v>
      </c>
      <c r="AM1036" s="303">
        <v>25</v>
      </c>
      <c r="AN1036" s="290">
        <v>0</v>
      </c>
      <c r="AO1036" s="303">
        <v>0</v>
      </c>
      <c r="AP1036" s="303">
        <v>0</v>
      </c>
      <c r="AQ1036" s="303">
        <v>0</v>
      </c>
      <c r="AR1036" s="22"/>
      <c r="AS1036" s="116" t="str">
        <f t="shared" si="149"/>
        <v>N</v>
      </c>
      <c r="AT1036" s="113">
        <f>IFERROR(SUMIF('Current NLData'!A:A,'Payment Changes'!G1036,'Current NLData'!K:K)/COUNTIF('Current NLData'!A:A,'Payment Changes'!G1036),0)+IFERROR(VLOOKUP(G1036&amp;"-ALL",NLPaymentExport,10,FALSE),0)</f>
        <v>25</v>
      </c>
      <c r="AU1036" s="117">
        <f t="shared" si="150"/>
        <v>-25</v>
      </c>
    </row>
    <row r="1037" spans="1:80" ht="28.5" outlineLevel="1" x14ac:dyDescent="0.45">
      <c r="A1037" s="3"/>
      <c r="C1037" s="4"/>
      <c r="D1037" s="456"/>
      <c r="E1037" s="90" t="str">
        <f t="shared" si="145"/>
        <v>Urbana</v>
      </c>
      <c r="F1037" s="92" t="str">
        <f t="shared" si="146"/>
        <v>CP136</v>
      </c>
      <c r="G1037" s="98" t="str">
        <f t="shared" si="148"/>
        <v>CP136-RETURN - 6th don of the month -BONUS</v>
      </c>
      <c r="H1037" s="457"/>
      <c r="I1037" s="38" t="s">
        <v>87</v>
      </c>
      <c r="J1037" s="58">
        <v>0</v>
      </c>
      <c r="K1037" s="58">
        <v>0</v>
      </c>
      <c r="L1037" s="58">
        <v>30</v>
      </c>
      <c r="M1037" s="58">
        <v>30</v>
      </c>
      <c r="N1037" s="58">
        <v>30</v>
      </c>
      <c r="O1037" s="58">
        <v>30</v>
      </c>
      <c r="P1037" s="58">
        <v>30</v>
      </c>
      <c r="Q1037" s="58">
        <v>50</v>
      </c>
      <c r="R1037" s="58">
        <v>50</v>
      </c>
      <c r="S1037" s="58">
        <v>50</v>
      </c>
      <c r="T1037" s="58">
        <v>50</v>
      </c>
      <c r="U1037" s="58">
        <v>50</v>
      </c>
      <c r="V1037" s="186">
        <v>50</v>
      </c>
      <c r="W1037" s="186">
        <v>50</v>
      </c>
      <c r="X1037" s="186">
        <v>50</v>
      </c>
      <c r="Y1037" s="186">
        <v>50</v>
      </c>
      <c r="Z1037" s="186">
        <v>50</v>
      </c>
      <c r="AA1037" s="186">
        <v>50</v>
      </c>
      <c r="AB1037" s="186">
        <v>25</v>
      </c>
      <c r="AC1037" s="186">
        <v>25</v>
      </c>
      <c r="AD1037" s="214">
        <v>25</v>
      </c>
      <c r="AE1037" s="214">
        <v>25</v>
      </c>
      <c r="AF1037" s="214">
        <v>25</v>
      </c>
      <c r="AG1037" s="214">
        <v>25</v>
      </c>
      <c r="AH1037" s="214">
        <v>25</v>
      </c>
      <c r="AI1037" s="214">
        <v>25</v>
      </c>
      <c r="AJ1037" s="272">
        <v>25</v>
      </c>
      <c r="AK1037" s="301">
        <v>25</v>
      </c>
      <c r="AL1037" s="301">
        <v>25</v>
      </c>
      <c r="AM1037" s="301">
        <v>25</v>
      </c>
      <c r="AN1037" s="289">
        <v>40</v>
      </c>
      <c r="AO1037" s="301">
        <v>40</v>
      </c>
      <c r="AP1037" s="301">
        <v>40</v>
      </c>
      <c r="AQ1037" s="301">
        <v>40</v>
      </c>
      <c r="AR1037" s="22"/>
      <c r="AS1037" s="116" t="str">
        <f t="shared" si="149"/>
        <v>N</v>
      </c>
      <c r="AT1037" s="113">
        <f>IFERROR(SUMIF('Current NLData'!A:A,'Payment Changes'!G1037,'Current NLData'!K:K)/COUNTIF('Current NLData'!A:A,'Payment Changes'!G1037),0)+IFERROR(VLOOKUP(G1037&amp;"-ALL",NLPaymentExport,10,FALSE),0)</f>
        <v>40</v>
      </c>
      <c r="AU1037" s="117">
        <f t="shared" si="150"/>
        <v>0</v>
      </c>
    </row>
    <row r="1038" spans="1:80" ht="28.5" outlineLevel="1" x14ac:dyDescent="0.45">
      <c r="A1038" s="3"/>
      <c r="C1038" s="4"/>
      <c r="D1038" s="456"/>
      <c r="E1038" s="90" t="str">
        <f t="shared" si="145"/>
        <v>Urbana</v>
      </c>
      <c r="F1038" s="92" t="str">
        <f t="shared" si="146"/>
        <v>CP136</v>
      </c>
      <c r="G1038" s="98" t="str">
        <f t="shared" si="148"/>
        <v>CP136-RETURN - 7th don of the month -BONUS</v>
      </c>
      <c r="H1038" s="457"/>
      <c r="I1038" s="38" t="s">
        <v>88</v>
      </c>
      <c r="J1038" s="58">
        <v>0</v>
      </c>
      <c r="K1038" s="58">
        <v>0</v>
      </c>
      <c r="L1038" s="58">
        <v>0</v>
      </c>
      <c r="M1038" s="58">
        <v>0</v>
      </c>
      <c r="N1038" s="58">
        <v>0</v>
      </c>
      <c r="O1038" s="58">
        <v>0</v>
      </c>
      <c r="P1038" s="58">
        <v>0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186">
        <v>0</v>
      </c>
      <c r="W1038" s="186">
        <v>0</v>
      </c>
      <c r="X1038" s="186">
        <v>0</v>
      </c>
      <c r="Y1038" s="186">
        <v>0</v>
      </c>
      <c r="Z1038" s="186">
        <v>0</v>
      </c>
      <c r="AA1038" s="186">
        <v>0</v>
      </c>
      <c r="AB1038" s="186">
        <v>0</v>
      </c>
      <c r="AC1038" s="186">
        <v>0</v>
      </c>
      <c r="AD1038" s="214">
        <v>0</v>
      </c>
      <c r="AE1038" s="214">
        <v>0</v>
      </c>
      <c r="AF1038" s="214">
        <v>0</v>
      </c>
      <c r="AG1038" s="214">
        <v>0</v>
      </c>
      <c r="AH1038" s="214">
        <v>0</v>
      </c>
      <c r="AI1038" s="214">
        <v>0</v>
      </c>
      <c r="AJ1038" s="272">
        <v>0</v>
      </c>
      <c r="AK1038" s="301">
        <v>0</v>
      </c>
      <c r="AL1038" s="301">
        <v>0</v>
      </c>
      <c r="AM1038" s="301">
        <v>0</v>
      </c>
      <c r="AN1038" s="272">
        <v>0</v>
      </c>
      <c r="AO1038" s="301">
        <v>0</v>
      </c>
      <c r="AP1038" s="301">
        <v>0</v>
      </c>
      <c r="AQ1038" s="301">
        <v>0</v>
      </c>
      <c r="AR1038" s="22"/>
      <c r="AS1038" s="116" t="str">
        <f t="shared" si="149"/>
        <v>N</v>
      </c>
      <c r="AT1038" s="113">
        <f>IFERROR(SUMIF('Current NLData'!A:A,'Payment Changes'!G1038,'Current NLData'!K:K)/COUNTIF('Current NLData'!A:A,'Payment Changes'!G1038),0)+IFERROR(VLOOKUP(G1038&amp;"-ALL",NLPaymentExport,10,FALSE),0)</f>
        <v>0</v>
      </c>
      <c r="AU1038" s="117">
        <f t="shared" si="150"/>
        <v>0</v>
      </c>
    </row>
    <row r="1039" spans="1:80" ht="28.5" outlineLevel="1" x14ac:dyDescent="0.45">
      <c r="A1039" s="3"/>
      <c r="C1039" s="4"/>
      <c r="D1039" s="456"/>
      <c r="E1039" s="90" t="str">
        <f t="shared" si="145"/>
        <v>Urbana</v>
      </c>
      <c r="F1039" s="92" t="str">
        <f t="shared" si="146"/>
        <v>CP136</v>
      </c>
      <c r="G1039" s="98" t="str">
        <f t="shared" si="148"/>
        <v>CP136-RETURN - 8th don of the month -BONUS</v>
      </c>
      <c r="H1039" s="457"/>
      <c r="I1039" s="38" t="s">
        <v>89</v>
      </c>
      <c r="J1039" s="58">
        <v>20</v>
      </c>
      <c r="K1039" s="58">
        <v>20</v>
      </c>
      <c r="L1039" s="58">
        <v>0</v>
      </c>
      <c r="M1039" s="58">
        <v>0</v>
      </c>
      <c r="N1039" s="58">
        <v>0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186">
        <v>0</v>
      </c>
      <c r="W1039" s="186">
        <v>0</v>
      </c>
      <c r="X1039" s="186">
        <v>0</v>
      </c>
      <c r="Y1039" s="186">
        <v>0</v>
      </c>
      <c r="Z1039" s="186">
        <v>0</v>
      </c>
      <c r="AA1039" s="186">
        <v>0</v>
      </c>
      <c r="AB1039" s="186">
        <v>0</v>
      </c>
      <c r="AC1039" s="186">
        <v>0</v>
      </c>
      <c r="AD1039" s="214">
        <v>0</v>
      </c>
      <c r="AE1039" s="214">
        <v>0</v>
      </c>
      <c r="AF1039" s="214">
        <v>0</v>
      </c>
      <c r="AG1039" s="214">
        <v>0</v>
      </c>
      <c r="AH1039" s="214">
        <v>0</v>
      </c>
      <c r="AI1039" s="214">
        <v>0</v>
      </c>
      <c r="AJ1039" s="272">
        <v>0</v>
      </c>
      <c r="AK1039" s="301">
        <v>0</v>
      </c>
      <c r="AL1039" s="301">
        <v>0</v>
      </c>
      <c r="AM1039" s="301">
        <v>0</v>
      </c>
      <c r="AN1039" s="272">
        <v>0</v>
      </c>
      <c r="AO1039" s="301">
        <v>0</v>
      </c>
      <c r="AP1039" s="301">
        <v>0</v>
      </c>
      <c r="AQ1039" s="301">
        <v>0</v>
      </c>
      <c r="AR1039" s="22"/>
      <c r="AS1039" s="116" t="str">
        <f t="shared" si="149"/>
        <v>N</v>
      </c>
      <c r="AT1039" s="113">
        <f>IFERROR(SUMIF('Current NLData'!A:A,'Payment Changes'!G1039,'Current NLData'!K:K)/COUNTIF('Current NLData'!A:A,'Payment Changes'!G1039),0)+IFERROR(VLOOKUP(G1039&amp;"-ALL",NLPaymentExport,10,FALSE),0)</f>
        <v>0</v>
      </c>
      <c r="AU1039" s="117">
        <f t="shared" si="150"/>
        <v>0</v>
      </c>
    </row>
    <row r="1040" spans="1:80" ht="28.5" outlineLevel="1" x14ac:dyDescent="0.45">
      <c r="A1040" s="3"/>
      <c r="C1040" s="4" t="str">
        <f>IF(J1040=0,"Warning","")</f>
        <v/>
      </c>
      <c r="D1040" s="456"/>
      <c r="E1040" s="90" t="str">
        <f t="shared" si="145"/>
        <v>Urbana</v>
      </c>
      <c r="F1040" s="92" t="str">
        <f t="shared" si="146"/>
        <v>CP136</v>
      </c>
      <c r="G1040" s="98" t="str">
        <f t="shared" si="148"/>
        <v>CP136-RETURN - Buddy referral  -BONUS</v>
      </c>
      <c r="H1040" s="457"/>
      <c r="I1040" s="39" t="s">
        <v>90</v>
      </c>
      <c r="J1040" s="58">
        <v>50</v>
      </c>
      <c r="K1040" s="58">
        <v>50</v>
      </c>
      <c r="L1040" s="58">
        <v>50</v>
      </c>
      <c r="M1040" s="58">
        <v>50</v>
      </c>
      <c r="N1040" s="58">
        <v>50</v>
      </c>
      <c r="O1040" s="58">
        <v>50</v>
      </c>
      <c r="P1040" s="58">
        <v>50</v>
      </c>
      <c r="Q1040" s="58">
        <v>50</v>
      </c>
      <c r="R1040" s="58">
        <v>50</v>
      </c>
      <c r="S1040" s="58">
        <v>50</v>
      </c>
      <c r="T1040" s="58">
        <v>50</v>
      </c>
      <c r="U1040" s="58">
        <v>50</v>
      </c>
      <c r="V1040" s="186">
        <v>50</v>
      </c>
      <c r="W1040" s="186">
        <v>50</v>
      </c>
      <c r="X1040" s="186">
        <v>50</v>
      </c>
      <c r="Y1040" s="186">
        <v>50</v>
      </c>
      <c r="Z1040" s="186">
        <v>50</v>
      </c>
      <c r="AA1040" s="186">
        <v>50</v>
      </c>
      <c r="AB1040" s="186">
        <v>50</v>
      </c>
      <c r="AC1040" s="186">
        <v>50</v>
      </c>
      <c r="AD1040" s="214">
        <v>50</v>
      </c>
      <c r="AE1040" s="214">
        <v>50</v>
      </c>
      <c r="AF1040" s="214">
        <v>50</v>
      </c>
      <c r="AG1040" s="214">
        <v>50</v>
      </c>
      <c r="AH1040" s="214">
        <v>50</v>
      </c>
      <c r="AI1040" s="214">
        <v>50</v>
      </c>
      <c r="AJ1040" s="272">
        <v>50</v>
      </c>
      <c r="AK1040" s="301">
        <v>50</v>
      </c>
      <c r="AL1040" s="301">
        <v>50</v>
      </c>
      <c r="AM1040" s="301">
        <v>50</v>
      </c>
      <c r="AN1040" s="272">
        <v>50</v>
      </c>
      <c r="AO1040" s="301">
        <v>50</v>
      </c>
      <c r="AP1040" s="301">
        <v>50</v>
      </c>
      <c r="AQ1040" s="301">
        <v>50</v>
      </c>
      <c r="AR1040" s="22"/>
      <c r="AS1040" s="116" t="str">
        <f t="shared" si="149"/>
        <v>N</v>
      </c>
      <c r="AT1040" s="113">
        <f>IFERROR(SUMIF('Current NLData'!A:A,'Payment Changes'!G1040,'Current NLData'!K:K)/COUNTIF('Current NLData'!A:A,'Payment Changes'!G1040),0)+IFERROR(VLOOKUP(G1040&amp;"-ALL",NLPaymentExport,10,FALSE),0)</f>
        <v>50</v>
      </c>
      <c r="AU1040" s="117">
        <f t="shared" si="150"/>
        <v>0</v>
      </c>
    </row>
    <row r="1041" spans="1:80" s="89" customFormat="1" ht="21.4" thickBot="1" x14ac:dyDescent="0.7">
      <c r="A1041" s="85"/>
      <c r="B1041" s="348"/>
      <c r="C1041" s="160"/>
      <c r="D1041" s="86"/>
      <c r="E1041" s="86"/>
      <c r="F1041" s="86"/>
      <c r="G1041" s="86"/>
      <c r="H1041" s="95"/>
      <c r="I1041" s="87"/>
      <c r="J1041" s="88"/>
      <c r="K1041" s="88"/>
      <c r="L1041" s="88"/>
      <c r="M1041" s="88"/>
      <c r="N1041" s="88"/>
      <c r="O1041" s="88"/>
      <c r="P1041" s="88"/>
      <c r="Q1041" s="88"/>
      <c r="R1041" s="88"/>
      <c r="S1041" s="88"/>
      <c r="T1041" s="88"/>
      <c r="U1041" s="88"/>
      <c r="V1041" s="189" t="s">
        <v>91</v>
      </c>
      <c r="W1041" s="189" t="s">
        <v>91</v>
      </c>
      <c r="X1041" s="189" t="s">
        <v>91</v>
      </c>
      <c r="Y1041" s="189" t="s">
        <v>91</v>
      </c>
      <c r="Z1041" s="189" t="s">
        <v>91</v>
      </c>
      <c r="AA1041" s="189" t="s">
        <v>91</v>
      </c>
      <c r="AB1041" s="189" t="s">
        <v>91</v>
      </c>
      <c r="AC1041" s="189" t="s">
        <v>91</v>
      </c>
      <c r="AD1041" s="257" t="s">
        <v>91</v>
      </c>
      <c r="AE1041" s="257" t="s">
        <v>91</v>
      </c>
      <c r="AF1041" s="257" t="s">
        <v>91</v>
      </c>
      <c r="AG1041" s="257" t="s">
        <v>91</v>
      </c>
      <c r="AH1041" s="257" t="s">
        <v>91</v>
      </c>
      <c r="AI1041" s="257" t="s">
        <v>91</v>
      </c>
      <c r="AJ1041" s="288" t="s">
        <v>91</v>
      </c>
      <c r="AK1041" s="311" t="s">
        <v>91</v>
      </c>
      <c r="AL1041" s="311" t="s">
        <v>91</v>
      </c>
      <c r="AM1041" s="311" t="s">
        <v>91</v>
      </c>
      <c r="AN1041" s="288" t="s">
        <v>91</v>
      </c>
      <c r="AO1041" s="311" t="s">
        <v>91</v>
      </c>
      <c r="AP1041" s="311" t="s">
        <v>91</v>
      </c>
      <c r="AQ1041" s="311" t="s">
        <v>91</v>
      </c>
      <c r="AR1041" s="21"/>
      <c r="AS1041" s="116" t="str">
        <f t="shared" si="149"/>
        <v>N</v>
      </c>
      <c r="AT1041" s="113">
        <f>IFERROR(SUMIF('Current NLData'!A:A,'Payment Changes'!G1041,'Current NLData'!K:K)/COUNTIF('Current NLData'!A:A,'Payment Changes'!G1041),0)+IFERROR(VLOOKUP(G1041&amp;"-ALL",NLPaymentExport,10,FALSE),0)</f>
        <v>0</v>
      </c>
      <c r="AU1041" s="117" t="str">
        <f t="shared" si="150"/>
        <v/>
      </c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</row>
    <row r="1042" spans="1:80" s="10" customFormat="1" x14ac:dyDescent="0.45">
      <c r="A1042" s="458">
        <v>58</v>
      </c>
      <c r="B1042" s="461" t="s">
        <v>736</v>
      </c>
      <c r="C1042" s="464" t="s">
        <v>44</v>
      </c>
      <c r="D1042" s="467" t="s">
        <v>305</v>
      </c>
      <c r="E1042" s="105" t="str">
        <f t="shared" si="145"/>
        <v>Sanford</v>
      </c>
      <c r="F1042" s="106" t="s">
        <v>737</v>
      </c>
      <c r="G1042" s="107" t="str">
        <f t="shared" ref="G1042:G1060" si="151">F1042&amp;"-"&amp;I1042</f>
        <v>CP948-New Donor</v>
      </c>
      <c r="H1042" s="470" t="s">
        <v>282</v>
      </c>
      <c r="I1042" s="76" t="s">
        <v>48</v>
      </c>
      <c r="J1042" s="40" t="s">
        <v>419</v>
      </c>
      <c r="K1042" s="41" t="s">
        <v>738</v>
      </c>
      <c r="L1042" s="41" t="s">
        <v>109</v>
      </c>
      <c r="M1042" s="42" t="s">
        <v>109</v>
      </c>
      <c r="N1042" s="40" t="s">
        <v>109</v>
      </c>
      <c r="O1042" s="40" t="s">
        <v>109</v>
      </c>
      <c r="P1042" s="40" t="s">
        <v>109</v>
      </c>
      <c r="Q1042" s="40" t="s">
        <v>109</v>
      </c>
      <c r="R1042" s="40" t="s">
        <v>109</v>
      </c>
      <c r="S1042" s="40" t="s">
        <v>109</v>
      </c>
      <c r="T1042" s="40" t="s">
        <v>109</v>
      </c>
      <c r="U1042" s="40" t="s">
        <v>109</v>
      </c>
      <c r="V1042" s="180" t="s">
        <v>109</v>
      </c>
      <c r="W1042" s="180" t="s">
        <v>217</v>
      </c>
      <c r="X1042" s="180" t="s">
        <v>217</v>
      </c>
      <c r="Y1042" s="180" t="s">
        <v>217</v>
      </c>
      <c r="Z1042" s="180" t="s">
        <v>217</v>
      </c>
      <c r="AA1042" s="180" t="s">
        <v>217</v>
      </c>
      <c r="AB1042" s="180" t="s">
        <v>217</v>
      </c>
      <c r="AC1042" s="180" t="s">
        <v>217</v>
      </c>
      <c r="AD1042" s="191" t="s">
        <v>328</v>
      </c>
      <c r="AE1042" s="213" t="s">
        <v>328</v>
      </c>
      <c r="AF1042" s="213" t="s">
        <v>328</v>
      </c>
      <c r="AG1042" s="213" t="s">
        <v>55</v>
      </c>
      <c r="AH1042" s="213" t="s">
        <v>328</v>
      </c>
      <c r="AI1042" s="191" t="s">
        <v>152</v>
      </c>
      <c r="AJ1042" s="282" t="s">
        <v>58</v>
      </c>
      <c r="AK1042" s="320" t="s">
        <v>58</v>
      </c>
      <c r="AL1042" s="282" t="s">
        <v>152</v>
      </c>
      <c r="AM1042" s="282" t="s">
        <v>173</v>
      </c>
      <c r="AN1042" s="281" t="s">
        <v>173</v>
      </c>
      <c r="AO1042" s="320" t="s">
        <v>173</v>
      </c>
      <c r="AP1042" s="320" t="s">
        <v>173</v>
      </c>
      <c r="AQ1042" s="320" t="s">
        <v>173</v>
      </c>
      <c r="AR1042" s="108"/>
      <c r="AS1042" s="116" t="str">
        <f t="shared" si="149"/>
        <v>N</v>
      </c>
      <c r="AT1042" s="113">
        <f>IFERROR(SUMIF('Current NLData'!A:A,'Payment Changes'!G1042,'Current NLData'!K:K)/COUNTIF('Current NLData'!A:A,'Payment Changes'!G1042),0)+IFERROR(VLOOKUP(G1042&amp;"-ALL",NLPaymentExport,10,FALSE),0)</f>
        <v>0</v>
      </c>
      <c r="AU1042" s="117" t="str">
        <f t="shared" si="150"/>
        <v/>
      </c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</row>
    <row r="1043" spans="1:80" x14ac:dyDescent="0.45">
      <c r="A1043" s="459"/>
      <c r="B1043" s="462"/>
      <c r="C1043" s="465"/>
      <c r="D1043" s="468"/>
      <c r="E1043" s="90" t="str">
        <f t="shared" si="145"/>
        <v>Sanford</v>
      </c>
      <c r="F1043" s="91" t="s">
        <v>737</v>
      </c>
      <c r="G1043" s="97" t="str">
        <f t="shared" si="151"/>
        <v>CP948-Return Donor</v>
      </c>
      <c r="H1043" s="471"/>
      <c r="I1043" s="77" t="s">
        <v>60</v>
      </c>
      <c r="J1043" s="43" t="s">
        <v>438</v>
      </c>
      <c r="K1043" s="43" t="s">
        <v>438</v>
      </c>
      <c r="L1043" s="44" t="s">
        <v>437</v>
      </c>
      <c r="M1043" s="45" t="s">
        <v>437</v>
      </c>
      <c r="N1043" s="43" t="s">
        <v>437</v>
      </c>
      <c r="O1043" s="43" t="s">
        <v>437</v>
      </c>
      <c r="P1043" s="43" t="s">
        <v>437</v>
      </c>
      <c r="Q1043" s="43" t="s">
        <v>437</v>
      </c>
      <c r="R1043" s="43" t="s">
        <v>437</v>
      </c>
      <c r="S1043" s="43" t="s">
        <v>437</v>
      </c>
      <c r="T1043" s="43" t="s">
        <v>437</v>
      </c>
      <c r="U1043" s="43" t="s">
        <v>437</v>
      </c>
      <c r="V1043" s="176" t="s">
        <v>437</v>
      </c>
      <c r="W1043" s="176" t="s">
        <v>437</v>
      </c>
      <c r="X1043" s="176" t="s">
        <v>437</v>
      </c>
      <c r="Y1043" s="176" t="s">
        <v>437</v>
      </c>
      <c r="Z1043" s="176" t="s">
        <v>437</v>
      </c>
      <c r="AA1043" s="176" t="s">
        <v>739</v>
      </c>
      <c r="AB1043" s="176" t="s">
        <v>739</v>
      </c>
      <c r="AC1043" s="176" t="s">
        <v>739</v>
      </c>
      <c r="AD1043" s="217" t="s">
        <v>739</v>
      </c>
      <c r="AE1043" s="217" t="s">
        <v>739</v>
      </c>
      <c r="AF1043" s="217" t="s">
        <v>739</v>
      </c>
      <c r="AG1043" s="217" t="s">
        <v>739</v>
      </c>
      <c r="AH1043" s="217" t="s">
        <v>739</v>
      </c>
      <c r="AI1043" s="217" t="s">
        <v>740</v>
      </c>
      <c r="AJ1043" s="270" t="s">
        <v>740</v>
      </c>
      <c r="AK1043" s="313" t="s">
        <v>740</v>
      </c>
      <c r="AL1043" s="313" t="s">
        <v>740</v>
      </c>
      <c r="AM1043" s="313" t="s">
        <v>740</v>
      </c>
      <c r="AN1043" s="270" t="s">
        <v>740</v>
      </c>
      <c r="AO1043" s="313" t="s">
        <v>740</v>
      </c>
      <c r="AP1043" s="313" t="s">
        <v>740</v>
      </c>
      <c r="AQ1043" s="313" t="s">
        <v>740</v>
      </c>
      <c r="AR1043" s="21"/>
      <c r="AS1043" s="116" t="str">
        <f t="shared" si="149"/>
        <v>N</v>
      </c>
      <c r="AT1043" s="113">
        <f>IFERROR(SUMIF('Current NLData'!A:A,'Payment Changes'!G1043,'Current NLData'!K:K)/COUNTIF('Current NLData'!A:A,'Payment Changes'!G1043),0)+IFERROR(VLOOKUP(G1043&amp;"-ALL",NLPaymentExport,10,FALSE),0)</f>
        <v>0</v>
      </c>
      <c r="AU1043" s="117" t="str">
        <f t="shared" si="150"/>
        <v/>
      </c>
    </row>
    <row r="1044" spans="1:80" x14ac:dyDescent="0.45">
      <c r="A1044" s="459"/>
      <c r="B1044" s="462"/>
      <c r="C1044" s="465"/>
      <c r="D1044" s="468"/>
      <c r="E1044" s="90" t="str">
        <f t="shared" si="145"/>
        <v>Sanford</v>
      </c>
      <c r="F1044" s="91" t="s">
        <v>737</v>
      </c>
      <c r="G1044" s="97" t="str">
        <f t="shared" si="151"/>
        <v>CP948-Retention Bonus</v>
      </c>
      <c r="H1044" s="471"/>
      <c r="I1044" s="78" t="s">
        <v>62</v>
      </c>
      <c r="J1044" s="46" t="s">
        <v>741</v>
      </c>
      <c r="K1044" s="46" t="s">
        <v>741</v>
      </c>
      <c r="L1044" s="47" t="s">
        <v>741</v>
      </c>
      <c r="M1044" s="48" t="s">
        <v>741</v>
      </c>
      <c r="N1044" s="46" t="s">
        <v>741</v>
      </c>
      <c r="O1044" s="46" t="s">
        <v>741</v>
      </c>
      <c r="P1044" s="46" t="s">
        <v>741</v>
      </c>
      <c r="Q1044" s="46" t="s">
        <v>741</v>
      </c>
      <c r="R1044" s="46" t="s">
        <v>741</v>
      </c>
      <c r="S1044" s="46" t="s">
        <v>742</v>
      </c>
      <c r="T1044" s="46" t="s">
        <v>743</v>
      </c>
      <c r="U1044" s="46" t="s">
        <v>743</v>
      </c>
      <c r="V1044" s="177" t="s">
        <v>743</v>
      </c>
      <c r="W1044" s="177" t="s">
        <v>743</v>
      </c>
      <c r="X1044" s="177" t="s">
        <v>744</v>
      </c>
      <c r="Y1044" s="177" t="s">
        <v>744</v>
      </c>
      <c r="Z1044" s="177" t="s">
        <v>744</v>
      </c>
      <c r="AA1044" s="177" t="s">
        <v>744</v>
      </c>
      <c r="AB1044" s="229" t="s">
        <v>745</v>
      </c>
      <c r="AC1044" s="177" t="s">
        <v>745</v>
      </c>
      <c r="AD1044" s="218" t="s">
        <v>745</v>
      </c>
      <c r="AE1044" s="218" t="s">
        <v>745</v>
      </c>
      <c r="AF1044" s="218" t="s">
        <v>745</v>
      </c>
      <c r="AG1044" s="218" t="s">
        <v>746</v>
      </c>
      <c r="AH1044" s="218" t="s">
        <v>745</v>
      </c>
      <c r="AI1044" s="218" t="s">
        <v>746</v>
      </c>
      <c r="AJ1044" s="276" t="s">
        <v>178</v>
      </c>
      <c r="AK1044" s="314" t="s">
        <v>178</v>
      </c>
      <c r="AL1044" s="314" t="s">
        <v>178</v>
      </c>
      <c r="AM1044" s="276" t="s">
        <v>747</v>
      </c>
      <c r="AN1044" s="280" t="s">
        <v>747</v>
      </c>
      <c r="AO1044" s="314" t="s">
        <v>747</v>
      </c>
      <c r="AP1044" s="314" t="s">
        <v>747</v>
      </c>
      <c r="AQ1044" s="314" t="s">
        <v>747</v>
      </c>
      <c r="AR1044" s="21"/>
      <c r="AS1044" s="116" t="str">
        <f t="shared" si="149"/>
        <v>N</v>
      </c>
      <c r="AT1044" s="113">
        <f>IFERROR(SUMIF('Current NLData'!A:A,'Payment Changes'!G1044,'Current NLData'!K:K)/COUNTIF('Current NLData'!A:A,'Payment Changes'!G1044),0)+IFERROR(VLOOKUP(G1044&amp;"-ALL",NLPaymentExport,10,FALSE),0)</f>
        <v>0</v>
      </c>
      <c r="AU1044" s="117" t="str">
        <f t="shared" si="150"/>
        <v/>
      </c>
    </row>
    <row r="1045" spans="1:80" s="15" customFormat="1" ht="14.65" thickBot="1" x14ac:dyDescent="0.5">
      <c r="A1045" s="460"/>
      <c r="B1045" s="463"/>
      <c r="C1045" s="466"/>
      <c r="D1045" s="469"/>
      <c r="E1045" s="109" t="str">
        <f t="shared" si="145"/>
        <v>Sanford</v>
      </c>
      <c r="F1045" s="110" t="s">
        <v>737</v>
      </c>
      <c r="G1045" s="111" t="str">
        <f t="shared" si="151"/>
        <v>CP948-Referral</v>
      </c>
      <c r="H1045" s="472"/>
      <c r="I1045" s="79" t="s">
        <v>73</v>
      </c>
      <c r="J1045" s="49">
        <v>50</v>
      </c>
      <c r="K1045" s="49">
        <v>50</v>
      </c>
      <c r="L1045" s="50" t="s">
        <v>64</v>
      </c>
      <c r="M1045" s="51" t="s">
        <v>64</v>
      </c>
      <c r="N1045" s="49" t="s">
        <v>64</v>
      </c>
      <c r="O1045" s="49">
        <v>50</v>
      </c>
      <c r="P1045" s="49">
        <v>50</v>
      </c>
      <c r="Q1045" s="49">
        <v>50</v>
      </c>
      <c r="R1045" s="49">
        <v>50</v>
      </c>
      <c r="S1045" s="49">
        <v>50</v>
      </c>
      <c r="T1045" s="49">
        <v>50</v>
      </c>
      <c r="U1045" s="49">
        <v>50</v>
      </c>
      <c r="V1045" s="178">
        <v>50</v>
      </c>
      <c r="W1045" s="178">
        <v>50</v>
      </c>
      <c r="X1045" s="178">
        <v>50</v>
      </c>
      <c r="Y1045" s="178">
        <v>50</v>
      </c>
      <c r="Z1045" s="178">
        <v>50</v>
      </c>
      <c r="AA1045" s="178">
        <v>50</v>
      </c>
      <c r="AB1045" s="178">
        <v>50</v>
      </c>
      <c r="AC1045" s="178">
        <v>50</v>
      </c>
      <c r="AD1045" s="219">
        <v>50</v>
      </c>
      <c r="AE1045" s="219">
        <v>50</v>
      </c>
      <c r="AF1045" s="219">
        <v>50</v>
      </c>
      <c r="AG1045" s="219">
        <v>50</v>
      </c>
      <c r="AH1045" s="219">
        <v>50</v>
      </c>
      <c r="AI1045" s="219">
        <v>50</v>
      </c>
      <c r="AJ1045" s="283">
        <v>25</v>
      </c>
      <c r="AK1045" s="315">
        <v>25</v>
      </c>
      <c r="AL1045" s="315">
        <v>25</v>
      </c>
      <c r="AM1045" s="283">
        <v>50</v>
      </c>
      <c r="AN1045" s="277">
        <v>50</v>
      </c>
      <c r="AO1045" s="315">
        <v>50</v>
      </c>
      <c r="AP1045" s="315">
        <v>50</v>
      </c>
      <c r="AQ1045" s="315">
        <v>50</v>
      </c>
      <c r="AR1045" s="112"/>
      <c r="AS1045" s="116" t="str">
        <f t="shared" si="149"/>
        <v>N</v>
      </c>
      <c r="AT1045" s="113">
        <f>IFERROR(SUMIF('Current NLData'!A:A,'Payment Changes'!G1045,'Current NLData'!K:K)/COUNTIF('Current NLData'!A:A,'Payment Changes'!G1045),0)+IFERROR(VLOOKUP(G1045&amp;"-ALL",NLPaymentExport,10,FALSE),0)</f>
        <v>0</v>
      </c>
      <c r="AU1045" s="117" t="str">
        <f t="shared" si="150"/>
        <v/>
      </c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</row>
    <row r="1046" spans="1:80" outlineLevel="1" x14ac:dyDescent="0.45">
      <c r="A1046" s="3"/>
      <c r="C1046" s="4"/>
      <c r="D1046" s="455" t="s">
        <v>737</v>
      </c>
      <c r="E1046" s="90" t="str">
        <f t="shared" si="145"/>
        <v>Sanford</v>
      </c>
      <c r="F1046" s="92" t="s">
        <v>737</v>
      </c>
      <c r="G1046" s="98" t="str">
        <f t="shared" si="151"/>
        <v>CP948-NEW DONOR -1st</v>
      </c>
      <c r="H1046" s="457" t="s">
        <v>75</v>
      </c>
      <c r="I1046" s="33" t="s">
        <v>76</v>
      </c>
      <c r="J1046" s="60">
        <v>100</v>
      </c>
      <c r="K1046" s="61">
        <v>100</v>
      </c>
      <c r="L1046" s="60">
        <v>100</v>
      </c>
      <c r="M1046" s="60">
        <v>100</v>
      </c>
      <c r="N1046" s="60">
        <v>100</v>
      </c>
      <c r="O1046" s="60">
        <v>100</v>
      </c>
      <c r="P1046" s="60">
        <v>100</v>
      </c>
      <c r="Q1046" s="60">
        <v>100</v>
      </c>
      <c r="R1046" s="60">
        <v>100</v>
      </c>
      <c r="S1046" s="60">
        <v>100</v>
      </c>
      <c r="T1046" s="60">
        <v>100</v>
      </c>
      <c r="U1046" s="60">
        <v>100</v>
      </c>
      <c r="V1046" s="185">
        <v>100</v>
      </c>
      <c r="W1046" s="185">
        <v>100</v>
      </c>
      <c r="X1046" s="185">
        <v>100</v>
      </c>
      <c r="Y1046" s="185">
        <v>100</v>
      </c>
      <c r="Z1046" s="185">
        <v>100</v>
      </c>
      <c r="AA1046" s="185">
        <v>100</v>
      </c>
      <c r="AB1046" s="185">
        <v>100</v>
      </c>
      <c r="AC1046" s="185">
        <v>100</v>
      </c>
      <c r="AD1046" s="220">
        <v>100</v>
      </c>
      <c r="AE1046" s="220">
        <v>100</v>
      </c>
      <c r="AF1046" s="220">
        <v>100</v>
      </c>
      <c r="AG1046" s="220">
        <v>100</v>
      </c>
      <c r="AH1046" s="220">
        <v>100</v>
      </c>
      <c r="AI1046" s="220">
        <v>100</v>
      </c>
      <c r="AJ1046" s="286">
        <v>100</v>
      </c>
      <c r="AK1046" s="300">
        <v>100</v>
      </c>
      <c r="AL1046" s="300">
        <v>100</v>
      </c>
      <c r="AM1046" s="300">
        <v>100</v>
      </c>
      <c r="AN1046" s="286">
        <v>100</v>
      </c>
      <c r="AO1046" s="300">
        <v>100</v>
      </c>
      <c r="AP1046" s="300">
        <v>100</v>
      </c>
      <c r="AQ1046" s="300">
        <v>100</v>
      </c>
      <c r="AR1046" s="23"/>
      <c r="AS1046" s="116" t="str">
        <f t="shared" si="149"/>
        <v>N</v>
      </c>
      <c r="AT1046" s="113">
        <f>IFERROR(SUMIF('Current NLData'!A:A,'Payment Changes'!G1046,'Current NLData'!K:K)/COUNTIF('Current NLData'!A:A,'Payment Changes'!G1046),0)+IFERROR(VLOOKUP(G1046&amp;"-ALL",NLPaymentExport,10,FALSE),0)</f>
        <v>100</v>
      </c>
      <c r="AU1046" s="117">
        <f t="shared" si="150"/>
        <v>0</v>
      </c>
    </row>
    <row r="1047" spans="1:80" outlineLevel="1" x14ac:dyDescent="0.45">
      <c r="A1047" s="3"/>
      <c r="C1047" s="4"/>
      <c r="D1047" s="456"/>
      <c r="E1047" s="90" t="str">
        <f t="shared" si="145"/>
        <v>Sanford</v>
      </c>
      <c r="F1047" s="92" t="s">
        <v>737</v>
      </c>
      <c r="G1047" s="98" t="str">
        <f t="shared" si="151"/>
        <v>CP948-NEW DONOR -2nd</v>
      </c>
      <c r="H1047" s="457"/>
      <c r="I1047" s="34" t="s">
        <v>77</v>
      </c>
      <c r="J1047" s="58">
        <v>100</v>
      </c>
      <c r="K1047" s="62">
        <v>100</v>
      </c>
      <c r="L1047" s="58">
        <v>100</v>
      </c>
      <c r="M1047" s="58">
        <v>100</v>
      </c>
      <c r="N1047" s="58">
        <v>100</v>
      </c>
      <c r="O1047" s="58">
        <v>100</v>
      </c>
      <c r="P1047" s="58">
        <v>100</v>
      </c>
      <c r="Q1047" s="58">
        <v>100</v>
      </c>
      <c r="R1047" s="58">
        <v>100</v>
      </c>
      <c r="S1047" s="58">
        <v>100</v>
      </c>
      <c r="T1047" s="58">
        <v>100</v>
      </c>
      <c r="U1047" s="58">
        <v>100</v>
      </c>
      <c r="V1047" s="186">
        <v>100</v>
      </c>
      <c r="W1047" s="186">
        <v>100</v>
      </c>
      <c r="X1047" s="186">
        <v>100</v>
      </c>
      <c r="Y1047" s="186">
        <v>100</v>
      </c>
      <c r="Z1047" s="186">
        <v>100</v>
      </c>
      <c r="AA1047" s="186">
        <v>100</v>
      </c>
      <c r="AB1047" s="186">
        <v>100</v>
      </c>
      <c r="AC1047" s="186">
        <v>100</v>
      </c>
      <c r="AD1047" s="214">
        <v>100</v>
      </c>
      <c r="AE1047" s="214">
        <v>100</v>
      </c>
      <c r="AF1047" s="214">
        <v>100</v>
      </c>
      <c r="AG1047" s="214">
        <v>100</v>
      </c>
      <c r="AH1047" s="214">
        <v>100</v>
      </c>
      <c r="AI1047" s="214">
        <v>100</v>
      </c>
      <c r="AJ1047" s="272">
        <v>100</v>
      </c>
      <c r="AK1047" s="301">
        <v>100</v>
      </c>
      <c r="AL1047" s="301">
        <v>100</v>
      </c>
      <c r="AM1047" s="301">
        <v>100</v>
      </c>
      <c r="AN1047" s="272">
        <v>100</v>
      </c>
      <c r="AO1047" s="301">
        <v>100</v>
      </c>
      <c r="AP1047" s="301">
        <v>100</v>
      </c>
      <c r="AQ1047" s="301">
        <v>100</v>
      </c>
      <c r="AR1047" s="23"/>
      <c r="AS1047" s="116" t="str">
        <f t="shared" si="149"/>
        <v>N</v>
      </c>
      <c r="AT1047" s="113">
        <f>IFERROR(SUMIF('Current NLData'!A:A,'Payment Changes'!G1047,'Current NLData'!K:K)/COUNTIF('Current NLData'!A:A,'Payment Changes'!G1047),0)+IFERROR(VLOOKUP(G1047&amp;"-ALL",NLPaymentExport,10,FALSE),0)</f>
        <v>100</v>
      </c>
      <c r="AU1047" s="117">
        <f t="shared" si="150"/>
        <v>0</v>
      </c>
    </row>
    <row r="1048" spans="1:80" outlineLevel="1" x14ac:dyDescent="0.45">
      <c r="A1048" s="3"/>
      <c r="C1048" s="4"/>
      <c r="D1048" s="456"/>
      <c r="E1048" s="90" t="str">
        <f t="shared" si="145"/>
        <v>Sanford</v>
      </c>
      <c r="F1048" s="92" t="s">
        <v>737</v>
      </c>
      <c r="G1048" s="98" t="str">
        <f t="shared" si="151"/>
        <v>CP948-NEW DONOR -3rd</v>
      </c>
      <c r="H1048" s="457"/>
      <c r="I1048" s="34" t="s">
        <v>78</v>
      </c>
      <c r="J1048" s="58">
        <v>100</v>
      </c>
      <c r="K1048" s="62">
        <v>100</v>
      </c>
      <c r="L1048" s="58">
        <v>100</v>
      </c>
      <c r="M1048" s="58">
        <v>100</v>
      </c>
      <c r="N1048" s="58">
        <v>100</v>
      </c>
      <c r="O1048" s="58">
        <v>100</v>
      </c>
      <c r="P1048" s="58">
        <v>100</v>
      </c>
      <c r="Q1048" s="58">
        <v>100</v>
      </c>
      <c r="R1048" s="58">
        <v>100</v>
      </c>
      <c r="S1048" s="58">
        <v>100</v>
      </c>
      <c r="T1048" s="58">
        <v>100</v>
      </c>
      <c r="U1048" s="58">
        <v>100</v>
      </c>
      <c r="V1048" s="186">
        <v>100</v>
      </c>
      <c r="W1048" s="186">
        <v>100</v>
      </c>
      <c r="X1048" s="186">
        <v>100</v>
      </c>
      <c r="Y1048" s="186">
        <v>100</v>
      </c>
      <c r="Z1048" s="186">
        <v>100</v>
      </c>
      <c r="AA1048" s="186">
        <v>100</v>
      </c>
      <c r="AB1048" s="186">
        <v>100</v>
      </c>
      <c r="AC1048" s="186">
        <v>100</v>
      </c>
      <c r="AD1048" s="214">
        <v>100</v>
      </c>
      <c r="AE1048" s="214">
        <v>100</v>
      </c>
      <c r="AF1048" s="214">
        <v>100</v>
      </c>
      <c r="AG1048" s="214">
        <v>100</v>
      </c>
      <c r="AH1048" s="214">
        <v>100</v>
      </c>
      <c r="AI1048" s="214">
        <v>100</v>
      </c>
      <c r="AJ1048" s="272">
        <v>100</v>
      </c>
      <c r="AK1048" s="301">
        <v>100</v>
      </c>
      <c r="AL1048" s="301">
        <v>100</v>
      </c>
      <c r="AM1048" s="301">
        <v>100</v>
      </c>
      <c r="AN1048" s="272">
        <v>100</v>
      </c>
      <c r="AO1048" s="301">
        <v>100</v>
      </c>
      <c r="AP1048" s="301">
        <v>100</v>
      </c>
      <c r="AQ1048" s="301">
        <v>100</v>
      </c>
      <c r="AR1048" s="23"/>
      <c r="AS1048" s="116" t="str">
        <f t="shared" si="149"/>
        <v>N</v>
      </c>
      <c r="AT1048" s="113">
        <f>IFERROR(SUMIF('Current NLData'!A:A,'Payment Changes'!G1048,'Current NLData'!K:K)/COUNTIF('Current NLData'!A:A,'Payment Changes'!G1048),0)+IFERROR(VLOOKUP(G1048&amp;"-ALL",NLPaymentExport,10,FALSE),0)</f>
        <v>100</v>
      </c>
      <c r="AU1048" s="117">
        <f t="shared" si="150"/>
        <v>0</v>
      </c>
    </row>
    <row r="1049" spans="1:80" outlineLevel="1" x14ac:dyDescent="0.45">
      <c r="A1049" s="3"/>
      <c r="C1049" s="4"/>
      <c r="D1049" s="456"/>
      <c r="E1049" s="90" t="str">
        <f t="shared" si="145"/>
        <v>Sanford</v>
      </c>
      <c r="F1049" s="92" t="s">
        <v>737</v>
      </c>
      <c r="G1049" s="98" t="str">
        <f t="shared" si="151"/>
        <v>CP948-NEW DONOR -4th</v>
      </c>
      <c r="H1049" s="457"/>
      <c r="I1049" s="34" t="s">
        <v>79</v>
      </c>
      <c r="J1049" s="58">
        <v>100</v>
      </c>
      <c r="K1049" s="62">
        <v>100</v>
      </c>
      <c r="L1049" s="58">
        <v>100</v>
      </c>
      <c r="M1049" s="58">
        <v>100</v>
      </c>
      <c r="N1049" s="58">
        <v>100</v>
      </c>
      <c r="O1049" s="58">
        <v>100</v>
      </c>
      <c r="P1049" s="58">
        <v>100</v>
      </c>
      <c r="Q1049" s="58">
        <v>100</v>
      </c>
      <c r="R1049" s="58">
        <v>100</v>
      </c>
      <c r="S1049" s="58">
        <v>100</v>
      </c>
      <c r="T1049" s="58">
        <v>100</v>
      </c>
      <c r="U1049" s="58">
        <v>100</v>
      </c>
      <c r="V1049" s="186">
        <v>100</v>
      </c>
      <c r="W1049" s="186">
        <v>100</v>
      </c>
      <c r="X1049" s="186">
        <v>100</v>
      </c>
      <c r="Y1049" s="186">
        <v>100</v>
      </c>
      <c r="Z1049" s="186">
        <v>100</v>
      </c>
      <c r="AA1049" s="186">
        <v>100</v>
      </c>
      <c r="AB1049" s="186">
        <v>100</v>
      </c>
      <c r="AC1049" s="186">
        <v>100</v>
      </c>
      <c r="AD1049" s="214">
        <v>100</v>
      </c>
      <c r="AE1049" s="214">
        <v>100</v>
      </c>
      <c r="AF1049" s="214">
        <v>100</v>
      </c>
      <c r="AG1049" s="214">
        <v>100</v>
      </c>
      <c r="AH1049" s="214">
        <v>100</v>
      </c>
      <c r="AI1049" s="214">
        <v>100</v>
      </c>
      <c r="AJ1049" s="272">
        <v>100</v>
      </c>
      <c r="AK1049" s="301">
        <v>100</v>
      </c>
      <c r="AL1049" s="301">
        <v>100</v>
      </c>
      <c r="AM1049" s="301">
        <v>100</v>
      </c>
      <c r="AN1049" s="272">
        <v>100</v>
      </c>
      <c r="AO1049" s="301">
        <v>100</v>
      </c>
      <c r="AP1049" s="301">
        <v>100</v>
      </c>
      <c r="AQ1049" s="301">
        <v>100</v>
      </c>
      <c r="AR1049" s="23"/>
      <c r="AS1049" s="116" t="str">
        <f t="shared" si="149"/>
        <v>N</v>
      </c>
      <c r="AT1049" s="113">
        <f>IFERROR(SUMIF('Current NLData'!A:A,'Payment Changes'!G1049,'Current NLData'!K:K)/COUNTIF('Current NLData'!A:A,'Payment Changes'!G1049),0)+IFERROR(VLOOKUP(G1049&amp;"-ALL",NLPaymentExport,10,FALSE),0)</f>
        <v>100</v>
      </c>
      <c r="AU1049" s="117">
        <f t="shared" si="150"/>
        <v>0</v>
      </c>
    </row>
    <row r="1050" spans="1:80" outlineLevel="1" x14ac:dyDescent="0.45">
      <c r="A1050" s="3"/>
      <c r="C1050" s="4"/>
      <c r="D1050" s="456"/>
      <c r="E1050" s="90" t="str">
        <f t="shared" si="145"/>
        <v>Sanford</v>
      </c>
      <c r="F1050" s="92" t="s">
        <v>737</v>
      </c>
      <c r="G1050" s="98" t="str">
        <f t="shared" si="151"/>
        <v>CP948-NEW DONOR -5th</v>
      </c>
      <c r="H1050" s="457"/>
      <c r="I1050" s="34" t="s">
        <v>80</v>
      </c>
      <c r="J1050" s="58">
        <v>55</v>
      </c>
      <c r="K1050" s="62">
        <v>55</v>
      </c>
      <c r="L1050" s="58">
        <v>50</v>
      </c>
      <c r="M1050" s="58">
        <v>50</v>
      </c>
      <c r="N1050" s="58">
        <v>50</v>
      </c>
      <c r="O1050" s="58">
        <v>50</v>
      </c>
      <c r="P1050" s="58">
        <v>50</v>
      </c>
      <c r="Q1050" s="58">
        <v>50</v>
      </c>
      <c r="R1050" s="58">
        <v>50</v>
      </c>
      <c r="S1050" s="58">
        <v>50</v>
      </c>
      <c r="T1050" s="58">
        <v>50</v>
      </c>
      <c r="U1050" s="58">
        <v>50</v>
      </c>
      <c r="V1050" s="186">
        <v>50</v>
      </c>
      <c r="W1050" s="186">
        <v>100</v>
      </c>
      <c r="X1050" s="186">
        <v>100</v>
      </c>
      <c r="Y1050" s="186">
        <v>100</v>
      </c>
      <c r="Z1050" s="186">
        <v>100</v>
      </c>
      <c r="AA1050" s="186">
        <v>100</v>
      </c>
      <c r="AB1050" s="186">
        <v>100</v>
      </c>
      <c r="AC1050" s="186">
        <v>100</v>
      </c>
      <c r="AD1050" s="214">
        <v>100</v>
      </c>
      <c r="AE1050" s="214">
        <v>100</v>
      </c>
      <c r="AF1050" s="214">
        <v>100</v>
      </c>
      <c r="AG1050" s="214">
        <v>100</v>
      </c>
      <c r="AH1050" s="214">
        <v>100</v>
      </c>
      <c r="AI1050" s="214">
        <v>100</v>
      </c>
      <c r="AJ1050" s="289">
        <v>50</v>
      </c>
      <c r="AK1050" s="301">
        <v>50</v>
      </c>
      <c r="AL1050" s="289">
        <v>100</v>
      </c>
      <c r="AM1050" s="301">
        <v>100</v>
      </c>
      <c r="AN1050" s="272">
        <v>100</v>
      </c>
      <c r="AO1050" s="301">
        <v>100</v>
      </c>
      <c r="AP1050" s="301">
        <v>100</v>
      </c>
      <c r="AQ1050" s="301">
        <v>100</v>
      </c>
      <c r="AR1050" s="23"/>
      <c r="AS1050" s="116" t="str">
        <f t="shared" si="149"/>
        <v>N</v>
      </c>
      <c r="AT1050" s="113">
        <f>IFERROR(SUMIF('Current NLData'!A:A,'Payment Changes'!G1050,'Current NLData'!K:K)/COUNTIF('Current NLData'!A:A,'Payment Changes'!G1050),0)+IFERROR(VLOOKUP(G1050&amp;"-ALL",NLPaymentExport,10,FALSE),0)</f>
        <v>100</v>
      </c>
      <c r="AU1050" s="117">
        <f t="shared" si="150"/>
        <v>0</v>
      </c>
    </row>
    <row r="1051" spans="1:80" outlineLevel="1" x14ac:dyDescent="0.45">
      <c r="A1051" s="3"/>
      <c r="C1051" s="4"/>
      <c r="D1051" s="456"/>
      <c r="E1051" s="90" t="str">
        <f t="shared" si="145"/>
        <v>Sanford</v>
      </c>
      <c r="F1051" s="92" t="s">
        <v>737</v>
      </c>
      <c r="G1051" s="98" t="str">
        <f t="shared" si="151"/>
        <v>CP948-NEW DONOR -6th</v>
      </c>
      <c r="H1051" s="457"/>
      <c r="I1051" s="34" t="s">
        <v>81</v>
      </c>
      <c r="J1051" s="58">
        <v>55</v>
      </c>
      <c r="K1051" s="62">
        <v>70</v>
      </c>
      <c r="L1051" s="58">
        <v>50</v>
      </c>
      <c r="M1051" s="58">
        <v>50</v>
      </c>
      <c r="N1051" s="58">
        <v>50</v>
      </c>
      <c r="O1051" s="58">
        <v>50</v>
      </c>
      <c r="P1051" s="58">
        <v>50</v>
      </c>
      <c r="Q1051" s="58">
        <v>50</v>
      </c>
      <c r="R1051" s="58">
        <v>50</v>
      </c>
      <c r="S1051" s="58">
        <v>50</v>
      </c>
      <c r="T1051" s="58">
        <v>50</v>
      </c>
      <c r="U1051" s="58">
        <v>50</v>
      </c>
      <c r="V1051" s="186">
        <v>50</v>
      </c>
      <c r="W1051" s="186">
        <v>50</v>
      </c>
      <c r="X1051" s="186">
        <v>50</v>
      </c>
      <c r="Y1051" s="186">
        <v>50</v>
      </c>
      <c r="Z1051" s="186">
        <v>50</v>
      </c>
      <c r="AA1051" s="186">
        <v>50</v>
      </c>
      <c r="AB1051" s="186">
        <v>50</v>
      </c>
      <c r="AC1051" s="186">
        <v>50</v>
      </c>
      <c r="AD1051" s="190">
        <v>100</v>
      </c>
      <c r="AE1051" s="214">
        <v>100</v>
      </c>
      <c r="AF1051" s="214">
        <v>100</v>
      </c>
      <c r="AG1051" s="214">
        <v>100</v>
      </c>
      <c r="AH1051" s="214">
        <v>100</v>
      </c>
      <c r="AI1051" s="214">
        <v>100</v>
      </c>
      <c r="AJ1051" s="289">
        <v>50</v>
      </c>
      <c r="AK1051" s="301">
        <v>50</v>
      </c>
      <c r="AL1051" s="289">
        <v>100</v>
      </c>
      <c r="AM1051" s="301">
        <v>100</v>
      </c>
      <c r="AN1051" s="272">
        <v>100</v>
      </c>
      <c r="AO1051" s="301">
        <v>100</v>
      </c>
      <c r="AP1051" s="301">
        <v>100</v>
      </c>
      <c r="AQ1051" s="301">
        <v>100</v>
      </c>
      <c r="AR1051" s="23"/>
      <c r="AS1051" s="116" t="str">
        <f t="shared" si="149"/>
        <v>N</v>
      </c>
      <c r="AT1051" s="113">
        <f>IFERROR(SUMIF('Current NLData'!A:A,'Payment Changes'!G1051,'Current NLData'!K:K)/COUNTIF('Current NLData'!A:A,'Payment Changes'!G1051),0)+IFERROR(VLOOKUP(G1051&amp;"-ALL",NLPaymentExport,10,FALSE),0)</f>
        <v>100</v>
      </c>
      <c r="AU1051" s="117">
        <f t="shared" si="150"/>
        <v>0</v>
      </c>
    </row>
    <row r="1052" spans="1:80" outlineLevel="1" x14ac:dyDescent="0.45">
      <c r="A1052" s="3"/>
      <c r="C1052" s="4"/>
      <c r="D1052" s="456"/>
      <c r="E1052" s="90" t="str">
        <f t="shared" si="145"/>
        <v>Sanford</v>
      </c>
      <c r="F1052" s="92" t="s">
        <v>737</v>
      </c>
      <c r="G1052" s="98" t="str">
        <f t="shared" si="151"/>
        <v>CP948-NEW DONOR -7th</v>
      </c>
      <c r="H1052" s="457"/>
      <c r="I1052" s="34" t="s">
        <v>82</v>
      </c>
      <c r="J1052" s="58">
        <v>55</v>
      </c>
      <c r="K1052" s="62">
        <v>55</v>
      </c>
      <c r="L1052" s="58">
        <v>50</v>
      </c>
      <c r="M1052" s="58">
        <v>50</v>
      </c>
      <c r="N1052" s="58">
        <v>50</v>
      </c>
      <c r="O1052" s="58">
        <v>50</v>
      </c>
      <c r="P1052" s="58">
        <v>50</v>
      </c>
      <c r="Q1052" s="58">
        <v>50</v>
      </c>
      <c r="R1052" s="58">
        <v>50</v>
      </c>
      <c r="S1052" s="58">
        <v>50</v>
      </c>
      <c r="T1052" s="58">
        <v>50</v>
      </c>
      <c r="U1052" s="58">
        <v>50</v>
      </c>
      <c r="V1052" s="186">
        <v>50</v>
      </c>
      <c r="W1052" s="186">
        <v>50</v>
      </c>
      <c r="X1052" s="186">
        <v>50</v>
      </c>
      <c r="Y1052" s="186">
        <v>50</v>
      </c>
      <c r="Z1052" s="186">
        <v>50</v>
      </c>
      <c r="AA1052" s="186">
        <v>50</v>
      </c>
      <c r="AB1052" s="186">
        <v>50</v>
      </c>
      <c r="AC1052" s="186">
        <v>50</v>
      </c>
      <c r="AD1052" s="190">
        <v>100</v>
      </c>
      <c r="AE1052" s="214">
        <v>100</v>
      </c>
      <c r="AF1052" s="214">
        <v>100</v>
      </c>
      <c r="AG1052" s="214">
        <v>100</v>
      </c>
      <c r="AH1052" s="214">
        <v>100</v>
      </c>
      <c r="AI1052" s="190">
        <v>50</v>
      </c>
      <c r="AJ1052" s="272">
        <v>50</v>
      </c>
      <c r="AK1052" s="301">
        <v>50</v>
      </c>
      <c r="AL1052" s="301">
        <v>50</v>
      </c>
      <c r="AM1052" s="289">
        <v>100</v>
      </c>
      <c r="AN1052" s="272">
        <v>100</v>
      </c>
      <c r="AO1052" s="301">
        <v>100</v>
      </c>
      <c r="AP1052" s="301">
        <v>100</v>
      </c>
      <c r="AQ1052" s="301">
        <v>100</v>
      </c>
      <c r="AR1052" s="23"/>
      <c r="AS1052" s="116" t="str">
        <f t="shared" si="149"/>
        <v>N</v>
      </c>
      <c r="AT1052" s="113">
        <f>IFERROR(SUMIF('Current NLData'!A:A,'Payment Changes'!G1052,'Current NLData'!K:K)/COUNTIF('Current NLData'!A:A,'Payment Changes'!G1052),0)+IFERROR(VLOOKUP(G1052&amp;"-ALL",NLPaymentExport,10,FALSE),0)</f>
        <v>100</v>
      </c>
      <c r="AU1052" s="117">
        <f t="shared" si="150"/>
        <v>0</v>
      </c>
    </row>
    <row r="1053" spans="1:80" outlineLevel="1" x14ac:dyDescent="0.45">
      <c r="A1053" s="3"/>
      <c r="C1053" s="4"/>
      <c r="D1053" s="456"/>
      <c r="E1053" s="90" t="str">
        <f t="shared" si="145"/>
        <v>Sanford</v>
      </c>
      <c r="F1053" s="92" t="s">
        <v>737</v>
      </c>
      <c r="G1053" s="98" t="str">
        <f t="shared" si="151"/>
        <v>CP948-NEW DONOR -8th</v>
      </c>
      <c r="H1053" s="457"/>
      <c r="I1053" s="35" t="s">
        <v>83</v>
      </c>
      <c r="J1053" s="63">
        <v>55</v>
      </c>
      <c r="K1053" s="64">
        <v>70</v>
      </c>
      <c r="L1053" s="63">
        <v>50</v>
      </c>
      <c r="M1053" s="63">
        <v>50</v>
      </c>
      <c r="N1053" s="63">
        <v>50</v>
      </c>
      <c r="O1053" s="63">
        <v>50</v>
      </c>
      <c r="P1053" s="63">
        <v>50</v>
      </c>
      <c r="Q1053" s="63">
        <v>50</v>
      </c>
      <c r="R1053" s="63">
        <v>50</v>
      </c>
      <c r="S1053" s="63">
        <v>50</v>
      </c>
      <c r="T1053" s="63">
        <v>50</v>
      </c>
      <c r="U1053" s="63">
        <v>50</v>
      </c>
      <c r="V1053" s="187">
        <v>50</v>
      </c>
      <c r="W1053" s="187">
        <v>50</v>
      </c>
      <c r="X1053" s="187">
        <v>50</v>
      </c>
      <c r="Y1053" s="187">
        <v>50</v>
      </c>
      <c r="Z1053" s="187">
        <v>50</v>
      </c>
      <c r="AA1053" s="187">
        <v>50</v>
      </c>
      <c r="AB1053" s="187">
        <v>50</v>
      </c>
      <c r="AC1053" s="187">
        <v>50</v>
      </c>
      <c r="AD1053" s="243">
        <v>100</v>
      </c>
      <c r="AE1053" s="221">
        <v>100</v>
      </c>
      <c r="AF1053" s="221">
        <v>100</v>
      </c>
      <c r="AG1053" s="221">
        <v>100</v>
      </c>
      <c r="AH1053" s="221">
        <v>100</v>
      </c>
      <c r="AI1053" s="243">
        <v>50</v>
      </c>
      <c r="AJ1053" s="273">
        <v>50</v>
      </c>
      <c r="AK1053" s="302">
        <v>50</v>
      </c>
      <c r="AL1053" s="302">
        <v>50</v>
      </c>
      <c r="AM1053" s="302">
        <v>50</v>
      </c>
      <c r="AN1053" s="273">
        <v>50</v>
      </c>
      <c r="AO1053" s="302">
        <v>50</v>
      </c>
      <c r="AP1053" s="302">
        <v>50</v>
      </c>
      <c r="AQ1053" s="302">
        <v>50</v>
      </c>
      <c r="AR1053" s="23"/>
      <c r="AS1053" s="116" t="str">
        <f t="shared" si="149"/>
        <v>N</v>
      </c>
      <c r="AT1053" s="113">
        <f>IFERROR(SUMIF('Current NLData'!A:A,'Payment Changes'!G1053,'Current NLData'!K:K)/COUNTIF('Current NLData'!A:A,'Payment Changes'!G1053),0)+IFERROR(VLOOKUP(G1053&amp;"-ALL",NLPaymentExport,10,FALSE),0)</f>
        <v>50</v>
      </c>
      <c r="AU1053" s="117">
        <f t="shared" si="150"/>
        <v>0</v>
      </c>
    </row>
    <row r="1054" spans="1:80" ht="28.5" outlineLevel="1" x14ac:dyDescent="0.45">
      <c r="A1054" s="3"/>
      <c r="C1054" s="4"/>
      <c r="D1054" s="456"/>
      <c r="E1054" s="90" t="str">
        <f t="shared" si="145"/>
        <v>Sanford</v>
      </c>
      <c r="F1054" s="92" t="s">
        <v>737</v>
      </c>
      <c r="G1054" s="98" t="str">
        <f t="shared" si="151"/>
        <v>CP948-RETURN - 1st don of the week -STD</v>
      </c>
      <c r="H1054" s="457"/>
      <c r="I1054" s="36" t="s">
        <v>84</v>
      </c>
      <c r="J1054" s="58">
        <v>55</v>
      </c>
      <c r="K1054" s="58">
        <v>55</v>
      </c>
      <c r="L1054" s="58">
        <v>50</v>
      </c>
      <c r="M1054" s="58">
        <v>50</v>
      </c>
      <c r="N1054" s="58">
        <v>50</v>
      </c>
      <c r="O1054" s="58">
        <v>50</v>
      </c>
      <c r="P1054" s="58">
        <v>50</v>
      </c>
      <c r="Q1054" s="58">
        <v>50</v>
      </c>
      <c r="R1054" s="58">
        <v>50</v>
      </c>
      <c r="S1054" s="58">
        <v>50</v>
      </c>
      <c r="T1054" s="58">
        <v>50</v>
      </c>
      <c r="U1054" s="58">
        <v>50</v>
      </c>
      <c r="V1054" s="186">
        <v>50</v>
      </c>
      <c r="W1054" s="186">
        <v>50</v>
      </c>
      <c r="X1054" s="186">
        <v>50</v>
      </c>
      <c r="Y1054" s="186">
        <v>50</v>
      </c>
      <c r="Z1054" s="186">
        <v>50</v>
      </c>
      <c r="AA1054" s="186">
        <v>50</v>
      </c>
      <c r="AB1054" s="186">
        <v>50</v>
      </c>
      <c r="AC1054" s="186">
        <v>50</v>
      </c>
      <c r="AD1054" s="214">
        <v>50</v>
      </c>
      <c r="AE1054" s="214">
        <v>50</v>
      </c>
      <c r="AF1054" s="214">
        <v>50</v>
      </c>
      <c r="AG1054" s="214">
        <v>50</v>
      </c>
      <c r="AH1054" s="214">
        <v>50</v>
      </c>
      <c r="AI1054" s="214">
        <v>50</v>
      </c>
      <c r="AJ1054" s="272">
        <v>50</v>
      </c>
      <c r="AK1054" s="301">
        <v>50</v>
      </c>
      <c r="AL1054" s="301">
        <v>50</v>
      </c>
      <c r="AM1054" s="301">
        <v>50</v>
      </c>
      <c r="AN1054" s="272">
        <v>50</v>
      </c>
      <c r="AO1054" s="301">
        <v>50</v>
      </c>
      <c r="AP1054" s="301">
        <v>50</v>
      </c>
      <c r="AQ1054" s="301">
        <v>50</v>
      </c>
      <c r="AR1054" s="22"/>
      <c r="AS1054" s="116" t="str">
        <f t="shared" si="149"/>
        <v>N</v>
      </c>
      <c r="AT1054" s="113">
        <f>IFERROR(SUMIF('Current NLData'!A:A,'Payment Changes'!G1054,'Current NLData'!K:K)/COUNTIF('Current NLData'!A:A,'Payment Changes'!G1054),0)+IFERROR(VLOOKUP(G1054&amp;"-ALL",NLPaymentExport,10,FALSE),0)</f>
        <v>50</v>
      </c>
      <c r="AU1054" s="117">
        <f t="shared" si="150"/>
        <v>0</v>
      </c>
    </row>
    <row r="1055" spans="1:80" ht="28.5" outlineLevel="1" x14ac:dyDescent="0.45">
      <c r="A1055" s="3"/>
      <c r="C1055" s="4"/>
      <c r="D1055" s="456"/>
      <c r="E1055" s="90" t="str">
        <f t="shared" si="145"/>
        <v>Sanford</v>
      </c>
      <c r="F1055" s="92" t="s">
        <v>737</v>
      </c>
      <c r="G1055" s="98" t="str">
        <f t="shared" si="151"/>
        <v>CP948-RETURN - 2nd don of the week -BONUS</v>
      </c>
      <c r="H1055" s="457"/>
      <c r="I1055" s="36" t="s">
        <v>85</v>
      </c>
      <c r="J1055" s="58">
        <v>15</v>
      </c>
      <c r="K1055" s="58">
        <v>15</v>
      </c>
      <c r="L1055" s="58">
        <v>20</v>
      </c>
      <c r="M1055" s="58">
        <v>20</v>
      </c>
      <c r="N1055" s="58">
        <v>20</v>
      </c>
      <c r="O1055" s="58">
        <v>20</v>
      </c>
      <c r="P1055" s="58">
        <v>20</v>
      </c>
      <c r="Q1055" s="58">
        <v>20</v>
      </c>
      <c r="R1055" s="58">
        <v>20</v>
      </c>
      <c r="S1055" s="58">
        <v>20</v>
      </c>
      <c r="T1055" s="58">
        <v>20</v>
      </c>
      <c r="U1055" s="58">
        <v>20</v>
      </c>
      <c r="V1055" s="186">
        <v>20</v>
      </c>
      <c r="W1055" s="186">
        <v>20</v>
      </c>
      <c r="X1055" s="186">
        <v>20</v>
      </c>
      <c r="Y1055" s="186">
        <v>20</v>
      </c>
      <c r="Z1055" s="186">
        <v>20</v>
      </c>
      <c r="AA1055" s="186">
        <v>25</v>
      </c>
      <c r="AB1055" s="186">
        <v>25</v>
      </c>
      <c r="AC1055" s="186">
        <v>25</v>
      </c>
      <c r="AD1055" s="214">
        <v>25</v>
      </c>
      <c r="AE1055" s="214">
        <v>25</v>
      </c>
      <c r="AF1055" s="214">
        <v>25</v>
      </c>
      <c r="AG1055" s="214">
        <v>25</v>
      </c>
      <c r="AH1055" s="214">
        <v>25</v>
      </c>
      <c r="AI1055" s="214">
        <v>25</v>
      </c>
      <c r="AJ1055" s="272">
        <v>25</v>
      </c>
      <c r="AK1055" s="301">
        <v>25</v>
      </c>
      <c r="AL1055" s="301">
        <v>25</v>
      </c>
      <c r="AM1055" s="301">
        <v>25</v>
      </c>
      <c r="AN1055" s="272">
        <v>25</v>
      </c>
      <c r="AO1055" s="301">
        <v>25</v>
      </c>
      <c r="AP1055" s="301">
        <v>25</v>
      </c>
      <c r="AQ1055" s="301">
        <v>25</v>
      </c>
      <c r="AR1055" s="22"/>
      <c r="AS1055" s="116" t="str">
        <f t="shared" si="149"/>
        <v>N</v>
      </c>
      <c r="AT1055" s="113">
        <f>IFERROR(SUMIF('Current NLData'!A:A,'Payment Changes'!G1055,'Current NLData'!K:K)/COUNTIF('Current NLData'!A:A,'Payment Changes'!G1055),0)+IFERROR(VLOOKUP(G1055&amp;"-ALL",NLPaymentExport,10,FALSE),0)</f>
        <v>25</v>
      </c>
      <c r="AU1055" s="117">
        <f t="shared" si="150"/>
        <v>0</v>
      </c>
    </row>
    <row r="1056" spans="1:80" ht="28.5" outlineLevel="1" x14ac:dyDescent="0.45">
      <c r="A1056" s="3"/>
      <c r="C1056" s="4"/>
      <c r="D1056" s="456"/>
      <c r="E1056" s="90" t="str">
        <f t="shared" si="145"/>
        <v>Sanford</v>
      </c>
      <c r="F1056" s="92" t="s">
        <v>737</v>
      </c>
      <c r="G1056" s="98" t="str">
        <f t="shared" si="151"/>
        <v>CP948-RETURN - 5th don of the month -BONUS</v>
      </c>
      <c r="H1056" s="457"/>
      <c r="I1056" s="37" t="s">
        <v>86</v>
      </c>
      <c r="J1056" s="65">
        <v>0</v>
      </c>
      <c r="K1056" s="65">
        <v>0</v>
      </c>
      <c r="L1056" s="65">
        <v>0</v>
      </c>
      <c r="M1056" s="65">
        <v>0</v>
      </c>
      <c r="N1056" s="65">
        <v>0</v>
      </c>
      <c r="O1056" s="65">
        <v>0</v>
      </c>
      <c r="P1056" s="65">
        <v>0</v>
      </c>
      <c r="Q1056" s="65">
        <v>0</v>
      </c>
      <c r="R1056" s="65">
        <v>0</v>
      </c>
      <c r="S1056" s="65">
        <v>0</v>
      </c>
      <c r="T1056" s="65">
        <v>0</v>
      </c>
      <c r="U1056" s="65">
        <v>0</v>
      </c>
      <c r="V1056" s="188">
        <v>0</v>
      </c>
      <c r="W1056" s="188">
        <v>0</v>
      </c>
      <c r="X1056" s="188">
        <v>0</v>
      </c>
      <c r="Y1056" s="188">
        <v>0</v>
      </c>
      <c r="Z1056" s="188">
        <v>0</v>
      </c>
      <c r="AA1056" s="188">
        <v>0</v>
      </c>
      <c r="AB1056" s="199">
        <v>20</v>
      </c>
      <c r="AC1056" s="199">
        <v>20</v>
      </c>
      <c r="AD1056" s="222">
        <v>20</v>
      </c>
      <c r="AE1056" s="222">
        <v>20</v>
      </c>
      <c r="AF1056" s="222">
        <v>20</v>
      </c>
      <c r="AG1056" s="222">
        <v>20</v>
      </c>
      <c r="AH1056" s="222">
        <v>20</v>
      </c>
      <c r="AI1056" s="222">
        <v>20</v>
      </c>
      <c r="AJ1056" s="290">
        <v>0</v>
      </c>
      <c r="AK1056" s="303">
        <v>0</v>
      </c>
      <c r="AL1056" s="303">
        <v>0</v>
      </c>
      <c r="AM1056" s="290">
        <v>20</v>
      </c>
      <c r="AN1056" s="287">
        <v>20</v>
      </c>
      <c r="AO1056" s="303">
        <v>20</v>
      </c>
      <c r="AP1056" s="303">
        <v>20</v>
      </c>
      <c r="AQ1056" s="303">
        <v>20</v>
      </c>
      <c r="AR1056" s="22"/>
      <c r="AS1056" s="116" t="str">
        <f t="shared" si="149"/>
        <v>N</v>
      </c>
      <c r="AT1056" s="113">
        <f>IFERROR(SUMIF('Current NLData'!A:A,'Payment Changes'!G1056,'Current NLData'!K:K)/COUNTIF('Current NLData'!A:A,'Payment Changes'!G1056),0)+IFERROR(VLOOKUP(G1056&amp;"-ALL",NLPaymentExport,10,FALSE),0)</f>
        <v>20</v>
      </c>
      <c r="AU1056" s="117">
        <f t="shared" si="150"/>
        <v>0</v>
      </c>
    </row>
    <row r="1057" spans="1:80" ht="28.5" outlineLevel="1" x14ac:dyDescent="0.45">
      <c r="A1057" s="3"/>
      <c r="C1057" s="4"/>
      <c r="D1057" s="456"/>
      <c r="E1057" s="90" t="str">
        <f t="shared" si="145"/>
        <v>Sanford</v>
      </c>
      <c r="F1057" s="92" t="s">
        <v>737</v>
      </c>
      <c r="G1057" s="98" t="str">
        <f t="shared" si="151"/>
        <v>CP948-RETURN - 6th don of the month -BONUS</v>
      </c>
      <c r="H1057" s="457"/>
      <c r="I1057" s="38" t="s">
        <v>87</v>
      </c>
      <c r="J1057" s="58">
        <v>35</v>
      </c>
      <c r="K1057" s="58">
        <v>35</v>
      </c>
      <c r="L1057" s="58">
        <v>35</v>
      </c>
      <c r="M1057" s="58">
        <v>35</v>
      </c>
      <c r="N1057" s="58">
        <v>35</v>
      </c>
      <c r="O1057" s="58">
        <v>35</v>
      </c>
      <c r="P1057" s="58">
        <v>35</v>
      </c>
      <c r="Q1057" s="58">
        <v>35</v>
      </c>
      <c r="R1057" s="58">
        <v>35</v>
      </c>
      <c r="S1057" s="58">
        <v>50</v>
      </c>
      <c r="T1057" s="58">
        <v>0</v>
      </c>
      <c r="U1057" s="58">
        <v>0</v>
      </c>
      <c r="V1057" s="186">
        <v>0</v>
      </c>
      <c r="W1057" s="186">
        <v>0</v>
      </c>
      <c r="X1057" s="186">
        <v>25</v>
      </c>
      <c r="Y1057" s="186">
        <v>25</v>
      </c>
      <c r="Z1057" s="186">
        <v>25</v>
      </c>
      <c r="AA1057" s="186">
        <v>25</v>
      </c>
      <c r="AB1057" s="186">
        <v>25</v>
      </c>
      <c r="AC1057" s="186">
        <v>25</v>
      </c>
      <c r="AD1057" s="214">
        <v>25</v>
      </c>
      <c r="AE1057" s="214">
        <v>25</v>
      </c>
      <c r="AF1057" s="214">
        <v>25</v>
      </c>
      <c r="AG1057" s="214">
        <v>25</v>
      </c>
      <c r="AH1057" s="214">
        <v>25</v>
      </c>
      <c r="AI1057" s="214">
        <v>25</v>
      </c>
      <c r="AJ1057" s="289">
        <v>10</v>
      </c>
      <c r="AK1057" s="301">
        <v>10</v>
      </c>
      <c r="AL1057" s="301">
        <v>10</v>
      </c>
      <c r="AM1057" s="289">
        <v>50</v>
      </c>
      <c r="AN1057" s="272">
        <v>50</v>
      </c>
      <c r="AO1057" s="301">
        <v>50</v>
      </c>
      <c r="AP1057" s="301">
        <v>50</v>
      </c>
      <c r="AQ1057" s="301">
        <v>50</v>
      </c>
      <c r="AR1057" s="22"/>
      <c r="AS1057" s="116" t="str">
        <f t="shared" si="149"/>
        <v>N</v>
      </c>
      <c r="AT1057" s="113">
        <f>IFERROR(SUMIF('Current NLData'!A:A,'Payment Changes'!G1057,'Current NLData'!K:K)/COUNTIF('Current NLData'!A:A,'Payment Changes'!G1057),0)+IFERROR(VLOOKUP(G1057&amp;"-ALL",NLPaymentExport,10,FALSE),0)</f>
        <v>50</v>
      </c>
      <c r="AU1057" s="117">
        <f t="shared" si="150"/>
        <v>0</v>
      </c>
    </row>
    <row r="1058" spans="1:80" ht="28.5" outlineLevel="1" x14ac:dyDescent="0.45">
      <c r="A1058" s="3"/>
      <c r="C1058" s="4"/>
      <c r="D1058" s="456"/>
      <c r="E1058" s="90" t="str">
        <f t="shared" si="145"/>
        <v>Sanford</v>
      </c>
      <c r="F1058" s="92" t="s">
        <v>737</v>
      </c>
      <c r="G1058" s="98" t="str">
        <f t="shared" si="151"/>
        <v>CP948-RETURN - 7th don of the month -BONUS</v>
      </c>
      <c r="H1058" s="457"/>
      <c r="I1058" s="38" t="s">
        <v>88</v>
      </c>
      <c r="J1058" s="58">
        <v>0</v>
      </c>
      <c r="K1058" s="58">
        <v>0</v>
      </c>
      <c r="L1058" s="58">
        <v>0</v>
      </c>
      <c r="M1058" s="58">
        <v>0</v>
      </c>
      <c r="N1058" s="58">
        <v>0</v>
      </c>
      <c r="O1058" s="58">
        <v>0</v>
      </c>
      <c r="P1058" s="58">
        <v>0</v>
      </c>
      <c r="Q1058" s="58">
        <v>0</v>
      </c>
      <c r="R1058" s="58">
        <v>0</v>
      </c>
      <c r="S1058" s="58">
        <v>0</v>
      </c>
      <c r="T1058" s="58">
        <v>50</v>
      </c>
      <c r="U1058" s="58">
        <v>50</v>
      </c>
      <c r="V1058" s="186">
        <v>50</v>
      </c>
      <c r="W1058" s="186">
        <v>50</v>
      </c>
      <c r="X1058" s="186">
        <v>0</v>
      </c>
      <c r="Y1058" s="186">
        <v>0</v>
      </c>
      <c r="Z1058" s="186">
        <v>0</v>
      </c>
      <c r="AA1058" s="186">
        <v>0</v>
      </c>
      <c r="AB1058" s="186">
        <v>0</v>
      </c>
      <c r="AC1058" s="186">
        <v>0</v>
      </c>
      <c r="AD1058" s="214">
        <v>0</v>
      </c>
      <c r="AE1058" s="214">
        <v>0</v>
      </c>
      <c r="AF1058" s="214">
        <v>0</v>
      </c>
      <c r="AG1058" s="214">
        <v>0</v>
      </c>
      <c r="AH1058" s="214">
        <v>0</v>
      </c>
      <c r="AI1058" s="214">
        <v>0</v>
      </c>
      <c r="AJ1058" s="272">
        <v>0</v>
      </c>
      <c r="AK1058" s="301">
        <v>0</v>
      </c>
      <c r="AL1058" s="301">
        <v>0</v>
      </c>
      <c r="AM1058" s="301">
        <v>0</v>
      </c>
      <c r="AN1058" s="272">
        <v>0</v>
      </c>
      <c r="AO1058" s="301">
        <v>0</v>
      </c>
      <c r="AP1058" s="301">
        <v>0</v>
      </c>
      <c r="AQ1058" s="301">
        <v>0</v>
      </c>
      <c r="AR1058" s="22"/>
      <c r="AS1058" s="116" t="str">
        <f t="shared" si="149"/>
        <v>N</v>
      </c>
      <c r="AT1058" s="113">
        <f>IFERROR(SUMIF('Current NLData'!A:A,'Payment Changes'!G1058,'Current NLData'!K:K)/COUNTIF('Current NLData'!A:A,'Payment Changes'!G1058),0)+IFERROR(VLOOKUP(G1058&amp;"-ALL",NLPaymentExport,10,FALSE),0)</f>
        <v>0</v>
      </c>
      <c r="AU1058" s="117">
        <f t="shared" si="150"/>
        <v>0</v>
      </c>
    </row>
    <row r="1059" spans="1:80" ht="28.5" outlineLevel="1" x14ac:dyDescent="0.45">
      <c r="A1059" s="3"/>
      <c r="C1059" s="4"/>
      <c r="D1059" s="456"/>
      <c r="E1059" s="90" t="str">
        <f t="shared" si="145"/>
        <v>Sanford</v>
      </c>
      <c r="F1059" s="92" t="s">
        <v>737</v>
      </c>
      <c r="G1059" s="98" t="str">
        <f t="shared" si="151"/>
        <v>CP948-RETURN - 8th don of the month -BONUS</v>
      </c>
      <c r="H1059" s="457"/>
      <c r="I1059" s="38" t="s">
        <v>89</v>
      </c>
      <c r="J1059" s="58">
        <v>0</v>
      </c>
      <c r="K1059" s="58">
        <v>0</v>
      </c>
      <c r="L1059" s="58">
        <v>0</v>
      </c>
      <c r="M1059" s="58">
        <v>0</v>
      </c>
      <c r="N1059" s="58">
        <v>0</v>
      </c>
      <c r="O1059" s="58">
        <v>0</v>
      </c>
      <c r="P1059" s="58">
        <v>0</v>
      </c>
      <c r="Q1059" s="58">
        <v>0</v>
      </c>
      <c r="R1059" s="58">
        <v>0</v>
      </c>
      <c r="S1059" s="58">
        <v>0</v>
      </c>
      <c r="T1059" s="58">
        <v>0</v>
      </c>
      <c r="U1059" s="58">
        <v>0</v>
      </c>
      <c r="V1059" s="186">
        <v>0</v>
      </c>
      <c r="W1059" s="186">
        <v>0</v>
      </c>
      <c r="X1059" s="186">
        <v>0</v>
      </c>
      <c r="Y1059" s="186">
        <v>0</v>
      </c>
      <c r="Z1059" s="186">
        <v>0</v>
      </c>
      <c r="AA1059" s="186">
        <v>0</v>
      </c>
      <c r="AB1059" s="186">
        <v>0</v>
      </c>
      <c r="AC1059" s="186">
        <v>0</v>
      </c>
      <c r="AD1059" s="214">
        <v>0</v>
      </c>
      <c r="AE1059" s="214">
        <v>0</v>
      </c>
      <c r="AF1059" s="214">
        <v>0</v>
      </c>
      <c r="AG1059" s="214">
        <v>0</v>
      </c>
      <c r="AH1059" s="214">
        <v>0</v>
      </c>
      <c r="AI1059" s="214">
        <v>0</v>
      </c>
      <c r="AJ1059" s="272">
        <v>0</v>
      </c>
      <c r="AK1059" s="301">
        <v>0</v>
      </c>
      <c r="AL1059" s="301">
        <v>0</v>
      </c>
      <c r="AM1059" s="301">
        <v>0</v>
      </c>
      <c r="AN1059" s="272">
        <v>0</v>
      </c>
      <c r="AO1059" s="301">
        <v>0</v>
      </c>
      <c r="AP1059" s="301">
        <v>0</v>
      </c>
      <c r="AQ1059" s="301">
        <v>0</v>
      </c>
      <c r="AR1059" s="22"/>
      <c r="AS1059" s="116" t="str">
        <f t="shared" si="149"/>
        <v>N</v>
      </c>
      <c r="AT1059" s="113">
        <f>IFERROR(SUMIF('Current NLData'!A:A,'Payment Changes'!G1059,'Current NLData'!K:K)/COUNTIF('Current NLData'!A:A,'Payment Changes'!G1059),0)+IFERROR(VLOOKUP(G1059&amp;"-ALL",NLPaymentExport,10,FALSE),0)</f>
        <v>0</v>
      </c>
      <c r="AU1059" s="117">
        <f t="shared" si="150"/>
        <v>0</v>
      </c>
    </row>
    <row r="1060" spans="1:80" ht="28.5" outlineLevel="1" x14ac:dyDescent="0.45">
      <c r="A1060" s="3"/>
      <c r="C1060" s="4" t="str">
        <f>IF(J1060=0,"Warning","")</f>
        <v/>
      </c>
      <c r="D1060" s="456"/>
      <c r="E1060" s="90" t="str">
        <f t="shared" ref="E1060:E1123" si="152">IF(B1060 = "",E1059,B1060)</f>
        <v>Sanford</v>
      </c>
      <c r="F1060" s="92" t="str">
        <f t="shared" ref="F1060:F1120" si="153">IF(D1060 = "",F1059,D1060)</f>
        <v>CP948</v>
      </c>
      <c r="G1060" s="98" t="str">
        <f t="shared" si="151"/>
        <v>CP948-RETURN - Buddy referral  -BONUS</v>
      </c>
      <c r="H1060" s="457"/>
      <c r="I1060" s="39" t="s">
        <v>90</v>
      </c>
      <c r="J1060" s="58">
        <v>50</v>
      </c>
      <c r="K1060" s="58">
        <v>50</v>
      </c>
      <c r="L1060" s="58">
        <v>0</v>
      </c>
      <c r="M1060" s="58">
        <v>0</v>
      </c>
      <c r="N1060" s="58">
        <v>0</v>
      </c>
      <c r="O1060" s="58">
        <v>50</v>
      </c>
      <c r="P1060" s="58">
        <v>50</v>
      </c>
      <c r="Q1060" s="58">
        <v>50</v>
      </c>
      <c r="R1060" s="58">
        <v>50</v>
      </c>
      <c r="S1060" s="58">
        <v>50</v>
      </c>
      <c r="T1060" s="58">
        <v>50</v>
      </c>
      <c r="U1060" s="58">
        <v>50</v>
      </c>
      <c r="V1060" s="186">
        <v>50</v>
      </c>
      <c r="W1060" s="186">
        <v>50</v>
      </c>
      <c r="X1060" s="186">
        <v>50</v>
      </c>
      <c r="Y1060" s="186">
        <v>50</v>
      </c>
      <c r="Z1060" s="186">
        <v>50</v>
      </c>
      <c r="AA1060" s="186">
        <v>50</v>
      </c>
      <c r="AB1060" s="186">
        <v>50</v>
      </c>
      <c r="AC1060" s="186">
        <v>50</v>
      </c>
      <c r="AD1060" s="214">
        <v>50</v>
      </c>
      <c r="AE1060" s="214">
        <v>50</v>
      </c>
      <c r="AF1060" s="214">
        <v>50</v>
      </c>
      <c r="AG1060" s="214">
        <v>50</v>
      </c>
      <c r="AH1060" s="214">
        <v>50</v>
      </c>
      <c r="AI1060" s="214">
        <v>50</v>
      </c>
      <c r="AJ1060" s="289">
        <v>25</v>
      </c>
      <c r="AK1060" s="301">
        <v>25</v>
      </c>
      <c r="AL1060" s="301">
        <v>25</v>
      </c>
      <c r="AM1060" s="289">
        <v>50</v>
      </c>
      <c r="AN1060" s="272">
        <v>50</v>
      </c>
      <c r="AO1060" s="301">
        <v>50</v>
      </c>
      <c r="AP1060" s="301">
        <v>50</v>
      </c>
      <c r="AQ1060" s="301">
        <v>50</v>
      </c>
      <c r="AR1060" s="22"/>
      <c r="AS1060" s="116" t="str">
        <f t="shared" si="149"/>
        <v>N</v>
      </c>
      <c r="AT1060" s="113">
        <f>IFERROR(SUMIF('Current NLData'!A:A,'Payment Changes'!G1060,'Current NLData'!K:K)/COUNTIF('Current NLData'!A:A,'Payment Changes'!G1060),0)+IFERROR(VLOOKUP(G1060&amp;"-ALL",NLPaymentExport,10,FALSE),0)</f>
        <v>50</v>
      </c>
      <c r="AU1060" s="117">
        <f t="shared" si="150"/>
        <v>0</v>
      </c>
    </row>
    <row r="1061" spans="1:80" s="89" customFormat="1" ht="21.4" thickBot="1" x14ac:dyDescent="0.7">
      <c r="A1061" s="85"/>
      <c r="B1061" s="348"/>
      <c r="C1061" s="160"/>
      <c r="D1061" s="86"/>
      <c r="E1061" s="86"/>
      <c r="F1061" s="86"/>
      <c r="G1061" s="86"/>
      <c r="H1061" s="95"/>
      <c r="I1061" s="87"/>
      <c r="J1061" s="88"/>
      <c r="K1061" s="88"/>
      <c r="L1061" s="88"/>
      <c r="M1061" s="88"/>
      <c r="N1061" s="88"/>
      <c r="O1061" s="88"/>
      <c r="P1061" s="88"/>
      <c r="Q1061" s="88"/>
      <c r="R1061" s="88"/>
      <c r="S1061" s="88"/>
      <c r="T1061" s="88"/>
      <c r="U1061" s="88"/>
      <c r="V1061" s="189" t="s">
        <v>91</v>
      </c>
      <c r="W1061" s="189" t="s">
        <v>91</v>
      </c>
      <c r="X1061" s="189" t="s">
        <v>91</v>
      </c>
      <c r="Y1061" s="189" t="s">
        <v>91</v>
      </c>
      <c r="Z1061" s="189" t="s">
        <v>91</v>
      </c>
      <c r="AA1061" s="189" t="s">
        <v>91</v>
      </c>
      <c r="AB1061" s="189" t="s">
        <v>91</v>
      </c>
      <c r="AC1061" s="189" t="s">
        <v>91</v>
      </c>
      <c r="AD1061" s="257" t="s">
        <v>91</v>
      </c>
      <c r="AE1061" s="257" t="s">
        <v>91</v>
      </c>
      <c r="AF1061" s="257" t="s">
        <v>91</v>
      </c>
      <c r="AG1061" s="257" t="s">
        <v>91</v>
      </c>
      <c r="AH1061" s="257" t="s">
        <v>91</v>
      </c>
      <c r="AI1061" s="257" t="s">
        <v>91</v>
      </c>
      <c r="AJ1061" s="288" t="s">
        <v>91</v>
      </c>
      <c r="AK1061" s="311" t="s">
        <v>91</v>
      </c>
      <c r="AL1061" s="311" t="s">
        <v>91</v>
      </c>
      <c r="AM1061" s="311" t="s">
        <v>91</v>
      </c>
      <c r="AN1061" s="288" t="s">
        <v>91</v>
      </c>
      <c r="AO1061" s="311" t="s">
        <v>91</v>
      </c>
      <c r="AP1061" s="311" t="s">
        <v>91</v>
      </c>
      <c r="AQ1061" s="311" t="s">
        <v>91</v>
      </c>
      <c r="AR1061" s="21"/>
      <c r="AS1061" s="116" t="str">
        <f t="shared" si="149"/>
        <v>N</v>
      </c>
      <c r="AT1061" s="113">
        <f>IFERROR(SUMIF('Current NLData'!A:A,'Payment Changes'!G1061,'Current NLData'!K:K)/COUNTIF('Current NLData'!A:A,'Payment Changes'!G1061),0)+IFERROR(VLOOKUP(G1061&amp;"-ALL",NLPaymentExport,10,FALSE),0)</f>
        <v>0</v>
      </c>
      <c r="AU1061" s="117" t="str">
        <f t="shared" si="150"/>
        <v/>
      </c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</row>
    <row r="1062" spans="1:80" s="10" customFormat="1" x14ac:dyDescent="0.45">
      <c r="A1062" s="458">
        <v>59</v>
      </c>
      <c r="B1062" s="461" t="s">
        <v>748</v>
      </c>
      <c r="C1062" s="464" t="s">
        <v>44</v>
      </c>
      <c r="D1062" s="467" t="s">
        <v>305</v>
      </c>
      <c r="E1062" s="105" t="str">
        <f t="shared" si="152"/>
        <v>Somerset</v>
      </c>
      <c r="F1062" s="106" t="s">
        <v>749</v>
      </c>
      <c r="G1062" s="107" t="str">
        <f t="shared" ref="G1062:G1080" si="154">F1062&amp;"-"&amp;I1062</f>
        <v>CP125-New Donor</v>
      </c>
      <c r="H1062" s="470" t="s">
        <v>282</v>
      </c>
      <c r="I1062" s="76" t="s">
        <v>48</v>
      </c>
      <c r="J1062" s="40" t="s">
        <v>750</v>
      </c>
      <c r="K1062" s="41" t="s">
        <v>750</v>
      </c>
      <c r="L1062" s="41" t="s">
        <v>750</v>
      </c>
      <c r="M1062" s="42" t="s">
        <v>750</v>
      </c>
      <c r="N1062" s="40" t="s">
        <v>750</v>
      </c>
      <c r="O1062" s="40" t="s">
        <v>750</v>
      </c>
      <c r="P1062" s="40" t="s">
        <v>750</v>
      </c>
      <c r="Q1062" s="40" t="s">
        <v>750</v>
      </c>
      <c r="R1062" s="40" t="s">
        <v>750</v>
      </c>
      <c r="S1062" s="40" t="s">
        <v>750</v>
      </c>
      <c r="T1062" s="40" t="s">
        <v>750</v>
      </c>
      <c r="U1062" s="40" t="s">
        <v>750</v>
      </c>
      <c r="V1062" s="180" t="s">
        <v>750</v>
      </c>
      <c r="W1062" s="180" t="s">
        <v>750</v>
      </c>
      <c r="X1062" s="180" t="s">
        <v>750</v>
      </c>
      <c r="Y1062" s="180" t="s">
        <v>750</v>
      </c>
      <c r="Z1062" s="180" t="s">
        <v>750</v>
      </c>
      <c r="AA1062" s="180" t="s">
        <v>750</v>
      </c>
      <c r="AB1062" s="180" t="s">
        <v>750</v>
      </c>
      <c r="AC1062" s="180" t="s">
        <v>750</v>
      </c>
      <c r="AD1062" s="213" t="s">
        <v>750</v>
      </c>
      <c r="AE1062" s="213" t="s">
        <v>750</v>
      </c>
      <c r="AF1062" s="213" t="s">
        <v>750</v>
      </c>
      <c r="AG1062" s="213" t="s">
        <v>750</v>
      </c>
      <c r="AH1062" s="213" t="s">
        <v>750</v>
      </c>
      <c r="AI1062" s="213" t="s">
        <v>750</v>
      </c>
      <c r="AJ1062" s="281" t="s">
        <v>750</v>
      </c>
      <c r="AK1062" s="320" t="s">
        <v>750</v>
      </c>
      <c r="AL1062" s="320" t="s">
        <v>750</v>
      </c>
      <c r="AM1062" s="320" t="s">
        <v>750</v>
      </c>
      <c r="AN1062" s="281" t="s">
        <v>750</v>
      </c>
      <c r="AO1062" s="320" t="s">
        <v>750</v>
      </c>
      <c r="AP1062" s="320" t="s">
        <v>750</v>
      </c>
      <c r="AQ1062" s="320" t="s">
        <v>750</v>
      </c>
      <c r="AR1062" s="108"/>
      <c r="AS1062" s="116" t="str">
        <f t="shared" si="149"/>
        <v>N</v>
      </c>
      <c r="AT1062" s="113">
        <f>IFERROR(SUMIF('Current NLData'!A:A,'Payment Changes'!G1062,'Current NLData'!K:K)/COUNTIF('Current NLData'!A:A,'Payment Changes'!G1062),0)+IFERROR(VLOOKUP(G1062&amp;"-ALL",NLPaymentExport,10,FALSE),0)</f>
        <v>0</v>
      </c>
      <c r="AU1062" s="117" t="str">
        <f t="shared" si="150"/>
        <v/>
      </c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</row>
    <row r="1063" spans="1:80" x14ac:dyDescent="0.45">
      <c r="A1063" s="459"/>
      <c r="B1063" s="462"/>
      <c r="C1063" s="465"/>
      <c r="D1063" s="468"/>
      <c r="E1063" s="90" t="str">
        <f t="shared" si="152"/>
        <v>Somerset</v>
      </c>
      <c r="F1063" s="91" t="s">
        <v>749</v>
      </c>
      <c r="G1063" s="97" t="str">
        <f t="shared" si="154"/>
        <v>CP125-Return Donor</v>
      </c>
      <c r="H1063" s="471"/>
      <c r="I1063" s="77" t="s">
        <v>60</v>
      </c>
      <c r="J1063" s="43">
        <v>100</v>
      </c>
      <c r="K1063" s="43">
        <v>100</v>
      </c>
      <c r="L1063" s="44">
        <v>100</v>
      </c>
      <c r="M1063" s="45" t="s">
        <v>132</v>
      </c>
      <c r="N1063" s="43" t="s">
        <v>132</v>
      </c>
      <c r="O1063" s="43" t="s">
        <v>132</v>
      </c>
      <c r="P1063" s="43" t="s">
        <v>132</v>
      </c>
      <c r="Q1063" s="43" t="s">
        <v>132</v>
      </c>
      <c r="R1063" s="43" t="s">
        <v>132</v>
      </c>
      <c r="S1063" s="43" t="s">
        <v>132</v>
      </c>
      <c r="T1063" s="43" t="s">
        <v>132</v>
      </c>
      <c r="U1063" s="43" t="s">
        <v>132</v>
      </c>
      <c r="V1063" s="176" t="s">
        <v>132</v>
      </c>
      <c r="W1063" s="176" t="s">
        <v>132</v>
      </c>
      <c r="X1063" s="176" t="s">
        <v>132</v>
      </c>
      <c r="Y1063" s="176" t="s">
        <v>132</v>
      </c>
      <c r="Z1063" s="176" t="s">
        <v>132</v>
      </c>
      <c r="AA1063" s="176" t="s">
        <v>132</v>
      </c>
      <c r="AB1063" s="176" t="s">
        <v>132</v>
      </c>
      <c r="AC1063" s="176" t="s">
        <v>132</v>
      </c>
      <c r="AD1063" s="217" t="s">
        <v>132</v>
      </c>
      <c r="AE1063" s="217" t="s">
        <v>132</v>
      </c>
      <c r="AF1063" s="217" t="s">
        <v>132</v>
      </c>
      <c r="AG1063" s="217" t="s">
        <v>132</v>
      </c>
      <c r="AH1063" s="217" t="s">
        <v>132</v>
      </c>
      <c r="AI1063" s="217" t="s">
        <v>132</v>
      </c>
      <c r="AJ1063" s="270" t="s">
        <v>132</v>
      </c>
      <c r="AK1063" s="313" t="s">
        <v>132</v>
      </c>
      <c r="AL1063" s="313" t="s">
        <v>132</v>
      </c>
      <c r="AM1063" s="313" t="s">
        <v>132</v>
      </c>
      <c r="AN1063" s="270" t="s">
        <v>132</v>
      </c>
      <c r="AO1063" s="313" t="s">
        <v>132</v>
      </c>
      <c r="AP1063" s="313" t="s">
        <v>132</v>
      </c>
      <c r="AQ1063" s="313" t="s">
        <v>132</v>
      </c>
      <c r="AR1063" s="21"/>
      <c r="AS1063" s="116" t="str">
        <f t="shared" si="149"/>
        <v>N</v>
      </c>
      <c r="AT1063" s="113">
        <f>IFERROR(SUMIF('Current NLData'!A:A,'Payment Changes'!G1063,'Current NLData'!K:K)/COUNTIF('Current NLData'!A:A,'Payment Changes'!G1063),0)+IFERROR(VLOOKUP(G1063&amp;"-ALL",NLPaymentExport,10,FALSE),0)</f>
        <v>0</v>
      </c>
      <c r="AU1063" s="117" t="str">
        <f t="shared" si="150"/>
        <v/>
      </c>
    </row>
    <row r="1064" spans="1:80" x14ac:dyDescent="0.45">
      <c r="A1064" s="459"/>
      <c r="B1064" s="462"/>
      <c r="C1064" s="465"/>
      <c r="D1064" s="468"/>
      <c r="E1064" s="90" t="str">
        <f t="shared" si="152"/>
        <v>Somerset</v>
      </c>
      <c r="F1064" s="91" t="s">
        <v>749</v>
      </c>
      <c r="G1064" s="97" t="str">
        <f t="shared" si="154"/>
        <v>CP125-Retention Bonus</v>
      </c>
      <c r="H1064" s="471"/>
      <c r="I1064" s="78" t="s">
        <v>62</v>
      </c>
      <c r="J1064" s="46" t="s">
        <v>751</v>
      </c>
      <c r="K1064" s="46" t="s">
        <v>751</v>
      </c>
      <c r="L1064" s="47" t="s">
        <v>751</v>
      </c>
      <c r="M1064" s="48" t="s">
        <v>751</v>
      </c>
      <c r="N1064" s="46" t="s">
        <v>751</v>
      </c>
      <c r="O1064" s="46" t="s">
        <v>751</v>
      </c>
      <c r="P1064" s="46" t="s">
        <v>751</v>
      </c>
      <c r="Q1064" s="46" t="s">
        <v>751</v>
      </c>
      <c r="R1064" s="46" t="s">
        <v>751</v>
      </c>
      <c r="S1064" s="46" t="s">
        <v>751</v>
      </c>
      <c r="T1064" s="46" t="s">
        <v>751</v>
      </c>
      <c r="U1064" s="46" t="s">
        <v>751</v>
      </c>
      <c r="V1064" s="177" t="s">
        <v>751</v>
      </c>
      <c r="W1064" s="177" t="s">
        <v>751</v>
      </c>
      <c r="X1064" s="177" t="s">
        <v>751</v>
      </c>
      <c r="Y1064" s="177" t="s">
        <v>751</v>
      </c>
      <c r="Z1064" s="177" t="s">
        <v>751</v>
      </c>
      <c r="AA1064" s="177" t="s">
        <v>751</v>
      </c>
      <c r="AB1064" s="177" t="s">
        <v>751</v>
      </c>
      <c r="AC1064" s="177" t="s">
        <v>751</v>
      </c>
      <c r="AD1064" s="218" t="s">
        <v>751</v>
      </c>
      <c r="AE1064" s="218" t="s">
        <v>751</v>
      </c>
      <c r="AF1064" s="218" t="s">
        <v>751</v>
      </c>
      <c r="AG1064" s="218" t="s">
        <v>751</v>
      </c>
      <c r="AH1064" s="218" t="s">
        <v>751</v>
      </c>
      <c r="AI1064" s="218" t="s">
        <v>751</v>
      </c>
      <c r="AJ1064" s="280" t="s">
        <v>751</v>
      </c>
      <c r="AK1064" s="314" t="s">
        <v>751</v>
      </c>
      <c r="AL1064" s="314" t="s">
        <v>751</v>
      </c>
      <c r="AM1064" s="314" t="s">
        <v>751</v>
      </c>
      <c r="AN1064" s="276" t="s">
        <v>752</v>
      </c>
      <c r="AO1064" s="314" t="s">
        <v>752</v>
      </c>
      <c r="AP1064" s="314" t="s">
        <v>752</v>
      </c>
      <c r="AQ1064" s="314" t="s">
        <v>752</v>
      </c>
      <c r="AR1064" s="21"/>
      <c r="AS1064" s="116" t="str">
        <f t="shared" si="149"/>
        <v>N</v>
      </c>
      <c r="AT1064" s="113">
        <f>IFERROR(SUMIF('Current NLData'!A:A,'Payment Changes'!G1064,'Current NLData'!K:K)/COUNTIF('Current NLData'!A:A,'Payment Changes'!G1064),0)+IFERROR(VLOOKUP(G1064&amp;"-ALL",NLPaymentExport,10,FALSE),0)</f>
        <v>0</v>
      </c>
      <c r="AU1064" s="117" t="str">
        <f t="shared" si="150"/>
        <v/>
      </c>
    </row>
    <row r="1065" spans="1:80" s="15" customFormat="1" ht="14.65" thickBot="1" x14ac:dyDescent="0.5">
      <c r="A1065" s="460"/>
      <c r="B1065" s="463"/>
      <c r="C1065" s="466"/>
      <c r="D1065" s="469"/>
      <c r="E1065" s="109" t="str">
        <f t="shared" si="152"/>
        <v>Somerset</v>
      </c>
      <c r="F1065" s="110" t="s">
        <v>749</v>
      </c>
      <c r="G1065" s="111" t="str">
        <f t="shared" si="154"/>
        <v>CP125-Referral</v>
      </c>
      <c r="H1065" s="472"/>
      <c r="I1065" s="79" t="s">
        <v>73</v>
      </c>
      <c r="J1065" s="49" t="s">
        <v>753</v>
      </c>
      <c r="K1065" s="49" t="s">
        <v>753</v>
      </c>
      <c r="L1065" s="50" t="s">
        <v>753</v>
      </c>
      <c r="M1065" s="51" t="s">
        <v>753</v>
      </c>
      <c r="N1065" s="49" t="s">
        <v>753</v>
      </c>
      <c r="O1065" s="49" t="s">
        <v>753</v>
      </c>
      <c r="P1065" s="49" t="s">
        <v>753</v>
      </c>
      <c r="Q1065" s="49" t="s">
        <v>753</v>
      </c>
      <c r="R1065" s="49" t="s">
        <v>753</v>
      </c>
      <c r="S1065" s="49" t="s">
        <v>753</v>
      </c>
      <c r="T1065" s="49" t="s">
        <v>753</v>
      </c>
      <c r="U1065" s="49" t="s">
        <v>753</v>
      </c>
      <c r="V1065" s="178" t="s">
        <v>753</v>
      </c>
      <c r="W1065" s="178" t="s">
        <v>753</v>
      </c>
      <c r="X1065" s="178" t="s">
        <v>753</v>
      </c>
      <c r="Y1065" s="178" t="s">
        <v>753</v>
      </c>
      <c r="Z1065" s="178" t="s">
        <v>753</v>
      </c>
      <c r="AA1065" s="178" t="s">
        <v>753</v>
      </c>
      <c r="AB1065" s="178" t="s">
        <v>753</v>
      </c>
      <c r="AC1065" s="178" t="s">
        <v>753</v>
      </c>
      <c r="AD1065" s="219" t="s">
        <v>753</v>
      </c>
      <c r="AE1065" s="219" t="s">
        <v>753</v>
      </c>
      <c r="AF1065" s="219" t="s">
        <v>753</v>
      </c>
      <c r="AG1065" s="219" t="s">
        <v>753</v>
      </c>
      <c r="AH1065" s="219" t="s">
        <v>753</v>
      </c>
      <c r="AI1065" s="219" t="s">
        <v>753</v>
      </c>
      <c r="AJ1065" s="277" t="s">
        <v>753</v>
      </c>
      <c r="AK1065" s="315" t="s">
        <v>753</v>
      </c>
      <c r="AL1065" s="315" t="s">
        <v>753</v>
      </c>
      <c r="AM1065" s="315" t="s">
        <v>753</v>
      </c>
      <c r="AN1065" s="277" t="s">
        <v>753</v>
      </c>
      <c r="AO1065" s="315" t="s">
        <v>753</v>
      </c>
      <c r="AP1065" s="315" t="s">
        <v>753</v>
      </c>
      <c r="AQ1065" s="315" t="s">
        <v>753</v>
      </c>
      <c r="AR1065" s="112"/>
      <c r="AS1065" s="116" t="str">
        <f t="shared" si="149"/>
        <v>N</v>
      </c>
      <c r="AT1065" s="113">
        <f>IFERROR(SUMIF('Current NLData'!A:A,'Payment Changes'!G1065,'Current NLData'!K:K)/COUNTIF('Current NLData'!A:A,'Payment Changes'!G1065),0)+IFERROR(VLOOKUP(G1065&amp;"-ALL",NLPaymentExport,10,FALSE),0)</f>
        <v>0</v>
      </c>
      <c r="AU1065" s="117" t="str">
        <f t="shared" si="150"/>
        <v/>
      </c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</row>
    <row r="1066" spans="1:80" outlineLevel="1" x14ac:dyDescent="0.45">
      <c r="A1066" s="3"/>
      <c r="C1066" s="4"/>
      <c r="D1066" s="455" t="s">
        <v>749</v>
      </c>
      <c r="E1066" s="90" t="str">
        <f t="shared" si="152"/>
        <v>Somerset</v>
      </c>
      <c r="F1066" s="92" t="str">
        <f t="shared" si="153"/>
        <v>CP125</v>
      </c>
      <c r="G1066" s="98" t="str">
        <f t="shared" si="154"/>
        <v>CP125-NEW DONOR -1st</v>
      </c>
      <c r="H1066" s="457" t="s">
        <v>75</v>
      </c>
      <c r="I1066" s="33" t="s">
        <v>76</v>
      </c>
      <c r="J1066" s="60">
        <v>100</v>
      </c>
      <c r="K1066" s="60">
        <v>100</v>
      </c>
      <c r="L1066" s="60">
        <v>100</v>
      </c>
      <c r="M1066" s="60">
        <v>100</v>
      </c>
      <c r="N1066" s="60">
        <v>100</v>
      </c>
      <c r="O1066" s="60">
        <v>100</v>
      </c>
      <c r="P1066" s="60">
        <v>100</v>
      </c>
      <c r="Q1066" s="60">
        <v>100</v>
      </c>
      <c r="R1066" s="60">
        <v>100</v>
      </c>
      <c r="S1066" s="60">
        <v>100</v>
      </c>
      <c r="T1066" s="60">
        <v>100</v>
      </c>
      <c r="U1066" s="60">
        <v>100</v>
      </c>
      <c r="V1066" s="185">
        <v>100</v>
      </c>
      <c r="W1066" s="185">
        <v>100</v>
      </c>
      <c r="X1066" s="185">
        <v>100</v>
      </c>
      <c r="Y1066" s="185">
        <v>100</v>
      </c>
      <c r="Z1066" s="185">
        <v>100</v>
      </c>
      <c r="AA1066" s="185">
        <v>100</v>
      </c>
      <c r="AB1066" s="185">
        <v>100</v>
      </c>
      <c r="AC1066" s="185">
        <v>100</v>
      </c>
      <c r="AD1066" s="220">
        <v>100</v>
      </c>
      <c r="AE1066" s="220">
        <v>100</v>
      </c>
      <c r="AF1066" s="220">
        <v>100</v>
      </c>
      <c r="AG1066" s="220">
        <v>100</v>
      </c>
      <c r="AH1066" s="220">
        <v>100</v>
      </c>
      <c r="AI1066" s="220">
        <v>100</v>
      </c>
      <c r="AJ1066" s="286">
        <v>100</v>
      </c>
      <c r="AK1066" s="300">
        <v>100</v>
      </c>
      <c r="AL1066" s="300">
        <v>100</v>
      </c>
      <c r="AM1066" s="300">
        <v>100</v>
      </c>
      <c r="AN1066" s="286">
        <v>100</v>
      </c>
      <c r="AO1066" s="300">
        <v>100</v>
      </c>
      <c r="AP1066" s="300">
        <v>100</v>
      </c>
      <c r="AQ1066" s="300">
        <v>100</v>
      </c>
      <c r="AR1066" s="22"/>
      <c r="AS1066" s="116" t="str">
        <f t="shared" si="149"/>
        <v>N</v>
      </c>
      <c r="AT1066" s="113">
        <f>IFERROR(SUMIF('Current NLData'!A:A,'Payment Changes'!G1066,'Current NLData'!K:K)/COUNTIF('Current NLData'!A:A,'Payment Changes'!G1066),0)+IFERROR(VLOOKUP(G1066&amp;"-ALL",NLPaymentExport,10,FALSE),0)</f>
        <v>100</v>
      </c>
      <c r="AU1066" s="117">
        <f t="shared" si="150"/>
        <v>0</v>
      </c>
    </row>
    <row r="1067" spans="1:80" outlineLevel="1" x14ac:dyDescent="0.45">
      <c r="A1067" s="3"/>
      <c r="C1067" s="4"/>
      <c r="D1067" s="456"/>
      <c r="E1067" s="90" t="str">
        <f t="shared" si="152"/>
        <v>Somerset</v>
      </c>
      <c r="F1067" s="92" t="str">
        <f t="shared" si="153"/>
        <v>CP125</v>
      </c>
      <c r="G1067" s="98" t="str">
        <f t="shared" si="154"/>
        <v>CP125-NEW DONOR -2nd</v>
      </c>
      <c r="H1067" s="457"/>
      <c r="I1067" s="34" t="s">
        <v>77</v>
      </c>
      <c r="J1067" s="58">
        <v>100</v>
      </c>
      <c r="K1067" s="58">
        <v>100</v>
      </c>
      <c r="L1067" s="58">
        <v>100</v>
      </c>
      <c r="M1067" s="58">
        <v>100</v>
      </c>
      <c r="N1067" s="58">
        <v>100</v>
      </c>
      <c r="O1067" s="58">
        <v>100</v>
      </c>
      <c r="P1067" s="58">
        <v>100</v>
      </c>
      <c r="Q1067" s="58">
        <v>100</v>
      </c>
      <c r="R1067" s="58">
        <v>100</v>
      </c>
      <c r="S1067" s="58">
        <v>100</v>
      </c>
      <c r="T1067" s="58">
        <v>100</v>
      </c>
      <c r="U1067" s="58">
        <v>100</v>
      </c>
      <c r="V1067" s="186">
        <v>100</v>
      </c>
      <c r="W1067" s="186">
        <v>100</v>
      </c>
      <c r="X1067" s="186">
        <v>100</v>
      </c>
      <c r="Y1067" s="186">
        <v>100</v>
      </c>
      <c r="Z1067" s="186">
        <v>100</v>
      </c>
      <c r="AA1067" s="186">
        <v>100</v>
      </c>
      <c r="AB1067" s="186">
        <v>100</v>
      </c>
      <c r="AC1067" s="186">
        <v>100</v>
      </c>
      <c r="AD1067" s="214">
        <v>100</v>
      </c>
      <c r="AE1067" s="214">
        <v>100</v>
      </c>
      <c r="AF1067" s="214">
        <v>100</v>
      </c>
      <c r="AG1067" s="214">
        <v>100</v>
      </c>
      <c r="AH1067" s="214">
        <v>100</v>
      </c>
      <c r="AI1067" s="214">
        <v>100</v>
      </c>
      <c r="AJ1067" s="272">
        <v>100</v>
      </c>
      <c r="AK1067" s="301">
        <v>100</v>
      </c>
      <c r="AL1067" s="301">
        <v>100</v>
      </c>
      <c r="AM1067" s="301">
        <v>100</v>
      </c>
      <c r="AN1067" s="272">
        <v>100</v>
      </c>
      <c r="AO1067" s="301">
        <v>100</v>
      </c>
      <c r="AP1067" s="301">
        <v>100</v>
      </c>
      <c r="AQ1067" s="301">
        <v>100</v>
      </c>
      <c r="AR1067" s="22"/>
      <c r="AS1067" s="116" t="str">
        <f t="shared" si="149"/>
        <v>N</v>
      </c>
      <c r="AT1067" s="113">
        <f>IFERROR(SUMIF('Current NLData'!A:A,'Payment Changes'!G1067,'Current NLData'!K:K)/COUNTIF('Current NLData'!A:A,'Payment Changes'!G1067),0)+IFERROR(VLOOKUP(G1067&amp;"-ALL",NLPaymentExport,10,FALSE),0)</f>
        <v>100</v>
      </c>
      <c r="AU1067" s="117">
        <f t="shared" si="150"/>
        <v>0</v>
      </c>
    </row>
    <row r="1068" spans="1:80" outlineLevel="1" x14ac:dyDescent="0.45">
      <c r="A1068" s="3"/>
      <c r="C1068" s="4"/>
      <c r="D1068" s="456"/>
      <c r="E1068" s="90" t="str">
        <f t="shared" si="152"/>
        <v>Somerset</v>
      </c>
      <c r="F1068" s="92" t="str">
        <f t="shared" si="153"/>
        <v>CP125</v>
      </c>
      <c r="G1068" s="98" t="str">
        <f t="shared" si="154"/>
        <v>CP125-NEW DONOR -3rd</v>
      </c>
      <c r="H1068" s="457"/>
      <c r="I1068" s="34" t="s">
        <v>78</v>
      </c>
      <c r="J1068" s="58">
        <v>100</v>
      </c>
      <c r="K1068" s="58">
        <v>100</v>
      </c>
      <c r="L1068" s="58">
        <v>100</v>
      </c>
      <c r="M1068" s="58">
        <v>100</v>
      </c>
      <c r="N1068" s="58">
        <v>100</v>
      </c>
      <c r="O1068" s="58">
        <v>100</v>
      </c>
      <c r="P1068" s="58">
        <v>100</v>
      </c>
      <c r="Q1068" s="58">
        <v>100</v>
      </c>
      <c r="R1068" s="58">
        <v>100</v>
      </c>
      <c r="S1068" s="58">
        <v>100</v>
      </c>
      <c r="T1068" s="58">
        <v>100</v>
      </c>
      <c r="U1068" s="58">
        <v>100</v>
      </c>
      <c r="V1068" s="186">
        <v>100</v>
      </c>
      <c r="W1068" s="186">
        <v>100</v>
      </c>
      <c r="X1068" s="186">
        <v>100</v>
      </c>
      <c r="Y1068" s="186">
        <v>100</v>
      </c>
      <c r="Z1068" s="186">
        <v>100</v>
      </c>
      <c r="AA1068" s="186">
        <v>100</v>
      </c>
      <c r="AB1068" s="186">
        <v>100</v>
      </c>
      <c r="AC1068" s="186">
        <v>100</v>
      </c>
      <c r="AD1068" s="214">
        <v>100</v>
      </c>
      <c r="AE1068" s="214">
        <v>100</v>
      </c>
      <c r="AF1068" s="214">
        <v>100</v>
      </c>
      <c r="AG1068" s="214">
        <v>100</v>
      </c>
      <c r="AH1068" s="214">
        <v>100</v>
      </c>
      <c r="AI1068" s="214">
        <v>100</v>
      </c>
      <c r="AJ1068" s="272">
        <v>100</v>
      </c>
      <c r="AK1068" s="301">
        <v>100</v>
      </c>
      <c r="AL1068" s="301">
        <v>100</v>
      </c>
      <c r="AM1068" s="301">
        <v>100</v>
      </c>
      <c r="AN1068" s="272">
        <v>100</v>
      </c>
      <c r="AO1068" s="301">
        <v>100</v>
      </c>
      <c r="AP1068" s="301">
        <v>100</v>
      </c>
      <c r="AQ1068" s="301">
        <v>100</v>
      </c>
      <c r="AR1068" s="22"/>
      <c r="AS1068" s="116" t="str">
        <f t="shared" si="149"/>
        <v>N</v>
      </c>
      <c r="AT1068" s="113">
        <f>IFERROR(SUMIF('Current NLData'!A:A,'Payment Changes'!G1068,'Current NLData'!K:K)/COUNTIF('Current NLData'!A:A,'Payment Changes'!G1068),0)+IFERROR(VLOOKUP(G1068&amp;"-ALL",NLPaymentExport,10,FALSE),0)</f>
        <v>100</v>
      </c>
      <c r="AU1068" s="117">
        <f t="shared" si="150"/>
        <v>0</v>
      </c>
    </row>
    <row r="1069" spans="1:80" outlineLevel="1" x14ac:dyDescent="0.45">
      <c r="A1069" s="3"/>
      <c r="C1069" s="4"/>
      <c r="D1069" s="456"/>
      <c r="E1069" s="90" t="str">
        <f t="shared" si="152"/>
        <v>Somerset</v>
      </c>
      <c r="F1069" s="92" t="str">
        <f t="shared" si="153"/>
        <v>CP125</v>
      </c>
      <c r="G1069" s="98" t="str">
        <f t="shared" si="154"/>
        <v>CP125-NEW DONOR -4th</v>
      </c>
      <c r="H1069" s="457"/>
      <c r="I1069" s="34" t="s">
        <v>79</v>
      </c>
      <c r="J1069" s="58">
        <v>100</v>
      </c>
      <c r="K1069" s="58">
        <v>100</v>
      </c>
      <c r="L1069" s="58">
        <v>100</v>
      </c>
      <c r="M1069" s="58">
        <v>100</v>
      </c>
      <c r="N1069" s="58">
        <v>100</v>
      </c>
      <c r="O1069" s="58">
        <v>100</v>
      </c>
      <c r="P1069" s="58">
        <v>100</v>
      </c>
      <c r="Q1069" s="58">
        <v>100</v>
      </c>
      <c r="R1069" s="58">
        <v>100</v>
      </c>
      <c r="S1069" s="58">
        <v>100</v>
      </c>
      <c r="T1069" s="58">
        <v>100</v>
      </c>
      <c r="U1069" s="58">
        <v>100</v>
      </c>
      <c r="V1069" s="186">
        <v>100</v>
      </c>
      <c r="W1069" s="186">
        <v>100</v>
      </c>
      <c r="X1069" s="186">
        <v>100</v>
      </c>
      <c r="Y1069" s="186">
        <v>100</v>
      </c>
      <c r="Z1069" s="186">
        <v>100</v>
      </c>
      <c r="AA1069" s="186">
        <v>100</v>
      </c>
      <c r="AB1069" s="186">
        <v>100</v>
      </c>
      <c r="AC1069" s="186">
        <v>100</v>
      </c>
      <c r="AD1069" s="214">
        <v>100</v>
      </c>
      <c r="AE1069" s="214">
        <v>100</v>
      </c>
      <c r="AF1069" s="214">
        <v>100</v>
      </c>
      <c r="AG1069" s="214">
        <v>100</v>
      </c>
      <c r="AH1069" s="214">
        <v>100</v>
      </c>
      <c r="AI1069" s="214">
        <v>100</v>
      </c>
      <c r="AJ1069" s="272">
        <v>100</v>
      </c>
      <c r="AK1069" s="301">
        <v>100</v>
      </c>
      <c r="AL1069" s="301">
        <v>100</v>
      </c>
      <c r="AM1069" s="301">
        <v>100</v>
      </c>
      <c r="AN1069" s="272">
        <v>100</v>
      </c>
      <c r="AO1069" s="301">
        <v>100</v>
      </c>
      <c r="AP1069" s="301">
        <v>100</v>
      </c>
      <c r="AQ1069" s="301">
        <v>100</v>
      </c>
      <c r="AR1069" s="22"/>
      <c r="AS1069" s="116" t="str">
        <f t="shared" si="149"/>
        <v>N</v>
      </c>
      <c r="AT1069" s="113">
        <f>IFERROR(SUMIF('Current NLData'!A:A,'Payment Changes'!G1069,'Current NLData'!K:K)/COUNTIF('Current NLData'!A:A,'Payment Changes'!G1069),0)+IFERROR(VLOOKUP(G1069&amp;"-ALL",NLPaymentExport,10,FALSE),0)</f>
        <v>100</v>
      </c>
      <c r="AU1069" s="117">
        <f t="shared" si="150"/>
        <v>0</v>
      </c>
    </row>
    <row r="1070" spans="1:80" outlineLevel="1" x14ac:dyDescent="0.45">
      <c r="A1070" s="3"/>
      <c r="C1070" s="4"/>
      <c r="D1070" s="456"/>
      <c r="E1070" s="90" t="str">
        <f t="shared" si="152"/>
        <v>Somerset</v>
      </c>
      <c r="F1070" s="92" t="str">
        <f t="shared" si="153"/>
        <v>CP125</v>
      </c>
      <c r="G1070" s="98" t="str">
        <f t="shared" si="154"/>
        <v>CP125-NEW DONOR -5th</v>
      </c>
      <c r="H1070" s="457"/>
      <c r="I1070" s="34" t="s">
        <v>80</v>
      </c>
      <c r="J1070" s="58">
        <v>100</v>
      </c>
      <c r="K1070" s="58">
        <v>100</v>
      </c>
      <c r="L1070" s="58">
        <v>100</v>
      </c>
      <c r="M1070" s="58">
        <v>100</v>
      </c>
      <c r="N1070" s="58">
        <v>100</v>
      </c>
      <c r="O1070" s="58">
        <v>100</v>
      </c>
      <c r="P1070" s="58">
        <v>100</v>
      </c>
      <c r="Q1070" s="58">
        <v>100</v>
      </c>
      <c r="R1070" s="58">
        <v>100</v>
      </c>
      <c r="S1070" s="58">
        <v>100</v>
      </c>
      <c r="T1070" s="58">
        <v>100</v>
      </c>
      <c r="U1070" s="58">
        <v>100</v>
      </c>
      <c r="V1070" s="186">
        <v>100</v>
      </c>
      <c r="W1070" s="186">
        <v>100</v>
      </c>
      <c r="X1070" s="186">
        <v>100</v>
      </c>
      <c r="Y1070" s="186">
        <v>100</v>
      </c>
      <c r="Z1070" s="186">
        <v>100</v>
      </c>
      <c r="AA1070" s="186">
        <v>100</v>
      </c>
      <c r="AB1070" s="186">
        <v>100</v>
      </c>
      <c r="AC1070" s="186">
        <v>100</v>
      </c>
      <c r="AD1070" s="214">
        <v>100</v>
      </c>
      <c r="AE1070" s="214">
        <v>100</v>
      </c>
      <c r="AF1070" s="214">
        <v>100</v>
      </c>
      <c r="AG1070" s="214">
        <v>100</v>
      </c>
      <c r="AH1070" s="214">
        <v>100</v>
      </c>
      <c r="AI1070" s="214">
        <v>100</v>
      </c>
      <c r="AJ1070" s="272">
        <v>100</v>
      </c>
      <c r="AK1070" s="301">
        <v>100</v>
      </c>
      <c r="AL1070" s="301">
        <v>100</v>
      </c>
      <c r="AM1070" s="301">
        <v>100</v>
      </c>
      <c r="AN1070" s="272">
        <v>100</v>
      </c>
      <c r="AO1070" s="301">
        <v>100</v>
      </c>
      <c r="AP1070" s="301">
        <v>100</v>
      </c>
      <c r="AQ1070" s="301">
        <v>100</v>
      </c>
      <c r="AR1070" s="22"/>
      <c r="AS1070" s="116" t="str">
        <f t="shared" si="149"/>
        <v>N</v>
      </c>
      <c r="AT1070" s="113">
        <f>IFERROR(SUMIF('Current NLData'!A:A,'Payment Changes'!G1070,'Current NLData'!K:K)/COUNTIF('Current NLData'!A:A,'Payment Changes'!G1070),0)+IFERROR(VLOOKUP(G1070&amp;"-ALL",NLPaymentExport,10,FALSE),0)</f>
        <v>100</v>
      </c>
      <c r="AU1070" s="117">
        <f t="shared" si="150"/>
        <v>0</v>
      </c>
    </row>
    <row r="1071" spans="1:80" outlineLevel="1" x14ac:dyDescent="0.45">
      <c r="A1071" s="3"/>
      <c r="C1071" s="4"/>
      <c r="D1071" s="456"/>
      <c r="E1071" s="90" t="str">
        <f t="shared" si="152"/>
        <v>Somerset</v>
      </c>
      <c r="F1071" s="92" t="str">
        <f t="shared" si="153"/>
        <v>CP125</v>
      </c>
      <c r="G1071" s="98" t="str">
        <f t="shared" si="154"/>
        <v>CP125-NEW DONOR -6th</v>
      </c>
      <c r="H1071" s="457"/>
      <c r="I1071" s="34" t="s">
        <v>81</v>
      </c>
      <c r="J1071" s="58">
        <v>100</v>
      </c>
      <c r="K1071" s="58">
        <v>100</v>
      </c>
      <c r="L1071" s="58">
        <v>100</v>
      </c>
      <c r="M1071" s="58">
        <v>100</v>
      </c>
      <c r="N1071" s="58">
        <v>100</v>
      </c>
      <c r="O1071" s="58">
        <v>100</v>
      </c>
      <c r="P1071" s="58">
        <v>100</v>
      </c>
      <c r="Q1071" s="58">
        <v>100</v>
      </c>
      <c r="R1071" s="58">
        <v>100</v>
      </c>
      <c r="S1071" s="58">
        <v>100</v>
      </c>
      <c r="T1071" s="58">
        <v>100</v>
      </c>
      <c r="U1071" s="58">
        <v>100</v>
      </c>
      <c r="V1071" s="186">
        <v>100</v>
      </c>
      <c r="W1071" s="186">
        <v>100</v>
      </c>
      <c r="X1071" s="186">
        <v>100</v>
      </c>
      <c r="Y1071" s="186">
        <v>100</v>
      </c>
      <c r="Z1071" s="186">
        <v>100</v>
      </c>
      <c r="AA1071" s="186">
        <v>100</v>
      </c>
      <c r="AB1071" s="186">
        <v>100</v>
      </c>
      <c r="AC1071" s="186">
        <v>100</v>
      </c>
      <c r="AD1071" s="214">
        <v>100</v>
      </c>
      <c r="AE1071" s="214">
        <v>100</v>
      </c>
      <c r="AF1071" s="214">
        <v>100</v>
      </c>
      <c r="AG1071" s="214">
        <v>100</v>
      </c>
      <c r="AH1071" s="214">
        <v>100</v>
      </c>
      <c r="AI1071" s="214">
        <v>100</v>
      </c>
      <c r="AJ1071" s="272">
        <v>100</v>
      </c>
      <c r="AK1071" s="301">
        <v>100</v>
      </c>
      <c r="AL1071" s="301">
        <v>100</v>
      </c>
      <c r="AM1071" s="301">
        <v>100</v>
      </c>
      <c r="AN1071" s="272">
        <v>100</v>
      </c>
      <c r="AO1071" s="301">
        <v>100</v>
      </c>
      <c r="AP1071" s="301">
        <v>100</v>
      </c>
      <c r="AQ1071" s="301">
        <v>100</v>
      </c>
      <c r="AR1071" s="22"/>
      <c r="AS1071" s="116" t="str">
        <f t="shared" si="149"/>
        <v>N</v>
      </c>
      <c r="AT1071" s="113">
        <f>IFERROR(SUMIF('Current NLData'!A:A,'Payment Changes'!G1071,'Current NLData'!K:K)/COUNTIF('Current NLData'!A:A,'Payment Changes'!G1071),0)+IFERROR(VLOOKUP(G1071&amp;"-ALL",NLPaymentExport,10,FALSE),0)</f>
        <v>100</v>
      </c>
      <c r="AU1071" s="117">
        <f t="shared" si="150"/>
        <v>0</v>
      </c>
    </row>
    <row r="1072" spans="1:80" outlineLevel="1" x14ac:dyDescent="0.45">
      <c r="A1072" s="3"/>
      <c r="C1072" s="4"/>
      <c r="D1072" s="456"/>
      <c r="E1072" s="90" t="str">
        <f t="shared" si="152"/>
        <v>Somerset</v>
      </c>
      <c r="F1072" s="92" t="str">
        <f t="shared" si="153"/>
        <v>CP125</v>
      </c>
      <c r="G1072" s="98" t="str">
        <f t="shared" si="154"/>
        <v>CP125-NEW DONOR -7th</v>
      </c>
      <c r="H1072" s="457"/>
      <c r="I1072" s="34" t="s">
        <v>82</v>
      </c>
      <c r="J1072" s="58">
        <v>100</v>
      </c>
      <c r="K1072" s="58">
        <v>100</v>
      </c>
      <c r="L1072" s="58">
        <v>100</v>
      </c>
      <c r="M1072" s="58">
        <v>100</v>
      </c>
      <c r="N1072" s="58">
        <v>100</v>
      </c>
      <c r="O1072" s="58">
        <v>100</v>
      </c>
      <c r="P1072" s="58">
        <v>100</v>
      </c>
      <c r="Q1072" s="58">
        <v>100</v>
      </c>
      <c r="R1072" s="58">
        <v>100</v>
      </c>
      <c r="S1072" s="58">
        <v>100</v>
      </c>
      <c r="T1072" s="58">
        <v>100</v>
      </c>
      <c r="U1072" s="58">
        <v>100</v>
      </c>
      <c r="V1072" s="186">
        <v>100</v>
      </c>
      <c r="W1072" s="186">
        <v>100</v>
      </c>
      <c r="X1072" s="186">
        <v>100</v>
      </c>
      <c r="Y1072" s="186">
        <v>100</v>
      </c>
      <c r="Z1072" s="186">
        <v>100</v>
      </c>
      <c r="AA1072" s="186">
        <v>100</v>
      </c>
      <c r="AB1072" s="186">
        <v>100</v>
      </c>
      <c r="AC1072" s="186">
        <v>100</v>
      </c>
      <c r="AD1072" s="214">
        <v>100</v>
      </c>
      <c r="AE1072" s="214">
        <v>100</v>
      </c>
      <c r="AF1072" s="214">
        <v>100</v>
      </c>
      <c r="AG1072" s="214">
        <v>100</v>
      </c>
      <c r="AH1072" s="214">
        <v>100</v>
      </c>
      <c r="AI1072" s="214">
        <v>100</v>
      </c>
      <c r="AJ1072" s="272">
        <v>100</v>
      </c>
      <c r="AK1072" s="301">
        <v>100</v>
      </c>
      <c r="AL1072" s="301">
        <v>100</v>
      </c>
      <c r="AM1072" s="301">
        <v>100</v>
      </c>
      <c r="AN1072" s="272">
        <v>100</v>
      </c>
      <c r="AO1072" s="301">
        <v>100</v>
      </c>
      <c r="AP1072" s="301">
        <v>100</v>
      </c>
      <c r="AQ1072" s="301">
        <v>100</v>
      </c>
      <c r="AR1072" s="22"/>
      <c r="AS1072" s="116" t="str">
        <f t="shared" si="149"/>
        <v>N</v>
      </c>
      <c r="AT1072" s="113">
        <f>IFERROR(SUMIF('Current NLData'!A:A,'Payment Changes'!G1072,'Current NLData'!K:K)/COUNTIF('Current NLData'!A:A,'Payment Changes'!G1072),0)+IFERROR(VLOOKUP(G1072&amp;"-ALL",NLPaymentExport,10,FALSE),0)</f>
        <v>100</v>
      </c>
      <c r="AU1072" s="117">
        <f t="shared" si="150"/>
        <v>0</v>
      </c>
    </row>
    <row r="1073" spans="1:80" outlineLevel="1" x14ac:dyDescent="0.45">
      <c r="A1073" s="3"/>
      <c r="C1073" s="4"/>
      <c r="D1073" s="456"/>
      <c r="E1073" s="90" t="str">
        <f t="shared" si="152"/>
        <v>Somerset</v>
      </c>
      <c r="F1073" s="92" t="str">
        <f t="shared" si="153"/>
        <v>CP125</v>
      </c>
      <c r="G1073" s="98" t="str">
        <f t="shared" si="154"/>
        <v>CP125-NEW DONOR -8th</v>
      </c>
      <c r="H1073" s="457"/>
      <c r="I1073" s="35" t="s">
        <v>83</v>
      </c>
      <c r="J1073" s="63">
        <v>100</v>
      </c>
      <c r="K1073" s="63">
        <v>100</v>
      </c>
      <c r="L1073" s="63">
        <v>100</v>
      </c>
      <c r="M1073" s="63">
        <v>100</v>
      </c>
      <c r="N1073" s="63">
        <v>100</v>
      </c>
      <c r="O1073" s="63">
        <v>100</v>
      </c>
      <c r="P1073" s="63">
        <v>100</v>
      </c>
      <c r="Q1073" s="63">
        <v>100</v>
      </c>
      <c r="R1073" s="63">
        <v>100</v>
      </c>
      <c r="S1073" s="63">
        <v>100</v>
      </c>
      <c r="T1073" s="63">
        <v>100</v>
      </c>
      <c r="U1073" s="63">
        <v>100</v>
      </c>
      <c r="V1073" s="187">
        <v>100</v>
      </c>
      <c r="W1073" s="187">
        <v>100</v>
      </c>
      <c r="X1073" s="187">
        <v>100</v>
      </c>
      <c r="Y1073" s="187">
        <v>100</v>
      </c>
      <c r="Z1073" s="187">
        <v>100</v>
      </c>
      <c r="AA1073" s="187">
        <v>100</v>
      </c>
      <c r="AB1073" s="187">
        <v>100</v>
      </c>
      <c r="AC1073" s="187">
        <v>100</v>
      </c>
      <c r="AD1073" s="221">
        <v>100</v>
      </c>
      <c r="AE1073" s="221">
        <v>100</v>
      </c>
      <c r="AF1073" s="221">
        <v>100</v>
      </c>
      <c r="AG1073" s="221">
        <v>100</v>
      </c>
      <c r="AH1073" s="221">
        <v>100</v>
      </c>
      <c r="AI1073" s="221">
        <v>100</v>
      </c>
      <c r="AJ1073" s="273">
        <v>100</v>
      </c>
      <c r="AK1073" s="302">
        <v>100</v>
      </c>
      <c r="AL1073" s="302">
        <v>100</v>
      </c>
      <c r="AM1073" s="302">
        <v>100</v>
      </c>
      <c r="AN1073" s="273">
        <v>100</v>
      </c>
      <c r="AO1073" s="302">
        <v>100</v>
      </c>
      <c r="AP1073" s="302">
        <v>100</v>
      </c>
      <c r="AQ1073" s="302">
        <v>100</v>
      </c>
      <c r="AR1073" s="22"/>
      <c r="AS1073" s="116" t="str">
        <f t="shared" si="149"/>
        <v>N</v>
      </c>
      <c r="AT1073" s="113">
        <f>IFERROR(SUMIF('Current NLData'!A:A,'Payment Changes'!G1073,'Current NLData'!K:K)/COUNTIF('Current NLData'!A:A,'Payment Changes'!G1073),0)+IFERROR(VLOOKUP(G1073&amp;"-ALL",NLPaymentExport,10,FALSE),0)</f>
        <v>100</v>
      </c>
      <c r="AU1073" s="117">
        <f t="shared" si="150"/>
        <v>0</v>
      </c>
    </row>
    <row r="1074" spans="1:80" ht="28.5" outlineLevel="1" x14ac:dyDescent="0.45">
      <c r="A1074" s="3"/>
      <c r="C1074" s="4"/>
      <c r="D1074" s="456"/>
      <c r="E1074" s="90" t="str">
        <f t="shared" si="152"/>
        <v>Somerset</v>
      </c>
      <c r="F1074" s="92" t="str">
        <f t="shared" si="153"/>
        <v>CP125</v>
      </c>
      <c r="G1074" s="98" t="str">
        <f t="shared" si="154"/>
        <v>CP125-RETURN - 1st don of the week -STD</v>
      </c>
      <c r="H1074" s="457"/>
      <c r="I1074" s="36" t="s">
        <v>84</v>
      </c>
      <c r="J1074" s="58">
        <v>100</v>
      </c>
      <c r="K1074" s="58">
        <v>100</v>
      </c>
      <c r="L1074" s="58">
        <v>100</v>
      </c>
      <c r="M1074" s="130">
        <v>100</v>
      </c>
      <c r="N1074" s="58">
        <v>100</v>
      </c>
      <c r="O1074" s="58">
        <v>100</v>
      </c>
      <c r="P1074" s="58">
        <v>100</v>
      </c>
      <c r="Q1074" s="58">
        <v>100</v>
      </c>
      <c r="R1074" s="58">
        <v>100</v>
      </c>
      <c r="S1074" s="58">
        <v>100</v>
      </c>
      <c r="T1074" s="58">
        <v>100</v>
      </c>
      <c r="U1074" s="58">
        <v>100</v>
      </c>
      <c r="V1074" s="186">
        <v>100</v>
      </c>
      <c r="W1074" s="186">
        <v>100</v>
      </c>
      <c r="X1074" s="186">
        <v>100</v>
      </c>
      <c r="Y1074" s="186">
        <v>100</v>
      </c>
      <c r="Z1074" s="186">
        <v>100</v>
      </c>
      <c r="AA1074" s="186">
        <v>100</v>
      </c>
      <c r="AB1074" s="186">
        <v>100</v>
      </c>
      <c r="AC1074" s="186">
        <v>100</v>
      </c>
      <c r="AD1074" s="214">
        <v>100</v>
      </c>
      <c r="AE1074" s="214">
        <v>100</v>
      </c>
      <c r="AF1074" s="214">
        <v>100</v>
      </c>
      <c r="AG1074" s="214">
        <v>100</v>
      </c>
      <c r="AH1074" s="214">
        <v>100</v>
      </c>
      <c r="AI1074" s="214">
        <v>100</v>
      </c>
      <c r="AJ1074" s="272">
        <v>100</v>
      </c>
      <c r="AK1074" s="301">
        <v>100</v>
      </c>
      <c r="AL1074" s="301">
        <v>100</v>
      </c>
      <c r="AM1074" s="301">
        <v>100</v>
      </c>
      <c r="AN1074" s="272">
        <v>100</v>
      </c>
      <c r="AO1074" s="301">
        <v>100</v>
      </c>
      <c r="AP1074" s="301">
        <v>100</v>
      </c>
      <c r="AQ1074" s="301">
        <v>100</v>
      </c>
      <c r="AR1074" s="22"/>
      <c r="AS1074" s="116" t="str">
        <f t="shared" si="149"/>
        <v>N</v>
      </c>
      <c r="AT1074" s="113">
        <f>IFERROR(SUMIF('Current NLData'!A:A,'Payment Changes'!G1074,'Current NLData'!K:K)/COUNTIF('Current NLData'!A:A,'Payment Changes'!G1074),0)+IFERROR(VLOOKUP(G1074&amp;"-ALL",NLPaymentExport,10,FALSE),0)</f>
        <v>100</v>
      </c>
      <c r="AU1074" s="117">
        <f t="shared" si="150"/>
        <v>0</v>
      </c>
    </row>
    <row r="1075" spans="1:80" ht="28.5" outlineLevel="1" x14ac:dyDescent="0.45">
      <c r="A1075" s="3"/>
      <c r="C1075" s="4"/>
      <c r="D1075" s="456"/>
      <c r="E1075" s="90" t="str">
        <f t="shared" si="152"/>
        <v>Somerset</v>
      </c>
      <c r="F1075" s="92" t="str">
        <f t="shared" si="153"/>
        <v>CP125</v>
      </c>
      <c r="G1075" s="98" t="str">
        <f t="shared" si="154"/>
        <v>CP125-RETURN - 2nd don of the week -BONUS</v>
      </c>
      <c r="H1075" s="457"/>
      <c r="I1075" s="36" t="s">
        <v>85</v>
      </c>
      <c r="J1075" s="58">
        <v>0</v>
      </c>
      <c r="K1075" s="58">
        <v>0</v>
      </c>
      <c r="L1075" s="58">
        <v>0</v>
      </c>
      <c r="M1075" s="58">
        <v>0</v>
      </c>
      <c r="N1075" s="58">
        <v>0</v>
      </c>
      <c r="O1075" s="58">
        <v>0</v>
      </c>
      <c r="P1075" s="58">
        <v>0</v>
      </c>
      <c r="Q1075" s="58">
        <v>0</v>
      </c>
      <c r="R1075" s="58">
        <v>0</v>
      </c>
      <c r="S1075" s="58">
        <v>0</v>
      </c>
      <c r="T1075" s="58">
        <v>0</v>
      </c>
      <c r="U1075" s="58">
        <v>0</v>
      </c>
      <c r="V1075" s="186">
        <v>0</v>
      </c>
      <c r="W1075" s="186">
        <v>0</v>
      </c>
      <c r="X1075" s="186">
        <v>0</v>
      </c>
      <c r="Y1075" s="186">
        <v>0</v>
      </c>
      <c r="Z1075" s="186">
        <v>0</v>
      </c>
      <c r="AA1075" s="186">
        <v>0</v>
      </c>
      <c r="AB1075" s="186">
        <v>0</v>
      </c>
      <c r="AC1075" s="186">
        <v>0</v>
      </c>
      <c r="AD1075" s="214">
        <v>0</v>
      </c>
      <c r="AE1075" s="214">
        <v>0</v>
      </c>
      <c r="AF1075" s="214">
        <v>0</v>
      </c>
      <c r="AG1075" s="214">
        <v>0</v>
      </c>
      <c r="AH1075" s="214">
        <v>0</v>
      </c>
      <c r="AI1075" s="214">
        <v>0</v>
      </c>
      <c r="AJ1075" s="272">
        <v>0</v>
      </c>
      <c r="AK1075" s="301">
        <v>0</v>
      </c>
      <c r="AL1075" s="301">
        <v>0</v>
      </c>
      <c r="AM1075" s="301">
        <v>0</v>
      </c>
      <c r="AN1075" s="272">
        <v>0</v>
      </c>
      <c r="AO1075" s="301">
        <v>0</v>
      </c>
      <c r="AP1075" s="301">
        <v>0</v>
      </c>
      <c r="AQ1075" s="301">
        <v>0</v>
      </c>
      <c r="AR1075" s="22"/>
      <c r="AS1075" s="116" t="str">
        <f t="shared" si="149"/>
        <v>N</v>
      </c>
      <c r="AT1075" s="113">
        <f>IFERROR(SUMIF('Current NLData'!A:A,'Payment Changes'!G1075,'Current NLData'!K:K)/COUNTIF('Current NLData'!A:A,'Payment Changes'!G1075),0)+IFERROR(VLOOKUP(G1075&amp;"-ALL",NLPaymentExport,10,FALSE),0)</f>
        <v>0</v>
      </c>
      <c r="AU1075" s="117">
        <f t="shared" si="150"/>
        <v>0</v>
      </c>
    </row>
    <row r="1076" spans="1:80" ht="28.5" outlineLevel="1" x14ac:dyDescent="0.45">
      <c r="A1076" s="3"/>
      <c r="C1076" s="4"/>
      <c r="D1076" s="456"/>
      <c r="E1076" s="90" t="str">
        <f t="shared" si="152"/>
        <v>Somerset</v>
      </c>
      <c r="F1076" s="92" t="str">
        <f t="shared" si="153"/>
        <v>CP125</v>
      </c>
      <c r="G1076" s="98" t="str">
        <f t="shared" si="154"/>
        <v>CP125-RETURN - 5th don of the month -BONUS</v>
      </c>
      <c r="H1076" s="457"/>
      <c r="I1076" s="37" t="s">
        <v>86</v>
      </c>
      <c r="J1076" s="65">
        <v>0</v>
      </c>
      <c r="K1076" s="65">
        <v>0</v>
      </c>
      <c r="L1076" s="65">
        <v>0</v>
      </c>
      <c r="M1076" s="65">
        <v>0</v>
      </c>
      <c r="N1076" s="65">
        <v>0</v>
      </c>
      <c r="O1076" s="65">
        <v>0</v>
      </c>
      <c r="P1076" s="65">
        <v>0</v>
      </c>
      <c r="Q1076" s="65">
        <v>0</v>
      </c>
      <c r="R1076" s="65">
        <v>0</v>
      </c>
      <c r="S1076" s="65">
        <v>0</v>
      </c>
      <c r="T1076" s="65">
        <v>0</v>
      </c>
      <c r="U1076" s="65">
        <v>0</v>
      </c>
      <c r="V1076" s="188">
        <v>0</v>
      </c>
      <c r="W1076" s="188">
        <v>0</v>
      </c>
      <c r="X1076" s="188">
        <v>0</v>
      </c>
      <c r="Y1076" s="188">
        <v>0</v>
      </c>
      <c r="Z1076" s="188">
        <v>0</v>
      </c>
      <c r="AA1076" s="188">
        <v>0</v>
      </c>
      <c r="AB1076" s="188">
        <v>0</v>
      </c>
      <c r="AC1076" s="188">
        <v>0</v>
      </c>
      <c r="AD1076" s="222">
        <v>0</v>
      </c>
      <c r="AE1076" s="222">
        <v>0</v>
      </c>
      <c r="AF1076" s="222">
        <v>0</v>
      </c>
      <c r="AG1076" s="222">
        <v>0</v>
      </c>
      <c r="AH1076" s="222">
        <v>0</v>
      </c>
      <c r="AI1076" s="222">
        <v>0</v>
      </c>
      <c r="AJ1076" s="287">
        <v>0</v>
      </c>
      <c r="AK1076" s="303">
        <v>0</v>
      </c>
      <c r="AL1076" s="303">
        <v>0</v>
      </c>
      <c r="AM1076" s="303">
        <v>0</v>
      </c>
      <c r="AN1076" s="287">
        <v>0</v>
      </c>
      <c r="AO1076" s="303">
        <v>0</v>
      </c>
      <c r="AP1076" s="303">
        <v>0</v>
      </c>
      <c r="AQ1076" s="303">
        <v>0</v>
      </c>
      <c r="AR1076" s="22"/>
      <c r="AS1076" s="116" t="str">
        <f t="shared" si="149"/>
        <v>N</v>
      </c>
      <c r="AT1076" s="113">
        <f>IFERROR(SUMIF('Current NLData'!A:A,'Payment Changes'!G1076,'Current NLData'!K:K)/COUNTIF('Current NLData'!A:A,'Payment Changes'!G1076),0)+IFERROR(VLOOKUP(G1076&amp;"-ALL",NLPaymentExport,10,FALSE),0)</f>
        <v>0</v>
      </c>
      <c r="AU1076" s="117">
        <f t="shared" si="150"/>
        <v>0</v>
      </c>
    </row>
    <row r="1077" spans="1:80" ht="28.5" outlineLevel="1" x14ac:dyDescent="0.45">
      <c r="A1077" s="3"/>
      <c r="C1077" s="4"/>
      <c r="D1077" s="456"/>
      <c r="E1077" s="90" t="str">
        <f t="shared" si="152"/>
        <v>Somerset</v>
      </c>
      <c r="F1077" s="92" t="str">
        <f t="shared" si="153"/>
        <v>CP125</v>
      </c>
      <c r="G1077" s="98" t="str">
        <f t="shared" si="154"/>
        <v>CP125-RETURN - 6th don of the month -BONUS</v>
      </c>
      <c r="H1077" s="457"/>
      <c r="I1077" s="38" t="s">
        <v>87</v>
      </c>
      <c r="J1077" s="58">
        <v>0</v>
      </c>
      <c r="K1077" s="58">
        <v>0</v>
      </c>
      <c r="L1077" s="58">
        <v>0</v>
      </c>
      <c r="M1077" s="58">
        <v>0</v>
      </c>
      <c r="N1077" s="58">
        <v>0</v>
      </c>
      <c r="O1077" s="58">
        <v>0</v>
      </c>
      <c r="P1077" s="58">
        <v>0</v>
      </c>
      <c r="Q1077" s="58">
        <v>0</v>
      </c>
      <c r="R1077" s="58">
        <v>0</v>
      </c>
      <c r="S1077" s="58">
        <v>0</v>
      </c>
      <c r="T1077" s="58">
        <v>0</v>
      </c>
      <c r="U1077" s="58">
        <v>0</v>
      </c>
      <c r="V1077" s="186">
        <v>0</v>
      </c>
      <c r="W1077" s="186">
        <v>0</v>
      </c>
      <c r="X1077" s="186">
        <v>0</v>
      </c>
      <c r="Y1077" s="186">
        <v>0</v>
      </c>
      <c r="Z1077" s="186">
        <v>0</v>
      </c>
      <c r="AA1077" s="186">
        <v>0</v>
      </c>
      <c r="AB1077" s="186">
        <v>0</v>
      </c>
      <c r="AC1077" s="186">
        <v>0</v>
      </c>
      <c r="AD1077" s="214">
        <v>0</v>
      </c>
      <c r="AE1077" s="214">
        <v>0</v>
      </c>
      <c r="AF1077" s="214">
        <v>0</v>
      </c>
      <c r="AG1077" s="214">
        <v>0</v>
      </c>
      <c r="AH1077" s="214">
        <v>0</v>
      </c>
      <c r="AI1077" s="214">
        <v>0</v>
      </c>
      <c r="AJ1077" s="272">
        <v>0</v>
      </c>
      <c r="AK1077" s="301">
        <v>0</v>
      </c>
      <c r="AL1077" s="301">
        <v>0</v>
      </c>
      <c r="AM1077" s="301">
        <v>0</v>
      </c>
      <c r="AN1077" s="272">
        <v>0</v>
      </c>
      <c r="AO1077" s="301">
        <v>0</v>
      </c>
      <c r="AP1077" s="301">
        <v>0</v>
      </c>
      <c r="AQ1077" s="301">
        <v>0</v>
      </c>
      <c r="AR1077" s="22"/>
      <c r="AS1077" s="116" t="str">
        <f t="shared" si="149"/>
        <v>N</v>
      </c>
      <c r="AT1077" s="113">
        <f>IFERROR(SUMIF('Current NLData'!A:A,'Payment Changes'!G1077,'Current NLData'!K:K)/COUNTIF('Current NLData'!A:A,'Payment Changes'!G1077),0)+IFERROR(VLOOKUP(G1077&amp;"-ALL",NLPaymentExport,10,FALSE),0)</f>
        <v>0</v>
      </c>
      <c r="AU1077" s="117">
        <f t="shared" si="150"/>
        <v>0</v>
      </c>
    </row>
    <row r="1078" spans="1:80" ht="28.5" outlineLevel="1" x14ac:dyDescent="0.45">
      <c r="A1078" s="3"/>
      <c r="C1078" s="4"/>
      <c r="D1078" s="456"/>
      <c r="E1078" s="90" t="str">
        <f t="shared" si="152"/>
        <v>Somerset</v>
      </c>
      <c r="F1078" s="92" t="str">
        <f t="shared" si="153"/>
        <v>CP125</v>
      </c>
      <c r="G1078" s="98" t="str">
        <f t="shared" si="154"/>
        <v>CP125-RETURN - 7th don of the month -BONUS</v>
      </c>
      <c r="H1078" s="457"/>
      <c r="I1078" s="38" t="s">
        <v>88</v>
      </c>
      <c r="J1078" s="58">
        <v>0</v>
      </c>
      <c r="K1078" s="58">
        <v>0</v>
      </c>
      <c r="L1078" s="58">
        <v>0</v>
      </c>
      <c r="M1078" s="58">
        <v>0</v>
      </c>
      <c r="N1078" s="58">
        <v>0</v>
      </c>
      <c r="O1078" s="58">
        <v>0</v>
      </c>
      <c r="P1078" s="58">
        <v>0</v>
      </c>
      <c r="Q1078" s="58">
        <v>0</v>
      </c>
      <c r="R1078" s="58">
        <v>0</v>
      </c>
      <c r="S1078" s="58">
        <v>0</v>
      </c>
      <c r="T1078" s="58">
        <v>0</v>
      </c>
      <c r="U1078" s="58">
        <v>0</v>
      </c>
      <c r="V1078" s="186">
        <v>0</v>
      </c>
      <c r="W1078" s="186">
        <v>0</v>
      </c>
      <c r="X1078" s="186">
        <v>0</v>
      </c>
      <c r="Y1078" s="186">
        <v>0</v>
      </c>
      <c r="Z1078" s="186">
        <v>0</v>
      </c>
      <c r="AA1078" s="186">
        <v>0</v>
      </c>
      <c r="AB1078" s="186">
        <v>0</v>
      </c>
      <c r="AC1078" s="186">
        <v>0</v>
      </c>
      <c r="AD1078" s="214">
        <v>0</v>
      </c>
      <c r="AE1078" s="214">
        <v>0</v>
      </c>
      <c r="AF1078" s="214">
        <v>0</v>
      </c>
      <c r="AG1078" s="214">
        <v>0</v>
      </c>
      <c r="AH1078" s="214">
        <v>0</v>
      </c>
      <c r="AI1078" s="214">
        <v>0</v>
      </c>
      <c r="AJ1078" s="272">
        <v>0</v>
      </c>
      <c r="AK1078" s="301">
        <v>0</v>
      </c>
      <c r="AL1078" s="301">
        <v>0</v>
      </c>
      <c r="AM1078" s="301">
        <v>0</v>
      </c>
      <c r="AN1078" s="272">
        <v>0</v>
      </c>
      <c r="AO1078" s="301">
        <v>0</v>
      </c>
      <c r="AP1078" s="301">
        <v>0</v>
      </c>
      <c r="AQ1078" s="301">
        <v>0</v>
      </c>
      <c r="AR1078" s="22"/>
      <c r="AS1078" s="116" t="str">
        <f t="shared" si="149"/>
        <v>N</v>
      </c>
      <c r="AT1078" s="113">
        <f>IFERROR(SUMIF('Current NLData'!A:A,'Payment Changes'!G1078,'Current NLData'!K:K)/COUNTIF('Current NLData'!A:A,'Payment Changes'!G1078),0)+IFERROR(VLOOKUP(G1078&amp;"-ALL",NLPaymentExport,10,FALSE),0)</f>
        <v>0</v>
      </c>
      <c r="AU1078" s="117">
        <f t="shared" si="150"/>
        <v>0</v>
      </c>
    </row>
    <row r="1079" spans="1:80" ht="28.5" outlineLevel="1" x14ac:dyDescent="0.45">
      <c r="A1079" s="3"/>
      <c r="C1079" s="4"/>
      <c r="D1079" s="456"/>
      <c r="E1079" s="90" t="str">
        <f t="shared" si="152"/>
        <v>Somerset</v>
      </c>
      <c r="F1079" s="92" t="str">
        <f t="shared" si="153"/>
        <v>CP125</v>
      </c>
      <c r="G1079" s="98" t="str">
        <f t="shared" si="154"/>
        <v>CP125-RETURN - 8th don of the month -BONUS</v>
      </c>
      <c r="H1079" s="457"/>
      <c r="I1079" s="38" t="s">
        <v>89</v>
      </c>
      <c r="J1079" s="58">
        <v>100</v>
      </c>
      <c r="K1079" s="58">
        <v>100</v>
      </c>
      <c r="L1079" s="58">
        <v>100</v>
      </c>
      <c r="M1079" s="58">
        <v>100</v>
      </c>
      <c r="N1079" s="58">
        <v>100</v>
      </c>
      <c r="O1079" s="58">
        <v>100</v>
      </c>
      <c r="P1079" s="58">
        <v>100</v>
      </c>
      <c r="Q1079" s="58">
        <v>100</v>
      </c>
      <c r="R1079" s="58">
        <v>100</v>
      </c>
      <c r="S1079" s="58">
        <v>100</v>
      </c>
      <c r="T1079" s="58">
        <v>100</v>
      </c>
      <c r="U1079" s="58">
        <v>100</v>
      </c>
      <c r="V1079" s="186">
        <v>100</v>
      </c>
      <c r="W1079" s="186">
        <v>100</v>
      </c>
      <c r="X1079" s="186">
        <v>100</v>
      </c>
      <c r="Y1079" s="186">
        <v>100</v>
      </c>
      <c r="Z1079" s="186">
        <v>100</v>
      </c>
      <c r="AA1079" s="186">
        <v>100</v>
      </c>
      <c r="AB1079" s="186">
        <v>100</v>
      </c>
      <c r="AC1079" s="186">
        <v>100</v>
      </c>
      <c r="AD1079" s="214">
        <v>100</v>
      </c>
      <c r="AE1079" s="214">
        <v>100</v>
      </c>
      <c r="AF1079" s="214">
        <v>100</v>
      </c>
      <c r="AG1079" s="214">
        <v>100</v>
      </c>
      <c r="AH1079" s="214">
        <v>100</v>
      </c>
      <c r="AI1079" s="214">
        <v>100</v>
      </c>
      <c r="AJ1079" s="272">
        <v>100</v>
      </c>
      <c r="AK1079" s="301">
        <v>100</v>
      </c>
      <c r="AL1079" s="301">
        <v>100</v>
      </c>
      <c r="AM1079" s="301">
        <v>100</v>
      </c>
      <c r="AN1079" s="289">
        <v>0</v>
      </c>
      <c r="AO1079" s="301">
        <v>0</v>
      </c>
      <c r="AP1079" s="301">
        <v>0</v>
      </c>
      <c r="AQ1079" s="301">
        <v>0</v>
      </c>
      <c r="AR1079" s="22"/>
      <c r="AS1079" s="116" t="str">
        <f t="shared" si="149"/>
        <v>N</v>
      </c>
      <c r="AT1079" s="113">
        <f>IFERROR(SUMIF('Current NLData'!A:A,'Payment Changes'!G1079,'Current NLData'!K:K)/COUNTIF('Current NLData'!A:A,'Payment Changes'!G1079),0)+IFERROR(VLOOKUP(G1079&amp;"-ALL",NLPaymentExport,10,FALSE),0)</f>
        <v>0</v>
      </c>
      <c r="AU1079" s="117">
        <f t="shared" si="150"/>
        <v>0</v>
      </c>
    </row>
    <row r="1080" spans="1:80" ht="28.5" outlineLevel="1" x14ac:dyDescent="0.45">
      <c r="A1080" s="3"/>
      <c r="C1080" s="4" t="str">
        <f>IF(J1080=0,"Warning","")</f>
        <v/>
      </c>
      <c r="D1080" s="456"/>
      <c r="E1080" s="90" t="str">
        <f t="shared" si="152"/>
        <v>Somerset</v>
      </c>
      <c r="F1080" s="92" t="str">
        <f t="shared" si="153"/>
        <v>CP125</v>
      </c>
      <c r="G1080" s="98" t="str">
        <f t="shared" si="154"/>
        <v>CP125-RETURN - Buddy referral  -BONUS</v>
      </c>
      <c r="H1080" s="457"/>
      <c r="I1080" s="39" t="s">
        <v>90</v>
      </c>
      <c r="J1080" s="58">
        <v>75</v>
      </c>
      <c r="K1080" s="58">
        <v>75</v>
      </c>
      <c r="L1080" s="58">
        <v>75</v>
      </c>
      <c r="M1080" s="58">
        <v>75</v>
      </c>
      <c r="N1080" s="58">
        <v>75</v>
      </c>
      <c r="O1080" s="58">
        <v>75</v>
      </c>
      <c r="P1080" s="58">
        <v>75</v>
      </c>
      <c r="Q1080" s="58">
        <v>75</v>
      </c>
      <c r="R1080" s="58">
        <v>75</v>
      </c>
      <c r="S1080" s="58">
        <v>75</v>
      </c>
      <c r="T1080" s="58">
        <v>75</v>
      </c>
      <c r="U1080" s="58">
        <v>75</v>
      </c>
      <c r="V1080" s="186">
        <v>75</v>
      </c>
      <c r="W1080" s="186">
        <v>75</v>
      </c>
      <c r="X1080" s="186">
        <v>75</v>
      </c>
      <c r="Y1080" s="186">
        <v>75</v>
      </c>
      <c r="Z1080" s="186">
        <v>75</v>
      </c>
      <c r="AA1080" s="186">
        <v>75</v>
      </c>
      <c r="AB1080" s="186">
        <v>75</v>
      </c>
      <c r="AC1080" s="186">
        <v>75</v>
      </c>
      <c r="AD1080" s="214">
        <v>75</v>
      </c>
      <c r="AE1080" s="214">
        <v>75</v>
      </c>
      <c r="AF1080" s="214">
        <v>75</v>
      </c>
      <c r="AG1080" s="214">
        <v>75</v>
      </c>
      <c r="AH1080" s="214">
        <v>75</v>
      </c>
      <c r="AI1080" s="214">
        <v>75</v>
      </c>
      <c r="AJ1080" s="272">
        <v>75</v>
      </c>
      <c r="AK1080" s="301">
        <v>75</v>
      </c>
      <c r="AL1080" s="301">
        <v>75</v>
      </c>
      <c r="AM1080" s="301">
        <v>75</v>
      </c>
      <c r="AN1080" s="272">
        <v>75</v>
      </c>
      <c r="AO1080" s="301">
        <v>75</v>
      </c>
      <c r="AP1080" s="301">
        <v>75</v>
      </c>
      <c r="AQ1080" s="301">
        <v>75</v>
      </c>
      <c r="AR1080" s="22"/>
      <c r="AS1080" s="116" t="str">
        <f t="shared" si="149"/>
        <v>N</v>
      </c>
      <c r="AT1080" s="113">
        <f>IFERROR(SUMIF('Current NLData'!A:A,'Payment Changes'!G1080,'Current NLData'!K:K)/COUNTIF('Current NLData'!A:A,'Payment Changes'!G1080),0)+IFERROR(VLOOKUP(G1080&amp;"-ALL",NLPaymentExport,10,FALSE),0)</f>
        <v>75</v>
      </c>
      <c r="AU1080" s="117">
        <f t="shared" si="150"/>
        <v>0</v>
      </c>
    </row>
    <row r="1081" spans="1:80" s="89" customFormat="1" ht="21.4" thickBot="1" x14ac:dyDescent="0.7">
      <c r="A1081" s="85"/>
      <c r="B1081" s="348"/>
      <c r="C1081" s="160"/>
      <c r="D1081" s="86"/>
      <c r="E1081" s="86"/>
      <c r="F1081" s="86"/>
      <c r="G1081" s="86"/>
      <c r="H1081" s="95"/>
      <c r="I1081" s="87"/>
      <c r="J1081" s="88"/>
      <c r="K1081" s="88"/>
      <c r="L1081" s="88"/>
      <c r="M1081" s="88"/>
      <c r="N1081" s="88"/>
      <c r="O1081" s="88"/>
      <c r="P1081" s="88"/>
      <c r="Q1081" s="88"/>
      <c r="R1081" s="88"/>
      <c r="S1081" s="88"/>
      <c r="T1081" s="88"/>
      <c r="U1081" s="88"/>
      <c r="V1081" s="189" t="s">
        <v>91</v>
      </c>
      <c r="W1081" s="189" t="s">
        <v>91</v>
      </c>
      <c r="X1081" s="189" t="s">
        <v>91</v>
      </c>
      <c r="Y1081" s="189" t="s">
        <v>91</v>
      </c>
      <c r="Z1081" s="189" t="s">
        <v>91</v>
      </c>
      <c r="AA1081" s="189" t="s">
        <v>91</v>
      </c>
      <c r="AB1081" s="189" t="s">
        <v>91</v>
      </c>
      <c r="AC1081" s="189" t="s">
        <v>91</v>
      </c>
      <c r="AD1081" s="257" t="s">
        <v>91</v>
      </c>
      <c r="AE1081" s="257" t="s">
        <v>91</v>
      </c>
      <c r="AF1081" s="257" t="s">
        <v>91</v>
      </c>
      <c r="AG1081" s="257" t="s">
        <v>91</v>
      </c>
      <c r="AH1081" s="257" t="s">
        <v>91</v>
      </c>
      <c r="AI1081" s="257" t="s">
        <v>91</v>
      </c>
      <c r="AJ1081" s="288" t="s">
        <v>91</v>
      </c>
      <c r="AK1081" s="311" t="s">
        <v>91</v>
      </c>
      <c r="AL1081" s="311" t="s">
        <v>91</v>
      </c>
      <c r="AM1081" s="311" t="s">
        <v>91</v>
      </c>
      <c r="AN1081" s="288" t="s">
        <v>91</v>
      </c>
      <c r="AO1081" s="311" t="s">
        <v>91</v>
      </c>
      <c r="AP1081" s="311" t="s">
        <v>91</v>
      </c>
      <c r="AQ1081" s="311" t="s">
        <v>91</v>
      </c>
      <c r="AR1081" s="21"/>
      <c r="AS1081" s="116" t="str">
        <f t="shared" si="149"/>
        <v>N</v>
      </c>
      <c r="AT1081" s="113">
        <f>IFERROR(SUMIF('Current NLData'!A:A,'Payment Changes'!G1081,'Current NLData'!K:K)/COUNTIF('Current NLData'!A:A,'Payment Changes'!G1081),0)+IFERROR(VLOOKUP(G1081&amp;"-ALL",NLPaymentExport,10,FALSE),0)</f>
        <v>0</v>
      </c>
      <c r="AU1081" s="117" t="str">
        <f t="shared" si="150"/>
        <v/>
      </c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</row>
    <row r="1082" spans="1:80" s="10" customFormat="1" x14ac:dyDescent="0.45">
      <c r="A1082" s="458">
        <v>60</v>
      </c>
      <c r="B1082" s="461" t="s">
        <v>754</v>
      </c>
      <c r="C1082" s="464" t="s">
        <v>44</v>
      </c>
      <c r="D1082" s="467" t="s">
        <v>305</v>
      </c>
      <c r="E1082" s="105" t="str">
        <f t="shared" si="152"/>
        <v>Shreveport</v>
      </c>
      <c r="F1082" s="106" t="s">
        <v>755</v>
      </c>
      <c r="G1082" s="107" t="str">
        <f t="shared" ref="G1082:G1100" si="155">F1082&amp;"-"&amp;I1082</f>
        <v>CP147-New Donor</v>
      </c>
      <c r="H1082" s="470" t="s">
        <v>282</v>
      </c>
      <c r="I1082" s="76" t="s">
        <v>48</v>
      </c>
      <c r="J1082" s="40" t="s">
        <v>756</v>
      </c>
      <c r="K1082" s="41" t="s">
        <v>757</v>
      </c>
      <c r="L1082" s="41" t="s">
        <v>633</v>
      </c>
      <c r="M1082" s="42" t="s">
        <v>633</v>
      </c>
      <c r="N1082" s="40" t="s">
        <v>633</v>
      </c>
      <c r="O1082" s="40" t="s">
        <v>633</v>
      </c>
      <c r="P1082" s="40" t="s">
        <v>633</v>
      </c>
      <c r="Q1082" s="40" t="s">
        <v>633</v>
      </c>
      <c r="R1082" s="40" t="s">
        <v>758</v>
      </c>
      <c r="S1082" s="40" t="s">
        <v>758</v>
      </c>
      <c r="T1082" s="40" t="s">
        <v>758</v>
      </c>
      <c r="U1082" s="171" t="s">
        <v>759</v>
      </c>
      <c r="V1082" s="191" t="s">
        <v>760</v>
      </c>
      <c r="W1082" s="213" t="s">
        <v>760</v>
      </c>
      <c r="X1082" s="213" t="s">
        <v>760</v>
      </c>
      <c r="Y1082" s="213" t="s">
        <v>760</v>
      </c>
      <c r="Z1082" s="213" t="s">
        <v>760</v>
      </c>
      <c r="AA1082" s="213" t="s">
        <v>760</v>
      </c>
      <c r="AB1082" s="213" t="s">
        <v>760</v>
      </c>
      <c r="AC1082" s="213" t="s">
        <v>760</v>
      </c>
      <c r="AD1082" s="191" t="s">
        <v>761</v>
      </c>
      <c r="AE1082" s="191" t="s">
        <v>517</v>
      </c>
      <c r="AF1082" s="191" t="s">
        <v>517</v>
      </c>
      <c r="AG1082" s="213" t="s">
        <v>517</v>
      </c>
      <c r="AH1082" s="213" t="s">
        <v>517</v>
      </c>
      <c r="AI1082" s="213" t="s">
        <v>517</v>
      </c>
      <c r="AJ1082" s="281" t="s">
        <v>517</v>
      </c>
      <c r="AK1082" s="320" t="s">
        <v>517</v>
      </c>
      <c r="AL1082" s="320" t="s">
        <v>517</v>
      </c>
      <c r="AM1082" s="320" t="s">
        <v>517</v>
      </c>
      <c r="AN1082" s="281" t="s">
        <v>517</v>
      </c>
      <c r="AO1082" s="320" t="s">
        <v>517</v>
      </c>
      <c r="AP1082" s="282" t="s">
        <v>108</v>
      </c>
      <c r="AQ1082" s="320" t="s">
        <v>108</v>
      </c>
      <c r="AR1082" s="108"/>
      <c r="AS1082" s="116" t="str">
        <f t="shared" si="149"/>
        <v>N</v>
      </c>
      <c r="AT1082" s="113">
        <f>IFERROR(SUMIF('Current NLData'!A:A,'Payment Changes'!G1082,'Current NLData'!K:K)/COUNTIF('Current NLData'!A:A,'Payment Changes'!G1082),0)+IFERROR(VLOOKUP(G1082&amp;"-ALL",NLPaymentExport,10,FALSE),0)</f>
        <v>0</v>
      </c>
      <c r="AU1082" s="117" t="str">
        <f t="shared" si="150"/>
        <v/>
      </c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</row>
    <row r="1083" spans="1:80" x14ac:dyDescent="0.45">
      <c r="A1083" s="459"/>
      <c r="B1083" s="462"/>
      <c r="C1083" s="465"/>
      <c r="D1083" s="468"/>
      <c r="E1083" s="90" t="str">
        <f t="shared" si="152"/>
        <v>Shreveport</v>
      </c>
      <c r="F1083" s="91" t="s">
        <v>755</v>
      </c>
      <c r="G1083" s="97" t="str">
        <f t="shared" si="155"/>
        <v>CP147-Return Donor</v>
      </c>
      <c r="H1083" s="471"/>
      <c r="I1083" s="77" t="s">
        <v>60</v>
      </c>
      <c r="J1083" s="43" t="s">
        <v>762</v>
      </c>
      <c r="K1083" s="43" t="s">
        <v>762</v>
      </c>
      <c r="L1083" s="44" t="s">
        <v>762</v>
      </c>
      <c r="M1083" s="45" t="s">
        <v>762</v>
      </c>
      <c r="N1083" s="43" t="s">
        <v>762</v>
      </c>
      <c r="O1083" s="43" t="s">
        <v>762</v>
      </c>
      <c r="P1083" s="43" t="s">
        <v>762</v>
      </c>
      <c r="Q1083" s="43" t="s">
        <v>762</v>
      </c>
      <c r="R1083" s="43" t="s">
        <v>379</v>
      </c>
      <c r="S1083" s="43" t="s">
        <v>379</v>
      </c>
      <c r="T1083" s="43" t="s">
        <v>379</v>
      </c>
      <c r="U1083" s="43" t="s">
        <v>379</v>
      </c>
      <c r="V1083" s="176" t="s">
        <v>379</v>
      </c>
      <c r="W1083" s="176" t="s">
        <v>437</v>
      </c>
      <c r="X1083" s="176" t="s">
        <v>437</v>
      </c>
      <c r="Y1083" s="176" t="s">
        <v>437</v>
      </c>
      <c r="Z1083" s="176" t="s">
        <v>437</v>
      </c>
      <c r="AA1083" s="176" t="s">
        <v>437</v>
      </c>
      <c r="AB1083" s="176" t="s">
        <v>437</v>
      </c>
      <c r="AC1083" s="176" t="s">
        <v>437</v>
      </c>
      <c r="AD1083" s="217" t="s">
        <v>437</v>
      </c>
      <c r="AE1083" s="217" t="s">
        <v>437</v>
      </c>
      <c r="AF1083" s="217" t="s">
        <v>437</v>
      </c>
      <c r="AG1083" s="217">
        <v>0.7142857142857143</v>
      </c>
      <c r="AH1083" s="217" t="s">
        <v>437</v>
      </c>
      <c r="AI1083" s="217" t="str">
        <f>AH1083</f>
        <v>$50/$70</v>
      </c>
      <c r="AJ1083" s="271" t="s">
        <v>763</v>
      </c>
      <c r="AK1083" s="313" t="s">
        <v>763</v>
      </c>
      <c r="AL1083" s="313" t="s">
        <v>763</v>
      </c>
      <c r="AM1083" s="271" t="s">
        <v>764</v>
      </c>
      <c r="AN1083" s="270" t="s">
        <v>764</v>
      </c>
      <c r="AO1083" s="313" t="s">
        <v>764</v>
      </c>
      <c r="AP1083" s="313" t="s">
        <v>764</v>
      </c>
      <c r="AQ1083" s="313" t="s">
        <v>764</v>
      </c>
      <c r="AR1083" s="21"/>
      <c r="AS1083" s="116" t="str">
        <f t="shared" si="149"/>
        <v>N</v>
      </c>
      <c r="AT1083" s="113">
        <f>IFERROR(SUMIF('Current NLData'!A:A,'Payment Changes'!G1083,'Current NLData'!K:K)/COUNTIF('Current NLData'!A:A,'Payment Changes'!G1083),0)+IFERROR(VLOOKUP(G1083&amp;"-ALL",NLPaymentExport,10,FALSE),0)</f>
        <v>0</v>
      </c>
      <c r="AU1083" s="117" t="str">
        <f t="shared" si="150"/>
        <v/>
      </c>
    </row>
    <row r="1084" spans="1:80" x14ac:dyDescent="0.45">
      <c r="A1084" s="459"/>
      <c r="B1084" s="462"/>
      <c r="C1084" s="465"/>
      <c r="D1084" s="468"/>
      <c r="E1084" s="90" t="str">
        <f t="shared" si="152"/>
        <v>Shreveport</v>
      </c>
      <c r="F1084" s="91" t="s">
        <v>755</v>
      </c>
      <c r="G1084" s="97" t="str">
        <f t="shared" si="155"/>
        <v>CP147-Retention Bonus</v>
      </c>
      <c r="H1084" s="471"/>
      <c r="I1084" s="78" t="s">
        <v>62</v>
      </c>
      <c r="J1084" s="46" t="s">
        <v>765</v>
      </c>
      <c r="K1084" s="46" t="s">
        <v>765</v>
      </c>
      <c r="L1084" s="47" t="s">
        <v>64</v>
      </c>
      <c r="M1084" s="47" t="s">
        <v>766</v>
      </c>
      <c r="N1084" s="46" t="s">
        <v>766</v>
      </c>
      <c r="O1084" s="46" t="s">
        <v>766</v>
      </c>
      <c r="P1084" s="46" t="s">
        <v>766</v>
      </c>
      <c r="Q1084" s="46" t="s">
        <v>766</v>
      </c>
      <c r="R1084" s="46" t="s">
        <v>766</v>
      </c>
      <c r="S1084" s="46" t="s">
        <v>766</v>
      </c>
      <c r="T1084" s="46" t="s">
        <v>766</v>
      </c>
      <c r="U1084" s="46" t="s">
        <v>766</v>
      </c>
      <c r="V1084" s="177" t="s">
        <v>766</v>
      </c>
      <c r="W1084" s="177" t="s">
        <v>767</v>
      </c>
      <c r="X1084" s="177" t="s">
        <v>767</v>
      </c>
      <c r="Y1084" s="177" t="s">
        <v>767</v>
      </c>
      <c r="Z1084" s="177" t="s">
        <v>767</v>
      </c>
      <c r="AA1084" s="177" t="s">
        <v>767</v>
      </c>
      <c r="AB1084" s="177" t="s">
        <v>767</v>
      </c>
      <c r="AC1084" s="177" t="s">
        <v>767</v>
      </c>
      <c r="AD1084" s="242" t="s">
        <v>768</v>
      </c>
      <c r="AE1084" s="218" t="s">
        <v>768</v>
      </c>
      <c r="AF1084" s="218" t="s">
        <v>768</v>
      </c>
      <c r="AG1084" s="218" t="s">
        <v>769</v>
      </c>
      <c r="AH1084" s="218" t="s">
        <v>768</v>
      </c>
      <c r="AI1084" s="218" t="s">
        <v>769</v>
      </c>
      <c r="AJ1084" s="276" t="s">
        <v>64</v>
      </c>
      <c r="AK1084" s="314" t="s">
        <v>64</v>
      </c>
      <c r="AL1084" s="314" t="s">
        <v>64</v>
      </c>
      <c r="AM1084" s="276" t="s">
        <v>770</v>
      </c>
      <c r="AN1084" s="280" t="s">
        <v>770</v>
      </c>
      <c r="AO1084" s="276" t="s">
        <v>771</v>
      </c>
      <c r="AP1084" s="276" t="s">
        <v>772</v>
      </c>
      <c r="AQ1084" s="314" t="s">
        <v>772</v>
      </c>
      <c r="AR1084" s="21"/>
      <c r="AS1084" s="116" t="str">
        <f t="shared" si="149"/>
        <v>N</v>
      </c>
      <c r="AT1084" s="113">
        <f>IFERROR(SUMIF('Current NLData'!A:A,'Payment Changes'!G1084,'Current NLData'!K:K)/COUNTIF('Current NLData'!A:A,'Payment Changes'!G1084),0)+IFERROR(VLOOKUP(G1084&amp;"-ALL",NLPaymentExport,10,FALSE),0)</f>
        <v>0</v>
      </c>
      <c r="AU1084" s="117" t="str">
        <f t="shared" si="150"/>
        <v/>
      </c>
    </row>
    <row r="1085" spans="1:80" s="15" customFormat="1" ht="14.65" thickBot="1" x14ac:dyDescent="0.5">
      <c r="A1085" s="460"/>
      <c r="B1085" s="463"/>
      <c r="C1085" s="466"/>
      <c r="D1085" s="469"/>
      <c r="E1085" s="109" t="str">
        <f t="shared" si="152"/>
        <v>Shreveport</v>
      </c>
      <c r="F1085" s="110" t="s">
        <v>755</v>
      </c>
      <c r="G1085" s="111" t="str">
        <f t="shared" si="155"/>
        <v>CP147-Referral</v>
      </c>
      <c r="H1085" s="472"/>
      <c r="I1085" s="79" t="s">
        <v>73</v>
      </c>
      <c r="J1085" s="49">
        <v>0</v>
      </c>
      <c r="K1085" s="49">
        <v>0</v>
      </c>
      <c r="L1085" s="50" t="s">
        <v>64</v>
      </c>
      <c r="M1085" s="50" t="s">
        <v>133</v>
      </c>
      <c r="N1085" s="49" t="s">
        <v>133</v>
      </c>
      <c r="O1085" s="49" t="s">
        <v>133</v>
      </c>
      <c r="P1085" s="49" t="s">
        <v>133</v>
      </c>
      <c r="Q1085" s="49" t="s">
        <v>133</v>
      </c>
      <c r="R1085" s="49" t="s">
        <v>133</v>
      </c>
      <c r="S1085" s="49" t="s">
        <v>133</v>
      </c>
      <c r="T1085" s="49" t="s">
        <v>133</v>
      </c>
      <c r="U1085" s="49" t="s">
        <v>133</v>
      </c>
      <c r="V1085" s="178" t="s">
        <v>133</v>
      </c>
      <c r="W1085" s="178" t="s">
        <v>133</v>
      </c>
      <c r="X1085" s="178" t="s">
        <v>133</v>
      </c>
      <c r="Y1085" s="178" t="s">
        <v>133</v>
      </c>
      <c r="Z1085" s="178" t="s">
        <v>133</v>
      </c>
      <c r="AA1085" s="178" t="s">
        <v>133</v>
      </c>
      <c r="AB1085" s="178" t="s">
        <v>133</v>
      </c>
      <c r="AC1085" s="178" t="s">
        <v>133</v>
      </c>
      <c r="AD1085" s="219" t="s">
        <v>133</v>
      </c>
      <c r="AE1085" s="219" t="s">
        <v>133</v>
      </c>
      <c r="AF1085" s="219" t="s">
        <v>133</v>
      </c>
      <c r="AG1085" s="219" t="s">
        <v>133</v>
      </c>
      <c r="AH1085" s="219" t="s">
        <v>133</v>
      </c>
      <c r="AI1085" s="219" t="s">
        <v>133</v>
      </c>
      <c r="AJ1085" s="277" t="s">
        <v>133</v>
      </c>
      <c r="AK1085" s="315" t="s">
        <v>133</v>
      </c>
      <c r="AL1085" s="315" t="s">
        <v>133</v>
      </c>
      <c r="AM1085" s="315" t="s">
        <v>133</v>
      </c>
      <c r="AN1085" s="277" t="s">
        <v>133</v>
      </c>
      <c r="AO1085" s="315" t="s">
        <v>133</v>
      </c>
      <c r="AP1085" s="315" t="s">
        <v>133</v>
      </c>
      <c r="AQ1085" s="315" t="s">
        <v>133</v>
      </c>
      <c r="AR1085" s="112"/>
      <c r="AS1085" s="116" t="str">
        <f t="shared" si="149"/>
        <v>N</v>
      </c>
      <c r="AT1085" s="113">
        <f>IFERROR(SUMIF('Current NLData'!A:A,'Payment Changes'!G1085,'Current NLData'!K:K)/COUNTIF('Current NLData'!A:A,'Payment Changes'!G1085),0)+IFERROR(VLOOKUP(G1085&amp;"-ALL",NLPaymentExport,10,FALSE),0)</f>
        <v>0</v>
      </c>
      <c r="AU1085" s="117" t="str">
        <f t="shared" si="150"/>
        <v/>
      </c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</row>
    <row r="1086" spans="1:80" outlineLevel="1" x14ac:dyDescent="0.45">
      <c r="A1086" s="3"/>
      <c r="C1086" s="4"/>
      <c r="D1086" s="455" t="s">
        <v>755</v>
      </c>
      <c r="E1086" s="90" t="str">
        <f t="shared" si="152"/>
        <v>Shreveport</v>
      </c>
      <c r="F1086" s="92" t="str">
        <f t="shared" si="153"/>
        <v>CP147</v>
      </c>
      <c r="G1086" s="98" t="str">
        <f t="shared" si="155"/>
        <v>CP147-NEW DONOR -1st</v>
      </c>
      <c r="H1086" s="457" t="s">
        <v>75</v>
      </c>
      <c r="I1086" s="33" t="s">
        <v>76</v>
      </c>
      <c r="J1086" s="60">
        <v>100</v>
      </c>
      <c r="K1086" s="61">
        <v>100</v>
      </c>
      <c r="L1086" s="60">
        <v>100</v>
      </c>
      <c r="M1086" s="60">
        <v>100</v>
      </c>
      <c r="N1086" s="60">
        <v>100</v>
      </c>
      <c r="O1086" s="60">
        <v>100</v>
      </c>
      <c r="P1086" s="60">
        <v>100</v>
      </c>
      <c r="Q1086" s="60">
        <v>100</v>
      </c>
      <c r="R1086" s="60">
        <v>100</v>
      </c>
      <c r="S1086" s="60">
        <v>100</v>
      </c>
      <c r="T1086" s="60">
        <v>100</v>
      </c>
      <c r="U1086" s="60">
        <v>100</v>
      </c>
      <c r="V1086" s="185">
        <v>100</v>
      </c>
      <c r="W1086" s="185">
        <v>100</v>
      </c>
      <c r="X1086" s="185">
        <v>100</v>
      </c>
      <c r="Y1086" s="185">
        <v>100</v>
      </c>
      <c r="Z1086" s="185">
        <v>100</v>
      </c>
      <c r="AA1086" s="185">
        <v>100</v>
      </c>
      <c r="AB1086" s="185">
        <v>100</v>
      </c>
      <c r="AC1086" s="185">
        <v>100</v>
      </c>
      <c r="AD1086" s="220">
        <v>100</v>
      </c>
      <c r="AE1086" s="220">
        <v>100</v>
      </c>
      <c r="AF1086" s="220">
        <v>100</v>
      </c>
      <c r="AG1086" s="220">
        <v>100</v>
      </c>
      <c r="AH1086" s="220">
        <v>100</v>
      </c>
      <c r="AI1086" s="220">
        <v>100</v>
      </c>
      <c r="AJ1086" s="286">
        <v>100</v>
      </c>
      <c r="AK1086" s="300">
        <v>100</v>
      </c>
      <c r="AL1086" s="300">
        <v>100</v>
      </c>
      <c r="AM1086" s="300">
        <v>100</v>
      </c>
      <c r="AN1086" s="286">
        <v>100</v>
      </c>
      <c r="AO1086" s="300">
        <v>100</v>
      </c>
      <c r="AP1086" s="300">
        <v>100</v>
      </c>
      <c r="AQ1086" s="300">
        <v>100</v>
      </c>
      <c r="AR1086" s="23"/>
      <c r="AS1086" s="116" t="str">
        <f t="shared" si="149"/>
        <v>N</v>
      </c>
      <c r="AT1086" s="113">
        <f>IFERROR(SUMIF('Current NLData'!A:A,'Payment Changes'!G1086,'Current NLData'!K:K)/COUNTIF('Current NLData'!A:A,'Payment Changes'!G1086),0)+IFERROR(VLOOKUP(G1086&amp;"-ALL",NLPaymentExport,10,FALSE),0)</f>
        <v>100</v>
      </c>
      <c r="AU1086" s="117">
        <f t="shared" si="150"/>
        <v>0</v>
      </c>
    </row>
    <row r="1087" spans="1:80" outlineLevel="1" x14ac:dyDescent="0.45">
      <c r="A1087" s="3"/>
      <c r="C1087" s="4"/>
      <c r="D1087" s="456"/>
      <c r="E1087" s="90" t="str">
        <f t="shared" si="152"/>
        <v>Shreveport</v>
      </c>
      <c r="F1087" s="92" t="str">
        <f t="shared" si="153"/>
        <v>CP147</v>
      </c>
      <c r="G1087" s="98" t="str">
        <f t="shared" si="155"/>
        <v>CP147-NEW DONOR -2nd</v>
      </c>
      <c r="H1087" s="457"/>
      <c r="I1087" s="34" t="s">
        <v>77</v>
      </c>
      <c r="J1087" s="58">
        <v>100</v>
      </c>
      <c r="K1087" s="62">
        <v>100</v>
      </c>
      <c r="L1087" s="58">
        <v>100</v>
      </c>
      <c r="M1087" s="58">
        <v>100</v>
      </c>
      <c r="N1087" s="58">
        <v>100</v>
      </c>
      <c r="O1087" s="58">
        <v>100</v>
      </c>
      <c r="P1087" s="58">
        <v>100</v>
      </c>
      <c r="Q1087" s="58">
        <v>100</v>
      </c>
      <c r="R1087" s="58">
        <v>100</v>
      </c>
      <c r="S1087" s="58">
        <v>100</v>
      </c>
      <c r="T1087" s="58">
        <v>100</v>
      </c>
      <c r="U1087" s="58">
        <v>100</v>
      </c>
      <c r="V1087" s="186">
        <v>100</v>
      </c>
      <c r="W1087" s="186">
        <v>100</v>
      </c>
      <c r="X1087" s="186">
        <v>100</v>
      </c>
      <c r="Y1087" s="186">
        <v>100</v>
      </c>
      <c r="Z1087" s="186">
        <v>100</v>
      </c>
      <c r="AA1087" s="186">
        <v>100</v>
      </c>
      <c r="AB1087" s="186">
        <v>100</v>
      </c>
      <c r="AC1087" s="186">
        <v>100</v>
      </c>
      <c r="AD1087" s="214">
        <v>100</v>
      </c>
      <c r="AE1087" s="214">
        <v>100</v>
      </c>
      <c r="AF1087" s="214">
        <v>100</v>
      </c>
      <c r="AG1087" s="214">
        <v>100</v>
      </c>
      <c r="AH1087" s="214">
        <v>100</v>
      </c>
      <c r="AI1087" s="214">
        <v>100</v>
      </c>
      <c r="AJ1087" s="272">
        <v>100</v>
      </c>
      <c r="AK1087" s="301">
        <v>100</v>
      </c>
      <c r="AL1087" s="301">
        <v>100</v>
      </c>
      <c r="AM1087" s="301">
        <v>100</v>
      </c>
      <c r="AN1087" s="272">
        <v>100</v>
      </c>
      <c r="AO1087" s="301">
        <v>100</v>
      </c>
      <c r="AP1087" s="301">
        <v>100</v>
      </c>
      <c r="AQ1087" s="301">
        <v>100</v>
      </c>
      <c r="AR1087" s="23"/>
      <c r="AS1087" s="116" t="str">
        <f t="shared" si="149"/>
        <v>N</v>
      </c>
      <c r="AT1087" s="113">
        <f>IFERROR(SUMIF('Current NLData'!A:A,'Payment Changes'!G1087,'Current NLData'!K:K)/COUNTIF('Current NLData'!A:A,'Payment Changes'!G1087),0)+IFERROR(VLOOKUP(G1087&amp;"-ALL",NLPaymentExport,10,FALSE),0)</f>
        <v>100</v>
      </c>
      <c r="AU1087" s="117">
        <f t="shared" si="150"/>
        <v>0</v>
      </c>
    </row>
    <row r="1088" spans="1:80" outlineLevel="1" x14ac:dyDescent="0.45">
      <c r="A1088" s="3"/>
      <c r="C1088" s="4"/>
      <c r="D1088" s="456"/>
      <c r="E1088" s="90" t="str">
        <f t="shared" si="152"/>
        <v>Shreveport</v>
      </c>
      <c r="F1088" s="92" t="str">
        <f t="shared" si="153"/>
        <v>CP147</v>
      </c>
      <c r="G1088" s="98" t="str">
        <f t="shared" si="155"/>
        <v>CP147-NEW DONOR -3rd</v>
      </c>
      <c r="H1088" s="457"/>
      <c r="I1088" s="34" t="s">
        <v>78</v>
      </c>
      <c r="J1088" s="58">
        <v>100</v>
      </c>
      <c r="K1088" s="62">
        <v>100</v>
      </c>
      <c r="L1088" s="58">
        <v>100</v>
      </c>
      <c r="M1088" s="58">
        <v>100</v>
      </c>
      <c r="N1088" s="58">
        <v>100</v>
      </c>
      <c r="O1088" s="58">
        <v>100</v>
      </c>
      <c r="P1088" s="58">
        <v>100</v>
      </c>
      <c r="Q1088" s="58">
        <v>100</v>
      </c>
      <c r="R1088" s="58">
        <v>100</v>
      </c>
      <c r="S1088" s="58">
        <v>100</v>
      </c>
      <c r="T1088" s="58">
        <v>100</v>
      </c>
      <c r="U1088" s="58">
        <v>100</v>
      </c>
      <c r="V1088" s="186">
        <v>100</v>
      </c>
      <c r="W1088" s="186">
        <v>100</v>
      </c>
      <c r="X1088" s="186">
        <v>100</v>
      </c>
      <c r="Y1088" s="186">
        <v>100</v>
      </c>
      <c r="Z1088" s="186">
        <v>100</v>
      </c>
      <c r="AA1088" s="186">
        <v>100</v>
      </c>
      <c r="AB1088" s="186">
        <v>100</v>
      </c>
      <c r="AC1088" s="186">
        <v>100</v>
      </c>
      <c r="AD1088" s="214">
        <v>100</v>
      </c>
      <c r="AE1088" s="214">
        <v>100</v>
      </c>
      <c r="AF1088" s="214">
        <v>100</v>
      </c>
      <c r="AG1088" s="214">
        <v>100</v>
      </c>
      <c r="AH1088" s="214">
        <v>100</v>
      </c>
      <c r="AI1088" s="214">
        <v>100</v>
      </c>
      <c r="AJ1088" s="272">
        <v>100</v>
      </c>
      <c r="AK1088" s="301">
        <v>100</v>
      </c>
      <c r="AL1088" s="301">
        <v>100</v>
      </c>
      <c r="AM1088" s="301">
        <v>100</v>
      </c>
      <c r="AN1088" s="272">
        <v>100</v>
      </c>
      <c r="AO1088" s="301">
        <v>100</v>
      </c>
      <c r="AP1088" s="301">
        <v>100</v>
      </c>
      <c r="AQ1088" s="301">
        <v>100</v>
      </c>
      <c r="AR1088" s="23"/>
      <c r="AS1088" s="116" t="str">
        <f t="shared" si="149"/>
        <v>N</v>
      </c>
      <c r="AT1088" s="113">
        <f>IFERROR(SUMIF('Current NLData'!A:A,'Payment Changes'!G1088,'Current NLData'!K:K)/COUNTIF('Current NLData'!A:A,'Payment Changes'!G1088),0)+IFERROR(VLOOKUP(G1088&amp;"-ALL",NLPaymentExport,10,FALSE),0)</f>
        <v>100</v>
      </c>
      <c r="AU1088" s="117">
        <f t="shared" si="150"/>
        <v>0</v>
      </c>
    </row>
    <row r="1089" spans="1:80" outlineLevel="1" x14ac:dyDescent="0.45">
      <c r="A1089" s="3"/>
      <c r="C1089" s="4"/>
      <c r="D1089" s="456"/>
      <c r="E1089" s="90" t="str">
        <f t="shared" si="152"/>
        <v>Shreveport</v>
      </c>
      <c r="F1089" s="92" t="str">
        <f t="shared" si="153"/>
        <v>CP147</v>
      </c>
      <c r="G1089" s="98" t="str">
        <f t="shared" si="155"/>
        <v>CP147-NEW DONOR -4th</v>
      </c>
      <c r="H1089" s="457"/>
      <c r="I1089" s="34" t="s">
        <v>79</v>
      </c>
      <c r="J1089" s="58">
        <v>100</v>
      </c>
      <c r="K1089" s="62">
        <v>100</v>
      </c>
      <c r="L1089" s="58">
        <v>100</v>
      </c>
      <c r="M1089" s="58">
        <v>100</v>
      </c>
      <c r="N1089" s="58">
        <v>100</v>
      </c>
      <c r="O1089" s="58">
        <v>100</v>
      </c>
      <c r="P1089" s="58">
        <v>100</v>
      </c>
      <c r="Q1089" s="58">
        <v>100</v>
      </c>
      <c r="R1089" s="58">
        <v>100</v>
      </c>
      <c r="S1089" s="58">
        <v>100</v>
      </c>
      <c r="T1089" s="58">
        <v>100</v>
      </c>
      <c r="U1089" s="58">
        <v>100</v>
      </c>
      <c r="V1089" s="186">
        <v>100</v>
      </c>
      <c r="W1089" s="186">
        <v>100</v>
      </c>
      <c r="X1089" s="186">
        <v>100</v>
      </c>
      <c r="Y1089" s="186">
        <v>100</v>
      </c>
      <c r="Z1089" s="186">
        <v>100</v>
      </c>
      <c r="AA1089" s="186">
        <v>100</v>
      </c>
      <c r="AB1089" s="186">
        <v>100</v>
      </c>
      <c r="AC1089" s="186">
        <v>100</v>
      </c>
      <c r="AD1089" s="214">
        <v>100</v>
      </c>
      <c r="AE1089" s="214">
        <v>100</v>
      </c>
      <c r="AF1089" s="214">
        <v>100</v>
      </c>
      <c r="AG1089" s="214">
        <v>100</v>
      </c>
      <c r="AH1089" s="214">
        <v>100</v>
      </c>
      <c r="AI1089" s="214">
        <v>100</v>
      </c>
      <c r="AJ1089" s="272">
        <v>100</v>
      </c>
      <c r="AK1089" s="301">
        <v>100</v>
      </c>
      <c r="AL1089" s="301">
        <v>100</v>
      </c>
      <c r="AM1089" s="301">
        <v>100</v>
      </c>
      <c r="AN1089" s="272">
        <v>100</v>
      </c>
      <c r="AO1089" s="301">
        <v>100</v>
      </c>
      <c r="AP1089" s="301">
        <v>100</v>
      </c>
      <c r="AQ1089" s="301">
        <v>100</v>
      </c>
      <c r="AR1089" s="23"/>
      <c r="AS1089" s="116" t="str">
        <f t="shared" si="149"/>
        <v>N</v>
      </c>
      <c r="AT1089" s="113">
        <f>IFERROR(SUMIF('Current NLData'!A:A,'Payment Changes'!G1089,'Current NLData'!K:K)/COUNTIF('Current NLData'!A:A,'Payment Changes'!G1089),0)+IFERROR(VLOOKUP(G1089&amp;"-ALL",NLPaymentExport,10,FALSE),0)</f>
        <v>100</v>
      </c>
      <c r="AU1089" s="117">
        <f t="shared" si="150"/>
        <v>0</v>
      </c>
    </row>
    <row r="1090" spans="1:80" outlineLevel="1" x14ac:dyDescent="0.45">
      <c r="A1090" s="3"/>
      <c r="C1090" s="4"/>
      <c r="D1090" s="456"/>
      <c r="E1090" s="90" t="str">
        <f t="shared" si="152"/>
        <v>Shreveport</v>
      </c>
      <c r="F1090" s="92" t="str">
        <f t="shared" si="153"/>
        <v>CP147</v>
      </c>
      <c r="G1090" s="98" t="str">
        <f t="shared" si="155"/>
        <v>CP147-NEW DONOR -5th</v>
      </c>
      <c r="H1090" s="457"/>
      <c r="I1090" s="34" t="s">
        <v>80</v>
      </c>
      <c r="J1090" s="58">
        <v>50</v>
      </c>
      <c r="K1090" s="62">
        <v>50</v>
      </c>
      <c r="L1090" s="58">
        <v>50</v>
      </c>
      <c r="M1090" s="58">
        <v>50</v>
      </c>
      <c r="N1090" s="58">
        <v>50</v>
      </c>
      <c r="O1090" s="58">
        <v>50</v>
      </c>
      <c r="P1090" s="58">
        <v>50</v>
      </c>
      <c r="Q1090" s="58">
        <v>50</v>
      </c>
      <c r="R1090" s="58">
        <v>100</v>
      </c>
      <c r="S1090" s="58">
        <v>100</v>
      </c>
      <c r="T1090" s="58">
        <v>100</v>
      </c>
      <c r="U1090" s="58">
        <v>100</v>
      </c>
      <c r="V1090" s="186">
        <v>100</v>
      </c>
      <c r="W1090" s="186">
        <v>100</v>
      </c>
      <c r="X1090" s="186">
        <v>100</v>
      </c>
      <c r="Y1090" s="186">
        <v>100</v>
      </c>
      <c r="Z1090" s="186">
        <v>100</v>
      </c>
      <c r="AA1090" s="186">
        <v>100</v>
      </c>
      <c r="AB1090" s="186">
        <v>100</v>
      </c>
      <c r="AC1090" s="186">
        <v>100</v>
      </c>
      <c r="AD1090" s="214">
        <v>100</v>
      </c>
      <c r="AE1090" s="214">
        <v>100</v>
      </c>
      <c r="AF1090" s="214">
        <v>100</v>
      </c>
      <c r="AG1090" s="214">
        <v>100</v>
      </c>
      <c r="AH1090" s="214">
        <v>100</v>
      </c>
      <c r="AI1090" s="214">
        <v>100</v>
      </c>
      <c r="AJ1090" s="272">
        <v>100</v>
      </c>
      <c r="AK1090" s="301">
        <v>100</v>
      </c>
      <c r="AL1090" s="301">
        <v>100</v>
      </c>
      <c r="AM1090" s="301">
        <v>100</v>
      </c>
      <c r="AN1090" s="272">
        <v>100</v>
      </c>
      <c r="AO1090" s="301">
        <v>100</v>
      </c>
      <c r="AP1090" s="301">
        <v>100</v>
      </c>
      <c r="AQ1090" s="301">
        <v>100</v>
      </c>
      <c r="AR1090" s="23"/>
      <c r="AS1090" s="116" t="str">
        <f t="shared" si="149"/>
        <v>N</v>
      </c>
      <c r="AT1090" s="113">
        <f>IFERROR(SUMIF('Current NLData'!A:A,'Payment Changes'!G1090,'Current NLData'!K:K)/COUNTIF('Current NLData'!A:A,'Payment Changes'!G1090),0)+IFERROR(VLOOKUP(G1090&amp;"-ALL",NLPaymentExport,10,FALSE),0)</f>
        <v>100</v>
      </c>
      <c r="AU1090" s="117">
        <f t="shared" si="150"/>
        <v>0</v>
      </c>
    </row>
    <row r="1091" spans="1:80" outlineLevel="1" x14ac:dyDescent="0.45">
      <c r="A1091" s="3"/>
      <c r="C1091" s="4"/>
      <c r="D1091" s="456"/>
      <c r="E1091" s="90" t="str">
        <f t="shared" si="152"/>
        <v>Shreveport</v>
      </c>
      <c r="F1091" s="92" t="str">
        <f t="shared" si="153"/>
        <v>CP147</v>
      </c>
      <c r="G1091" s="98" t="str">
        <f t="shared" si="155"/>
        <v>CP147-NEW DONOR -6th</v>
      </c>
      <c r="H1091" s="457"/>
      <c r="I1091" s="34" t="s">
        <v>81</v>
      </c>
      <c r="J1091" s="58">
        <v>50</v>
      </c>
      <c r="K1091" s="62">
        <v>85</v>
      </c>
      <c r="L1091" s="58">
        <v>50</v>
      </c>
      <c r="M1091" s="58">
        <v>50</v>
      </c>
      <c r="N1091" s="58">
        <v>50</v>
      </c>
      <c r="O1091" s="58">
        <v>50</v>
      </c>
      <c r="P1091" s="58">
        <v>50</v>
      </c>
      <c r="Q1091" s="58">
        <v>50</v>
      </c>
      <c r="R1091" s="58">
        <v>100</v>
      </c>
      <c r="S1091" s="58">
        <v>100</v>
      </c>
      <c r="T1091" s="58">
        <v>100</v>
      </c>
      <c r="U1091" s="58">
        <v>100</v>
      </c>
      <c r="V1091" s="190">
        <v>50</v>
      </c>
      <c r="W1091" s="214">
        <v>50</v>
      </c>
      <c r="X1091" s="214">
        <v>50</v>
      </c>
      <c r="Y1091" s="214">
        <v>50</v>
      </c>
      <c r="Z1091" s="214">
        <v>50</v>
      </c>
      <c r="AA1091" s="214">
        <v>50</v>
      </c>
      <c r="AB1091" s="214">
        <v>50</v>
      </c>
      <c r="AC1091" s="214">
        <v>50</v>
      </c>
      <c r="AD1091" s="190">
        <v>100</v>
      </c>
      <c r="AE1091" s="214">
        <v>100</v>
      </c>
      <c r="AF1091" s="214">
        <v>100</v>
      </c>
      <c r="AG1091" s="214">
        <v>100</v>
      </c>
      <c r="AH1091" s="214">
        <v>100</v>
      </c>
      <c r="AI1091" s="214">
        <v>100</v>
      </c>
      <c r="AJ1091" s="272">
        <v>100</v>
      </c>
      <c r="AK1091" s="301">
        <v>100</v>
      </c>
      <c r="AL1091" s="301">
        <v>100</v>
      </c>
      <c r="AM1091" s="301">
        <v>100</v>
      </c>
      <c r="AN1091" s="272">
        <v>100</v>
      </c>
      <c r="AO1091" s="301">
        <v>100</v>
      </c>
      <c r="AP1091" s="301">
        <v>100</v>
      </c>
      <c r="AQ1091" s="301">
        <v>100</v>
      </c>
      <c r="AR1091" s="23"/>
      <c r="AS1091" s="116" t="str">
        <f t="shared" ref="AS1091:AS1154" si="156">IF(AP1091=AQ1091,"N","Y")</f>
        <v>N</v>
      </c>
      <c r="AT1091" s="113">
        <f>IFERROR(SUMIF('Current NLData'!A:A,'Payment Changes'!G1091,'Current NLData'!K:K)/COUNTIF('Current NLData'!A:A,'Payment Changes'!G1091),0)+IFERROR(VLOOKUP(G1091&amp;"-ALL",NLPaymentExport,10,FALSE),0)</f>
        <v>100</v>
      </c>
      <c r="AU1091" s="117">
        <f t="shared" si="150"/>
        <v>0</v>
      </c>
    </row>
    <row r="1092" spans="1:80" outlineLevel="1" x14ac:dyDescent="0.45">
      <c r="A1092" s="3"/>
      <c r="C1092" s="4"/>
      <c r="D1092" s="456"/>
      <c r="E1092" s="90" t="str">
        <f t="shared" si="152"/>
        <v>Shreveport</v>
      </c>
      <c r="F1092" s="92" t="str">
        <f t="shared" si="153"/>
        <v>CP147</v>
      </c>
      <c r="G1092" s="98" t="str">
        <f t="shared" si="155"/>
        <v>CP147-NEW DONOR -7th</v>
      </c>
      <c r="H1092" s="457"/>
      <c r="I1092" s="34" t="s">
        <v>82</v>
      </c>
      <c r="J1092" s="58">
        <v>50</v>
      </c>
      <c r="K1092" s="62">
        <v>50</v>
      </c>
      <c r="L1092" s="58">
        <v>50</v>
      </c>
      <c r="M1092" s="58">
        <v>50</v>
      </c>
      <c r="N1092" s="58">
        <v>50</v>
      </c>
      <c r="O1092" s="58">
        <v>50</v>
      </c>
      <c r="P1092" s="58">
        <v>50</v>
      </c>
      <c r="Q1092" s="58">
        <v>50</v>
      </c>
      <c r="R1092" s="58">
        <v>100</v>
      </c>
      <c r="S1092" s="58">
        <v>100</v>
      </c>
      <c r="T1092" s="58">
        <v>100</v>
      </c>
      <c r="U1092" s="58">
        <v>50</v>
      </c>
      <c r="V1092" s="186">
        <v>50</v>
      </c>
      <c r="W1092" s="186">
        <v>50</v>
      </c>
      <c r="X1092" s="186">
        <v>50</v>
      </c>
      <c r="Y1092" s="186">
        <v>50</v>
      </c>
      <c r="Z1092" s="186">
        <v>50</v>
      </c>
      <c r="AA1092" s="186">
        <v>50</v>
      </c>
      <c r="AB1092" s="186">
        <v>50</v>
      </c>
      <c r="AC1092" s="186">
        <v>50</v>
      </c>
      <c r="AD1092" s="214">
        <v>50</v>
      </c>
      <c r="AE1092" s="190">
        <v>100</v>
      </c>
      <c r="AF1092" s="190">
        <v>100</v>
      </c>
      <c r="AG1092" s="214">
        <v>100</v>
      </c>
      <c r="AH1092" s="214">
        <v>100</v>
      </c>
      <c r="AI1092" s="214">
        <v>100</v>
      </c>
      <c r="AJ1092" s="272">
        <v>100</v>
      </c>
      <c r="AK1092" s="301">
        <v>100</v>
      </c>
      <c r="AL1092" s="301">
        <v>100</v>
      </c>
      <c r="AM1092" s="301">
        <v>100</v>
      </c>
      <c r="AN1092" s="272">
        <v>100</v>
      </c>
      <c r="AO1092" s="301">
        <v>100</v>
      </c>
      <c r="AP1092" s="289">
        <v>45</v>
      </c>
      <c r="AQ1092" s="301">
        <v>45</v>
      </c>
      <c r="AR1092" s="23"/>
      <c r="AS1092" s="116" t="str">
        <f t="shared" si="156"/>
        <v>N</v>
      </c>
      <c r="AT1092" s="113">
        <f>IFERROR(SUMIF('Current NLData'!A:A,'Payment Changes'!G1092,'Current NLData'!K:K)/COUNTIF('Current NLData'!A:A,'Payment Changes'!G1092),0)+IFERROR(VLOOKUP(G1092&amp;"-ALL",NLPaymentExport,10,FALSE),0)</f>
        <v>45</v>
      </c>
      <c r="AU1092" s="117">
        <f t="shared" si="150"/>
        <v>0</v>
      </c>
    </row>
    <row r="1093" spans="1:80" outlineLevel="1" x14ac:dyDescent="0.45">
      <c r="A1093" s="3"/>
      <c r="C1093" s="4"/>
      <c r="D1093" s="456"/>
      <c r="E1093" s="90" t="str">
        <f t="shared" si="152"/>
        <v>Shreveport</v>
      </c>
      <c r="F1093" s="92" t="str">
        <f t="shared" si="153"/>
        <v>CP147</v>
      </c>
      <c r="G1093" s="98" t="str">
        <f t="shared" si="155"/>
        <v>CP147-NEW DONOR -8th</v>
      </c>
      <c r="H1093" s="457"/>
      <c r="I1093" s="35" t="s">
        <v>83</v>
      </c>
      <c r="J1093" s="63">
        <v>50</v>
      </c>
      <c r="K1093" s="64">
        <v>85</v>
      </c>
      <c r="L1093" s="63">
        <v>50</v>
      </c>
      <c r="M1093" s="63">
        <v>50</v>
      </c>
      <c r="N1093" s="63">
        <v>50</v>
      </c>
      <c r="O1093" s="63">
        <v>50</v>
      </c>
      <c r="P1093" s="63">
        <v>50</v>
      </c>
      <c r="Q1093" s="63">
        <v>50</v>
      </c>
      <c r="R1093" s="63">
        <v>100</v>
      </c>
      <c r="S1093" s="63">
        <v>100</v>
      </c>
      <c r="T1093" s="63">
        <v>100</v>
      </c>
      <c r="U1093" s="58">
        <v>50</v>
      </c>
      <c r="V1093" s="187">
        <v>50</v>
      </c>
      <c r="W1093" s="187">
        <v>50</v>
      </c>
      <c r="X1093" s="187">
        <v>50</v>
      </c>
      <c r="Y1093" s="187">
        <v>50</v>
      </c>
      <c r="Z1093" s="187">
        <v>50</v>
      </c>
      <c r="AA1093" s="187">
        <v>50</v>
      </c>
      <c r="AB1093" s="187">
        <v>50</v>
      </c>
      <c r="AC1093" s="187">
        <v>50</v>
      </c>
      <c r="AD1093" s="221">
        <v>50</v>
      </c>
      <c r="AE1093" s="243">
        <v>100</v>
      </c>
      <c r="AF1093" s="243">
        <v>100</v>
      </c>
      <c r="AG1093" s="221">
        <v>100</v>
      </c>
      <c r="AH1093" s="221">
        <v>100</v>
      </c>
      <c r="AI1093" s="221">
        <v>100</v>
      </c>
      <c r="AJ1093" s="273">
        <v>100</v>
      </c>
      <c r="AK1093" s="302">
        <v>100</v>
      </c>
      <c r="AL1093" s="302">
        <v>100</v>
      </c>
      <c r="AM1093" s="302">
        <v>100</v>
      </c>
      <c r="AN1093" s="273">
        <v>100</v>
      </c>
      <c r="AO1093" s="302">
        <v>100</v>
      </c>
      <c r="AP1093" s="305">
        <v>45</v>
      </c>
      <c r="AQ1093" s="302">
        <v>45</v>
      </c>
      <c r="AR1093" s="23"/>
      <c r="AS1093" s="116" t="str">
        <f t="shared" si="156"/>
        <v>N</v>
      </c>
      <c r="AT1093" s="113">
        <f>IFERROR(SUMIF('Current NLData'!A:A,'Payment Changes'!G1093,'Current NLData'!K:K)/COUNTIF('Current NLData'!A:A,'Payment Changes'!G1093),0)+IFERROR(VLOOKUP(G1093&amp;"-ALL",NLPaymentExport,10,FALSE),0)</f>
        <v>45</v>
      </c>
      <c r="AU1093" s="117">
        <f t="shared" si="150"/>
        <v>0</v>
      </c>
    </row>
    <row r="1094" spans="1:80" ht="28.5" outlineLevel="1" x14ac:dyDescent="0.45">
      <c r="A1094" s="3"/>
      <c r="C1094" s="4"/>
      <c r="D1094" s="456"/>
      <c r="E1094" s="90" t="str">
        <f t="shared" si="152"/>
        <v>Shreveport</v>
      </c>
      <c r="F1094" s="92" t="str">
        <f t="shared" si="153"/>
        <v>CP147</v>
      </c>
      <c r="G1094" s="98" t="str">
        <f t="shared" si="155"/>
        <v>CP147-RETURN - 1st don of the week -STD</v>
      </c>
      <c r="H1094" s="457"/>
      <c r="I1094" s="36" t="s">
        <v>84</v>
      </c>
      <c r="J1094" s="58">
        <v>50</v>
      </c>
      <c r="K1094" s="58">
        <v>50</v>
      </c>
      <c r="L1094" s="58">
        <v>50</v>
      </c>
      <c r="M1094" s="58">
        <v>50</v>
      </c>
      <c r="N1094" s="58">
        <v>50</v>
      </c>
      <c r="O1094" s="58">
        <v>50</v>
      </c>
      <c r="P1094" s="58">
        <v>50</v>
      </c>
      <c r="Q1094" s="58">
        <v>50</v>
      </c>
      <c r="R1094" s="58">
        <v>50</v>
      </c>
      <c r="S1094" s="58">
        <v>50</v>
      </c>
      <c r="T1094" s="58">
        <v>50</v>
      </c>
      <c r="U1094" s="58">
        <v>50</v>
      </c>
      <c r="V1094" s="186">
        <v>50</v>
      </c>
      <c r="W1094" s="186">
        <v>50</v>
      </c>
      <c r="X1094" s="186">
        <v>50</v>
      </c>
      <c r="Y1094" s="186">
        <v>50</v>
      </c>
      <c r="Z1094" s="186">
        <v>50</v>
      </c>
      <c r="AA1094" s="186">
        <v>50</v>
      </c>
      <c r="AB1094" s="186">
        <v>50</v>
      </c>
      <c r="AC1094" s="186">
        <v>50</v>
      </c>
      <c r="AD1094" s="214">
        <v>50</v>
      </c>
      <c r="AE1094" s="214">
        <v>50</v>
      </c>
      <c r="AF1094" s="214">
        <v>50</v>
      </c>
      <c r="AG1094" s="214">
        <v>50</v>
      </c>
      <c r="AH1094" s="214">
        <v>50</v>
      </c>
      <c r="AI1094" s="214">
        <v>50</v>
      </c>
      <c r="AJ1094" s="272">
        <v>50</v>
      </c>
      <c r="AK1094" s="301">
        <v>50</v>
      </c>
      <c r="AL1094" s="301">
        <v>50</v>
      </c>
      <c r="AM1094" s="301">
        <v>45</v>
      </c>
      <c r="AN1094" s="272">
        <v>45</v>
      </c>
      <c r="AO1094" s="301">
        <v>45</v>
      </c>
      <c r="AP1094" s="301">
        <v>45</v>
      </c>
      <c r="AQ1094" s="301">
        <v>45</v>
      </c>
      <c r="AR1094" s="22"/>
      <c r="AS1094" s="116" t="str">
        <f t="shared" si="156"/>
        <v>N</v>
      </c>
      <c r="AT1094" s="113">
        <f>IFERROR(SUMIF('Current NLData'!A:A,'Payment Changes'!G1094,'Current NLData'!K:K)/COUNTIF('Current NLData'!A:A,'Payment Changes'!G1094),0)+IFERROR(VLOOKUP(G1094&amp;"-ALL",NLPaymentExport,10,FALSE),0)</f>
        <v>45</v>
      </c>
      <c r="AU1094" s="117">
        <f t="shared" si="150"/>
        <v>0</v>
      </c>
    </row>
    <row r="1095" spans="1:80" ht="28.5" outlineLevel="1" x14ac:dyDescent="0.45">
      <c r="A1095" s="3"/>
      <c r="C1095" s="4"/>
      <c r="D1095" s="456"/>
      <c r="E1095" s="90" t="str">
        <f t="shared" si="152"/>
        <v>Shreveport</v>
      </c>
      <c r="F1095" s="92" t="str">
        <f t="shared" si="153"/>
        <v>CP147</v>
      </c>
      <c r="G1095" s="98" t="str">
        <f t="shared" si="155"/>
        <v>CP147-RETURN - 2nd don of the week -BONUS</v>
      </c>
      <c r="H1095" s="457"/>
      <c r="I1095" s="36" t="s">
        <v>85</v>
      </c>
      <c r="J1095" s="58">
        <v>35</v>
      </c>
      <c r="K1095" s="58">
        <v>35</v>
      </c>
      <c r="L1095" s="58">
        <v>35</v>
      </c>
      <c r="M1095" s="58">
        <v>35</v>
      </c>
      <c r="N1095" s="58">
        <v>35</v>
      </c>
      <c r="O1095" s="58">
        <v>35</v>
      </c>
      <c r="P1095" s="58">
        <v>35</v>
      </c>
      <c r="Q1095" s="58">
        <v>35</v>
      </c>
      <c r="R1095" s="58">
        <v>30</v>
      </c>
      <c r="S1095" s="58">
        <v>30</v>
      </c>
      <c r="T1095" s="58">
        <v>30</v>
      </c>
      <c r="U1095" s="58">
        <v>30</v>
      </c>
      <c r="V1095" s="186">
        <v>30</v>
      </c>
      <c r="W1095" s="186">
        <v>20</v>
      </c>
      <c r="X1095" s="186">
        <v>20</v>
      </c>
      <c r="Y1095" s="186">
        <v>20</v>
      </c>
      <c r="Z1095" s="186">
        <v>20</v>
      </c>
      <c r="AA1095" s="186">
        <v>20</v>
      </c>
      <c r="AB1095" s="186">
        <v>20</v>
      </c>
      <c r="AC1095" s="186">
        <v>20</v>
      </c>
      <c r="AD1095" s="214">
        <v>20</v>
      </c>
      <c r="AE1095" s="214">
        <v>20</v>
      </c>
      <c r="AF1095" s="214">
        <v>20</v>
      </c>
      <c r="AG1095" s="214">
        <v>20</v>
      </c>
      <c r="AH1095" s="214">
        <v>20</v>
      </c>
      <c r="AI1095" s="214">
        <v>20</v>
      </c>
      <c r="AJ1095" s="289">
        <v>25</v>
      </c>
      <c r="AK1095" s="301">
        <v>25</v>
      </c>
      <c r="AL1095" s="301">
        <v>25</v>
      </c>
      <c r="AM1095" s="301">
        <v>25</v>
      </c>
      <c r="AN1095" s="272">
        <v>25</v>
      </c>
      <c r="AO1095" s="301">
        <v>25</v>
      </c>
      <c r="AP1095" s="301">
        <v>25</v>
      </c>
      <c r="AQ1095" s="301">
        <v>25</v>
      </c>
      <c r="AR1095" s="22"/>
      <c r="AS1095" s="116" t="str">
        <f t="shared" si="156"/>
        <v>N</v>
      </c>
      <c r="AT1095" s="113">
        <f>IFERROR(SUMIF('Current NLData'!A:A,'Payment Changes'!G1095,'Current NLData'!K:K)/COUNTIF('Current NLData'!A:A,'Payment Changes'!G1095),0)+IFERROR(VLOOKUP(G1095&amp;"-ALL",NLPaymentExport,10,FALSE),0)</f>
        <v>25</v>
      </c>
      <c r="AU1095" s="117">
        <f t="shared" ref="AU1095:AU1158" si="157">IF(OR(I1095 = "New Donor", I1095="Return Donor", I1095="Retention Bonus", I1095="Referral", I1095 = ""),"",AQ1095-AT1095 )</f>
        <v>0</v>
      </c>
    </row>
    <row r="1096" spans="1:80" ht="28.5" outlineLevel="1" x14ac:dyDescent="0.45">
      <c r="A1096" s="3"/>
      <c r="C1096" s="4"/>
      <c r="D1096" s="456"/>
      <c r="E1096" s="90" t="str">
        <f t="shared" si="152"/>
        <v>Shreveport</v>
      </c>
      <c r="F1096" s="92" t="str">
        <f t="shared" si="153"/>
        <v>CP147</v>
      </c>
      <c r="G1096" s="98" t="str">
        <f t="shared" si="155"/>
        <v>CP147-RETURN - 5th don of the month -BONUS</v>
      </c>
      <c r="H1096" s="457"/>
      <c r="I1096" s="37" t="s">
        <v>86</v>
      </c>
      <c r="J1096" s="65">
        <v>0</v>
      </c>
      <c r="K1096" s="65">
        <v>0</v>
      </c>
      <c r="L1096" s="65">
        <v>0</v>
      </c>
      <c r="M1096" s="65">
        <v>0</v>
      </c>
      <c r="N1096" s="65">
        <v>0</v>
      </c>
      <c r="O1096" s="65">
        <v>0</v>
      </c>
      <c r="P1096" s="65">
        <v>0</v>
      </c>
      <c r="Q1096" s="65">
        <v>0</v>
      </c>
      <c r="R1096" s="65">
        <v>0</v>
      </c>
      <c r="S1096" s="65">
        <v>0</v>
      </c>
      <c r="T1096" s="65">
        <v>0</v>
      </c>
      <c r="U1096" s="65">
        <v>0</v>
      </c>
      <c r="V1096" s="188">
        <v>0</v>
      </c>
      <c r="W1096" s="188">
        <v>0</v>
      </c>
      <c r="X1096" s="188">
        <v>0</v>
      </c>
      <c r="Y1096" s="188">
        <v>0</v>
      </c>
      <c r="Z1096" s="188">
        <v>0</v>
      </c>
      <c r="AA1096" s="188">
        <v>0</v>
      </c>
      <c r="AB1096" s="188">
        <v>0</v>
      </c>
      <c r="AC1096" s="188">
        <v>0</v>
      </c>
      <c r="AD1096" s="199">
        <v>20</v>
      </c>
      <c r="AE1096" s="222">
        <v>20</v>
      </c>
      <c r="AF1096" s="222">
        <v>20</v>
      </c>
      <c r="AG1096" s="222">
        <v>20</v>
      </c>
      <c r="AH1096" s="222">
        <v>20</v>
      </c>
      <c r="AI1096" s="222">
        <v>20</v>
      </c>
      <c r="AJ1096" s="290">
        <v>0</v>
      </c>
      <c r="AK1096" s="303">
        <v>0</v>
      </c>
      <c r="AL1096" s="303">
        <v>0</v>
      </c>
      <c r="AM1096" s="303">
        <v>0</v>
      </c>
      <c r="AN1096" s="287">
        <v>0</v>
      </c>
      <c r="AO1096" s="290">
        <v>20</v>
      </c>
      <c r="AP1096" s="303">
        <v>20</v>
      </c>
      <c r="AQ1096" s="303">
        <v>20</v>
      </c>
      <c r="AR1096" s="22"/>
      <c r="AS1096" s="116" t="str">
        <f t="shared" si="156"/>
        <v>N</v>
      </c>
      <c r="AT1096" s="113">
        <f>IFERROR(SUMIF('Current NLData'!A:A,'Payment Changes'!G1096,'Current NLData'!K:K)/COUNTIF('Current NLData'!A:A,'Payment Changes'!G1096),0)+IFERROR(VLOOKUP(G1096&amp;"-ALL",NLPaymentExport,10,FALSE),0)</f>
        <v>20</v>
      </c>
      <c r="AU1096" s="117">
        <f t="shared" si="157"/>
        <v>0</v>
      </c>
    </row>
    <row r="1097" spans="1:80" ht="28.5" outlineLevel="1" x14ac:dyDescent="0.45">
      <c r="A1097" s="3"/>
      <c r="C1097" s="4"/>
      <c r="D1097" s="456"/>
      <c r="E1097" s="90" t="str">
        <f t="shared" si="152"/>
        <v>Shreveport</v>
      </c>
      <c r="F1097" s="92" t="str">
        <f t="shared" si="153"/>
        <v>CP147</v>
      </c>
      <c r="G1097" s="98" t="str">
        <f t="shared" si="155"/>
        <v>CP147-RETURN - 6th don of the month -BONUS</v>
      </c>
      <c r="H1097" s="457"/>
      <c r="I1097" s="38" t="s">
        <v>87</v>
      </c>
      <c r="J1097" s="58">
        <v>0</v>
      </c>
      <c r="K1097" s="58">
        <v>0</v>
      </c>
      <c r="L1097" s="58">
        <v>0</v>
      </c>
      <c r="M1097" s="58">
        <v>30</v>
      </c>
      <c r="N1097" s="58">
        <v>30</v>
      </c>
      <c r="O1097" s="58">
        <v>30</v>
      </c>
      <c r="P1097" s="58">
        <v>30</v>
      </c>
      <c r="Q1097" s="58">
        <v>30</v>
      </c>
      <c r="R1097" s="58">
        <v>30</v>
      </c>
      <c r="S1097" s="58">
        <v>30</v>
      </c>
      <c r="T1097" s="58">
        <v>30</v>
      </c>
      <c r="U1097" s="58">
        <v>30</v>
      </c>
      <c r="V1097" s="186">
        <v>30</v>
      </c>
      <c r="W1097" s="186">
        <v>0</v>
      </c>
      <c r="X1097" s="186">
        <v>0</v>
      </c>
      <c r="Y1097" s="186">
        <v>0</v>
      </c>
      <c r="Z1097" s="186">
        <v>0</v>
      </c>
      <c r="AA1097" s="186">
        <v>0</v>
      </c>
      <c r="AB1097" s="186">
        <v>0</v>
      </c>
      <c r="AC1097" s="186">
        <v>0</v>
      </c>
      <c r="AD1097" s="214">
        <v>0</v>
      </c>
      <c r="AE1097" s="214">
        <v>0</v>
      </c>
      <c r="AF1097" s="214">
        <v>0</v>
      </c>
      <c r="AG1097" s="214">
        <v>0</v>
      </c>
      <c r="AH1097" s="214">
        <v>0</v>
      </c>
      <c r="AI1097" s="214">
        <v>0</v>
      </c>
      <c r="AJ1097" s="272">
        <v>0</v>
      </c>
      <c r="AK1097" s="301">
        <v>0</v>
      </c>
      <c r="AL1097" s="301">
        <v>0</v>
      </c>
      <c r="AM1097" s="301">
        <v>0</v>
      </c>
      <c r="AN1097" s="272">
        <v>0</v>
      </c>
      <c r="AO1097" s="301">
        <v>0</v>
      </c>
      <c r="AP1097" s="289">
        <v>20</v>
      </c>
      <c r="AQ1097" s="301">
        <v>20</v>
      </c>
      <c r="AR1097" s="22"/>
      <c r="AS1097" s="116" t="str">
        <f t="shared" si="156"/>
        <v>N</v>
      </c>
      <c r="AT1097" s="113">
        <f>IFERROR(SUMIF('Current NLData'!A:A,'Payment Changes'!G1097,'Current NLData'!K:K)/COUNTIF('Current NLData'!A:A,'Payment Changes'!G1097),0)+IFERROR(VLOOKUP(G1097&amp;"-ALL",NLPaymentExport,10,FALSE),0)</f>
        <v>20</v>
      </c>
      <c r="AU1097" s="117">
        <f t="shared" si="157"/>
        <v>0</v>
      </c>
    </row>
    <row r="1098" spans="1:80" ht="28.5" outlineLevel="1" x14ac:dyDescent="0.45">
      <c r="A1098" s="3"/>
      <c r="C1098" s="4"/>
      <c r="D1098" s="456"/>
      <c r="E1098" s="90" t="str">
        <f t="shared" si="152"/>
        <v>Shreveport</v>
      </c>
      <c r="F1098" s="92" t="str">
        <f t="shared" si="153"/>
        <v>CP147</v>
      </c>
      <c r="G1098" s="98" t="str">
        <f t="shared" si="155"/>
        <v>CP147-RETURN - 7th don of the month -BONUS</v>
      </c>
      <c r="H1098" s="457"/>
      <c r="I1098" s="38" t="s">
        <v>88</v>
      </c>
      <c r="J1098" s="58">
        <v>0</v>
      </c>
      <c r="K1098" s="58">
        <v>0</v>
      </c>
      <c r="L1098" s="58">
        <v>0</v>
      </c>
      <c r="M1098" s="58">
        <v>0</v>
      </c>
      <c r="N1098" s="58">
        <v>0</v>
      </c>
      <c r="O1098" s="58">
        <v>0</v>
      </c>
      <c r="P1098" s="58">
        <v>0</v>
      </c>
      <c r="Q1098" s="58">
        <v>0</v>
      </c>
      <c r="R1098" s="58">
        <v>0</v>
      </c>
      <c r="S1098" s="58">
        <v>0</v>
      </c>
      <c r="T1098" s="58">
        <v>0</v>
      </c>
      <c r="U1098" s="58">
        <v>0</v>
      </c>
      <c r="V1098" s="186">
        <v>0</v>
      </c>
      <c r="W1098" s="186">
        <v>50</v>
      </c>
      <c r="X1098" s="186">
        <v>50</v>
      </c>
      <c r="Y1098" s="186">
        <v>50</v>
      </c>
      <c r="Z1098" s="186">
        <v>50</v>
      </c>
      <c r="AA1098" s="186">
        <v>50</v>
      </c>
      <c r="AB1098" s="186">
        <v>50</v>
      </c>
      <c r="AC1098" s="186">
        <v>50</v>
      </c>
      <c r="AD1098" s="190">
        <v>25</v>
      </c>
      <c r="AE1098" s="214">
        <v>25</v>
      </c>
      <c r="AF1098" s="214">
        <v>25</v>
      </c>
      <c r="AG1098" s="214">
        <v>25</v>
      </c>
      <c r="AH1098" s="214">
        <v>25</v>
      </c>
      <c r="AI1098" s="214">
        <v>25</v>
      </c>
      <c r="AJ1098" s="289">
        <v>0</v>
      </c>
      <c r="AK1098" s="301">
        <v>0</v>
      </c>
      <c r="AL1098" s="301">
        <v>0</v>
      </c>
      <c r="AM1098" s="301">
        <v>0</v>
      </c>
      <c r="AN1098" s="272">
        <v>0</v>
      </c>
      <c r="AO1098" s="301">
        <v>0</v>
      </c>
      <c r="AP1098" s="301">
        <v>0</v>
      </c>
      <c r="AQ1098" s="301">
        <v>0</v>
      </c>
      <c r="AR1098" s="22"/>
      <c r="AS1098" s="116" t="str">
        <f t="shared" si="156"/>
        <v>N</v>
      </c>
      <c r="AT1098" s="113">
        <f>IFERROR(SUMIF('Current NLData'!A:A,'Payment Changes'!G1098,'Current NLData'!K:K)/COUNTIF('Current NLData'!A:A,'Payment Changes'!G1098),0)+IFERROR(VLOOKUP(G1098&amp;"-ALL",NLPaymentExport,10,FALSE),0)</f>
        <v>0</v>
      </c>
      <c r="AU1098" s="117">
        <f t="shared" si="157"/>
        <v>0</v>
      </c>
    </row>
    <row r="1099" spans="1:80" ht="28.5" outlineLevel="1" x14ac:dyDescent="0.45">
      <c r="A1099" s="3"/>
      <c r="C1099" s="4"/>
      <c r="D1099" s="456"/>
      <c r="E1099" s="90" t="str">
        <f t="shared" si="152"/>
        <v>Shreveport</v>
      </c>
      <c r="F1099" s="92" t="str">
        <f t="shared" si="153"/>
        <v>CP147</v>
      </c>
      <c r="G1099" s="98" t="str">
        <f t="shared" si="155"/>
        <v>CP147-RETURN - 8th don of the month -BONUS</v>
      </c>
      <c r="H1099" s="457"/>
      <c r="I1099" s="38" t="s">
        <v>89</v>
      </c>
      <c r="J1099" s="58">
        <v>25</v>
      </c>
      <c r="K1099" s="58">
        <v>25</v>
      </c>
      <c r="L1099" s="58">
        <v>0</v>
      </c>
      <c r="M1099" s="58">
        <v>0</v>
      </c>
      <c r="N1099" s="58">
        <v>0</v>
      </c>
      <c r="O1099" s="58">
        <v>0</v>
      </c>
      <c r="P1099" s="58">
        <v>0</v>
      </c>
      <c r="Q1099" s="58">
        <v>0</v>
      </c>
      <c r="R1099" s="58">
        <v>0</v>
      </c>
      <c r="S1099" s="58">
        <v>0</v>
      </c>
      <c r="T1099" s="58">
        <v>0</v>
      </c>
      <c r="U1099" s="58">
        <v>0</v>
      </c>
      <c r="V1099" s="186">
        <v>0</v>
      </c>
      <c r="W1099" s="186">
        <v>0</v>
      </c>
      <c r="X1099" s="186">
        <v>0</v>
      </c>
      <c r="Y1099" s="186">
        <v>0</v>
      </c>
      <c r="Z1099" s="186">
        <v>0</v>
      </c>
      <c r="AA1099" s="186">
        <v>0</v>
      </c>
      <c r="AB1099" s="186">
        <v>0</v>
      </c>
      <c r="AC1099" s="186">
        <v>0</v>
      </c>
      <c r="AD1099" s="214">
        <v>0</v>
      </c>
      <c r="AE1099" s="214">
        <v>0</v>
      </c>
      <c r="AF1099" s="214">
        <v>0</v>
      </c>
      <c r="AG1099" s="214">
        <v>0</v>
      </c>
      <c r="AH1099" s="214">
        <v>0</v>
      </c>
      <c r="AI1099" s="214">
        <v>0</v>
      </c>
      <c r="AJ1099" s="272">
        <v>0</v>
      </c>
      <c r="AK1099" s="301">
        <v>0</v>
      </c>
      <c r="AL1099" s="301">
        <v>0</v>
      </c>
      <c r="AM1099" s="301">
        <v>0</v>
      </c>
      <c r="AN1099" s="272">
        <v>0</v>
      </c>
      <c r="AO1099" s="301">
        <v>0</v>
      </c>
      <c r="AP1099" s="301">
        <v>0</v>
      </c>
      <c r="AQ1099" s="301">
        <v>0</v>
      </c>
      <c r="AR1099" s="22"/>
      <c r="AS1099" s="116" t="str">
        <f t="shared" si="156"/>
        <v>N</v>
      </c>
      <c r="AT1099" s="113">
        <f>IFERROR(SUMIF('Current NLData'!A:A,'Payment Changes'!G1099,'Current NLData'!K:K)/COUNTIF('Current NLData'!A:A,'Payment Changes'!G1099),0)+IFERROR(VLOOKUP(G1099&amp;"-ALL",NLPaymentExport,10,FALSE),0)</f>
        <v>0</v>
      </c>
      <c r="AU1099" s="117">
        <f t="shared" si="157"/>
        <v>0</v>
      </c>
    </row>
    <row r="1100" spans="1:80" ht="28.5" outlineLevel="1" x14ac:dyDescent="0.45">
      <c r="A1100" s="3"/>
      <c r="C1100" s="4"/>
      <c r="D1100" s="456"/>
      <c r="E1100" s="90" t="str">
        <f t="shared" si="152"/>
        <v>Shreveport</v>
      </c>
      <c r="F1100" s="92" t="str">
        <f t="shared" si="153"/>
        <v>CP147</v>
      </c>
      <c r="G1100" s="98" t="str">
        <f t="shared" si="155"/>
        <v>CP147-RETURN - Buddy referral  -BONUS</v>
      </c>
      <c r="H1100" s="457"/>
      <c r="I1100" s="39" t="s">
        <v>90</v>
      </c>
      <c r="J1100" s="58">
        <v>0</v>
      </c>
      <c r="K1100" s="58">
        <v>0</v>
      </c>
      <c r="L1100" s="58">
        <v>0</v>
      </c>
      <c r="M1100" s="58">
        <v>50</v>
      </c>
      <c r="N1100" s="58">
        <v>50</v>
      </c>
      <c r="O1100" s="58">
        <v>50</v>
      </c>
      <c r="P1100" s="58">
        <v>50</v>
      </c>
      <c r="Q1100" s="58">
        <v>50</v>
      </c>
      <c r="R1100" s="58">
        <v>50</v>
      </c>
      <c r="S1100" s="58">
        <v>50</v>
      </c>
      <c r="T1100" s="58">
        <v>50</v>
      </c>
      <c r="U1100" s="58">
        <v>50</v>
      </c>
      <c r="V1100" s="186">
        <v>50</v>
      </c>
      <c r="W1100" s="186">
        <v>50</v>
      </c>
      <c r="X1100" s="186">
        <v>50</v>
      </c>
      <c r="Y1100" s="186">
        <v>50</v>
      </c>
      <c r="Z1100" s="186">
        <v>50</v>
      </c>
      <c r="AA1100" s="186">
        <v>50</v>
      </c>
      <c r="AB1100" s="186">
        <v>50</v>
      </c>
      <c r="AC1100" s="186">
        <v>50</v>
      </c>
      <c r="AD1100" s="214">
        <v>50</v>
      </c>
      <c r="AE1100" s="214">
        <v>50</v>
      </c>
      <c r="AF1100" s="214">
        <v>50</v>
      </c>
      <c r="AG1100" s="214">
        <v>50</v>
      </c>
      <c r="AH1100" s="214">
        <v>50</v>
      </c>
      <c r="AI1100" s="214">
        <v>50</v>
      </c>
      <c r="AJ1100" s="272">
        <v>50</v>
      </c>
      <c r="AK1100" s="301">
        <v>50</v>
      </c>
      <c r="AL1100" s="301">
        <v>50</v>
      </c>
      <c r="AM1100" s="301">
        <v>50</v>
      </c>
      <c r="AN1100" s="272">
        <v>50</v>
      </c>
      <c r="AO1100" s="301">
        <v>50</v>
      </c>
      <c r="AP1100" s="301">
        <v>50</v>
      </c>
      <c r="AQ1100" s="301">
        <v>50</v>
      </c>
      <c r="AR1100" s="22"/>
      <c r="AS1100" s="116" t="str">
        <f t="shared" si="156"/>
        <v>N</v>
      </c>
      <c r="AT1100" s="113">
        <f>IFERROR(SUMIF('Current NLData'!A:A,'Payment Changes'!G1100,'Current NLData'!K:K)/COUNTIF('Current NLData'!A:A,'Payment Changes'!G1100),0)+IFERROR(VLOOKUP(G1100&amp;"-ALL",NLPaymentExport,10,FALSE),0)</f>
        <v>50</v>
      </c>
      <c r="AU1100" s="117">
        <f t="shared" si="157"/>
        <v>0</v>
      </c>
    </row>
    <row r="1101" spans="1:80" s="89" customFormat="1" ht="21.4" thickBot="1" x14ac:dyDescent="0.7">
      <c r="A1101" s="85"/>
      <c r="B1101" s="348"/>
      <c r="C1101" s="160"/>
      <c r="D1101" s="86"/>
      <c r="E1101" s="86"/>
      <c r="F1101" s="86"/>
      <c r="G1101" s="86"/>
      <c r="H1101" s="95"/>
      <c r="I1101" s="87"/>
      <c r="J1101" s="88"/>
      <c r="K1101" s="88"/>
      <c r="L1101" s="88"/>
      <c r="M1101" s="88"/>
      <c r="N1101" s="88"/>
      <c r="O1101" s="88"/>
      <c r="P1101" s="88"/>
      <c r="Q1101" s="88"/>
      <c r="R1101" s="88"/>
      <c r="S1101" s="88"/>
      <c r="T1101" s="88"/>
      <c r="U1101" s="88"/>
      <c r="V1101" s="189" t="s">
        <v>91</v>
      </c>
      <c r="W1101" s="189" t="s">
        <v>91</v>
      </c>
      <c r="X1101" s="189" t="s">
        <v>91</v>
      </c>
      <c r="Y1101" s="189" t="s">
        <v>91</v>
      </c>
      <c r="Z1101" s="189" t="s">
        <v>91</v>
      </c>
      <c r="AA1101" s="189" t="s">
        <v>91</v>
      </c>
      <c r="AB1101" s="189" t="s">
        <v>91</v>
      </c>
      <c r="AC1101" s="189" t="s">
        <v>91</v>
      </c>
      <c r="AD1101" s="257" t="s">
        <v>91</v>
      </c>
      <c r="AE1101" s="257" t="s">
        <v>91</v>
      </c>
      <c r="AF1101" s="257" t="s">
        <v>91</v>
      </c>
      <c r="AG1101" s="257" t="s">
        <v>91</v>
      </c>
      <c r="AH1101" s="257" t="s">
        <v>91</v>
      </c>
      <c r="AI1101" s="257" t="s">
        <v>91</v>
      </c>
      <c r="AJ1101" s="288" t="s">
        <v>91</v>
      </c>
      <c r="AK1101" s="311" t="s">
        <v>91</v>
      </c>
      <c r="AL1101" s="311" t="s">
        <v>91</v>
      </c>
      <c r="AM1101" s="311" t="s">
        <v>91</v>
      </c>
      <c r="AN1101" s="288" t="s">
        <v>91</v>
      </c>
      <c r="AO1101" s="311" t="s">
        <v>91</v>
      </c>
      <c r="AP1101" s="311" t="s">
        <v>91</v>
      </c>
      <c r="AQ1101" s="311" t="s">
        <v>91</v>
      </c>
      <c r="AR1101" s="21"/>
      <c r="AS1101" s="116" t="str">
        <f t="shared" si="156"/>
        <v>N</v>
      </c>
      <c r="AT1101" s="113">
        <f>IFERROR(SUMIF('Current NLData'!A:A,'Payment Changes'!G1101,'Current NLData'!K:K)/COUNTIF('Current NLData'!A:A,'Payment Changes'!G1101),0)+IFERROR(VLOOKUP(G1101&amp;"-ALL",NLPaymentExport,10,FALSE),0)</f>
        <v>0</v>
      </c>
      <c r="AU1101" s="117" t="str">
        <f t="shared" si="157"/>
        <v/>
      </c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</row>
    <row r="1102" spans="1:80" s="10" customFormat="1" x14ac:dyDescent="0.45">
      <c r="A1102" s="458">
        <v>61</v>
      </c>
      <c r="B1102" s="461" t="s">
        <v>773</v>
      </c>
      <c r="C1102" s="464" t="s">
        <v>44</v>
      </c>
      <c r="D1102" s="467" t="s">
        <v>305</v>
      </c>
      <c r="E1102" s="105" t="str">
        <f>IF(B1102 = "",E1101,B1102)</f>
        <v>Pensacola</v>
      </c>
      <c r="F1102" s="106" t="s">
        <v>774</v>
      </c>
      <c r="G1102" s="107" t="str">
        <f t="shared" ref="G1102:G1120" si="158">F1102&amp;"-"&amp;I1102</f>
        <v>CP150-New Donor</v>
      </c>
      <c r="H1102" s="470" t="s">
        <v>282</v>
      </c>
      <c r="I1102" s="76" t="s">
        <v>48</v>
      </c>
      <c r="J1102" s="40" t="s">
        <v>775</v>
      </c>
      <c r="K1102" s="41" t="s">
        <v>776</v>
      </c>
      <c r="L1102" s="41" t="s">
        <v>515</v>
      </c>
      <c r="M1102" s="42" t="s">
        <v>515</v>
      </c>
      <c r="N1102" s="40" t="s">
        <v>515</v>
      </c>
      <c r="O1102" s="40" t="s">
        <v>543</v>
      </c>
      <c r="P1102" s="40" t="s">
        <v>543</v>
      </c>
      <c r="Q1102" s="40" t="s">
        <v>517</v>
      </c>
      <c r="R1102" s="40" t="s">
        <v>517</v>
      </c>
      <c r="S1102" s="40" t="s">
        <v>517</v>
      </c>
      <c r="T1102" s="40" t="s">
        <v>517</v>
      </c>
      <c r="U1102" s="40" t="s">
        <v>517</v>
      </c>
      <c r="V1102" s="180" t="s">
        <v>517</v>
      </c>
      <c r="W1102" s="180" t="s">
        <v>517</v>
      </c>
      <c r="X1102" s="180" t="s">
        <v>517</v>
      </c>
      <c r="Y1102" s="180" t="s">
        <v>517</v>
      </c>
      <c r="Z1102" s="180" t="s">
        <v>517</v>
      </c>
      <c r="AA1102" s="180" t="s">
        <v>517</v>
      </c>
      <c r="AB1102" s="180" t="s">
        <v>517</v>
      </c>
      <c r="AC1102" s="191" t="s">
        <v>761</v>
      </c>
      <c r="AD1102" s="213" t="s">
        <v>761</v>
      </c>
      <c r="AE1102" s="191" t="s">
        <v>517</v>
      </c>
      <c r="AF1102" s="191" t="s">
        <v>517</v>
      </c>
      <c r="AG1102" s="213" t="s">
        <v>518</v>
      </c>
      <c r="AH1102" s="213" t="s">
        <v>517</v>
      </c>
      <c r="AI1102" s="213" t="s">
        <v>518</v>
      </c>
      <c r="AJ1102" s="282" t="s">
        <v>152</v>
      </c>
      <c r="AK1102" s="320" t="s">
        <v>152</v>
      </c>
      <c r="AL1102" s="320" t="s">
        <v>152</v>
      </c>
      <c r="AM1102" s="320" t="s">
        <v>152</v>
      </c>
      <c r="AN1102" s="281" t="s">
        <v>152</v>
      </c>
      <c r="AO1102" s="282" t="s">
        <v>58</v>
      </c>
      <c r="AP1102" s="320" t="s">
        <v>58</v>
      </c>
      <c r="AQ1102" s="320" t="s">
        <v>58</v>
      </c>
      <c r="AR1102" s="108"/>
      <c r="AS1102" s="116" t="str">
        <f t="shared" si="156"/>
        <v>N</v>
      </c>
      <c r="AT1102" s="113">
        <f>IFERROR(SUMIF('Current NLData'!A:A,'Payment Changes'!G1102,'Current NLData'!K:K)/COUNTIF('Current NLData'!A:A,'Payment Changes'!G1102),0)+IFERROR(VLOOKUP(G1102&amp;"-ALL",NLPaymentExport,10,FALSE),0)</f>
        <v>0</v>
      </c>
      <c r="AU1102" s="117" t="str">
        <f t="shared" si="157"/>
        <v/>
      </c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</row>
    <row r="1103" spans="1:80" x14ac:dyDescent="0.45">
      <c r="A1103" s="459"/>
      <c r="B1103" s="462"/>
      <c r="C1103" s="465"/>
      <c r="D1103" s="468"/>
      <c r="E1103" s="90" t="str">
        <f t="shared" si="152"/>
        <v>Pensacola</v>
      </c>
      <c r="F1103" s="91" t="s">
        <v>774</v>
      </c>
      <c r="G1103" s="97" t="str">
        <f t="shared" si="158"/>
        <v>CP150-Return Donor</v>
      </c>
      <c r="H1103" s="471"/>
      <c r="I1103" s="77" t="s">
        <v>60</v>
      </c>
      <c r="J1103" s="43" t="s">
        <v>380</v>
      </c>
      <c r="K1103" s="43" t="s">
        <v>351</v>
      </c>
      <c r="L1103" s="44" t="s">
        <v>351</v>
      </c>
      <c r="M1103" s="45" t="s">
        <v>351</v>
      </c>
      <c r="N1103" s="43" t="s">
        <v>351</v>
      </c>
      <c r="O1103" s="43" t="s">
        <v>351</v>
      </c>
      <c r="P1103" s="43" t="s">
        <v>351</v>
      </c>
      <c r="Q1103" s="43" t="s">
        <v>490</v>
      </c>
      <c r="R1103" s="43" t="s">
        <v>490</v>
      </c>
      <c r="S1103" s="43" t="s">
        <v>490</v>
      </c>
      <c r="T1103" s="43" t="s">
        <v>490</v>
      </c>
      <c r="U1103" s="43" t="s">
        <v>490</v>
      </c>
      <c r="V1103" s="176" t="s">
        <v>490</v>
      </c>
      <c r="W1103" s="176" t="s">
        <v>490</v>
      </c>
      <c r="X1103" s="176" t="s">
        <v>490</v>
      </c>
      <c r="Y1103" s="176" t="s">
        <v>490</v>
      </c>
      <c r="Z1103" s="176" t="s">
        <v>490</v>
      </c>
      <c r="AA1103" s="176" t="s">
        <v>490</v>
      </c>
      <c r="AB1103" s="176" t="s">
        <v>490</v>
      </c>
      <c r="AC1103" s="176" t="s">
        <v>490</v>
      </c>
      <c r="AD1103" s="217" t="s">
        <v>490</v>
      </c>
      <c r="AE1103" s="217" t="s">
        <v>490</v>
      </c>
      <c r="AF1103" s="217" t="s">
        <v>490</v>
      </c>
      <c r="AG1103" s="217" t="s">
        <v>490</v>
      </c>
      <c r="AH1103" s="217" t="s">
        <v>490</v>
      </c>
      <c r="AI1103" s="217" t="s">
        <v>490</v>
      </c>
      <c r="AJ1103" s="270" t="s">
        <v>490</v>
      </c>
      <c r="AK1103" s="313" t="s">
        <v>490</v>
      </c>
      <c r="AL1103" s="313" t="s">
        <v>490</v>
      </c>
      <c r="AM1103" s="313" t="s">
        <v>490</v>
      </c>
      <c r="AN1103" s="270" t="s">
        <v>490</v>
      </c>
      <c r="AO1103" s="313" t="s">
        <v>490</v>
      </c>
      <c r="AP1103" s="313" t="s">
        <v>490</v>
      </c>
      <c r="AQ1103" s="313" t="s">
        <v>490</v>
      </c>
      <c r="AR1103" s="21"/>
      <c r="AS1103" s="116" t="str">
        <f t="shared" si="156"/>
        <v>N</v>
      </c>
      <c r="AT1103" s="113">
        <f>IFERROR(SUMIF('Current NLData'!A:A,'Payment Changes'!G1103,'Current NLData'!K:K)/COUNTIF('Current NLData'!A:A,'Payment Changes'!G1103),0)+IFERROR(VLOOKUP(G1103&amp;"-ALL",NLPaymentExport,10,FALSE),0)</f>
        <v>0</v>
      </c>
      <c r="AU1103" s="117" t="str">
        <f t="shared" si="157"/>
        <v/>
      </c>
    </row>
    <row r="1104" spans="1:80" x14ac:dyDescent="0.45">
      <c r="A1104" s="459"/>
      <c r="B1104" s="462"/>
      <c r="C1104" s="465"/>
      <c r="D1104" s="468"/>
      <c r="E1104" s="90" t="str">
        <f t="shared" si="152"/>
        <v>Pensacola</v>
      </c>
      <c r="F1104" s="91" t="s">
        <v>774</v>
      </c>
      <c r="G1104" s="97" t="str">
        <f t="shared" si="158"/>
        <v>CP150-Retention Bonus</v>
      </c>
      <c r="H1104" s="471"/>
      <c r="I1104" s="78" t="s">
        <v>62</v>
      </c>
      <c r="J1104" s="46" t="s">
        <v>316</v>
      </c>
      <c r="K1104" s="46" t="s">
        <v>777</v>
      </c>
      <c r="L1104" s="47" t="s">
        <v>777</v>
      </c>
      <c r="M1104" s="48" t="s">
        <v>777</v>
      </c>
      <c r="N1104" s="46" t="s">
        <v>777</v>
      </c>
      <c r="O1104" s="46" t="s">
        <v>777</v>
      </c>
      <c r="P1104" s="46" t="s">
        <v>777</v>
      </c>
      <c r="Q1104" s="46" t="s">
        <v>777</v>
      </c>
      <c r="R1104" s="46" t="s">
        <v>777</v>
      </c>
      <c r="S1104" s="46" t="s">
        <v>777</v>
      </c>
      <c r="T1104" s="46" t="s">
        <v>777</v>
      </c>
      <c r="U1104" s="46" t="s">
        <v>777</v>
      </c>
      <c r="V1104" s="177" t="s">
        <v>777</v>
      </c>
      <c r="W1104" s="177" t="s">
        <v>777</v>
      </c>
      <c r="X1104" s="177" t="s">
        <v>778</v>
      </c>
      <c r="Y1104" s="177" t="s">
        <v>778</v>
      </c>
      <c r="Z1104" s="177" t="s">
        <v>778</v>
      </c>
      <c r="AA1104" s="177" t="s">
        <v>778</v>
      </c>
      <c r="AB1104" s="177" t="s">
        <v>778</v>
      </c>
      <c r="AC1104" s="242" t="s">
        <v>227</v>
      </c>
      <c r="AD1104" s="218" t="s">
        <v>227</v>
      </c>
      <c r="AE1104" s="218" t="s">
        <v>227</v>
      </c>
      <c r="AF1104" s="218" t="s">
        <v>227</v>
      </c>
      <c r="AG1104" s="218" t="s">
        <v>779</v>
      </c>
      <c r="AH1104" s="218" t="s">
        <v>227</v>
      </c>
      <c r="AI1104" s="218" t="s">
        <v>779</v>
      </c>
      <c r="AJ1104" s="276" t="s">
        <v>64</v>
      </c>
      <c r="AK1104" s="314" t="s">
        <v>64</v>
      </c>
      <c r="AL1104" s="314" t="s">
        <v>64</v>
      </c>
      <c r="AM1104" s="314" t="s">
        <v>64</v>
      </c>
      <c r="AN1104" s="280" t="s">
        <v>64</v>
      </c>
      <c r="AO1104" s="276" t="s">
        <v>72</v>
      </c>
      <c r="AP1104" s="314" t="s">
        <v>72</v>
      </c>
      <c r="AQ1104" s="314" t="s">
        <v>72</v>
      </c>
      <c r="AR1104" s="21"/>
      <c r="AS1104" s="116" t="str">
        <f t="shared" si="156"/>
        <v>N</v>
      </c>
      <c r="AT1104" s="113">
        <f>IFERROR(SUMIF('Current NLData'!A:A,'Payment Changes'!G1104,'Current NLData'!K:K)/COUNTIF('Current NLData'!A:A,'Payment Changes'!G1104),0)+IFERROR(VLOOKUP(G1104&amp;"-ALL",NLPaymentExport,10,FALSE),0)</f>
        <v>0</v>
      </c>
      <c r="AU1104" s="117" t="str">
        <f t="shared" si="157"/>
        <v/>
      </c>
    </row>
    <row r="1105" spans="1:80" s="15" customFormat="1" ht="14.65" thickBot="1" x14ac:dyDescent="0.5">
      <c r="A1105" s="460"/>
      <c r="B1105" s="463"/>
      <c r="C1105" s="466"/>
      <c r="D1105" s="469"/>
      <c r="E1105" s="109" t="str">
        <f t="shared" si="152"/>
        <v>Pensacola</v>
      </c>
      <c r="F1105" s="110" t="s">
        <v>774</v>
      </c>
      <c r="G1105" s="111" t="str">
        <f t="shared" si="158"/>
        <v>CP150-Referral</v>
      </c>
      <c r="H1105" s="472"/>
      <c r="I1105" s="79" t="s">
        <v>73</v>
      </c>
      <c r="J1105" s="49">
        <v>50</v>
      </c>
      <c r="K1105" s="49">
        <v>50</v>
      </c>
      <c r="L1105" s="50" t="s">
        <v>64</v>
      </c>
      <c r="M1105" s="51" t="s">
        <v>64</v>
      </c>
      <c r="N1105" s="49" t="s">
        <v>64</v>
      </c>
      <c r="O1105" s="49">
        <v>50</v>
      </c>
      <c r="P1105" s="49">
        <v>50</v>
      </c>
      <c r="Q1105" s="49">
        <v>50</v>
      </c>
      <c r="R1105" s="49">
        <v>50</v>
      </c>
      <c r="S1105" s="49">
        <v>50</v>
      </c>
      <c r="T1105" s="49">
        <v>50</v>
      </c>
      <c r="U1105" s="49">
        <v>50</v>
      </c>
      <c r="V1105" s="178">
        <v>50</v>
      </c>
      <c r="W1105" s="178">
        <v>50</v>
      </c>
      <c r="X1105" s="178">
        <v>50</v>
      </c>
      <c r="Y1105" s="178">
        <v>50</v>
      </c>
      <c r="Z1105" s="178">
        <v>50</v>
      </c>
      <c r="AA1105" s="178" t="s">
        <v>134</v>
      </c>
      <c r="AB1105" s="233" t="s">
        <v>135</v>
      </c>
      <c r="AC1105" s="49" t="s">
        <v>133</v>
      </c>
      <c r="AD1105" s="266" t="s">
        <v>133</v>
      </c>
      <c r="AE1105" s="266" t="s">
        <v>133</v>
      </c>
      <c r="AF1105" s="266" t="s">
        <v>133</v>
      </c>
      <c r="AG1105" s="266">
        <v>50</v>
      </c>
      <c r="AH1105" s="266" t="s">
        <v>133</v>
      </c>
      <c r="AI1105" s="266">
        <v>50</v>
      </c>
      <c r="AJ1105" s="283">
        <v>25</v>
      </c>
      <c r="AK1105" s="315">
        <v>25</v>
      </c>
      <c r="AL1105" s="315">
        <v>25</v>
      </c>
      <c r="AM1105" s="283">
        <v>50</v>
      </c>
      <c r="AN1105" s="283" t="s">
        <v>780</v>
      </c>
      <c r="AO1105" s="315" t="s">
        <v>781</v>
      </c>
      <c r="AP1105" s="315" t="s">
        <v>781</v>
      </c>
      <c r="AQ1105" s="315" t="s">
        <v>781</v>
      </c>
      <c r="AR1105" s="112"/>
      <c r="AS1105" s="116" t="str">
        <f t="shared" si="156"/>
        <v>N</v>
      </c>
      <c r="AT1105" s="113">
        <f>IFERROR(SUMIF('Current NLData'!A:A,'Payment Changes'!G1105,'Current NLData'!K:K)/COUNTIF('Current NLData'!A:A,'Payment Changes'!G1105),0)+IFERROR(VLOOKUP(G1105&amp;"-ALL",NLPaymentExport,10,FALSE),0)</f>
        <v>0</v>
      </c>
      <c r="AU1105" s="117" t="str">
        <f t="shared" si="157"/>
        <v/>
      </c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</row>
    <row r="1106" spans="1:80" outlineLevel="1" x14ac:dyDescent="0.45">
      <c r="A1106" s="3"/>
      <c r="C1106" s="4"/>
      <c r="D1106" s="455" t="s">
        <v>774</v>
      </c>
      <c r="E1106" s="90" t="str">
        <f t="shared" si="152"/>
        <v>Pensacola</v>
      </c>
      <c r="F1106" s="92" t="str">
        <f t="shared" si="153"/>
        <v>CP150</v>
      </c>
      <c r="G1106" s="98" t="str">
        <f t="shared" si="158"/>
        <v>CP150-NEW DONOR -1st</v>
      </c>
      <c r="H1106" s="457" t="s">
        <v>75</v>
      </c>
      <c r="I1106" s="33" t="s">
        <v>76</v>
      </c>
      <c r="J1106" s="60">
        <v>100</v>
      </c>
      <c r="K1106" s="61">
        <v>100</v>
      </c>
      <c r="L1106" s="60">
        <v>100</v>
      </c>
      <c r="M1106" s="60">
        <v>100</v>
      </c>
      <c r="N1106" s="60">
        <v>100</v>
      </c>
      <c r="O1106" s="60">
        <v>100</v>
      </c>
      <c r="P1106" s="60">
        <v>100</v>
      </c>
      <c r="Q1106" s="60">
        <v>100</v>
      </c>
      <c r="R1106" s="60">
        <v>100</v>
      </c>
      <c r="S1106" s="60">
        <v>100</v>
      </c>
      <c r="T1106" s="60">
        <v>100</v>
      </c>
      <c r="U1106" s="60">
        <v>100</v>
      </c>
      <c r="V1106" s="185">
        <v>100</v>
      </c>
      <c r="W1106" s="185">
        <v>100</v>
      </c>
      <c r="X1106" s="185">
        <v>100</v>
      </c>
      <c r="Y1106" s="185">
        <v>100</v>
      </c>
      <c r="Z1106" s="185">
        <v>100</v>
      </c>
      <c r="AA1106" s="185">
        <v>100</v>
      </c>
      <c r="AB1106" s="185">
        <v>100</v>
      </c>
      <c r="AC1106" s="185">
        <v>100</v>
      </c>
      <c r="AD1106" s="220">
        <v>100</v>
      </c>
      <c r="AE1106" s="220">
        <v>100</v>
      </c>
      <c r="AF1106" s="220">
        <v>100</v>
      </c>
      <c r="AG1106" s="220">
        <v>100</v>
      </c>
      <c r="AH1106" s="220">
        <v>100</v>
      </c>
      <c r="AI1106" s="220">
        <v>100</v>
      </c>
      <c r="AJ1106" s="286">
        <v>100</v>
      </c>
      <c r="AK1106" s="300">
        <v>100</v>
      </c>
      <c r="AL1106" s="300">
        <v>100</v>
      </c>
      <c r="AM1106" s="300">
        <v>100</v>
      </c>
      <c r="AN1106" s="286">
        <v>100</v>
      </c>
      <c r="AO1106" s="300">
        <v>100</v>
      </c>
      <c r="AP1106" s="300">
        <v>100</v>
      </c>
      <c r="AQ1106" s="300">
        <v>100</v>
      </c>
      <c r="AR1106" s="23"/>
      <c r="AS1106" s="116" t="str">
        <f t="shared" si="156"/>
        <v>N</v>
      </c>
      <c r="AT1106" s="113">
        <f>IFERROR(SUMIF('Current NLData'!A:A,'Payment Changes'!G1106,'Current NLData'!K:K)/COUNTIF('Current NLData'!A:A,'Payment Changes'!G1106),0)+IFERROR(VLOOKUP(G1106&amp;"-ALL",NLPaymentExport,10,FALSE),0)</f>
        <v>100</v>
      </c>
      <c r="AU1106" s="117">
        <f t="shared" si="157"/>
        <v>0</v>
      </c>
    </row>
    <row r="1107" spans="1:80" outlineLevel="1" x14ac:dyDescent="0.45">
      <c r="A1107" s="3"/>
      <c r="C1107" s="4"/>
      <c r="D1107" s="456"/>
      <c r="E1107" s="90" t="str">
        <f t="shared" si="152"/>
        <v>Pensacola</v>
      </c>
      <c r="F1107" s="92" t="str">
        <f t="shared" si="153"/>
        <v>CP150</v>
      </c>
      <c r="G1107" s="98" t="str">
        <f t="shared" si="158"/>
        <v>CP150-NEW DONOR -2nd</v>
      </c>
      <c r="H1107" s="457"/>
      <c r="I1107" s="34" t="s">
        <v>77</v>
      </c>
      <c r="J1107" s="58">
        <v>100</v>
      </c>
      <c r="K1107" s="62">
        <v>100</v>
      </c>
      <c r="L1107" s="58">
        <v>100</v>
      </c>
      <c r="M1107" s="58">
        <v>100</v>
      </c>
      <c r="N1107" s="58">
        <v>100</v>
      </c>
      <c r="O1107" s="58">
        <v>100</v>
      </c>
      <c r="P1107" s="58">
        <v>100</v>
      </c>
      <c r="Q1107" s="58">
        <v>100</v>
      </c>
      <c r="R1107" s="58">
        <v>100</v>
      </c>
      <c r="S1107" s="58">
        <v>100</v>
      </c>
      <c r="T1107" s="58">
        <v>100</v>
      </c>
      <c r="U1107" s="58">
        <v>100</v>
      </c>
      <c r="V1107" s="186">
        <v>100</v>
      </c>
      <c r="W1107" s="186">
        <v>100</v>
      </c>
      <c r="X1107" s="186">
        <v>100</v>
      </c>
      <c r="Y1107" s="186">
        <v>100</v>
      </c>
      <c r="Z1107" s="186">
        <v>100</v>
      </c>
      <c r="AA1107" s="186">
        <v>100</v>
      </c>
      <c r="AB1107" s="186">
        <v>100</v>
      </c>
      <c r="AC1107" s="186">
        <v>100</v>
      </c>
      <c r="AD1107" s="214">
        <v>100</v>
      </c>
      <c r="AE1107" s="214">
        <v>100</v>
      </c>
      <c r="AF1107" s="214">
        <v>100</v>
      </c>
      <c r="AG1107" s="214">
        <v>100</v>
      </c>
      <c r="AH1107" s="214">
        <v>100</v>
      </c>
      <c r="AI1107" s="214">
        <v>100</v>
      </c>
      <c r="AJ1107" s="272">
        <v>100</v>
      </c>
      <c r="AK1107" s="301">
        <v>100</v>
      </c>
      <c r="AL1107" s="301">
        <v>100</v>
      </c>
      <c r="AM1107" s="301">
        <v>100</v>
      </c>
      <c r="AN1107" s="272">
        <v>100</v>
      </c>
      <c r="AO1107" s="301">
        <v>100</v>
      </c>
      <c r="AP1107" s="301">
        <v>100</v>
      </c>
      <c r="AQ1107" s="301">
        <v>100</v>
      </c>
      <c r="AR1107" s="23"/>
      <c r="AS1107" s="116" t="str">
        <f t="shared" si="156"/>
        <v>N</v>
      </c>
      <c r="AT1107" s="113">
        <f>IFERROR(SUMIF('Current NLData'!A:A,'Payment Changes'!G1107,'Current NLData'!K:K)/COUNTIF('Current NLData'!A:A,'Payment Changes'!G1107),0)+IFERROR(VLOOKUP(G1107&amp;"-ALL",NLPaymentExport,10,FALSE),0)</f>
        <v>100</v>
      </c>
      <c r="AU1107" s="117">
        <f t="shared" si="157"/>
        <v>0</v>
      </c>
    </row>
    <row r="1108" spans="1:80" outlineLevel="1" x14ac:dyDescent="0.45">
      <c r="A1108" s="3"/>
      <c r="C1108" s="4"/>
      <c r="D1108" s="456"/>
      <c r="E1108" s="90" t="str">
        <f t="shared" si="152"/>
        <v>Pensacola</v>
      </c>
      <c r="F1108" s="92" t="str">
        <f t="shared" si="153"/>
        <v>CP150</v>
      </c>
      <c r="G1108" s="98" t="str">
        <f t="shared" si="158"/>
        <v>CP150-NEW DONOR -3rd</v>
      </c>
      <c r="H1108" s="457"/>
      <c r="I1108" s="34" t="s">
        <v>78</v>
      </c>
      <c r="J1108" s="58">
        <v>100</v>
      </c>
      <c r="K1108" s="62">
        <v>100</v>
      </c>
      <c r="L1108" s="58">
        <v>100</v>
      </c>
      <c r="M1108" s="58">
        <v>100</v>
      </c>
      <c r="N1108" s="58">
        <v>100</v>
      </c>
      <c r="O1108" s="58">
        <v>100</v>
      </c>
      <c r="P1108" s="58">
        <v>100</v>
      </c>
      <c r="Q1108" s="58">
        <v>100</v>
      </c>
      <c r="R1108" s="58">
        <v>100</v>
      </c>
      <c r="S1108" s="58">
        <v>100</v>
      </c>
      <c r="T1108" s="58">
        <v>100</v>
      </c>
      <c r="U1108" s="58">
        <v>100</v>
      </c>
      <c r="V1108" s="186">
        <v>100</v>
      </c>
      <c r="W1108" s="186">
        <v>100</v>
      </c>
      <c r="X1108" s="186">
        <v>100</v>
      </c>
      <c r="Y1108" s="186">
        <v>100</v>
      </c>
      <c r="Z1108" s="186">
        <v>100</v>
      </c>
      <c r="AA1108" s="186">
        <v>100</v>
      </c>
      <c r="AB1108" s="186">
        <v>100</v>
      </c>
      <c r="AC1108" s="186">
        <v>100</v>
      </c>
      <c r="AD1108" s="214">
        <v>100</v>
      </c>
      <c r="AE1108" s="214">
        <v>100</v>
      </c>
      <c r="AF1108" s="214">
        <v>100</v>
      </c>
      <c r="AG1108" s="214">
        <v>100</v>
      </c>
      <c r="AH1108" s="214">
        <v>100</v>
      </c>
      <c r="AI1108" s="214">
        <v>100</v>
      </c>
      <c r="AJ1108" s="272">
        <v>100</v>
      </c>
      <c r="AK1108" s="301">
        <v>100</v>
      </c>
      <c r="AL1108" s="301">
        <v>100</v>
      </c>
      <c r="AM1108" s="301">
        <v>100</v>
      </c>
      <c r="AN1108" s="272">
        <v>100</v>
      </c>
      <c r="AO1108" s="301">
        <v>100</v>
      </c>
      <c r="AP1108" s="301">
        <v>100</v>
      </c>
      <c r="AQ1108" s="301">
        <v>100</v>
      </c>
      <c r="AR1108" s="23"/>
      <c r="AS1108" s="116" t="str">
        <f t="shared" si="156"/>
        <v>N</v>
      </c>
      <c r="AT1108" s="113">
        <f>IFERROR(SUMIF('Current NLData'!A:A,'Payment Changes'!G1108,'Current NLData'!K:K)/COUNTIF('Current NLData'!A:A,'Payment Changes'!G1108),0)+IFERROR(VLOOKUP(G1108&amp;"-ALL",NLPaymentExport,10,FALSE),0)</f>
        <v>100</v>
      </c>
      <c r="AU1108" s="117">
        <f t="shared" si="157"/>
        <v>0</v>
      </c>
    </row>
    <row r="1109" spans="1:80" outlineLevel="1" x14ac:dyDescent="0.45">
      <c r="A1109" s="3"/>
      <c r="C1109" s="4"/>
      <c r="D1109" s="456"/>
      <c r="E1109" s="90" t="str">
        <f t="shared" si="152"/>
        <v>Pensacola</v>
      </c>
      <c r="F1109" s="92" t="str">
        <f t="shared" si="153"/>
        <v>CP150</v>
      </c>
      <c r="G1109" s="98" t="str">
        <f t="shared" si="158"/>
        <v>CP150-NEW DONOR -4th</v>
      </c>
      <c r="H1109" s="457"/>
      <c r="I1109" s="34" t="s">
        <v>79</v>
      </c>
      <c r="J1109" s="58">
        <v>100</v>
      </c>
      <c r="K1109" s="62">
        <v>100</v>
      </c>
      <c r="L1109" s="58">
        <v>40</v>
      </c>
      <c r="M1109" s="58">
        <v>40</v>
      </c>
      <c r="N1109" s="58">
        <v>40</v>
      </c>
      <c r="O1109" s="58">
        <v>100</v>
      </c>
      <c r="P1109" s="58">
        <v>100</v>
      </c>
      <c r="Q1109" s="58">
        <v>100</v>
      </c>
      <c r="R1109" s="58">
        <v>100</v>
      </c>
      <c r="S1109" s="58">
        <v>100</v>
      </c>
      <c r="T1109" s="58">
        <v>100</v>
      </c>
      <c r="U1109" s="58">
        <v>100</v>
      </c>
      <c r="V1109" s="186">
        <v>100</v>
      </c>
      <c r="W1109" s="186">
        <v>100</v>
      </c>
      <c r="X1109" s="186">
        <v>100</v>
      </c>
      <c r="Y1109" s="186">
        <v>100</v>
      </c>
      <c r="Z1109" s="186">
        <v>100</v>
      </c>
      <c r="AA1109" s="186">
        <v>100</v>
      </c>
      <c r="AB1109" s="186">
        <v>100</v>
      </c>
      <c r="AC1109" s="186">
        <v>100</v>
      </c>
      <c r="AD1109" s="214">
        <v>100</v>
      </c>
      <c r="AE1109" s="214">
        <v>100</v>
      </c>
      <c r="AF1109" s="214">
        <v>100</v>
      </c>
      <c r="AG1109" s="214">
        <v>100</v>
      </c>
      <c r="AH1109" s="214">
        <v>100</v>
      </c>
      <c r="AI1109" s="214">
        <v>100</v>
      </c>
      <c r="AJ1109" s="272">
        <v>100</v>
      </c>
      <c r="AK1109" s="301">
        <v>100</v>
      </c>
      <c r="AL1109" s="301">
        <v>100</v>
      </c>
      <c r="AM1109" s="301">
        <v>100</v>
      </c>
      <c r="AN1109" s="272">
        <v>100</v>
      </c>
      <c r="AO1109" s="301">
        <v>100</v>
      </c>
      <c r="AP1109" s="301">
        <v>100</v>
      </c>
      <c r="AQ1109" s="301">
        <v>100</v>
      </c>
      <c r="AR1109" s="23"/>
      <c r="AS1109" s="116" t="str">
        <f t="shared" si="156"/>
        <v>N</v>
      </c>
      <c r="AT1109" s="113">
        <f>IFERROR(SUMIF('Current NLData'!A:A,'Payment Changes'!G1109,'Current NLData'!K:K)/COUNTIF('Current NLData'!A:A,'Payment Changes'!G1109),0)+IFERROR(VLOOKUP(G1109&amp;"-ALL",NLPaymentExport,10,FALSE),0)</f>
        <v>100</v>
      </c>
      <c r="AU1109" s="117">
        <f t="shared" si="157"/>
        <v>0</v>
      </c>
    </row>
    <row r="1110" spans="1:80" outlineLevel="1" x14ac:dyDescent="0.45">
      <c r="A1110" s="3"/>
      <c r="C1110" s="4"/>
      <c r="D1110" s="456"/>
      <c r="E1110" s="90" t="str">
        <f t="shared" si="152"/>
        <v>Pensacola</v>
      </c>
      <c r="F1110" s="92" t="str">
        <f t="shared" si="153"/>
        <v>CP150</v>
      </c>
      <c r="G1110" s="98" t="str">
        <f t="shared" si="158"/>
        <v>CP150-NEW DONOR -5th</v>
      </c>
      <c r="H1110" s="457"/>
      <c r="I1110" s="34" t="s">
        <v>80</v>
      </c>
      <c r="J1110" s="58">
        <v>100</v>
      </c>
      <c r="K1110" s="62">
        <v>100</v>
      </c>
      <c r="L1110" s="58">
        <v>40</v>
      </c>
      <c r="M1110" s="58">
        <v>40</v>
      </c>
      <c r="N1110" s="58">
        <v>40</v>
      </c>
      <c r="O1110" s="58">
        <v>100</v>
      </c>
      <c r="P1110" s="58">
        <v>100</v>
      </c>
      <c r="Q1110" s="58">
        <v>100</v>
      </c>
      <c r="R1110" s="58">
        <v>100</v>
      </c>
      <c r="S1110" s="58">
        <v>100</v>
      </c>
      <c r="T1110" s="58">
        <v>100</v>
      </c>
      <c r="U1110" s="58">
        <v>100</v>
      </c>
      <c r="V1110" s="186">
        <v>100</v>
      </c>
      <c r="W1110" s="186">
        <v>100</v>
      </c>
      <c r="X1110" s="186">
        <v>100</v>
      </c>
      <c r="Y1110" s="186">
        <v>100</v>
      </c>
      <c r="Z1110" s="186">
        <v>100</v>
      </c>
      <c r="AA1110" s="186">
        <v>100</v>
      </c>
      <c r="AB1110" s="186">
        <v>100</v>
      </c>
      <c r="AC1110" s="186">
        <v>100</v>
      </c>
      <c r="AD1110" s="214">
        <v>100</v>
      </c>
      <c r="AE1110" s="214">
        <v>100</v>
      </c>
      <c r="AF1110" s="214">
        <v>100</v>
      </c>
      <c r="AG1110" s="214">
        <v>100</v>
      </c>
      <c r="AH1110" s="214">
        <v>100</v>
      </c>
      <c r="AI1110" s="214">
        <v>100</v>
      </c>
      <c r="AJ1110" s="272">
        <v>100</v>
      </c>
      <c r="AK1110" s="301">
        <v>100</v>
      </c>
      <c r="AL1110" s="301">
        <v>100</v>
      </c>
      <c r="AM1110" s="301">
        <v>100</v>
      </c>
      <c r="AN1110" s="272">
        <v>100</v>
      </c>
      <c r="AO1110" s="289">
        <v>45</v>
      </c>
      <c r="AP1110" s="301">
        <v>45</v>
      </c>
      <c r="AQ1110" s="301">
        <v>45</v>
      </c>
      <c r="AR1110" s="23"/>
      <c r="AS1110" s="116" t="str">
        <f t="shared" si="156"/>
        <v>N</v>
      </c>
      <c r="AT1110" s="113">
        <f>IFERROR(SUMIF('Current NLData'!A:A,'Payment Changes'!G1110,'Current NLData'!K:K)/COUNTIF('Current NLData'!A:A,'Payment Changes'!G1110),0)+IFERROR(VLOOKUP(G1110&amp;"-ALL",NLPaymentExport,10,FALSE),0)</f>
        <v>45</v>
      </c>
      <c r="AU1110" s="117">
        <f t="shared" si="157"/>
        <v>0</v>
      </c>
    </row>
    <row r="1111" spans="1:80" outlineLevel="1" x14ac:dyDescent="0.45">
      <c r="A1111" s="3"/>
      <c r="C1111" s="4"/>
      <c r="D1111" s="456"/>
      <c r="E1111" s="90" t="str">
        <f t="shared" si="152"/>
        <v>Pensacola</v>
      </c>
      <c r="F1111" s="92" t="str">
        <f t="shared" si="153"/>
        <v>CP150</v>
      </c>
      <c r="G1111" s="98" t="str">
        <f t="shared" si="158"/>
        <v>CP150-NEW DONOR -6th</v>
      </c>
      <c r="H1111" s="457"/>
      <c r="I1111" s="34" t="s">
        <v>81</v>
      </c>
      <c r="J1111" s="58">
        <v>40</v>
      </c>
      <c r="K1111" s="62">
        <v>40</v>
      </c>
      <c r="L1111" s="58">
        <v>40</v>
      </c>
      <c r="M1111" s="58">
        <v>40</v>
      </c>
      <c r="N1111" s="58">
        <v>40</v>
      </c>
      <c r="O1111" s="58">
        <v>40</v>
      </c>
      <c r="P1111" s="58">
        <v>40</v>
      </c>
      <c r="Q1111" s="58">
        <v>100</v>
      </c>
      <c r="R1111" s="58">
        <v>100</v>
      </c>
      <c r="S1111" s="58">
        <v>100</v>
      </c>
      <c r="T1111" s="58">
        <v>100</v>
      </c>
      <c r="U1111" s="58">
        <v>100</v>
      </c>
      <c r="V1111" s="186">
        <v>100</v>
      </c>
      <c r="W1111" s="186">
        <v>100</v>
      </c>
      <c r="X1111" s="186">
        <v>100</v>
      </c>
      <c r="Y1111" s="186">
        <v>100</v>
      </c>
      <c r="Z1111" s="186">
        <v>100</v>
      </c>
      <c r="AA1111" s="186">
        <v>100</v>
      </c>
      <c r="AB1111" s="186">
        <v>100</v>
      </c>
      <c r="AC1111" s="186">
        <v>100</v>
      </c>
      <c r="AD1111" s="214">
        <v>100</v>
      </c>
      <c r="AE1111" s="214">
        <v>100</v>
      </c>
      <c r="AF1111" s="214">
        <v>100</v>
      </c>
      <c r="AG1111" s="214">
        <v>100</v>
      </c>
      <c r="AH1111" s="214">
        <v>100</v>
      </c>
      <c r="AI1111" s="214">
        <v>100</v>
      </c>
      <c r="AJ1111" s="272">
        <v>100</v>
      </c>
      <c r="AK1111" s="301">
        <v>100</v>
      </c>
      <c r="AL1111" s="301">
        <v>100</v>
      </c>
      <c r="AM1111" s="301">
        <v>100</v>
      </c>
      <c r="AN1111" s="272">
        <v>100</v>
      </c>
      <c r="AO1111" s="289">
        <v>45</v>
      </c>
      <c r="AP1111" s="301">
        <v>45</v>
      </c>
      <c r="AQ1111" s="301">
        <v>45</v>
      </c>
      <c r="AR1111" s="23"/>
      <c r="AS1111" s="116" t="str">
        <f t="shared" si="156"/>
        <v>N</v>
      </c>
      <c r="AT1111" s="113">
        <f>IFERROR(SUMIF('Current NLData'!A:A,'Payment Changes'!G1111,'Current NLData'!K:K)/COUNTIF('Current NLData'!A:A,'Payment Changes'!G1111),0)+IFERROR(VLOOKUP(G1111&amp;"-ALL",NLPaymentExport,10,FALSE),0)</f>
        <v>45</v>
      </c>
      <c r="AU1111" s="117">
        <f t="shared" si="157"/>
        <v>0</v>
      </c>
    </row>
    <row r="1112" spans="1:80" outlineLevel="1" x14ac:dyDescent="0.45">
      <c r="A1112" s="3"/>
      <c r="C1112" s="4"/>
      <c r="D1112" s="456"/>
      <c r="E1112" s="90" t="str">
        <f t="shared" si="152"/>
        <v>Pensacola</v>
      </c>
      <c r="F1112" s="92" t="str">
        <f t="shared" si="153"/>
        <v>CP150</v>
      </c>
      <c r="G1112" s="98" t="str">
        <f t="shared" si="158"/>
        <v>CP150-NEW DONOR -7th</v>
      </c>
      <c r="H1112" s="457"/>
      <c r="I1112" s="34" t="s">
        <v>82</v>
      </c>
      <c r="J1112" s="58">
        <v>40</v>
      </c>
      <c r="K1112" s="62">
        <v>80</v>
      </c>
      <c r="L1112" s="58">
        <v>40</v>
      </c>
      <c r="M1112" s="58">
        <v>40</v>
      </c>
      <c r="N1112" s="58">
        <v>40</v>
      </c>
      <c r="O1112" s="58">
        <v>40</v>
      </c>
      <c r="P1112" s="58">
        <v>40</v>
      </c>
      <c r="Q1112" s="58">
        <v>100</v>
      </c>
      <c r="R1112" s="58">
        <v>100</v>
      </c>
      <c r="S1112" s="58">
        <v>100</v>
      </c>
      <c r="T1112" s="58">
        <v>100</v>
      </c>
      <c r="U1112" s="58">
        <v>100</v>
      </c>
      <c r="V1112" s="186">
        <v>100</v>
      </c>
      <c r="W1112" s="186">
        <v>100</v>
      </c>
      <c r="X1112" s="186">
        <v>100</v>
      </c>
      <c r="Y1112" s="186">
        <v>100</v>
      </c>
      <c r="Z1112" s="186">
        <v>100</v>
      </c>
      <c r="AA1112" s="186">
        <v>100</v>
      </c>
      <c r="AB1112" s="186">
        <v>100</v>
      </c>
      <c r="AC1112" s="190">
        <v>45</v>
      </c>
      <c r="AD1112" s="214">
        <v>45</v>
      </c>
      <c r="AE1112" s="190">
        <v>100</v>
      </c>
      <c r="AF1112" s="190">
        <v>100</v>
      </c>
      <c r="AG1112" s="214">
        <v>100</v>
      </c>
      <c r="AH1112" s="214">
        <v>100</v>
      </c>
      <c r="AI1112" s="214">
        <v>100</v>
      </c>
      <c r="AJ1112" s="289">
        <v>45</v>
      </c>
      <c r="AK1112" s="301">
        <v>45</v>
      </c>
      <c r="AL1112" s="301">
        <v>45</v>
      </c>
      <c r="AM1112" s="301">
        <v>45</v>
      </c>
      <c r="AN1112" s="272">
        <v>45</v>
      </c>
      <c r="AO1112" s="301">
        <v>45</v>
      </c>
      <c r="AP1112" s="301">
        <v>45</v>
      </c>
      <c r="AQ1112" s="301">
        <v>45</v>
      </c>
      <c r="AR1112" s="23"/>
      <c r="AS1112" s="116" t="str">
        <f t="shared" si="156"/>
        <v>N</v>
      </c>
      <c r="AT1112" s="113">
        <f>IFERROR(SUMIF('Current NLData'!A:A,'Payment Changes'!G1112,'Current NLData'!K:K)/COUNTIF('Current NLData'!A:A,'Payment Changes'!G1112),0)+IFERROR(VLOOKUP(G1112&amp;"-ALL",NLPaymentExport,10,FALSE),0)</f>
        <v>45</v>
      </c>
      <c r="AU1112" s="117">
        <f t="shared" si="157"/>
        <v>0</v>
      </c>
    </row>
    <row r="1113" spans="1:80" outlineLevel="1" x14ac:dyDescent="0.45">
      <c r="A1113" s="3"/>
      <c r="C1113" s="4"/>
      <c r="D1113" s="456"/>
      <c r="E1113" s="90" t="str">
        <f t="shared" si="152"/>
        <v>Pensacola</v>
      </c>
      <c r="F1113" s="92" t="str">
        <f t="shared" si="153"/>
        <v>CP150</v>
      </c>
      <c r="G1113" s="98" t="str">
        <f t="shared" si="158"/>
        <v>CP150-NEW DONOR -8th</v>
      </c>
      <c r="H1113" s="457"/>
      <c r="I1113" s="35" t="s">
        <v>83</v>
      </c>
      <c r="J1113" s="63">
        <v>40</v>
      </c>
      <c r="K1113" s="64">
        <v>40</v>
      </c>
      <c r="L1113" s="63">
        <v>40</v>
      </c>
      <c r="M1113" s="63">
        <v>40</v>
      </c>
      <c r="N1113" s="63">
        <v>40</v>
      </c>
      <c r="O1113" s="63">
        <v>40</v>
      </c>
      <c r="P1113" s="63">
        <v>40</v>
      </c>
      <c r="Q1113" s="63">
        <v>100</v>
      </c>
      <c r="R1113" s="63">
        <v>100</v>
      </c>
      <c r="S1113" s="63">
        <v>100</v>
      </c>
      <c r="T1113" s="63">
        <v>100</v>
      </c>
      <c r="U1113" s="63">
        <v>100</v>
      </c>
      <c r="V1113" s="187">
        <v>100</v>
      </c>
      <c r="W1113" s="187">
        <v>100</v>
      </c>
      <c r="X1113" s="187">
        <v>100</v>
      </c>
      <c r="Y1113" s="187">
        <v>100</v>
      </c>
      <c r="Z1113" s="187">
        <v>100</v>
      </c>
      <c r="AA1113" s="187">
        <v>100</v>
      </c>
      <c r="AB1113" s="187">
        <v>100</v>
      </c>
      <c r="AC1113" s="243">
        <v>45</v>
      </c>
      <c r="AD1113" s="221">
        <v>45</v>
      </c>
      <c r="AE1113" s="243">
        <v>100</v>
      </c>
      <c r="AF1113" s="243">
        <v>100</v>
      </c>
      <c r="AG1113" s="221">
        <v>100</v>
      </c>
      <c r="AH1113" s="221">
        <v>100</v>
      </c>
      <c r="AI1113" s="221">
        <v>100</v>
      </c>
      <c r="AJ1113" s="305">
        <v>45</v>
      </c>
      <c r="AK1113" s="302">
        <v>45</v>
      </c>
      <c r="AL1113" s="302">
        <v>45</v>
      </c>
      <c r="AM1113" s="302">
        <v>45</v>
      </c>
      <c r="AN1113" s="273">
        <v>45</v>
      </c>
      <c r="AO1113" s="302">
        <v>45</v>
      </c>
      <c r="AP1113" s="302">
        <v>45</v>
      </c>
      <c r="AQ1113" s="302">
        <v>45</v>
      </c>
      <c r="AR1113" s="23"/>
      <c r="AS1113" s="116" t="str">
        <f t="shared" si="156"/>
        <v>N</v>
      </c>
      <c r="AT1113" s="113">
        <f>IFERROR(SUMIF('Current NLData'!A:A,'Payment Changes'!G1113,'Current NLData'!K:K)/COUNTIF('Current NLData'!A:A,'Payment Changes'!G1113),0)+IFERROR(VLOOKUP(G1113&amp;"-ALL",NLPaymentExport,10,FALSE),0)</f>
        <v>45</v>
      </c>
      <c r="AU1113" s="117">
        <f t="shared" si="157"/>
        <v>0</v>
      </c>
    </row>
    <row r="1114" spans="1:80" ht="28.5" outlineLevel="1" x14ac:dyDescent="0.45">
      <c r="A1114" s="3"/>
      <c r="C1114" s="4"/>
      <c r="D1114" s="456"/>
      <c r="E1114" s="90" t="str">
        <f t="shared" si="152"/>
        <v>Pensacola</v>
      </c>
      <c r="F1114" s="92" t="str">
        <f t="shared" si="153"/>
        <v>CP150</v>
      </c>
      <c r="G1114" s="98" t="str">
        <f t="shared" si="158"/>
        <v>CP150-RETURN - 1st don of the week -STD</v>
      </c>
      <c r="H1114" s="457"/>
      <c r="I1114" s="36" t="s">
        <v>84</v>
      </c>
      <c r="J1114" s="58">
        <v>40</v>
      </c>
      <c r="K1114" s="58">
        <v>40</v>
      </c>
      <c r="L1114" s="58">
        <v>40</v>
      </c>
      <c r="M1114" s="58">
        <v>40</v>
      </c>
      <c r="N1114" s="58">
        <v>40</v>
      </c>
      <c r="O1114" s="58">
        <v>40</v>
      </c>
      <c r="P1114" s="58">
        <v>40</v>
      </c>
      <c r="Q1114" s="58">
        <v>45</v>
      </c>
      <c r="R1114" s="58">
        <v>45</v>
      </c>
      <c r="S1114" s="58">
        <v>45</v>
      </c>
      <c r="T1114" s="58">
        <v>45</v>
      </c>
      <c r="U1114" s="58">
        <v>45</v>
      </c>
      <c r="V1114" s="186">
        <v>45</v>
      </c>
      <c r="W1114" s="186">
        <v>45</v>
      </c>
      <c r="X1114" s="186">
        <v>45</v>
      </c>
      <c r="Y1114" s="186">
        <v>45</v>
      </c>
      <c r="Z1114" s="186">
        <v>45</v>
      </c>
      <c r="AA1114" s="186">
        <v>45</v>
      </c>
      <c r="AB1114" s="186">
        <v>45</v>
      </c>
      <c r="AC1114" s="186">
        <v>45</v>
      </c>
      <c r="AD1114" s="214">
        <v>45</v>
      </c>
      <c r="AE1114" s="214">
        <v>45</v>
      </c>
      <c r="AF1114" s="214">
        <v>45</v>
      </c>
      <c r="AG1114" s="214">
        <v>45</v>
      </c>
      <c r="AH1114" s="214">
        <v>45</v>
      </c>
      <c r="AI1114" s="214">
        <v>45</v>
      </c>
      <c r="AJ1114" s="272">
        <v>45</v>
      </c>
      <c r="AK1114" s="301">
        <v>45</v>
      </c>
      <c r="AL1114" s="301">
        <v>45</v>
      </c>
      <c r="AM1114" s="301">
        <v>45</v>
      </c>
      <c r="AN1114" s="272">
        <v>45</v>
      </c>
      <c r="AO1114" s="301">
        <v>45</v>
      </c>
      <c r="AP1114" s="301">
        <v>45</v>
      </c>
      <c r="AQ1114" s="301">
        <v>45</v>
      </c>
      <c r="AR1114" s="22"/>
      <c r="AS1114" s="116" t="str">
        <f t="shared" si="156"/>
        <v>N</v>
      </c>
      <c r="AT1114" s="113">
        <f>IFERROR(SUMIF('Current NLData'!A:A,'Payment Changes'!G1114,'Current NLData'!K:K)/COUNTIF('Current NLData'!A:A,'Payment Changes'!G1114),0)+IFERROR(VLOOKUP(G1114&amp;"-ALL",NLPaymentExport,10,FALSE),0)</f>
        <v>45</v>
      </c>
      <c r="AU1114" s="117">
        <f t="shared" si="157"/>
        <v>0</v>
      </c>
    </row>
    <row r="1115" spans="1:80" ht="28.5" outlineLevel="1" x14ac:dyDescent="0.45">
      <c r="A1115" s="3"/>
      <c r="C1115" s="4"/>
      <c r="D1115" s="456"/>
      <c r="E1115" s="90" t="str">
        <f t="shared" si="152"/>
        <v>Pensacola</v>
      </c>
      <c r="F1115" s="92" t="str">
        <f t="shared" si="153"/>
        <v>CP150</v>
      </c>
      <c r="G1115" s="98" t="str">
        <f t="shared" si="158"/>
        <v>CP150-RETURN - 2nd don of the week -BONUS</v>
      </c>
      <c r="H1115" s="457"/>
      <c r="I1115" s="36" t="s">
        <v>85</v>
      </c>
      <c r="J1115" s="58">
        <v>50</v>
      </c>
      <c r="K1115" s="62">
        <v>40</v>
      </c>
      <c r="L1115" s="58">
        <v>40</v>
      </c>
      <c r="M1115" s="58">
        <v>40</v>
      </c>
      <c r="N1115" s="58">
        <v>40</v>
      </c>
      <c r="O1115" s="58">
        <v>40</v>
      </c>
      <c r="P1115" s="58">
        <v>40</v>
      </c>
      <c r="Q1115" s="58">
        <v>35</v>
      </c>
      <c r="R1115" s="58">
        <v>35</v>
      </c>
      <c r="S1115" s="58">
        <v>35</v>
      </c>
      <c r="T1115" s="58">
        <v>35</v>
      </c>
      <c r="U1115" s="58">
        <v>35</v>
      </c>
      <c r="V1115" s="186">
        <v>35</v>
      </c>
      <c r="W1115" s="186">
        <v>35</v>
      </c>
      <c r="X1115" s="186">
        <v>35</v>
      </c>
      <c r="Y1115" s="186">
        <v>35</v>
      </c>
      <c r="Z1115" s="186">
        <v>35</v>
      </c>
      <c r="AA1115" s="186">
        <v>35</v>
      </c>
      <c r="AB1115" s="186">
        <v>35</v>
      </c>
      <c r="AC1115" s="186">
        <v>35</v>
      </c>
      <c r="AD1115" s="214">
        <v>35</v>
      </c>
      <c r="AE1115" s="214">
        <v>35</v>
      </c>
      <c r="AF1115" s="214">
        <v>35</v>
      </c>
      <c r="AG1115" s="214">
        <v>35</v>
      </c>
      <c r="AH1115" s="214">
        <v>35</v>
      </c>
      <c r="AI1115" s="214">
        <v>35</v>
      </c>
      <c r="AJ1115" s="272">
        <v>35</v>
      </c>
      <c r="AK1115" s="301">
        <v>35</v>
      </c>
      <c r="AL1115" s="301">
        <v>35</v>
      </c>
      <c r="AM1115" s="301">
        <v>35</v>
      </c>
      <c r="AN1115" s="272">
        <v>35</v>
      </c>
      <c r="AO1115" s="301">
        <v>35</v>
      </c>
      <c r="AP1115" s="301">
        <v>35</v>
      </c>
      <c r="AQ1115" s="301">
        <v>35</v>
      </c>
      <c r="AR1115" s="23"/>
      <c r="AS1115" s="116" t="str">
        <f t="shared" si="156"/>
        <v>N</v>
      </c>
      <c r="AT1115" s="113">
        <f>IFERROR(SUMIF('Current NLData'!A:A,'Payment Changes'!G1115,'Current NLData'!K:K)/COUNTIF('Current NLData'!A:A,'Payment Changes'!G1115),0)+IFERROR(VLOOKUP(G1115&amp;"-ALL",NLPaymentExport,10,FALSE),0)</f>
        <v>35</v>
      </c>
      <c r="AU1115" s="117">
        <f t="shared" si="157"/>
        <v>0</v>
      </c>
    </row>
    <row r="1116" spans="1:80" ht="28.5" outlineLevel="1" x14ac:dyDescent="0.45">
      <c r="A1116" s="3"/>
      <c r="C1116" s="4"/>
      <c r="D1116" s="456"/>
      <c r="E1116" s="90" t="str">
        <f t="shared" si="152"/>
        <v>Pensacola</v>
      </c>
      <c r="F1116" s="92" t="str">
        <f t="shared" si="153"/>
        <v>CP150</v>
      </c>
      <c r="G1116" s="98" t="str">
        <f t="shared" si="158"/>
        <v>CP150-RETURN - 5th don of the month -BONUS</v>
      </c>
      <c r="H1116" s="457"/>
      <c r="I1116" s="37" t="s">
        <v>86</v>
      </c>
      <c r="J1116" s="65">
        <v>0</v>
      </c>
      <c r="K1116" s="65">
        <v>0</v>
      </c>
      <c r="L1116" s="65">
        <v>0</v>
      </c>
      <c r="M1116" s="65">
        <v>0</v>
      </c>
      <c r="N1116" s="65">
        <v>0</v>
      </c>
      <c r="O1116" s="65">
        <v>0</v>
      </c>
      <c r="P1116" s="65">
        <v>0</v>
      </c>
      <c r="Q1116" s="65">
        <v>0</v>
      </c>
      <c r="R1116" s="65">
        <v>0</v>
      </c>
      <c r="S1116" s="65">
        <v>0</v>
      </c>
      <c r="T1116" s="65">
        <v>0</v>
      </c>
      <c r="U1116" s="65">
        <v>0</v>
      </c>
      <c r="V1116" s="188">
        <v>0</v>
      </c>
      <c r="W1116" s="188">
        <v>0</v>
      </c>
      <c r="X1116" s="188">
        <v>0</v>
      </c>
      <c r="Y1116" s="188">
        <v>0</v>
      </c>
      <c r="Z1116" s="188">
        <v>0</v>
      </c>
      <c r="AA1116" s="188">
        <v>0</v>
      </c>
      <c r="AB1116" s="188">
        <v>0</v>
      </c>
      <c r="AC1116" s="188">
        <v>0</v>
      </c>
      <c r="AD1116" s="222">
        <v>0</v>
      </c>
      <c r="AE1116" s="222">
        <v>0</v>
      </c>
      <c r="AF1116" s="222">
        <v>0</v>
      </c>
      <c r="AG1116" s="222">
        <v>0</v>
      </c>
      <c r="AH1116" s="222">
        <v>0</v>
      </c>
      <c r="AI1116" s="222">
        <v>0</v>
      </c>
      <c r="AJ1116" s="287">
        <v>0</v>
      </c>
      <c r="AK1116" s="303">
        <v>0</v>
      </c>
      <c r="AL1116" s="303">
        <v>0</v>
      </c>
      <c r="AM1116" s="303">
        <v>0</v>
      </c>
      <c r="AN1116" s="287">
        <v>0</v>
      </c>
      <c r="AO1116" s="290">
        <v>20</v>
      </c>
      <c r="AP1116" s="303">
        <v>20</v>
      </c>
      <c r="AQ1116" s="303">
        <v>20</v>
      </c>
      <c r="AR1116" s="22"/>
      <c r="AS1116" s="116" t="str">
        <f t="shared" si="156"/>
        <v>N</v>
      </c>
      <c r="AT1116" s="113">
        <f>IFERROR(SUMIF('Current NLData'!A:A,'Payment Changes'!G1116,'Current NLData'!K:K)/COUNTIF('Current NLData'!A:A,'Payment Changes'!G1116),0)+IFERROR(VLOOKUP(G1116&amp;"-ALL",NLPaymentExport,10,FALSE),0)</f>
        <v>20</v>
      </c>
      <c r="AU1116" s="117">
        <f t="shared" si="157"/>
        <v>0</v>
      </c>
    </row>
    <row r="1117" spans="1:80" ht="28.5" outlineLevel="1" x14ac:dyDescent="0.45">
      <c r="A1117" s="3"/>
      <c r="C1117" s="4"/>
      <c r="D1117" s="456"/>
      <c r="E1117" s="90" t="str">
        <f t="shared" si="152"/>
        <v>Pensacola</v>
      </c>
      <c r="F1117" s="92" t="str">
        <f t="shared" si="153"/>
        <v>CP150</v>
      </c>
      <c r="G1117" s="98" t="str">
        <f t="shared" si="158"/>
        <v>CP150-RETURN - 6th don of the month -BONUS</v>
      </c>
      <c r="H1117" s="457"/>
      <c r="I1117" s="38" t="s">
        <v>87</v>
      </c>
      <c r="J1117" s="58">
        <v>0</v>
      </c>
      <c r="K1117" s="62">
        <v>20</v>
      </c>
      <c r="L1117" s="58">
        <v>20</v>
      </c>
      <c r="M1117" s="58">
        <v>20</v>
      </c>
      <c r="N1117" s="58">
        <v>20</v>
      </c>
      <c r="O1117" s="58">
        <v>20</v>
      </c>
      <c r="P1117" s="58">
        <v>20</v>
      </c>
      <c r="Q1117" s="58">
        <v>20</v>
      </c>
      <c r="R1117" s="58">
        <v>20</v>
      </c>
      <c r="S1117" s="58">
        <v>20</v>
      </c>
      <c r="T1117" s="58">
        <v>20</v>
      </c>
      <c r="U1117" s="58">
        <v>20</v>
      </c>
      <c r="V1117" s="186">
        <v>20</v>
      </c>
      <c r="W1117" s="186">
        <v>20</v>
      </c>
      <c r="X1117" s="186">
        <v>10</v>
      </c>
      <c r="Y1117" s="186">
        <v>10</v>
      </c>
      <c r="Z1117" s="186">
        <v>10</v>
      </c>
      <c r="AA1117" s="186">
        <v>10</v>
      </c>
      <c r="AB1117" s="186">
        <v>10</v>
      </c>
      <c r="AC1117" s="190">
        <v>20</v>
      </c>
      <c r="AD1117" s="214">
        <v>20</v>
      </c>
      <c r="AE1117" s="214">
        <v>20</v>
      </c>
      <c r="AF1117" s="214">
        <v>20</v>
      </c>
      <c r="AG1117" s="214">
        <v>20</v>
      </c>
      <c r="AH1117" s="214">
        <v>20</v>
      </c>
      <c r="AI1117" s="214">
        <v>20</v>
      </c>
      <c r="AJ1117" s="289">
        <v>0</v>
      </c>
      <c r="AK1117" s="301">
        <v>0</v>
      </c>
      <c r="AL1117" s="301">
        <v>0</v>
      </c>
      <c r="AM1117" s="301">
        <v>0</v>
      </c>
      <c r="AN1117" s="272">
        <v>0</v>
      </c>
      <c r="AO1117" s="301">
        <v>0</v>
      </c>
      <c r="AP1117" s="301">
        <v>0</v>
      </c>
      <c r="AQ1117" s="301">
        <v>0</v>
      </c>
      <c r="AR1117" s="23"/>
      <c r="AS1117" s="116" t="str">
        <f t="shared" si="156"/>
        <v>N</v>
      </c>
      <c r="AT1117" s="113">
        <f>IFERROR(SUMIF('Current NLData'!A:A,'Payment Changes'!G1117,'Current NLData'!K:K)/COUNTIF('Current NLData'!A:A,'Payment Changes'!G1117),0)+IFERROR(VLOOKUP(G1117&amp;"-ALL",NLPaymentExport,10,FALSE),0)</f>
        <v>0</v>
      </c>
      <c r="AU1117" s="117">
        <f t="shared" si="157"/>
        <v>0</v>
      </c>
    </row>
    <row r="1118" spans="1:80" ht="28.5" outlineLevel="1" x14ac:dyDescent="0.45">
      <c r="A1118" s="3"/>
      <c r="C1118" s="4"/>
      <c r="D1118" s="456"/>
      <c r="E1118" s="90" t="str">
        <f t="shared" si="152"/>
        <v>Pensacola</v>
      </c>
      <c r="F1118" s="92" t="str">
        <f t="shared" si="153"/>
        <v>CP150</v>
      </c>
      <c r="G1118" s="98" t="str">
        <f t="shared" si="158"/>
        <v>CP150-RETURN - 7th don of the month -BONUS</v>
      </c>
      <c r="H1118" s="457"/>
      <c r="I1118" s="38" t="s">
        <v>88</v>
      </c>
      <c r="J1118" s="58">
        <v>0</v>
      </c>
      <c r="K1118" s="58">
        <v>0</v>
      </c>
      <c r="L1118" s="58">
        <v>0</v>
      </c>
      <c r="M1118" s="58">
        <v>0</v>
      </c>
      <c r="N1118" s="58">
        <v>0</v>
      </c>
      <c r="O1118" s="58">
        <v>0</v>
      </c>
      <c r="P1118" s="58">
        <v>0</v>
      </c>
      <c r="Q1118" s="58">
        <v>0</v>
      </c>
      <c r="R1118" s="58">
        <v>0</v>
      </c>
      <c r="S1118" s="58">
        <v>0</v>
      </c>
      <c r="T1118" s="58">
        <v>0</v>
      </c>
      <c r="U1118" s="58">
        <v>0</v>
      </c>
      <c r="V1118" s="186">
        <v>0</v>
      </c>
      <c r="W1118" s="186">
        <v>0</v>
      </c>
      <c r="X1118" s="186">
        <v>0</v>
      </c>
      <c r="Y1118" s="186">
        <v>0</v>
      </c>
      <c r="Z1118" s="186">
        <v>0</v>
      </c>
      <c r="AA1118" s="186">
        <v>0</v>
      </c>
      <c r="AB1118" s="186">
        <v>0</v>
      </c>
      <c r="AC1118" s="186">
        <v>0</v>
      </c>
      <c r="AD1118" s="214">
        <v>0</v>
      </c>
      <c r="AE1118" s="214">
        <v>0</v>
      </c>
      <c r="AF1118" s="214">
        <v>0</v>
      </c>
      <c r="AG1118" s="214">
        <v>0</v>
      </c>
      <c r="AH1118" s="214">
        <v>0</v>
      </c>
      <c r="AI1118" s="214">
        <v>0</v>
      </c>
      <c r="AJ1118" s="272">
        <v>0</v>
      </c>
      <c r="AK1118" s="301">
        <v>0</v>
      </c>
      <c r="AL1118" s="301">
        <v>0</v>
      </c>
      <c r="AM1118" s="301">
        <v>0</v>
      </c>
      <c r="AN1118" s="272">
        <v>0</v>
      </c>
      <c r="AO1118" s="301">
        <v>0</v>
      </c>
      <c r="AP1118" s="301">
        <v>0</v>
      </c>
      <c r="AQ1118" s="301">
        <v>0</v>
      </c>
      <c r="AR1118" s="22"/>
      <c r="AS1118" s="116" t="str">
        <f t="shared" si="156"/>
        <v>N</v>
      </c>
      <c r="AT1118" s="113">
        <f>IFERROR(SUMIF('Current NLData'!A:A,'Payment Changes'!G1118,'Current NLData'!K:K)/COUNTIF('Current NLData'!A:A,'Payment Changes'!G1118),0)+IFERROR(VLOOKUP(G1118&amp;"-ALL",NLPaymentExport,10,FALSE),0)</f>
        <v>0</v>
      </c>
      <c r="AU1118" s="117">
        <f t="shared" si="157"/>
        <v>0</v>
      </c>
    </row>
    <row r="1119" spans="1:80" ht="28.5" outlineLevel="1" x14ac:dyDescent="0.45">
      <c r="A1119" s="3"/>
      <c r="C1119" s="4"/>
      <c r="D1119" s="456"/>
      <c r="E1119" s="90" t="str">
        <f t="shared" si="152"/>
        <v>Pensacola</v>
      </c>
      <c r="F1119" s="92" t="str">
        <f t="shared" si="153"/>
        <v>CP150</v>
      </c>
      <c r="G1119" s="98" t="str">
        <f t="shared" si="158"/>
        <v>CP150-RETURN - 8th don of the month -BONUS</v>
      </c>
      <c r="H1119" s="457"/>
      <c r="I1119" s="38" t="s">
        <v>89</v>
      </c>
      <c r="J1119" s="58">
        <v>0</v>
      </c>
      <c r="K1119" s="58">
        <v>0</v>
      </c>
      <c r="L1119" s="58">
        <v>0</v>
      </c>
      <c r="M1119" s="58">
        <v>0</v>
      </c>
      <c r="N1119" s="58">
        <v>0</v>
      </c>
      <c r="O1119" s="58">
        <v>0</v>
      </c>
      <c r="P1119" s="58">
        <v>0</v>
      </c>
      <c r="Q1119" s="58">
        <v>0</v>
      </c>
      <c r="R1119" s="58">
        <v>0</v>
      </c>
      <c r="S1119" s="58">
        <v>0</v>
      </c>
      <c r="T1119" s="58">
        <v>0</v>
      </c>
      <c r="U1119" s="58">
        <v>0</v>
      </c>
      <c r="V1119" s="186">
        <v>0</v>
      </c>
      <c r="W1119" s="186">
        <v>0</v>
      </c>
      <c r="X1119" s="186">
        <v>0</v>
      </c>
      <c r="Y1119" s="186">
        <v>0</v>
      </c>
      <c r="Z1119" s="186">
        <v>0</v>
      </c>
      <c r="AA1119" s="186">
        <v>0</v>
      </c>
      <c r="AB1119" s="186">
        <v>0</v>
      </c>
      <c r="AC1119" s="186">
        <v>0</v>
      </c>
      <c r="AD1119" s="214">
        <v>0</v>
      </c>
      <c r="AE1119" s="214">
        <v>0</v>
      </c>
      <c r="AF1119" s="214">
        <v>0</v>
      </c>
      <c r="AG1119" s="214">
        <v>0</v>
      </c>
      <c r="AH1119" s="214">
        <v>0</v>
      </c>
      <c r="AI1119" s="214">
        <v>0</v>
      </c>
      <c r="AJ1119" s="272">
        <v>0</v>
      </c>
      <c r="AK1119" s="301">
        <v>0</v>
      </c>
      <c r="AL1119" s="301">
        <v>0</v>
      </c>
      <c r="AM1119" s="301">
        <v>0</v>
      </c>
      <c r="AN1119" s="272">
        <v>0</v>
      </c>
      <c r="AO1119" s="301">
        <v>0</v>
      </c>
      <c r="AP1119" s="301">
        <v>0</v>
      </c>
      <c r="AQ1119" s="301">
        <v>0</v>
      </c>
      <c r="AR1119" s="22"/>
      <c r="AS1119" s="116" t="str">
        <f t="shared" si="156"/>
        <v>N</v>
      </c>
      <c r="AT1119" s="113">
        <f>IFERROR(SUMIF('Current NLData'!A:A,'Payment Changes'!G1119,'Current NLData'!K:K)/COUNTIF('Current NLData'!A:A,'Payment Changes'!G1119),0)+IFERROR(VLOOKUP(G1119&amp;"-ALL",NLPaymentExport,10,FALSE),0)</f>
        <v>0</v>
      </c>
      <c r="AU1119" s="117">
        <f t="shared" si="157"/>
        <v>0</v>
      </c>
    </row>
    <row r="1120" spans="1:80" ht="28.5" outlineLevel="1" x14ac:dyDescent="0.45">
      <c r="A1120" s="3"/>
      <c r="C1120" s="4" t="str">
        <f>IF(J1120=0,"Warning","")</f>
        <v/>
      </c>
      <c r="D1120" s="456"/>
      <c r="E1120" s="90" t="str">
        <f t="shared" si="152"/>
        <v>Pensacola</v>
      </c>
      <c r="F1120" s="92" t="str">
        <f t="shared" si="153"/>
        <v>CP150</v>
      </c>
      <c r="G1120" s="98" t="str">
        <f t="shared" si="158"/>
        <v>CP150-RETURN - Buddy referral  -BONUS</v>
      </c>
      <c r="H1120" s="457"/>
      <c r="I1120" s="39" t="s">
        <v>90</v>
      </c>
      <c r="J1120" s="58">
        <v>50</v>
      </c>
      <c r="K1120" s="58">
        <v>50</v>
      </c>
      <c r="L1120" s="58">
        <v>0</v>
      </c>
      <c r="M1120" s="58">
        <v>0</v>
      </c>
      <c r="N1120" s="58">
        <v>0</v>
      </c>
      <c r="O1120" s="58">
        <v>50</v>
      </c>
      <c r="P1120" s="58">
        <v>50</v>
      </c>
      <c r="Q1120" s="58">
        <v>50</v>
      </c>
      <c r="R1120" s="58">
        <v>50</v>
      </c>
      <c r="S1120" s="58">
        <v>50</v>
      </c>
      <c r="T1120" s="58">
        <v>50</v>
      </c>
      <c r="U1120" s="58">
        <v>50</v>
      </c>
      <c r="V1120" s="186">
        <v>50</v>
      </c>
      <c r="W1120" s="186">
        <v>50</v>
      </c>
      <c r="X1120" s="186">
        <v>50</v>
      </c>
      <c r="Y1120" s="186">
        <v>50</v>
      </c>
      <c r="Z1120" s="186">
        <v>50</v>
      </c>
      <c r="AA1120" s="186">
        <v>100</v>
      </c>
      <c r="AB1120" s="190">
        <v>50</v>
      </c>
      <c r="AC1120" s="214">
        <v>50</v>
      </c>
      <c r="AD1120" s="214">
        <v>50</v>
      </c>
      <c r="AE1120" s="214">
        <v>50</v>
      </c>
      <c r="AF1120" s="214">
        <v>50</v>
      </c>
      <c r="AG1120" s="214">
        <v>50</v>
      </c>
      <c r="AH1120" s="214">
        <v>50</v>
      </c>
      <c r="AI1120" s="214">
        <v>50</v>
      </c>
      <c r="AJ1120" s="289">
        <v>25</v>
      </c>
      <c r="AK1120" s="301">
        <v>25</v>
      </c>
      <c r="AL1120" s="301">
        <v>25</v>
      </c>
      <c r="AM1120" s="289">
        <v>50</v>
      </c>
      <c r="AN1120" s="289">
        <v>75</v>
      </c>
      <c r="AO1120" s="301">
        <v>75</v>
      </c>
      <c r="AP1120" s="301">
        <v>75</v>
      </c>
      <c r="AQ1120" s="301">
        <v>75</v>
      </c>
      <c r="AR1120" s="22"/>
      <c r="AS1120" s="116" t="str">
        <f t="shared" si="156"/>
        <v>N</v>
      </c>
      <c r="AT1120" s="113">
        <f>IFERROR(SUMIF('Current NLData'!A:A,'Payment Changes'!G1120,'Current NLData'!K:K)/COUNTIF('Current NLData'!A:A,'Payment Changes'!G1120),0)+IFERROR(VLOOKUP(G1120&amp;"-ALL",NLPaymentExport,10,FALSE),0)</f>
        <v>75</v>
      </c>
      <c r="AU1120" s="117">
        <f t="shared" si="157"/>
        <v>0</v>
      </c>
    </row>
    <row r="1121" spans="1:80" s="89" customFormat="1" ht="21.4" thickBot="1" x14ac:dyDescent="0.7">
      <c r="A1121" s="85"/>
      <c r="B1121" s="348"/>
      <c r="C1121" s="160"/>
      <c r="D1121" s="86"/>
      <c r="E1121" s="86"/>
      <c r="F1121" s="86"/>
      <c r="G1121" s="86"/>
      <c r="H1121" s="95"/>
      <c r="I1121" s="87"/>
      <c r="J1121" s="88"/>
      <c r="K1121" s="88"/>
      <c r="L1121" s="88"/>
      <c r="M1121" s="88"/>
      <c r="N1121" s="88"/>
      <c r="O1121" s="88"/>
      <c r="P1121" s="88"/>
      <c r="Q1121" s="88"/>
      <c r="R1121" s="88"/>
      <c r="S1121" s="88"/>
      <c r="T1121" s="88"/>
      <c r="U1121" s="88"/>
      <c r="V1121" s="189" t="s">
        <v>91</v>
      </c>
      <c r="W1121" s="189" t="s">
        <v>91</v>
      </c>
      <c r="X1121" s="189" t="s">
        <v>91</v>
      </c>
      <c r="Y1121" s="189" t="s">
        <v>91</v>
      </c>
      <c r="Z1121" s="189" t="s">
        <v>91</v>
      </c>
      <c r="AA1121" s="189" t="s">
        <v>91</v>
      </c>
      <c r="AB1121" s="189" t="s">
        <v>91</v>
      </c>
      <c r="AC1121" s="189" t="s">
        <v>91</v>
      </c>
      <c r="AD1121" s="257" t="s">
        <v>91</v>
      </c>
      <c r="AE1121" s="257" t="s">
        <v>91</v>
      </c>
      <c r="AF1121" s="257" t="s">
        <v>91</v>
      </c>
      <c r="AG1121" s="257" t="s">
        <v>91</v>
      </c>
      <c r="AH1121" s="257" t="s">
        <v>91</v>
      </c>
      <c r="AI1121" s="257" t="s">
        <v>91</v>
      </c>
      <c r="AJ1121" s="288" t="s">
        <v>91</v>
      </c>
      <c r="AK1121" s="311" t="s">
        <v>91</v>
      </c>
      <c r="AL1121" s="311" t="s">
        <v>91</v>
      </c>
      <c r="AM1121" s="311" t="s">
        <v>91</v>
      </c>
      <c r="AN1121" s="288" t="s">
        <v>91</v>
      </c>
      <c r="AO1121" s="311" t="s">
        <v>91</v>
      </c>
      <c r="AP1121" s="311" t="s">
        <v>91</v>
      </c>
      <c r="AQ1121" s="311" t="s">
        <v>91</v>
      </c>
      <c r="AR1121" s="21"/>
      <c r="AS1121" s="116" t="str">
        <f t="shared" si="156"/>
        <v>N</v>
      </c>
      <c r="AT1121" s="113">
        <f>IFERROR(SUMIF('Current NLData'!A:A,'Payment Changes'!G1121,'Current NLData'!K:K)/COUNTIF('Current NLData'!A:A,'Payment Changes'!G1121),0)+IFERROR(VLOOKUP(G1121&amp;"-ALL",NLPaymentExport,10,FALSE),0)</f>
        <v>0</v>
      </c>
      <c r="AU1121" s="117" t="str">
        <f t="shared" si="157"/>
        <v/>
      </c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</row>
    <row r="1122" spans="1:80" s="10" customFormat="1" x14ac:dyDescent="0.45">
      <c r="A1122" s="458">
        <v>62</v>
      </c>
      <c r="B1122" s="461" t="s">
        <v>782</v>
      </c>
      <c r="C1122" s="464" t="s">
        <v>44</v>
      </c>
      <c r="D1122" s="467" t="s">
        <v>305</v>
      </c>
      <c r="E1122" s="105" t="str">
        <f t="shared" si="152"/>
        <v>Burlington</v>
      </c>
      <c r="F1122" s="106" t="s">
        <v>783</v>
      </c>
      <c r="G1122" s="107" t="str">
        <f t="shared" ref="G1122:G1140" si="159">F1122&amp;"-"&amp;I1122</f>
        <v>CP149-New Donor</v>
      </c>
      <c r="H1122" s="470" t="s">
        <v>148</v>
      </c>
      <c r="I1122" s="76" t="s">
        <v>48</v>
      </c>
      <c r="J1122" s="40" t="s">
        <v>419</v>
      </c>
      <c r="K1122" s="41" t="s">
        <v>784</v>
      </c>
      <c r="L1122" s="41" t="s">
        <v>109</v>
      </c>
      <c r="M1122" s="41" t="s">
        <v>217</v>
      </c>
      <c r="N1122" s="40" t="s">
        <v>217</v>
      </c>
      <c r="O1122" s="40" t="s">
        <v>217</v>
      </c>
      <c r="P1122" s="40" t="s">
        <v>217</v>
      </c>
      <c r="Q1122" s="40" t="s">
        <v>217</v>
      </c>
      <c r="R1122" s="40" t="s">
        <v>217</v>
      </c>
      <c r="S1122" s="40" t="s">
        <v>217</v>
      </c>
      <c r="T1122" s="40" t="s">
        <v>217</v>
      </c>
      <c r="U1122" s="40" t="s">
        <v>217</v>
      </c>
      <c r="V1122" s="180" t="s">
        <v>217</v>
      </c>
      <c r="W1122" s="180" t="s">
        <v>217</v>
      </c>
      <c r="X1122" s="180" t="s">
        <v>785</v>
      </c>
      <c r="Y1122" s="180" t="s">
        <v>785</v>
      </c>
      <c r="Z1122" s="180" t="s">
        <v>785</v>
      </c>
      <c r="AA1122" s="180" t="s">
        <v>785</v>
      </c>
      <c r="AB1122" s="180" t="s">
        <v>785</v>
      </c>
      <c r="AC1122" s="180" t="s">
        <v>785</v>
      </c>
      <c r="AD1122" s="191" t="s">
        <v>786</v>
      </c>
      <c r="AE1122" s="213" t="s">
        <v>786</v>
      </c>
      <c r="AF1122" s="213" t="s">
        <v>786</v>
      </c>
      <c r="AG1122" s="213" t="s">
        <v>787</v>
      </c>
      <c r="AH1122" s="213" t="s">
        <v>786</v>
      </c>
      <c r="AI1122" s="191" t="s">
        <v>788</v>
      </c>
      <c r="AJ1122" s="282" t="s">
        <v>789</v>
      </c>
      <c r="AK1122" s="282" t="s">
        <v>469</v>
      </c>
      <c r="AL1122" s="282" t="s">
        <v>108</v>
      </c>
      <c r="AM1122" s="320" t="s">
        <v>108</v>
      </c>
      <c r="AN1122" s="281" t="s">
        <v>108</v>
      </c>
      <c r="AO1122" s="282" t="s">
        <v>217</v>
      </c>
      <c r="AP1122" s="320" t="s">
        <v>217</v>
      </c>
      <c r="AQ1122" s="320" t="s">
        <v>217</v>
      </c>
      <c r="AR1122" s="108"/>
      <c r="AS1122" s="116" t="str">
        <f t="shared" si="156"/>
        <v>N</v>
      </c>
      <c r="AT1122" s="113">
        <f>IFERROR(SUMIF('Current NLData'!A:A,'Payment Changes'!G1122,'Current NLData'!K:K)/COUNTIF('Current NLData'!A:A,'Payment Changes'!G1122),0)+IFERROR(VLOOKUP(G1122&amp;"-ALL",NLPaymentExport,10,FALSE),0)</f>
        <v>0</v>
      </c>
      <c r="AU1122" s="117" t="str">
        <f t="shared" si="157"/>
        <v/>
      </c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</row>
    <row r="1123" spans="1:80" x14ac:dyDescent="0.45">
      <c r="A1123" s="459"/>
      <c r="B1123" s="462"/>
      <c r="C1123" s="465"/>
      <c r="D1123" s="468"/>
      <c r="E1123" s="90" t="str">
        <f t="shared" si="152"/>
        <v>Burlington</v>
      </c>
      <c r="F1123" s="91" t="s">
        <v>783</v>
      </c>
      <c r="G1123" s="97" t="str">
        <f t="shared" si="159"/>
        <v>CP149-Return Donor</v>
      </c>
      <c r="H1123" s="471"/>
      <c r="I1123" s="77" t="s">
        <v>60</v>
      </c>
      <c r="J1123" s="43" t="s">
        <v>790</v>
      </c>
      <c r="K1123" s="43" t="s">
        <v>790</v>
      </c>
      <c r="L1123" s="44" t="s">
        <v>790</v>
      </c>
      <c r="M1123" s="45" t="s">
        <v>790</v>
      </c>
      <c r="N1123" s="43" t="s">
        <v>790</v>
      </c>
      <c r="O1123" s="43" t="s">
        <v>790</v>
      </c>
      <c r="P1123" s="43" t="s">
        <v>790</v>
      </c>
      <c r="Q1123" s="43" t="s">
        <v>790</v>
      </c>
      <c r="R1123" s="43" t="s">
        <v>790</v>
      </c>
      <c r="S1123" s="43" t="s">
        <v>790</v>
      </c>
      <c r="T1123" s="43" t="s">
        <v>790</v>
      </c>
      <c r="U1123" s="58" t="s">
        <v>379</v>
      </c>
      <c r="V1123" s="176" t="s">
        <v>379</v>
      </c>
      <c r="W1123" s="176" t="s">
        <v>379</v>
      </c>
      <c r="X1123" s="176" t="s">
        <v>379</v>
      </c>
      <c r="Y1123" s="176" t="s">
        <v>379</v>
      </c>
      <c r="Z1123" s="176" t="s">
        <v>379</v>
      </c>
      <c r="AA1123" s="176" t="s">
        <v>379</v>
      </c>
      <c r="AB1123" s="176" t="s">
        <v>379</v>
      </c>
      <c r="AC1123" s="176" t="s">
        <v>379</v>
      </c>
      <c r="AD1123" s="217" t="s">
        <v>379</v>
      </c>
      <c r="AE1123" s="217" t="s">
        <v>379</v>
      </c>
      <c r="AF1123" s="217" t="s">
        <v>379</v>
      </c>
      <c r="AG1123" s="217" t="s">
        <v>379</v>
      </c>
      <c r="AH1123" s="217" t="s">
        <v>379</v>
      </c>
      <c r="AI1123" s="217" t="s">
        <v>379</v>
      </c>
      <c r="AJ1123" s="270" t="s">
        <v>379</v>
      </c>
      <c r="AK1123" s="271" t="s">
        <v>437</v>
      </c>
      <c r="AL1123" s="313" t="s">
        <v>437</v>
      </c>
      <c r="AM1123" s="313" t="s">
        <v>437</v>
      </c>
      <c r="AN1123" s="270" t="s">
        <v>437</v>
      </c>
      <c r="AO1123" s="313" t="s">
        <v>437</v>
      </c>
      <c r="AP1123" s="313" t="s">
        <v>437</v>
      </c>
      <c r="AQ1123" s="313" t="s">
        <v>437</v>
      </c>
      <c r="AR1123" s="21"/>
      <c r="AS1123" s="116" t="str">
        <f t="shared" si="156"/>
        <v>N</v>
      </c>
      <c r="AT1123" s="113">
        <f>IFERROR(SUMIF('Current NLData'!A:A,'Payment Changes'!G1123,'Current NLData'!K:K)/COUNTIF('Current NLData'!A:A,'Payment Changes'!G1123),0)+IFERROR(VLOOKUP(G1123&amp;"-ALL",NLPaymentExport,10,FALSE),0)</f>
        <v>0</v>
      </c>
      <c r="AU1123" s="117" t="str">
        <f t="shared" si="157"/>
        <v/>
      </c>
    </row>
    <row r="1124" spans="1:80" x14ac:dyDescent="0.45">
      <c r="A1124" s="459"/>
      <c r="B1124" s="462"/>
      <c r="C1124" s="465"/>
      <c r="D1124" s="468"/>
      <c r="E1124" s="90" t="str">
        <f t="shared" ref="E1124:E1187" si="160">IF(B1124 = "",E1123,B1124)</f>
        <v>Burlington</v>
      </c>
      <c r="F1124" s="91" t="s">
        <v>783</v>
      </c>
      <c r="G1124" s="97" t="str">
        <f t="shared" si="159"/>
        <v>CP149-Retention Bonus</v>
      </c>
      <c r="H1124" s="471"/>
      <c r="I1124" s="78" t="s">
        <v>62</v>
      </c>
      <c r="J1124" s="46" t="s">
        <v>63</v>
      </c>
      <c r="K1124" s="46" t="s">
        <v>63</v>
      </c>
      <c r="L1124" s="47" t="s">
        <v>194</v>
      </c>
      <c r="M1124" s="48" t="s">
        <v>194</v>
      </c>
      <c r="N1124" s="46" t="s">
        <v>194</v>
      </c>
      <c r="O1124" s="46" t="s">
        <v>194</v>
      </c>
      <c r="P1124" s="46" t="s">
        <v>194</v>
      </c>
      <c r="Q1124" s="46" t="s">
        <v>194</v>
      </c>
      <c r="R1124" s="46" t="s">
        <v>194</v>
      </c>
      <c r="S1124" s="46" t="s">
        <v>194</v>
      </c>
      <c r="T1124" s="46" t="s">
        <v>194</v>
      </c>
      <c r="U1124" s="46" t="s">
        <v>194</v>
      </c>
      <c r="V1124" s="177" t="s">
        <v>194</v>
      </c>
      <c r="W1124" s="177" t="s">
        <v>194</v>
      </c>
      <c r="X1124" s="177" t="s">
        <v>227</v>
      </c>
      <c r="Y1124" s="177" t="s">
        <v>227</v>
      </c>
      <c r="Z1124" s="177" t="s">
        <v>227</v>
      </c>
      <c r="AA1124" s="177" t="s">
        <v>227</v>
      </c>
      <c r="AB1124" s="229" t="s">
        <v>209</v>
      </c>
      <c r="AC1124" s="177" t="s">
        <v>209</v>
      </c>
      <c r="AD1124" s="218" t="s">
        <v>209</v>
      </c>
      <c r="AE1124" s="218" t="s">
        <v>209</v>
      </c>
      <c r="AF1124" s="218" t="s">
        <v>209</v>
      </c>
      <c r="AG1124" s="218" t="s">
        <v>210</v>
      </c>
      <c r="AH1124" s="218" t="s">
        <v>209</v>
      </c>
      <c r="AI1124" s="218" t="s">
        <v>210</v>
      </c>
      <c r="AJ1124" s="276" t="s">
        <v>178</v>
      </c>
      <c r="AK1124" s="314" t="s">
        <v>178</v>
      </c>
      <c r="AL1124" s="314" t="s">
        <v>178</v>
      </c>
      <c r="AM1124" s="314" t="s">
        <v>178</v>
      </c>
      <c r="AN1124" s="276" t="s">
        <v>680</v>
      </c>
      <c r="AO1124" s="276" t="s">
        <v>791</v>
      </c>
      <c r="AP1124" s="276" t="s">
        <v>792</v>
      </c>
      <c r="AQ1124" s="314" t="s">
        <v>792</v>
      </c>
      <c r="AR1124" s="21"/>
      <c r="AS1124" s="116" t="str">
        <f t="shared" si="156"/>
        <v>N</v>
      </c>
      <c r="AT1124" s="113">
        <f>IFERROR(SUMIF('Current NLData'!A:A,'Payment Changes'!G1124,'Current NLData'!K:K)/COUNTIF('Current NLData'!A:A,'Payment Changes'!G1124),0)+IFERROR(VLOOKUP(G1124&amp;"-ALL",NLPaymentExport,10,FALSE),0)</f>
        <v>0</v>
      </c>
      <c r="AU1124" s="117" t="str">
        <f t="shared" si="157"/>
        <v/>
      </c>
    </row>
    <row r="1125" spans="1:80" s="15" customFormat="1" ht="14.65" thickBot="1" x14ac:dyDescent="0.5">
      <c r="A1125" s="460"/>
      <c r="B1125" s="463"/>
      <c r="C1125" s="466"/>
      <c r="D1125" s="469"/>
      <c r="E1125" s="109" t="str">
        <f t="shared" si="160"/>
        <v>Burlington</v>
      </c>
      <c r="F1125" s="110" t="s">
        <v>783</v>
      </c>
      <c r="G1125" s="111" t="str">
        <f t="shared" si="159"/>
        <v>CP149-Referral</v>
      </c>
      <c r="H1125" s="472"/>
      <c r="I1125" s="79" t="s">
        <v>73</v>
      </c>
      <c r="J1125" s="49" t="s">
        <v>793</v>
      </c>
      <c r="K1125" s="49" t="s">
        <v>793</v>
      </c>
      <c r="L1125" s="50" t="s">
        <v>64</v>
      </c>
      <c r="M1125" s="50" t="s">
        <v>74</v>
      </c>
      <c r="N1125" s="49" t="s">
        <v>74</v>
      </c>
      <c r="O1125" s="49" t="s">
        <v>74</v>
      </c>
      <c r="P1125" s="49" t="s">
        <v>74</v>
      </c>
      <c r="Q1125" s="49" t="s">
        <v>74</v>
      </c>
      <c r="R1125" s="49" t="s">
        <v>74</v>
      </c>
      <c r="S1125" s="49" t="s">
        <v>74</v>
      </c>
      <c r="T1125" s="49" t="s">
        <v>64</v>
      </c>
      <c r="U1125" s="49" t="s">
        <v>64</v>
      </c>
      <c r="V1125" s="178" t="s">
        <v>64</v>
      </c>
      <c r="W1125" s="178" t="s">
        <v>64</v>
      </c>
      <c r="X1125" s="178" t="s">
        <v>64</v>
      </c>
      <c r="Y1125" s="178" t="s">
        <v>64</v>
      </c>
      <c r="Z1125" s="178" t="s">
        <v>64</v>
      </c>
      <c r="AA1125" s="178" t="s">
        <v>134</v>
      </c>
      <c r="AB1125" s="233" t="s">
        <v>135</v>
      </c>
      <c r="AC1125" s="244" t="s">
        <v>133</v>
      </c>
      <c r="AD1125" s="249" t="s">
        <v>133</v>
      </c>
      <c r="AE1125" s="249" t="s">
        <v>133</v>
      </c>
      <c r="AF1125" s="249" t="s">
        <v>133</v>
      </c>
      <c r="AG1125" s="249">
        <v>50</v>
      </c>
      <c r="AH1125" s="249" t="s">
        <v>133</v>
      </c>
      <c r="AI1125" s="249">
        <v>50</v>
      </c>
      <c r="AJ1125" s="283">
        <v>25</v>
      </c>
      <c r="AK1125" s="315">
        <v>25</v>
      </c>
      <c r="AL1125" s="315">
        <v>25</v>
      </c>
      <c r="AM1125" s="283">
        <v>50</v>
      </c>
      <c r="AN1125" s="277">
        <v>50</v>
      </c>
      <c r="AO1125" s="315">
        <v>50</v>
      </c>
      <c r="AP1125" s="315">
        <v>50</v>
      </c>
      <c r="AQ1125" s="315">
        <v>50</v>
      </c>
      <c r="AR1125" s="112"/>
      <c r="AS1125" s="116" t="str">
        <f t="shared" si="156"/>
        <v>N</v>
      </c>
      <c r="AT1125" s="113">
        <f>IFERROR(SUMIF('Current NLData'!A:A,'Payment Changes'!G1125,'Current NLData'!K:K)/COUNTIF('Current NLData'!A:A,'Payment Changes'!G1125),0)+IFERROR(VLOOKUP(G1125&amp;"-ALL",NLPaymentExport,10,FALSE),0)</f>
        <v>0</v>
      </c>
      <c r="AU1125" s="117" t="str">
        <f t="shared" si="157"/>
        <v/>
      </c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</row>
    <row r="1126" spans="1:80" outlineLevel="1" x14ac:dyDescent="0.45">
      <c r="A1126" s="3"/>
      <c r="C1126" s="4"/>
      <c r="D1126" s="455" t="s">
        <v>783</v>
      </c>
      <c r="E1126" s="90" t="str">
        <f t="shared" si="160"/>
        <v>Burlington</v>
      </c>
      <c r="F1126" s="92" t="str">
        <f t="shared" ref="F1126:F1187" si="161">IF(D1126 = "",F1125,D1126)</f>
        <v>CP149</v>
      </c>
      <c r="G1126" s="98" t="str">
        <f t="shared" si="159"/>
        <v>CP149-NEW DONOR -1st</v>
      </c>
      <c r="H1126" s="457" t="s">
        <v>75</v>
      </c>
      <c r="I1126" s="33" t="s">
        <v>76</v>
      </c>
      <c r="J1126" s="60">
        <v>100</v>
      </c>
      <c r="K1126" s="61">
        <v>100</v>
      </c>
      <c r="L1126" s="60">
        <v>100</v>
      </c>
      <c r="M1126" s="60">
        <v>100</v>
      </c>
      <c r="N1126" s="60">
        <v>100</v>
      </c>
      <c r="O1126" s="60">
        <v>100</v>
      </c>
      <c r="P1126" s="60">
        <v>100</v>
      </c>
      <c r="Q1126" s="60">
        <v>100</v>
      </c>
      <c r="R1126" s="60">
        <v>100</v>
      </c>
      <c r="S1126" s="60">
        <v>100</v>
      </c>
      <c r="T1126" s="60">
        <v>100</v>
      </c>
      <c r="U1126" s="60">
        <v>100</v>
      </c>
      <c r="V1126" s="185">
        <v>100</v>
      </c>
      <c r="W1126" s="185">
        <v>100</v>
      </c>
      <c r="X1126" s="185">
        <v>125</v>
      </c>
      <c r="Y1126" s="185">
        <v>125</v>
      </c>
      <c r="Z1126" s="185">
        <v>125</v>
      </c>
      <c r="AA1126" s="185">
        <v>125</v>
      </c>
      <c r="AB1126" s="185">
        <v>125</v>
      </c>
      <c r="AC1126" s="185">
        <v>125</v>
      </c>
      <c r="AD1126" s="192">
        <v>100</v>
      </c>
      <c r="AE1126" s="220">
        <v>100</v>
      </c>
      <c r="AF1126" s="220">
        <v>100</v>
      </c>
      <c r="AG1126" s="220">
        <v>100</v>
      </c>
      <c r="AH1126" s="220">
        <v>100</v>
      </c>
      <c r="AI1126" s="220">
        <v>100</v>
      </c>
      <c r="AJ1126" s="286">
        <v>100</v>
      </c>
      <c r="AK1126" s="332">
        <v>100</v>
      </c>
      <c r="AL1126" s="300">
        <v>100</v>
      </c>
      <c r="AM1126" s="300">
        <v>100</v>
      </c>
      <c r="AN1126" s="286">
        <v>100</v>
      </c>
      <c r="AO1126" s="300">
        <v>100</v>
      </c>
      <c r="AP1126" s="300">
        <v>100</v>
      </c>
      <c r="AQ1126" s="300">
        <v>100</v>
      </c>
      <c r="AR1126" s="23"/>
      <c r="AS1126" s="116" t="str">
        <f t="shared" si="156"/>
        <v>N</v>
      </c>
      <c r="AT1126" s="113">
        <f>IFERROR(SUMIF('Current NLData'!A:A,'Payment Changes'!G1126,'Current NLData'!K:K)/COUNTIF('Current NLData'!A:A,'Payment Changes'!G1126),0)+IFERROR(VLOOKUP(G1126&amp;"-ALL",NLPaymentExport,10,FALSE),0)</f>
        <v>100</v>
      </c>
      <c r="AU1126" s="117">
        <f t="shared" si="157"/>
        <v>0</v>
      </c>
    </row>
    <row r="1127" spans="1:80" outlineLevel="1" x14ac:dyDescent="0.45">
      <c r="A1127" s="3"/>
      <c r="C1127" s="4"/>
      <c r="D1127" s="456"/>
      <c r="E1127" s="90" t="str">
        <f t="shared" si="160"/>
        <v>Burlington</v>
      </c>
      <c r="F1127" s="92" t="str">
        <f t="shared" si="161"/>
        <v>CP149</v>
      </c>
      <c r="G1127" s="98" t="str">
        <f t="shared" si="159"/>
        <v>CP149-NEW DONOR -2nd</v>
      </c>
      <c r="H1127" s="457"/>
      <c r="I1127" s="34" t="s">
        <v>77</v>
      </c>
      <c r="J1127" s="58">
        <v>100</v>
      </c>
      <c r="K1127" s="62">
        <v>100</v>
      </c>
      <c r="L1127" s="58">
        <v>100</v>
      </c>
      <c r="M1127" s="58">
        <v>100</v>
      </c>
      <c r="N1127" s="58">
        <v>100</v>
      </c>
      <c r="O1127" s="58">
        <v>100</v>
      </c>
      <c r="P1127" s="58">
        <v>100</v>
      </c>
      <c r="Q1127" s="58">
        <v>100</v>
      </c>
      <c r="R1127" s="58">
        <v>100</v>
      </c>
      <c r="S1127" s="58">
        <v>100</v>
      </c>
      <c r="T1127" s="58">
        <v>100</v>
      </c>
      <c r="U1127" s="58">
        <v>100</v>
      </c>
      <c r="V1127" s="186">
        <v>100</v>
      </c>
      <c r="W1127" s="186">
        <v>100</v>
      </c>
      <c r="X1127" s="186">
        <v>125</v>
      </c>
      <c r="Y1127" s="186">
        <v>125</v>
      </c>
      <c r="Z1127" s="186">
        <v>125</v>
      </c>
      <c r="AA1127" s="186">
        <v>125</v>
      </c>
      <c r="AB1127" s="186">
        <v>125</v>
      </c>
      <c r="AC1127" s="186">
        <v>125</v>
      </c>
      <c r="AD1127" s="214">
        <v>125</v>
      </c>
      <c r="AE1127" s="214">
        <v>125</v>
      </c>
      <c r="AF1127" s="214">
        <v>125</v>
      </c>
      <c r="AG1127" s="214">
        <v>125</v>
      </c>
      <c r="AH1127" s="214">
        <v>125</v>
      </c>
      <c r="AI1127" s="214">
        <v>125</v>
      </c>
      <c r="AJ1127" s="272">
        <v>125</v>
      </c>
      <c r="AK1127" s="289">
        <v>100</v>
      </c>
      <c r="AL1127" s="301">
        <v>100</v>
      </c>
      <c r="AM1127" s="301">
        <v>100</v>
      </c>
      <c r="AN1127" s="272">
        <v>100</v>
      </c>
      <c r="AO1127" s="301">
        <v>100</v>
      </c>
      <c r="AP1127" s="301">
        <v>100</v>
      </c>
      <c r="AQ1127" s="301">
        <v>100</v>
      </c>
      <c r="AR1127" s="23"/>
      <c r="AS1127" s="116" t="str">
        <f t="shared" si="156"/>
        <v>N</v>
      </c>
      <c r="AT1127" s="113">
        <f>IFERROR(SUMIF('Current NLData'!A:A,'Payment Changes'!G1127,'Current NLData'!K:K)/COUNTIF('Current NLData'!A:A,'Payment Changes'!G1127),0)+IFERROR(VLOOKUP(G1127&amp;"-ALL",NLPaymentExport,10,FALSE),0)</f>
        <v>100</v>
      </c>
      <c r="AU1127" s="117">
        <f t="shared" si="157"/>
        <v>0</v>
      </c>
    </row>
    <row r="1128" spans="1:80" outlineLevel="1" x14ac:dyDescent="0.45">
      <c r="A1128" s="3"/>
      <c r="C1128" s="4"/>
      <c r="D1128" s="456"/>
      <c r="E1128" s="90" t="str">
        <f t="shared" si="160"/>
        <v>Burlington</v>
      </c>
      <c r="F1128" s="92" t="str">
        <f t="shared" si="161"/>
        <v>CP149</v>
      </c>
      <c r="G1128" s="98" t="str">
        <f t="shared" si="159"/>
        <v>CP149-NEW DONOR -3rd</v>
      </c>
      <c r="H1128" s="457"/>
      <c r="I1128" s="34" t="s">
        <v>78</v>
      </c>
      <c r="J1128" s="58">
        <v>100</v>
      </c>
      <c r="K1128" s="62">
        <v>100</v>
      </c>
      <c r="L1128" s="58">
        <v>100</v>
      </c>
      <c r="M1128" s="58">
        <v>100</v>
      </c>
      <c r="N1128" s="58">
        <v>100</v>
      </c>
      <c r="O1128" s="58">
        <v>100</v>
      </c>
      <c r="P1128" s="58">
        <v>100</v>
      </c>
      <c r="Q1128" s="58">
        <v>100</v>
      </c>
      <c r="R1128" s="58">
        <v>100</v>
      </c>
      <c r="S1128" s="58">
        <v>100</v>
      </c>
      <c r="T1128" s="58">
        <v>100</v>
      </c>
      <c r="U1128" s="58">
        <v>100</v>
      </c>
      <c r="V1128" s="186">
        <v>100</v>
      </c>
      <c r="W1128" s="186">
        <v>100</v>
      </c>
      <c r="X1128" s="186">
        <v>75</v>
      </c>
      <c r="Y1128" s="186">
        <v>75</v>
      </c>
      <c r="Z1128" s="186">
        <v>75</v>
      </c>
      <c r="AA1128" s="186">
        <v>75</v>
      </c>
      <c r="AB1128" s="186">
        <v>75</v>
      </c>
      <c r="AC1128" s="186">
        <v>75</v>
      </c>
      <c r="AD1128" s="190">
        <v>75</v>
      </c>
      <c r="AE1128" s="214">
        <v>75</v>
      </c>
      <c r="AF1128" s="214">
        <v>75</v>
      </c>
      <c r="AG1128" s="214">
        <v>75</v>
      </c>
      <c r="AH1128" s="214">
        <v>75</v>
      </c>
      <c r="AI1128" s="214">
        <v>75</v>
      </c>
      <c r="AJ1128" s="272">
        <v>75</v>
      </c>
      <c r="AK1128" s="289">
        <v>100</v>
      </c>
      <c r="AL1128" s="301">
        <v>100</v>
      </c>
      <c r="AM1128" s="301">
        <v>100</v>
      </c>
      <c r="AN1128" s="272">
        <v>100</v>
      </c>
      <c r="AO1128" s="301">
        <v>100</v>
      </c>
      <c r="AP1128" s="301">
        <v>100</v>
      </c>
      <c r="AQ1128" s="301">
        <v>100</v>
      </c>
      <c r="AR1128" s="23"/>
      <c r="AS1128" s="116" t="str">
        <f t="shared" si="156"/>
        <v>N</v>
      </c>
      <c r="AT1128" s="113">
        <f>IFERROR(SUMIF('Current NLData'!A:A,'Payment Changes'!G1128,'Current NLData'!K:K)/COUNTIF('Current NLData'!A:A,'Payment Changes'!G1128),0)+IFERROR(VLOOKUP(G1128&amp;"-ALL",NLPaymentExport,10,FALSE),0)</f>
        <v>100</v>
      </c>
      <c r="AU1128" s="117">
        <f t="shared" si="157"/>
        <v>0</v>
      </c>
    </row>
    <row r="1129" spans="1:80" outlineLevel="1" x14ac:dyDescent="0.45">
      <c r="A1129" s="3"/>
      <c r="C1129" s="4"/>
      <c r="D1129" s="456"/>
      <c r="E1129" s="90" t="str">
        <f t="shared" si="160"/>
        <v>Burlington</v>
      </c>
      <c r="F1129" s="92" t="str">
        <f t="shared" si="161"/>
        <v>CP149</v>
      </c>
      <c r="G1129" s="98" t="str">
        <f t="shared" si="159"/>
        <v>CP149-NEW DONOR -4th</v>
      </c>
      <c r="H1129" s="457"/>
      <c r="I1129" s="34" t="s">
        <v>79</v>
      </c>
      <c r="J1129" s="58">
        <v>100</v>
      </c>
      <c r="K1129" s="62">
        <v>100</v>
      </c>
      <c r="L1129" s="58">
        <v>100</v>
      </c>
      <c r="M1129" s="58">
        <v>100</v>
      </c>
      <c r="N1129" s="58">
        <v>100</v>
      </c>
      <c r="O1129" s="58">
        <v>100</v>
      </c>
      <c r="P1129" s="58">
        <v>100</v>
      </c>
      <c r="Q1129" s="58">
        <v>100</v>
      </c>
      <c r="R1129" s="58">
        <v>100</v>
      </c>
      <c r="S1129" s="58">
        <v>100</v>
      </c>
      <c r="T1129" s="58">
        <v>100</v>
      </c>
      <c r="U1129" s="58">
        <v>100</v>
      </c>
      <c r="V1129" s="186">
        <v>100</v>
      </c>
      <c r="W1129" s="186">
        <v>100</v>
      </c>
      <c r="X1129" s="186">
        <v>75</v>
      </c>
      <c r="Y1129" s="186">
        <v>75</v>
      </c>
      <c r="Z1129" s="186">
        <v>75</v>
      </c>
      <c r="AA1129" s="186">
        <v>75</v>
      </c>
      <c r="AB1129" s="186">
        <v>75</v>
      </c>
      <c r="AC1129" s="186">
        <v>75</v>
      </c>
      <c r="AD1129" s="190">
        <v>100</v>
      </c>
      <c r="AE1129" s="214">
        <v>100</v>
      </c>
      <c r="AF1129" s="214">
        <v>100</v>
      </c>
      <c r="AG1129" s="214">
        <v>100</v>
      </c>
      <c r="AH1129" s="214">
        <v>100</v>
      </c>
      <c r="AI1129" s="214">
        <v>100</v>
      </c>
      <c r="AJ1129" s="289">
        <v>50</v>
      </c>
      <c r="AK1129" s="301">
        <v>50</v>
      </c>
      <c r="AL1129" s="289">
        <v>100</v>
      </c>
      <c r="AM1129" s="301">
        <v>100</v>
      </c>
      <c r="AN1129" s="272">
        <v>100</v>
      </c>
      <c r="AO1129" s="301">
        <v>100</v>
      </c>
      <c r="AP1129" s="301">
        <v>100</v>
      </c>
      <c r="AQ1129" s="301">
        <v>100</v>
      </c>
      <c r="AR1129" s="23"/>
      <c r="AS1129" s="116" t="str">
        <f t="shared" si="156"/>
        <v>N</v>
      </c>
      <c r="AT1129" s="113">
        <f>IFERROR(SUMIF('Current NLData'!A:A,'Payment Changes'!G1129,'Current NLData'!K:K)/COUNTIF('Current NLData'!A:A,'Payment Changes'!G1129),0)+IFERROR(VLOOKUP(G1129&amp;"-ALL",NLPaymentExport,10,FALSE),0)</f>
        <v>100</v>
      </c>
      <c r="AU1129" s="117">
        <f t="shared" si="157"/>
        <v>0</v>
      </c>
    </row>
    <row r="1130" spans="1:80" outlineLevel="1" x14ac:dyDescent="0.45">
      <c r="A1130" s="3"/>
      <c r="C1130" s="4"/>
      <c r="D1130" s="456"/>
      <c r="E1130" s="90" t="str">
        <f t="shared" si="160"/>
        <v>Burlington</v>
      </c>
      <c r="F1130" s="92" t="str">
        <f t="shared" si="161"/>
        <v>CP149</v>
      </c>
      <c r="G1130" s="98" t="str">
        <f t="shared" si="159"/>
        <v>CP149-NEW DONOR -5th</v>
      </c>
      <c r="H1130" s="457"/>
      <c r="I1130" s="34" t="s">
        <v>80</v>
      </c>
      <c r="J1130" s="58">
        <v>50</v>
      </c>
      <c r="K1130" s="62">
        <v>50</v>
      </c>
      <c r="L1130" s="58">
        <v>50</v>
      </c>
      <c r="M1130" s="58">
        <v>100</v>
      </c>
      <c r="N1130" s="58">
        <v>100</v>
      </c>
      <c r="O1130" s="58">
        <v>100</v>
      </c>
      <c r="P1130" s="58">
        <v>100</v>
      </c>
      <c r="Q1130" s="58">
        <v>100</v>
      </c>
      <c r="R1130" s="58">
        <v>100</v>
      </c>
      <c r="S1130" s="58">
        <v>100</v>
      </c>
      <c r="T1130" s="58">
        <v>100</v>
      </c>
      <c r="U1130" s="58">
        <v>100</v>
      </c>
      <c r="V1130" s="186">
        <v>100</v>
      </c>
      <c r="W1130" s="186">
        <v>100</v>
      </c>
      <c r="X1130" s="186">
        <v>100</v>
      </c>
      <c r="Y1130" s="186">
        <v>100</v>
      </c>
      <c r="Z1130" s="186">
        <v>100</v>
      </c>
      <c r="AA1130" s="186">
        <v>100</v>
      </c>
      <c r="AB1130" s="186">
        <v>100</v>
      </c>
      <c r="AC1130" s="186">
        <v>100</v>
      </c>
      <c r="AD1130" s="214">
        <v>100</v>
      </c>
      <c r="AE1130" s="214">
        <v>100</v>
      </c>
      <c r="AF1130" s="214">
        <v>100</v>
      </c>
      <c r="AG1130" s="214">
        <v>100</v>
      </c>
      <c r="AH1130" s="214">
        <v>100</v>
      </c>
      <c r="AI1130" s="214">
        <v>100</v>
      </c>
      <c r="AJ1130" s="289">
        <v>50</v>
      </c>
      <c r="AK1130" s="301">
        <v>50</v>
      </c>
      <c r="AL1130" s="289">
        <v>100</v>
      </c>
      <c r="AM1130" s="301">
        <v>100</v>
      </c>
      <c r="AN1130" s="272">
        <v>100</v>
      </c>
      <c r="AO1130" s="301">
        <v>100</v>
      </c>
      <c r="AP1130" s="301">
        <v>100</v>
      </c>
      <c r="AQ1130" s="301">
        <v>100</v>
      </c>
      <c r="AR1130" s="23"/>
      <c r="AS1130" s="116" t="str">
        <f t="shared" si="156"/>
        <v>N</v>
      </c>
      <c r="AT1130" s="113">
        <f>IFERROR(SUMIF('Current NLData'!A:A,'Payment Changes'!G1130,'Current NLData'!K:K)/COUNTIF('Current NLData'!A:A,'Payment Changes'!G1130),0)+IFERROR(VLOOKUP(G1130&amp;"-ALL",NLPaymentExport,10,FALSE),0)</f>
        <v>100</v>
      </c>
      <c r="AU1130" s="117">
        <f t="shared" si="157"/>
        <v>0</v>
      </c>
    </row>
    <row r="1131" spans="1:80" outlineLevel="1" x14ac:dyDescent="0.45">
      <c r="A1131" s="3"/>
      <c r="C1131" s="4"/>
      <c r="D1131" s="456"/>
      <c r="E1131" s="90" t="str">
        <f t="shared" si="160"/>
        <v>Burlington</v>
      </c>
      <c r="F1131" s="92" t="str">
        <f t="shared" si="161"/>
        <v>CP149</v>
      </c>
      <c r="G1131" s="98" t="str">
        <f t="shared" si="159"/>
        <v>CP149-NEW DONOR -6th</v>
      </c>
      <c r="H1131" s="457"/>
      <c r="I1131" s="34" t="s">
        <v>81</v>
      </c>
      <c r="J1131" s="58">
        <v>50</v>
      </c>
      <c r="K1131" s="62">
        <v>100</v>
      </c>
      <c r="L1131" s="58">
        <v>50</v>
      </c>
      <c r="M1131" s="58">
        <v>50</v>
      </c>
      <c r="N1131" s="58">
        <v>50</v>
      </c>
      <c r="O1131" s="58">
        <v>50</v>
      </c>
      <c r="P1131" s="58">
        <v>50</v>
      </c>
      <c r="Q1131" s="58">
        <v>50</v>
      </c>
      <c r="R1131" s="58">
        <v>50</v>
      </c>
      <c r="S1131" s="58">
        <v>50</v>
      </c>
      <c r="T1131" s="58">
        <v>50</v>
      </c>
      <c r="U1131" s="58">
        <v>50</v>
      </c>
      <c r="V1131" s="186">
        <v>50</v>
      </c>
      <c r="W1131" s="186">
        <v>50</v>
      </c>
      <c r="X1131" s="186">
        <v>50</v>
      </c>
      <c r="Y1131" s="186">
        <v>50</v>
      </c>
      <c r="Z1131" s="186">
        <v>50</v>
      </c>
      <c r="AA1131" s="186">
        <v>50</v>
      </c>
      <c r="AB1131" s="186">
        <v>50</v>
      </c>
      <c r="AC1131" s="186">
        <v>50</v>
      </c>
      <c r="AD1131" s="190">
        <v>100</v>
      </c>
      <c r="AE1131" s="214">
        <v>100</v>
      </c>
      <c r="AF1131" s="214">
        <v>100</v>
      </c>
      <c r="AG1131" s="214">
        <v>100</v>
      </c>
      <c r="AH1131" s="214">
        <v>100</v>
      </c>
      <c r="AI1131" s="214">
        <v>100</v>
      </c>
      <c r="AJ1131" s="289">
        <v>50</v>
      </c>
      <c r="AK1131" s="301">
        <v>50</v>
      </c>
      <c r="AL1131" s="289">
        <v>100</v>
      </c>
      <c r="AM1131" s="301">
        <v>100</v>
      </c>
      <c r="AN1131" s="272">
        <v>100</v>
      </c>
      <c r="AO1131" s="289">
        <v>50</v>
      </c>
      <c r="AP1131" s="289">
        <v>50</v>
      </c>
      <c r="AQ1131" s="301">
        <v>50</v>
      </c>
      <c r="AR1131" s="23"/>
      <c r="AS1131" s="116" t="str">
        <f t="shared" si="156"/>
        <v>N</v>
      </c>
      <c r="AT1131" s="113">
        <f>IFERROR(SUMIF('Current NLData'!A:A,'Payment Changes'!G1131,'Current NLData'!K:K)/COUNTIF('Current NLData'!A:A,'Payment Changes'!G1131),0)+IFERROR(VLOOKUP(G1131&amp;"-ALL",NLPaymentExport,10,FALSE),0)</f>
        <v>50</v>
      </c>
      <c r="AU1131" s="117">
        <f t="shared" si="157"/>
        <v>0</v>
      </c>
    </row>
    <row r="1132" spans="1:80" outlineLevel="1" x14ac:dyDescent="0.45">
      <c r="A1132" s="3"/>
      <c r="C1132" s="4"/>
      <c r="D1132" s="456"/>
      <c r="E1132" s="90" t="str">
        <f t="shared" si="160"/>
        <v>Burlington</v>
      </c>
      <c r="F1132" s="92" t="str">
        <f t="shared" si="161"/>
        <v>CP149</v>
      </c>
      <c r="G1132" s="98" t="str">
        <f t="shared" si="159"/>
        <v>CP149-NEW DONOR -7th</v>
      </c>
      <c r="H1132" s="457"/>
      <c r="I1132" s="34" t="s">
        <v>82</v>
      </c>
      <c r="J1132" s="58">
        <v>50</v>
      </c>
      <c r="K1132" s="62">
        <v>50</v>
      </c>
      <c r="L1132" s="58">
        <v>50</v>
      </c>
      <c r="M1132" s="58">
        <v>50</v>
      </c>
      <c r="N1132" s="58">
        <v>50</v>
      </c>
      <c r="O1132" s="58">
        <v>50</v>
      </c>
      <c r="P1132" s="58">
        <v>50</v>
      </c>
      <c r="Q1132" s="58">
        <v>50</v>
      </c>
      <c r="R1132" s="58">
        <v>50</v>
      </c>
      <c r="S1132" s="58">
        <v>50</v>
      </c>
      <c r="T1132" s="58">
        <v>50</v>
      </c>
      <c r="U1132" s="58">
        <v>50</v>
      </c>
      <c r="V1132" s="186">
        <v>50</v>
      </c>
      <c r="W1132" s="186">
        <v>50</v>
      </c>
      <c r="X1132" s="186">
        <v>50</v>
      </c>
      <c r="Y1132" s="186">
        <v>50</v>
      </c>
      <c r="Z1132" s="186">
        <v>50</v>
      </c>
      <c r="AA1132" s="186">
        <v>50</v>
      </c>
      <c r="AB1132" s="186">
        <v>50</v>
      </c>
      <c r="AC1132" s="186">
        <v>50</v>
      </c>
      <c r="AD1132" s="190">
        <v>100</v>
      </c>
      <c r="AE1132" s="214">
        <v>100</v>
      </c>
      <c r="AF1132" s="214">
        <v>100</v>
      </c>
      <c r="AG1132" s="214">
        <v>100</v>
      </c>
      <c r="AH1132" s="214">
        <v>100</v>
      </c>
      <c r="AI1132" s="190">
        <v>50</v>
      </c>
      <c r="AJ1132" s="272">
        <v>50</v>
      </c>
      <c r="AK1132" s="301">
        <v>50</v>
      </c>
      <c r="AL1132" s="301">
        <v>50</v>
      </c>
      <c r="AM1132" s="301">
        <v>50</v>
      </c>
      <c r="AN1132" s="272">
        <v>50</v>
      </c>
      <c r="AO1132" s="301">
        <v>50</v>
      </c>
      <c r="AP1132" s="301">
        <v>50</v>
      </c>
      <c r="AQ1132" s="301">
        <v>50</v>
      </c>
      <c r="AR1132" s="23"/>
      <c r="AS1132" s="116" t="str">
        <f t="shared" si="156"/>
        <v>N</v>
      </c>
      <c r="AT1132" s="113">
        <f>IFERROR(SUMIF('Current NLData'!A:A,'Payment Changes'!G1132,'Current NLData'!K:K)/COUNTIF('Current NLData'!A:A,'Payment Changes'!G1132),0)+IFERROR(VLOOKUP(G1132&amp;"-ALL",NLPaymentExport,10,FALSE),0)</f>
        <v>50</v>
      </c>
      <c r="AU1132" s="117">
        <f t="shared" si="157"/>
        <v>0</v>
      </c>
    </row>
    <row r="1133" spans="1:80" outlineLevel="1" x14ac:dyDescent="0.45">
      <c r="A1133" s="3"/>
      <c r="C1133" s="4"/>
      <c r="D1133" s="456"/>
      <c r="E1133" s="90" t="str">
        <f t="shared" si="160"/>
        <v>Burlington</v>
      </c>
      <c r="F1133" s="92" t="str">
        <f t="shared" si="161"/>
        <v>CP149</v>
      </c>
      <c r="G1133" s="98" t="str">
        <f t="shared" si="159"/>
        <v>CP149-NEW DONOR -8th</v>
      </c>
      <c r="H1133" s="457"/>
      <c r="I1133" s="35" t="s">
        <v>83</v>
      </c>
      <c r="J1133" s="63">
        <v>50</v>
      </c>
      <c r="K1133" s="64">
        <v>100</v>
      </c>
      <c r="L1133" s="63">
        <v>50</v>
      </c>
      <c r="M1133" s="63">
        <v>50</v>
      </c>
      <c r="N1133" s="63">
        <v>50</v>
      </c>
      <c r="O1133" s="63">
        <v>50</v>
      </c>
      <c r="P1133" s="63">
        <v>50</v>
      </c>
      <c r="Q1133" s="63">
        <v>50</v>
      </c>
      <c r="R1133" s="63">
        <v>50</v>
      </c>
      <c r="S1133" s="63">
        <v>50</v>
      </c>
      <c r="T1133" s="63">
        <v>50</v>
      </c>
      <c r="U1133" s="63">
        <v>50</v>
      </c>
      <c r="V1133" s="187">
        <v>50</v>
      </c>
      <c r="W1133" s="187">
        <v>50</v>
      </c>
      <c r="X1133" s="187">
        <v>50</v>
      </c>
      <c r="Y1133" s="187">
        <v>50</v>
      </c>
      <c r="Z1133" s="187">
        <v>50</v>
      </c>
      <c r="AA1133" s="187">
        <v>50</v>
      </c>
      <c r="AB1133" s="187">
        <v>50</v>
      </c>
      <c r="AC1133" s="187">
        <v>50</v>
      </c>
      <c r="AD1133" s="243">
        <v>100</v>
      </c>
      <c r="AE1133" s="221">
        <v>100</v>
      </c>
      <c r="AF1133" s="221">
        <v>100</v>
      </c>
      <c r="AG1133" s="221">
        <v>100</v>
      </c>
      <c r="AH1133" s="221">
        <v>100</v>
      </c>
      <c r="AI1133" s="243">
        <v>50</v>
      </c>
      <c r="AJ1133" s="273">
        <v>50</v>
      </c>
      <c r="AK1133" s="302">
        <v>50</v>
      </c>
      <c r="AL1133" s="302">
        <v>50</v>
      </c>
      <c r="AM1133" s="302">
        <v>50</v>
      </c>
      <c r="AN1133" s="273">
        <v>50</v>
      </c>
      <c r="AO1133" s="302">
        <v>50</v>
      </c>
      <c r="AP1133" s="302">
        <v>50</v>
      </c>
      <c r="AQ1133" s="302">
        <v>50</v>
      </c>
      <c r="AR1133" s="23"/>
      <c r="AS1133" s="116" t="str">
        <f t="shared" si="156"/>
        <v>N</v>
      </c>
      <c r="AT1133" s="113">
        <f>IFERROR(SUMIF('Current NLData'!A:A,'Payment Changes'!G1133,'Current NLData'!K:K)/COUNTIF('Current NLData'!A:A,'Payment Changes'!G1133),0)+IFERROR(VLOOKUP(G1133&amp;"-ALL",NLPaymentExport,10,FALSE),0)</f>
        <v>50</v>
      </c>
      <c r="AU1133" s="117">
        <f t="shared" si="157"/>
        <v>0</v>
      </c>
    </row>
    <row r="1134" spans="1:80" ht="28.5" outlineLevel="1" x14ac:dyDescent="0.45">
      <c r="A1134" s="3"/>
      <c r="C1134" s="4"/>
      <c r="D1134" s="456"/>
      <c r="E1134" s="90" t="str">
        <f t="shared" si="160"/>
        <v>Burlington</v>
      </c>
      <c r="F1134" s="92" t="str">
        <f t="shared" si="161"/>
        <v>CP149</v>
      </c>
      <c r="G1134" s="98" t="str">
        <f t="shared" si="159"/>
        <v>CP149-RETURN - 1st don of the week -STD</v>
      </c>
      <c r="H1134" s="457"/>
      <c r="I1134" s="36" t="s">
        <v>84</v>
      </c>
      <c r="J1134" s="58">
        <v>50</v>
      </c>
      <c r="K1134" s="58">
        <v>50</v>
      </c>
      <c r="L1134" s="58">
        <v>50</v>
      </c>
      <c r="M1134" s="58">
        <v>50</v>
      </c>
      <c r="N1134" s="58">
        <v>50</v>
      </c>
      <c r="O1134" s="58">
        <v>50</v>
      </c>
      <c r="P1134" s="58">
        <v>50</v>
      </c>
      <c r="Q1134" s="58">
        <v>50</v>
      </c>
      <c r="R1134" s="58">
        <v>50</v>
      </c>
      <c r="S1134" s="58">
        <v>50</v>
      </c>
      <c r="T1134" s="58">
        <v>50</v>
      </c>
      <c r="U1134" s="58">
        <v>50</v>
      </c>
      <c r="V1134" s="186">
        <v>50</v>
      </c>
      <c r="W1134" s="186">
        <v>50</v>
      </c>
      <c r="X1134" s="186">
        <v>50</v>
      </c>
      <c r="Y1134" s="186">
        <v>50</v>
      </c>
      <c r="Z1134" s="186">
        <v>50</v>
      </c>
      <c r="AA1134" s="186">
        <v>50</v>
      </c>
      <c r="AB1134" s="186">
        <v>50</v>
      </c>
      <c r="AC1134" s="186">
        <v>50</v>
      </c>
      <c r="AD1134" s="214">
        <v>50</v>
      </c>
      <c r="AE1134" s="214">
        <v>50</v>
      </c>
      <c r="AF1134" s="214">
        <v>50</v>
      </c>
      <c r="AG1134" s="214">
        <v>50</v>
      </c>
      <c r="AH1134" s="214">
        <v>50</v>
      </c>
      <c r="AI1134" s="214">
        <v>50</v>
      </c>
      <c r="AJ1134" s="272">
        <v>50</v>
      </c>
      <c r="AK1134" s="301">
        <v>50</v>
      </c>
      <c r="AL1134" s="301">
        <v>50</v>
      </c>
      <c r="AM1134" s="301">
        <v>50</v>
      </c>
      <c r="AN1134" s="272">
        <v>50</v>
      </c>
      <c r="AO1134" s="301">
        <v>50</v>
      </c>
      <c r="AP1134" s="301">
        <v>50</v>
      </c>
      <c r="AQ1134" s="301">
        <v>50</v>
      </c>
      <c r="AR1134" s="22"/>
      <c r="AS1134" s="116" t="str">
        <f t="shared" si="156"/>
        <v>N</v>
      </c>
      <c r="AT1134" s="113">
        <f>IFERROR(SUMIF('Current NLData'!A:A,'Payment Changes'!G1134,'Current NLData'!K:K)/COUNTIF('Current NLData'!A:A,'Payment Changes'!G1134),0)+IFERROR(VLOOKUP(G1134&amp;"-ALL",NLPaymentExport,10,FALSE),0)</f>
        <v>50</v>
      </c>
      <c r="AU1134" s="117">
        <f t="shared" si="157"/>
        <v>0</v>
      </c>
    </row>
    <row r="1135" spans="1:80" ht="28.5" outlineLevel="1" x14ac:dyDescent="0.45">
      <c r="A1135" s="3"/>
      <c r="C1135" s="4"/>
      <c r="D1135" s="456"/>
      <c r="E1135" s="90" t="str">
        <f t="shared" si="160"/>
        <v>Burlington</v>
      </c>
      <c r="F1135" s="92" t="str">
        <f t="shared" si="161"/>
        <v>CP149</v>
      </c>
      <c r="G1135" s="98" t="str">
        <f t="shared" si="159"/>
        <v>CP149-RETURN - 2nd don of the week -BONUS</v>
      </c>
      <c r="H1135" s="457"/>
      <c r="I1135" s="36" t="s">
        <v>85</v>
      </c>
      <c r="J1135" s="58">
        <v>50</v>
      </c>
      <c r="K1135" s="58">
        <v>50</v>
      </c>
      <c r="L1135" s="58">
        <v>50</v>
      </c>
      <c r="M1135" s="58">
        <v>50</v>
      </c>
      <c r="N1135" s="58">
        <v>50</v>
      </c>
      <c r="O1135" s="58">
        <v>50</v>
      </c>
      <c r="P1135" s="58">
        <v>50</v>
      </c>
      <c r="Q1135" s="58">
        <v>50</v>
      </c>
      <c r="R1135" s="58">
        <v>50</v>
      </c>
      <c r="S1135" s="58">
        <v>50</v>
      </c>
      <c r="T1135" s="58">
        <v>50</v>
      </c>
      <c r="U1135" s="58">
        <v>30</v>
      </c>
      <c r="V1135" s="186">
        <v>30</v>
      </c>
      <c r="W1135" s="186">
        <v>30</v>
      </c>
      <c r="X1135" s="186">
        <v>30</v>
      </c>
      <c r="Y1135" s="186">
        <v>30</v>
      </c>
      <c r="Z1135" s="186">
        <v>30</v>
      </c>
      <c r="AA1135" s="186">
        <v>30</v>
      </c>
      <c r="AB1135" s="186">
        <v>30</v>
      </c>
      <c r="AC1135" s="186">
        <v>30</v>
      </c>
      <c r="AD1135" s="214">
        <v>30</v>
      </c>
      <c r="AE1135" s="214">
        <v>30</v>
      </c>
      <c r="AF1135" s="214">
        <v>30</v>
      </c>
      <c r="AG1135" s="214">
        <v>30</v>
      </c>
      <c r="AH1135" s="214">
        <v>30</v>
      </c>
      <c r="AI1135" s="214">
        <v>30</v>
      </c>
      <c r="AJ1135" s="272">
        <v>30</v>
      </c>
      <c r="AK1135" s="289">
        <v>20</v>
      </c>
      <c r="AL1135" s="301">
        <v>20</v>
      </c>
      <c r="AM1135" s="301">
        <v>20</v>
      </c>
      <c r="AN1135" s="272">
        <v>20</v>
      </c>
      <c r="AO1135" s="301">
        <v>20</v>
      </c>
      <c r="AP1135" s="301">
        <v>20</v>
      </c>
      <c r="AQ1135" s="301">
        <v>20</v>
      </c>
      <c r="AR1135" s="22"/>
      <c r="AS1135" s="116" t="str">
        <f t="shared" si="156"/>
        <v>N</v>
      </c>
      <c r="AT1135" s="113">
        <f>IFERROR(SUMIF('Current NLData'!A:A,'Payment Changes'!G1135,'Current NLData'!K:K)/COUNTIF('Current NLData'!A:A,'Payment Changes'!G1135),0)+IFERROR(VLOOKUP(G1135&amp;"-ALL",NLPaymentExport,10,FALSE),0)</f>
        <v>20</v>
      </c>
      <c r="AU1135" s="117">
        <f t="shared" si="157"/>
        <v>0</v>
      </c>
    </row>
    <row r="1136" spans="1:80" ht="28.5" outlineLevel="1" x14ac:dyDescent="0.45">
      <c r="A1136" s="3"/>
      <c r="C1136" s="4"/>
      <c r="D1136" s="456"/>
      <c r="E1136" s="90" t="str">
        <f t="shared" si="160"/>
        <v>Burlington</v>
      </c>
      <c r="F1136" s="92" t="str">
        <f t="shared" si="161"/>
        <v>CP149</v>
      </c>
      <c r="G1136" s="98" t="str">
        <f t="shared" si="159"/>
        <v>CP149-RETURN - 5th don of the month -BONUS</v>
      </c>
      <c r="H1136" s="457"/>
      <c r="I1136" s="37" t="s">
        <v>86</v>
      </c>
      <c r="J1136" s="65">
        <v>0</v>
      </c>
      <c r="K1136" s="65">
        <v>0</v>
      </c>
      <c r="L1136" s="65">
        <v>0</v>
      </c>
      <c r="M1136" s="65">
        <v>0</v>
      </c>
      <c r="N1136" s="65">
        <v>0</v>
      </c>
      <c r="O1136" s="65">
        <v>0</v>
      </c>
      <c r="P1136" s="65">
        <v>0</v>
      </c>
      <c r="Q1136" s="65">
        <v>0</v>
      </c>
      <c r="R1136" s="65">
        <v>0</v>
      </c>
      <c r="S1136" s="65">
        <v>0</v>
      </c>
      <c r="T1136" s="65">
        <v>0</v>
      </c>
      <c r="U1136" s="65">
        <v>0</v>
      </c>
      <c r="V1136" s="188">
        <v>0</v>
      </c>
      <c r="W1136" s="188">
        <v>0</v>
      </c>
      <c r="X1136" s="188">
        <v>0</v>
      </c>
      <c r="Y1136" s="188">
        <v>0</v>
      </c>
      <c r="Z1136" s="188">
        <v>0</v>
      </c>
      <c r="AA1136" s="188">
        <v>0</v>
      </c>
      <c r="AB1136" s="199">
        <v>15</v>
      </c>
      <c r="AC1136" s="199">
        <v>15</v>
      </c>
      <c r="AD1136" s="222">
        <v>15</v>
      </c>
      <c r="AE1136" s="222">
        <v>15</v>
      </c>
      <c r="AF1136" s="222">
        <v>15</v>
      </c>
      <c r="AG1136" s="222">
        <v>15</v>
      </c>
      <c r="AH1136" s="222">
        <v>15</v>
      </c>
      <c r="AI1136" s="222">
        <v>15</v>
      </c>
      <c r="AJ1136" s="290">
        <v>0</v>
      </c>
      <c r="AK1136" s="303">
        <v>0</v>
      </c>
      <c r="AL1136" s="303">
        <v>0</v>
      </c>
      <c r="AM1136" s="303">
        <v>0</v>
      </c>
      <c r="AN1136" s="287">
        <v>0</v>
      </c>
      <c r="AO1136" s="303">
        <v>0</v>
      </c>
      <c r="AP1136" s="290">
        <v>10</v>
      </c>
      <c r="AQ1136" s="303">
        <v>10</v>
      </c>
      <c r="AR1136" s="22"/>
      <c r="AS1136" s="116" t="str">
        <f t="shared" si="156"/>
        <v>N</v>
      </c>
      <c r="AT1136" s="113">
        <f>IFERROR(SUMIF('Current NLData'!A:A,'Payment Changes'!G1136,'Current NLData'!K:K)/COUNTIF('Current NLData'!A:A,'Payment Changes'!G1136),0)+IFERROR(VLOOKUP(G1136&amp;"-ALL",NLPaymentExport,10,FALSE),0)</f>
        <v>10</v>
      </c>
      <c r="AU1136" s="117">
        <f t="shared" si="157"/>
        <v>0</v>
      </c>
    </row>
    <row r="1137" spans="1:80" ht="28.5" outlineLevel="1" x14ac:dyDescent="0.45">
      <c r="A1137" s="3"/>
      <c r="C1137" s="4"/>
      <c r="D1137" s="456"/>
      <c r="E1137" s="90" t="str">
        <f t="shared" si="160"/>
        <v>Burlington</v>
      </c>
      <c r="F1137" s="92" t="str">
        <f t="shared" si="161"/>
        <v>CP149</v>
      </c>
      <c r="G1137" s="98" t="str">
        <f t="shared" si="159"/>
        <v>CP149-RETURN - 6th don of the month -BONUS</v>
      </c>
      <c r="H1137" s="457"/>
      <c r="I1137" s="38" t="s">
        <v>87</v>
      </c>
      <c r="J1137" s="58">
        <v>0</v>
      </c>
      <c r="K1137" s="58">
        <v>0</v>
      </c>
      <c r="L1137" s="58">
        <v>30</v>
      </c>
      <c r="M1137" s="58">
        <v>30</v>
      </c>
      <c r="N1137" s="58">
        <v>30</v>
      </c>
      <c r="O1137" s="58">
        <v>30</v>
      </c>
      <c r="P1137" s="58">
        <v>30</v>
      </c>
      <c r="Q1137" s="58">
        <v>30</v>
      </c>
      <c r="R1137" s="58">
        <v>30</v>
      </c>
      <c r="S1137" s="58">
        <v>30</v>
      </c>
      <c r="T1137" s="58">
        <v>30</v>
      </c>
      <c r="U1137" s="58">
        <v>30</v>
      </c>
      <c r="V1137" s="186">
        <v>30</v>
      </c>
      <c r="W1137" s="186">
        <v>30</v>
      </c>
      <c r="X1137" s="186">
        <v>20</v>
      </c>
      <c r="Y1137" s="186">
        <v>20</v>
      </c>
      <c r="Z1137" s="186">
        <v>20</v>
      </c>
      <c r="AA1137" s="186">
        <v>20</v>
      </c>
      <c r="AB1137" s="190">
        <v>30</v>
      </c>
      <c r="AC1137" s="190">
        <v>30</v>
      </c>
      <c r="AD1137" s="214">
        <v>30</v>
      </c>
      <c r="AE1137" s="214">
        <v>30</v>
      </c>
      <c r="AF1137" s="214">
        <v>30</v>
      </c>
      <c r="AG1137" s="214">
        <v>30</v>
      </c>
      <c r="AH1137" s="214">
        <v>30</v>
      </c>
      <c r="AI1137" s="214">
        <v>30</v>
      </c>
      <c r="AJ1137" s="289">
        <v>10</v>
      </c>
      <c r="AK1137" s="301">
        <v>10</v>
      </c>
      <c r="AL1137" s="301">
        <v>10</v>
      </c>
      <c r="AM1137" s="301">
        <v>10</v>
      </c>
      <c r="AN1137" s="289">
        <v>0</v>
      </c>
      <c r="AO1137" s="289">
        <v>10</v>
      </c>
      <c r="AP1137" s="289">
        <v>20</v>
      </c>
      <c r="AQ1137" s="301">
        <v>20</v>
      </c>
      <c r="AR1137" s="22"/>
      <c r="AS1137" s="116" t="str">
        <f t="shared" si="156"/>
        <v>N</v>
      </c>
      <c r="AT1137" s="113">
        <f>IFERROR(SUMIF('Current NLData'!A:A,'Payment Changes'!G1137,'Current NLData'!K:K)/COUNTIF('Current NLData'!A:A,'Payment Changes'!G1137),0)+IFERROR(VLOOKUP(G1137&amp;"-ALL",NLPaymentExport,10,FALSE),0)</f>
        <v>20</v>
      </c>
      <c r="AU1137" s="117">
        <f t="shared" si="157"/>
        <v>0</v>
      </c>
    </row>
    <row r="1138" spans="1:80" ht="28.5" outlineLevel="1" x14ac:dyDescent="0.45">
      <c r="A1138" s="3"/>
      <c r="C1138" s="4"/>
      <c r="D1138" s="456"/>
      <c r="E1138" s="90" t="str">
        <f t="shared" si="160"/>
        <v>Burlington</v>
      </c>
      <c r="F1138" s="92" t="str">
        <f t="shared" si="161"/>
        <v>CP149</v>
      </c>
      <c r="G1138" s="98" t="str">
        <f t="shared" si="159"/>
        <v>CP149-RETURN - 7th don of the month -BONUS</v>
      </c>
      <c r="H1138" s="457"/>
      <c r="I1138" s="38" t="s">
        <v>88</v>
      </c>
      <c r="J1138" s="58">
        <v>0</v>
      </c>
      <c r="K1138" s="58">
        <v>0</v>
      </c>
      <c r="L1138" s="58">
        <v>0</v>
      </c>
      <c r="M1138" s="58">
        <v>0</v>
      </c>
      <c r="N1138" s="58">
        <v>0</v>
      </c>
      <c r="O1138" s="58">
        <v>0</v>
      </c>
      <c r="P1138" s="58">
        <v>0</v>
      </c>
      <c r="Q1138" s="58">
        <v>0</v>
      </c>
      <c r="R1138" s="58">
        <v>0</v>
      </c>
      <c r="S1138" s="58">
        <v>0</v>
      </c>
      <c r="T1138" s="58">
        <v>0</v>
      </c>
      <c r="U1138" s="58">
        <v>0</v>
      </c>
      <c r="V1138" s="186">
        <v>0</v>
      </c>
      <c r="W1138" s="186">
        <v>0</v>
      </c>
      <c r="X1138" s="186">
        <v>0</v>
      </c>
      <c r="Y1138" s="186">
        <v>0</v>
      </c>
      <c r="Z1138" s="186">
        <v>0</v>
      </c>
      <c r="AA1138" s="186">
        <v>0</v>
      </c>
      <c r="AB1138" s="186">
        <v>0</v>
      </c>
      <c r="AC1138" s="186">
        <v>0</v>
      </c>
      <c r="AD1138" s="214">
        <v>0</v>
      </c>
      <c r="AE1138" s="214">
        <v>0</v>
      </c>
      <c r="AF1138" s="214">
        <v>0</v>
      </c>
      <c r="AG1138" s="214">
        <v>0</v>
      </c>
      <c r="AH1138" s="214">
        <v>0</v>
      </c>
      <c r="AI1138" s="214">
        <v>0</v>
      </c>
      <c r="AJ1138" s="272">
        <v>0</v>
      </c>
      <c r="AK1138" s="301">
        <v>0</v>
      </c>
      <c r="AL1138" s="301">
        <v>0</v>
      </c>
      <c r="AM1138" s="301">
        <v>0</v>
      </c>
      <c r="AN1138" s="289">
        <v>30</v>
      </c>
      <c r="AO1138" s="301">
        <v>30</v>
      </c>
      <c r="AP1138" s="301">
        <v>30</v>
      </c>
      <c r="AQ1138" s="301">
        <v>30</v>
      </c>
      <c r="AR1138" s="22"/>
      <c r="AS1138" s="116" t="str">
        <f t="shared" si="156"/>
        <v>N</v>
      </c>
      <c r="AT1138" s="113">
        <f>IFERROR(SUMIF('Current NLData'!A:A,'Payment Changes'!G1138,'Current NLData'!K:K)/COUNTIF('Current NLData'!A:A,'Payment Changes'!G1138),0)+IFERROR(VLOOKUP(G1138&amp;"-ALL",NLPaymentExport,10,FALSE),0)</f>
        <v>30</v>
      </c>
      <c r="AU1138" s="117">
        <f t="shared" si="157"/>
        <v>0</v>
      </c>
    </row>
    <row r="1139" spans="1:80" ht="28.5" outlineLevel="1" x14ac:dyDescent="0.45">
      <c r="A1139" s="3"/>
      <c r="C1139" s="4"/>
      <c r="D1139" s="456"/>
      <c r="E1139" s="90" t="str">
        <f t="shared" si="160"/>
        <v>Burlington</v>
      </c>
      <c r="F1139" s="92" t="str">
        <f t="shared" si="161"/>
        <v>CP149</v>
      </c>
      <c r="G1139" s="98" t="str">
        <f t="shared" si="159"/>
        <v>CP149-RETURN - 8th don of the month -BONUS</v>
      </c>
      <c r="H1139" s="457"/>
      <c r="I1139" s="38" t="s">
        <v>89</v>
      </c>
      <c r="J1139" s="58">
        <v>25</v>
      </c>
      <c r="K1139" s="58">
        <v>25</v>
      </c>
      <c r="L1139" s="58">
        <v>0</v>
      </c>
      <c r="M1139" s="58">
        <v>0</v>
      </c>
      <c r="N1139" s="58">
        <v>0</v>
      </c>
      <c r="O1139" s="58">
        <v>0</v>
      </c>
      <c r="P1139" s="58">
        <v>0</v>
      </c>
      <c r="Q1139" s="58">
        <v>0</v>
      </c>
      <c r="R1139" s="58">
        <v>0</v>
      </c>
      <c r="S1139" s="58">
        <v>0</v>
      </c>
      <c r="T1139" s="58">
        <v>0</v>
      </c>
      <c r="U1139" s="58">
        <v>0</v>
      </c>
      <c r="V1139" s="186">
        <v>0</v>
      </c>
      <c r="W1139" s="186">
        <v>0</v>
      </c>
      <c r="X1139" s="186">
        <v>0</v>
      </c>
      <c r="Y1139" s="186">
        <v>0</v>
      </c>
      <c r="Z1139" s="186">
        <v>0</v>
      </c>
      <c r="AA1139" s="186">
        <v>0</v>
      </c>
      <c r="AB1139" s="186">
        <v>0</v>
      </c>
      <c r="AC1139" s="186">
        <v>0</v>
      </c>
      <c r="AD1139" s="214">
        <v>0</v>
      </c>
      <c r="AE1139" s="214">
        <v>0</v>
      </c>
      <c r="AF1139" s="214">
        <v>0</v>
      </c>
      <c r="AG1139" s="214">
        <v>0</v>
      </c>
      <c r="AH1139" s="214">
        <v>0</v>
      </c>
      <c r="AI1139" s="214">
        <v>0</v>
      </c>
      <c r="AJ1139" s="272">
        <v>0</v>
      </c>
      <c r="AK1139" s="301">
        <v>0</v>
      </c>
      <c r="AL1139" s="301">
        <v>0</v>
      </c>
      <c r="AM1139" s="301">
        <v>0</v>
      </c>
      <c r="AN1139" s="272">
        <v>0</v>
      </c>
      <c r="AO1139" s="301">
        <v>0</v>
      </c>
      <c r="AP1139" s="301">
        <v>0</v>
      </c>
      <c r="AQ1139" s="301">
        <v>0</v>
      </c>
      <c r="AR1139" s="22"/>
      <c r="AS1139" s="116" t="str">
        <f t="shared" si="156"/>
        <v>N</v>
      </c>
      <c r="AT1139" s="113">
        <f>IFERROR(SUMIF('Current NLData'!A:A,'Payment Changes'!G1139,'Current NLData'!K:K)/COUNTIF('Current NLData'!A:A,'Payment Changes'!G1139),0)+IFERROR(VLOOKUP(G1139&amp;"-ALL",NLPaymentExport,10,FALSE),0)</f>
        <v>0</v>
      </c>
      <c r="AU1139" s="117">
        <f t="shared" si="157"/>
        <v>0</v>
      </c>
    </row>
    <row r="1140" spans="1:80" ht="28.5" outlineLevel="1" x14ac:dyDescent="0.45">
      <c r="A1140" s="3"/>
      <c r="C1140" s="4"/>
      <c r="D1140" s="456"/>
      <c r="E1140" s="90" t="str">
        <f t="shared" si="160"/>
        <v>Burlington</v>
      </c>
      <c r="F1140" s="92" t="str">
        <f t="shared" si="161"/>
        <v>CP149</v>
      </c>
      <c r="G1140" s="98" t="str">
        <f t="shared" si="159"/>
        <v>CP149-RETURN - Buddy referral  -BONUS</v>
      </c>
      <c r="H1140" s="457"/>
      <c r="I1140" s="39" t="s">
        <v>90</v>
      </c>
      <c r="J1140" s="58">
        <v>0</v>
      </c>
      <c r="K1140" s="58">
        <v>0</v>
      </c>
      <c r="L1140" s="58">
        <v>0</v>
      </c>
      <c r="M1140" s="58">
        <v>50</v>
      </c>
      <c r="N1140" s="58">
        <v>50</v>
      </c>
      <c r="O1140" s="58">
        <v>50</v>
      </c>
      <c r="P1140" s="58">
        <v>50</v>
      </c>
      <c r="Q1140" s="58">
        <v>50</v>
      </c>
      <c r="R1140" s="58">
        <v>50</v>
      </c>
      <c r="S1140" s="58">
        <v>50</v>
      </c>
      <c r="T1140" s="58">
        <v>0</v>
      </c>
      <c r="U1140" s="58">
        <v>0</v>
      </c>
      <c r="V1140" s="186">
        <v>0</v>
      </c>
      <c r="W1140" s="186">
        <v>0</v>
      </c>
      <c r="X1140" s="186">
        <v>0</v>
      </c>
      <c r="Y1140" s="186">
        <v>0</v>
      </c>
      <c r="Z1140" s="186">
        <v>0</v>
      </c>
      <c r="AA1140" s="186">
        <v>100</v>
      </c>
      <c r="AB1140" s="190">
        <v>50</v>
      </c>
      <c r="AC1140" s="190">
        <v>50</v>
      </c>
      <c r="AD1140" s="214">
        <v>50</v>
      </c>
      <c r="AE1140" s="214">
        <v>50</v>
      </c>
      <c r="AF1140" s="214">
        <v>50</v>
      </c>
      <c r="AG1140" s="214">
        <v>50</v>
      </c>
      <c r="AH1140" s="214">
        <v>50</v>
      </c>
      <c r="AI1140" s="214">
        <v>50</v>
      </c>
      <c r="AJ1140" s="289">
        <v>25</v>
      </c>
      <c r="AK1140" s="301">
        <v>25</v>
      </c>
      <c r="AL1140" s="301">
        <v>25</v>
      </c>
      <c r="AM1140" s="289">
        <v>50</v>
      </c>
      <c r="AN1140" s="272">
        <v>50</v>
      </c>
      <c r="AO1140" s="301">
        <v>50</v>
      </c>
      <c r="AP1140" s="301">
        <v>50</v>
      </c>
      <c r="AQ1140" s="301">
        <v>50</v>
      </c>
      <c r="AR1140" s="22"/>
      <c r="AS1140" s="116" t="str">
        <f t="shared" si="156"/>
        <v>N</v>
      </c>
      <c r="AT1140" s="113">
        <f>IFERROR(SUMIF('Current NLData'!A:A,'Payment Changes'!G1140,'Current NLData'!K:K)/COUNTIF('Current NLData'!A:A,'Payment Changes'!G1140),0)+IFERROR(VLOOKUP(G1140&amp;"-ALL",NLPaymentExport,10,FALSE),0)</f>
        <v>50</v>
      </c>
      <c r="AU1140" s="117">
        <f t="shared" si="157"/>
        <v>0</v>
      </c>
    </row>
    <row r="1141" spans="1:80" s="89" customFormat="1" ht="21.4" thickBot="1" x14ac:dyDescent="0.7">
      <c r="A1141" s="85"/>
      <c r="B1141" s="348"/>
      <c r="C1141" s="160"/>
      <c r="D1141" s="86"/>
      <c r="E1141" s="86"/>
      <c r="F1141" s="86"/>
      <c r="G1141" s="86"/>
      <c r="H1141" s="95"/>
      <c r="I1141" s="87"/>
      <c r="J1141" s="88"/>
      <c r="K1141" s="88"/>
      <c r="L1141" s="88"/>
      <c r="M1141" s="88"/>
      <c r="N1141" s="88"/>
      <c r="O1141" s="88"/>
      <c r="P1141" s="88"/>
      <c r="Q1141" s="88"/>
      <c r="R1141" s="88"/>
      <c r="S1141" s="88"/>
      <c r="T1141" s="88"/>
      <c r="U1141" s="88"/>
      <c r="V1141" s="189" t="s">
        <v>91</v>
      </c>
      <c r="W1141" s="189" t="s">
        <v>91</v>
      </c>
      <c r="X1141" s="189" t="s">
        <v>91</v>
      </c>
      <c r="Y1141" s="189" t="s">
        <v>91</v>
      </c>
      <c r="Z1141" s="189" t="s">
        <v>91</v>
      </c>
      <c r="AA1141" s="189" t="s">
        <v>91</v>
      </c>
      <c r="AB1141" s="189" t="s">
        <v>91</v>
      </c>
      <c r="AC1141" s="189" t="s">
        <v>91</v>
      </c>
      <c r="AD1141" s="257" t="s">
        <v>91</v>
      </c>
      <c r="AE1141" s="257" t="s">
        <v>91</v>
      </c>
      <c r="AF1141" s="257" t="s">
        <v>91</v>
      </c>
      <c r="AG1141" s="257" t="s">
        <v>91</v>
      </c>
      <c r="AH1141" s="257" t="s">
        <v>91</v>
      </c>
      <c r="AI1141" s="257" t="s">
        <v>91</v>
      </c>
      <c r="AJ1141" s="288" t="s">
        <v>91</v>
      </c>
      <c r="AK1141" s="311" t="s">
        <v>91</v>
      </c>
      <c r="AL1141" s="311" t="s">
        <v>91</v>
      </c>
      <c r="AM1141" s="311" t="s">
        <v>91</v>
      </c>
      <c r="AN1141" s="288" t="s">
        <v>91</v>
      </c>
      <c r="AO1141" s="311" t="s">
        <v>91</v>
      </c>
      <c r="AP1141" s="311" t="s">
        <v>91</v>
      </c>
      <c r="AQ1141" s="311" t="s">
        <v>91</v>
      </c>
      <c r="AR1141" s="21"/>
      <c r="AS1141" s="116" t="str">
        <f t="shared" si="156"/>
        <v>N</v>
      </c>
      <c r="AT1141" s="113">
        <f>IFERROR(SUMIF('Current NLData'!A:A,'Payment Changes'!G1141,'Current NLData'!K:K)/COUNTIF('Current NLData'!A:A,'Payment Changes'!G1141),0)+IFERROR(VLOOKUP(G1141&amp;"-ALL",NLPaymentExport,10,FALSE),0)</f>
        <v>0</v>
      </c>
      <c r="AU1141" s="117" t="str">
        <f t="shared" si="157"/>
        <v/>
      </c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</row>
    <row r="1142" spans="1:80" s="10" customFormat="1" x14ac:dyDescent="0.45">
      <c r="A1142" s="458">
        <v>63</v>
      </c>
      <c r="B1142" s="461" t="s">
        <v>794</v>
      </c>
      <c r="C1142" s="464" t="s">
        <v>44</v>
      </c>
      <c r="D1142" s="467" t="s">
        <v>305</v>
      </c>
      <c r="E1142" s="105" t="str">
        <f t="shared" si="160"/>
        <v>Bradenton</v>
      </c>
      <c r="F1142" s="106" t="s">
        <v>795</v>
      </c>
      <c r="G1142" s="107" t="str">
        <f t="shared" ref="G1142:G1160" si="162">F1142&amp;"-"&amp;I1142</f>
        <v>CP154-New Donor</v>
      </c>
      <c r="H1142" s="470" t="s">
        <v>282</v>
      </c>
      <c r="I1142" s="76" t="s">
        <v>48</v>
      </c>
      <c r="J1142" s="40" t="s">
        <v>796</v>
      </c>
      <c r="K1142" s="41" t="s">
        <v>797</v>
      </c>
      <c r="L1142" s="41" t="s">
        <v>584</v>
      </c>
      <c r="M1142" s="41" t="s">
        <v>109</v>
      </c>
      <c r="N1142" s="40" t="s">
        <v>109</v>
      </c>
      <c r="O1142" s="40" t="s">
        <v>109</v>
      </c>
      <c r="P1142" s="40" t="s">
        <v>109</v>
      </c>
      <c r="Q1142" s="40" t="s">
        <v>109</v>
      </c>
      <c r="R1142" s="40" t="s">
        <v>109</v>
      </c>
      <c r="S1142" s="40" t="s">
        <v>109</v>
      </c>
      <c r="T1142" s="40" t="s">
        <v>469</v>
      </c>
      <c r="U1142" s="40" t="s">
        <v>469</v>
      </c>
      <c r="V1142" s="191" t="s">
        <v>584</v>
      </c>
      <c r="W1142" s="213" t="s">
        <v>584</v>
      </c>
      <c r="X1142" s="213" t="s">
        <v>469</v>
      </c>
      <c r="Y1142" s="213" t="s">
        <v>469</v>
      </c>
      <c r="Z1142" s="213" t="s">
        <v>469</v>
      </c>
      <c r="AA1142" s="213" t="s">
        <v>469</v>
      </c>
      <c r="AB1142" s="213" t="s">
        <v>469</v>
      </c>
      <c r="AC1142" s="213" t="s">
        <v>469</v>
      </c>
      <c r="AD1142" s="191" t="s">
        <v>798</v>
      </c>
      <c r="AE1142" s="213" t="s">
        <v>798</v>
      </c>
      <c r="AF1142" s="213" t="s">
        <v>798</v>
      </c>
      <c r="AG1142" s="191" t="s">
        <v>799</v>
      </c>
      <c r="AH1142" s="191" t="s">
        <v>800</v>
      </c>
      <c r="AI1142" s="213" t="s">
        <v>799</v>
      </c>
      <c r="AJ1142" s="282" t="s">
        <v>801</v>
      </c>
      <c r="AK1142" s="320" t="s">
        <v>801</v>
      </c>
      <c r="AL1142" s="320" t="s">
        <v>801</v>
      </c>
      <c r="AM1142" s="282" t="s">
        <v>373</v>
      </c>
      <c r="AN1142" s="281" t="s">
        <v>373</v>
      </c>
      <c r="AO1142" s="282" t="s">
        <v>374</v>
      </c>
      <c r="AP1142" s="320" t="s">
        <v>374</v>
      </c>
      <c r="AQ1142" s="320" t="s">
        <v>374</v>
      </c>
      <c r="AR1142" s="108"/>
      <c r="AS1142" s="116" t="str">
        <f t="shared" si="156"/>
        <v>N</v>
      </c>
      <c r="AT1142" s="113">
        <f>IFERROR(SUMIF('Current NLData'!A:A,'Payment Changes'!G1142,'Current NLData'!K:K)/COUNTIF('Current NLData'!A:A,'Payment Changes'!G1142),0)+IFERROR(VLOOKUP(G1142&amp;"-ALL",NLPaymentExport,10,FALSE),0)</f>
        <v>0</v>
      </c>
      <c r="AU1142" s="117" t="str">
        <f t="shared" si="157"/>
        <v/>
      </c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</row>
    <row r="1143" spans="1:80" x14ac:dyDescent="0.45">
      <c r="A1143" s="459"/>
      <c r="B1143" s="462"/>
      <c r="C1143" s="465"/>
      <c r="D1143" s="468"/>
      <c r="E1143" s="90" t="str">
        <f t="shared" si="160"/>
        <v>Bradenton</v>
      </c>
      <c r="F1143" s="91" t="s">
        <v>795</v>
      </c>
      <c r="G1143" s="97" t="str">
        <f t="shared" si="162"/>
        <v>CP154-Return Donor</v>
      </c>
      <c r="H1143" s="471"/>
      <c r="I1143" s="77" t="s">
        <v>60</v>
      </c>
      <c r="J1143" s="43" t="s">
        <v>802</v>
      </c>
      <c r="K1143" s="43" t="s">
        <v>802</v>
      </c>
      <c r="L1143" s="44" t="s">
        <v>802</v>
      </c>
      <c r="M1143" s="45" t="s">
        <v>802</v>
      </c>
      <c r="N1143" s="43" t="s">
        <v>802</v>
      </c>
      <c r="O1143" s="43" t="s">
        <v>802</v>
      </c>
      <c r="P1143" s="43" t="s">
        <v>802</v>
      </c>
      <c r="Q1143" s="43" t="s">
        <v>802</v>
      </c>
      <c r="R1143" s="43" t="s">
        <v>802</v>
      </c>
      <c r="S1143" s="43" t="s">
        <v>802</v>
      </c>
      <c r="T1143" s="43" t="s">
        <v>802</v>
      </c>
      <c r="U1143" s="43" t="s">
        <v>802</v>
      </c>
      <c r="V1143" s="176" t="s">
        <v>802</v>
      </c>
      <c r="W1143" s="217" t="s">
        <v>802</v>
      </c>
      <c r="X1143" s="217" t="s">
        <v>802</v>
      </c>
      <c r="Y1143" s="217" t="s">
        <v>802</v>
      </c>
      <c r="Z1143" s="217" t="s">
        <v>802</v>
      </c>
      <c r="AA1143" s="217" t="s">
        <v>802</v>
      </c>
      <c r="AB1143" s="217" t="s">
        <v>802</v>
      </c>
      <c r="AC1143" s="217" t="s">
        <v>802</v>
      </c>
      <c r="AD1143" s="217" t="s">
        <v>802</v>
      </c>
      <c r="AE1143" s="217" t="s">
        <v>802</v>
      </c>
      <c r="AF1143" s="217" t="s">
        <v>802</v>
      </c>
      <c r="AG1143" s="217" t="s">
        <v>802</v>
      </c>
      <c r="AH1143" s="217" t="s">
        <v>802</v>
      </c>
      <c r="AI1143" s="217" t="s">
        <v>802</v>
      </c>
      <c r="AJ1143" s="270" t="s">
        <v>802</v>
      </c>
      <c r="AK1143" s="313" t="s">
        <v>802</v>
      </c>
      <c r="AL1143" s="313" t="s">
        <v>802</v>
      </c>
      <c r="AM1143" s="313" t="s">
        <v>802</v>
      </c>
      <c r="AN1143" s="270" t="s">
        <v>802</v>
      </c>
      <c r="AO1143" s="313" t="s">
        <v>802</v>
      </c>
      <c r="AP1143" s="313" t="s">
        <v>802</v>
      </c>
      <c r="AQ1143" s="313" t="s">
        <v>802</v>
      </c>
      <c r="AR1143" s="21"/>
      <c r="AS1143" s="116" t="str">
        <f t="shared" si="156"/>
        <v>N</v>
      </c>
      <c r="AT1143" s="113">
        <f>IFERROR(SUMIF('Current NLData'!A:A,'Payment Changes'!G1143,'Current NLData'!K:K)/COUNTIF('Current NLData'!A:A,'Payment Changes'!G1143),0)+IFERROR(VLOOKUP(G1143&amp;"-ALL",NLPaymentExport,10,FALSE),0)</f>
        <v>0</v>
      </c>
      <c r="AU1143" s="117" t="str">
        <f t="shared" si="157"/>
        <v/>
      </c>
    </row>
    <row r="1144" spans="1:80" x14ac:dyDescent="0.45">
      <c r="A1144" s="459"/>
      <c r="B1144" s="462"/>
      <c r="C1144" s="465"/>
      <c r="D1144" s="468"/>
      <c r="E1144" s="90" t="str">
        <f t="shared" si="160"/>
        <v>Bradenton</v>
      </c>
      <c r="F1144" s="91" t="s">
        <v>795</v>
      </c>
      <c r="G1144" s="97" t="str">
        <f t="shared" si="162"/>
        <v>CP154-Retention Bonus</v>
      </c>
      <c r="H1144" s="471"/>
      <c r="I1144" s="78" t="s">
        <v>62</v>
      </c>
      <c r="J1144" s="46" t="s">
        <v>316</v>
      </c>
      <c r="K1144" s="46" t="s">
        <v>316</v>
      </c>
      <c r="L1144" s="47" t="s">
        <v>64</v>
      </c>
      <c r="M1144" s="47" t="s">
        <v>194</v>
      </c>
      <c r="N1144" s="46" t="s">
        <v>194</v>
      </c>
      <c r="O1144" s="46" t="s">
        <v>194</v>
      </c>
      <c r="P1144" s="46" t="s">
        <v>194</v>
      </c>
      <c r="Q1144" s="46" t="s">
        <v>194</v>
      </c>
      <c r="R1144" s="46" t="s">
        <v>194</v>
      </c>
      <c r="S1144" s="46" t="s">
        <v>194</v>
      </c>
      <c r="T1144" s="46" t="s">
        <v>194</v>
      </c>
      <c r="U1144" s="46" t="s">
        <v>194</v>
      </c>
      <c r="V1144" s="177" t="s">
        <v>194</v>
      </c>
      <c r="W1144" s="218" t="s">
        <v>194</v>
      </c>
      <c r="X1144" s="218" t="s">
        <v>227</v>
      </c>
      <c r="Y1144" s="218" t="s">
        <v>227</v>
      </c>
      <c r="Z1144" s="218" t="s">
        <v>227</v>
      </c>
      <c r="AA1144" s="218" t="s">
        <v>227</v>
      </c>
      <c r="AB1144" s="218" t="s">
        <v>227</v>
      </c>
      <c r="AC1144" s="218" t="s">
        <v>227</v>
      </c>
      <c r="AD1144" s="242" t="s">
        <v>803</v>
      </c>
      <c r="AE1144" s="218" t="s">
        <v>803</v>
      </c>
      <c r="AF1144" s="218" t="s">
        <v>803</v>
      </c>
      <c r="AG1144" s="242" t="s">
        <v>804</v>
      </c>
      <c r="AH1144" s="242" t="s">
        <v>805</v>
      </c>
      <c r="AI1144" s="242" t="s">
        <v>806</v>
      </c>
      <c r="AJ1144" s="276" t="s">
        <v>178</v>
      </c>
      <c r="AK1144" s="314" t="s">
        <v>178</v>
      </c>
      <c r="AL1144" s="314" t="s">
        <v>178</v>
      </c>
      <c r="AM1144" s="314" t="s">
        <v>178</v>
      </c>
      <c r="AN1144" s="280" t="s">
        <v>178</v>
      </c>
      <c r="AO1144" s="276" t="s">
        <v>386</v>
      </c>
      <c r="AP1144" s="314" t="s">
        <v>386</v>
      </c>
      <c r="AQ1144" s="314" t="s">
        <v>386</v>
      </c>
      <c r="AR1144" s="21"/>
      <c r="AS1144" s="116" t="str">
        <f t="shared" si="156"/>
        <v>N</v>
      </c>
      <c r="AT1144" s="113">
        <f>IFERROR(SUMIF('Current NLData'!A:A,'Payment Changes'!G1144,'Current NLData'!K:K)/COUNTIF('Current NLData'!A:A,'Payment Changes'!G1144),0)+IFERROR(VLOOKUP(G1144&amp;"-ALL",NLPaymentExport,10,FALSE),0)</f>
        <v>0</v>
      </c>
      <c r="AU1144" s="117" t="str">
        <f t="shared" si="157"/>
        <v/>
      </c>
    </row>
    <row r="1145" spans="1:80" s="15" customFormat="1" ht="14.65" thickBot="1" x14ac:dyDescent="0.5">
      <c r="A1145" s="460"/>
      <c r="B1145" s="463"/>
      <c r="C1145" s="466"/>
      <c r="D1145" s="469"/>
      <c r="E1145" s="109" t="str">
        <f t="shared" si="160"/>
        <v>Bradenton</v>
      </c>
      <c r="F1145" s="110" t="s">
        <v>795</v>
      </c>
      <c r="G1145" s="111" t="str">
        <f t="shared" si="162"/>
        <v>CP154-Referral</v>
      </c>
      <c r="H1145" s="472"/>
      <c r="I1145" s="79" t="s">
        <v>73</v>
      </c>
      <c r="J1145" s="49">
        <v>50</v>
      </c>
      <c r="K1145" s="49">
        <v>0</v>
      </c>
      <c r="L1145" s="50" t="s">
        <v>64</v>
      </c>
      <c r="M1145" s="50" t="s">
        <v>74</v>
      </c>
      <c r="N1145" s="49" t="s">
        <v>74</v>
      </c>
      <c r="O1145" s="49" t="s">
        <v>74</v>
      </c>
      <c r="P1145" s="49" t="s">
        <v>74</v>
      </c>
      <c r="Q1145" s="49" t="s">
        <v>74</v>
      </c>
      <c r="R1145" s="49" t="s">
        <v>74</v>
      </c>
      <c r="S1145" s="49" t="s">
        <v>74</v>
      </c>
      <c r="T1145" s="49" t="s">
        <v>74</v>
      </c>
      <c r="U1145" s="49" t="s">
        <v>74</v>
      </c>
      <c r="V1145" s="178" t="s">
        <v>74</v>
      </c>
      <c r="W1145" s="219" t="s">
        <v>74</v>
      </c>
      <c r="X1145" s="219" t="s">
        <v>74</v>
      </c>
      <c r="Y1145" s="219" t="s">
        <v>74</v>
      </c>
      <c r="Z1145" s="219" t="s">
        <v>74</v>
      </c>
      <c r="AA1145" s="219" t="s">
        <v>134</v>
      </c>
      <c r="AB1145" s="233" t="s">
        <v>135</v>
      </c>
      <c r="AC1145" s="244" t="s">
        <v>133</v>
      </c>
      <c r="AD1145" s="249" t="s">
        <v>133</v>
      </c>
      <c r="AE1145" s="249" t="s">
        <v>133</v>
      </c>
      <c r="AF1145" s="249" t="s">
        <v>133</v>
      </c>
      <c r="AG1145" s="249">
        <v>50</v>
      </c>
      <c r="AH1145" s="249" t="s">
        <v>133</v>
      </c>
      <c r="AI1145" s="249">
        <v>50</v>
      </c>
      <c r="AJ1145" s="283">
        <v>25</v>
      </c>
      <c r="AK1145" s="315">
        <v>25</v>
      </c>
      <c r="AL1145" s="315">
        <v>25</v>
      </c>
      <c r="AM1145" s="283">
        <v>50</v>
      </c>
      <c r="AN1145" s="277">
        <v>50</v>
      </c>
      <c r="AO1145" s="315">
        <v>50</v>
      </c>
      <c r="AP1145" s="315">
        <v>50</v>
      </c>
      <c r="AQ1145" s="315">
        <v>50</v>
      </c>
      <c r="AR1145" s="112"/>
      <c r="AS1145" s="116" t="str">
        <f t="shared" si="156"/>
        <v>N</v>
      </c>
      <c r="AT1145" s="113">
        <f>IFERROR(SUMIF('Current NLData'!A:A,'Payment Changes'!G1145,'Current NLData'!K:K)/COUNTIF('Current NLData'!A:A,'Payment Changes'!G1145),0)+IFERROR(VLOOKUP(G1145&amp;"-ALL",NLPaymentExport,10,FALSE),0)</f>
        <v>0</v>
      </c>
      <c r="AU1145" s="117" t="str">
        <f t="shared" si="157"/>
        <v/>
      </c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</row>
    <row r="1146" spans="1:80" outlineLevel="1" x14ac:dyDescent="0.45">
      <c r="A1146" s="3"/>
      <c r="C1146" s="4"/>
      <c r="D1146" s="455" t="s">
        <v>795</v>
      </c>
      <c r="E1146" s="90" t="str">
        <f t="shared" si="160"/>
        <v>Bradenton</v>
      </c>
      <c r="F1146" s="92" t="str">
        <f t="shared" si="161"/>
        <v>CP154</v>
      </c>
      <c r="G1146" s="98" t="str">
        <f t="shared" si="162"/>
        <v>CP154-NEW DONOR -1st</v>
      </c>
      <c r="H1146" s="457" t="s">
        <v>75</v>
      </c>
      <c r="I1146" s="33" t="s">
        <v>76</v>
      </c>
      <c r="J1146" s="60">
        <v>125</v>
      </c>
      <c r="K1146" s="61">
        <v>125</v>
      </c>
      <c r="L1146" s="60">
        <v>100</v>
      </c>
      <c r="M1146" s="60">
        <v>100</v>
      </c>
      <c r="N1146" s="60">
        <v>100</v>
      </c>
      <c r="O1146" s="60">
        <v>100</v>
      </c>
      <c r="P1146" s="60">
        <v>100</v>
      </c>
      <c r="Q1146" s="60">
        <v>100</v>
      </c>
      <c r="R1146" s="60">
        <v>100</v>
      </c>
      <c r="S1146" s="60">
        <v>100</v>
      </c>
      <c r="T1146" s="60">
        <v>100</v>
      </c>
      <c r="U1146" s="60">
        <v>100</v>
      </c>
      <c r="V1146" s="185">
        <v>100</v>
      </c>
      <c r="W1146" s="220">
        <v>100</v>
      </c>
      <c r="X1146" s="220">
        <v>100</v>
      </c>
      <c r="Y1146" s="220">
        <v>100</v>
      </c>
      <c r="Z1146" s="220">
        <v>100</v>
      </c>
      <c r="AA1146" s="220">
        <v>100</v>
      </c>
      <c r="AB1146" s="220">
        <v>100</v>
      </c>
      <c r="AC1146" s="220">
        <v>100</v>
      </c>
      <c r="AD1146" s="220">
        <v>100</v>
      </c>
      <c r="AE1146" s="220">
        <v>100</v>
      </c>
      <c r="AF1146" s="220">
        <v>100</v>
      </c>
      <c r="AG1146" s="192">
        <v>125</v>
      </c>
      <c r="AH1146" s="192">
        <v>125</v>
      </c>
      <c r="AI1146" s="220">
        <v>125</v>
      </c>
      <c r="AJ1146" s="286">
        <v>100</v>
      </c>
      <c r="AK1146" s="300">
        <v>100</v>
      </c>
      <c r="AL1146" s="300">
        <v>100</v>
      </c>
      <c r="AM1146" s="300">
        <v>100</v>
      </c>
      <c r="AN1146" s="286">
        <v>100</v>
      </c>
      <c r="AO1146" s="300">
        <v>100</v>
      </c>
      <c r="AP1146" s="300">
        <v>100</v>
      </c>
      <c r="AQ1146" s="300">
        <v>100</v>
      </c>
      <c r="AR1146" s="23"/>
      <c r="AS1146" s="116" t="str">
        <f t="shared" si="156"/>
        <v>N</v>
      </c>
      <c r="AT1146" s="113">
        <f>IFERROR(SUMIF('Current NLData'!A:A,'Payment Changes'!G1146,'Current NLData'!K:K)/COUNTIF('Current NLData'!A:A,'Payment Changes'!G1146),0)+IFERROR(VLOOKUP(G1146&amp;"-ALL",NLPaymentExport,10,FALSE),0)</f>
        <v>100</v>
      </c>
      <c r="AU1146" s="117">
        <f t="shared" si="157"/>
        <v>0</v>
      </c>
    </row>
    <row r="1147" spans="1:80" outlineLevel="1" x14ac:dyDescent="0.45">
      <c r="A1147" s="3"/>
      <c r="C1147" s="4"/>
      <c r="D1147" s="456"/>
      <c r="E1147" s="90" t="str">
        <f t="shared" si="160"/>
        <v>Bradenton</v>
      </c>
      <c r="F1147" s="92" t="str">
        <f t="shared" si="161"/>
        <v>CP154</v>
      </c>
      <c r="G1147" s="98" t="str">
        <f t="shared" si="162"/>
        <v>CP154-NEW DONOR -2nd</v>
      </c>
      <c r="H1147" s="457"/>
      <c r="I1147" s="34" t="s">
        <v>77</v>
      </c>
      <c r="J1147" s="58">
        <v>125</v>
      </c>
      <c r="K1147" s="62">
        <v>125</v>
      </c>
      <c r="L1147" s="58">
        <v>100</v>
      </c>
      <c r="M1147" s="58">
        <v>100</v>
      </c>
      <c r="N1147" s="58">
        <v>100</v>
      </c>
      <c r="O1147" s="58">
        <v>100</v>
      </c>
      <c r="P1147" s="58">
        <v>100</v>
      </c>
      <c r="Q1147" s="58">
        <v>100</v>
      </c>
      <c r="R1147" s="58">
        <v>100</v>
      </c>
      <c r="S1147" s="58">
        <v>100</v>
      </c>
      <c r="T1147" s="58">
        <v>100</v>
      </c>
      <c r="U1147" s="58">
        <v>100</v>
      </c>
      <c r="V1147" s="186">
        <v>100</v>
      </c>
      <c r="W1147" s="214">
        <v>100</v>
      </c>
      <c r="X1147" s="214">
        <v>100</v>
      </c>
      <c r="Y1147" s="214">
        <v>100</v>
      </c>
      <c r="Z1147" s="214">
        <v>100</v>
      </c>
      <c r="AA1147" s="214">
        <v>100</v>
      </c>
      <c r="AB1147" s="214">
        <v>100</v>
      </c>
      <c r="AC1147" s="214">
        <v>100</v>
      </c>
      <c r="AD1147" s="214">
        <v>100</v>
      </c>
      <c r="AE1147" s="214">
        <v>100</v>
      </c>
      <c r="AF1147" s="214">
        <v>100</v>
      </c>
      <c r="AG1147" s="190">
        <v>125</v>
      </c>
      <c r="AH1147" s="190">
        <v>125</v>
      </c>
      <c r="AI1147" s="214">
        <v>125</v>
      </c>
      <c r="AJ1147" s="272">
        <v>100</v>
      </c>
      <c r="AK1147" s="301">
        <v>100</v>
      </c>
      <c r="AL1147" s="301">
        <v>100</v>
      </c>
      <c r="AM1147" s="301">
        <v>100</v>
      </c>
      <c r="AN1147" s="272">
        <v>100</v>
      </c>
      <c r="AO1147" s="301">
        <v>100</v>
      </c>
      <c r="AP1147" s="301">
        <v>100</v>
      </c>
      <c r="AQ1147" s="301">
        <v>100</v>
      </c>
      <c r="AR1147" s="23"/>
      <c r="AS1147" s="116" t="str">
        <f t="shared" si="156"/>
        <v>N</v>
      </c>
      <c r="AT1147" s="113">
        <f>IFERROR(SUMIF('Current NLData'!A:A,'Payment Changes'!G1147,'Current NLData'!K:K)/COUNTIF('Current NLData'!A:A,'Payment Changes'!G1147),0)+IFERROR(VLOOKUP(G1147&amp;"-ALL",NLPaymentExport,10,FALSE),0)</f>
        <v>100</v>
      </c>
      <c r="AU1147" s="117">
        <f t="shared" si="157"/>
        <v>0</v>
      </c>
    </row>
    <row r="1148" spans="1:80" outlineLevel="1" x14ac:dyDescent="0.45">
      <c r="A1148" s="3"/>
      <c r="C1148" s="4"/>
      <c r="D1148" s="456"/>
      <c r="E1148" s="90" t="str">
        <f t="shared" si="160"/>
        <v>Bradenton</v>
      </c>
      <c r="F1148" s="92" t="str">
        <f t="shared" si="161"/>
        <v>CP154</v>
      </c>
      <c r="G1148" s="98" t="str">
        <f t="shared" si="162"/>
        <v>CP154-NEW DONOR -3rd</v>
      </c>
      <c r="H1148" s="457"/>
      <c r="I1148" s="34" t="s">
        <v>78</v>
      </c>
      <c r="J1148" s="58">
        <v>40</v>
      </c>
      <c r="K1148" s="62">
        <v>40</v>
      </c>
      <c r="L1148" s="58">
        <v>40</v>
      </c>
      <c r="M1148" s="58">
        <v>100</v>
      </c>
      <c r="N1148" s="58">
        <v>100</v>
      </c>
      <c r="O1148" s="58">
        <v>100</v>
      </c>
      <c r="P1148" s="58">
        <v>100</v>
      </c>
      <c r="Q1148" s="58">
        <v>100</v>
      </c>
      <c r="R1148" s="58">
        <v>100</v>
      </c>
      <c r="S1148" s="58">
        <v>100</v>
      </c>
      <c r="T1148" s="58">
        <v>100</v>
      </c>
      <c r="U1148" s="58">
        <v>100</v>
      </c>
      <c r="V1148" s="190">
        <v>40</v>
      </c>
      <c r="W1148" s="214">
        <v>40</v>
      </c>
      <c r="X1148" s="214">
        <v>100</v>
      </c>
      <c r="Y1148" s="214">
        <v>100</v>
      </c>
      <c r="Z1148" s="214">
        <v>100</v>
      </c>
      <c r="AA1148" s="214">
        <v>100</v>
      </c>
      <c r="AB1148" s="214">
        <v>100</v>
      </c>
      <c r="AC1148" s="214">
        <v>100</v>
      </c>
      <c r="AD1148" s="190">
        <v>75</v>
      </c>
      <c r="AE1148" s="214">
        <v>75</v>
      </c>
      <c r="AF1148" s="214">
        <v>75</v>
      </c>
      <c r="AG1148" s="214">
        <v>75</v>
      </c>
      <c r="AH1148" s="214">
        <v>75</v>
      </c>
      <c r="AI1148" s="214">
        <v>75</v>
      </c>
      <c r="AJ1148" s="289">
        <v>40</v>
      </c>
      <c r="AK1148" s="301">
        <v>40</v>
      </c>
      <c r="AL1148" s="301">
        <v>40</v>
      </c>
      <c r="AM1148" s="289">
        <v>100</v>
      </c>
      <c r="AN1148" s="272">
        <v>100</v>
      </c>
      <c r="AO1148" s="289">
        <v>40</v>
      </c>
      <c r="AP1148" s="301">
        <v>40</v>
      </c>
      <c r="AQ1148" s="301">
        <v>40</v>
      </c>
      <c r="AR1148" s="23"/>
      <c r="AS1148" s="116" t="str">
        <f t="shared" si="156"/>
        <v>N</v>
      </c>
      <c r="AT1148" s="113">
        <f>IFERROR(SUMIF('Current NLData'!A:A,'Payment Changes'!G1148,'Current NLData'!K:K)/COUNTIF('Current NLData'!A:A,'Payment Changes'!G1148),0)+IFERROR(VLOOKUP(G1148&amp;"-ALL",NLPaymentExport,10,FALSE),0)</f>
        <v>40</v>
      </c>
      <c r="AU1148" s="117">
        <f t="shared" si="157"/>
        <v>0</v>
      </c>
    </row>
    <row r="1149" spans="1:80" outlineLevel="1" x14ac:dyDescent="0.45">
      <c r="A1149" s="3"/>
      <c r="C1149" s="4"/>
      <c r="D1149" s="456"/>
      <c r="E1149" s="90" t="str">
        <f t="shared" si="160"/>
        <v>Bradenton</v>
      </c>
      <c r="F1149" s="92" t="str">
        <f t="shared" si="161"/>
        <v>CP154</v>
      </c>
      <c r="G1149" s="98" t="str">
        <f t="shared" si="162"/>
        <v>CP154-NEW DONOR -4th</v>
      </c>
      <c r="H1149" s="457"/>
      <c r="I1149" s="34" t="s">
        <v>79</v>
      </c>
      <c r="J1149" s="58">
        <v>40</v>
      </c>
      <c r="K1149" s="62">
        <v>75</v>
      </c>
      <c r="L1149" s="58">
        <v>40</v>
      </c>
      <c r="M1149" s="58">
        <v>100</v>
      </c>
      <c r="N1149" s="58">
        <v>100</v>
      </c>
      <c r="O1149" s="58">
        <v>100</v>
      </c>
      <c r="P1149" s="58">
        <v>100</v>
      </c>
      <c r="Q1149" s="58">
        <v>100</v>
      </c>
      <c r="R1149" s="58">
        <v>100</v>
      </c>
      <c r="S1149" s="58">
        <v>100</v>
      </c>
      <c r="T1149" s="58">
        <v>40</v>
      </c>
      <c r="U1149" s="58">
        <v>40</v>
      </c>
      <c r="V1149" s="186">
        <v>40</v>
      </c>
      <c r="W1149" s="214">
        <v>40</v>
      </c>
      <c r="X1149" s="214">
        <v>40</v>
      </c>
      <c r="Y1149" s="214">
        <v>40</v>
      </c>
      <c r="Z1149" s="214">
        <v>40</v>
      </c>
      <c r="AA1149" s="214">
        <v>40</v>
      </c>
      <c r="AB1149" s="214">
        <v>40</v>
      </c>
      <c r="AC1149" s="214">
        <v>40</v>
      </c>
      <c r="AD1149" s="190">
        <v>75</v>
      </c>
      <c r="AE1149" s="214">
        <v>75</v>
      </c>
      <c r="AF1149" s="214">
        <v>75</v>
      </c>
      <c r="AG1149" s="214">
        <v>75</v>
      </c>
      <c r="AH1149" s="214">
        <v>75</v>
      </c>
      <c r="AI1149" s="214">
        <v>75</v>
      </c>
      <c r="AJ1149" s="289">
        <v>40</v>
      </c>
      <c r="AK1149" s="301">
        <v>40</v>
      </c>
      <c r="AL1149" s="301">
        <v>40</v>
      </c>
      <c r="AM1149" s="289">
        <v>100</v>
      </c>
      <c r="AN1149" s="272">
        <v>100</v>
      </c>
      <c r="AO1149" s="289">
        <v>40</v>
      </c>
      <c r="AP1149" s="301">
        <v>40</v>
      </c>
      <c r="AQ1149" s="301">
        <v>40</v>
      </c>
      <c r="AR1149" s="23"/>
      <c r="AS1149" s="116" t="str">
        <f t="shared" si="156"/>
        <v>N</v>
      </c>
      <c r="AT1149" s="113">
        <f>IFERROR(SUMIF('Current NLData'!A:A,'Payment Changes'!G1149,'Current NLData'!K:K)/COUNTIF('Current NLData'!A:A,'Payment Changes'!G1149),0)+IFERROR(VLOOKUP(G1149&amp;"-ALL",NLPaymentExport,10,FALSE),0)</f>
        <v>40</v>
      </c>
      <c r="AU1149" s="117">
        <f t="shared" si="157"/>
        <v>0</v>
      </c>
    </row>
    <row r="1150" spans="1:80" outlineLevel="1" x14ac:dyDescent="0.45">
      <c r="A1150" s="3"/>
      <c r="C1150" s="4"/>
      <c r="D1150" s="456"/>
      <c r="E1150" s="90" t="str">
        <f t="shared" si="160"/>
        <v>Bradenton</v>
      </c>
      <c r="F1150" s="92" t="str">
        <f t="shared" si="161"/>
        <v>CP154</v>
      </c>
      <c r="G1150" s="98" t="str">
        <f t="shared" si="162"/>
        <v>CP154-NEW DONOR -5th</v>
      </c>
      <c r="H1150" s="457"/>
      <c r="I1150" s="34" t="s">
        <v>80</v>
      </c>
      <c r="J1150" s="58">
        <v>40</v>
      </c>
      <c r="K1150" s="62">
        <v>40</v>
      </c>
      <c r="L1150" s="58">
        <v>40</v>
      </c>
      <c r="M1150" s="58">
        <v>40</v>
      </c>
      <c r="N1150" s="58">
        <v>40</v>
      </c>
      <c r="O1150" s="58">
        <v>40</v>
      </c>
      <c r="P1150" s="58">
        <v>40</v>
      </c>
      <c r="Q1150" s="58">
        <v>40</v>
      </c>
      <c r="R1150" s="58">
        <v>40</v>
      </c>
      <c r="S1150" s="58">
        <v>40</v>
      </c>
      <c r="T1150" s="58">
        <v>40</v>
      </c>
      <c r="U1150" s="58">
        <v>40</v>
      </c>
      <c r="V1150" s="186">
        <v>40</v>
      </c>
      <c r="W1150" s="214">
        <v>40</v>
      </c>
      <c r="X1150" s="214">
        <v>40</v>
      </c>
      <c r="Y1150" s="214">
        <v>40</v>
      </c>
      <c r="Z1150" s="214">
        <v>40</v>
      </c>
      <c r="AA1150" s="214">
        <v>40</v>
      </c>
      <c r="AB1150" s="214">
        <v>40</v>
      </c>
      <c r="AC1150" s="214">
        <v>40</v>
      </c>
      <c r="AD1150" s="190">
        <v>100</v>
      </c>
      <c r="AE1150" s="214">
        <v>100</v>
      </c>
      <c r="AF1150" s="214">
        <v>100</v>
      </c>
      <c r="AG1150" s="214">
        <v>100</v>
      </c>
      <c r="AH1150" s="214">
        <v>100</v>
      </c>
      <c r="AI1150" s="214">
        <v>100</v>
      </c>
      <c r="AJ1150" s="289">
        <v>40</v>
      </c>
      <c r="AK1150" s="301">
        <v>40</v>
      </c>
      <c r="AL1150" s="301">
        <v>40</v>
      </c>
      <c r="AM1150" s="301">
        <v>40</v>
      </c>
      <c r="AN1150" s="272">
        <v>40</v>
      </c>
      <c r="AO1150" s="301">
        <v>40</v>
      </c>
      <c r="AP1150" s="301">
        <v>40</v>
      </c>
      <c r="AQ1150" s="301">
        <v>40</v>
      </c>
      <c r="AR1150" s="23"/>
      <c r="AS1150" s="116" t="str">
        <f t="shared" si="156"/>
        <v>N</v>
      </c>
      <c r="AT1150" s="113">
        <f>IFERROR(SUMIF('Current NLData'!A:A,'Payment Changes'!G1150,'Current NLData'!K:K)/COUNTIF('Current NLData'!A:A,'Payment Changes'!G1150),0)+IFERROR(VLOOKUP(G1150&amp;"-ALL",NLPaymentExport,10,FALSE),0)</f>
        <v>40</v>
      </c>
      <c r="AU1150" s="117">
        <f t="shared" si="157"/>
        <v>0</v>
      </c>
    </row>
    <row r="1151" spans="1:80" outlineLevel="1" x14ac:dyDescent="0.45">
      <c r="A1151" s="3"/>
      <c r="C1151" s="4"/>
      <c r="D1151" s="456"/>
      <c r="E1151" s="90" t="str">
        <f t="shared" si="160"/>
        <v>Bradenton</v>
      </c>
      <c r="F1151" s="92" t="str">
        <f t="shared" si="161"/>
        <v>CP154</v>
      </c>
      <c r="G1151" s="98" t="str">
        <f t="shared" si="162"/>
        <v>CP154-NEW DONOR -6th</v>
      </c>
      <c r="H1151" s="457"/>
      <c r="I1151" s="34" t="s">
        <v>81</v>
      </c>
      <c r="J1151" s="58">
        <v>40</v>
      </c>
      <c r="K1151" s="62">
        <v>75</v>
      </c>
      <c r="L1151" s="58">
        <v>40</v>
      </c>
      <c r="M1151" s="58">
        <v>40</v>
      </c>
      <c r="N1151" s="58">
        <v>40</v>
      </c>
      <c r="O1151" s="58">
        <v>40</v>
      </c>
      <c r="P1151" s="58">
        <v>40</v>
      </c>
      <c r="Q1151" s="58">
        <v>40</v>
      </c>
      <c r="R1151" s="58">
        <v>40</v>
      </c>
      <c r="S1151" s="58">
        <v>40</v>
      </c>
      <c r="T1151" s="58">
        <v>40</v>
      </c>
      <c r="U1151" s="58">
        <v>40</v>
      </c>
      <c r="V1151" s="186">
        <v>40</v>
      </c>
      <c r="W1151" s="214">
        <v>40</v>
      </c>
      <c r="X1151" s="214">
        <v>40</v>
      </c>
      <c r="Y1151" s="214">
        <v>40</v>
      </c>
      <c r="Z1151" s="214">
        <v>40</v>
      </c>
      <c r="AA1151" s="214">
        <v>40</v>
      </c>
      <c r="AB1151" s="214">
        <v>40</v>
      </c>
      <c r="AC1151" s="214">
        <v>40</v>
      </c>
      <c r="AD1151" s="190">
        <v>100</v>
      </c>
      <c r="AE1151" s="214">
        <v>100</v>
      </c>
      <c r="AF1151" s="214">
        <v>100</v>
      </c>
      <c r="AG1151" s="214">
        <v>100</v>
      </c>
      <c r="AH1151" s="214">
        <v>100</v>
      </c>
      <c r="AI1151" s="214">
        <v>100</v>
      </c>
      <c r="AJ1151" s="289">
        <v>40</v>
      </c>
      <c r="AK1151" s="301">
        <v>40</v>
      </c>
      <c r="AL1151" s="301">
        <v>40</v>
      </c>
      <c r="AM1151" s="301">
        <v>40</v>
      </c>
      <c r="AN1151" s="272">
        <v>40</v>
      </c>
      <c r="AO1151" s="301">
        <v>40</v>
      </c>
      <c r="AP1151" s="301">
        <v>40</v>
      </c>
      <c r="AQ1151" s="301">
        <v>40</v>
      </c>
      <c r="AR1151" s="23"/>
      <c r="AS1151" s="116" t="str">
        <f t="shared" si="156"/>
        <v>N</v>
      </c>
      <c r="AT1151" s="113">
        <f>IFERROR(SUMIF('Current NLData'!A:A,'Payment Changes'!G1151,'Current NLData'!K:K)/COUNTIF('Current NLData'!A:A,'Payment Changes'!G1151),0)+IFERROR(VLOOKUP(G1151&amp;"-ALL",NLPaymentExport,10,FALSE),0)</f>
        <v>40</v>
      </c>
      <c r="AU1151" s="117">
        <f t="shared" si="157"/>
        <v>0</v>
      </c>
    </row>
    <row r="1152" spans="1:80" outlineLevel="1" x14ac:dyDescent="0.45">
      <c r="A1152" s="3"/>
      <c r="C1152" s="4"/>
      <c r="D1152" s="456"/>
      <c r="E1152" s="90" t="str">
        <f t="shared" si="160"/>
        <v>Bradenton</v>
      </c>
      <c r="F1152" s="92" t="str">
        <f t="shared" si="161"/>
        <v>CP154</v>
      </c>
      <c r="G1152" s="98" t="str">
        <f t="shared" si="162"/>
        <v>CP154-NEW DONOR -7th</v>
      </c>
      <c r="H1152" s="457"/>
      <c r="I1152" s="34" t="s">
        <v>82</v>
      </c>
      <c r="J1152" s="58">
        <v>40</v>
      </c>
      <c r="K1152" s="62">
        <v>40</v>
      </c>
      <c r="L1152" s="58">
        <v>40</v>
      </c>
      <c r="M1152" s="58">
        <v>40</v>
      </c>
      <c r="N1152" s="58">
        <v>40</v>
      </c>
      <c r="O1152" s="58">
        <v>40</v>
      </c>
      <c r="P1152" s="58">
        <v>40</v>
      </c>
      <c r="Q1152" s="58">
        <v>40</v>
      </c>
      <c r="R1152" s="58">
        <v>40</v>
      </c>
      <c r="S1152" s="58">
        <v>40</v>
      </c>
      <c r="T1152" s="58">
        <v>40</v>
      </c>
      <c r="U1152" s="58">
        <v>40</v>
      </c>
      <c r="V1152" s="186">
        <v>40</v>
      </c>
      <c r="W1152" s="214">
        <v>40</v>
      </c>
      <c r="X1152" s="214">
        <v>40</v>
      </c>
      <c r="Y1152" s="214">
        <v>40</v>
      </c>
      <c r="Z1152" s="214">
        <v>40</v>
      </c>
      <c r="AA1152" s="214">
        <v>40</v>
      </c>
      <c r="AB1152" s="214">
        <v>40</v>
      </c>
      <c r="AC1152" s="214">
        <v>40</v>
      </c>
      <c r="AD1152" s="214">
        <v>40</v>
      </c>
      <c r="AE1152" s="214">
        <v>40</v>
      </c>
      <c r="AF1152" s="214">
        <v>40</v>
      </c>
      <c r="AG1152" s="214">
        <v>40</v>
      </c>
      <c r="AH1152" s="214">
        <v>40</v>
      </c>
      <c r="AI1152" s="214">
        <v>40</v>
      </c>
      <c r="AJ1152" s="272">
        <v>40</v>
      </c>
      <c r="AK1152" s="301">
        <v>40</v>
      </c>
      <c r="AL1152" s="301">
        <v>40</v>
      </c>
      <c r="AM1152" s="301">
        <v>40</v>
      </c>
      <c r="AN1152" s="272">
        <v>40</v>
      </c>
      <c r="AO1152" s="301">
        <v>40</v>
      </c>
      <c r="AP1152" s="301">
        <v>40</v>
      </c>
      <c r="AQ1152" s="301">
        <v>40</v>
      </c>
      <c r="AR1152" s="23"/>
      <c r="AS1152" s="116" t="str">
        <f t="shared" si="156"/>
        <v>N</v>
      </c>
      <c r="AT1152" s="113">
        <f>IFERROR(SUMIF('Current NLData'!A:A,'Payment Changes'!G1152,'Current NLData'!K:K)/COUNTIF('Current NLData'!A:A,'Payment Changes'!G1152),0)+IFERROR(VLOOKUP(G1152&amp;"-ALL",NLPaymentExport,10,FALSE),0)</f>
        <v>40</v>
      </c>
      <c r="AU1152" s="117">
        <f t="shared" si="157"/>
        <v>0</v>
      </c>
    </row>
    <row r="1153" spans="1:80" outlineLevel="1" x14ac:dyDescent="0.45">
      <c r="A1153" s="3"/>
      <c r="C1153" s="4"/>
      <c r="D1153" s="456"/>
      <c r="E1153" s="90" t="str">
        <f t="shared" si="160"/>
        <v>Bradenton</v>
      </c>
      <c r="F1153" s="92" t="str">
        <f t="shared" si="161"/>
        <v>CP154</v>
      </c>
      <c r="G1153" s="98" t="str">
        <f t="shared" si="162"/>
        <v>CP154-NEW DONOR -8th</v>
      </c>
      <c r="H1153" s="457"/>
      <c r="I1153" s="35" t="s">
        <v>83</v>
      </c>
      <c r="J1153" s="63">
        <v>40</v>
      </c>
      <c r="K1153" s="64">
        <v>75</v>
      </c>
      <c r="L1153" s="63">
        <v>40</v>
      </c>
      <c r="M1153" s="63">
        <v>40</v>
      </c>
      <c r="N1153" s="63">
        <v>40</v>
      </c>
      <c r="O1153" s="63">
        <v>40</v>
      </c>
      <c r="P1153" s="63">
        <v>40</v>
      </c>
      <c r="Q1153" s="63">
        <v>40</v>
      </c>
      <c r="R1153" s="63">
        <v>40</v>
      </c>
      <c r="S1153" s="63">
        <v>40</v>
      </c>
      <c r="T1153" s="63">
        <v>40</v>
      </c>
      <c r="U1153" s="63">
        <v>40</v>
      </c>
      <c r="V1153" s="187">
        <v>40</v>
      </c>
      <c r="W1153" s="221">
        <v>40</v>
      </c>
      <c r="X1153" s="221">
        <v>40</v>
      </c>
      <c r="Y1153" s="221">
        <v>40</v>
      </c>
      <c r="Z1153" s="221">
        <v>40</v>
      </c>
      <c r="AA1153" s="221">
        <v>40</v>
      </c>
      <c r="AB1153" s="221">
        <v>40</v>
      </c>
      <c r="AC1153" s="221">
        <v>40</v>
      </c>
      <c r="AD1153" s="221">
        <v>40</v>
      </c>
      <c r="AE1153" s="221">
        <v>40</v>
      </c>
      <c r="AF1153" s="221">
        <v>40</v>
      </c>
      <c r="AG1153" s="221">
        <v>40</v>
      </c>
      <c r="AH1153" s="221">
        <v>40</v>
      </c>
      <c r="AI1153" s="221">
        <v>40</v>
      </c>
      <c r="AJ1153" s="273">
        <v>40</v>
      </c>
      <c r="AK1153" s="302">
        <v>40</v>
      </c>
      <c r="AL1153" s="302">
        <v>40</v>
      </c>
      <c r="AM1153" s="302">
        <v>40</v>
      </c>
      <c r="AN1153" s="273">
        <v>40</v>
      </c>
      <c r="AO1153" s="302">
        <v>40</v>
      </c>
      <c r="AP1153" s="302">
        <v>40</v>
      </c>
      <c r="AQ1153" s="302">
        <v>40</v>
      </c>
      <c r="AR1153" s="23"/>
      <c r="AS1153" s="116" t="str">
        <f t="shared" si="156"/>
        <v>N</v>
      </c>
      <c r="AT1153" s="113">
        <f>IFERROR(SUMIF('Current NLData'!A:A,'Payment Changes'!G1153,'Current NLData'!K:K)/COUNTIF('Current NLData'!A:A,'Payment Changes'!G1153),0)+IFERROR(VLOOKUP(G1153&amp;"-ALL",NLPaymentExport,10,FALSE),0)</f>
        <v>40</v>
      </c>
      <c r="AU1153" s="117">
        <f t="shared" si="157"/>
        <v>0</v>
      </c>
    </row>
    <row r="1154" spans="1:80" ht="28.5" outlineLevel="1" x14ac:dyDescent="0.45">
      <c r="A1154" s="3"/>
      <c r="C1154" s="4"/>
      <c r="D1154" s="456"/>
      <c r="E1154" s="90" t="str">
        <f t="shared" si="160"/>
        <v>Bradenton</v>
      </c>
      <c r="F1154" s="92" t="str">
        <f t="shared" si="161"/>
        <v>CP154</v>
      </c>
      <c r="G1154" s="98" t="str">
        <f t="shared" si="162"/>
        <v>CP154-RETURN - 1st don of the week -STD</v>
      </c>
      <c r="H1154" s="457"/>
      <c r="I1154" s="36" t="s">
        <v>84</v>
      </c>
      <c r="J1154" s="58">
        <v>40</v>
      </c>
      <c r="K1154" s="58">
        <v>40</v>
      </c>
      <c r="L1154" s="58">
        <v>40</v>
      </c>
      <c r="M1154" s="58">
        <v>40</v>
      </c>
      <c r="N1154" s="58">
        <v>40</v>
      </c>
      <c r="O1154" s="58">
        <v>40</v>
      </c>
      <c r="P1154" s="58">
        <v>40</v>
      </c>
      <c r="Q1154" s="58">
        <v>40</v>
      </c>
      <c r="R1154" s="58">
        <v>40</v>
      </c>
      <c r="S1154" s="58">
        <v>40</v>
      </c>
      <c r="T1154" s="58">
        <v>40</v>
      </c>
      <c r="U1154" s="58">
        <v>40</v>
      </c>
      <c r="V1154" s="186">
        <v>40</v>
      </c>
      <c r="W1154" s="214">
        <v>40</v>
      </c>
      <c r="X1154" s="214">
        <v>40</v>
      </c>
      <c r="Y1154" s="214">
        <v>40</v>
      </c>
      <c r="Z1154" s="214">
        <v>40</v>
      </c>
      <c r="AA1154" s="214">
        <v>40</v>
      </c>
      <c r="AB1154" s="214">
        <v>40</v>
      </c>
      <c r="AC1154" s="214">
        <v>40</v>
      </c>
      <c r="AD1154" s="214">
        <v>40</v>
      </c>
      <c r="AE1154" s="214">
        <v>40</v>
      </c>
      <c r="AF1154" s="214">
        <v>40</v>
      </c>
      <c r="AG1154" s="214">
        <v>40</v>
      </c>
      <c r="AH1154" s="214">
        <v>40</v>
      </c>
      <c r="AI1154" s="214">
        <v>40</v>
      </c>
      <c r="AJ1154" s="272">
        <v>40</v>
      </c>
      <c r="AK1154" s="301">
        <v>40</v>
      </c>
      <c r="AL1154" s="301">
        <v>40</v>
      </c>
      <c r="AM1154" s="301">
        <v>40</v>
      </c>
      <c r="AN1154" s="272">
        <v>40</v>
      </c>
      <c r="AO1154" s="301">
        <v>40</v>
      </c>
      <c r="AP1154" s="301">
        <v>40</v>
      </c>
      <c r="AQ1154" s="301">
        <v>40</v>
      </c>
      <c r="AR1154" s="22"/>
      <c r="AS1154" s="116" t="str">
        <f t="shared" si="156"/>
        <v>N</v>
      </c>
      <c r="AT1154" s="113">
        <f>IFERROR(SUMIF('Current NLData'!A:A,'Payment Changes'!G1154,'Current NLData'!K:K)/COUNTIF('Current NLData'!A:A,'Payment Changes'!G1154),0)+IFERROR(VLOOKUP(G1154&amp;"-ALL",NLPaymentExport,10,FALSE),0)</f>
        <v>40</v>
      </c>
      <c r="AU1154" s="117">
        <f t="shared" si="157"/>
        <v>0</v>
      </c>
    </row>
    <row r="1155" spans="1:80" ht="28.5" outlineLevel="1" x14ac:dyDescent="0.45">
      <c r="A1155" s="3"/>
      <c r="C1155" s="4"/>
      <c r="D1155" s="456"/>
      <c r="E1155" s="90" t="str">
        <f t="shared" si="160"/>
        <v>Bradenton</v>
      </c>
      <c r="F1155" s="92" t="str">
        <f t="shared" si="161"/>
        <v>CP154</v>
      </c>
      <c r="G1155" s="98" t="str">
        <f t="shared" si="162"/>
        <v>CP154-RETURN - 2nd don of the week -BONUS</v>
      </c>
      <c r="H1155" s="457"/>
      <c r="I1155" s="36" t="s">
        <v>85</v>
      </c>
      <c r="J1155" s="58">
        <v>35</v>
      </c>
      <c r="K1155" s="58">
        <v>35</v>
      </c>
      <c r="L1155" s="58">
        <v>35</v>
      </c>
      <c r="M1155" s="58">
        <v>35</v>
      </c>
      <c r="N1155" s="58">
        <v>35</v>
      </c>
      <c r="O1155" s="58">
        <v>35</v>
      </c>
      <c r="P1155" s="58">
        <v>35</v>
      </c>
      <c r="Q1155" s="58">
        <v>35</v>
      </c>
      <c r="R1155" s="58">
        <v>35</v>
      </c>
      <c r="S1155" s="58">
        <v>35</v>
      </c>
      <c r="T1155" s="58">
        <v>35</v>
      </c>
      <c r="U1155" s="58">
        <v>35</v>
      </c>
      <c r="V1155" s="186">
        <v>35</v>
      </c>
      <c r="W1155" s="214">
        <v>35</v>
      </c>
      <c r="X1155" s="214">
        <v>35</v>
      </c>
      <c r="Y1155" s="214">
        <v>35</v>
      </c>
      <c r="Z1155" s="214">
        <v>35</v>
      </c>
      <c r="AA1155" s="214">
        <v>35</v>
      </c>
      <c r="AB1155" s="214">
        <v>35</v>
      </c>
      <c r="AC1155" s="214">
        <v>35</v>
      </c>
      <c r="AD1155" s="214">
        <v>35</v>
      </c>
      <c r="AE1155" s="214">
        <v>35</v>
      </c>
      <c r="AF1155" s="214">
        <v>35</v>
      </c>
      <c r="AG1155" s="214">
        <v>35</v>
      </c>
      <c r="AH1155" s="214">
        <v>35</v>
      </c>
      <c r="AI1155" s="214">
        <v>35</v>
      </c>
      <c r="AJ1155" s="272">
        <v>35</v>
      </c>
      <c r="AK1155" s="301">
        <v>35</v>
      </c>
      <c r="AL1155" s="301">
        <v>35</v>
      </c>
      <c r="AM1155" s="301">
        <v>35</v>
      </c>
      <c r="AN1155" s="272">
        <v>35</v>
      </c>
      <c r="AO1155" s="301">
        <v>35</v>
      </c>
      <c r="AP1155" s="301">
        <v>35</v>
      </c>
      <c r="AQ1155" s="301">
        <v>35</v>
      </c>
      <c r="AR1155" s="22"/>
      <c r="AS1155" s="116" t="str">
        <f t="shared" ref="AS1155:AS1218" si="163">IF(AP1155=AQ1155,"N","Y")</f>
        <v>N</v>
      </c>
      <c r="AT1155" s="113">
        <f>IFERROR(SUMIF('Current NLData'!A:A,'Payment Changes'!G1155,'Current NLData'!K:K)/COUNTIF('Current NLData'!A:A,'Payment Changes'!G1155),0)+IFERROR(VLOOKUP(G1155&amp;"-ALL",NLPaymentExport,10,FALSE),0)</f>
        <v>35</v>
      </c>
      <c r="AU1155" s="117">
        <f t="shared" si="157"/>
        <v>0</v>
      </c>
    </row>
    <row r="1156" spans="1:80" ht="28.5" outlineLevel="1" x14ac:dyDescent="0.45">
      <c r="A1156" s="3"/>
      <c r="C1156" s="4"/>
      <c r="D1156" s="456"/>
      <c r="E1156" s="90" t="str">
        <f t="shared" si="160"/>
        <v>Bradenton</v>
      </c>
      <c r="F1156" s="92" t="str">
        <f t="shared" si="161"/>
        <v>CP154</v>
      </c>
      <c r="G1156" s="98" t="str">
        <f t="shared" si="162"/>
        <v>CP154-RETURN - 5th don of the month -BONUS</v>
      </c>
      <c r="H1156" s="457"/>
      <c r="I1156" s="37" t="s">
        <v>86</v>
      </c>
      <c r="J1156" s="65">
        <v>0</v>
      </c>
      <c r="K1156" s="65">
        <v>0</v>
      </c>
      <c r="L1156" s="65">
        <v>0</v>
      </c>
      <c r="M1156" s="65">
        <v>0</v>
      </c>
      <c r="N1156" s="65">
        <v>0</v>
      </c>
      <c r="O1156" s="65">
        <v>0</v>
      </c>
      <c r="P1156" s="65">
        <v>0</v>
      </c>
      <c r="Q1156" s="65">
        <v>0</v>
      </c>
      <c r="R1156" s="65">
        <v>0</v>
      </c>
      <c r="S1156" s="65">
        <v>0</v>
      </c>
      <c r="T1156" s="65">
        <v>0</v>
      </c>
      <c r="U1156" s="65">
        <v>0</v>
      </c>
      <c r="V1156" s="188">
        <v>0</v>
      </c>
      <c r="W1156" s="222">
        <v>0</v>
      </c>
      <c r="X1156" s="222">
        <v>0</v>
      </c>
      <c r="Y1156" s="222">
        <v>0</v>
      </c>
      <c r="Z1156" s="222">
        <v>0</v>
      </c>
      <c r="AA1156" s="222">
        <v>0</v>
      </c>
      <c r="AB1156" s="222">
        <v>0</v>
      </c>
      <c r="AC1156" s="222">
        <v>0</v>
      </c>
      <c r="AD1156" s="199">
        <v>20</v>
      </c>
      <c r="AE1156" s="222">
        <v>20</v>
      </c>
      <c r="AF1156" s="222">
        <v>20</v>
      </c>
      <c r="AG1156" s="222">
        <v>20</v>
      </c>
      <c r="AH1156" s="222">
        <v>20</v>
      </c>
      <c r="AI1156" s="222">
        <v>20</v>
      </c>
      <c r="AJ1156" s="290">
        <v>0</v>
      </c>
      <c r="AK1156" s="303">
        <v>0</v>
      </c>
      <c r="AL1156" s="303">
        <v>0</v>
      </c>
      <c r="AM1156" s="303">
        <v>0</v>
      </c>
      <c r="AN1156" s="287">
        <v>0</v>
      </c>
      <c r="AO1156" s="303">
        <v>0</v>
      </c>
      <c r="AP1156" s="303">
        <v>0</v>
      </c>
      <c r="AQ1156" s="303">
        <v>0</v>
      </c>
      <c r="AR1156" s="22"/>
      <c r="AS1156" s="116" t="str">
        <f t="shared" si="163"/>
        <v>N</v>
      </c>
      <c r="AT1156" s="113">
        <f>IFERROR(SUMIF('Current NLData'!A:A,'Payment Changes'!G1156,'Current NLData'!K:K)/COUNTIF('Current NLData'!A:A,'Payment Changes'!G1156),0)+IFERROR(VLOOKUP(G1156&amp;"-ALL",NLPaymentExport,10,FALSE),0)</f>
        <v>0</v>
      </c>
      <c r="AU1156" s="117">
        <f t="shared" si="157"/>
        <v>0</v>
      </c>
    </row>
    <row r="1157" spans="1:80" ht="28.5" outlineLevel="1" x14ac:dyDescent="0.45">
      <c r="A1157" s="3"/>
      <c r="C1157" s="4"/>
      <c r="D1157" s="456"/>
      <c r="E1157" s="90" t="str">
        <f t="shared" si="160"/>
        <v>Bradenton</v>
      </c>
      <c r="F1157" s="92" t="str">
        <f t="shared" si="161"/>
        <v>CP154</v>
      </c>
      <c r="G1157" s="98" t="str">
        <f t="shared" si="162"/>
        <v>CP154-RETURN - 6th don of the month -BONUS</v>
      </c>
      <c r="H1157" s="457"/>
      <c r="I1157" s="38" t="s">
        <v>87</v>
      </c>
      <c r="J1157" s="58">
        <v>0</v>
      </c>
      <c r="K1157" s="58">
        <v>0</v>
      </c>
      <c r="L1157" s="58">
        <v>0</v>
      </c>
      <c r="M1157" s="58">
        <v>30</v>
      </c>
      <c r="N1157" s="58">
        <v>30</v>
      </c>
      <c r="O1157" s="58">
        <v>30</v>
      </c>
      <c r="P1157" s="58">
        <v>30</v>
      </c>
      <c r="Q1157" s="58">
        <v>30</v>
      </c>
      <c r="R1157" s="58">
        <v>30</v>
      </c>
      <c r="S1157" s="58">
        <v>30</v>
      </c>
      <c r="T1157" s="58">
        <v>30</v>
      </c>
      <c r="U1157" s="58">
        <v>30</v>
      </c>
      <c r="V1157" s="186">
        <v>30</v>
      </c>
      <c r="W1157" s="214">
        <v>30</v>
      </c>
      <c r="X1157" s="214">
        <v>20</v>
      </c>
      <c r="Y1157" s="214">
        <v>20</v>
      </c>
      <c r="Z1157" s="214">
        <v>20</v>
      </c>
      <c r="AA1157" s="214">
        <v>20</v>
      </c>
      <c r="AB1157" s="214">
        <v>20</v>
      </c>
      <c r="AC1157" s="214">
        <v>20</v>
      </c>
      <c r="AD1157" s="190">
        <v>40</v>
      </c>
      <c r="AE1157" s="214">
        <v>40</v>
      </c>
      <c r="AF1157" s="214">
        <v>40</v>
      </c>
      <c r="AG1157" s="190">
        <v>30</v>
      </c>
      <c r="AH1157" s="190">
        <v>30</v>
      </c>
      <c r="AI1157" s="214">
        <v>30</v>
      </c>
      <c r="AJ1157" s="289">
        <v>10</v>
      </c>
      <c r="AK1157" s="301">
        <v>10</v>
      </c>
      <c r="AL1157" s="301">
        <v>10</v>
      </c>
      <c r="AM1157" s="301">
        <v>10</v>
      </c>
      <c r="AN1157" s="272">
        <v>10</v>
      </c>
      <c r="AO1157" s="289">
        <v>20</v>
      </c>
      <c r="AP1157" s="301">
        <v>20</v>
      </c>
      <c r="AQ1157" s="301">
        <v>20</v>
      </c>
      <c r="AR1157" s="22"/>
      <c r="AS1157" s="116" t="str">
        <f t="shared" si="163"/>
        <v>N</v>
      </c>
      <c r="AT1157" s="113">
        <f>IFERROR(SUMIF('Current NLData'!A:A,'Payment Changes'!G1157,'Current NLData'!K:K)/COUNTIF('Current NLData'!A:A,'Payment Changes'!G1157),0)+IFERROR(VLOOKUP(G1157&amp;"-ALL",NLPaymentExport,10,FALSE),0)</f>
        <v>20</v>
      </c>
      <c r="AU1157" s="117">
        <f t="shared" si="157"/>
        <v>0</v>
      </c>
    </row>
    <row r="1158" spans="1:80" ht="28.5" outlineLevel="1" x14ac:dyDescent="0.45">
      <c r="A1158" s="3"/>
      <c r="C1158" s="4"/>
      <c r="D1158" s="456"/>
      <c r="E1158" s="90" t="str">
        <f t="shared" si="160"/>
        <v>Bradenton</v>
      </c>
      <c r="F1158" s="92" t="str">
        <f t="shared" si="161"/>
        <v>CP154</v>
      </c>
      <c r="G1158" s="98" t="str">
        <f t="shared" si="162"/>
        <v>CP154-RETURN - 7th don of the month -BONUS</v>
      </c>
      <c r="H1158" s="457"/>
      <c r="I1158" s="38" t="s">
        <v>88</v>
      </c>
      <c r="J1158" s="58">
        <v>0</v>
      </c>
      <c r="K1158" s="58">
        <v>0</v>
      </c>
      <c r="L1158" s="58">
        <v>0</v>
      </c>
      <c r="M1158" s="58">
        <v>0</v>
      </c>
      <c r="N1158" s="58">
        <v>0</v>
      </c>
      <c r="O1158" s="58">
        <v>0</v>
      </c>
      <c r="P1158" s="58">
        <v>0</v>
      </c>
      <c r="Q1158" s="58">
        <v>0</v>
      </c>
      <c r="R1158" s="58">
        <v>0</v>
      </c>
      <c r="S1158" s="58">
        <v>0</v>
      </c>
      <c r="T1158" s="58">
        <v>0</v>
      </c>
      <c r="U1158" s="58">
        <v>0</v>
      </c>
      <c r="V1158" s="186">
        <v>0</v>
      </c>
      <c r="W1158" s="214">
        <v>0</v>
      </c>
      <c r="X1158" s="214">
        <v>0</v>
      </c>
      <c r="Y1158" s="214">
        <v>0</v>
      </c>
      <c r="Z1158" s="214">
        <v>0</v>
      </c>
      <c r="AA1158" s="214">
        <v>0</v>
      </c>
      <c r="AB1158" s="214">
        <v>0</v>
      </c>
      <c r="AC1158" s="214">
        <v>0</v>
      </c>
      <c r="AD1158" s="190">
        <v>40</v>
      </c>
      <c r="AE1158" s="214">
        <v>40</v>
      </c>
      <c r="AF1158" s="214">
        <v>40</v>
      </c>
      <c r="AG1158" s="190">
        <v>30</v>
      </c>
      <c r="AH1158" s="190">
        <v>30</v>
      </c>
      <c r="AI1158" s="190">
        <v>0</v>
      </c>
      <c r="AJ1158" s="272">
        <v>0</v>
      </c>
      <c r="AK1158" s="301">
        <v>0</v>
      </c>
      <c r="AL1158" s="301">
        <v>0</v>
      </c>
      <c r="AM1158" s="301">
        <v>0</v>
      </c>
      <c r="AN1158" s="272">
        <v>0</v>
      </c>
      <c r="AO1158" s="301">
        <v>0</v>
      </c>
      <c r="AP1158" s="301">
        <v>0</v>
      </c>
      <c r="AQ1158" s="301">
        <v>0</v>
      </c>
      <c r="AR1158" s="22"/>
      <c r="AS1158" s="116" t="str">
        <f t="shared" si="163"/>
        <v>N</v>
      </c>
      <c r="AT1158" s="113">
        <f>IFERROR(SUMIF('Current NLData'!A:A,'Payment Changes'!G1158,'Current NLData'!K:K)/COUNTIF('Current NLData'!A:A,'Payment Changes'!G1158),0)+IFERROR(VLOOKUP(G1158&amp;"-ALL",NLPaymentExport,10,FALSE),0)</f>
        <v>0</v>
      </c>
      <c r="AU1158" s="117">
        <f t="shared" si="157"/>
        <v>0</v>
      </c>
    </row>
    <row r="1159" spans="1:80" ht="28.5" outlineLevel="1" x14ac:dyDescent="0.45">
      <c r="A1159" s="3"/>
      <c r="C1159" s="4"/>
      <c r="D1159" s="456"/>
      <c r="E1159" s="90" t="str">
        <f t="shared" si="160"/>
        <v>Bradenton</v>
      </c>
      <c r="F1159" s="92" t="str">
        <f t="shared" si="161"/>
        <v>CP154</v>
      </c>
      <c r="G1159" s="98" t="str">
        <f t="shared" si="162"/>
        <v>CP154-RETURN - 8th don of the month -BONUS</v>
      </c>
      <c r="H1159" s="457"/>
      <c r="I1159" s="38" t="s">
        <v>89</v>
      </c>
      <c r="J1159" s="58">
        <v>0</v>
      </c>
      <c r="K1159" s="58">
        <v>0</v>
      </c>
      <c r="L1159" s="58">
        <v>0</v>
      </c>
      <c r="M1159" s="58">
        <v>0</v>
      </c>
      <c r="N1159" s="58">
        <v>0</v>
      </c>
      <c r="O1159" s="58">
        <v>0</v>
      </c>
      <c r="P1159" s="58">
        <v>0</v>
      </c>
      <c r="Q1159" s="58">
        <v>0</v>
      </c>
      <c r="R1159" s="58">
        <v>0</v>
      </c>
      <c r="S1159" s="58">
        <v>0</v>
      </c>
      <c r="T1159" s="58">
        <v>0</v>
      </c>
      <c r="U1159" s="58">
        <v>0</v>
      </c>
      <c r="V1159" s="186">
        <v>0</v>
      </c>
      <c r="W1159" s="214">
        <v>0</v>
      </c>
      <c r="X1159" s="214">
        <v>0</v>
      </c>
      <c r="Y1159" s="214">
        <v>0</v>
      </c>
      <c r="Z1159" s="214">
        <v>0</v>
      </c>
      <c r="AA1159" s="214">
        <v>0</v>
      </c>
      <c r="AB1159" s="214">
        <v>0</v>
      </c>
      <c r="AC1159" s="214">
        <v>0</v>
      </c>
      <c r="AD1159" s="214">
        <v>0</v>
      </c>
      <c r="AE1159" s="214">
        <v>0</v>
      </c>
      <c r="AF1159" s="214">
        <v>0</v>
      </c>
      <c r="AG1159" s="214">
        <v>0</v>
      </c>
      <c r="AH1159" s="214">
        <v>0</v>
      </c>
      <c r="AI1159" s="214">
        <v>0</v>
      </c>
      <c r="AJ1159" s="272">
        <v>0</v>
      </c>
      <c r="AK1159" s="301">
        <v>0</v>
      </c>
      <c r="AL1159" s="301">
        <v>0</v>
      </c>
      <c r="AM1159" s="301">
        <v>0</v>
      </c>
      <c r="AN1159" s="272">
        <v>0</v>
      </c>
      <c r="AO1159" s="301">
        <v>0</v>
      </c>
      <c r="AP1159" s="301">
        <v>0</v>
      </c>
      <c r="AQ1159" s="301">
        <v>0</v>
      </c>
      <c r="AR1159" s="22"/>
      <c r="AS1159" s="116" t="str">
        <f t="shared" si="163"/>
        <v>N</v>
      </c>
      <c r="AT1159" s="113">
        <f>IFERROR(SUMIF('Current NLData'!A:A,'Payment Changes'!G1159,'Current NLData'!K:K)/COUNTIF('Current NLData'!A:A,'Payment Changes'!G1159),0)+IFERROR(VLOOKUP(G1159&amp;"-ALL",NLPaymentExport,10,FALSE),0)</f>
        <v>0</v>
      </c>
      <c r="AU1159" s="117">
        <f t="shared" ref="AU1159:AU1222" si="164">IF(OR(I1159 = "New Donor", I1159="Return Donor", I1159="Retention Bonus", I1159="Referral", I1159 = ""),"",AQ1159-AT1159 )</f>
        <v>0</v>
      </c>
    </row>
    <row r="1160" spans="1:80" ht="28.5" outlineLevel="1" x14ac:dyDescent="0.45">
      <c r="A1160" s="3"/>
      <c r="C1160" s="4" t="str">
        <f>IF(J1160=0,"Warning","")</f>
        <v/>
      </c>
      <c r="D1160" s="456"/>
      <c r="E1160" s="90" t="str">
        <f t="shared" si="160"/>
        <v>Bradenton</v>
      </c>
      <c r="F1160" s="92" t="str">
        <f t="shared" si="161"/>
        <v>CP154</v>
      </c>
      <c r="G1160" s="98" t="str">
        <f t="shared" si="162"/>
        <v>CP154-RETURN - Buddy referral  -BONUS</v>
      </c>
      <c r="H1160" s="457"/>
      <c r="I1160" s="39" t="s">
        <v>90</v>
      </c>
      <c r="J1160" s="58">
        <v>50</v>
      </c>
      <c r="K1160" s="57">
        <v>0</v>
      </c>
      <c r="L1160" s="56">
        <v>0</v>
      </c>
      <c r="M1160" s="56">
        <v>50</v>
      </c>
      <c r="N1160" s="56">
        <v>50</v>
      </c>
      <c r="O1160" s="56">
        <v>50</v>
      </c>
      <c r="P1160" s="56">
        <v>50</v>
      </c>
      <c r="Q1160" s="56">
        <v>50</v>
      </c>
      <c r="R1160" s="56">
        <v>50</v>
      </c>
      <c r="S1160" s="56">
        <v>50</v>
      </c>
      <c r="T1160" s="56">
        <v>50</v>
      </c>
      <c r="U1160" s="56">
        <v>50</v>
      </c>
      <c r="V1160" s="193">
        <v>50</v>
      </c>
      <c r="W1160" s="226">
        <v>50</v>
      </c>
      <c r="X1160" s="226">
        <v>50</v>
      </c>
      <c r="Y1160" s="226">
        <v>50</v>
      </c>
      <c r="Z1160" s="226">
        <v>50</v>
      </c>
      <c r="AA1160" s="226">
        <v>100</v>
      </c>
      <c r="AB1160" s="237">
        <v>50</v>
      </c>
      <c r="AC1160" s="237">
        <v>50</v>
      </c>
      <c r="AD1160" s="226">
        <v>50</v>
      </c>
      <c r="AE1160" s="226">
        <v>50</v>
      </c>
      <c r="AF1160" s="226">
        <v>50</v>
      </c>
      <c r="AG1160" s="226">
        <v>50</v>
      </c>
      <c r="AH1160" s="226">
        <v>50</v>
      </c>
      <c r="AI1160" s="226">
        <v>50</v>
      </c>
      <c r="AJ1160" s="292">
        <v>25</v>
      </c>
      <c r="AK1160" s="323">
        <v>25</v>
      </c>
      <c r="AL1160" s="323">
        <v>25</v>
      </c>
      <c r="AM1160" s="292">
        <v>50</v>
      </c>
      <c r="AN1160" s="293">
        <v>50</v>
      </c>
      <c r="AO1160" s="323">
        <v>50</v>
      </c>
      <c r="AP1160" s="323">
        <v>50</v>
      </c>
      <c r="AQ1160" s="323">
        <v>50</v>
      </c>
      <c r="AR1160" s="23"/>
      <c r="AS1160" s="116" t="str">
        <f t="shared" si="163"/>
        <v>N</v>
      </c>
      <c r="AT1160" s="113">
        <f>IFERROR(SUMIF('Current NLData'!A:A,'Payment Changes'!G1160,'Current NLData'!K:K)/COUNTIF('Current NLData'!A:A,'Payment Changes'!G1160),0)+IFERROR(VLOOKUP(G1160&amp;"-ALL",NLPaymentExport,10,FALSE),0)</f>
        <v>50</v>
      </c>
      <c r="AU1160" s="117">
        <f t="shared" si="164"/>
        <v>0</v>
      </c>
    </row>
    <row r="1161" spans="1:80" s="89" customFormat="1" ht="21.4" thickBot="1" x14ac:dyDescent="0.7">
      <c r="A1161" s="85"/>
      <c r="B1161" s="348"/>
      <c r="C1161" s="160"/>
      <c r="D1161" s="86"/>
      <c r="E1161" s="86"/>
      <c r="F1161" s="86"/>
      <c r="G1161" s="86"/>
      <c r="H1161" s="95"/>
      <c r="I1161" s="87"/>
      <c r="J1161" s="88"/>
      <c r="K1161" s="88"/>
      <c r="L1161" s="88"/>
      <c r="M1161" s="88"/>
      <c r="N1161" s="88"/>
      <c r="O1161" s="88"/>
      <c r="P1161" s="88"/>
      <c r="Q1161" s="88"/>
      <c r="R1161" s="88"/>
      <c r="S1161" s="88"/>
      <c r="T1161" s="88"/>
      <c r="U1161" s="88"/>
      <c r="V1161" s="189" t="s">
        <v>91</v>
      </c>
      <c r="W1161" s="189" t="s">
        <v>91</v>
      </c>
      <c r="X1161" s="189" t="s">
        <v>91</v>
      </c>
      <c r="Y1161" s="189" t="s">
        <v>91</v>
      </c>
      <c r="Z1161" s="189" t="s">
        <v>91</v>
      </c>
      <c r="AA1161" s="189" t="s">
        <v>91</v>
      </c>
      <c r="AB1161" s="189" t="s">
        <v>91</v>
      </c>
      <c r="AC1161" s="189" t="s">
        <v>91</v>
      </c>
      <c r="AD1161" s="257" t="s">
        <v>91</v>
      </c>
      <c r="AE1161" s="257" t="s">
        <v>91</v>
      </c>
      <c r="AF1161" s="257" t="s">
        <v>91</v>
      </c>
      <c r="AG1161" s="257" t="s">
        <v>91</v>
      </c>
      <c r="AH1161" s="257" t="s">
        <v>91</v>
      </c>
      <c r="AI1161" s="257" t="s">
        <v>91</v>
      </c>
      <c r="AJ1161" s="288" t="s">
        <v>91</v>
      </c>
      <c r="AK1161" s="311" t="s">
        <v>91</v>
      </c>
      <c r="AL1161" s="311" t="s">
        <v>91</v>
      </c>
      <c r="AM1161" s="311" t="s">
        <v>91</v>
      </c>
      <c r="AN1161" s="288" t="s">
        <v>91</v>
      </c>
      <c r="AO1161" s="311" t="s">
        <v>91</v>
      </c>
      <c r="AP1161" s="311" t="s">
        <v>91</v>
      </c>
      <c r="AQ1161" s="311" t="s">
        <v>91</v>
      </c>
      <c r="AR1161" s="21"/>
      <c r="AS1161" s="116" t="str">
        <f t="shared" si="163"/>
        <v>N</v>
      </c>
      <c r="AT1161" s="113">
        <f>IFERROR(SUMIF('Current NLData'!A:A,'Payment Changes'!G1161,'Current NLData'!K:K)/COUNTIF('Current NLData'!A:A,'Payment Changes'!G1161),0)+IFERROR(VLOOKUP(G1161&amp;"-ALL",NLPaymentExport,10,FALSE),0)</f>
        <v>0</v>
      </c>
      <c r="AU1161" s="117" t="str">
        <f t="shared" si="164"/>
        <v/>
      </c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</row>
    <row r="1162" spans="1:80" s="10" customFormat="1" x14ac:dyDescent="0.45">
      <c r="A1162" s="458">
        <v>64</v>
      </c>
      <c r="B1162" s="461" t="s">
        <v>807</v>
      </c>
      <c r="C1162" s="464" t="s">
        <v>44</v>
      </c>
      <c r="D1162" s="467" t="s">
        <v>305</v>
      </c>
      <c r="E1162" s="105" t="str">
        <f t="shared" si="160"/>
        <v>Port Orange</v>
      </c>
      <c r="F1162" s="106" t="s">
        <v>808</v>
      </c>
      <c r="G1162" s="107" t="str">
        <f t="shared" ref="G1162:G1180" si="165">F1162&amp;"-"&amp;I1162</f>
        <v>CP943-New Donor</v>
      </c>
      <c r="H1162" s="470" t="s">
        <v>282</v>
      </c>
      <c r="I1162" s="76" t="s">
        <v>48</v>
      </c>
      <c r="J1162" s="40" t="s">
        <v>809</v>
      </c>
      <c r="K1162" s="41" t="s">
        <v>810</v>
      </c>
      <c r="L1162" s="41" t="s">
        <v>469</v>
      </c>
      <c r="M1162" s="41" t="s">
        <v>217</v>
      </c>
      <c r="N1162" s="40" t="s">
        <v>217</v>
      </c>
      <c r="O1162" s="40" t="s">
        <v>217</v>
      </c>
      <c r="P1162" s="40" t="s">
        <v>217</v>
      </c>
      <c r="Q1162" s="40" t="s">
        <v>217</v>
      </c>
      <c r="R1162" s="40" t="s">
        <v>217</v>
      </c>
      <c r="S1162" s="40" t="s">
        <v>217</v>
      </c>
      <c r="T1162" s="40" t="s">
        <v>217</v>
      </c>
      <c r="U1162" s="171" t="s">
        <v>183</v>
      </c>
      <c r="V1162" s="180" t="s">
        <v>183</v>
      </c>
      <c r="W1162" s="180" t="s">
        <v>183</v>
      </c>
      <c r="X1162" s="180" t="s">
        <v>183</v>
      </c>
      <c r="Y1162" s="180" t="s">
        <v>183</v>
      </c>
      <c r="Z1162" s="180" t="s">
        <v>183</v>
      </c>
      <c r="AA1162" s="180" t="s">
        <v>183</v>
      </c>
      <c r="AB1162" s="180" t="s">
        <v>183</v>
      </c>
      <c r="AC1162" s="247" t="s">
        <v>183</v>
      </c>
      <c r="AD1162" s="251" t="s">
        <v>183</v>
      </c>
      <c r="AE1162" s="251" t="s">
        <v>183</v>
      </c>
      <c r="AF1162" s="251" t="s">
        <v>183</v>
      </c>
      <c r="AG1162" s="251" t="s">
        <v>173</v>
      </c>
      <c r="AH1162" s="251" t="s">
        <v>183</v>
      </c>
      <c r="AI1162" s="251" t="s">
        <v>173</v>
      </c>
      <c r="AJ1162" s="282" t="s">
        <v>58</v>
      </c>
      <c r="AK1162" s="320" t="s">
        <v>58</v>
      </c>
      <c r="AL1162" s="282" t="s">
        <v>152</v>
      </c>
      <c r="AM1162" s="320" t="s">
        <v>152</v>
      </c>
      <c r="AN1162" s="281" t="s">
        <v>152</v>
      </c>
      <c r="AO1162" s="282" t="s">
        <v>56</v>
      </c>
      <c r="AP1162" s="320" t="s">
        <v>56</v>
      </c>
      <c r="AQ1162" s="282" t="s">
        <v>173</v>
      </c>
      <c r="AR1162" s="108"/>
      <c r="AS1162" s="116" t="str">
        <f t="shared" si="163"/>
        <v>Y</v>
      </c>
      <c r="AT1162" s="113">
        <f>IFERROR(SUMIF('Current NLData'!A:A,'Payment Changes'!G1162,'Current NLData'!K:K)/COUNTIF('Current NLData'!A:A,'Payment Changes'!G1162),0)+IFERROR(VLOOKUP(G1162&amp;"-ALL",NLPaymentExport,10,FALSE),0)</f>
        <v>0</v>
      </c>
      <c r="AU1162" s="117" t="str">
        <f t="shared" si="164"/>
        <v/>
      </c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</row>
    <row r="1163" spans="1:80" x14ac:dyDescent="0.45">
      <c r="A1163" s="459"/>
      <c r="B1163" s="462"/>
      <c r="C1163" s="465"/>
      <c r="D1163" s="468"/>
      <c r="E1163" s="90" t="str">
        <f t="shared" si="160"/>
        <v>Port Orange</v>
      </c>
      <c r="F1163" s="91" t="s">
        <v>808</v>
      </c>
      <c r="G1163" s="97" t="str">
        <f t="shared" si="165"/>
        <v>CP943-Return Donor</v>
      </c>
      <c r="H1163" s="471"/>
      <c r="I1163" s="77" t="s">
        <v>60</v>
      </c>
      <c r="J1163" s="43" t="s">
        <v>811</v>
      </c>
      <c r="K1163" s="43" t="s">
        <v>811</v>
      </c>
      <c r="L1163" s="44" t="s">
        <v>811</v>
      </c>
      <c r="M1163" s="45" t="s">
        <v>811</v>
      </c>
      <c r="N1163" s="43" t="s">
        <v>811</v>
      </c>
      <c r="O1163" s="43" t="s">
        <v>811</v>
      </c>
      <c r="P1163" s="43" t="s">
        <v>811</v>
      </c>
      <c r="Q1163" s="43" t="s">
        <v>811</v>
      </c>
      <c r="R1163" s="43" t="s">
        <v>811</v>
      </c>
      <c r="S1163" s="43" t="s">
        <v>811</v>
      </c>
      <c r="T1163" s="43" t="s">
        <v>811</v>
      </c>
      <c r="U1163" s="168" t="s">
        <v>426</v>
      </c>
      <c r="V1163" s="176" t="s">
        <v>426</v>
      </c>
      <c r="W1163" s="176" t="s">
        <v>426</v>
      </c>
      <c r="X1163" s="176" t="s">
        <v>426</v>
      </c>
      <c r="Y1163" s="176" t="s">
        <v>426</v>
      </c>
      <c r="Z1163" s="176" t="s">
        <v>426</v>
      </c>
      <c r="AA1163" s="176" t="s">
        <v>426</v>
      </c>
      <c r="AB1163" s="176" t="s">
        <v>426</v>
      </c>
      <c r="AC1163" s="246" t="s">
        <v>426</v>
      </c>
      <c r="AD1163" s="245" t="s">
        <v>426</v>
      </c>
      <c r="AE1163" s="245" t="s">
        <v>426</v>
      </c>
      <c r="AF1163" s="245" t="s">
        <v>426</v>
      </c>
      <c r="AG1163" s="245" t="s">
        <v>426</v>
      </c>
      <c r="AH1163" s="245" t="s">
        <v>426</v>
      </c>
      <c r="AI1163" s="245" t="s">
        <v>426</v>
      </c>
      <c r="AJ1163" s="270" t="s">
        <v>426</v>
      </c>
      <c r="AK1163" s="313" t="s">
        <v>426</v>
      </c>
      <c r="AL1163" s="313" t="s">
        <v>426</v>
      </c>
      <c r="AM1163" s="313" t="s">
        <v>426</v>
      </c>
      <c r="AN1163" s="270" t="s">
        <v>426</v>
      </c>
      <c r="AO1163" s="313" t="s">
        <v>426</v>
      </c>
      <c r="AP1163" s="313" t="s">
        <v>426</v>
      </c>
      <c r="AQ1163" s="313" t="s">
        <v>426</v>
      </c>
      <c r="AR1163" s="21"/>
      <c r="AS1163" s="116" t="str">
        <f t="shared" si="163"/>
        <v>N</v>
      </c>
      <c r="AT1163" s="113">
        <f>IFERROR(SUMIF('Current NLData'!A:A,'Payment Changes'!G1163,'Current NLData'!K:K)/COUNTIF('Current NLData'!A:A,'Payment Changes'!G1163),0)+IFERROR(VLOOKUP(G1163&amp;"-ALL",NLPaymentExport,10,FALSE),0)</f>
        <v>0</v>
      </c>
      <c r="AU1163" s="117" t="str">
        <f t="shared" si="164"/>
        <v/>
      </c>
    </row>
    <row r="1164" spans="1:80" x14ac:dyDescent="0.45">
      <c r="A1164" s="459"/>
      <c r="B1164" s="462"/>
      <c r="C1164" s="465"/>
      <c r="D1164" s="468"/>
      <c r="E1164" s="90" t="str">
        <f t="shared" si="160"/>
        <v>Port Orange</v>
      </c>
      <c r="F1164" s="91" t="s">
        <v>808</v>
      </c>
      <c r="G1164" s="97" t="str">
        <f t="shared" si="165"/>
        <v>CP943-Retention Bonus</v>
      </c>
      <c r="H1164" s="471"/>
      <c r="I1164" s="78" t="s">
        <v>62</v>
      </c>
      <c r="J1164" s="46" t="s">
        <v>533</v>
      </c>
      <c r="K1164" s="46" t="s">
        <v>533</v>
      </c>
      <c r="L1164" s="47" t="s">
        <v>533</v>
      </c>
      <c r="M1164" s="47" t="s">
        <v>112</v>
      </c>
      <c r="N1164" s="46" t="s">
        <v>112</v>
      </c>
      <c r="O1164" s="46" t="s">
        <v>112</v>
      </c>
      <c r="P1164" s="46" t="s">
        <v>112</v>
      </c>
      <c r="Q1164" s="46" t="s">
        <v>112</v>
      </c>
      <c r="R1164" s="46" t="s">
        <v>112</v>
      </c>
      <c r="S1164" s="46" t="s">
        <v>112</v>
      </c>
      <c r="T1164" s="46" t="s">
        <v>112</v>
      </c>
      <c r="U1164" s="46" t="s">
        <v>112</v>
      </c>
      <c r="V1164" s="177" t="s">
        <v>112</v>
      </c>
      <c r="W1164" s="177" t="s">
        <v>112</v>
      </c>
      <c r="X1164" s="177" t="s">
        <v>71</v>
      </c>
      <c r="Y1164" s="177" t="s">
        <v>71</v>
      </c>
      <c r="Z1164" s="177" t="s">
        <v>71</v>
      </c>
      <c r="AA1164" s="177" t="s">
        <v>71</v>
      </c>
      <c r="AB1164" s="177" t="s">
        <v>71</v>
      </c>
      <c r="AC1164" s="229" t="s">
        <v>812</v>
      </c>
      <c r="AD1164" s="248" t="s">
        <v>812</v>
      </c>
      <c r="AE1164" s="248" t="s">
        <v>812</v>
      </c>
      <c r="AF1164" s="248" t="s">
        <v>812</v>
      </c>
      <c r="AG1164" s="248" t="s">
        <v>813</v>
      </c>
      <c r="AH1164" s="248" t="s">
        <v>812</v>
      </c>
      <c r="AI1164" s="229" t="s">
        <v>814</v>
      </c>
      <c r="AJ1164" s="276" t="s">
        <v>231</v>
      </c>
      <c r="AK1164" s="314" t="s">
        <v>231</v>
      </c>
      <c r="AL1164" s="314" t="s">
        <v>231</v>
      </c>
      <c r="AM1164" s="314" t="s">
        <v>231</v>
      </c>
      <c r="AN1164" s="280" t="s">
        <v>231</v>
      </c>
      <c r="AO1164" s="276" t="s">
        <v>815</v>
      </c>
      <c r="AP1164" s="314" t="s">
        <v>815</v>
      </c>
      <c r="AQ1164" s="314" t="s">
        <v>815</v>
      </c>
      <c r="AR1164" s="21"/>
      <c r="AS1164" s="116" t="str">
        <f t="shared" si="163"/>
        <v>N</v>
      </c>
      <c r="AT1164" s="113">
        <f>IFERROR(SUMIF('Current NLData'!A:A,'Payment Changes'!G1164,'Current NLData'!K:K)/COUNTIF('Current NLData'!A:A,'Payment Changes'!G1164),0)+IFERROR(VLOOKUP(G1164&amp;"-ALL",NLPaymentExport,10,FALSE),0)</f>
        <v>0</v>
      </c>
      <c r="AU1164" s="117" t="str">
        <f t="shared" si="164"/>
        <v/>
      </c>
    </row>
    <row r="1165" spans="1:80" s="15" customFormat="1" ht="14.65" thickBot="1" x14ac:dyDescent="0.5">
      <c r="A1165" s="460"/>
      <c r="B1165" s="463"/>
      <c r="C1165" s="466"/>
      <c r="D1165" s="469"/>
      <c r="E1165" s="109" t="str">
        <f t="shared" si="160"/>
        <v>Port Orange</v>
      </c>
      <c r="F1165" s="110" t="s">
        <v>808</v>
      </c>
      <c r="G1165" s="111" t="str">
        <f t="shared" si="165"/>
        <v>CP943-Referral</v>
      </c>
      <c r="H1165" s="472"/>
      <c r="I1165" s="79" t="s">
        <v>73</v>
      </c>
      <c r="J1165" s="49">
        <v>50</v>
      </c>
      <c r="K1165" s="49">
        <v>50</v>
      </c>
      <c r="L1165" s="50" t="s">
        <v>64</v>
      </c>
      <c r="M1165" s="50" t="s">
        <v>74</v>
      </c>
      <c r="N1165" s="49" t="s">
        <v>74</v>
      </c>
      <c r="O1165" s="49" t="s">
        <v>74</v>
      </c>
      <c r="P1165" s="49" t="s">
        <v>74</v>
      </c>
      <c r="Q1165" s="49" t="s">
        <v>74</v>
      </c>
      <c r="R1165" s="49" t="s">
        <v>74</v>
      </c>
      <c r="S1165" s="49" t="s">
        <v>74</v>
      </c>
      <c r="T1165" s="49" t="s">
        <v>74</v>
      </c>
      <c r="U1165" s="49" t="s">
        <v>74</v>
      </c>
      <c r="V1165" s="178" t="s">
        <v>74</v>
      </c>
      <c r="W1165" s="178" t="s">
        <v>74</v>
      </c>
      <c r="X1165" s="178" t="s">
        <v>74</v>
      </c>
      <c r="Y1165" s="178" t="s">
        <v>74</v>
      </c>
      <c r="Z1165" s="178" t="s">
        <v>74</v>
      </c>
      <c r="AA1165" s="178" t="s">
        <v>134</v>
      </c>
      <c r="AB1165" s="233" t="s">
        <v>135</v>
      </c>
      <c r="AC1165" s="244" t="s">
        <v>133</v>
      </c>
      <c r="AD1165" s="249" t="s">
        <v>133</v>
      </c>
      <c r="AE1165" s="249" t="s">
        <v>133</v>
      </c>
      <c r="AF1165" s="249" t="s">
        <v>133</v>
      </c>
      <c r="AG1165" s="249">
        <v>50</v>
      </c>
      <c r="AH1165" s="249" t="s">
        <v>133</v>
      </c>
      <c r="AI1165" s="249">
        <v>50</v>
      </c>
      <c r="AJ1165" s="283">
        <v>25</v>
      </c>
      <c r="AK1165" s="315">
        <v>25</v>
      </c>
      <c r="AL1165" s="315">
        <v>25</v>
      </c>
      <c r="AM1165" s="315">
        <v>25</v>
      </c>
      <c r="AN1165" s="277">
        <v>25</v>
      </c>
      <c r="AO1165" s="315">
        <v>25</v>
      </c>
      <c r="AP1165" s="283">
        <v>100</v>
      </c>
      <c r="AQ1165" s="315">
        <v>100</v>
      </c>
      <c r="AR1165" s="112"/>
      <c r="AS1165" s="116" t="str">
        <f t="shared" si="163"/>
        <v>N</v>
      </c>
      <c r="AT1165" s="113">
        <f>IFERROR(SUMIF('Current NLData'!A:A,'Payment Changes'!G1165,'Current NLData'!K:K)/COUNTIF('Current NLData'!A:A,'Payment Changes'!G1165),0)+IFERROR(VLOOKUP(G1165&amp;"-ALL",NLPaymentExport,10,FALSE),0)</f>
        <v>0</v>
      </c>
      <c r="AU1165" s="117" t="str">
        <f t="shared" si="164"/>
        <v/>
      </c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</row>
    <row r="1166" spans="1:80" outlineLevel="1" x14ac:dyDescent="0.45">
      <c r="A1166" s="3"/>
      <c r="C1166" s="4"/>
      <c r="D1166" s="455" t="s">
        <v>808</v>
      </c>
      <c r="E1166" s="90" t="str">
        <f t="shared" si="160"/>
        <v>Port Orange</v>
      </c>
      <c r="F1166" s="92" t="str">
        <f t="shared" si="161"/>
        <v>CP943</v>
      </c>
      <c r="G1166" s="98" t="str">
        <f t="shared" si="165"/>
        <v>CP943-NEW DONOR -1st</v>
      </c>
      <c r="H1166" s="457" t="s">
        <v>75</v>
      </c>
      <c r="I1166" s="33" t="s">
        <v>76</v>
      </c>
      <c r="J1166" s="60">
        <v>100</v>
      </c>
      <c r="K1166" s="61">
        <v>100</v>
      </c>
      <c r="L1166" s="60">
        <v>100</v>
      </c>
      <c r="M1166" s="60">
        <v>100</v>
      </c>
      <c r="N1166" s="60">
        <v>100</v>
      </c>
      <c r="O1166" s="60">
        <v>100</v>
      </c>
      <c r="P1166" s="60">
        <v>100</v>
      </c>
      <c r="Q1166" s="60">
        <v>100</v>
      </c>
      <c r="R1166" s="60">
        <v>100</v>
      </c>
      <c r="S1166" s="60">
        <v>100</v>
      </c>
      <c r="T1166" s="60">
        <v>100</v>
      </c>
      <c r="U1166" s="60">
        <v>100</v>
      </c>
      <c r="V1166" s="185">
        <v>100</v>
      </c>
      <c r="W1166" s="185">
        <v>100</v>
      </c>
      <c r="X1166" s="185">
        <v>100</v>
      </c>
      <c r="Y1166" s="185">
        <v>100</v>
      </c>
      <c r="Z1166" s="185">
        <v>100</v>
      </c>
      <c r="AA1166" s="185">
        <v>100</v>
      </c>
      <c r="AB1166" s="185">
        <v>100</v>
      </c>
      <c r="AC1166" s="185">
        <v>100</v>
      </c>
      <c r="AD1166" s="220">
        <v>100</v>
      </c>
      <c r="AE1166" s="220">
        <v>100</v>
      </c>
      <c r="AF1166" s="220">
        <v>100</v>
      </c>
      <c r="AG1166" s="220">
        <v>100</v>
      </c>
      <c r="AH1166" s="220">
        <v>100</v>
      </c>
      <c r="AI1166" s="220">
        <v>100</v>
      </c>
      <c r="AJ1166" s="286">
        <v>100</v>
      </c>
      <c r="AK1166" s="300">
        <v>100</v>
      </c>
      <c r="AL1166" s="300">
        <v>100</v>
      </c>
      <c r="AM1166" s="300">
        <v>100</v>
      </c>
      <c r="AN1166" s="286">
        <v>100</v>
      </c>
      <c r="AO1166" s="300">
        <v>100</v>
      </c>
      <c r="AP1166" s="300">
        <v>100</v>
      </c>
      <c r="AQ1166" s="300">
        <v>100</v>
      </c>
      <c r="AR1166" s="23"/>
      <c r="AS1166" s="116" t="str">
        <f t="shared" si="163"/>
        <v>N</v>
      </c>
      <c r="AT1166" s="113">
        <f>IFERROR(SUMIF('Current NLData'!A:A,'Payment Changes'!G1166,'Current NLData'!K:K)/COUNTIF('Current NLData'!A:A,'Payment Changes'!G1166),0)+IFERROR(VLOOKUP(G1166&amp;"-ALL",NLPaymentExport,10,FALSE),0)</f>
        <v>100</v>
      </c>
      <c r="AU1166" s="117">
        <f t="shared" si="164"/>
        <v>0</v>
      </c>
    </row>
    <row r="1167" spans="1:80" outlineLevel="1" x14ac:dyDescent="0.45">
      <c r="A1167" s="3"/>
      <c r="C1167" s="4"/>
      <c r="D1167" s="456"/>
      <c r="E1167" s="90" t="str">
        <f t="shared" si="160"/>
        <v>Port Orange</v>
      </c>
      <c r="F1167" s="92" t="str">
        <f t="shared" si="161"/>
        <v>CP943</v>
      </c>
      <c r="G1167" s="98" t="str">
        <f t="shared" si="165"/>
        <v>CP943-NEW DONOR -2nd</v>
      </c>
      <c r="H1167" s="457"/>
      <c r="I1167" s="34" t="s">
        <v>77</v>
      </c>
      <c r="J1167" s="58">
        <v>100</v>
      </c>
      <c r="K1167" s="62">
        <v>100</v>
      </c>
      <c r="L1167" s="58">
        <v>100</v>
      </c>
      <c r="M1167" s="58">
        <v>100</v>
      </c>
      <c r="N1167" s="58">
        <v>100</v>
      </c>
      <c r="O1167" s="58">
        <v>100</v>
      </c>
      <c r="P1167" s="58">
        <v>100</v>
      </c>
      <c r="Q1167" s="58">
        <v>100</v>
      </c>
      <c r="R1167" s="58">
        <v>100</v>
      </c>
      <c r="S1167" s="58">
        <v>100</v>
      </c>
      <c r="T1167" s="58">
        <v>100</v>
      </c>
      <c r="U1167" s="58">
        <v>100</v>
      </c>
      <c r="V1167" s="186">
        <v>100</v>
      </c>
      <c r="W1167" s="186">
        <v>100</v>
      </c>
      <c r="X1167" s="186">
        <v>100</v>
      </c>
      <c r="Y1167" s="186">
        <v>100</v>
      </c>
      <c r="Z1167" s="186">
        <v>100</v>
      </c>
      <c r="AA1167" s="186">
        <v>100</v>
      </c>
      <c r="AB1167" s="186">
        <v>100</v>
      </c>
      <c r="AC1167" s="186">
        <v>100</v>
      </c>
      <c r="AD1167" s="214">
        <v>100</v>
      </c>
      <c r="AE1167" s="214">
        <v>100</v>
      </c>
      <c r="AF1167" s="214">
        <v>100</v>
      </c>
      <c r="AG1167" s="214">
        <v>100</v>
      </c>
      <c r="AH1167" s="214">
        <v>100</v>
      </c>
      <c r="AI1167" s="214">
        <v>100</v>
      </c>
      <c r="AJ1167" s="272">
        <v>100</v>
      </c>
      <c r="AK1167" s="301">
        <v>100</v>
      </c>
      <c r="AL1167" s="301">
        <v>100</v>
      </c>
      <c r="AM1167" s="301">
        <v>100</v>
      </c>
      <c r="AN1167" s="272">
        <v>100</v>
      </c>
      <c r="AO1167" s="301">
        <v>100</v>
      </c>
      <c r="AP1167" s="301">
        <v>100</v>
      </c>
      <c r="AQ1167" s="301">
        <v>100</v>
      </c>
      <c r="AR1167" s="23"/>
      <c r="AS1167" s="116" t="str">
        <f t="shared" si="163"/>
        <v>N</v>
      </c>
      <c r="AT1167" s="113">
        <f>IFERROR(SUMIF('Current NLData'!A:A,'Payment Changes'!G1167,'Current NLData'!K:K)/COUNTIF('Current NLData'!A:A,'Payment Changes'!G1167),0)+IFERROR(VLOOKUP(G1167&amp;"-ALL",NLPaymentExport,10,FALSE),0)</f>
        <v>100</v>
      </c>
      <c r="AU1167" s="117">
        <f t="shared" si="164"/>
        <v>0</v>
      </c>
    </row>
    <row r="1168" spans="1:80" outlineLevel="1" x14ac:dyDescent="0.45">
      <c r="A1168" s="3"/>
      <c r="C1168" s="4"/>
      <c r="D1168" s="456"/>
      <c r="E1168" s="90" t="str">
        <f t="shared" si="160"/>
        <v>Port Orange</v>
      </c>
      <c r="F1168" s="92" t="str">
        <f t="shared" si="161"/>
        <v>CP943</v>
      </c>
      <c r="G1168" s="98" t="str">
        <f t="shared" si="165"/>
        <v>CP943-NEW DONOR -3rd</v>
      </c>
      <c r="H1168" s="457"/>
      <c r="I1168" s="34" t="s">
        <v>78</v>
      </c>
      <c r="J1168" s="58">
        <v>100</v>
      </c>
      <c r="K1168" s="62">
        <v>100</v>
      </c>
      <c r="L1168" s="58">
        <v>100</v>
      </c>
      <c r="M1168" s="58">
        <v>100</v>
      </c>
      <c r="N1168" s="58">
        <v>100</v>
      </c>
      <c r="O1168" s="58">
        <v>100</v>
      </c>
      <c r="P1168" s="58">
        <v>100</v>
      </c>
      <c r="Q1168" s="58">
        <v>100</v>
      </c>
      <c r="R1168" s="58">
        <v>100</v>
      </c>
      <c r="S1168" s="58">
        <v>100</v>
      </c>
      <c r="T1168" s="58">
        <v>100</v>
      </c>
      <c r="U1168" s="58">
        <v>100</v>
      </c>
      <c r="V1168" s="186">
        <v>100</v>
      </c>
      <c r="W1168" s="186">
        <v>100</v>
      </c>
      <c r="X1168" s="186">
        <v>100</v>
      </c>
      <c r="Y1168" s="186">
        <v>100</v>
      </c>
      <c r="Z1168" s="186">
        <v>100</v>
      </c>
      <c r="AA1168" s="186">
        <v>100</v>
      </c>
      <c r="AB1168" s="186">
        <v>100</v>
      </c>
      <c r="AC1168" s="186">
        <v>100</v>
      </c>
      <c r="AD1168" s="214">
        <v>100</v>
      </c>
      <c r="AE1168" s="214">
        <v>100</v>
      </c>
      <c r="AF1168" s="214">
        <v>100</v>
      </c>
      <c r="AG1168" s="214">
        <v>100</v>
      </c>
      <c r="AH1168" s="214">
        <v>100</v>
      </c>
      <c r="AI1168" s="214">
        <v>100</v>
      </c>
      <c r="AJ1168" s="272">
        <v>100</v>
      </c>
      <c r="AK1168" s="301">
        <v>100</v>
      </c>
      <c r="AL1168" s="301">
        <v>100</v>
      </c>
      <c r="AM1168" s="301">
        <v>100</v>
      </c>
      <c r="AN1168" s="272">
        <v>100</v>
      </c>
      <c r="AO1168" s="301">
        <v>100</v>
      </c>
      <c r="AP1168" s="301">
        <v>100</v>
      </c>
      <c r="AQ1168" s="301">
        <v>100</v>
      </c>
      <c r="AR1168" s="23"/>
      <c r="AS1168" s="116" t="str">
        <f t="shared" si="163"/>
        <v>N</v>
      </c>
      <c r="AT1168" s="113">
        <f>IFERROR(SUMIF('Current NLData'!A:A,'Payment Changes'!G1168,'Current NLData'!K:K)/COUNTIF('Current NLData'!A:A,'Payment Changes'!G1168),0)+IFERROR(VLOOKUP(G1168&amp;"-ALL",NLPaymentExport,10,FALSE),0)</f>
        <v>100</v>
      </c>
      <c r="AU1168" s="117">
        <f t="shared" si="164"/>
        <v>0</v>
      </c>
    </row>
    <row r="1169" spans="1:80" outlineLevel="1" x14ac:dyDescent="0.45">
      <c r="A1169" s="3"/>
      <c r="C1169" s="4"/>
      <c r="D1169" s="456"/>
      <c r="E1169" s="90" t="str">
        <f t="shared" si="160"/>
        <v>Port Orange</v>
      </c>
      <c r="F1169" s="92" t="str">
        <f t="shared" si="161"/>
        <v>CP943</v>
      </c>
      <c r="G1169" s="98" t="str">
        <f t="shared" si="165"/>
        <v>CP943-NEW DONOR -4th</v>
      </c>
      <c r="H1169" s="457"/>
      <c r="I1169" s="34" t="s">
        <v>79</v>
      </c>
      <c r="J1169" s="58">
        <v>100</v>
      </c>
      <c r="K1169" s="62">
        <v>100</v>
      </c>
      <c r="L1169" s="58">
        <v>55</v>
      </c>
      <c r="M1169" s="58">
        <v>100</v>
      </c>
      <c r="N1169" s="58">
        <v>100</v>
      </c>
      <c r="O1169" s="58">
        <v>100</v>
      </c>
      <c r="P1169" s="58">
        <v>100</v>
      </c>
      <c r="Q1169" s="58">
        <v>100</v>
      </c>
      <c r="R1169" s="58">
        <v>100</v>
      </c>
      <c r="S1169" s="58">
        <v>100</v>
      </c>
      <c r="T1169" s="58">
        <v>100</v>
      </c>
      <c r="U1169" s="58">
        <v>100</v>
      </c>
      <c r="V1169" s="186">
        <v>100</v>
      </c>
      <c r="W1169" s="186">
        <v>100</v>
      </c>
      <c r="X1169" s="186">
        <v>100</v>
      </c>
      <c r="Y1169" s="186">
        <v>100</v>
      </c>
      <c r="Z1169" s="186">
        <v>100</v>
      </c>
      <c r="AA1169" s="186">
        <v>100</v>
      </c>
      <c r="AB1169" s="186">
        <v>100</v>
      </c>
      <c r="AC1169" s="186">
        <v>100</v>
      </c>
      <c r="AD1169" s="214">
        <v>100</v>
      </c>
      <c r="AE1169" s="214">
        <v>100</v>
      </c>
      <c r="AF1169" s="214">
        <v>100</v>
      </c>
      <c r="AG1169" s="214">
        <v>100</v>
      </c>
      <c r="AH1169" s="214">
        <v>100</v>
      </c>
      <c r="AI1169" s="214">
        <v>100</v>
      </c>
      <c r="AJ1169" s="272">
        <v>100</v>
      </c>
      <c r="AK1169" s="301">
        <v>100</v>
      </c>
      <c r="AL1169" s="301">
        <v>100</v>
      </c>
      <c r="AM1169" s="301">
        <v>100</v>
      </c>
      <c r="AN1169" s="272">
        <v>100</v>
      </c>
      <c r="AO1169" s="301">
        <v>100</v>
      </c>
      <c r="AP1169" s="301">
        <v>100</v>
      </c>
      <c r="AQ1169" s="301">
        <v>100</v>
      </c>
      <c r="AR1169" s="23"/>
      <c r="AS1169" s="116" t="str">
        <f t="shared" si="163"/>
        <v>N</v>
      </c>
      <c r="AT1169" s="113">
        <f>IFERROR(SUMIF('Current NLData'!A:A,'Payment Changes'!G1169,'Current NLData'!K:K)/COUNTIF('Current NLData'!A:A,'Payment Changes'!G1169),0)+IFERROR(VLOOKUP(G1169&amp;"-ALL",NLPaymentExport,10,FALSE),0)</f>
        <v>100</v>
      </c>
      <c r="AU1169" s="117">
        <f t="shared" si="164"/>
        <v>0</v>
      </c>
    </row>
    <row r="1170" spans="1:80" outlineLevel="1" x14ac:dyDescent="0.45">
      <c r="A1170" s="3"/>
      <c r="C1170" s="4"/>
      <c r="D1170" s="456"/>
      <c r="E1170" s="90" t="str">
        <f t="shared" si="160"/>
        <v>Port Orange</v>
      </c>
      <c r="F1170" s="92" t="str">
        <f t="shared" si="161"/>
        <v>CP943</v>
      </c>
      <c r="G1170" s="98" t="str">
        <f t="shared" si="165"/>
        <v>CP943-NEW DONOR -5th</v>
      </c>
      <c r="H1170" s="457"/>
      <c r="I1170" s="34" t="s">
        <v>80</v>
      </c>
      <c r="J1170" s="58">
        <v>55</v>
      </c>
      <c r="K1170" s="62">
        <v>55</v>
      </c>
      <c r="L1170" s="58">
        <v>55</v>
      </c>
      <c r="M1170" s="58">
        <v>100</v>
      </c>
      <c r="N1170" s="58">
        <v>100</v>
      </c>
      <c r="O1170" s="58">
        <v>100</v>
      </c>
      <c r="P1170" s="58">
        <v>100</v>
      </c>
      <c r="Q1170" s="58">
        <v>100</v>
      </c>
      <c r="R1170" s="58">
        <v>100</v>
      </c>
      <c r="S1170" s="58">
        <v>100</v>
      </c>
      <c r="T1170" s="58">
        <v>100</v>
      </c>
      <c r="U1170" s="58">
        <v>100</v>
      </c>
      <c r="V1170" s="186">
        <v>100</v>
      </c>
      <c r="W1170" s="186">
        <v>100</v>
      </c>
      <c r="X1170" s="186">
        <v>100</v>
      </c>
      <c r="Y1170" s="186">
        <v>100</v>
      </c>
      <c r="Z1170" s="186">
        <v>100</v>
      </c>
      <c r="AA1170" s="186">
        <v>100</v>
      </c>
      <c r="AB1170" s="186">
        <v>100</v>
      </c>
      <c r="AC1170" s="186">
        <v>100</v>
      </c>
      <c r="AD1170" s="214">
        <v>100</v>
      </c>
      <c r="AE1170" s="214">
        <v>100</v>
      </c>
      <c r="AF1170" s="214">
        <v>100</v>
      </c>
      <c r="AG1170" s="214">
        <v>100</v>
      </c>
      <c r="AH1170" s="214">
        <v>100</v>
      </c>
      <c r="AI1170" s="214">
        <v>100</v>
      </c>
      <c r="AJ1170" s="289">
        <v>50</v>
      </c>
      <c r="AK1170" s="301">
        <v>50</v>
      </c>
      <c r="AL1170" s="289">
        <v>100</v>
      </c>
      <c r="AM1170" s="301">
        <v>100</v>
      </c>
      <c r="AN1170" s="272">
        <v>100</v>
      </c>
      <c r="AO1170" s="301">
        <v>100</v>
      </c>
      <c r="AP1170" s="301">
        <v>100</v>
      </c>
      <c r="AQ1170" s="301">
        <v>100</v>
      </c>
      <c r="AR1170" s="23"/>
      <c r="AS1170" s="116" t="str">
        <f t="shared" si="163"/>
        <v>N</v>
      </c>
      <c r="AT1170" s="113">
        <f>IFERROR(SUMIF('Current NLData'!A:A,'Payment Changes'!G1170,'Current NLData'!K:K)/COUNTIF('Current NLData'!A:A,'Payment Changes'!G1170),0)+IFERROR(VLOOKUP(G1170&amp;"-ALL",NLPaymentExport,10,FALSE),0)</f>
        <v>100</v>
      </c>
      <c r="AU1170" s="117">
        <f t="shared" si="164"/>
        <v>0</v>
      </c>
    </row>
    <row r="1171" spans="1:80" outlineLevel="1" x14ac:dyDescent="0.45">
      <c r="A1171" s="3"/>
      <c r="C1171" s="4"/>
      <c r="D1171" s="456"/>
      <c r="E1171" s="90" t="str">
        <f t="shared" si="160"/>
        <v>Port Orange</v>
      </c>
      <c r="F1171" s="92" t="str">
        <f t="shared" si="161"/>
        <v>CP943</v>
      </c>
      <c r="G1171" s="98" t="str">
        <f t="shared" si="165"/>
        <v>CP943-NEW DONOR -6th</v>
      </c>
      <c r="H1171" s="457"/>
      <c r="I1171" s="34" t="s">
        <v>81</v>
      </c>
      <c r="J1171" s="58">
        <v>55</v>
      </c>
      <c r="K1171" s="62">
        <v>70</v>
      </c>
      <c r="L1171" s="58">
        <v>55</v>
      </c>
      <c r="M1171" s="58">
        <v>55</v>
      </c>
      <c r="N1171" s="58">
        <v>55</v>
      </c>
      <c r="O1171" s="58">
        <v>55</v>
      </c>
      <c r="P1171" s="58">
        <v>55</v>
      </c>
      <c r="Q1171" s="58">
        <v>55</v>
      </c>
      <c r="R1171" s="58">
        <v>55</v>
      </c>
      <c r="S1171" s="58">
        <v>55</v>
      </c>
      <c r="T1171" s="58">
        <v>55</v>
      </c>
      <c r="U1171" s="58">
        <v>100</v>
      </c>
      <c r="V1171" s="186">
        <v>100</v>
      </c>
      <c r="W1171" s="186">
        <v>100</v>
      </c>
      <c r="X1171" s="186">
        <v>100</v>
      </c>
      <c r="Y1171" s="186">
        <v>100</v>
      </c>
      <c r="Z1171" s="186">
        <v>100</v>
      </c>
      <c r="AA1171" s="186">
        <v>100</v>
      </c>
      <c r="AB1171" s="186">
        <v>100</v>
      </c>
      <c r="AC1171" s="186">
        <v>100</v>
      </c>
      <c r="AD1171" s="214">
        <v>100</v>
      </c>
      <c r="AE1171" s="214">
        <v>100</v>
      </c>
      <c r="AF1171" s="214">
        <v>100</v>
      </c>
      <c r="AG1171" s="214">
        <v>100</v>
      </c>
      <c r="AH1171" s="214">
        <v>100</v>
      </c>
      <c r="AI1171" s="214">
        <v>100</v>
      </c>
      <c r="AJ1171" s="289">
        <v>50</v>
      </c>
      <c r="AK1171" s="301">
        <v>50</v>
      </c>
      <c r="AL1171" s="289">
        <v>100</v>
      </c>
      <c r="AM1171" s="301">
        <v>100</v>
      </c>
      <c r="AN1171" s="272">
        <v>100</v>
      </c>
      <c r="AO1171" s="289">
        <v>50</v>
      </c>
      <c r="AP1171" s="301">
        <v>50</v>
      </c>
      <c r="AQ1171" s="289">
        <v>100</v>
      </c>
      <c r="AR1171" s="23"/>
      <c r="AS1171" s="116" t="str">
        <f t="shared" si="163"/>
        <v>Y</v>
      </c>
      <c r="AT1171" s="113">
        <f>IFERROR(SUMIF('Current NLData'!A:A,'Payment Changes'!G1171,'Current NLData'!K:K)/COUNTIF('Current NLData'!A:A,'Payment Changes'!G1171),0)+IFERROR(VLOOKUP(G1171&amp;"-ALL",NLPaymentExport,10,FALSE),0)</f>
        <v>50</v>
      </c>
      <c r="AU1171" s="117">
        <f t="shared" si="164"/>
        <v>50</v>
      </c>
    </row>
    <row r="1172" spans="1:80" outlineLevel="1" x14ac:dyDescent="0.45">
      <c r="A1172" s="3"/>
      <c r="C1172" s="4"/>
      <c r="D1172" s="456"/>
      <c r="E1172" s="90" t="str">
        <f t="shared" si="160"/>
        <v>Port Orange</v>
      </c>
      <c r="F1172" s="92" t="str">
        <f t="shared" si="161"/>
        <v>CP943</v>
      </c>
      <c r="G1172" s="98" t="str">
        <f t="shared" si="165"/>
        <v>CP943-NEW DONOR -7th</v>
      </c>
      <c r="H1172" s="457"/>
      <c r="I1172" s="34" t="s">
        <v>82</v>
      </c>
      <c r="J1172" s="58">
        <v>55</v>
      </c>
      <c r="K1172" s="62">
        <v>55</v>
      </c>
      <c r="L1172" s="58">
        <v>55</v>
      </c>
      <c r="M1172" s="58">
        <v>55</v>
      </c>
      <c r="N1172" s="58">
        <v>55</v>
      </c>
      <c r="O1172" s="58">
        <v>55</v>
      </c>
      <c r="P1172" s="58">
        <v>55</v>
      </c>
      <c r="Q1172" s="58">
        <v>55</v>
      </c>
      <c r="R1172" s="58">
        <v>55</v>
      </c>
      <c r="S1172" s="58">
        <v>55</v>
      </c>
      <c r="T1172" s="58">
        <v>55</v>
      </c>
      <c r="U1172" s="58">
        <v>100</v>
      </c>
      <c r="V1172" s="186">
        <v>100</v>
      </c>
      <c r="W1172" s="186">
        <v>100</v>
      </c>
      <c r="X1172" s="186">
        <v>100</v>
      </c>
      <c r="Y1172" s="186">
        <v>100</v>
      </c>
      <c r="Z1172" s="186">
        <v>100</v>
      </c>
      <c r="AA1172" s="186">
        <v>100</v>
      </c>
      <c r="AB1172" s="186">
        <v>100</v>
      </c>
      <c r="AC1172" s="186">
        <v>100</v>
      </c>
      <c r="AD1172" s="214">
        <v>100</v>
      </c>
      <c r="AE1172" s="214">
        <v>100</v>
      </c>
      <c r="AF1172" s="214">
        <v>100</v>
      </c>
      <c r="AG1172" s="214">
        <v>100</v>
      </c>
      <c r="AH1172" s="214">
        <v>100</v>
      </c>
      <c r="AI1172" s="214">
        <v>100</v>
      </c>
      <c r="AJ1172" s="289">
        <v>50</v>
      </c>
      <c r="AK1172" s="301">
        <v>50</v>
      </c>
      <c r="AL1172" s="301">
        <v>50</v>
      </c>
      <c r="AM1172" s="301">
        <v>50</v>
      </c>
      <c r="AN1172" s="272">
        <v>50</v>
      </c>
      <c r="AO1172" s="301">
        <v>50</v>
      </c>
      <c r="AP1172" s="301">
        <v>50</v>
      </c>
      <c r="AQ1172" s="289">
        <v>100</v>
      </c>
      <c r="AR1172" s="23"/>
      <c r="AS1172" s="116" t="str">
        <f t="shared" si="163"/>
        <v>Y</v>
      </c>
      <c r="AT1172" s="113">
        <f>IFERROR(SUMIF('Current NLData'!A:A,'Payment Changes'!G1172,'Current NLData'!K:K)/COUNTIF('Current NLData'!A:A,'Payment Changes'!G1172),0)+IFERROR(VLOOKUP(G1172&amp;"-ALL",NLPaymentExport,10,FALSE),0)</f>
        <v>50</v>
      </c>
      <c r="AU1172" s="117">
        <f t="shared" si="164"/>
        <v>50</v>
      </c>
    </row>
    <row r="1173" spans="1:80" outlineLevel="1" x14ac:dyDescent="0.45">
      <c r="A1173" s="3"/>
      <c r="C1173" s="4"/>
      <c r="D1173" s="456"/>
      <c r="E1173" s="90" t="str">
        <f t="shared" si="160"/>
        <v>Port Orange</v>
      </c>
      <c r="F1173" s="92" t="str">
        <f t="shared" si="161"/>
        <v>CP943</v>
      </c>
      <c r="G1173" s="98" t="str">
        <f t="shared" si="165"/>
        <v>CP943-NEW DONOR -8th</v>
      </c>
      <c r="H1173" s="457"/>
      <c r="I1173" s="35" t="s">
        <v>83</v>
      </c>
      <c r="J1173" s="63">
        <v>55</v>
      </c>
      <c r="K1173" s="64">
        <v>70</v>
      </c>
      <c r="L1173" s="63">
        <v>55</v>
      </c>
      <c r="M1173" s="63">
        <v>55</v>
      </c>
      <c r="N1173" s="63">
        <v>55</v>
      </c>
      <c r="O1173" s="63">
        <v>55</v>
      </c>
      <c r="P1173" s="63">
        <v>55</v>
      </c>
      <c r="Q1173" s="63">
        <v>55</v>
      </c>
      <c r="R1173" s="63">
        <v>55</v>
      </c>
      <c r="S1173" s="63">
        <v>55</v>
      </c>
      <c r="T1173" s="63">
        <v>55</v>
      </c>
      <c r="U1173" s="58">
        <v>50</v>
      </c>
      <c r="V1173" s="187">
        <v>50</v>
      </c>
      <c r="W1173" s="187">
        <v>50</v>
      </c>
      <c r="X1173" s="187">
        <v>50</v>
      </c>
      <c r="Y1173" s="187">
        <v>50</v>
      </c>
      <c r="Z1173" s="187">
        <v>50</v>
      </c>
      <c r="AA1173" s="187">
        <v>50</v>
      </c>
      <c r="AB1173" s="187">
        <v>50</v>
      </c>
      <c r="AC1173" s="187">
        <v>50</v>
      </c>
      <c r="AD1173" s="221">
        <v>50</v>
      </c>
      <c r="AE1173" s="221">
        <v>50</v>
      </c>
      <c r="AF1173" s="221">
        <v>50</v>
      </c>
      <c r="AG1173" s="221">
        <v>50</v>
      </c>
      <c r="AH1173" s="221">
        <v>50</v>
      </c>
      <c r="AI1173" s="221">
        <v>50</v>
      </c>
      <c r="AJ1173" s="273">
        <v>50</v>
      </c>
      <c r="AK1173" s="302">
        <v>50</v>
      </c>
      <c r="AL1173" s="302">
        <v>50</v>
      </c>
      <c r="AM1173" s="302">
        <v>50</v>
      </c>
      <c r="AN1173" s="273">
        <v>50</v>
      </c>
      <c r="AO1173" s="302">
        <v>50</v>
      </c>
      <c r="AP1173" s="302">
        <v>50</v>
      </c>
      <c r="AQ1173" s="302">
        <v>50</v>
      </c>
      <c r="AR1173" s="23"/>
      <c r="AS1173" s="116" t="str">
        <f t="shared" si="163"/>
        <v>N</v>
      </c>
      <c r="AT1173" s="113">
        <f>IFERROR(SUMIF('Current NLData'!A:A,'Payment Changes'!G1173,'Current NLData'!K:K)/COUNTIF('Current NLData'!A:A,'Payment Changes'!G1173),0)+IFERROR(VLOOKUP(G1173&amp;"-ALL",NLPaymentExport,10,FALSE),0)</f>
        <v>50</v>
      </c>
      <c r="AU1173" s="117">
        <f t="shared" si="164"/>
        <v>0</v>
      </c>
    </row>
    <row r="1174" spans="1:80" ht="28.5" outlineLevel="1" x14ac:dyDescent="0.45">
      <c r="A1174" s="3"/>
      <c r="C1174" s="4"/>
      <c r="D1174" s="456"/>
      <c r="E1174" s="90" t="str">
        <f t="shared" si="160"/>
        <v>Port Orange</v>
      </c>
      <c r="F1174" s="92" t="str">
        <f t="shared" si="161"/>
        <v>CP943</v>
      </c>
      <c r="G1174" s="98" t="str">
        <f t="shared" si="165"/>
        <v>CP943-RETURN - 1st don of the week -STD</v>
      </c>
      <c r="H1174" s="457"/>
      <c r="I1174" s="36" t="s">
        <v>84</v>
      </c>
      <c r="J1174" s="58">
        <v>55</v>
      </c>
      <c r="K1174" s="58">
        <v>55</v>
      </c>
      <c r="L1174" s="58">
        <v>55</v>
      </c>
      <c r="M1174" s="58">
        <v>55</v>
      </c>
      <c r="N1174" s="58">
        <v>55</v>
      </c>
      <c r="O1174" s="58">
        <v>55</v>
      </c>
      <c r="P1174" s="58">
        <v>55</v>
      </c>
      <c r="Q1174" s="58">
        <v>55</v>
      </c>
      <c r="R1174" s="58">
        <v>55</v>
      </c>
      <c r="S1174" s="58">
        <v>55</v>
      </c>
      <c r="T1174" s="58">
        <v>55</v>
      </c>
      <c r="U1174" s="58">
        <v>50</v>
      </c>
      <c r="V1174" s="186">
        <v>50</v>
      </c>
      <c r="W1174" s="186">
        <v>50</v>
      </c>
      <c r="X1174" s="186">
        <v>50</v>
      </c>
      <c r="Y1174" s="186">
        <v>50</v>
      </c>
      <c r="Z1174" s="186">
        <v>50</v>
      </c>
      <c r="AA1174" s="186">
        <v>50</v>
      </c>
      <c r="AB1174" s="186">
        <v>50</v>
      </c>
      <c r="AC1174" s="186">
        <v>50</v>
      </c>
      <c r="AD1174" s="214">
        <v>50</v>
      </c>
      <c r="AE1174" s="214">
        <v>50</v>
      </c>
      <c r="AF1174" s="214">
        <v>50</v>
      </c>
      <c r="AG1174" s="214">
        <v>50</v>
      </c>
      <c r="AH1174" s="214">
        <v>50</v>
      </c>
      <c r="AI1174" s="214">
        <v>50</v>
      </c>
      <c r="AJ1174" s="272">
        <v>50</v>
      </c>
      <c r="AK1174" s="301">
        <v>50</v>
      </c>
      <c r="AL1174" s="301">
        <v>50</v>
      </c>
      <c r="AM1174" s="301">
        <v>50</v>
      </c>
      <c r="AN1174" s="272">
        <v>50</v>
      </c>
      <c r="AO1174" s="301">
        <v>50</v>
      </c>
      <c r="AP1174" s="301">
        <v>50</v>
      </c>
      <c r="AQ1174" s="301">
        <v>50</v>
      </c>
      <c r="AR1174" s="22"/>
      <c r="AS1174" s="116" t="str">
        <f t="shared" si="163"/>
        <v>N</v>
      </c>
      <c r="AT1174" s="113">
        <f>IFERROR(SUMIF('Current NLData'!A:A,'Payment Changes'!G1174,'Current NLData'!K:K)/COUNTIF('Current NLData'!A:A,'Payment Changes'!G1174),0)+IFERROR(VLOOKUP(G1174&amp;"-ALL",NLPaymentExport,10,FALSE),0)</f>
        <v>50</v>
      </c>
      <c r="AU1174" s="117">
        <f t="shared" si="164"/>
        <v>0</v>
      </c>
    </row>
    <row r="1175" spans="1:80" ht="28.5" outlineLevel="1" x14ac:dyDescent="0.45">
      <c r="A1175" s="3"/>
      <c r="C1175" s="4"/>
      <c r="D1175" s="456"/>
      <c r="E1175" s="90" t="str">
        <f t="shared" si="160"/>
        <v>Port Orange</v>
      </c>
      <c r="F1175" s="92" t="str">
        <f t="shared" si="161"/>
        <v>CP943</v>
      </c>
      <c r="G1175" s="98" t="str">
        <f t="shared" si="165"/>
        <v>CP943-RETURN - 2nd don of the week -BONUS</v>
      </c>
      <c r="H1175" s="457"/>
      <c r="I1175" s="36" t="s">
        <v>85</v>
      </c>
      <c r="J1175" s="58">
        <v>15</v>
      </c>
      <c r="K1175" s="58">
        <v>15</v>
      </c>
      <c r="L1175" s="58">
        <v>15</v>
      </c>
      <c r="M1175" s="58">
        <v>15</v>
      </c>
      <c r="N1175" s="58">
        <v>15</v>
      </c>
      <c r="O1175" s="58">
        <v>15</v>
      </c>
      <c r="P1175" s="58">
        <v>15</v>
      </c>
      <c r="Q1175" s="58">
        <v>15</v>
      </c>
      <c r="R1175" s="58">
        <v>15</v>
      </c>
      <c r="S1175" s="58">
        <v>15</v>
      </c>
      <c r="T1175" s="58">
        <v>15</v>
      </c>
      <c r="U1175" s="58">
        <v>20</v>
      </c>
      <c r="V1175" s="186">
        <v>20</v>
      </c>
      <c r="W1175" s="186">
        <v>20</v>
      </c>
      <c r="X1175" s="186">
        <v>20</v>
      </c>
      <c r="Y1175" s="186">
        <v>20</v>
      </c>
      <c r="Z1175" s="186">
        <v>20</v>
      </c>
      <c r="AA1175" s="186">
        <v>20</v>
      </c>
      <c r="AB1175" s="186">
        <v>20</v>
      </c>
      <c r="AC1175" s="186">
        <v>20</v>
      </c>
      <c r="AD1175" s="214">
        <v>20</v>
      </c>
      <c r="AE1175" s="214">
        <v>20</v>
      </c>
      <c r="AF1175" s="214">
        <v>20</v>
      </c>
      <c r="AG1175" s="214">
        <v>20</v>
      </c>
      <c r="AH1175" s="214">
        <v>20</v>
      </c>
      <c r="AI1175" s="214">
        <v>20</v>
      </c>
      <c r="AJ1175" s="272">
        <v>20</v>
      </c>
      <c r="AK1175" s="301">
        <v>20</v>
      </c>
      <c r="AL1175" s="301">
        <v>20</v>
      </c>
      <c r="AM1175" s="301">
        <v>20</v>
      </c>
      <c r="AN1175" s="272">
        <v>20</v>
      </c>
      <c r="AO1175" s="301">
        <v>20</v>
      </c>
      <c r="AP1175" s="301">
        <v>20</v>
      </c>
      <c r="AQ1175" s="301">
        <v>20</v>
      </c>
      <c r="AR1175" s="22"/>
      <c r="AS1175" s="116" t="str">
        <f t="shared" si="163"/>
        <v>N</v>
      </c>
      <c r="AT1175" s="113">
        <f>IFERROR(SUMIF('Current NLData'!A:A,'Payment Changes'!G1175,'Current NLData'!K:K)/COUNTIF('Current NLData'!A:A,'Payment Changes'!G1175),0)+IFERROR(VLOOKUP(G1175&amp;"-ALL",NLPaymentExport,10,FALSE),0)</f>
        <v>20</v>
      </c>
      <c r="AU1175" s="117">
        <f t="shared" si="164"/>
        <v>0</v>
      </c>
    </row>
    <row r="1176" spans="1:80" ht="28.5" outlineLevel="1" x14ac:dyDescent="0.45">
      <c r="A1176" s="3"/>
      <c r="C1176" s="4"/>
      <c r="D1176" s="456"/>
      <c r="E1176" s="90" t="str">
        <f t="shared" si="160"/>
        <v>Port Orange</v>
      </c>
      <c r="F1176" s="92" t="str">
        <f t="shared" si="161"/>
        <v>CP943</v>
      </c>
      <c r="G1176" s="98" t="str">
        <f t="shared" si="165"/>
        <v>CP943-RETURN - 5th don of the month -BONUS</v>
      </c>
      <c r="H1176" s="457"/>
      <c r="I1176" s="37" t="s">
        <v>86</v>
      </c>
      <c r="J1176" s="65">
        <v>0</v>
      </c>
      <c r="K1176" s="65">
        <v>0</v>
      </c>
      <c r="L1176" s="65">
        <v>0</v>
      </c>
      <c r="M1176" s="65">
        <v>0</v>
      </c>
      <c r="N1176" s="65">
        <v>0</v>
      </c>
      <c r="O1176" s="65">
        <v>0</v>
      </c>
      <c r="P1176" s="65">
        <v>0</v>
      </c>
      <c r="Q1176" s="65">
        <v>0</v>
      </c>
      <c r="R1176" s="65">
        <v>0</v>
      </c>
      <c r="S1176" s="65">
        <v>0</v>
      </c>
      <c r="T1176" s="65">
        <v>0</v>
      </c>
      <c r="U1176" s="65">
        <v>0</v>
      </c>
      <c r="V1176" s="188">
        <v>0</v>
      </c>
      <c r="W1176" s="188">
        <v>0</v>
      </c>
      <c r="X1176" s="188">
        <v>0</v>
      </c>
      <c r="Y1176" s="188">
        <v>0</v>
      </c>
      <c r="Z1176" s="188">
        <v>0</v>
      </c>
      <c r="AA1176" s="188">
        <v>0</v>
      </c>
      <c r="AB1176" s="188">
        <v>0</v>
      </c>
      <c r="AC1176" s="199">
        <v>20</v>
      </c>
      <c r="AD1176" s="222">
        <v>20</v>
      </c>
      <c r="AE1176" s="222">
        <v>20</v>
      </c>
      <c r="AF1176" s="222">
        <v>20</v>
      </c>
      <c r="AG1176" s="222">
        <v>20</v>
      </c>
      <c r="AH1176" s="222">
        <v>20</v>
      </c>
      <c r="AI1176" s="222">
        <v>20</v>
      </c>
      <c r="AJ1176" s="290">
        <v>0</v>
      </c>
      <c r="AK1176" s="303">
        <v>0</v>
      </c>
      <c r="AL1176" s="303">
        <v>0</v>
      </c>
      <c r="AM1176" s="303">
        <v>0</v>
      </c>
      <c r="AN1176" s="287">
        <v>0</v>
      </c>
      <c r="AO1176" s="290">
        <v>10</v>
      </c>
      <c r="AP1176" s="303">
        <v>10</v>
      </c>
      <c r="AQ1176" s="303">
        <v>10</v>
      </c>
      <c r="AR1176" s="22"/>
      <c r="AS1176" s="116" t="str">
        <f t="shared" si="163"/>
        <v>N</v>
      </c>
      <c r="AT1176" s="113">
        <f>IFERROR(SUMIF('Current NLData'!A:A,'Payment Changes'!G1176,'Current NLData'!K:K)/COUNTIF('Current NLData'!A:A,'Payment Changes'!G1176),0)+IFERROR(VLOOKUP(G1176&amp;"-ALL",NLPaymentExport,10,FALSE),0)</f>
        <v>10</v>
      </c>
      <c r="AU1176" s="117">
        <f t="shared" si="164"/>
        <v>0</v>
      </c>
    </row>
    <row r="1177" spans="1:80" ht="28.5" outlineLevel="1" x14ac:dyDescent="0.45">
      <c r="A1177" s="3"/>
      <c r="C1177" s="4"/>
      <c r="D1177" s="456"/>
      <c r="E1177" s="90" t="str">
        <f t="shared" si="160"/>
        <v>Port Orange</v>
      </c>
      <c r="F1177" s="92" t="str">
        <f t="shared" si="161"/>
        <v>CP943</v>
      </c>
      <c r="G1177" s="98" t="str">
        <f t="shared" si="165"/>
        <v>CP943-RETURN - 6th don of the month -BONUS</v>
      </c>
      <c r="H1177" s="457"/>
      <c r="I1177" s="38" t="s">
        <v>87</v>
      </c>
      <c r="J1177" s="58">
        <v>25</v>
      </c>
      <c r="K1177" s="58">
        <v>25</v>
      </c>
      <c r="L1177" s="58">
        <v>25</v>
      </c>
      <c r="M1177" s="62">
        <v>30</v>
      </c>
      <c r="N1177" s="58">
        <v>30</v>
      </c>
      <c r="O1177" s="58">
        <v>30</v>
      </c>
      <c r="P1177" s="58">
        <v>30</v>
      </c>
      <c r="Q1177" s="58">
        <v>30</v>
      </c>
      <c r="R1177" s="58">
        <v>30</v>
      </c>
      <c r="S1177" s="58">
        <v>30</v>
      </c>
      <c r="T1177" s="58">
        <v>30</v>
      </c>
      <c r="U1177" s="58">
        <v>30</v>
      </c>
      <c r="V1177" s="186">
        <v>30</v>
      </c>
      <c r="W1177" s="186">
        <v>30</v>
      </c>
      <c r="X1177" s="186">
        <v>20</v>
      </c>
      <c r="Y1177" s="186">
        <v>20</v>
      </c>
      <c r="Z1177" s="186">
        <v>20</v>
      </c>
      <c r="AA1177" s="186">
        <v>20</v>
      </c>
      <c r="AB1177" s="186">
        <v>20</v>
      </c>
      <c r="AC1177" s="190">
        <v>50</v>
      </c>
      <c r="AD1177" s="214">
        <v>50</v>
      </c>
      <c r="AE1177" s="214">
        <v>50</v>
      </c>
      <c r="AF1177" s="214">
        <v>50</v>
      </c>
      <c r="AG1177" s="214">
        <v>50</v>
      </c>
      <c r="AH1177" s="214">
        <v>50</v>
      </c>
      <c r="AI1177" s="190">
        <v>30</v>
      </c>
      <c r="AJ1177" s="289">
        <v>20</v>
      </c>
      <c r="AK1177" s="301">
        <v>20</v>
      </c>
      <c r="AL1177" s="301">
        <v>20</v>
      </c>
      <c r="AM1177" s="301">
        <v>20</v>
      </c>
      <c r="AN1177" s="272">
        <v>20</v>
      </c>
      <c r="AO1177" s="301">
        <v>20</v>
      </c>
      <c r="AP1177" s="301">
        <v>20</v>
      </c>
      <c r="AQ1177" s="301">
        <v>20</v>
      </c>
      <c r="AR1177" s="22"/>
      <c r="AS1177" s="116" t="str">
        <f t="shared" si="163"/>
        <v>N</v>
      </c>
      <c r="AT1177" s="113">
        <f>IFERROR(SUMIF('Current NLData'!A:A,'Payment Changes'!G1177,'Current NLData'!K:K)/COUNTIF('Current NLData'!A:A,'Payment Changes'!G1177),0)+IFERROR(VLOOKUP(G1177&amp;"-ALL",NLPaymentExport,10,FALSE),0)</f>
        <v>20</v>
      </c>
      <c r="AU1177" s="117">
        <f t="shared" si="164"/>
        <v>0</v>
      </c>
    </row>
    <row r="1178" spans="1:80" ht="28.5" outlineLevel="1" x14ac:dyDescent="0.45">
      <c r="A1178" s="3"/>
      <c r="C1178" s="4"/>
      <c r="D1178" s="456"/>
      <c r="E1178" s="90" t="str">
        <f t="shared" si="160"/>
        <v>Port Orange</v>
      </c>
      <c r="F1178" s="92" t="str">
        <f t="shared" si="161"/>
        <v>CP943</v>
      </c>
      <c r="G1178" s="98" t="str">
        <f t="shared" si="165"/>
        <v>CP943-RETURN - 7th don of the month -BONUS</v>
      </c>
      <c r="H1178" s="457"/>
      <c r="I1178" s="38" t="s">
        <v>88</v>
      </c>
      <c r="J1178" s="58">
        <v>0</v>
      </c>
      <c r="K1178" s="58">
        <v>0</v>
      </c>
      <c r="L1178" s="58">
        <v>0</v>
      </c>
      <c r="M1178" s="58">
        <v>0</v>
      </c>
      <c r="N1178" s="58">
        <v>0</v>
      </c>
      <c r="O1178" s="58">
        <v>0</v>
      </c>
      <c r="P1178" s="58">
        <v>0</v>
      </c>
      <c r="Q1178" s="58">
        <v>0</v>
      </c>
      <c r="R1178" s="58">
        <v>0</v>
      </c>
      <c r="S1178" s="58">
        <v>0</v>
      </c>
      <c r="T1178" s="58">
        <v>0</v>
      </c>
      <c r="U1178" s="58">
        <v>0</v>
      </c>
      <c r="V1178" s="186">
        <v>0</v>
      </c>
      <c r="W1178" s="186">
        <v>0</v>
      </c>
      <c r="X1178" s="186">
        <v>0</v>
      </c>
      <c r="Y1178" s="186">
        <v>0</v>
      </c>
      <c r="Z1178" s="186">
        <v>0</v>
      </c>
      <c r="AA1178" s="186">
        <v>0</v>
      </c>
      <c r="AB1178" s="186">
        <v>0</v>
      </c>
      <c r="AC1178" s="186">
        <v>0</v>
      </c>
      <c r="AD1178" s="214">
        <v>0</v>
      </c>
      <c r="AE1178" s="214">
        <v>0</v>
      </c>
      <c r="AF1178" s="214">
        <v>0</v>
      </c>
      <c r="AG1178" s="214">
        <v>0</v>
      </c>
      <c r="AH1178" s="214">
        <v>0</v>
      </c>
      <c r="AI1178" s="214">
        <v>0</v>
      </c>
      <c r="AJ1178" s="272">
        <v>0</v>
      </c>
      <c r="AK1178" s="301">
        <v>0</v>
      </c>
      <c r="AL1178" s="301">
        <v>0</v>
      </c>
      <c r="AM1178" s="301">
        <v>0</v>
      </c>
      <c r="AN1178" s="272">
        <v>0</v>
      </c>
      <c r="AO1178" s="301">
        <v>0</v>
      </c>
      <c r="AP1178" s="301">
        <v>0</v>
      </c>
      <c r="AQ1178" s="301">
        <v>0</v>
      </c>
      <c r="AR1178" s="22"/>
      <c r="AS1178" s="116" t="str">
        <f t="shared" si="163"/>
        <v>N</v>
      </c>
      <c r="AT1178" s="113">
        <f>IFERROR(SUMIF('Current NLData'!A:A,'Payment Changes'!G1178,'Current NLData'!K:K)/COUNTIF('Current NLData'!A:A,'Payment Changes'!G1178),0)+IFERROR(VLOOKUP(G1178&amp;"-ALL",NLPaymentExport,10,FALSE),0)</f>
        <v>0</v>
      </c>
      <c r="AU1178" s="117">
        <f t="shared" si="164"/>
        <v>0</v>
      </c>
    </row>
    <row r="1179" spans="1:80" ht="28.5" outlineLevel="1" x14ac:dyDescent="0.45">
      <c r="A1179" s="3"/>
      <c r="C1179" s="4"/>
      <c r="D1179" s="456"/>
      <c r="E1179" s="90" t="str">
        <f t="shared" si="160"/>
        <v>Port Orange</v>
      </c>
      <c r="F1179" s="92" t="str">
        <f t="shared" si="161"/>
        <v>CP943</v>
      </c>
      <c r="G1179" s="98" t="str">
        <f t="shared" si="165"/>
        <v>CP943-RETURN - 8th don of the month -BONUS</v>
      </c>
      <c r="H1179" s="457"/>
      <c r="I1179" s="38" t="s">
        <v>89</v>
      </c>
      <c r="J1179" s="58">
        <v>0</v>
      </c>
      <c r="K1179" s="58">
        <v>0</v>
      </c>
      <c r="L1179" s="58">
        <v>0</v>
      </c>
      <c r="M1179" s="58">
        <v>0</v>
      </c>
      <c r="N1179" s="58">
        <v>0</v>
      </c>
      <c r="O1179" s="58">
        <v>0</v>
      </c>
      <c r="P1179" s="58">
        <v>0</v>
      </c>
      <c r="Q1179" s="58">
        <v>0</v>
      </c>
      <c r="R1179" s="58">
        <v>0</v>
      </c>
      <c r="S1179" s="58">
        <v>0</v>
      </c>
      <c r="T1179" s="58">
        <v>0</v>
      </c>
      <c r="U1179" s="58">
        <v>0</v>
      </c>
      <c r="V1179" s="186">
        <v>0</v>
      </c>
      <c r="W1179" s="186">
        <v>0</v>
      </c>
      <c r="X1179" s="186">
        <v>0</v>
      </c>
      <c r="Y1179" s="186">
        <v>0</v>
      </c>
      <c r="Z1179" s="186">
        <v>0</v>
      </c>
      <c r="AA1179" s="186">
        <v>0</v>
      </c>
      <c r="AB1179" s="186">
        <v>0</v>
      </c>
      <c r="AC1179" s="186">
        <v>0</v>
      </c>
      <c r="AD1179" s="214">
        <v>0</v>
      </c>
      <c r="AE1179" s="214">
        <v>0</v>
      </c>
      <c r="AF1179" s="214">
        <v>0</v>
      </c>
      <c r="AG1179" s="214">
        <v>0</v>
      </c>
      <c r="AH1179" s="214">
        <v>0</v>
      </c>
      <c r="AI1179" s="214">
        <v>0</v>
      </c>
      <c r="AJ1179" s="272">
        <v>0</v>
      </c>
      <c r="AK1179" s="301">
        <v>0</v>
      </c>
      <c r="AL1179" s="301">
        <v>0</v>
      </c>
      <c r="AM1179" s="301">
        <v>0</v>
      </c>
      <c r="AN1179" s="272">
        <v>0</v>
      </c>
      <c r="AO1179" s="301">
        <v>0</v>
      </c>
      <c r="AP1179" s="301">
        <v>0</v>
      </c>
      <c r="AQ1179" s="301">
        <v>0</v>
      </c>
      <c r="AR1179" s="22"/>
      <c r="AS1179" s="116" t="str">
        <f t="shared" si="163"/>
        <v>N</v>
      </c>
      <c r="AT1179" s="113">
        <f>IFERROR(SUMIF('Current NLData'!A:A,'Payment Changes'!G1179,'Current NLData'!K:K)/COUNTIF('Current NLData'!A:A,'Payment Changes'!G1179),0)+IFERROR(VLOOKUP(G1179&amp;"-ALL",NLPaymentExport,10,FALSE),0)</f>
        <v>0</v>
      </c>
      <c r="AU1179" s="117">
        <f t="shared" si="164"/>
        <v>0</v>
      </c>
    </row>
    <row r="1180" spans="1:80" ht="28.5" outlineLevel="1" x14ac:dyDescent="0.45">
      <c r="A1180" s="3"/>
      <c r="C1180" s="4" t="str">
        <f>IF(J1180=0,"Warning","")</f>
        <v/>
      </c>
      <c r="D1180" s="456"/>
      <c r="E1180" s="90" t="str">
        <f t="shared" si="160"/>
        <v>Port Orange</v>
      </c>
      <c r="F1180" s="92" t="str">
        <f t="shared" si="161"/>
        <v>CP943</v>
      </c>
      <c r="G1180" s="98" t="str">
        <f t="shared" si="165"/>
        <v>CP943-RETURN - Buddy referral  -BONUS</v>
      </c>
      <c r="H1180" s="457"/>
      <c r="I1180" s="39" t="s">
        <v>90</v>
      </c>
      <c r="J1180" s="58">
        <v>50</v>
      </c>
      <c r="K1180" s="58">
        <v>50</v>
      </c>
      <c r="L1180" s="58">
        <v>0</v>
      </c>
      <c r="M1180" s="58">
        <v>50</v>
      </c>
      <c r="N1180" s="58">
        <v>50</v>
      </c>
      <c r="O1180" s="58">
        <v>50</v>
      </c>
      <c r="P1180" s="58">
        <v>50</v>
      </c>
      <c r="Q1180" s="58">
        <v>50</v>
      </c>
      <c r="R1180" s="58">
        <v>50</v>
      </c>
      <c r="S1180" s="58">
        <v>50</v>
      </c>
      <c r="T1180" s="58">
        <v>50</v>
      </c>
      <c r="U1180" s="58">
        <v>50</v>
      </c>
      <c r="V1180" s="186">
        <v>50</v>
      </c>
      <c r="W1180" s="186">
        <v>50</v>
      </c>
      <c r="X1180" s="186">
        <v>50</v>
      </c>
      <c r="Y1180" s="186">
        <v>50</v>
      </c>
      <c r="Z1180" s="186">
        <v>50</v>
      </c>
      <c r="AA1180" s="186">
        <v>100</v>
      </c>
      <c r="AB1180" s="190">
        <v>50</v>
      </c>
      <c r="AC1180" s="214">
        <v>50</v>
      </c>
      <c r="AD1180" s="214">
        <v>50</v>
      </c>
      <c r="AE1180" s="214">
        <v>50</v>
      </c>
      <c r="AF1180" s="214">
        <v>50</v>
      </c>
      <c r="AG1180" s="214">
        <v>50</v>
      </c>
      <c r="AH1180" s="214">
        <v>50</v>
      </c>
      <c r="AI1180" s="214">
        <v>50</v>
      </c>
      <c r="AJ1180" s="289">
        <v>25</v>
      </c>
      <c r="AK1180" s="301">
        <v>25</v>
      </c>
      <c r="AL1180" s="301">
        <v>25</v>
      </c>
      <c r="AM1180" s="301">
        <v>25</v>
      </c>
      <c r="AN1180" s="272">
        <v>25</v>
      </c>
      <c r="AO1180" s="301">
        <v>25</v>
      </c>
      <c r="AP1180" s="301">
        <v>25</v>
      </c>
      <c r="AQ1180" s="301">
        <v>25</v>
      </c>
      <c r="AR1180" s="22"/>
      <c r="AS1180" s="116" t="str">
        <f t="shared" si="163"/>
        <v>N</v>
      </c>
      <c r="AT1180" s="113">
        <f>IFERROR(SUMIF('Current NLData'!A:A,'Payment Changes'!G1180,'Current NLData'!K:K)/COUNTIF('Current NLData'!A:A,'Payment Changes'!G1180),0)+IFERROR(VLOOKUP(G1180&amp;"-ALL",NLPaymentExport,10,FALSE),0)</f>
        <v>100</v>
      </c>
      <c r="AU1180" s="117">
        <f t="shared" si="164"/>
        <v>-75</v>
      </c>
    </row>
    <row r="1181" spans="1:80" s="89" customFormat="1" ht="21.4" thickBot="1" x14ac:dyDescent="0.7">
      <c r="A1181" s="85"/>
      <c r="B1181" s="348"/>
      <c r="C1181" s="160"/>
      <c r="D1181" s="86"/>
      <c r="E1181" s="86"/>
      <c r="F1181" s="86"/>
      <c r="G1181" s="86"/>
      <c r="H1181" s="95"/>
      <c r="I1181" s="87"/>
      <c r="J1181" s="88"/>
      <c r="K1181" s="88"/>
      <c r="L1181" s="88"/>
      <c r="M1181" s="88"/>
      <c r="N1181" s="88"/>
      <c r="O1181" s="88"/>
      <c r="P1181" s="88"/>
      <c r="Q1181" s="88"/>
      <c r="R1181" s="88"/>
      <c r="S1181" s="88"/>
      <c r="T1181" s="88"/>
      <c r="U1181" s="88"/>
      <c r="V1181" s="189" t="s">
        <v>91</v>
      </c>
      <c r="W1181" s="189" t="s">
        <v>91</v>
      </c>
      <c r="X1181" s="189" t="s">
        <v>91</v>
      </c>
      <c r="Y1181" s="189" t="s">
        <v>91</v>
      </c>
      <c r="Z1181" s="189" t="s">
        <v>91</v>
      </c>
      <c r="AA1181" s="189" t="s">
        <v>91</v>
      </c>
      <c r="AB1181" s="189" t="s">
        <v>91</v>
      </c>
      <c r="AC1181" s="189" t="s">
        <v>91</v>
      </c>
      <c r="AD1181" s="257" t="s">
        <v>91</v>
      </c>
      <c r="AE1181" s="257" t="s">
        <v>91</v>
      </c>
      <c r="AF1181" s="257" t="s">
        <v>91</v>
      </c>
      <c r="AG1181" s="257" t="s">
        <v>91</v>
      </c>
      <c r="AH1181" s="257" t="s">
        <v>91</v>
      </c>
      <c r="AI1181" s="257" t="s">
        <v>91</v>
      </c>
      <c r="AJ1181" s="288" t="s">
        <v>91</v>
      </c>
      <c r="AK1181" s="311" t="s">
        <v>91</v>
      </c>
      <c r="AL1181" s="311" t="s">
        <v>91</v>
      </c>
      <c r="AM1181" s="311" t="s">
        <v>91</v>
      </c>
      <c r="AN1181" s="288" t="s">
        <v>91</v>
      </c>
      <c r="AO1181" s="311" t="s">
        <v>91</v>
      </c>
      <c r="AP1181" s="311" t="s">
        <v>91</v>
      </c>
      <c r="AQ1181" s="311" t="s">
        <v>91</v>
      </c>
      <c r="AR1181" s="21"/>
      <c r="AS1181" s="116" t="str">
        <f t="shared" si="163"/>
        <v>N</v>
      </c>
      <c r="AT1181" s="113">
        <f>IFERROR(SUMIF('Current NLData'!A:A,'Payment Changes'!G1181,'Current NLData'!K:K)/COUNTIF('Current NLData'!A:A,'Payment Changes'!G1181),0)+IFERROR(VLOOKUP(G1181&amp;"-ALL",NLPaymentExport,10,FALSE),0)</f>
        <v>0</v>
      </c>
      <c r="AU1181" s="117" t="str">
        <f t="shared" si="164"/>
        <v/>
      </c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</row>
    <row r="1182" spans="1:80" s="10" customFormat="1" x14ac:dyDescent="0.45">
      <c r="A1182" s="458">
        <v>65</v>
      </c>
      <c r="B1182" s="461" t="s">
        <v>816</v>
      </c>
      <c r="C1182" s="464" t="s">
        <v>44</v>
      </c>
      <c r="D1182" s="467" t="s">
        <v>305</v>
      </c>
      <c r="E1182" s="105" t="str">
        <f t="shared" si="160"/>
        <v>Cleveland</v>
      </c>
      <c r="F1182" s="106" t="s">
        <v>817</v>
      </c>
      <c r="G1182" s="107" t="str">
        <f t="shared" ref="G1182:G1200" si="166">F1182&amp;"-"&amp;I1182</f>
        <v>CP947-New Donor</v>
      </c>
      <c r="H1182" s="470" t="s">
        <v>282</v>
      </c>
      <c r="I1182" s="76" t="s">
        <v>48</v>
      </c>
      <c r="J1182" s="40" t="s">
        <v>109</v>
      </c>
      <c r="K1182" s="41" t="s">
        <v>572</v>
      </c>
      <c r="L1182" s="41" t="s">
        <v>109</v>
      </c>
      <c r="M1182" s="41" t="s">
        <v>108</v>
      </c>
      <c r="N1182" s="40" t="s">
        <v>108</v>
      </c>
      <c r="O1182" s="40" t="s">
        <v>108</v>
      </c>
      <c r="P1182" s="40" t="s">
        <v>108</v>
      </c>
      <c r="Q1182" s="40" t="s">
        <v>109</v>
      </c>
      <c r="R1182" s="40" t="s">
        <v>217</v>
      </c>
      <c r="S1182" s="40" t="s">
        <v>217</v>
      </c>
      <c r="T1182" s="40" t="s">
        <v>217</v>
      </c>
      <c r="U1182" s="40" t="s">
        <v>217</v>
      </c>
      <c r="V1182" s="180" t="s">
        <v>217</v>
      </c>
      <c r="W1182" s="180" t="s">
        <v>217</v>
      </c>
      <c r="X1182" s="180" t="s">
        <v>217</v>
      </c>
      <c r="Y1182" s="180" t="s">
        <v>217</v>
      </c>
      <c r="Z1182" s="180" t="s">
        <v>217</v>
      </c>
      <c r="AA1182" s="180" t="s">
        <v>217</v>
      </c>
      <c r="AB1182" s="180" t="s">
        <v>217</v>
      </c>
      <c r="AC1182" s="180" t="s">
        <v>217</v>
      </c>
      <c r="AD1182" s="213" t="s">
        <v>217</v>
      </c>
      <c r="AE1182" s="191" t="s">
        <v>328</v>
      </c>
      <c r="AF1182" s="191" t="s">
        <v>328</v>
      </c>
      <c r="AG1182" s="213" t="s">
        <v>55</v>
      </c>
      <c r="AH1182" s="213" t="s">
        <v>328</v>
      </c>
      <c r="AI1182" s="213" t="s">
        <v>55</v>
      </c>
      <c r="AJ1182" s="282" t="s">
        <v>58</v>
      </c>
      <c r="AK1182" s="320" t="s">
        <v>58</v>
      </c>
      <c r="AL1182" s="320" t="s">
        <v>58</v>
      </c>
      <c r="AM1182" s="320" t="s">
        <v>58</v>
      </c>
      <c r="AN1182" s="281" t="s">
        <v>58</v>
      </c>
      <c r="AO1182" s="320" t="s">
        <v>58</v>
      </c>
      <c r="AP1182" s="320" t="s">
        <v>58</v>
      </c>
      <c r="AQ1182" s="320" t="s">
        <v>58</v>
      </c>
      <c r="AR1182" s="108"/>
      <c r="AS1182" s="116" t="str">
        <f t="shared" si="163"/>
        <v>N</v>
      </c>
      <c r="AT1182" s="113">
        <f>IFERROR(SUMIF('Current NLData'!A:A,'Payment Changes'!G1182,'Current NLData'!K:K)/COUNTIF('Current NLData'!A:A,'Payment Changes'!G1182),0)+IFERROR(VLOOKUP(G1182&amp;"-ALL",NLPaymentExport,10,FALSE),0)</f>
        <v>0</v>
      </c>
      <c r="AU1182" s="117" t="str">
        <f t="shared" si="164"/>
        <v/>
      </c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</row>
    <row r="1183" spans="1:80" x14ac:dyDescent="0.45">
      <c r="A1183" s="459"/>
      <c r="B1183" s="462"/>
      <c r="C1183" s="465"/>
      <c r="D1183" s="468"/>
      <c r="E1183" s="90" t="str">
        <f t="shared" si="160"/>
        <v>Cleveland</v>
      </c>
      <c r="F1183" s="91" t="s">
        <v>817</v>
      </c>
      <c r="G1183" s="97" t="str">
        <f t="shared" si="166"/>
        <v>CP947-Return Donor</v>
      </c>
      <c r="H1183" s="471"/>
      <c r="I1183" s="77" t="s">
        <v>60</v>
      </c>
      <c r="J1183" s="43" t="s">
        <v>426</v>
      </c>
      <c r="K1183" s="43" t="s">
        <v>426</v>
      </c>
      <c r="L1183" s="44" t="s">
        <v>547</v>
      </c>
      <c r="M1183" s="45" t="s">
        <v>547</v>
      </c>
      <c r="N1183" s="43" t="s">
        <v>547</v>
      </c>
      <c r="O1183" s="43" t="s">
        <v>547</v>
      </c>
      <c r="P1183" s="43" t="s">
        <v>547</v>
      </c>
      <c r="Q1183" s="43" t="s">
        <v>818</v>
      </c>
      <c r="R1183" s="43" t="s">
        <v>547</v>
      </c>
      <c r="S1183" s="43" t="s">
        <v>547</v>
      </c>
      <c r="T1183" s="43" t="s">
        <v>547</v>
      </c>
      <c r="U1183" s="43" t="s">
        <v>547</v>
      </c>
      <c r="V1183" s="176" t="s">
        <v>547</v>
      </c>
      <c r="W1183" s="176" t="s">
        <v>547</v>
      </c>
      <c r="X1183" s="176" t="s">
        <v>547</v>
      </c>
      <c r="Y1183" s="176" t="s">
        <v>547</v>
      </c>
      <c r="Z1183" s="176" t="s">
        <v>547</v>
      </c>
      <c r="AA1183" s="176" t="s">
        <v>547</v>
      </c>
      <c r="AB1183" s="176" t="s">
        <v>547</v>
      </c>
      <c r="AC1183" s="176" t="s">
        <v>547</v>
      </c>
      <c r="AD1183" s="217" t="s">
        <v>547</v>
      </c>
      <c r="AE1183" s="217" t="s">
        <v>547</v>
      </c>
      <c r="AF1183" s="217" t="s">
        <v>547</v>
      </c>
      <c r="AG1183" s="217" t="s">
        <v>547</v>
      </c>
      <c r="AH1183" s="217" t="s">
        <v>547</v>
      </c>
      <c r="AI1183" s="217" t="s">
        <v>547</v>
      </c>
      <c r="AJ1183" s="270" t="s">
        <v>547</v>
      </c>
      <c r="AK1183" s="313" t="s">
        <v>547</v>
      </c>
      <c r="AL1183" s="313" t="s">
        <v>547</v>
      </c>
      <c r="AM1183" s="313" t="s">
        <v>547</v>
      </c>
      <c r="AN1183" s="271" t="s">
        <v>473</v>
      </c>
      <c r="AO1183" s="313" t="s">
        <v>473</v>
      </c>
      <c r="AP1183" s="313" t="s">
        <v>473</v>
      </c>
      <c r="AQ1183" s="313" t="s">
        <v>473</v>
      </c>
      <c r="AR1183" s="21"/>
      <c r="AS1183" s="116" t="str">
        <f t="shared" si="163"/>
        <v>N</v>
      </c>
      <c r="AT1183" s="113">
        <f>IFERROR(SUMIF('Current NLData'!A:A,'Payment Changes'!G1183,'Current NLData'!K:K)/COUNTIF('Current NLData'!A:A,'Payment Changes'!G1183),0)+IFERROR(VLOOKUP(G1183&amp;"-ALL",NLPaymentExport,10,FALSE),0)</f>
        <v>0</v>
      </c>
      <c r="AU1183" s="117" t="str">
        <f t="shared" si="164"/>
        <v/>
      </c>
    </row>
    <row r="1184" spans="1:80" x14ac:dyDescent="0.45">
      <c r="A1184" s="459"/>
      <c r="B1184" s="462"/>
      <c r="C1184" s="465"/>
      <c r="D1184" s="468"/>
      <c r="E1184" s="90" t="str">
        <f t="shared" si="160"/>
        <v>Cleveland</v>
      </c>
      <c r="F1184" s="91" t="s">
        <v>817</v>
      </c>
      <c r="G1184" s="97" t="str">
        <f t="shared" si="166"/>
        <v>CP947-Retention Bonus</v>
      </c>
      <c r="H1184" s="471"/>
      <c r="I1184" s="78" t="s">
        <v>62</v>
      </c>
      <c r="J1184" s="46" t="s">
        <v>819</v>
      </c>
      <c r="K1184" s="46" t="s">
        <v>819</v>
      </c>
      <c r="L1184" s="47" t="s">
        <v>64</v>
      </c>
      <c r="M1184" s="47" t="s">
        <v>194</v>
      </c>
      <c r="N1184" s="46" t="s">
        <v>194</v>
      </c>
      <c r="O1184" s="46" t="s">
        <v>194</v>
      </c>
      <c r="P1184" s="46" t="s">
        <v>194</v>
      </c>
      <c r="Q1184" s="46" t="s">
        <v>194</v>
      </c>
      <c r="R1184" s="46" t="s">
        <v>820</v>
      </c>
      <c r="S1184" s="46" t="s">
        <v>820</v>
      </c>
      <c r="T1184" s="46" t="s">
        <v>821</v>
      </c>
      <c r="U1184" s="46" t="s">
        <v>821</v>
      </c>
      <c r="V1184" s="177" t="s">
        <v>821</v>
      </c>
      <c r="W1184" s="177" t="s">
        <v>821</v>
      </c>
      <c r="X1184" s="177" t="s">
        <v>822</v>
      </c>
      <c r="Y1184" s="177" t="s">
        <v>822</v>
      </c>
      <c r="Z1184" s="177" t="s">
        <v>822</v>
      </c>
      <c r="AA1184" s="177" t="s">
        <v>822</v>
      </c>
      <c r="AB1184" s="229" t="s">
        <v>600</v>
      </c>
      <c r="AC1184" s="248" t="s">
        <v>600</v>
      </c>
      <c r="AD1184" s="248" t="s">
        <v>600</v>
      </c>
      <c r="AE1184" s="248" t="s">
        <v>600</v>
      </c>
      <c r="AF1184" s="248" t="s">
        <v>600</v>
      </c>
      <c r="AG1184" s="248" t="s">
        <v>823</v>
      </c>
      <c r="AH1184" s="248" t="s">
        <v>600</v>
      </c>
      <c r="AI1184" s="248" t="s">
        <v>823</v>
      </c>
      <c r="AJ1184" s="276" t="s">
        <v>321</v>
      </c>
      <c r="AK1184" s="314" t="s">
        <v>321</v>
      </c>
      <c r="AL1184" s="314" t="s">
        <v>321</v>
      </c>
      <c r="AM1184" s="314" t="s">
        <v>321</v>
      </c>
      <c r="AN1184" s="276" t="s">
        <v>824</v>
      </c>
      <c r="AO1184" s="276" t="s">
        <v>825</v>
      </c>
      <c r="AP1184" s="276" t="s">
        <v>826</v>
      </c>
      <c r="AQ1184" s="276" t="s">
        <v>827</v>
      </c>
      <c r="AR1184" s="21"/>
      <c r="AS1184" s="116" t="str">
        <f t="shared" si="163"/>
        <v>Y</v>
      </c>
      <c r="AT1184" s="113">
        <f>IFERROR(SUMIF('Current NLData'!A:A,'Payment Changes'!G1184,'Current NLData'!K:K)/COUNTIF('Current NLData'!A:A,'Payment Changes'!G1184),0)+IFERROR(VLOOKUP(G1184&amp;"-ALL",NLPaymentExport,10,FALSE),0)</f>
        <v>0</v>
      </c>
      <c r="AU1184" s="117" t="str">
        <f t="shared" si="164"/>
        <v/>
      </c>
    </row>
    <row r="1185" spans="1:80" s="15" customFormat="1" ht="14.65" thickBot="1" x14ac:dyDescent="0.5">
      <c r="A1185" s="460"/>
      <c r="B1185" s="463"/>
      <c r="C1185" s="466"/>
      <c r="D1185" s="469"/>
      <c r="E1185" s="109" t="str">
        <f t="shared" si="160"/>
        <v>Cleveland</v>
      </c>
      <c r="F1185" s="110" t="s">
        <v>817</v>
      </c>
      <c r="G1185" s="111" t="str">
        <f t="shared" si="166"/>
        <v>CP947-Referral</v>
      </c>
      <c r="H1185" s="472"/>
      <c r="I1185" s="79" t="s">
        <v>73</v>
      </c>
      <c r="J1185" s="49">
        <v>50</v>
      </c>
      <c r="K1185" s="49">
        <v>50</v>
      </c>
      <c r="L1185" s="50" t="s">
        <v>64</v>
      </c>
      <c r="M1185" s="50" t="s">
        <v>74</v>
      </c>
      <c r="N1185" s="49" t="s">
        <v>74</v>
      </c>
      <c r="O1185" s="49" t="s">
        <v>74</v>
      </c>
      <c r="P1185" s="49" t="s">
        <v>74</v>
      </c>
      <c r="Q1185" s="49" t="s">
        <v>74</v>
      </c>
      <c r="R1185" s="49" t="s">
        <v>74</v>
      </c>
      <c r="S1185" s="49" t="s">
        <v>74</v>
      </c>
      <c r="T1185" s="49" t="s">
        <v>74</v>
      </c>
      <c r="U1185" s="49" t="s">
        <v>74</v>
      </c>
      <c r="V1185" s="178" t="s">
        <v>74</v>
      </c>
      <c r="W1185" s="178" t="s">
        <v>74</v>
      </c>
      <c r="X1185" s="178" t="s">
        <v>74</v>
      </c>
      <c r="Y1185" s="178" t="s">
        <v>74</v>
      </c>
      <c r="Z1185" s="178" t="s">
        <v>74</v>
      </c>
      <c r="AA1185" s="178" t="s">
        <v>134</v>
      </c>
      <c r="AB1185" s="233" t="s">
        <v>135</v>
      </c>
      <c r="AC1185" s="244" t="s">
        <v>133</v>
      </c>
      <c r="AD1185" s="249" t="s">
        <v>133</v>
      </c>
      <c r="AE1185" s="249" t="s">
        <v>133</v>
      </c>
      <c r="AF1185" s="249" t="s">
        <v>133</v>
      </c>
      <c r="AG1185" s="249" t="s">
        <v>133</v>
      </c>
      <c r="AH1185" s="249" t="s">
        <v>133</v>
      </c>
      <c r="AI1185" s="249" t="s">
        <v>133</v>
      </c>
      <c r="AJ1185" s="277" t="s">
        <v>133</v>
      </c>
      <c r="AK1185" s="315" t="s">
        <v>133</v>
      </c>
      <c r="AL1185" s="315" t="s">
        <v>133</v>
      </c>
      <c r="AM1185" s="315" t="s">
        <v>133</v>
      </c>
      <c r="AN1185" s="277" t="s">
        <v>133</v>
      </c>
      <c r="AO1185" s="315" t="s">
        <v>133</v>
      </c>
      <c r="AP1185" s="315" t="s">
        <v>133</v>
      </c>
      <c r="AQ1185" s="315" t="s">
        <v>133</v>
      </c>
      <c r="AR1185" s="112"/>
      <c r="AS1185" s="116" t="str">
        <f t="shared" si="163"/>
        <v>N</v>
      </c>
      <c r="AT1185" s="113">
        <f>IFERROR(SUMIF('Current NLData'!A:A,'Payment Changes'!G1185,'Current NLData'!K:K)/COUNTIF('Current NLData'!A:A,'Payment Changes'!G1185),0)+IFERROR(VLOOKUP(G1185&amp;"-ALL",NLPaymentExport,10,FALSE),0)</f>
        <v>0</v>
      </c>
      <c r="AU1185" s="117" t="str">
        <f t="shared" si="164"/>
        <v/>
      </c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</row>
    <row r="1186" spans="1:80" outlineLevel="1" x14ac:dyDescent="0.45">
      <c r="A1186" s="3"/>
      <c r="C1186" s="4"/>
      <c r="D1186" s="455" t="s">
        <v>817</v>
      </c>
      <c r="E1186" s="90" t="str">
        <f t="shared" si="160"/>
        <v>Cleveland</v>
      </c>
      <c r="F1186" s="92" t="str">
        <f t="shared" si="161"/>
        <v>CP947</v>
      </c>
      <c r="G1186" s="98" t="str">
        <f t="shared" si="166"/>
        <v>CP947-NEW DONOR -1st</v>
      </c>
      <c r="H1186" s="457" t="s">
        <v>75</v>
      </c>
      <c r="I1186" s="33" t="s">
        <v>76</v>
      </c>
      <c r="J1186" s="60">
        <v>100</v>
      </c>
      <c r="K1186" s="61">
        <v>100</v>
      </c>
      <c r="L1186" s="60">
        <v>100</v>
      </c>
      <c r="M1186" s="60">
        <v>100</v>
      </c>
      <c r="N1186" s="60">
        <v>100</v>
      </c>
      <c r="O1186" s="60">
        <v>100</v>
      </c>
      <c r="P1186" s="60">
        <v>100</v>
      </c>
      <c r="Q1186" s="60">
        <v>100</v>
      </c>
      <c r="R1186" s="60">
        <v>100</v>
      </c>
      <c r="S1186" s="60">
        <v>100</v>
      </c>
      <c r="T1186" s="60">
        <v>100</v>
      </c>
      <c r="U1186" s="60">
        <v>100</v>
      </c>
      <c r="V1186" s="185">
        <v>100</v>
      </c>
      <c r="W1186" s="185">
        <v>100</v>
      </c>
      <c r="X1186" s="185">
        <v>100</v>
      </c>
      <c r="Y1186" s="185">
        <v>100</v>
      </c>
      <c r="Z1186" s="185">
        <v>100</v>
      </c>
      <c r="AA1186" s="185">
        <v>100</v>
      </c>
      <c r="AB1186" s="185">
        <v>100</v>
      </c>
      <c r="AC1186" s="185">
        <v>100</v>
      </c>
      <c r="AD1186" s="220">
        <v>100</v>
      </c>
      <c r="AE1186" s="220">
        <v>100</v>
      </c>
      <c r="AF1186" s="220">
        <v>100</v>
      </c>
      <c r="AG1186" s="220">
        <v>100</v>
      </c>
      <c r="AH1186" s="220">
        <v>100</v>
      </c>
      <c r="AI1186" s="220">
        <v>100</v>
      </c>
      <c r="AJ1186" s="286">
        <v>100</v>
      </c>
      <c r="AK1186" s="300">
        <v>100</v>
      </c>
      <c r="AL1186" s="300">
        <v>100</v>
      </c>
      <c r="AM1186" s="300">
        <v>100</v>
      </c>
      <c r="AN1186" s="286">
        <v>100</v>
      </c>
      <c r="AO1186" s="300">
        <v>100</v>
      </c>
      <c r="AP1186" s="300">
        <v>100</v>
      </c>
      <c r="AQ1186" s="300">
        <v>100</v>
      </c>
      <c r="AR1186" s="23"/>
      <c r="AS1186" s="116" t="str">
        <f t="shared" si="163"/>
        <v>N</v>
      </c>
      <c r="AT1186" s="113">
        <f>IFERROR(SUMIF('Current NLData'!A:A,'Payment Changes'!G1186,'Current NLData'!K:K)/COUNTIF('Current NLData'!A:A,'Payment Changes'!G1186),0)+IFERROR(VLOOKUP(G1186&amp;"-ALL",NLPaymentExport,10,FALSE),0)</f>
        <v>100</v>
      </c>
      <c r="AU1186" s="117">
        <f t="shared" si="164"/>
        <v>0</v>
      </c>
    </row>
    <row r="1187" spans="1:80" outlineLevel="1" x14ac:dyDescent="0.45">
      <c r="A1187" s="3"/>
      <c r="C1187" s="4"/>
      <c r="D1187" s="456"/>
      <c r="E1187" s="90" t="str">
        <f t="shared" si="160"/>
        <v>Cleveland</v>
      </c>
      <c r="F1187" s="92" t="str">
        <f t="shared" si="161"/>
        <v>CP947</v>
      </c>
      <c r="G1187" s="98" t="str">
        <f t="shared" si="166"/>
        <v>CP947-NEW DONOR -2nd</v>
      </c>
      <c r="H1187" s="457"/>
      <c r="I1187" s="34" t="s">
        <v>77</v>
      </c>
      <c r="J1187" s="58">
        <v>100</v>
      </c>
      <c r="K1187" s="62">
        <v>100</v>
      </c>
      <c r="L1187" s="58">
        <v>100</v>
      </c>
      <c r="M1187" s="58">
        <v>100</v>
      </c>
      <c r="N1187" s="58">
        <v>100</v>
      </c>
      <c r="O1187" s="58">
        <v>100</v>
      </c>
      <c r="P1187" s="58">
        <v>100</v>
      </c>
      <c r="Q1187" s="58">
        <v>100</v>
      </c>
      <c r="R1187" s="58">
        <v>100</v>
      </c>
      <c r="S1187" s="58">
        <v>100</v>
      </c>
      <c r="T1187" s="58">
        <v>100</v>
      </c>
      <c r="U1187" s="58">
        <v>100</v>
      </c>
      <c r="V1187" s="186">
        <v>100</v>
      </c>
      <c r="W1187" s="186">
        <v>100</v>
      </c>
      <c r="X1187" s="186">
        <v>100</v>
      </c>
      <c r="Y1187" s="186">
        <v>100</v>
      </c>
      <c r="Z1187" s="186">
        <v>100</v>
      </c>
      <c r="AA1187" s="186">
        <v>100</v>
      </c>
      <c r="AB1187" s="186">
        <v>100</v>
      </c>
      <c r="AC1187" s="186">
        <v>100</v>
      </c>
      <c r="AD1187" s="214">
        <v>100</v>
      </c>
      <c r="AE1187" s="214">
        <v>100</v>
      </c>
      <c r="AF1187" s="214">
        <v>100</v>
      </c>
      <c r="AG1187" s="214">
        <v>100</v>
      </c>
      <c r="AH1187" s="214">
        <v>100</v>
      </c>
      <c r="AI1187" s="214">
        <v>100</v>
      </c>
      <c r="AJ1187" s="272">
        <v>100</v>
      </c>
      <c r="AK1187" s="301">
        <v>100</v>
      </c>
      <c r="AL1187" s="301">
        <v>100</v>
      </c>
      <c r="AM1187" s="301">
        <v>100</v>
      </c>
      <c r="AN1187" s="272">
        <v>100</v>
      </c>
      <c r="AO1187" s="301">
        <v>100</v>
      </c>
      <c r="AP1187" s="301">
        <v>100</v>
      </c>
      <c r="AQ1187" s="301">
        <v>100</v>
      </c>
      <c r="AR1187" s="23"/>
      <c r="AS1187" s="116" t="str">
        <f t="shared" si="163"/>
        <v>N</v>
      </c>
      <c r="AT1187" s="113">
        <f>IFERROR(SUMIF('Current NLData'!A:A,'Payment Changes'!G1187,'Current NLData'!K:K)/COUNTIF('Current NLData'!A:A,'Payment Changes'!G1187),0)+IFERROR(VLOOKUP(G1187&amp;"-ALL",NLPaymentExport,10,FALSE),0)</f>
        <v>100</v>
      </c>
      <c r="AU1187" s="117">
        <f t="shared" si="164"/>
        <v>0</v>
      </c>
    </row>
    <row r="1188" spans="1:80" outlineLevel="1" x14ac:dyDescent="0.45">
      <c r="A1188" s="3"/>
      <c r="C1188" s="4"/>
      <c r="D1188" s="456"/>
      <c r="E1188" s="90" t="str">
        <f t="shared" ref="E1188:E1251" si="167">IF(B1188 = "",E1187,B1188)</f>
        <v>Cleveland</v>
      </c>
      <c r="F1188" s="92" t="str">
        <f t="shared" ref="F1188:F1251" si="168">IF(D1188 = "",F1187,D1188)</f>
        <v>CP947</v>
      </c>
      <c r="G1188" s="98" t="str">
        <f t="shared" si="166"/>
        <v>CP947-NEW DONOR -3rd</v>
      </c>
      <c r="H1188" s="457"/>
      <c r="I1188" s="34" t="s">
        <v>78</v>
      </c>
      <c r="J1188" s="58">
        <v>100</v>
      </c>
      <c r="K1188" s="62">
        <v>100</v>
      </c>
      <c r="L1188" s="58">
        <v>100</v>
      </c>
      <c r="M1188" s="58">
        <v>100</v>
      </c>
      <c r="N1188" s="58">
        <v>100</v>
      </c>
      <c r="O1188" s="58">
        <v>100</v>
      </c>
      <c r="P1188" s="58">
        <v>100</v>
      </c>
      <c r="Q1188" s="58">
        <v>100</v>
      </c>
      <c r="R1188" s="58">
        <v>100</v>
      </c>
      <c r="S1188" s="58">
        <v>100</v>
      </c>
      <c r="T1188" s="58">
        <v>100</v>
      </c>
      <c r="U1188" s="58">
        <v>100</v>
      </c>
      <c r="V1188" s="186">
        <v>100</v>
      </c>
      <c r="W1188" s="186">
        <v>100</v>
      </c>
      <c r="X1188" s="186">
        <v>100</v>
      </c>
      <c r="Y1188" s="186">
        <v>100</v>
      </c>
      <c r="Z1188" s="186">
        <v>100</v>
      </c>
      <c r="AA1188" s="186">
        <v>100</v>
      </c>
      <c r="AB1188" s="186">
        <v>100</v>
      </c>
      <c r="AC1188" s="186">
        <v>100</v>
      </c>
      <c r="AD1188" s="214">
        <v>100</v>
      </c>
      <c r="AE1188" s="214">
        <v>100</v>
      </c>
      <c r="AF1188" s="214">
        <v>100</v>
      </c>
      <c r="AG1188" s="214">
        <v>100</v>
      </c>
      <c r="AH1188" s="214">
        <v>100</v>
      </c>
      <c r="AI1188" s="214">
        <v>100</v>
      </c>
      <c r="AJ1188" s="272">
        <v>100</v>
      </c>
      <c r="AK1188" s="301">
        <v>100</v>
      </c>
      <c r="AL1188" s="301">
        <v>100</v>
      </c>
      <c r="AM1188" s="301">
        <v>100</v>
      </c>
      <c r="AN1188" s="272">
        <v>100</v>
      </c>
      <c r="AO1188" s="301">
        <v>100</v>
      </c>
      <c r="AP1188" s="301">
        <v>100</v>
      </c>
      <c r="AQ1188" s="301">
        <v>100</v>
      </c>
      <c r="AR1188" s="23"/>
      <c r="AS1188" s="116" t="str">
        <f t="shared" si="163"/>
        <v>N</v>
      </c>
      <c r="AT1188" s="113">
        <f>IFERROR(SUMIF('Current NLData'!A:A,'Payment Changes'!G1188,'Current NLData'!K:K)/COUNTIF('Current NLData'!A:A,'Payment Changes'!G1188),0)+IFERROR(VLOOKUP(G1188&amp;"-ALL",NLPaymentExport,10,FALSE),0)</f>
        <v>100</v>
      </c>
      <c r="AU1188" s="117">
        <f t="shared" si="164"/>
        <v>0</v>
      </c>
    </row>
    <row r="1189" spans="1:80" outlineLevel="1" x14ac:dyDescent="0.45">
      <c r="A1189" s="3"/>
      <c r="C1189" s="4"/>
      <c r="D1189" s="456"/>
      <c r="E1189" s="90" t="str">
        <f t="shared" si="167"/>
        <v>Cleveland</v>
      </c>
      <c r="F1189" s="92" t="str">
        <f t="shared" si="168"/>
        <v>CP947</v>
      </c>
      <c r="G1189" s="98" t="str">
        <f t="shared" si="166"/>
        <v>CP947-NEW DONOR -4th</v>
      </c>
      <c r="H1189" s="457"/>
      <c r="I1189" s="34" t="s">
        <v>79</v>
      </c>
      <c r="J1189" s="58">
        <v>100</v>
      </c>
      <c r="K1189" s="62">
        <v>100</v>
      </c>
      <c r="L1189" s="58">
        <v>100</v>
      </c>
      <c r="M1189" s="58">
        <v>100</v>
      </c>
      <c r="N1189" s="58">
        <v>100</v>
      </c>
      <c r="O1189" s="58">
        <v>100</v>
      </c>
      <c r="P1189" s="58">
        <v>100</v>
      </c>
      <c r="Q1189" s="58">
        <v>100</v>
      </c>
      <c r="R1189" s="58">
        <v>100</v>
      </c>
      <c r="S1189" s="58">
        <v>100</v>
      </c>
      <c r="T1189" s="58">
        <v>100</v>
      </c>
      <c r="U1189" s="58">
        <v>100</v>
      </c>
      <c r="V1189" s="186">
        <v>100</v>
      </c>
      <c r="W1189" s="186">
        <v>100</v>
      </c>
      <c r="X1189" s="186">
        <v>100</v>
      </c>
      <c r="Y1189" s="186">
        <v>100</v>
      </c>
      <c r="Z1189" s="186">
        <v>100</v>
      </c>
      <c r="AA1189" s="186">
        <v>100</v>
      </c>
      <c r="AB1189" s="186">
        <v>100</v>
      </c>
      <c r="AC1189" s="186">
        <v>100</v>
      </c>
      <c r="AD1189" s="214">
        <v>100</v>
      </c>
      <c r="AE1189" s="214">
        <v>100</v>
      </c>
      <c r="AF1189" s="214">
        <v>100</v>
      </c>
      <c r="AG1189" s="214">
        <v>100</v>
      </c>
      <c r="AH1189" s="214">
        <v>100</v>
      </c>
      <c r="AI1189" s="214">
        <v>100</v>
      </c>
      <c r="AJ1189" s="272">
        <v>100</v>
      </c>
      <c r="AK1189" s="301">
        <v>100</v>
      </c>
      <c r="AL1189" s="301">
        <v>100</v>
      </c>
      <c r="AM1189" s="301">
        <v>100</v>
      </c>
      <c r="AN1189" s="272">
        <v>100</v>
      </c>
      <c r="AO1189" s="301">
        <v>100</v>
      </c>
      <c r="AP1189" s="301">
        <v>100</v>
      </c>
      <c r="AQ1189" s="301">
        <v>100</v>
      </c>
      <c r="AR1189" s="23"/>
      <c r="AS1189" s="116" t="str">
        <f t="shared" si="163"/>
        <v>N</v>
      </c>
      <c r="AT1189" s="113">
        <f>IFERROR(SUMIF('Current NLData'!A:A,'Payment Changes'!G1189,'Current NLData'!K:K)/COUNTIF('Current NLData'!A:A,'Payment Changes'!G1189),0)+IFERROR(VLOOKUP(G1189&amp;"-ALL",NLPaymentExport,10,FALSE),0)</f>
        <v>100</v>
      </c>
      <c r="AU1189" s="117">
        <f t="shared" si="164"/>
        <v>0</v>
      </c>
    </row>
    <row r="1190" spans="1:80" outlineLevel="1" x14ac:dyDescent="0.45">
      <c r="A1190" s="3"/>
      <c r="C1190" s="4"/>
      <c r="D1190" s="456"/>
      <c r="E1190" s="90" t="str">
        <f t="shared" si="167"/>
        <v>Cleveland</v>
      </c>
      <c r="F1190" s="92" t="str">
        <f t="shared" si="168"/>
        <v>CP947</v>
      </c>
      <c r="G1190" s="98" t="str">
        <f t="shared" si="166"/>
        <v>CP947-NEW DONOR -5th</v>
      </c>
      <c r="H1190" s="457"/>
      <c r="I1190" s="34" t="s">
        <v>80</v>
      </c>
      <c r="J1190" s="58">
        <v>50</v>
      </c>
      <c r="K1190" s="62">
        <v>50</v>
      </c>
      <c r="L1190" s="58">
        <v>50</v>
      </c>
      <c r="M1190" s="58">
        <v>100</v>
      </c>
      <c r="N1190" s="58">
        <v>100</v>
      </c>
      <c r="O1190" s="58">
        <v>100</v>
      </c>
      <c r="P1190" s="58">
        <v>100</v>
      </c>
      <c r="Q1190" s="58">
        <v>50</v>
      </c>
      <c r="R1190" s="58">
        <v>100</v>
      </c>
      <c r="S1190" s="58">
        <v>100</v>
      </c>
      <c r="T1190" s="58">
        <v>100</v>
      </c>
      <c r="U1190" s="58">
        <v>100</v>
      </c>
      <c r="V1190" s="186">
        <v>100</v>
      </c>
      <c r="W1190" s="186">
        <v>100</v>
      </c>
      <c r="X1190" s="186">
        <v>100</v>
      </c>
      <c r="Y1190" s="186">
        <v>100</v>
      </c>
      <c r="Z1190" s="186">
        <v>100</v>
      </c>
      <c r="AA1190" s="186">
        <v>100</v>
      </c>
      <c r="AB1190" s="186">
        <v>100</v>
      </c>
      <c r="AC1190" s="186">
        <v>100</v>
      </c>
      <c r="AD1190" s="214">
        <v>100</v>
      </c>
      <c r="AE1190" s="214">
        <v>100</v>
      </c>
      <c r="AF1190" s="214">
        <v>100</v>
      </c>
      <c r="AG1190" s="214">
        <v>100</v>
      </c>
      <c r="AH1190" s="214">
        <v>100</v>
      </c>
      <c r="AI1190" s="214">
        <v>100</v>
      </c>
      <c r="AJ1190" s="289">
        <v>50</v>
      </c>
      <c r="AK1190" s="301">
        <v>50</v>
      </c>
      <c r="AL1190" s="301">
        <v>50</v>
      </c>
      <c r="AM1190" s="301">
        <v>50</v>
      </c>
      <c r="AN1190" s="289">
        <v>45</v>
      </c>
      <c r="AO1190" s="301">
        <v>45</v>
      </c>
      <c r="AP1190" s="301">
        <v>45</v>
      </c>
      <c r="AQ1190" s="301">
        <v>45</v>
      </c>
      <c r="AR1190" s="23"/>
      <c r="AS1190" s="116" t="str">
        <f t="shared" si="163"/>
        <v>N</v>
      </c>
      <c r="AT1190" s="113">
        <f>IFERROR(SUMIF('Current NLData'!A:A,'Payment Changes'!G1190,'Current NLData'!K:K)/COUNTIF('Current NLData'!A:A,'Payment Changes'!G1190),0)+IFERROR(VLOOKUP(G1190&amp;"-ALL",NLPaymentExport,10,FALSE),0)</f>
        <v>45</v>
      </c>
      <c r="AU1190" s="117">
        <f t="shared" si="164"/>
        <v>0</v>
      </c>
    </row>
    <row r="1191" spans="1:80" outlineLevel="1" x14ac:dyDescent="0.45">
      <c r="A1191" s="3"/>
      <c r="C1191" s="4"/>
      <c r="D1191" s="456"/>
      <c r="E1191" s="90" t="str">
        <f t="shared" si="167"/>
        <v>Cleveland</v>
      </c>
      <c r="F1191" s="92" t="str">
        <f t="shared" si="168"/>
        <v>CP947</v>
      </c>
      <c r="G1191" s="98" t="str">
        <f t="shared" si="166"/>
        <v>CP947-NEW DONOR -6th</v>
      </c>
      <c r="H1191" s="457"/>
      <c r="I1191" s="34" t="s">
        <v>81</v>
      </c>
      <c r="J1191" s="58">
        <v>50</v>
      </c>
      <c r="K1191" s="62">
        <v>70</v>
      </c>
      <c r="L1191" s="58">
        <v>50</v>
      </c>
      <c r="M1191" s="58">
        <v>100</v>
      </c>
      <c r="N1191" s="58">
        <v>100</v>
      </c>
      <c r="O1191" s="58">
        <v>100</v>
      </c>
      <c r="P1191" s="58">
        <v>100</v>
      </c>
      <c r="Q1191" s="58">
        <v>50</v>
      </c>
      <c r="R1191" s="58">
        <v>50</v>
      </c>
      <c r="S1191" s="58">
        <v>50</v>
      </c>
      <c r="T1191" s="58">
        <v>50</v>
      </c>
      <c r="U1191" s="58">
        <v>50</v>
      </c>
      <c r="V1191" s="186">
        <v>50</v>
      </c>
      <c r="W1191" s="186">
        <v>50</v>
      </c>
      <c r="X1191" s="186">
        <v>50</v>
      </c>
      <c r="Y1191" s="186">
        <v>50</v>
      </c>
      <c r="Z1191" s="186">
        <v>50</v>
      </c>
      <c r="AA1191" s="186">
        <v>50</v>
      </c>
      <c r="AB1191" s="186">
        <v>50</v>
      </c>
      <c r="AC1191" s="186">
        <v>50</v>
      </c>
      <c r="AD1191" s="214">
        <v>50</v>
      </c>
      <c r="AE1191" s="190">
        <v>100</v>
      </c>
      <c r="AF1191" s="190">
        <v>100</v>
      </c>
      <c r="AG1191" s="214">
        <v>100</v>
      </c>
      <c r="AH1191" s="214">
        <v>100</v>
      </c>
      <c r="AI1191" s="214">
        <v>100</v>
      </c>
      <c r="AJ1191" s="289">
        <v>50</v>
      </c>
      <c r="AK1191" s="301">
        <v>50</v>
      </c>
      <c r="AL1191" s="301">
        <v>50</v>
      </c>
      <c r="AM1191" s="301">
        <v>50</v>
      </c>
      <c r="AN1191" s="289">
        <v>45</v>
      </c>
      <c r="AO1191" s="301">
        <v>45</v>
      </c>
      <c r="AP1191" s="301">
        <v>45</v>
      </c>
      <c r="AQ1191" s="301">
        <v>45</v>
      </c>
      <c r="AR1191" s="23"/>
      <c r="AS1191" s="116" t="str">
        <f t="shared" si="163"/>
        <v>N</v>
      </c>
      <c r="AT1191" s="113">
        <f>IFERROR(SUMIF('Current NLData'!A:A,'Payment Changes'!G1191,'Current NLData'!K:K)/COUNTIF('Current NLData'!A:A,'Payment Changes'!G1191),0)+IFERROR(VLOOKUP(G1191&amp;"-ALL",NLPaymentExport,10,FALSE),0)</f>
        <v>45</v>
      </c>
      <c r="AU1191" s="117">
        <f t="shared" si="164"/>
        <v>0</v>
      </c>
    </row>
    <row r="1192" spans="1:80" outlineLevel="1" x14ac:dyDescent="0.45">
      <c r="A1192" s="3"/>
      <c r="C1192" s="4"/>
      <c r="D1192" s="456"/>
      <c r="E1192" s="90" t="str">
        <f t="shared" si="167"/>
        <v>Cleveland</v>
      </c>
      <c r="F1192" s="92" t="str">
        <f t="shared" si="168"/>
        <v>CP947</v>
      </c>
      <c r="G1192" s="98" t="str">
        <f t="shared" si="166"/>
        <v>CP947-NEW DONOR -7th</v>
      </c>
      <c r="H1192" s="457"/>
      <c r="I1192" s="34" t="s">
        <v>82</v>
      </c>
      <c r="J1192" s="58">
        <v>50</v>
      </c>
      <c r="K1192" s="62">
        <v>50</v>
      </c>
      <c r="L1192" s="58">
        <v>50</v>
      </c>
      <c r="M1192" s="58">
        <v>50</v>
      </c>
      <c r="N1192" s="58">
        <v>50</v>
      </c>
      <c r="O1192" s="58">
        <v>50</v>
      </c>
      <c r="P1192" s="58">
        <v>50</v>
      </c>
      <c r="Q1192" s="58">
        <v>50</v>
      </c>
      <c r="R1192" s="58">
        <v>50</v>
      </c>
      <c r="S1192" s="58">
        <v>50</v>
      </c>
      <c r="T1192" s="58">
        <v>50</v>
      </c>
      <c r="U1192" s="58">
        <v>50</v>
      </c>
      <c r="V1192" s="186">
        <v>50</v>
      </c>
      <c r="W1192" s="186">
        <v>50</v>
      </c>
      <c r="X1192" s="186">
        <v>50</v>
      </c>
      <c r="Y1192" s="186">
        <v>50</v>
      </c>
      <c r="Z1192" s="186">
        <v>50</v>
      </c>
      <c r="AA1192" s="186">
        <v>50</v>
      </c>
      <c r="AB1192" s="186">
        <v>50</v>
      </c>
      <c r="AC1192" s="186">
        <v>50</v>
      </c>
      <c r="AD1192" s="214">
        <v>50</v>
      </c>
      <c r="AE1192" s="190">
        <v>100</v>
      </c>
      <c r="AF1192" s="190">
        <v>100</v>
      </c>
      <c r="AG1192" s="214">
        <v>100</v>
      </c>
      <c r="AH1192" s="214">
        <v>100</v>
      </c>
      <c r="AI1192" s="214">
        <v>100</v>
      </c>
      <c r="AJ1192" s="289">
        <v>50</v>
      </c>
      <c r="AK1192" s="301">
        <v>50</v>
      </c>
      <c r="AL1192" s="301">
        <v>50</v>
      </c>
      <c r="AM1192" s="301">
        <v>50</v>
      </c>
      <c r="AN1192" s="289">
        <v>45</v>
      </c>
      <c r="AO1192" s="301">
        <v>45</v>
      </c>
      <c r="AP1192" s="301">
        <v>45</v>
      </c>
      <c r="AQ1192" s="301">
        <v>45</v>
      </c>
      <c r="AR1192" s="23"/>
      <c r="AS1192" s="116" t="str">
        <f t="shared" si="163"/>
        <v>N</v>
      </c>
      <c r="AT1192" s="113">
        <f>IFERROR(SUMIF('Current NLData'!A:A,'Payment Changes'!G1192,'Current NLData'!K:K)/COUNTIF('Current NLData'!A:A,'Payment Changes'!G1192),0)+IFERROR(VLOOKUP(G1192&amp;"-ALL",NLPaymentExport,10,FALSE),0)</f>
        <v>45</v>
      </c>
      <c r="AU1192" s="117">
        <f t="shared" si="164"/>
        <v>0</v>
      </c>
    </row>
    <row r="1193" spans="1:80" outlineLevel="1" x14ac:dyDescent="0.45">
      <c r="A1193" s="3"/>
      <c r="C1193" s="4"/>
      <c r="D1193" s="456"/>
      <c r="E1193" s="90" t="str">
        <f t="shared" si="167"/>
        <v>Cleveland</v>
      </c>
      <c r="F1193" s="92" t="str">
        <f t="shared" si="168"/>
        <v>CP947</v>
      </c>
      <c r="G1193" s="98" t="str">
        <f t="shared" si="166"/>
        <v>CP947-NEW DONOR -8th</v>
      </c>
      <c r="H1193" s="457"/>
      <c r="I1193" s="35" t="s">
        <v>83</v>
      </c>
      <c r="J1193" s="63">
        <v>50</v>
      </c>
      <c r="K1193" s="64">
        <v>70</v>
      </c>
      <c r="L1193" s="63">
        <v>50</v>
      </c>
      <c r="M1193" s="63">
        <v>50</v>
      </c>
      <c r="N1193" s="63">
        <v>50</v>
      </c>
      <c r="O1193" s="63">
        <v>50</v>
      </c>
      <c r="P1193" s="63">
        <v>50</v>
      </c>
      <c r="Q1193" s="63">
        <v>50</v>
      </c>
      <c r="R1193" s="63">
        <v>50</v>
      </c>
      <c r="S1193" s="63">
        <v>50</v>
      </c>
      <c r="T1193" s="63">
        <v>50</v>
      </c>
      <c r="U1193" s="63">
        <v>50</v>
      </c>
      <c r="V1193" s="187">
        <v>50</v>
      </c>
      <c r="W1193" s="187">
        <v>50</v>
      </c>
      <c r="X1193" s="187">
        <v>50</v>
      </c>
      <c r="Y1193" s="187">
        <v>50</v>
      </c>
      <c r="Z1193" s="187">
        <v>50</v>
      </c>
      <c r="AA1193" s="187">
        <v>50</v>
      </c>
      <c r="AB1193" s="187">
        <v>50</v>
      </c>
      <c r="AC1193" s="187">
        <v>50</v>
      </c>
      <c r="AD1193" s="221">
        <v>50</v>
      </c>
      <c r="AE1193" s="243">
        <v>100</v>
      </c>
      <c r="AF1193" s="243">
        <v>100</v>
      </c>
      <c r="AG1193" s="221">
        <v>100</v>
      </c>
      <c r="AH1193" s="221">
        <v>100</v>
      </c>
      <c r="AI1193" s="221">
        <v>100</v>
      </c>
      <c r="AJ1193" s="305">
        <v>50</v>
      </c>
      <c r="AK1193" s="302">
        <v>50</v>
      </c>
      <c r="AL1193" s="302">
        <v>50</v>
      </c>
      <c r="AM1193" s="302">
        <v>50</v>
      </c>
      <c r="AN1193" s="305">
        <v>45</v>
      </c>
      <c r="AO1193" s="302">
        <v>45</v>
      </c>
      <c r="AP1193" s="302">
        <v>45</v>
      </c>
      <c r="AQ1193" s="302">
        <v>45</v>
      </c>
      <c r="AR1193" s="23"/>
      <c r="AS1193" s="116" t="str">
        <f t="shared" si="163"/>
        <v>N</v>
      </c>
      <c r="AT1193" s="113">
        <f>IFERROR(SUMIF('Current NLData'!A:A,'Payment Changes'!G1193,'Current NLData'!K:K)/COUNTIF('Current NLData'!A:A,'Payment Changes'!G1193),0)+IFERROR(VLOOKUP(G1193&amp;"-ALL",NLPaymentExport,10,FALSE),0)</f>
        <v>45</v>
      </c>
      <c r="AU1193" s="117">
        <f t="shared" si="164"/>
        <v>0</v>
      </c>
    </row>
    <row r="1194" spans="1:80" ht="28.5" outlineLevel="1" x14ac:dyDescent="0.45">
      <c r="A1194" s="3"/>
      <c r="C1194" s="4"/>
      <c r="D1194" s="456"/>
      <c r="E1194" s="90" t="str">
        <f t="shared" si="167"/>
        <v>Cleveland</v>
      </c>
      <c r="F1194" s="92" t="str">
        <f t="shared" si="168"/>
        <v>CP947</v>
      </c>
      <c r="G1194" s="98" t="str">
        <f t="shared" si="166"/>
        <v>CP947-RETURN - 1st don of the week -STD</v>
      </c>
      <c r="H1194" s="457"/>
      <c r="I1194" s="36" t="s">
        <v>84</v>
      </c>
      <c r="J1194" s="58">
        <v>50</v>
      </c>
      <c r="K1194" s="58">
        <v>50</v>
      </c>
      <c r="L1194" s="58">
        <v>50</v>
      </c>
      <c r="M1194" s="58">
        <v>50</v>
      </c>
      <c r="N1194" s="58">
        <v>50</v>
      </c>
      <c r="O1194" s="58">
        <v>50</v>
      </c>
      <c r="P1194" s="58">
        <v>50</v>
      </c>
      <c r="Q1194" s="58">
        <v>50</v>
      </c>
      <c r="R1194" s="58">
        <v>50</v>
      </c>
      <c r="S1194" s="58">
        <v>50</v>
      </c>
      <c r="T1194" s="58">
        <v>50</v>
      </c>
      <c r="U1194" s="58">
        <v>50</v>
      </c>
      <c r="V1194" s="186">
        <v>50</v>
      </c>
      <c r="W1194" s="186">
        <v>50</v>
      </c>
      <c r="X1194" s="186">
        <v>50</v>
      </c>
      <c r="Y1194" s="186">
        <v>50</v>
      </c>
      <c r="Z1194" s="186">
        <v>50</v>
      </c>
      <c r="AA1194" s="186">
        <v>50</v>
      </c>
      <c r="AB1194" s="186">
        <v>50</v>
      </c>
      <c r="AC1194" s="186">
        <v>50</v>
      </c>
      <c r="AD1194" s="214">
        <v>50</v>
      </c>
      <c r="AE1194" s="214">
        <v>50</v>
      </c>
      <c r="AF1194" s="214">
        <v>50</v>
      </c>
      <c r="AG1194" s="214">
        <v>50</v>
      </c>
      <c r="AH1194" s="214">
        <v>50</v>
      </c>
      <c r="AI1194" s="214">
        <v>50</v>
      </c>
      <c r="AJ1194" s="272">
        <v>50</v>
      </c>
      <c r="AK1194" s="301">
        <v>50</v>
      </c>
      <c r="AL1194" s="301">
        <v>50</v>
      </c>
      <c r="AM1194" s="301">
        <v>50</v>
      </c>
      <c r="AN1194" s="289">
        <v>45</v>
      </c>
      <c r="AO1194" s="301">
        <v>45</v>
      </c>
      <c r="AP1194" s="301">
        <v>45</v>
      </c>
      <c r="AQ1194" s="301">
        <v>45</v>
      </c>
      <c r="AR1194" s="22"/>
      <c r="AS1194" s="116" t="str">
        <f t="shared" si="163"/>
        <v>N</v>
      </c>
      <c r="AT1194" s="113">
        <f>IFERROR(SUMIF('Current NLData'!A:A,'Payment Changes'!G1194,'Current NLData'!K:K)/COUNTIF('Current NLData'!A:A,'Payment Changes'!G1194),0)+IFERROR(VLOOKUP(G1194&amp;"-ALL",NLPaymentExport,10,FALSE),0)</f>
        <v>45</v>
      </c>
      <c r="AU1194" s="117">
        <f t="shared" si="164"/>
        <v>0</v>
      </c>
    </row>
    <row r="1195" spans="1:80" ht="28.5" outlineLevel="1" x14ac:dyDescent="0.45">
      <c r="A1195" s="3"/>
      <c r="C1195" s="4"/>
      <c r="D1195" s="456"/>
      <c r="E1195" s="90" t="str">
        <f t="shared" si="167"/>
        <v>Cleveland</v>
      </c>
      <c r="F1195" s="92" t="str">
        <f t="shared" si="168"/>
        <v>CP947</v>
      </c>
      <c r="G1195" s="98" t="str">
        <f t="shared" si="166"/>
        <v>CP947-RETURN - 2nd don of the week -BONUS</v>
      </c>
      <c r="H1195" s="457"/>
      <c r="I1195" s="36" t="s">
        <v>85</v>
      </c>
      <c r="J1195" s="58">
        <v>20</v>
      </c>
      <c r="K1195" s="58">
        <v>20</v>
      </c>
      <c r="L1195" s="58">
        <v>15</v>
      </c>
      <c r="M1195" s="58">
        <v>15</v>
      </c>
      <c r="N1195" s="58">
        <v>15</v>
      </c>
      <c r="O1195" s="58">
        <v>15</v>
      </c>
      <c r="P1195" s="58">
        <v>15</v>
      </c>
      <c r="Q1195" s="58">
        <v>10</v>
      </c>
      <c r="R1195" s="58">
        <v>15</v>
      </c>
      <c r="S1195" s="58">
        <v>15</v>
      </c>
      <c r="T1195" s="58">
        <v>15</v>
      </c>
      <c r="U1195" s="58">
        <v>15</v>
      </c>
      <c r="V1195" s="186">
        <v>15</v>
      </c>
      <c r="W1195" s="186">
        <v>15</v>
      </c>
      <c r="X1195" s="186">
        <v>15</v>
      </c>
      <c r="Y1195" s="186">
        <v>15</v>
      </c>
      <c r="Z1195" s="186">
        <v>15</v>
      </c>
      <c r="AA1195" s="186">
        <v>15</v>
      </c>
      <c r="AB1195" s="186">
        <v>15</v>
      </c>
      <c r="AC1195" s="186">
        <v>15</v>
      </c>
      <c r="AD1195" s="214">
        <v>15</v>
      </c>
      <c r="AE1195" s="214">
        <v>15</v>
      </c>
      <c r="AF1195" s="214">
        <v>15</v>
      </c>
      <c r="AG1195" s="214">
        <v>15</v>
      </c>
      <c r="AH1195" s="214">
        <v>15</v>
      </c>
      <c r="AI1195" s="214">
        <v>15</v>
      </c>
      <c r="AJ1195" s="272">
        <v>15</v>
      </c>
      <c r="AK1195" s="301">
        <v>15</v>
      </c>
      <c r="AL1195" s="301">
        <v>15</v>
      </c>
      <c r="AM1195" s="301">
        <v>15</v>
      </c>
      <c r="AN1195" s="272">
        <v>15</v>
      </c>
      <c r="AO1195" s="301">
        <v>15</v>
      </c>
      <c r="AP1195" s="301">
        <v>15</v>
      </c>
      <c r="AQ1195" s="301">
        <v>15</v>
      </c>
      <c r="AR1195" s="22"/>
      <c r="AS1195" s="116" t="str">
        <f t="shared" si="163"/>
        <v>N</v>
      </c>
      <c r="AT1195" s="113">
        <f>IFERROR(SUMIF('Current NLData'!A:A,'Payment Changes'!G1195,'Current NLData'!K:K)/COUNTIF('Current NLData'!A:A,'Payment Changes'!G1195),0)+IFERROR(VLOOKUP(G1195&amp;"-ALL",NLPaymentExport,10,FALSE),0)</f>
        <v>15</v>
      </c>
      <c r="AU1195" s="117">
        <f t="shared" si="164"/>
        <v>0</v>
      </c>
    </row>
    <row r="1196" spans="1:80" ht="28.5" outlineLevel="1" x14ac:dyDescent="0.45">
      <c r="A1196" s="3"/>
      <c r="C1196" s="4"/>
      <c r="D1196" s="456"/>
      <c r="E1196" s="90" t="str">
        <f t="shared" si="167"/>
        <v>Cleveland</v>
      </c>
      <c r="F1196" s="92" t="str">
        <f t="shared" si="168"/>
        <v>CP947</v>
      </c>
      <c r="G1196" s="98" t="str">
        <f t="shared" si="166"/>
        <v>CP947-RETURN - 5th don of the month -BONUS</v>
      </c>
      <c r="H1196" s="457"/>
      <c r="I1196" s="37" t="s">
        <v>86</v>
      </c>
      <c r="J1196" s="65">
        <v>0</v>
      </c>
      <c r="K1196" s="65">
        <v>0</v>
      </c>
      <c r="L1196" s="65">
        <v>0</v>
      </c>
      <c r="M1196" s="65">
        <v>0</v>
      </c>
      <c r="N1196" s="65">
        <v>0</v>
      </c>
      <c r="O1196" s="65">
        <v>0</v>
      </c>
      <c r="P1196" s="65">
        <v>0</v>
      </c>
      <c r="Q1196" s="65">
        <v>0</v>
      </c>
      <c r="R1196" s="65">
        <v>0</v>
      </c>
      <c r="S1196" s="65">
        <v>0</v>
      </c>
      <c r="T1196" s="65">
        <v>0</v>
      </c>
      <c r="U1196" s="65">
        <v>0</v>
      </c>
      <c r="V1196" s="188">
        <v>0</v>
      </c>
      <c r="W1196" s="188">
        <v>0</v>
      </c>
      <c r="X1196" s="188">
        <v>0</v>
      </c>
      <c r="Y1196" s="188">
        <v>0</v>
      </c>
      <c r="Z1196" s="188">
        <v>0</v>
      </c>
      <c r="AA1196" s="188">
        <v>0</v>
      </c>
      <c r="AB1196" s="199">
        <v>15</v>
      </c>
      <c r="AC1196" s="199">
        <v>15</v>
      </c>
      <c r="AD1196" s="222">
        <v>15</v>
      </c>
      <c r="AE1196" s="222">
        <v>15</v>
      </c>
      <c r="AF1196" s="222">
        <v>15</v>
      </c>
      <c r="AG1196" s="222">
        <v>15</v>
      </c>
      <c r="AH1196" s="222">
        <v>15</v>
      </c>
      <c r="AI1196" s="222">
        <v>15</v>
      </c>
      <c r="AJ1196" s="287">
        <v>0</v>
      </c>
      <c r="AK1196" s="303">
        <v>0</v>
      </c>
      <c r="AL1196" s="303">
        <v>0</v>
      </c>
      <c r="AM1196" s="303">
        <v>0</v>
      </c>
      <c r="AN1196" s="287">
        <v>0</v>
      </c>
      <c r="AO1196" s="290">
        <v>10</v>
      </c>
      <c r="AP1196" s="290">
        <v>20</v>
      </c>
      <c r="AQ1196" s="290">
        <v>30</v>
      </c>
      <c r="AR1196" s="22"/>
      <c r="AS1196" s="116" t="str">
        <f t="shared" si="163"/>
        <v>Y</v>
      </c>
      <c r="AT1196" s="113">
        <f>IFERROR(SUMIF('Current NLData'!A:A,'Payment Changes'!G1196,'Current NLData'!K:K)/COUNTIF('Current NLData'!A:A,'Payment Changes'!G1196),0)+IFERROR(VLOOKUP(G1196&amp;"-ALL",NLPaymentExport,10,FALSE),0)</f>
        <v>20</v>
      </c>
      <c r="AU1196" s="117">
        <f t="shared" si="164"/>
        <v>10</v>
      </c>
    </row>
    <row r="1197" spans="1:80" ht="28.5" outlineLevel="1" x14ac:dyDescent="0.45">
      <c r="A1197" s="3"/>
      <c r="C1197" s="4"/>
      <c r="D1197" s="456"/>
      <c r="E1197" s="90" t="str">
        <f t="shared" si="167"/>
        <v>Cleveland</v>
      </c>
      <c r="F1197" s="92" t="str">
        <f t="shared" si="168"/>
        <v>CP947</v>
      </c>
      <c r="G1197" s="98" t="str">
        <f t="shared" si="166"/>
        <v>CP947-RETURN - 6th don of the month -BONUS</v>
      </c>
      <c r="H1197" s="457"/>
      <c r="I1197" s="38" t="s">
        <v>87</v>
      </c>
      <c r="J1197" s="58">
        <v>25</v>
      </c>
      <c r="K1197" s="58">
        <v>25</v>
      </c>
      <c r="L1197" s="58">
        <v>0</v>
      </c>
      <c r="M1197" s="58">
        <v>30</v>
      </c>
      <c r="N1197" s="58">
        <v>30</v>
      </c>
      <c r="O1197" s="58">
        <v>30</v>
      </c>
      <c r="P1197" s="58">
        <v>30</v>
      </c>
      <c r="Q1197" s="58">
        <v>30</v>
      </c>
      <c r="R1197" s="58">
        <v>80</v>
      </c>
      <c r="S1197" s="58">
        <v>80</v>
      </c>
      <c r="T1197" s="58">
        <v>45</v>
      </c>
      <c r="U1197" s="58">
        <v>45</v>
      </c>
      <c r="V1197" s="186">
        <v>45</v>
      </c>
      <c r="W1197" s="186">
        <v>45</v>
      </c>
      <c r="X1197" s="186">
        <v>0</v>
      </c>
      <c r="Y1197" s="186">
        <v>0</v>
      </c>
      <c r="Z1197" s="186">
        <v>0</v>
      </c>
      <c r="AA1197" s="186">
        <v>0</v>
      </c>
      <c r="AB1197" s="190">
        <v>20</v>
      </c>
      <c r="AC1197" s="190">
        <v>20</v>
      </c>
      <c r="AD1197" s="214">
        <v>20</v>
      </c>
      <c r="AE1197" s="214">
        <v>20</v>
      </c>
      <c r="AF1197" s="214">
        <v>20</v>
      </c>
      <c r="AG1197" s="214">
        <v>20</v>
      </c>
      <c r="AH1197" s="214">
        <v>20</v>
      </c>
      <c r="AI1197" s="214">
        <v>20</v>
      </c>
      <c r="AJ1197" s="310">
        <v>25</v>
      </c>
      <c r="AK1197" s="331">
        <v>25</v>
      </c>
      <c r="AL1197" s="331">
        <v>25</v>
      </c>
      <c r="AM1197" s="331">
        <v>25</v>
      </c>
      <c r="AN1197" s="272">
        <v>25</v>
      </c>
      <c r="AO1197" s="289">
        <v>15</v>
      </c>
      <c r="AP1197" s="289">
        <v>10</v>
      </c>
      <c r="AQ1197" s="289">
        <v>25</v>
      </c>
      <c r="AR1197" s="22"/>
      <c r="AS1197" s="116" t="str">
        <f t="shared" si="163"/>
        <v>Y</v>
      </c>
      <c r="AT1197" s="113">
        <f>IFERROR(SUMIF('Current NLData'!A:A,'Payment Changes'!G1197,'Current NLData'!K:K)/COUNTIF('Current NLData'!A:A,'Payment Changes'!G1197),0)+IFERROR(VLOOKUP(G1197&amp;"-ALL",NLPaymentExport,10,FALSE),0)</f>
        <v>10</v>
      </c>
      <c r="AU1197" s="117">
        <f t="shared" si="164"/>
        <v>15</v>
      </c>
    </row>
    <row r="1198" spans="1:80" ht="28.5" outlineLevel="1" x14ac:dyDescent="0.45">
      <c r="A1198" s="3"/>
      <c r="C1198" s="4"/>
      <c r="D1198" s="456"/>
      <c r="E1198" s="90" t="str">
        <f t="shared" si="167"/>
        <v>Cleveland</v>
      </c>
      <c r="F1198" s="92" t="str">
        <f t="shared" si="168"/>
        <v>CP947</v>
      </c>
      <c r="G1198" s="98" t="str">
        <f t="shared" si="166"/>
        <v>CP947-RETURN - 7th don of the month -BONUS</v>
      </c>
      <c r="H1198" s="457"/>
      <c r="I1198" s="38" t="s">
        <v>88</v>
      </c>
      <c r="J1198" s="58">
        <v>0</v>
      </c>
      <c r="K1198" s="58">
        <v>0</v>
      </c>
      <c r="L1198" s="58">
        <v>0</v>
      </c>
      <c r="M1198" s="58">
        <v>0</v>
      </c>
      <c r="N1198" s="58">
        <v>0</v>
      </c>
      <c r="O1198" s="58">
        <v>0</v>
      </c>
      <c r="P1198" s="58">
        <v>0</v>
      </c>
      <c r="Q1198" s="58">
        <v>0</v>
      </c>
      <c r="R1198" s="58">
        <v>0</v>
      </c>
      <c r="S1198" s="58">
        <v>0</v>
      </c>
      <c r="T1198" s="58">
        <v>0</v>
      </c>
      <c r="U1198" s="58">
        <v>0</v>
      </c>
      <c r="V1198" s="186">
        <v>0</v>
      </c>
      <c r="W1198" s="186">
        <v>0</v>
      </c>
      <c r="X1198" s="186">
        <v>45</v>
      </c>
      <c r="Y1198" s="186">
        <v>45</v>
      </c>
      <c r="Z1198" s="186">
        <v>45</v>
      </c>
      <c r="AA1198" s="186">
        <v>45</v>
      </c>
      <c r="AB1198" s="190">
        <v>10</v>
      </c>
      <c r="AC1198" s="190">
        <v>10</v>
      </c>
      <c r="AD1198" s="214">
        <v>10</v>
      </c>
      <c r="AE1198" s="214">
        <v>10</v>
      </c>
      <c r="AF1198" s="214">
        <v>10</v>
      </c>
      <c r="AG1198" s="214">
        <v>10</v>
      </c>
      <c r="AH1198" s="214">
        <v>10</v>
      </c>
      <c r="AI1198" s="214">
        <v>10</v>
      </c>
      <c r="AJ1198" s="272">
        <v>0</v>
      </c>
      <c r="AK1198" s="301">
        <v>0</v>
      </c>
      <c r="AL1198" s="301">
        <v>0</v>
      </c>
      <c r="AM1198" s="301">
        <v>0</v>
      </c>
      <c r="AN1198" s="272">
        <v>0</v>
      </c>
      <c r="AO1198" s="301">
        <v>0</v>
      </c>
      <c r="AP1198" s="301">
        <v>0</v>
      </c>
      <c r="AQ1198" s="301">
        <v>0</v>
      </c>
      <c r="AR1198" s="22"/>
      <c r="AS1198" s="116" t="str">
        <f t="shared" si="163"/>
        <v>N</v>
      </c>
      <c r="AT1198" s="113">
        <f>IFERROR(SUMIF('Current NLData'!A:A,'Payment Changes'!G1198,'Current NLData'!K:K)/COUNTIF('Current NLData'!A:A,'Payment Changes'!G1198),0)+IFERROR(VLOOKUP(G1198&amp;"-ALL",NLPaymentExport,10,FALSE),0)</f>
        <v>0</v>
      </c>
      <c r="AU1198" s="117">
        <f t="shared" si="164"/>
        <v>0</v>
      </c>
    </row>
    <row r="1199" spans="1:80" ht="28.5" outlineLevel="1" x14ac:dyDescent="0.45">
      <c r="A1199" s="3"/>
      <c r="C1199" s="4"/>
      <c r="D1199" s="456"/>
      <c r="E1199" s="90" t="str">
        <f t="shared" si="167"/>
        <v>Cleveland</v>
      </c>
      <c r="F1199" s="92" t="str">
        <f t="shared" si="168"/>
        <v>CP947</v>
      </c>
      <c r="G1199" s="98" t="str">
        <f t="shared" si="166"/>
        <v>CP947-RETURN - 8th don of the month -BONUS</v>
      </c>
      <c r="H1199" s="457"/>
      <c r="I1199" s="38" t="s">
        <v>89</v>
      </c>
      <c r="J1199" s="58">
        <v>0</v>
      </c>
      <c r="K1199" s="58">
        <v>0</v>
      </c>
      <c r="L1199" s="58">
        <v>0</v>
      </c>
      <c r="M1199" s="58">
        <v>0</v>
      </c>
      <c r="N1199" s="58">
        <v>0</v>
      </c>
      <c r="O1199" s="58">
        <v>0</v>
      </c>
      <c r="P1199" s="58">
        <v>0</v>
      </c>
      <c r="Q1199" s="58">
        <v>0</v>
      </c>
      <c r="R1199" s="58">
        <v>0</v>
      </c>
      <c r="S1199" s="58">
        <v>0</v>
      </c>
      <c r="T1199" s="58">
        <v>0</v>
      </c>
      <c r="U1199" s="58">
        <v>0</v>
      </c>
      <c r="V1199" s="186">
        <v>0</v>
      </c>
      <c r="W1199" s="186">
        <v>0</v>
      </c>
      <c r="X1199" s="186">
        <v>0</v>
      </c>
      <c r="Y1199" s="186">
        <v>0</v>
      </c>
      <c r="Z1199" s="186">
        <v>0</v>
      </c>
      <c r="AA1199" s="186">
        <v>0</v>
      </c>
      <c r="AB1199" s="186">
        <v>0</v>
      </c>
      <c r="AC1199" s="186">
        <v>0</v>
      </c>
      <c r="AD1199" s="214">
        <v>0</v>
      </c>
      <c r="AE1199" s="214">
        <v>0</v>
      </c>
      <c r="AF1199" s="214">
        <v>0</v>
      </c>
      <c r="AG1199" s="214">
        <v>0</v>
      </c>
      <c r="AH1199" s="214">
        <v>0</v>
      </c>
      <c r="AI1199" s="214">
        <v>0</v>
      </c>
      <c r="AJ1199" s="272">
        <v>0</v>
      </c>
      <c r="AK1199" s="301">
        <v>0</v>
      </c>
      <c r="AL1199" s="301">
        <v>0</v>
      </c>
      <c r="AM1199" s="301">
        <v>0</v>
      </c>
      <c r="AN1199" s="272">
        <v>0</v>
      </c>
      <c r="AO1199" s="301">
        <v>0</v>
      </c>
      <c r="AP1199" s="301">
        <v>0</v>
      </c>
      <c r="AQ1199" s="301">
        <v>0</v>
      </c>
      <c r="AR1199" s="22"/>
      <c r="AS1199" s="116" t="str">
        <f t="shared" si="163"/>
        <v>N</v>
      </c>
      <c r="AT1199" s="113">
        <f>IFERROR(SUMIF('Current NLData'!A:A,'Payment Changes'!G1199,'Current NLData'!K:K)/COUNTIF('Current NLData'!A:A,'Payment Changes'!G1199),0)+IFERROR(VLOOKUP(G1199&amp;"-ALL",NLPaymentExport,10,FALSE),0)</f>
        <v>0</v>
      </c>
      <c r="AU1199" s="117">
        <f t="shared" si="164"/>
        <v>0</v>
      </c>
    </row>
    <row r="1200" spans="1:80" ht="28.5" outlineLevel="1" x14ac:dyDescent="0.45">
      <c r="A1200" s="3"/>
      <c r="C1200" s="4" t="str">
        <f>IF(J1200=0,"Warning","")</f>
        <v/>
      </c>
      <c r="D1200" s="456"/>
      <c r="E1200" s="90" t="str">
        <f t="shared" si="167"/>
        <v>Cleveland</v>
      </c>
      <c r="F1200" s="92" t="str">
        <f t="shared" si="168"/>
        <v>CP947</v>
      </c>
      <c r="G1200" s="98" t="str">
        <f t="shared" si="166"/>
        <v>CP947-RETURN - Buddy referral  -BONUS</v>
      </c>
      <c r="H1200" s="457"/>
      <c r="I1200" s="39" t="s">
        <v>90</v>
      </c>
      <c r="J1200" s="58">
        <v>50</v>
      </c>
      <c r="K1200" s="58">
        <v>50</v>
      </c>
      <c r="L1200" s="58">
        <v>0</v>
      </c>
      <c r="M1200" s="58">
        <v>50</v>
      </c>
      <c r="N1200" s="58">
        <v>50</v>
      </c>
      <c r="O1200" s="58">
        <v>50</v>
      </c>
      <c r="P1200" s="58">
        <v>50</v>
      </c>
      <c r="Q1200" s="58">
        <v>50</v>
      </c>
      <c r="R1200" s="58">
        <v>50</v>
      </c>
      <c r="S1200" s="58">
        <v>50</v>
      </c>
      <c r="T1200" s="58">
        <v>50</v>
      </c>
      <c r="U1200" s="58">
        <v>50</v>
      </c>
      <c r="V1200" s="186">
        <v>50</v>
      </c>
      <c r="W1200" s="186">
        <v>50</v>
      </c>
      <c r="X1200" s="186">
        <v>50</v>
      </c>
      <c r="Y1200" s="186">
        <v>50</v>
      </c>
      <c r="Z1200" s="186">
        <v>50</v>
      </c>
      <c r="AA1200" s="186">
        <v>100</v>
      </c>
      <c r="AB1200" s="190">
        <v>50</v>
      </c>
      <c r="AC1200" s="190">
        <v>50</v>
      </c>
      <c r="AD1200" s="214">
        <v>50</v>
      </c>
      <c r="AE1200" s="214">
        <v>50</v>
      </c>
      <c r="AF1200" s="214">
        <v>50</v>
      </c>
      <c r="AG1200" s="214">
        <v>50</v>
      </c>
      <c r="AH1200" s="214">
        <v>50</v>
      </c>
      <c r="AI1200" s="214">
        <v>50</v>
      </c>
      <c r="AJ1200" s="272">
        <v>50</v>
      </c>
      <c r="AK1200" s="301">
        <v>50</v>
      </c>
      <c r="AL1200" s="301">
        <v>50</v>
      </c>
      <c r="AM1200" s="301">
        <v>50</v>
      </c>
      <c r="AN1200" s="272">
        <v>50</v>
      </c>
      <c r="AO1200" s="301">
        <v>50</v>
      </c>
      <c r="AP1200" s="301">
        <v>50</v>
      </c>
      <c r="AQ1200" s="301">
        <v>50</v>
      </c>
      <c r="AR1200" s="22"/>
      <c r="AS1200" s="116" t="str">
        <f t="shared" si="163"/>
        <v>N</v>
      </c>
      <c r="AT1200" s="113">
        <f>IFERROR(SUMIF('Current NLData'!A:A,'Payment Changes'!G1200,'Current NLData'!K:K)/COUNTIF('Current NLData'!A:A,'Payment Changes'!G1200),0)+IFERROR(VLOOKUP(G1200&amp;"-ALL",NLPaymentExport,10,FALSE),0)</f>
        <v>50</v>
      </c>
      <c r="AU1200" s="117">
        <f t="shared" si="164"/>
        <v>0</v>
      </c>
    </row>
    <row r="1201" spans="1:80" s="89" customFormat="1" ht="21.4" thickBot="1" x14ac:dyDescent="0.7">
      <c r="A1201" s="85"/>
      <c r="B1201" s="348"/>
      <c r="C1201" s="160"/>
      <c r="D1201" s="86"/>
      <c r="E1201" s="86"/>
      <c r="F1201" s="86"/>
      <c r="G1201" s="86"/>
      <c r="H1201" s="95"/>
      <c r="I1201" s="87"/>
      <c r="J1201" s="88"/>
      <c r="K1201" s="88"/>
      <c r="L1201" s="88"/>
      <c r="M1201" s="88"/>
      <c r="N1201" s="88"/>
      <c r="O1201" s="88"/>
      <c r="P1201" s="88"/>
      <c r="Q1201" s="88"/>
      <c r="R1201" s="88"/>
      <c r="S1201" s="88"/>
      <c r="T1201" s="88"/>
      <c r="U1201" s="88"/>
      <c r="V1201" s="189" t="s">
        <v>91</v>
      </c>
      <c r="W1201" s="189" t="s">
        <v>91</v>
      </c>
      <c r="X1201" s="189" t="s">
        <v>91</v>
      </c>
      <c r="Y1201" s="189" t="s">
        <v>91</v>
      </c>
      <c r="Z1201" s="189" t="s">
        <v>91</v>
      </c>
      <c r="AA1201" s="189" t="s">
        <v>91</v>
      </c>
      <c r="AB1201" s="189" t="s">
        <v>91</v>
      </c>
      <c r="AC1201" s="189" t="s">
        <v>91</v>
      </c>
      <c r="AD1201" s="257" t="s">
        <v>91</v>
      </c>
      <c r="AE1201" s="257" t="s">
        <v>91</v>
      </c>
      <c r="AF1201" s="257" t="s">
        <v>91</v>
      </c>
      <c r="AG1201" s="257" t="s">
        <v>91</v>
      </c>
      <c r="AH1201" s="257" t="s">
        <v>91</v>
      </c>
      <c r="AI1201" s="257" t="s">
        <v>91</v>
      </c>
      <c r="AJ1201" s="288" t="s">
        <v>91</v>
      </c>
      <c r="AK1201" s="311" t="s">
        <v>91</v>
      </c>
      <c r="AL1201" s="311" t="s">
        <v>91</v>
      </c>
      <c r="AM1201" s="311" t="s">
        <v>91</v>
      </c>
      <c r="AN1201" s="288" t="s">
        <v>91</v>
      </c>
      <c r="AO1201" s="311" t="s">
        <v>91</v>
      </c>
      <c r="AP1201" s="311" t="s">
        <v>91</v>
      </c>
      <c r="AQ1201" s="311" t="s">
        <v>91</v>
      </c>
      <c r="AR1201" s="21"/>
      <c r="AS1201" s="116" t="str">
        <f t="shared" si="163"/>
        <v>N</v>
      </c>
      <c r="AT1201" s="113">
        <f>IFERROR(SUMIF('Current NLData'!A:A,'Payment Changes'!G1201,'Current NLData'!K:K)/COUNTIF('Current NLData'!A:A,'Payment Changes'!G1201),0)+IFERROR(VLOOKUP(G1201&amp;"-ALL",NLPaymentExport,10,FALSE),0)</f>
        <v>0</v>
      </c>
      <c r="AU1201" s="117" t="str">
        <f t="shared" si="164"/>
        <v/>
      </c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</row>
    <row r="1202" spans="1:80" s="10" customFormat="1" x14ac:dyDescent="0.45">
      <c r="A1202" s="458">
        <v>66</v>
      </c>
      <c r="B1202" s="461" t="s">
        <v>828</v>
      </c>
      <c r="C1202" s="464" t="s">
        <v>44</v>
      </c>
      <c r="D1202" s="467" t="s">
        <v>305</v>
      </c>
      <c r="E1202" s="105" t="str">
        <f t="shared" si="167"/>
        <v>Hickory</v>
      </c>
      <c r="F1202" s="106" t="s">
        <v>829</v>
      </c>
      <c r="G1202" s="107" t="str">
        <f t="shared" ref="G1202:G1220" si="169">F1202&amp;"-"&amp;I1202</f>
        <v>CP872-New Donor</v>
      </c>
      <c r="H1202" s="470" t="s">
        <v>282</v>
      </c>
      <c r="I1202" s="76" t="s">
        <v>48</v>
      </c>
      <c r="J1202" s="40" t="s">
        <v>469</v>
      </c>
      <c r="K1202" s="41" t="s">
        <v>830</v>
      </c>
      <c r="L1202" s="41" t="s">
        <v>584</v>
      </c>
      <c r="M1202" s="41" t="s">
        <v>469</v>
      </c>
      <c r="N1202" s="40" t="s">
        <v>469</v>
      </c>
      <c r="O1202" s="40" t="s">
        <v>469</v>
      </c>
      <c r="P1202" s="40" t="s">
        <v>469</v>
      </c>
      <c r="Q1202" s="40" t="s">
        <v>469</v>
      </c>
      <c r="R1202" s="40" t="s">
        <v>469</v>
      </c>
      <c r="S1202" s="40" t="s">
        <v>469</v>
      </c>
      <c r="T1202" s="40" t="s">
        <v>469</v>
      </c>
      <c r="U1202" s="40" t="s">
        <v>469</v>
      </c>
      <c r="V1202" s="180" t="s">
        <v>469</v>
      </c>
      <c r="W1202" s="180" t="s">
        <v>469</v>
      </c>
      <c r="X1202" s="180" t="s">
        <v>796</v>
      </c>
      <c r="Y1202" s="180" t="s">
        <v>796</v>
      </c>
      <c r="Z1202" s="180" t="s">
        <v>796</v>
      </c>
      <c r="AA1202" s="180" t="s">
        <v>796</v>
      </c>
      <c r="AB1202" s="180" t="s">
        <v>796</v>
      </c>
      <c r="AC1202" s="180" t="s">
        <v>796</v>
      </c>
      <c r="AD1202" s="191" t="s">
        <v>831</v>
      </c>
      <c r="AE1202" s="213" t="s">
        <v>831</v>
      </c>
      <c r="AF1202" s="213" t="s">
        <v>831</v>
      </c>
      <c r="AG1202" s="213" t="s">
        <v>832</v>
      </c>
      <c r="AH1202" s="213" t="s">
        <v>831</v>
      </c>
      <c r="AI1202" s="213" t="s">
        <v>832</v>
      </c>
      <c r="AJ1202" s="282" t="s">
        <v>124</v>
      </c>
      <c r="AK1202" s="320" t="s">
        <v>124</v>
      </c>
      <c r="AL1202" s="320" t="s">
        <v>124</v>
      </c>
      <c r="AM1202" s="282" t="s">
        <v>471</v>
      </c>
      <c r="AN1202" s="281" t="s">
        <v>471</v>
      </c>
      <c r="AO1202" s="282" t="s">
        <v>124</v>
      </c>
      <c r="AP1202" s="320" t="s">
        <v>124</v>
      </c>
      <c r="AQ1202" s="320" t="s">
        <v>124</v>
      </c>
      <c r="AR1202" s="108"/>
      <c r="AS1202" s="116" t="str">
        <f t="shared" si="163"/>
        <v>N</v>
      </c>
      <c r="AT1202" s="113">
        <f>IFERROR(SUMIF('Current NLData'!A:A,'Payment Changes'!G1202,'Current NLData'!K:K)/COUNTIF('Current NLData'!A:A,'Payment Changes'!G1202),0)+IFERROR(VLOOKUP(G1202&amp;"-ALL",NLPaymentExport,10,FALSE),0)</f>
        <v>0</v>
      </c>
      <c r="AU1202" s="117" t="str">
        <f t="shared" si="164"/>
        <v/>
      </c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</row>
    <row r="1203" spans="1:80" x14ac:dyDescent="0.45">
      <c r="A1203" s="459"/>
      <c r="B1203" s="462"/>
      <c r="C1203" s="465"/>
      <c r="D1203" s="468"/>
      <c r="E1203" s="90" t="str">
        <f t="shared" si="167"/>
        <v>Hickory</v>
      </c>
      <c r="F1203" s="91" t="s">
        <v>829</v>
      </c>
      <c r="G1203" s="97" t="str">
        <f t="shared" si="169"/>
        <v>CP872-Return Donor</v>
      </c>
      <c r="H1203" s="471"/>
      <c r="I1203" s="77" t="s">
        <v>60</v>
      </c>
      <c r="J1203" s="43" t="s">
        <v>563</v>
      </c>
      <c r="K1203" s="43" t="s">
        <v>563</v>
      </c>
      <c r="L1203" s="44" t="s">
        <v>563</v>
      </c>
      <c r="M1203" s="45" t="s">
        <v>563</v>
      </c>
      <c r="N1203" s="43" t="s">
        <v>563</v>
      </c>
      <c r="O1203" s="43" t="s">
        <v>563</v>
      </c>
      <c r="P1203" s="43" t="s">
        <v>563</v>
      </c>
      <c r="Q1203" s="43" t="s">
        <v>563</v>
      </c>
      <c r="R1203" s="43" t="s">
        <v>563</v>
      </c>
      <c r="S1203" s="43" t="s">
        <v>563</v>
      </c>
      <c r="T1203" s="43" t="s">
        <v>563</v>
      </c>
      <c r="U1203" s="43" t="s">
        <v>563</v>
      </c>
      <c r="V1203" s="176" t="s">
        <v>563</v>
      </c>
      <c r="W1203" s="176" t="s">
        <v>563</v>
      </c>
      <c r="X1203" s="176" t="s">
        <v>833</v>
      </c>
      <c r="Y1203" s="176" t="s">
        <v>833</v>
      </c>
      <c r="Z1203" s="176" t="s">
        <v>833</v>
      </c>
      <c r="AA1203" s="176" t="s">
        <v>833</v>
      </c>
      <c r="AB1203" s="176" t="s">
        <v>833</v>
      </c>
      <c r="AC1203" s="176" t="s">
        <v>833</v>
      </c>
      <c r="AD1203" s="217" t="s">
        <v>833</v>
      </c>
      <c r="AE1203" s="217" t="s">
        <v>833</v>
      </c>
      <c r="AF1203" s="217" t="s">
        <v>833</v>
      </c>
      <c r="AG1203" s="217" t="s">
        <v>833</v>
      </c>
      <c r="AH1203" s="217" t="s">
        <v>833</v>
      </c>
      <c r="AI1203" s="217" t="s">
        <v>833</v>
      </c>
      <c r="AJ1203" s="270" t="s">
        <v>833</v>
      </c>
      <c r="AK1203" s="313" t="s">
        <v>833</v>
      </c>
      <c r="AL1203" s="313" t="s">
        <v>833</v>
      </c>
      <c r="AM1203" s="313" t="s">
        <v>833</v>
      </c>
      <c r="AN1203" s="270" t="s">
        <v>833</v>
      </c>
      <c r="AO1203" s="313" t="s">
        <v>833</v>
      </c>
      <c r="AP1203" s="313" t="s">
        <v>833</v>
      </c>
      <c r="AQ1203" s="313" t="s">
        <v>833</v>
      </c>
      <c r="AR1203" s="21"/>
      <c r="AS1203" s="116" t="str">
        <f t="shared" si="163"/>
        <v>N</v>
      </c>
      <c r="AT1203" s="113">
        <f>IFERROR(SUMIF('Current NLData'!A:A,'Payment Changes'!G1203,'Current NLData'!K:K)/COUNTIF('Current NLData'!A:A,'Payment Changes'!G1203),0)+IFERROR(VLOOKUP(G1203&amp;"-ALL",NLPaymentExport,10,FALSE),0)</f>
        <v>0</v>
      </c>
      <c r="AU1203" s="117" t="str">
        <f t="shared" si="164"/>
        <v/>
      </c>
    </row>
    <row r="1204" spans="1:80" x14ac:dyDescent="0.45">
      <c r="A1204" s="459"/>
      <c r="B1204" s="462"/>
      <c r="C1204" s="465"/>
      <c r="D1204" s="468"/>
      <c r="E1204" s="90" t="str">
        <f t="shared" si="167"/>
        <v>Hickory</v>
      </c>
      <c r="F1204" s="91" t="s">
        <v>829</v>
      </c>
      <c r="G1204" s="97" t="str">
        <f t="shared" si="169"/>
        <v>CP872-Retention Bonus</v>
      </c>
      <c r="H1204" s="471"/>
      <c r="I1204" s="78" t="s">
        <v>62</v>
      </c>
      <c r="J1204" s="46" t="s">
        <v>834</v>
      </c>
      <c r="K1204" s="46" t="s">
        <v>834</v>
      </c>
      <c r="L1204" s="47" t="s">
        <v>834</v>
      </c>
      <c r="M1204" s="47" t="s">
        <v>766</v>
      </c>
      <c r="N1204" s="46" t="s">
        <v>766</v>
      </c>
      <c r="O1204" s="46" t="s">
        <v>766</v>
      </c>
      <c r="P1204" s="46" t="s">
        <v>766</v>
      </c>
      <c r="Q1204" s="46" t="s">
        <v>766</v>
      </c>
      <c r="R1204" s="46" t="s">
        <v>766</v>
      </c>
      <c r="S1204" s="46" t="s">
        <v>766</v>
      </c>
      <c r="T1204" s="46" t="s">
        <v>766</v>
      </c>
      <c r="U1204" s="46" t="s">
        <v>766</v>
      </c>
      <c r="V1204" s="177" t="s">
        <v>766</v>
      </c>
      <c r="W1204" s="177" t="s">
        <v>766</v>
      </c>
      <c r="X1204" s="177" t="s">
        <v>64</v>
      </c>
      <c r="Y1204" s="177" t="s">
        <v>64</v>
      </c>
      <c r="Z1204" s="177" t="s">
        <v>64</v>
      </c>
      <c r="AA1204" s="177" t="s">
        <v>64</v>
      </c>
      <c r="AB1204" s="177" t="s">
        <v>64</v>
      </c>
      <c r="AC1204" s="229" t="s">
        <v>835</v>
      </c>
      <c r="AD1204" s="229" t="s">
        <v>836</v>
      </c>
      <c r="AE1204" s="248" t="s">
        <v>836</v>
      </c>
      <c r="AF1204" s="248" t="s">
        <v>836</v>
      </c>
      <c r="AG1204" s="248" t="s">
        <v>837</v>
      </c>
      <c r="AH1204" s="248" t="s">
        <v>836</v>
      </c>
      <c r="AI1204" s="229" t="s">
        <v>838</v>
      </c>
      <c r="AJ1204" s="276" t="s">
        <v>184</v>
      </c>
      <c r="AK1204" s="314" t="s">
        <v>184</v>
      </c>
      <c r="AL1204" s="314" t="s">
        <v>184</v>
      </c>
      <c r="AM1204" s="276" t="s">
        <v>839</v>
      </c>
      <c r="AN1204" s="276" t="s">
        <v>680</v>
      </c>
      <c r="AO1204" s="276" t="s">
        <v>840</v>
      </c>
      <c r="AP1204" s="314" t="s">
        <v>840</v>
      </c>
      <c r="AQ1204" s="314" t="s">
        <v>840</v>
      </c>
      <c r="AR1204" s="21"/>
      <c r="AS1204" s="116" t="str">
        <f t="shared" si="163"/>
        <v>N</v>
      </c>
      <c r="AT1204" s="113">
        <f>IFERROR(SUMIF('Current NLData'!A:A,'Payment Changes'!G1204,'Current NLData'!K:K)/COUNTIF('Current NLData'!A:A,'Payment Changes'!G1204),0)+IFERROR(VLOOKUP(G1204&amp;"-ALL",NLPaymentExport,10,FALSE),0)</f>
        <v>0</v>
      </c>
      <c r="AU1204" s="117" t="str">
        <f t="shared" si="164"/>
        <v/>
      </c>
    </row>
    <row r="1205" spans="1:80" s="15" customFormat="1" ht="14.65" thickBot="1" x14ac:dyDescent="0.5">
      <c r="A1205" s="460"/>
      <c r="B1205" s="463"/>
      <c r="C1205" s="466"/>
      <c r="D1205" s="469"/>
      <c r="E1205" s="109" t="str">
        <f t="shared" si="167"/>
        <v>Hickory</v>
      </c>
      <c r="F1205" s="110" t="s">
        <v>829</v>
      </c>
      <c r="G1205" s="111" t="str">
        <f t="shared" si="169"/>
        <v>CP872-Referral</v>
      </c>
      <c r="H1205" s="472"/>
      <c r="I1205" s="79" t="s">
        <v>73</v>
      </c>
      <c r="J1205" s="49" t="s">
        <v>498</v>
      </c>
      <c r="K1205" s="49" t="s">
        <v>498</v>
      </c>
      <c r="L1205" s="50" t="s">
        <v>64</v>
      </c>
      <c r="M1205" s="50" t="s">
        <v>74</v>
      </c>
      <c r="N1205" s="49" t="s">
        <v>74</v>
      </c>
      <c r="O1205" s="49" t="s">
        <v>74</v>
      </c>
      <c r="P1205" s="49" t="s">
        <v>74</v>
      </c>
      <c r="Q1205" s="49" t="s">
        <v>74</v>
      </c>
      <c r="R1205" s="49" t="s">
        <v>74</v>
      </c>
      <c r="S1205" s="49" t="s">
        <v>74</v>
      </c>
      <c r="T1205" s="49" t="s">
        <v>64</v>
      </c>
      <c r="U1205" s="49" t="s">
        <v>64</v>
      </c>
      <c r="V1205" s="178" t="s">
        <v>64</v>
      </c>
      <c r="W1205" s="178" t="s">
        <v>64</v>
      </c>
      <c r="X1205" s="178" t="s">
        <v>64</v>
      </c>
      <c r="Y1205" s="178" t="s">
        <v>64</v>
      </c>
      <c r="Z1205" s="178" t="s">
        <v>64</v>
      </c>
      <c r="AA1205" s="178" t="s">
        <v>134</v>
      </c>
      <c r="AB1205" s="236" t="s">
        <v>135</v>
      </c>
      <c r="AC1205" s="244" t="s">
        <v>133</v>
      </c>
      <c r="AD1205" s="249" t="s">
        <v>133</v>
      </c>
      <c r="AE1205" s="249" t="s">
        <v>133</v>
      </c>
      <c r="AF1205" s="249" t="s">
        <v>133</v>
      </c>
      <c r="AG1205" s="249">
        <v>50</v>
      </c>
      <c r="AH1205" s="249" t="s">
        <v>133</v>
      </c>
      <c r="AI1205" s="249">
        <v>50</v>
      </c>
      <c r="AJ1205" s="283">
        <v>25</v>
      </c>
      <c r="AK1205" s="315">
        <v>25</v>
      </c>
      <c r="AL1205" s="315">
        <v>25</v>
      </c>
      <c r="AM1205" s="283">
        <v>50</v>
      </c>
      <c r="AN1205" s="277">
        <v>50</v>
      </c>
      <c r="AO1205" s="315">
        <v>50</v>
      </c>
      <c r="AP1205" s="315">
        <v>50</v>
      </c>
      <c r="AQ1205" s="315">
        <v>50</v>
      </c>
      <c r="AR1205" s="112"/>
      <c r="AS1205" s="116" t="str">
        <f t="shared" si="163"/>
        <v>N</v>
      </c>
      <c r="AT1205" s="113">
        <f>IFERROR(SUMIF('Current NLData'!A:A,'Payment Changes'!G1205,'Current NLData'!K:K)/COUNTIF('Current NLData'!A:A,'Payment Changes'!G1205),0)+IFERROR(VLOOKUP(G1205&amp;"-ALL",NLPaymentExport,10,FALSE),0)</f>
        <v>0</v>
      </c>
      <c r="AU1205" s="117" t="str">
        <f t="shared" si="164"/>
        <v/>
      </c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</row>
    <row r="1206" spans="1:80" outlineLevel="1" x14ac:dyDescent="0.45">
      <c r="A1206" s="3"/>
      <c r="C1206" s="4"/>
      <c r="D1206" s="455" t="s">
        <v>829</v>
      </c>
      <c r="E1206" s="90" t="str">
        <f t="shared" si="167"/>
        <v>Hickory</v>
      </c>
      <c r="F1206" s="92" t="str">
        <f t="shared" si="168"/>
        <v>CP872</v>
      </c>
      <c r="G1206" s="98" t="str">
        <f t="shared" si="169"/>
        <v>CP872-NEW DONOR -1st</v>
      </c>
      <c r="H1206" s="457" t="s">
        <v>75</v>
      </c>
      <c r="I1206" s="33" t="s">
        <v>76</v>
      </c>
      <c r="J1206" s="60">
        <v>100</v>
      </c>
      <c r="K1206" s="61">
        <v>100</v>
      </c>
      <c r="L1206" s="60">
        <v>100</v>
      </c>
      <c r="M1206" s="60">
        <v>100</v>
      </c>
      <c r="N1206" s="60">
        <v>100</v>
      </c>
      <c r="O1206" s="60">
        <v>100</v>
      </c>
      <c r="P1206" s="60">
        <v>100</v>
      </c>
      <c r="Q1206" s="60">
        <v>100</v>
      </c>
      <c r="R1206" s="60">
        <v>100</v>
      </c>
      <c r="S1206" s="60">
        <v>100</v>
      </c>
      <c r="T1206" s="60">
        <v>100</v>
      </c>
      <c r="U1206" s="60">
        <v>100</v>
      </c>
      <c r="V1206" s="185">
        <v>100</v>
      </c>
      <c r="W1206" s="185">
        <v>100</v>
      </c>
      <c r="X1206" s="185">
        <v>125</v>
      </c>
      <c r="Y1206" s="185">
        <v>125</v>
      </c>
      <c r="Z1206" s="185">
        <v>125</v>
      </c>
      <c r="AA1206" s="185">
        <v>125</v>
      </c>
      <c r="AB1206" s="185">
        <v>125</v>
      </c>
      <c r="AC1206" s="185">
        <v>125</v>
      </c>
      <c r="AD1206" s="192">
        <v>100</v>
      </c>
      <c r="AE1206" s="220">
        <v>100</v>
      </c>
      <c r="AF1206" s="220">
        <v>100</v>
      </c>
      <c r="AG1206" s="220">
        <v>100</v>
      </c>
      <c r="AH1206" s="220">
        <v>100</v>
      </c>
      <c r="AI1206" s="220">
        <v>100</v>
      </c>
      <c r="AJ1206" s="286">
        <v>100</v>
      </c>
      <c r="AK1206" s="300">
        <v>100</v>
      </c>
      <c r="AL1206" s="300">
        <v>100</v>
      </c>
      <c r="AM1206" s="300">
        <v>100</v>
      </c>
      <c r="AN1206" s="286">
        <v>100</v>
      </c>
      <c r="AO1206" s="300">
        <v>100</v>
      </c>
      <c r="AP1206" s="300">
        <v>100</v>
      </c>
      <c r="AQ1206" s="300">
        <v>100</v>
      </c>
      <c r="AR1206" s="23"/>
      <c r="AS1206" s="116" t="str">
        <f t="shared" si="163"/>
        <v>N</v>
      </c>
      <c r="AT1206" s="113">
        <f>IFERROR(SUMIF('Current NLData'!A:A,'Payment Changes'!G1206,'Current NLData'!K:K)/COUNTIF('Current NLData'!A:A,'Payment Changes'!G1206),0)+IFERROR(VLOOKUP(G1206&amp;"-ALL",NLPaymentExport,10,FALSE),0)</f>
        <v>100</v>
      </c>
      <c r="AU1206" s="117">
        <f t="shared" si="164"/>
        <v>0</v>
      </c>
    </row>
    <row r="1207" spans="1:80" outlineLevel="1" x14ac:dyDescent="0.45">
      <c r="A1207" s="3"/>
      <c r="C1207" s="4"/>
      <c r="D1207" s="456"/>
      <c r="E1207" s="90" t="str">
        <f t="shared" si="167"/>
        <v>Hickory</v>
      </c>
      <c r="F1207" s="92" t="str">
        <f t="shared" si="168"/>
        <v>CP872</v>
      </c>
      <c r="G1207" s="98" t="str">
        <f t="shared" si="169"/>
        <v>CP872-NEW DONOR -2nd</v>
      </c>
      <c r="H1207" s="457"/>
      <c r="I1207" s="34" t="s">
        <v>77</v>
      </c>
      <c r="J1207" s="58">
        <v>100</v>
      </c>
      <c r="K1207" s="62">
        <v>100</v>
      </c>
      <c r="L1207" s="58">
        <v>100</v>
      </c>
      <c r="M1207" s="58">
        <v>100</v>
      </c>
      <c r="N1207" s="58">
        <v>100</v>
      </c>
      <c r="O1207" s="58">
        <v>100</v>
      </c>
      <c r="P1207" s="58">
        <v>100</v>
      </c>
      <c r="Q1207" s="58">
        <v>100</v>
      </c>
      <c r="R1207" s="58">
        <v>100</v>
      </c>
      <c r="S1207" s="58">
        <v>100</v>
      </c>
      <c r="T1207" s="58">
        <v>100</v>
      </c>
      <c r="U1207" s="58">
        <v>100</v>
      </c>
      <c r="V1207" s="186">
        <v>100</v>
      </c>
      <c r="W1207" s="186">
        <v>100</v>
      </c>
      <c r="X1207" s="186">
        <v>125</v>
      </c>
      <c r="Y1207" s="186">
        <v>125</v>
      </c>
      <c r="Z1207" s="186">
        <v>125</v>
      </c>
      <c r="AA1207" s="186">
        <v>125</v>
      </c>
      <c r="AB1207" s="186">
        <v>125</v>
      </c>
      <c r="AC1207" s="186">
        <v>125</v>
      </c>
      <c r="AD1207" s="190">
        <v>100</v>
      </c>
      <c r="AE1207" s="214">
        <v>100</v>
      </c>
      <c r="AF1207" s="214">
        <v>100</v>
      </c>
      <c r="AG1207" s="214">
        <v>100</v>
      </c>
      <c r="AH1207" s="214">
        <v>100</v>
      </c>
      <c r="AI1207" s="214">
        <v>100</v>
      </c>
      <c r="AJ1207" s="272">
        <v>100</v>
      </c>
      <c r="AK1207" s="301">
        <v>100</v>
      </c>
      <c r="AL1207" s="301">
        <v>100</v>
      </c>
      <c r="AM1207" s="301">
        <v>100</v>
      </c>
      <c r="AN1207" s="272">
        <v>100</v>
      </c>
      <c r="AO1207" s="301">
        <v>100</v>
      </c>
      <c r="AP1207" s="301">
        <v>100</v>
      </c>
      <c r="AQ1207" s="301">
        <v>100</v>
      </c>
      <c r="AR1207" s="23"/>
      <c r="AS1207" s="116" t="str">
        <f t="shared" si="163"/>
        <v>N</v>
      </c>
      <c r="AT1207" s="113">
        <f>IFERROR(SUMIF('Current NLData'!A:A,'Payment Changes'!G1207,'Current NLData'!K:K)/COUNTIF('Current NLData'!A:A,'Payment Changes'!G1207),0)+IFERROR(VLOOKUP(G1207&amp;"-ALL",NLPaymentExport,10,FALSE),0)</f>
        <v>100</v>
      </c>
      <c r="AU1207" s="117">
        <f t="shared" si="164"/>
        <v>0</v>
      </c>
    </row>
    <row r="1208" spans="1:80" outlineLevel="1" x14ac:dyDescent="0.45">
      <c r="A1208" s="3"/>
      <c r="C1208" s="4"/>
      <c r="D1208" s="456"/>
      <c r="E1208" s="90" t="str">
        <f t="shared" si="167"/>
        <v>Hickory</v>
      </c>
      <c r="F1208" s="92" t="str">
        <f t="shared" si="168"/>
        <v>CP872</v>
      </c>
      <c r="G1208" s="98" t="str">
        <f t="shared" si="169"/>
        <v>CP872-NEW DONOR -3rd</v>
      </c>
      <c r="H1208" s="457"/>
      <c r="I1208" s="34" t="s">
        <v>78</v>
      </c>
      <c r="J1208" s="58">
        <v>100</v>
      </c>
      <c r="K1208" s="62">
        <v>100</v>
      </c>
      <c r="L1208" s="58">
        <v>30</v>
      </c>
      <c r="M1208" s="58">
        <v>100</v>
      </c>
      <c r="N1208" s="58">
        <v>100</v>
      </c>
      <c r="O1208" s="58">
        <v>100</v>
      </c>
      <c r="P1208" s="58">
        <v>100</v>
      </c>
      <c r="Q1208" s="58">
        <v>100</v>
      </c>
      <c r="R1208" s="58">
        <v>100</v>
      </c>
      <c r="S1208" s="58">
        <v>100</v>
      </c>
      <c r="T1208" s="58">
        <v>100</v>
      </c>
      <c r="U1208" s="58">
        <v>100</v>
      </c>
      <c r="V1208" s="186">
        <v>100</v>
      </c>
      <c r="W1208" s="186">
        <v>100</v>
      </c>
      <c r="X1208" s="186">
        <v>30</v>
      </c>
      <c r="Y1208" s="186">
        <v>30</v>
      </c>
      <c r="Z1208" s="186">
        <v>30</v>
      </c>
      <c r="AA1208" s="186">
        <v>30</v>
      </c>
      <c r="AB1208" s="186">
        <v>30</v>
      </c>
      <c r="AC1208" s="186">
        <v>30</v>
      </c>
      <c r="AD1208" s="190">
        <v>75</v>
      </c>
      <c r="AE1208" s="214">
        <v>75</v>
      </c>
      <c r="AF1208" s="214">
        <v>75</v>
      </c>
      <c r="AG1208" s="214">
        <v>75</v>
      </c>
      <c r="AH1208" s="214">
        <v>75</v>
      </c>
      <c r="AI1208" s="214">
        <v>75</v>
      </c>
      <c r="AJ1208" s="289">
        <v>100</v>
      </c>
      <c r="AK1208" s="301">
        <v>100</v>
      </c>
      <c r="AL1208" s="301">
        <v>100</v>
      </c>
      <c r="AM1208" s="301">
        <v>100</v>
      </c>
      <c r="AN1208" s="272">
        <v>100</v>
      </c>
      <c r="AO1208" s="301">
        <v>100</v>
      </c>
      <c r="AP1208" s="301">
        <v>100</v>
      </c>
      <c r="AQ1208" s="301">
        <v>100</v>
      </c>
      <c r="AR1208" s="23"/>
      <c r="AS1208" s="116" t="str">
        <f t="shared" si="163"/>
        <v>N</v>
      </c>
      <c r="AT1208" s="113">
        <f>IFERROR(SUMIF('Current NLData'!A:A,'Payment Changes'!G1208,'Current NLData'!K:K)/COUNTIF('Current NLData'!A:A,'Payment Changes'!G1208),0)+IFERROR(VLOOKUP(G1208&amp;"-ALL",NLPaymentExport,10,FALSE),0)</f>
        <v>100</v>
      </c>
      <c r="AU1208" s="117">
        <f t="shared" si="164"/>
        <v>0</v>
      </c>
    </row>
    <row r="1209" spans="1:80" outlineLevel="1" x14ac:dyDescent="0.45">
      <c r="A1209" s="3"/>
      <c r="C1209" s="4"/>
      <c r="D1209" s="456"/>
      <c r="E1209" s="90" t="str">
        <f t="shared" si="167"/>
        <v>Hickory</v>
      </c>
      <c r="F1209" s="92" t="str">
        <f t="shared" si="168"/>
        <v>CP872</v>
      </c>
      <c r="G1209" s="98" t="str">
        <f t="shared" si="169"/>
        <v>CP872-NEW DONOR -4th</v>
      </c>
      <c r="H1209" s="457"/>
      <c r="I1209" s="34" t="s">
        <v>79</v>
      </c>
      <c r="J1209" s="58">
        <v>30</v>
      </c>
      <c r="K1209" s="62">
        <v>30</v>
      </c>
      <c r="L1209" s="58">
        <v>30</v>
      </c>
      <c r="M1209" s="58">
        <v>30</v>
      </c>
      <c r="N1209" s="58">
        <v>30</v>
      </c>
      <c r="O1209" s="58">
        <v>30</v>
      </c>
      <c r="P1209" s="58">
        <v>30</v>
      </c>
      <c r="Q1209" s="58">
        <v>30</v>
      </c>
      <c r="R1209" s="58">
        <v>30</v>
      </c>
      <c r="S1209" s="58">
        <v>30</v>
      </c>
      <c r="T1209" s="58">
        <v>30</v>
      </c>
      <c r="U1209" s="58">
        <v>30</v>
      </c>
      <c r="V1209" s="186">
        <v>30</v>
      </c>
      <c r="W1209" s="186">
        <v>30</v>
      </c>
      <c r="X1209" s="186">
        <v>30</v>
      </c>
      <c r="Y1209" s="186">
        <v>30</v>
      </c>
      <c r="Z1209" s="186">
        <v>30</v>
      </c>
      <c r="AA1209" s="186">
        <v>30</v>
      </c>
      <c r="AB1209" s="186">
        <v>30</v>
      </c>
      <c r="AC1209" s="186">
        <v>30</v>
      </c>
      <c r="AD1209" s="190">
        <v>75</v>
      </c>
      <c r="AE1209" s="214">
        <v>75</v>
      </c>
      <c r="AF1209" s="214">
        <v>75</v>
      </c>
      <c r="AG1209" s="214">
        <v>75</v>
      </c>
      <c r="AH1209" s="214">
        <v>75</v>
      </c>
      <c r="AI1209" s="214">
        <v>75</v>
      </c>
      <c r="AJ1209" s="289">
        <v>30</v>
      </c>
      <c r="AK1209" s="301">
        <v>30</v>
      </c>
      <c r="AL1209" s="301">
        <v>30</v>
      </c>
      <c r="AM1209" s="289">
        <v>100</v>
      </c>
      <c r="AN1209" s="272">
        <v>100</v>
      </c>
      <c r="AO1209" s="289">
        <v>30</v>
      </c>
      <c r="AP1209" s="301">
        <v>30</v>
      </c>
      <c r="AQ1209" s="301">
        <v>30</v>
      </c>
      <c r="AR1209" s="23"/>
      <c r="AS1209" s="116" t="str">
        <f t="shared" si="163"/>
        <v>N</v>
      </c>
      <c r="AT1209" s="113">
        <f>IFERROR(SUMIF('Current NLData'!A:A,'Payment Changes'!G1209,'Current NLData'!K:K)/COUNTIF('Current NLData'!A:A,'Payment Changes'!G1209),0)+IFERROR(VLOOKUP(G1209&amp;"-ALL",NLPaymentExport,10,FALSE),0)</f>
        <v>30</v>
      </c>
      <c r="AU1209" s="117">
        <f t="shared" si="164"/>
        <v>0</v>
      </c>
    </row>
    <row r="1210" spans="1:80" outlineLevel="1" x14ac:dyDescent="0.45">
      <c r="A1210" s="3"/>
      <c r="C1210" s="4"/>
      <c r="D1210" s="456"/>
      <c r="E1210" s="90" t="str">
        <f t="shared" si="167"/>
        <v>Hickory</v>
      </c>
      <c r="F1210" s="92" t="str">
        <f t="shared" si="168"/>
        <v>CP872</v>
      </c>
      <c r="G1210" s="98" t="str">
        <f t="shared" si="169"/>
        <v>CP872-NEW DONOR -5th</v>
      </c>
      <c r="H1210" s="457"/>
      <c r="I1210" s="34" t="s">
        <v>80</v>
      </c>
      <c r="J1210" s="58">
        <v>30</v>
      </c>
      <c r="K1210" s="62">
        <v>60</v>
      </c>
      <c r="L1210" s="58">
        <v>30</v>
      </c>
      <c r="M1210" s="58">
        <v>30</v>
      </c>
      <c r="N1210" s="58">
        <v>30</v>
      </c>
      <c r="O1210" s="58">
        <v>30</v>
      </c>
      <c r="P1210" s="58">
        <v>30</v>
      </c>
      <c r="Q1210" s="58">
        <v>30</v>
      </c>
      <c r="R1210" s="58">
        <v>30</v>
      </c>
      <c r="S1210" s="58">
        <v>30</v>
      </c>
      <c r="T1210" s="58">
        <v>30</v>
      </c>
      <c r="U1210" s="58">
        <v>30</v>
      </c>
      <c r="V1210" s="186">
        <v>30</v>
      </c>
      <c r="W1210" s="186">
        <v>30</v>
      </c>
      <c r="X1210" s="186">
        <v>30</v>
      </c>
      <c r="Y1210" s="186">
        <v>30</v>
      </c>
      <c r="Z1210" s="186">
        <v>30</v>
      </c>
      <c r="AA1210" s="186">
        <v>30</v>
      </c>
      <c r="AB1210" s="186">
        <v>30</v>
      </c>
      <c r="AC1210" s="186">
        <v>30</v>
      </c>
      <c r="AD1210" s="190">
        <v>100</v>
      </c>
      <c r="AE1210" s="214">
        <v>100</v>
      </c>
      <c r="AF1210" s="214">
        <v>100</v>
      </c>
      <c r="AG1210" s="214">
        <v>100</v>
      </c>
      <c r="AH1210" s="214">
        <v>100</v>
      </c>
      <c r="AI1210" s="214">
        <v>100</v>
      </c>
      <c r="AJ1210" s="289">
        <v>30</v>
      </c>
      <c r="AK1210" s="301">
        <v>30</v>
      </c>
      <c r="AL1210" s="301">
        <v>30</v>
      </c>
      <c r="AM1210" s="289">
        <v>100</v>
      </c>
      <c r="AN1210" s="272">
        <v>100</v>
      </c>
      <c r="AO1210" s="289">
        <v>30</v>
      </c>
      <c r="AP1210" s="301">
        <v>30</v>
      </c>
      <c r="AQ1210" s="301">
        <v>30</v>
      </c>
      <c r="AR1210" s="23"/>
      <c r="AS1210" s="116" t="str">
        <f t="shared" si="163"/>
        <v>N</v>
      </c>
      <c r="AT1210" s="113">
        <f>IFERROR(SUMIF('Current NLData'!A:A,'Payment Changes'!G1210,'Current NLData'!K:K)/COUNTIF('Current NLData'!A:A,'Payment Changes'!G1210),0)+IFERROR(VLOOKUP(G1210&amp;"-ALL",NLPaymentExport,10,FALSE),0)</f>
        <v>30</v>
      </c>
      <c r="AU1210" s="117">
        <f t="shared" si="164"/>
        <v>0</v>
      </c>
    </row>
    <row r="1211" spans="1:80" outlineLevel="1" x14ac:dyDescent="0.45">
      <c r="A1211" s="3"/>
      <c r="C1211" s="4"/>
      <c r="D1211" s="456"/>
      <c r="E1211" s="90" t="str">
        <f t="shared" si="167"/>
        <v>Hickory</v>
      </c>
      <c r="F1211" s="92" t="str">
        <f t="shared" si="168"/>
        <v>CP872</v>
      </c>
      <c r="G1211" s="98" t="str">
        <f t="shared" si="169"/>
        <v>CP872-NEW DONOR -6th</v>
      </c>
      <c r="H1211" s="457"/>
      <c r="I1211" s="34" t="s">
        <v>81</v>
      </c>
      <c r="J1211" s="58">
        <v>30</v>
      </c>
      <c r="K1211" s="62">
        <v>30</v>
      </c>
      <c r="L1211" s="58">
        <v>30</v>
      </c>
      <c r="M1211" s="58">
        <v>30</v>
      </c>
      <c r="N1211" s="58">
        <v>30</v>
      </c>
      <c r="O1211" s="58">
        <v>30</v>
      </c>
      <c r="P1211" s="58">
        <v>30</v>
      </c>
      <c r="Q1211" s="58">
        <v>30</v>
      </c>
      <c r="R1211" s="58">
        <v>30</v>
      </c>
      <c r="S1211" s="58">
        <v>30</v>
      </c>
      <c r="T1211" s="58">
        <v>30</v>
      </c>
      <c r="U1211" s="58">
        <v>30</v>
      </c>
      <c r="V1211" s="186">
        <v>30</v>
      </c>
      <c r="W1211" s="186">
        <v>30</v>
      </c>
      <c r="X1211" s="186">
        <v>30</v>
      </c>
      <c r="Y1211" s="186">
        <v>30</v>
      </c>
      <c r="Z1211" s="186">
        <v>30</v>
      </c>
      <c r="AA1211" s="186">
        <v>30</v>
      </c>
      <c r="AB1211" s="186">
        <v>30</v>
      </c>
      <c r="AC1211" s="186">
        <v>30</v>
      </c>
      <c r="AD1211" s="190">
        <v>100</v>
      </c>
      <c r="AE1211" s="214">
        <v>100</v>
      </c>
      <c r="AF1211" s="214">
        <v>100</v>
      </c>
      <c r="AG1211" s="214">
        <v>100</v>
      </c>
      <c r="AH1211" s="214">
        <v>100</v>
      </c>
      <c r="AI1211" s="214">
        <v>100</v>
      </c>
      <c r="AJ1211" s="289">
        <v>30</v>
      </c>
      <c r="AK1211" s="301">
        <v>30</v>
      </c>
      <c r="AL1211" s="301">
        <v>30</v>
      </c>
      <c r="AM1211" s="301">
        <v>30</v>
      </c>
      <c r="AN1211" s="272">
        <v>30</v>
      </c>
      <c r="AO1211" s="301">
        <v>30</v>
      </c>
      <c r="AP1211" s="301">
        <v>30</v>
      </c>
      <c r="AQ1211" s="301">
        <v>30</v>
      </c>
      <c r="AR1211" s="23"/>
      <c r="AS1211" s="116" t="str">
        <f t="shared" si="163"/>
        <v>N</v>
      </c>
      <c r="AT1211" s="113">
        <f>IFERROR(SUMIF('Current NLData'!A:A,'Payment Changes'!G1211,'Current NLData'!K:K)/COUNTIF('Current NLData'!A:A,'Payment Changes'!G1211),0)+IFERROR(VLOOKUP(G1211&amp;"-ALL",NLPaymentExport,10,FALSE),0)</f>
        <v>30</v>
      </c>
      <c r="AU1211" s="117">
        <f t="shared" si="164"/>
        <v>0</v>
      </c>
    </row>
    <row r="1212" spans="1:80" outlineLevel="1" x14ac:dyDescent="0.45">
      <c r="A1212" s="3"/>
      <c r="C1212" s="4"/>
      <c r="D1212" s="456"/>
      <c r="E1212" s="90" t="str">
        <f t="shared" si="167"/>
        <v>Hickory</v>
      </c>
      <c r="F1212" s="92" t="str">
        <f t="shared" si="168"/>
        <v>CP872</v>
      </c>
      <c r="G1212" s="98" t="str">
        <f t="shared" si="169"/>
        <v>CP872-NEW DONOR -7th</v>
      </c>
      <c r="H1212" s="457"/>
      <c r="I1212" s="34" t="s">
        <v>82</v>
      </c>
      <c r="J1212" s="58">
        <v>30</v>
      </c>
      <c r="K1212" s="62">
        <v>60</v>
      </c>
      <c r="L1212" s="58">
        <v>30</v>
      </c>
      <c r="M1212" s="58">
        <v>30</v>
      </c>
      <c r="N1212" s="58">
        <v>30</v>
      </c>
      <c r="O1212" s="58">
        <v>30</v>
      </c>
      <c r="P1212" s="58">
        <v>30</v>
      </c>
      <c r="Q1212" s="58">
        <v>30</v>
      </c>
      <c r="R1212" s="58">
        <v>30</v>
      </c>
      <c r="S1212" s="58">
        <v>30</v>
      </c>
      <c r="T1212" s="58">
        <v>30</v>
      </c>
      <c r="U1212" s="58">
        <v>30</v>
      </c>
      <c r="V1212" s="186">
        <v>30</v>
      </c>
      <c r="W1212" s="186">
        <v>30</v>
      </c>
      <c r="X1212" s="186">
        <v>30</v>
      </c>
      <c r="Y1212" s="186">
        <v>30</v>
      </c>
      <c r="Z1212" s="186">
        <v>30</v>
      </c>
      <c r="AA1212" s="186">
        <v>30</v>
      </c>
      <c r="AB1212" s="186">
        <v>30</v>
      </c>
      <c r="AC1212" s="186">
        <v>30</v>
      </c>
      <c r="AD1212" s="214">
        <v>30</v>
      </c>
      <c r="AE1212" s="214">
        <v>30</v>
      </c>
      <c r="AF1212" s="214">
        <v>30</v>
      </c>
      <c r="AG1212" s="214">
        <v>30</v>
      </c>
      <c r="AH1212" s="214">
        <v>30</v>
      </c>
      <c r="AI1212" s="214">
        <v>30</v>
      </c>
      <c r="AJ1212" s="272">
        <v>30</v>
      </c>
      <c r="AK1212" s="301">
        <v>30</v>
      </c>
      <c r="AL1212" s="301">
        <v>30</v>
      </c>
      <c r="AM1212" s="301">
        <v>30</v>
      </c>
      <c r="AN1212" s="272">
        <v>30</v>
      </c>
      <c r="AO1212" s="301">
        <v>30</v>
      </c>
      <c r="AP1212" s="301">
        <v>30</v>
      </c>
      <c r="AQ1212" s="301">
        <v>30</v>
      </c>
      <c r="AR1212" s="23"/>
      <c r="AS1212" s="116" t="str">
        <f t="shared" si="163"/>
        <v>N</v>
      </c>
      <c r="AT1212" s="113">
        <f>IFERROR(SUMIF('Current NLData'!A:A,'Payment Changes'!G1212,'Current NLData'!K:K)/COUNTIF('Current NLData'!A:A,'Payment Changes'!G1212),0)+IFERROR(VLOOKUP(G1212&amp;"-ALL",NLPaymentExport,10,FALSE),0)</f>
        <v>30</v>
      </c>
      <c r="AU1212" s="117">
        <f t="shared" si="164"/>
        <v>0</v>
      </c>
    </row>
    <row r="1213" spans="1:80" outlineLevel="1" x14ac:dyDescent="0.45">
      <c r="A1213" s="3"/>
      <c r="C1213" s="4"/>
      <c r="D1213" s="456"/>
      <c r="E1213" s="90" t="str">
        <f t="shared" si="167"/>
        <v>Hickory</v>
      </c>
      <c r="F1213" s="92" t="str">
        <f t="shared" si="168"/>
        <v>CP872</v>
      </c>
      <c r="G1213" s="98" t="str">
        <f t="shared" si="169"/>
        <v>CP872-NEW DONOR -8th</v>
      </c>
      <c r="H1213" s="457"/>
      <c r="I1213" s="35" t="s">
        <v>83</v>
      </c>
      <c r="J1213" s="63">
        <v>30</v>
      </c>
      <c r="K1213" s="64">
        <v>30</v>
      </c>
      <c r="L1213" s="63">
        <v>30</v>
      </c>
      <c r="M1213" s="63">
        <v>30</v>
      </c>
      <c r="N1213" s="63">
        <v>30</v>
      </c>
      <c r="O1213" s="63">
        <v>30</v>
      </c>
      <c r="P1213" s="63">
        <v>30</v>
      </c>
      <c r="Q1213" s="63">
        <v>30</v>
      </c>
      <c r="R1213" s="63">
        <v>30</v>
      </c>
      <c r="S1213" s="63">
        <v>30</v>
      </c>
      <c r="T1213" s="63">
        <v>30</v>
      </c>
      <c r="U1213" s="63">
        <v>30</v>
      </c>
      <c r="V1213" s="187">
        <v>30</v>
      </c>
      <c r="W1213" s="187">
        <v>30</v>
      </c>
      <c r="X1213" s="187">
        <v>30</v>
      </c>
      <c r="Y1213" s="187">
        <v>30</v>
      </c>
      <c r="Z1213" s="187">
        <v>30</v>
      </c>
      <c r="AA1213" s="187">
        <v>30</v>
      </c>
      <c r="AB1213" s="187">
        <v>30</v>
      </c>
      <c r="AC1213" s="187">
        <v>30</v>
      </c>
      <c r="AD1213" s="221">
        <v>30</v>
      </c>
      <c r="AE1213" s="221">
        <v>30</v>
      </c>
      <c r="AF1213" s="221">
        <v>30</v>
      </c>
      <c r="AG1213" s="221">
        <v>30</v>
      </c>
      <c r="AH1213" s="221">
        <v>30</v>
      </c>
      <c r="AI1213" s="221">
        <v>30</v>
      </c>
      <c r="AJ1213" s="273">
        <v>30</v>
      </c>
      <c r="AK1213" s="302">
        <v>30</v>
      </c>
      <c r="AL1213" s="302">
        <v>30</v>
      </c>
      <c r="AM1213" s="302">
        <v>30</v>
      </c>
      <c r="AN1213" s="273">
        <v>30</v>
      </c>
      <c r="AO1213" s="302">
        <v>30</v>
      </c>
      <c r="AP1213" s="302">
        <v>30</v>
      </c>
      <c r="AQ1213" s="302">
        <v>30</v>
      </c>
      <c r="AR1213" s="23"/>
      <c r="AS1213" s="116" t="str">
        <f t="shared" si="163"/>
        <v>N</v>
      </c>
      <c r="AT1213" s="113">
        <f>IFERROR(SUMIF('Current NLData'!A:A,'Payment Changes'!G1213,'Current NLData'!K:K)/COUNTIF('Current NLData'!A:A,'Payment Changes'!G1213),0)+IFERROR(VLOOKUP(G1213&amp;"-ALL",NLPaymentExport,10,FALSE),0)</f>
        <v>30</v>
      </c>
      <c r="AU1213" s="117">
        <f t="shared" si="164"/>
        <v>0</v>
      </c>
    </row>
    <row r="1214" spans="1:80" ht="28.5" outlineLevel="1" x14ac:dyDescent="0.45">
      <c r="A1214" s="3"/>
      <c r="C1214" s="4"/>
      <c r="D1214" s="456"/>
      <c r="E1214" s="90" t="str">
        <f t="shared" si="167"/>
        <v>Hickory</v>
      </c>
      <c r="F1214" s="92" t="str">
        <f t="shared" si="168"/>
        <v>CP872</v>
      </c>
      <c r="G1214" s="98" t="str">
        <f t="shared" si="169"/>
        <v>CP872-RETURN - 1st don of the week -STD</v>
      </c>
      <c r="H1214" s="457"/>
      <c r="I1214" s="36" t="s">
        <v>84</v>
      </c>
      <c r="J1214" s="58">
        <v>30</v>
      </c>
      <c r="K1214" s="58">
        <v>30</v>
      </c>
      <c r="L1214" s="58">
        <v>30</v>
      </c>
      <c r="M1214" s="58">
        <v>30</v>
      </c>
      <c r="N1214" s="58">
        <v>30</v>
      </c>
      <c r="O1214" s="58">
        <v>30</v>
      </c>
      <c r="P1214" s="58">
        <v>30</v>
      </c>
      <c r="Q1214" s="58">
        <v>30</v>
      </c>
      <c r="R1214" s="58">
        <v>30</v>
      </c>
      <c r="S1214" s="58">
        <v>30</v>
      </c>
      <c r="T1214" s="58">
        <v>30</v>
      </c>
      <c r="U1214" s="58">
        <v>30</v>
      </c>
      <c r="V1214" s="186">
        <v>30</v>
      </c>
      <c r="W1214" s="186">
        <v>30</v>
      </c>
      <c r="X1214" s="186">
        <v>30</v>
      </c>
      <c r="Y1214" s="186">
        <v>30</v>
      </c>
      <c r="Z1214" s="186">
        <v>30</v>
      </c>
      <c r="AA1214" s="186">
        <v>30</v>
      </c>
      <c r="AB1214" s="186">
        <v>30</v>
      </c>
      <c r="AC1214" s="186">
        <v>30</v>
      </c>
      <c r="AD1214" s="214">
        <v>30</v>
      </c>
      <c r="AE1214" s="214">
        <v>30</v>
      </c>
      <c r="AF1214" s="214">
        <v>30</v>
      </c>
      <c r="AG1214" s="214">
        <v>30</v>
      </c>
      <c r="AH1214" s="214">
        <v>30</v>
      </c>
      <c r="AI1214" s="214">
        <v>30</v>
      </c>
      <c r="AJ1214" s="272">
        <v>30</v>
      </c>
      <c r="AK1214" s="301">
        <v>30</v>
      </c>
      <c r="AL1214" s="301">
        <v>30</v>
      </c>
      <c r="AM1214" s="301">
        <v>30</v>
      </c>
      <c r="AN1214" s="272">
        <v>30</v>
      </c>
      <c r="AO1214" s="301">
        <v>30</v>
      </c>
      <c r="AP1214" s="301">
        <v>30</v>
      </c>
      <c r="AQ1214" s="301">
        <v>30</v>
      </c>
      <c r="AR1214" s="22"/>
      <c r="AS1214" s="116" t="str">
        <f t="shared" si="163"/>
        <v>N</v>
      </c>
      <c r="AT1214" s="113">
        <f>IFERROR(SUMIF('Current NLData'!A:A,'Payment Changes'!G1214,'Current NLData'!K:K)/COUNTIF('Current NLData'!A:A,'Payment Changes'!G1214),0)+IFERROR(VLOOKUP(G1214&amp;"-ALL",NLPaymentExport,10,FALSE),0)</f>
        <v>30</v>
      </c>
      <c r="AU1214" s="117">
        <f t="shared" si="164"/>
        <v>0</v>
      </c>
    </row>
    <row r="1215" spans="1:80" ht="28.5" outlineLevel="1" x14ac:dyDescent="0.45">
      <c r="A1215" s="3"/>
      <c r="C1215" s="4"/>
      <c r="D1215" s="456"/>
      <c r="E1215" s="90" t="str">
        <f t="shared" si="167"/>
        <v>Hickory</v>
      </c>
      <c r="F1215" s="92" t="str">
        <f t="shared" si="168"/>
        <v>CP872</v>
      </c>
      <c r="G1215" s="98" t="str">
        <f t="shared" si="169"/>
        <v>CP872-RETURN - 2nd don of the week -BONUS</v>
      </c>
      <c r="H1215" s="457"/>
      <c r="I1215" s="36" t="s">
        <v>85</v>
      </c>
      <c r="J1215" s="58">
        <v>30</v>
      </c>
      <c r="K1215" s="58">
        <v>30</v>
      </c>
      <c r="L1215" s="58">
        <v>30</v>
      </c>
      <c r="M1215" s="58">
        <v>30</v>
      </c>
      <c r="N1215" s="58">
        <v>30</v>
      </c>
      <c r="O1215" s="58">
        <v>30</v>
      </c>
      <c r="P1215" s="58">
        <v>30</v>
      </c>
      <c r="Q1215" s="58">
        <v>30</v>
      </c>
      <c r="R1215" s="58">
        <v>30</v>
      </c>
      <c r="S1215" s="58">
        <v>30</v>
      </c>
      <c r="T1215" s="58">
        <v>30</v>
      </c>
      <c r="U1215" s="58">
        <v>30</v>
      </c>
      <c r="V1215" s="186">
        <v>30</v>
      </c>
      <c r="W1215" s="186">
        <v>30</v>
      </c>
      <c r="X1215" s="186">
        <v>50</v>
      </c>
      <c r="Y1215" s="186">
        <v>50</v>
      </c>
      <c r="Z1215" s="186">
        <v>50</v>
      </c>
      <c r="AA1215" s="186">
        <v>50</v>
      </c>
      <c r="AB1215" s="186">
        <v>50</v>
      </c>
      <c r="AC1215" s="186">
        <v>50</v>
      </c>
      <c r="AD1215" s="214">
        <v>50</v>
      </c>
      <c r="AE1215" s="214">
        <v>50</v>
      </c>
      <c r="AF1215" s="214">
        <v>50</v>
      </c>
      <c r="AG1215" s="214">
        <v>50</v>
      </c>
      <c r="AH1215" s="214">
        <v>50</v>
      </c>
      <c r="AI1215" s="214">
        <v>50</v>
      </c>
      <c r="AJ1215" s="272">
        <v>50</v>
      </c>
      <c r="AK1215" s="301">
        <v>50</v>
      </c>
      <c r="AL1215" s="301">
        <v>50</v>
      </c>
      <c r="AM1215" s="301">
        <v>50</v>
      </c>
      <c r="AN1215" s="272">
        <v>50</v>
      </c>
      <c r="AO1215" s="301">
        <v>50</v>
      </c>
      <c r="AP1215" s="301">
        <v>50</v>
      </c>
      <c r="AQ1215" s="301">
        <v>50</v>
      </c>
      <c r="AR1215" s="22"/>
      <c r="AS1215" s="116" t="str">
        <f t="shared" si="163"/>
        <v>N</v>
      </c>
      <c r="AT1215" s="113">
        <f>IFERROR(SUMIF('Current NLData'!A:A,'Payment Changes'!G1215,'Current NLData'!K:K)/COUNTIF('Current NLData'!A:A,'Payment Changes'!G1215),0)+IFERROR(VLOOKUP(G1215&amp;"-ALL",NLPaymentExport,10,FALSE),0)</f>
        <v>50</v>
      </c>
      <c r="AU1215" s="117">
        <f t="shared" si="164"/>
        <v>0</v>
      </c>
    </row>
    <row r="1216" spans="1:80" ht="28.5" outlineLevel="1" x14ac:dyDescent="0.45">
      <c r="A1216" s="3"/>
      <c r="C1216" s="4"/>
      <c r="D1216" s="456"/>
      <c r="E1216" s="90" t="str">
        <f t="shared" si="167"/>
        <v>Hickory</v>
      </c>
      <c r="F1216" s="92" t="str">
        <f t="shared" si="168"/>
        <v>CP872</v>
      </c>
      <c r="G1216" s="98" t="str">
        <f t="shared" si="169"/>
        <v>CP872-RETURN - 5th don of the month -BONUS</v>
      </c>
      <c r="H1216" s="457"/>
      <c r="I1216" s="37" t="s">
        <v>86</v>
      </c>
      <c r="J1216" s="65">
        <v>0</v>
      </c>
      <c r="K1216" s="65">
        <v>0</v>
      </c>
      <c r="L1216" s="65">
        <v>0</v>
      </c>
      <c r="M1216" s="65">
        <v>0</v>
      </c>
      <c r="N1216" s="65">
        <v>0</v>
      </c>
      <c r="O1216" s="65">
        <v>0</v>
      </c>
      <c r="P1216" s="65">
        <v>0</v>
      </c>
      <c r="Q1216" s="65">
        <v>0</v>
      </c>
      <c r="R1216" s="65">
        <v>0</v>
      </c>
      <c r="S1216" s="65">
        <v>0</v>
      </c>
      <c r="T1216" s="65">
        <v>0</v>
      </c>
      <c r="U1216" s="65">
        <v>0</v>
      </c>
      <c r="V1216" s="188">
        <v>0</v>
      </c>
      <c r="W1216" s="188">
        <v>0</v>
      </c>
      <c r="X1216" s="188">
        <v>0</v>
      </c>
      <c r="Y1216" s="188">
        <v>0</v>
      </c>
      <c r="Z1216" s="188">
        <v>0</v>
      </c>
      <c r="AA1216" s="188">
        <v>0</v>
      </c>
      <c r="AB1216" s="188">
        <v>0</v>
      </c>
      <c r="AC1216" s="199">
        <v>20</v>
      </c>
      <c r="AD1216" s="199">
        <v>40</v>
      </c>
      <c r="AE1216" s="222">
        <v>40</v>
      </c>
      <c r="AF1216" s="222">
        <v>40</v>
      </c>
      <c r="AG1216" s="222">
        <v>40</v>
      </c>
      <c r="AH1216" s="222">
        <v>40</v>
      </c>
      <c r="AI1216" s="199">
        <v>30</v>
      </c>
      <c r="AJ1216" s="290">
        <v>0</v>
      </c>
      <c r="AK1216" s="303">
        <v>0</v>
      </c>
      <c r="AL1216" s="303">
        <v>0</v>
      </c>
      <c r="AM1216" s="290">
        <v>20</v>
      </c>
      <c r="AN1216" s="290">
        <v>0</v>
      </c>
      <c r="AO1216" s="290">
        <v>20</v>
      </c>
      <c r="AP1216" s="303">
        <v>20</v>
      </c>
      <c r="AQ1216" s="303">
        <v>20</v>
      </c>
      <c r="AR1216" s="22"/>
      <c r="AS1216" s="116" t="str">
        <f t="shared" si="163"/>
        <v>N</v>
      </c>
      <c r="AT1216" s="113">
        <f>IFERROR(SUMIF('Current NLData'!A:A,'Payment Changes'!G1216,'Current NLData'!K:K)/COUNTIF('Current NLData'!A:A,'Payment Changes'!G1216),0)+IFERROR(VLOOKUP(G1216&amp;"-ALL",NLPaymentExport,10,FALSE),0)</f>
        <v>20</v>
      </c>
      <c r="AU1216" s="117">
        <f t="shared" si="164"/>
        <v>0</v>
      </c>
    </row>
    <row r="1217" spans="1:80" ht="28.5" outlineLevel="1" x14ac:dyDescent="0.45">
      <c r="A1217" s="3"/>
      <c r="C1217" s="4"/>
      <c r="D1217" s="456"/>
      <c r="E1217" s="90" t="str">
        <f t="shared" si="167"/>
        <v>Hickory</v>
      </c>
      <c r="F1217" s="92" t="str">
        <f t="shared" si="168"/>
        <v>CP872</v>
      </c>
      <c r="G1217" s="98" t="str">
        <f t="shared" si="169"/>
        <v>CP872-RETURN - 6th don of the month -BONUS</v>
      </c>
      <c r="H1217" s="457"/>
      <c r="I1217" s="38" t="s">
        <v>87</v>
      </c>
      <c r="J1217" s="58">
        <v>25</v>
      </c>
      <c r="K1217" s="58">
        <v>25</v>
      </c>
      <c r="L1217" s="58">
        <v>25</v>
      </c>
      <c r="M1217" s="58">
        <v>30</v>
      </c>
      <c r="N1217" s="58">
        <v>30</v>
      </c>
      <c r="O1217" s="58">
        <v>30</v>
      </c>
      <c r="P1217" s="58">
        <v>30</v>
      </c>
      <c r="Q1217" s="58">
        <v>30</v>
      </c>
      <c r="R1217" s="58">
        <v>30</v>
      </c>
      <c r="S1217" s="58">
        <v>30</v>
      </c>
      <c r="T1217" s="58">
        <v>30</v>
      </c>
      <c r="U1217" s="58">
        <v>30</v>
      </c>
      <c r="V1217" s="186">
        <v>30</v>
      </c>
      <c r="W1217" s="186">
        <v>30</v>
      </c>
      <c r="X1217" s="186">
        <v>0</v>
      </c>
      <c r="Y1217" s="186">
        <v>0</v>
      </c>
      <c r="Z1217" s="186">
        <v>0</v>
      </c>
      <c r="AA1217" s="186">
        <v>0</v>
      </c>
      <c r="AB1217" s="186">
        <v>0</v>
      </c>
      <c r="AC1217" s="190">
        <v>30</v>
      </c>
      <c r="AD1217" s="190">
        <v>60</v>
      </c>
      <c r="AE1217" s="214">
        <v>60</v>
      </c>
      <c r="AF1217" s="214">
        <v>60</v>
      </c>
      <c r="AG1217" s="214">
        <v>60</v>
      </c>
      <c r="AH1217" s="214">
        <v>60</v>
      </c>
      <c r="AI1217" s="190">
        <v>40</v>
      </c>
      <c r="AJ1217" s="289">
        <v>20</v>
      </c>
      <c r="AK1217" s="301">
        <v>20</v>
      </c>
      <c r="AL1217" s="301">
        <v>20</v>
      </c>
      <c r="AM1217" s="289">
        <v>10</v>
      </c>
      <c r="AN1217" s="289">
        <v>0</v>
      </c>
      <c r="AO1217" s="289">
        <v>30</v>
      </c>
      <c r="AP1217" s="301">
        <v>30</v>
      </c>
      <c r="AQ1217" s="301">
        <v>30</v>
      </c>
      <c r="AR1217" s="22"/>
      <c r="AS1217" s="116" t="str">
        <f t="shared" si="163"/>
        <v>N</v>
      </c>
      <c r="AT1217" s="113">
        <f>IFERROR(SUMIF('Current NLData'!A:A,'Payment Changes'!G1217,'Current NLData'!K:K)/COUNTIF('Current NLData'!A:A,'Payment Changes'!G1217),0)+IFERROR(VLOOKUP(G1217&amp;"-ALL",NLPaymentExport,10,FALSE),0)</f>
        <v>30</v>
      </c>
      <c r="AU1217" s="117">
        <f t="shared" si="164"/>
        <v>0</v>
      </c>
    </row>
    <row r="1218" spans="1:80" ht="28.5" outlineLevel="1" x14ac:dyDescent="0.45">
      <c r="A1218" s="3"/>
      <c r="C1218" s="4"/>
      <c r="D1218" s="456"/>
      <c r="E1218" s="90" t="str">
        <f t="shared" si="167"/>
        <v>Hickory</v>
      </c>
      <c r="F1218" s="92" t="str">
        <f t="shared" si="168"/>
        <v>CP872</v>
      </c>
      <c r="G1218" s="98" t="str">
        <f t="shared" si="169"/>
        <v>CP872-RETURN - 7th don of the month -BONUS</v>
      </c>
      <c r="H1218" s="457"/>
      <c r="I1218" s="38" t="s">
        <v>88</v>
      </c>
      <c r="J1218" s="58">
        <v>0</v>
      </c>
      <c r="K1218" s="58">
        <v>0</v>
      </c>
      <c r="L1218" s="58">
        <v>0</v>
      </c>
      <c r="M1218" s="58">
        <v>0</v>
      </c>
      <c r="N1218" s="58">
        <v>0</v>
      </c>
      <c r="O1218" s="58">
        <v>0</v>
      </c>
      <c r="P1218" s="58">
        <v>0</v>
      </c>
      <c r="Q1218" s="58">
        <v>0</v>
      </c>
      <c r="R1218" s="58">
        <v>0</v>
      </c>
      <c r="S1218" s="58">
        <v>0</v>
      </c>
      <c r="T1218" s="58">
        <v>0</v>
      </c>
      <c r="U1218" s="58">
        <v>0</v>
      </c>
      <c r="V1218" s="186">
        <v>0</v>
      </c>
      <c r="W1218" s="186">
        <v>0</v>
      </c>
      <c r="X1218" s="186">
        <v>0</v>
      </c>
      <c r="Y1218" s="186">
        <v>0</v>
      </c>
      <c r="Z1218" s="186">
        <v>0</v>
      </c>
      <c r="AA1218" s="186">
        <v>0</v>
      </c>
      <c r="AB1218" s="186">
        <v>0</v>
      </c>
      <c r="AC1218" s="186">
        <v>0</v>
      </c>
      <c r="AD1218" s="214">
        <v>0</v>
      </c>
      <c r="AE1218" s="214">
        <v>0</v>
      </c>
      <c r="AF1218" s="214">
        <v>0</v>
      </c>
      <c r="AG1218" s="214">
        <v>0</v>
      </c>
      <c r="AH1218" s="214">
        <v>0</v>
      </c>
      <c r="AI1218" s="214">
        <v>0</v>
      </c>
      <c r="AJ1218" s="272">
        <v>0</v>
      </c>
      <c r="AK1218" s="301">
        <v>0</v>
      </c>
      <c r="AL1218" s="301">
        <v>0</v>
      </c>
      <c r="AM1218" s="301">
        <v>0</v>
      </c>
      <c r="AN1218" s="289">
        <v>30</v>
      </c>
      <c r="AO1218" s="289">
        <v>0</v>
      </c>
      <c r="AP1218" s="301">
        <v>0</v>
      </c>
      <c r="AQ1218" s="301">
        <v>0</v>
      </c>
      <c r="AR1218" s="22"/>
      <c r="AS1218" s="116" t="str">
        <f t="shared" si="163"/>
        <v>N</v>
      </c>
      <c r="AT1218" s="113">
        <f>IFERROR(SUMIF('Current NLData'!A:A,'Payment Changes'!G1218,'Current NLData'!K:K)/COUNTIF('Current NLData'!A:A,'Payment Changes'!G1218),0)+IFERROR(VLOOKUP(G1218&amp;"-ALL",NLPaymentExport,10,FALSE),0)</f>
        <v>0</v>
      </c>
      <c r="AU1218" s="117">
        <f t="shared" si="164"/>
        <v>0</v>
      </c>
    </row>
    <row r="1219" spans="1:80" ht="28.5" outlineLevel="1" x14ac:dyDescent="0.45">
      <c r="A1219" s="3"/>
      <c r="C1219" s="4"/>
      <c r="D1219" s="456"/>
      <c r="E1219" s="90" t="str">
        <f t="shared" si="167"/>
        <v>Hickory</v>
      </c>
      <c r="F1219" s="92" t="str">
        <f t="shared" si="168"/>
        <v>CP872</v>
      </c>
      <c r="G1219" s="98" t="str">
        <f t="shared" si="169"/>
        <v>CP872-RETURN - 8th don of the month -BONUS</v>
      </c>
      <c r="H1219" s="457"/>
      <c r="I1219" s="38" t="s">
        <v>89</v>
      </c>
      <c r="J1219" s="58">
        <v>0</v>
      </c>
      <c r="K1219" s="58">
        <v>0</v>
      </c>
      <c r="L1219" s="58">
        <v>0</v>
      </c>
      <c r="M1219" s="58">
        <v>0</v>
      </c>
      <c r="N1219" s="58">
        <v>0</v>
      </c>
      <c r="O1219" s="58">
        <v>0</v>
      </c>
      <c r="P1219" s="58">
        <v>0</v>
      </c>
      <c r="Q1219" s="58">
        <v>0</v>
      </c>
      <c r="R1219" s="58">
        <v>0</v>
      </c>
      <c r="S1219" s="58">
        <v>0</v>
      </c>
      <c r="T1219" s="58">
        <v>0</v>
      </c>
      <c r="U1219" s="58">
        <v>0</v>
      </c>
      <c r="V1219" s="186">
        <v>0</v>
      </c>
      <c r="W1219" s="186">
        <v>0</v>
      </c>
      <c r="X1219" s="186">
        <v>0</v>
      </c>
      <c r="Y1219" s="186">
        <v>0</v>
      </c>
      <c r="Z1219" s="186">
        <v>0</v>
      </c>
      <c r="AA1219" s="186">
        <v>0</v>
      </c>
      <c r="AB1219" s="186">
        <v>0</v>
      </c>
      <c r="AC1219" s="186">
        <v>0</v>
      </c>
      <c r="AD1219" s="214">
        <v>0</v>
      </c>
      <c r="AE1219" s="214">
        <v>0</v>
      </c>
      <c r="AF1219" s="214">
        <v>0</v>
      </c>
      <c r="AG1219" s="214">
        <v>0</v>
      </c>
      <c r="AH1219" s="214">
        <v>0</v>
      </c>
      <c r="AI1219" s="214">
        <v>0</v>
      </c>
      <c r="AJ1219" s="272">
        <v>0</v>
      </c>
      <c r="AK1219" s="301">
        <v>0</v>
      </c>
      <c r="AL1219" s="301">
        <v>0</v>
      </c>
      <c r="AM1219" s="301">
        <v>0</v>
      </c>
      <c r="AN1219" s="272">
        <v>0</v>
      </c>
      <c r="AO1219" s="301">
        <v>0</v>
      </c>
      <c r="AP1219" s="301">
        <v>0</v>
      </c>
      <c r="AQ1219" s="301">
        <v>0</v>
      </c>
      <c r="AR1219" s="22"/>
      <c r="AS1219" s="116" t="str">
        <f t="shared" ref="AS1219:AS1282" si="170">IF(AP1219=AQ1219,"N","Y")</f>
        <v>N</v>
      </c>
      <c r="AT1219" s="113">
        <f>IFERROR(SUMIF('Current NLData'!A:A,'Payment Changes'!G1219,'Current NLData'!K:K)/COUNTIF('Current NLData'!A:A,'Payment Changes'!G1219),0)+IFERROR(VLOOKUP(G1219&amp;"-ALL",NLPaymentExport,10,FALSE),0)</f>
        <v>0</v>
      </c>
      <c r="AU1219" s="117">
        <f t="shared" si="164"/>
        <v>0</v>
      </c>
    </row>
    <row r="1220" spans="1:80" ht="28.5" outlineLevel="1" x14ac:dyDescent="0.45">
      <c r="A1220" s="3"/>
      <c r="C1220" s="4"/>
      <c r="D1220" s="456"/>
      <c r="E1220" s="90" t="str">
        <f t="shared" si="167"/>
        <v>Hickory</v>
      </c>
      <c r="F1220" s="92" t="str">
        <f t="shared" si="168"/>
        <v>CP872</v>
      </c>
      <c r="G1220" s="98" t="str">
        <f t="shared" si="169"/>
        <v>CP872-RETURN - Buddy referral  -BONUS</v>
      </c>
      <c r="H1220" s="457"/>
      <c r="I1220" s="39" t="s">
        <v>90</v>
      </c>
      <c r="J1220" s="58">
        <v>0</v>
      </c>
      <c r="K1220" s="58">
        <v>0</v>
      </c>
      <c r="L1220" s="58">
        <v>0</v>
      </c>
      <c r="M1220" s="58">
        <v>50</v>
      </c>
      <c r="N1220" s="58">
        <v>50</v>
      </c>
      <c r="O1220" s="58">
        <v>50</v>
      </c>
      <c r="P1220" s="58">
        <v>50</v>
      </c>
      <c r="Q1220" s="58">
        <v>50</v>
      </c>
      <c r="R1220" s="58">
        <v>50</v>
      </c>
      <c r="S1220" s="58">
        <v>50</v>
      </c>
      <c r="T1220" s="58">
        <v>0</v>
      </c>
      <c r="U1220" s="58">
        <v>0</v>
      </c>
      <c r="V1220" s="186">
        <v>0</v>
      </c>
      <c r="W1220" s="186">
        <v>0</v>
      </c>
      <c r="X1220" s="186">
        <v>0</v>
      </c>
      <c r="Y1220" s="186">
        <v>0</v>
      </c>
      <c r="Z1220" s="186">
        <v>0</v>
      </c>
      <c r="AA1220" s="186">
        <v>100</v>
      </c>
      <c r="AB1220" s="190">
        <v>50</v>
      </c>
      <c r="AC1220" s="214">
        <v>50</v>
      </c>
      <c r="AD1220" s="214">
        <v>50</v>
      </c>
      <c r="AE1220" s="214">
        <v>50</v>
      </c>
      <c r="AF1220" s="214">
        <v>50</v>
      </c>
      <c r="AG1220" s="214">
        <v>50</v>
      </c>
      <c r="AH1220" s="214">
        <v>50</v>
      </c>
      <c r="AI1220" s="214">
        <v>50</v>
      </c>
      <c r="AJ1220" s="289">
        <v>25</v>
      </c>
      <c r="AK1220" s="301">
        <v>25</v>
      </c>
      <c r="AL1220" s="301">
        <v>25</v>
      </c>
      <c r="AM1220" s="289">
        <v>50</v>
      </c>
      <c r="AN1220" s="272">
        <v>50</v>
      </c>
      <c r="AO1220" s="301">
        <v>50</v>
      </c>
      <c r="AP1220" s="301">
        <v>50</v>
      </c>
      <c r="AQ1220" s="301">
        <v>50</v>
      </c>
      <c r="AR1220" s="22"/>
      <c r="AS1220" s="116" t="str">
        <f t="shared" si="170"/>
        <v>N</v>
      </c>
      <c r="AT1220" s="113">
        <f>IFERROR(SUMIF('Current NLData'!A:A,'Payment Changes'!G1220,'Current NLData'!K:K)/COUNTIF('Current NLData'!A:A,'Payment Changes'!G1220),0)+IFERROR(VLOOKUP(G1220&amp;"-ALL",NLPaymentExport,10,FALSE),0)</f>
        <v>50</v>
      </c>
      <c r="AU1220" s="117">
        <f t="shared" si="164"/>
        <v>0</v>
      </c>
    </row>
    <row r="1221" spans="1:80" s="89" customFormat="1" ht="21.4" thickBot="1" x14ac:dyDescent="0.7">
      <c r="A1221" s="85"/>
      <c r="B1221" s="348"/>
      <c r="C1221" s="160"/>
      <c r="D1221" s="86"/>
      <c r="E1221" s="86"/>
      <c r="F1221" s="86"/>
      <c r="G1221" s="86"/>
      <c r="H1221" s="95"/>
      <c r="I1221" s="87"/>
      <c r="J1221" s="88"/>
      <c r="K1221" s="88"/>
      <c r="L1221" s="88"/>
      <c r="M1221" s="88"/>
      <c r="N1221" s="88"/>
      <c r="O1221" s="88"/>
      <c r="P1221" s="88"/>
      <c r="Q1221" s="88"/>
      <c r="R1221" s="88"/>
      <c r="S1221" s="88"/>
      <c r="T1221" s="88"/>
      <c r="U1221" s="88"/>
      <c r="V1221" s="189" t="s">
        <v>91</v>
      </c>
      <c r="W1221" s="189" t="s">
        <v>91</v>
      </c>
      <c r="X1221" s="189" t="s">
        <v>91</v>
      </c>
      <c r="Y1221" s="189" t="s">
        <v>91</v>
      </c>
      <c r="Z1221" s="189" t="s">
        <v>91</v>
      </c>
      <c r="AA1221" s="189" t="s">
        <v>91</v>
      </c>
      <c r="AB1221" s="189" t="s">
        <v>91</v>
      </c>
      <c r="AC1221" s="189" t="s">
        <v>91</v>
      </c>
      <c r="AD1221" s="257" t="s">
        <v>91</v>
      </c>
      <c r="AE1221" s="257" t="s">
        <v>91</v>
      </c>
      <c r="AF1221" s="257" t="s">
        <v>91</v>
      </c>
      <c r="AG1221" s="257" t="s">
        <v>91</v>
      </c>
      <c r="AH1221" s="257" t="s">
        <v>91</v>
      </c>
      <c r="AI1221" s="257" t="s">
        <v>91</v>
      </c>
      <c r="AJ1221" s="288" t="s">
        <v>91</v>
      </c>
      <c r="AK1221" s="311" t="s">
        <v>91</v>
      </c>
      <c r="AL1221" s="311" t="s">
        <v>91</v>
      </c>
      <c r="AM1221" s="311" t="s">
        <v>91</v>
      </c>
      <c r="AN1221" s="288" t="s">
        <v>91</v>
      </c>
      <c r="AO1221" s="311" t="s">
        <v>91</v>
      </c>
      <c r="AP1221" s="311" t="s">
        <v>91</v>
      </c>
      <c r="AQ1221" s="311" t="s">
        <v>91</v>
      </c>
      <c r="AR1221" s="21"/>
      <c r="AS1221" s="116" t="str">
        <f t="shared" si="170"/>
        <v>N</v>
      </c>
      <c r="AT1221" s="113">
        <f>IFERROR(SUMIF('Current NLData'!A:A,'Payment Changes'!G1221,'Current NLData'!K:K)/COUNTIF('Current NLData'!A:A,'Payment Changes'!G1221),0)+IFERROR(VLOOKUP(G1221&amp;"-ALL",NLPaymentExport,10,FALSE),0)</f>
        <v>0</v>
      </c>
      <c r="AU1221" s="117" t="str">
        <f t="shared" si="164"/>
        <v/>
      </c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</row>
    <row r="1222" spans="1:80" s="10" customFormat="1" x14ac:dyDescent="0.45">
      <c r="A1222" s="458">
        <v>67</v>
      </c>
      <c r="B1222" s="461" t="s">
        <v>841</v>
      </c>
      <c r="C1222" s="464" t="s">
        <v>44</v>
      </c>
      <c r="D1222" s="467" t="s">
        <v>305</v>
      </c>
      <c r="E1222" s="105" t="str">
        <f t="shared" si="167"/>
        <v>Anderson</v>
      </c>
      <c r="F1222" s="106" t="s">
        <v>842</v>
      </c>
      <c r="G1222" s="107" t="str">
        <f t="shared" ref="G1222:G1240" si="171">F1222&amp;"-"&amp;I1222</f>
        <v>CP873-New Donor</v>
      </c>
      <c r="H1222" s="470" t="s">
        <v>282</v>
      </c>
      <c r="I1222" s="76" t="s">
        <v>48</v>
      </c>
      <c r="J1222" s="40" t="s">
        <v>531</v>
      </c>
      <c r="K1222" s="41" t="s">
        <v>843</v>
      </c>
      <c r="L1222" s="41" t="s">
        <v>531</v>
      </c>
      <c r="M1222" s="42" t="s">
        <v>531</v>
      </c>
      <c r="N1222" s="40" t="s">
        <v>531</v>
      </c>
      <c r="O1222" s="40" t="s">
        <v>531</v>
      </c>
      <c r="P1222" s="40" t="s">
        <v>531</v>
      </c>
      <c r="Q1222" s="40" t="s">
        <v>469</v>
      </c>
      <c r="R1222" s="40" t="s">
        <v>469</v>
      </c>
      <c r="S1222" s="40" t="s">
        <v>469</v>
      </c>
      <c r="T1222" s="40" t="s">
        <v>844</v>
      </c>
      <c r="U1222" s="40" t="s">
        <v>844</v>
      </c>
      <c r="V1222" s="180" t="s">
        <v>844</v>
      </c>
      <c r="W1222" s="180" t="s">
        <v>844</v>
      </c>
      <c r="X1222" s="180" t="s">
        <v>138</v>
      </c>
      <c r="Y1222" s="180" t="s">
        <v>138</v>
      </c>
      <c r="Z1222" s="180" t="s">
        <v>106</v>
      </c>
      <c r="AA1222" s="180" t="s">
        <v>106</v>
      </c>
      <c r="AB1222" s="180" t="s">
        <v>106</v>
      </c>
      <c r="AC1222" s="191" t="s">
        <v>53</v>
      </c>
      <c r="AD1222" s="191" t="s">
        <v>95</v>
      </c>
      <c r="AE1222" s="191" t="s">
        <v>54</v>
      </c>
      <c r="AF1222" s="191" t="s">
        <v>54</v>
      </c>
      <c r="AG1222" s="213" t="s">
        <v>55</v>
      </c>
      <c r="AH1222" s="213" t="s">
        <v>54</v>
      </c>
      <c r="AI1222" s="191" t="s">
        <v>56</v>
      </c>
      <c r="AJ1222" s="282" t="s">
        <v>59</v>
      </c>
      <c r="AK1222" s="320" t="s">
        <v>59</v>
      </c>
      <c r="AL1222" s="320" t="s">
        <v>59</v>
      </c>
      <c r="AM1222" s="282" t="s">
        <v>58</v>
      </c>
      <c r="AN1222" s="281" t="s">
        <v>58</v>
      </c>
      <c r="AO1222" s="320" t="s">
        <v>58</v>
      </c>
      <c r="AP1222" s="320" t="s">
        <v>58</v>
      </c>
      <c r="AQ1222" s="320" t="s">
        <v>58</v>
      </c>
      <c r="AR1222" s="108"/>
      <c r="AS1222" s="116" t="str">
        <f t="shared" si="170"/>
        <v>N</v>
      </c>
      <c r="AT1222" s="113">
        <f>IFERROR(SUMIF('Current NLData'!A:A,'Payment Changes'!G1222,'Current NLData'!K:K)/COUNTIF('Current NLData'!A:A,'Payment Changes'!G1222),0)+IFERROR(VLOOKUP(G1222&amp;"-ALL",NLPaymentExport,10,FALSE),0)</f>
        <v>0</v>
      </c>
      <c r="AU1222" s="117" t="str">
        <f t="shared" si="164"/>
        <v/>
      </c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</row>
    <row r="1223" spans="1:80" x14ac:dyDescent="0.45">
      <c r="A1223" s="459"/>
      <c r="B1223" s="462"/>
      <c r="C1223" s="465"/>
      <c r="D1223" s="468"/>
      <c r="E1223" s="90" t="str">
        <f t="shared" si="167"/>
        <v>Anderson</v>
      </c>
      <c r="F1223" s="91" t="s">
        <v>842</v>
      </c>
      <c r="G1223" s="97" t="str">
        <f t="shared" si="171"/>
        <v>CP873-Return Donor</v>
      </c>
      <c r="H1223" s="471"/>
      <c r="I1223" s="77" t="s">
        <v>60</v>
      </c>
      <c r="J1223" s="43" t="s">
        <v>845</v>
      </c>
      <c r="K1223" s="43" t="s">
        <v>845</v>
      </c>
      <c r="L1223" s="44" t="s">
        <v>351</v>
      </c>
      <c r="M1223" s="44" t="s">
        <v>504</v>
      </c>
      <c r="N1223" s="43" t="s">
        <v>504</v>
      </c>
      <c r="O1223" s="43" t="s">
        <v>492</v>
      </c>
      <c r="P1223" s="43" t="s">
        <v>492</v>
      </c>
      <c r="Q1223" s="43" t="s">
        <v>402</v>
      </c>
      <c r="R1223" s="43" t="s">
        <v>402</v>
      </c>
      <c r="S1223" s="43" t="s">
        <v>402</v>
      </c>
      <c r="T1223" s="43" t="s">
        <v>402</v>
      </c>
      <c r="U1223" s="43" t="s">
        <v>402</v>
      </c>
      <c r="V1223" s="176" t="s">
        <v>402</v>
      </c>
      <c r="W1223" s="176" t="s">
        <v>402</v>
      </c>
      <c r="X1223" s="176" t="s">
        <v>402</v>
      </c>
      <c r="Y1223" s="176" t="s">
        <v>402</v>
      </c>
      <c r="Z1223" s="176" t="s">
        <v>402</v>
      </c>
      <c r="AA1223" s="176" t="s">
        <v>402</v>
      </c>
      <c r="AB1223" s="176" t="s">
        <v>402</v>
      </c>
      <c r="AC1223" s="176" t="s">
        <v>402</v>
      </c>
      <c r="AD1223" s="217" t="s">
        <v>402</v>
      </c>
      <c r="AE1223" s="217" t="s">
        <v>402</v>
      </c>
      <c r="AF1223" s="217" t="s">
        <v>402</v>
      </c>
      <c r="AG1223" s="217" t="s">
        <v>402</v>
      </c>
      <c r="AH1223" s="217" t="s">
        <v>402</v>
      </c>
      <c r="AI1223" s="217" t="s">
        <v>402</v>
      </c>
      <c r="AJ1223" s="270" t="s">
        <v>402</v>
      </c>
      <c r="AK1223" s="313" t="s">
        <v>402</v>
      </c>
      <c r="AL1223" s="313" t="s">
        <v>402</v>
      </c>
      <c r="AM1223" s="313" t="s">
        <v>402</v>
      </c>
      <c r="AN1223" s="270" t="s">
        <v>402</v>
      </c>
      <c r="AO1223" s="313" t="s">
        <v>402</v>
      </c>
      <c r="AP1223" s="313" t="s">
        <v>402</v>
      </c>
      <c r="AQ1223" s="313" t="s">
        <v>402</v>
      </c>
      <c r="AR1223" s="21"/>
      <c r="AS1223" s="116" t="str">
        <f t="shared" si="170"/>
        <v>N</v>
      </c>
      <c r="AT1223" s="113">
        <f>IFERROR(SUMIF('Current NLData'!A:A,'Payment Changes'!G1223,'Current NLData'!K:K)/COUNTIF('Current NLData'!A:A,'Payment Changes'!G1223),0)+IFERROR(VLOOKUP(G1223&amp;"-ALL",NLPaymentExport,10,FALSE),0)</f>
        <v>0</v>
      </c>
      <c r="AU1223" s="117" t="str">
        <f t="shared" ref="AU1223:AU1286" si="172">IF(OR(I1223 = "New Donor", I1223="Return Donor", I1223="Retention Bonus", I1223="Referral", I1223 = ""),"",AQ1223-AT1223 )</f>
        <v/>
      </c>
    </row>
    <row r="1224" spans="1:80" x14ac:dyDescent="0.45">
      <c r="A1224" s="459"/>
      <c r="B1224" s="462"/>
      <c r="C1224" s="465"/>
      <c r="D1224" s="468"/>
      <c r="E1224" s="90" t="str">
        <f t="shared" si="167"/>
        <v>Anderson</v>
      </c>
      <c r="F1224" s="91" t="s">
        <v>842</v>
      </c>
      <c r="G1224" s="97" t="str">
        <f t="shared" si="171"/>
        <v>CP873-Retention Bonus</v>
      </c>
      <c r="H1224" s="471"/>
      <c r="I1224" s="78" t="s">
        <v>62</v>
      </c>
      <c r="J1224" s="46" t="s">
        <v>316</v>
      </c>
      <c r="K1224" s="46" t="s">
        <v>316</v>
      </c>
      <c r="L1224" s="47" t="s">
        <v>194</v>
      </c>
      <c r="M1224" s="48" t="s">
        <v>194</v>
      </c>
      <c r="N1224" s="46" t="s">
        <v>194</v>
      </c>
      <c r="O1224" s="46" t="s">
        <v>194</v>
      </c>
      <c r="P1224" s="46" t="s">
        <v>194</v>
      </c>
      <c r="Q1224" s="46" t="s">
        <v>194</v>
      </c>
      <c r="R1224" s="46" t="s">
        <v>194</v>
      </c>
      <c r="S1224" s="46" t="s">
        <v>194</v>
      </c>
      <c r="T1224" s="46" t="s">
        <v>194</v>
      </c>
      <c r="U1224" s="46" t="s">
        <v>194</v>
      </c>
      <c r="V1224" s="177" t="s">
        <v>194</v>
      </c>
      <c r="W1224" s="177" t="s">
        <v>194</v>
      </c>
      <c r="X1224" s="177" t="s">
        <v>227</v>
      </c>
      <c r="Y1224" s="177" t="s">
        <v>227</v>
      </c>
      <c r="Z1224" s="177" t="s">
        <v>227</v>
      </c>
      <c r="AA1224" s="177" t="s">
        <v>227</v>
      </c>
      <c r="AB1224" s="177" t="s">
        <v>227</v>
      </c>
      <c r="AC1224" s="177" t="s">
        <v>227</v>
      </c>
      <c r="AD1224" s="242" t="s">
        <v>846</v>
      </c>
      <c r="AE1224" s="218" t="s">
        <v>846</v>
      </c>
      <c r="AF1224" s="218" t="s">
        <v>846</v>
      </c>
      <c r="AG1224" s="218" t="s">
        <v>847</v>
      </c>
      <c r="AH1224" s="218" t="s">
        <v>846</v>
      </c>
      <c r="AI1224" s="242" t="s">
        <v>848</v>
      </c>
      <c r="AJ1224" s="276" t="s">
        <v>64</v>
      </c>
      <c r="AK1224" s="314" t="s">
        <v>64</v>
      </c>
      <c r="AL1224" s="314" t="s">
        <v>64</v>
      </c>
      <c r="AM1224" s="314" t="s">
        <v>64</v>
      </c>
      <c r="AN1224" s="276" t="s">
        <v>680</v>
      </c>
      <c r="AO1224" s="276" t="s">
        <v>849</v>
      </c>
      <c r="AP1224" s="314" t="s">
        <v>849</v>
      </c>
      <c r="AQ1224" s="314" t="s">
        <v>849</v>
      </c>
      <c r="AR1224" s="21"/>
      <c r="AS1224" s="116" t="str">
        <f t="shared" si="170"/>
        <v>N</v>
      </c>
      <c r="AT1224" s="113">
        <f>IFERROR(SUMIF('Current NLData'!A:A,'Payment Changes'!G1224,'Current NLData'!K:K)/COUNTIF('Current NLData'!A:A,'Payment Changes'!G1224),0)+IFERROR(VLOOKUP(G1224&amp;"-ALL",NLPaymentExport,10,FALSE),0)</f>
        <v>0</v>
      </c>
      <c r="AU1224" s="117" t="str">
        <f t="shared" si="172"/>
        <v/>
      </c>
    </row>
    <row r="1225" spans="1:80" s="15" customFormat="1" ht="14.65" thickBot="1" x14ac:dyDescent="0.5">
      <c r="A1225" s="460"/>
      <c r="B1225" s="463"/>
      <c r="C1225" s="466"/>
      <c r="D1225" s="469"/>
      <c r="E1225" s="109" t="str">
        <f t="shared" si="167"/>
        <v>Anderson</v>
      </c>
      <c r="F1225" s="110" t="s">
        <v>842</v>
      </c>
      <c r="G1225" s="111" t="str">
        <f t="shared" si="171"/>
        <v>CP873-Referral</v>
      </c>
      <c r="H1225" s="472"/>
      <c r="I1225" s="79" t="s">
        <v>73</v>
      </c>
      <c r="J1225" s="49" t="s">
        <v>498</v>
      </c>
      <c r="K1225" s="49" t="s">
        <v>498</v>
      </c>
      <c r="L1225" s="50" t="s">
        <v>64</v>
      </c>
      <c r="M1225" s="50" t="s">
        <v>74</v>
      </c>
      <c r="N1225" s="49" t="s">
        <v>74</v>
      </c>
      <c r="O1225" s="49" t="s">
        <v>74</v>
      </c>
      <c r="P1225" s="49" t="s">
        <v>74</v>
      </c>
      <c r="Q1225" s="49" t="s">
        <v>74</v>
      </c>
      <c r="R1225" s="49" t="s">
        <v>74</v>
      </c>
      <c r="S1225" s="49" t="s">
        <v>74</v>
      </c>
      <c r="T1225" s="49" t="s">
        <v>74</v>
      </c>
      <c r="U1225" s="49" t="s">
        <v>74</v>
      </c>
      <c r="V1225" s="178" t="s">
        <v>74</v>
      </c>
      <c r="W1225" s="178" t="s">
        <v>74</v>
      </c>
      <c r="X1225" s="178" t="s">
        <v>74</v>
      </c>
      <c r="Y1225" s="178" t="s">
        <v>74</v>
      </c>
      <c r="Z1225" s="178" t="s">
        <v>74</v>
      </c>
      <c r="AA1225" s="178" t="s">
        <v>134</v>
      </c>
      <c r="AB1225" s="233" t="s">
        <v>135</v>
      </c>
      <c r="AC1225" s="49" t="s">
        <v>133</v>
      </c>
      <c r="AD1225" s="266" t="s">
        <v>133</v>
      </c>
      <c r="AE1225" s="266" t="s">
        <v>133</v>
      </c>
      <c r="AF1225" s="266" t="s">
        <v>133</v>
      </c>
      <c r="AG1225" s="266">
        <v>50</v>
      </c>
      <c r="AH1225" s="266" t="s">
        <v>133</v>
      </c>
      <c r="AI1225" s="266">
        <v>50</v>
      </c>
      <c r="AJ1225" s="283">
        <v>25</v>
      </c>
      <c r="AK1225" s="315">
        <v>25</v>
      </c>
      <c r="AL1225" s="315">
        <v>25</v>
      </c>
      <c r="AM1225" s="283">
        <v>50</v>
      </c>
      <c r="AN1225" s="277">
        <v>50</v>
      </c>
      <c r="AO1225" s="315">
        <v>50</v>
      </c>
      <c r="AP1225" s="315">
        <v>50</v>
      </c>
      <c r="AQ1225" s="283">
        <v>100</v>
      </c>
      <c r="AR1225" s="112"/>
      <c r="AS1225" s="116" t="str">
        <f t="shared" si="170"/>
        <v>Y</v>
      </c>
      <c r="AT1225" s="113">
        <f>IFERROR(SUMIF('Current NLData'!A:A,'Payment Changes'!G1225,'Current NLData'!K:K)/COUNTIF('Current NLData'!A:A,'Payment Changes'!G1225),0)+IFERROR(VLOOKUP(G1225&amp;"-ALL",NLPaymentExport,10,FALSE),0)</f>
        <v>0</v>
      </c>
      <c r="AU1225" s="117" t="str">
        <f t="shared" si="172"/>
        <v/>
      </c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</row>
    <row r="1226" spans="1:80" outlineLevel="1" x14ac:dyDescent="0.45">
      <c r="A1226" s="3"/>
      <c r="C1226" s="4"/>
      <c r="D1226" s="455" t="s">
        <v>842</v>
      </c>
      <c r="E1226" s="90" t="str">
        <f t="shared" si="167"/>
        <v>Anderson</v>
      </c>
      <c r="F1226" s="92" t="str">
        <f t="shared" si="168"/>
        <v>CP873</v>
      </c>
      <c r="G1226" s="98" t="str">
        <f t="shared" si="171"/>
        <v>CP873-NEW DONOR -1st</v>
      </c>
      <c r="H1226" s="457" t="s">
        <v>75</v>
      </c>
      <c r="I1226" s="33" t="s">
        <v>76</v>
      </c>
      <c r="J1226" s="60">
        <v>100</v>
      </c>
      <c r="K1226" s="61">
        <v>100</v>
      </c>
      <c r="L1226" s="60">
        <v>100</v>
      </c>
      <c r="M1226" s="60">
        <v>100</v>
      </c>
      <c r="N1226" s="60">
        <v>100</v>
      </c>
      <c r="O1226" s="60">
        <v>100</v>
      </c>
      <c r="P1226" s="60">
        <v>100</v>
      </c>
      <c r="Q1226" s="60">
        <v>100</v>
      </c>
      <c r="R1226" s="60">
        <v>100</v>
      </c>
      <c r="S1226" s="60">
        <v>100</v>
      </c>
      <c r="T1226" s="60">
        <v>100</v>
      </c>
      <c r="U1226" s="60">
        <v>100</v>
      </c>
      <c r="V1226" s="185">
        <v>100</v>
      </c>
      <c r="W1226" s="185">
        <v>100</v>
      </c>
      <c r="X1226" s="185">
        <v>100</v>
      </c>
      <c r="Y1226" s="185">
        <v>100</v>
      </c>
      <c r="Z1226" s="185">
        <v>100</v>
      </c>
      <c r="AA1226" s="185">
        <v>100</v>
      </c>
      <c r="AB1226" s="185">
        <v>100</v>
      </c>
      <c r="AC1226" s="185">
        <v>100</v>
      </c>
      <c r="AD1226" s="220">
        <v>100</v>
      </c>
      <c r="AE1226" s="220">
        <v>100</v>
      </c>
      <c r="AF1226" s="220">
        <v>100</v>
      </c>
      <c r="AG1226" s="220">
        <v>100</v>
      </c>
      <c r="AH1226" s="220">
        <v>100</v>
      </c>
      <c r="AI1226" s="220">
        <v>100</v>
      </c>
      <c r="AJ1226" s="286">
        <v>100</v>
      </c>
      <c r="AK1226" s="300">
        <v>100</v>
      </c>
      <c r="AL1226" s="300">
        <v>100</v>
      </c>
      <c r="AM1226" s="300">
        <v>100</v>
      </c>
      <c r="AN1226" s="286">
        <v>100</v>
      </c>
      <c r="AO1226" s="300">
        <v>100</v>
      </c>
      <c r="AP1226" s="300">
        <v>100</v>
      </c>
      <c r="AQ1226" s="300">
        <v>100</v>
      </c>
      <c r="AR1226" s="23"/>
      <c r="AS1226" s="116" t="str">
        <f t="shared" si="170"/>
        <v>N</v>
      </c>
      <c r="AT1226" s="113">
        <f>IFERROR(SUMIF('Current NLData'!A:A,'Payment Changes'!G1226,'Current NLData'!K:K)/COUNTIF('Current NLData'!A:A,'Payment Changes'!G1226),0)+IFERROR(VLOOKUP(G1226&amp;"-ALL",NLPaymentExport,10,FALSE),0)</f>
        <v>100</v>
      </c>
      <c r="AU1226" s="117">
        <f t="shared" si="172"/>
        <v>0</v>
      </c>
    </row>
    <row r="1227" spans="1:80" outlineLevel="1" x14ac:dyDescent="0.45">
      <c r="A1227" s="3"/>
      <c r="C1227" s="4"/>
      <c r="D1227" s="456"/>
      <c r="E1227" s="90" t="str">
        <f t="shared" si="167"/>
        <v>Anderson</v>
      </c>
      <c r="F1227" s="92" t="str">
        <f t="shared" si="168"/>
        <v>CP873</v>
      </c>
      <c r="G1227" s="98" t="str">
        <f t="shared" si="171"/>
        <v>CP873-NEW DONOR -2nd</v>
      </c>
      <c r="H1227" s="457"/>
      <c r="I1227" s="34" t="s">
        <v>77</v>
      </c>
      <c r="J1227" s="58">
        <v>100</v>
      </c>
      <c r="K1227" s="62">
        <v>100</v>
      </c>
      <c r="L1227" s="58">
        <v>100</v>
      </c>
      <c r="M1227" s="58">
        <v>100</v>
      </c>
      <c r="N1227" s="58">
        <v>100</v>
      </c>
      <c r="O1227" s="58">
        <v>100</v>
      </c>
      <c r="P1227" s="58">
        <v>100</v>
      </c>
      <c r="Q1227" s="58">
        <v>100</v>
      </c>
      <c r="R1227" s="58">
        <v>100</v>
      </c>
      <c r="S1227" s="58">
        <v>100</v>
      </c>
      <c r="T1227" s="58">
        <v>100</v>
      </c>
      <c r="U1227" s="58">
        <v>100</v>
      </c>
      <c r="V1227" s="186">
        <v>100</v>
      </c>
      <c r="W1227" s="186">
        <v>100</v>
      </c>
      <c r="X1227" s="186">
        <v>100</v>
      </c>
      <c r="Y1227" s="186">
        <v>100</v>
      </c>
      <c r="Z1227" s="186">
        <v>100</v>
      </c>
      <c r="AA1227" s="186">
        <v>100</v>
      </c>
      <c r="AB1227" s="186">
        <v>100</v>
      </c>
      <c r="AC1227" s="186">
        <v>100</v>
      </c>
      <c r="AD1227" s="214">
        <v>100</v>
      </c>
      <c r="AE1227" s="214">
        <v>100</v>
      </c>
      <c r="AF1227" s="214">
        <v>100</v>
      </c>
      <c r="AG1227" s="214">
        <v>100</v>
      </c>
      <c r="AH1227" s="214">
        <v>100</v>
      </c>
      <c r="AI1227" s="214">
        <v>100</v>
      </c>
      <c r="AJ1227" s="272">
        <v>100</v>
      </c>
      <c r="AK1227" s="301">
        <v>100</v>
      </c>
      <c r="AL1227" s="301">
        <v>100</v>
      </c>
      <c r="AM1227" s="301">
        <v>100</v>
      </c>
      <c r="AN1227" s="272">
        <v>100</v>
      </c>
      <c r="AO1227" s="301">
        <v>100</v>
      </c>
      <c r="AP1227" s="301">
        <v>100</v>
      </c>
      <c r="AQ1227" s="301">
        <v>100</v>
      </c>
      <c r="AR1227" s="23"/>
      <c r="AS1227" s="116" t="str">
        <f t="shared" si="170"/>
        <v>N</v>
      </c>
      <c r="AT1227" s="113">
        <f>IFERROR(SUMIF('Current NLData'!A:A,'Payment Changes'!G1227,'Current NLData'!K:K)/COUNTIF('Current NLData'!A:A,'Payment Changes'!G1227),0)+IFERROR(VLOOKUP(G1227&amp;"-ALL",NLPaymentExport,10,FALSE),0)</f>
        <v>100</v>
      </c>
      <c r="AU1227" s="117">
        <f t="shared" si="172"/>
        <v>0</v>
      </c>
    </row>
    <row r="1228" spans="1:80" outlineLevel="1" x14ac:dyDescent="0.45">
      <c r="A1228" s="3"/>
      <c r="C1228" s="4"/>
      <c r="D1228" s="456"/>
      <c r="E1228" s="90" t="str">
        <f t="shared" si="167"/>
        <v>Anderson</v>
      </c>
      <c r="F1228" s="92" t="str">
        <f t="shared" si="168"/>
        <v>CP873</v>
      </c>
      <c r="G1228" s="98" t="str">
        <f t="shared" si="171"/>
        <v>CP873-NEW DONOR -3rd</v>
      </c>
      <c r="H1228" s="457"/>
      <c r="I1228" s="34" t="s">
        <v>78</v>
      </c>
      <c r="J1228" s="58">
        <v>100</v>
      </c>
      <c r="K1228" s="62">
        <v>100</v>
      </c>
      <c r="L1228" s="58">
        <v>100</v>
      </c>
      <c r="M1228" s="58">
        <v>100</v>
      </c>
      <c r="N1228" s="58">
        <v>100</v>
      </c>
      <c r="O1228" s="58">
        <v>100</v>
      </c>
      <c r="P1228" s="58">
        <v>100</v>
      </c>
      <c r="Q1228" s="58">
        <v>100</v>
      </c>
      <c r="R1228" s="58">
        <v>100</v>
      </c>
      <c r="S1228" s="58">
        <v>100</v>
      </c>
      <c r="T1228" s="58">
        <v>75</v>
      </c>
      <c r="U1228" s="58">
        <v>75</v>
      </c>
      <c r="V1228" s="186">
        <v>75</v>
      </c>
      <c r="W1228" s="186">
        <v>75</v>
      </c>
      <c r="X1228" s="186">
        <v>100</v>
      </c>
      <c r="Y1228" s="186">
        <v>100</v>
      </c>
      <c r="Z1228" s="186">
        <v>100</v>
      </c>
      <c r="AA1228" s="186">
        <v>100</v>
      </c>
      <c r="AB1228" s="186">
        <v>100</v>
      </c>
      <c r="AC1228" s="186">
        <v>100</v>
      </c>
      <c r="AD1228" s="214">
        <v>100</v>
      </c>
      <c r="AE1228" s="214">
        <v>100</v>
      </c>
      <c r="AF1228" s="214">
        <v>100</v>
      </c>
      <c r="AG1228" s="214">
        <v>100</v>
      </c>
      <c r="AH1228" s="214">
        <v>100</v>
      </c>
      <c r="AI1228" s="214">
        <v>100</v>
      </c>
      <c r="AJ1228" s="289">
        <v>45</v>
      </c>
      <c r="AK1228" s="301">
        <v>45</v>
      </c>
      <c r="AL1228" s="301">
        <v>45</v>
      </c>
      <c r="AM1228" s="289">
        <v>100</v>
      </c>
      <c r="AN1228" s="272">
        <v>100</v>
      </c>
      <c r="AO1228" s="301">
        <v>100</v>
      </c>
      <c r="AP1228" s="301">
        <v>100</v>
      </c>
      <c r="AQ1228" s="301">
        <v>100</v>
      </c>
      <c r="AR1228" s="23"/>
      <c r="AS1228" s="116" t="str">
        <f t="shared" si="170"/>
        <v>N</v>
      </c>
      <c r="AT1228" s="113">
        <f>IFERROR(SUMIF('Current NLData'!A:A,'Payment Changes'!G1228,'Current NLData'!K:K)/COUNTIF('Current NLData'!A:A,'Payment Changes'!G1228),0)+IFERROR(VLOOKUP(G1228&amp;"-ALL",NLPaymentExport,10,FALSE),0)</f>
        <v>100</v>
      </c>
      <c r="AU1228" s="117">
        <f t="shared" si="172"/>
        <v>0</v>
      </c>
    </row>
    <row r="1229" spans="1:80" outlineLevel="1" x14ac:dyDescent="0.45">
      <c r="A1229" s="3"/>
      <c r="C1229" s="4"/>
      <c r="D1229" s="456"/>
      <c r="E1229" s="90" t="str">
        <f t="shared" si="167"/>
        <v>Anderson</v>
      </c>
      <c r="F1229" s="92" t="str">
        <f t="shared" si="168"/>
        <v>CP873</v>
      </c>
      <c r="G1229" s="98" t="str">
        <f t="shared" si="171"/>
        <v>CP873-NEW DONOR -4th</v>
      </c>
      <c r="H1229" s="457"/>
      <c r="I1229" s="34" t="s">
        <v>79</v>
      </c>
      <c r="J1229" s="58">
        <v>100</v>
      </c>
      <c r="K1229" s="62">
        <v>100</v>
      </c>
      <c r="L1229" s="58">
        <v>100</v>
      </c>
      <c r="M1229" s="58">
        <v>100</v>
      </c>
      <c r="N1229" s="58">
        <v>100</v>
      </c>
      <c r="O1229" s="58">
        <v>100</v>
      </c>
      <c r="P1229" s="58">
        <v>100</v>
      </c>
      <c r="Q1229" s="58">
        <v>45</v>
      </c>
      <c r="R1229" s="58">
        <v>45</v>
      </c>
      <c r="S1229" s="58">
        <v>45</v>
      </c>
      <c r="T1229" s="58">
        <v>45</v>
      </c>
      <c r="U1229" s="58">
        <v>45</v>
      </c>
      <c r="V1229" s="186">
        <v>45</v>
      </c>
      <c r="W1229" s="186">
        <v>45</v>
      </c>
      <c r="X1229" s="186">
        <v>45</v>
      </c>
      <c r="Y1229" s="186">
        <v>45</v>
      </c>
      <c r="Z1229" s="186">
        <v>100</v>
      </c>
      <c r="AA1229" s="186">
        <v>100</v>
      </c>
      <c r="AB1229" s="186">
        <v>100</v>
      </c>
      <c r="AC1229" s="186">
        <v>100</v>
      </c>
      <c r="AD1229" s="214">
        <v>100</v>
      </c>
      <c r="AE1229" s="214">
        <v>100</v>
      </c>
      <c r="AF1229" s="214">
        <v>100</v>
      </c>
      <c r="AG1229" s="214">
        <v>100</v>
      </c>
      <c r="AH1229" s="214">
        <v>100</v>
      </c>
      <c r="AI1229" s="214">
        <v>100</v>
      </c>
      <c r="AJ1229" s="289">
        <v>45</v>
      </c>
      <c r="AK1229" s="301">
        <v>45</v>
      </c>
      <c r="AL1229" s="301">
        <v>45</v>
      </c>
      <c r="AM1229" s="289">
        <v>100</v>
      </c>
      <c r="AN1229" s="272">
        <v>100</v>
      </c>
      <c r="AO1229" s="301">
        <v>100</v>
      </c>
      <c r="AP1229" s="301">
        <v>100</v>
      </c>
      <c r="AQ1229" s="301">
        <v>100</v>
      </c>
      <c r="AR1229" s="23"/>
      <c r="AS1229" s="116" t="str">
        <f t="shared" si="170"/>
        <v>N</v>
      </c>
      <c r="AT1229" s="113">
        <f>IFERROR(SUMIF('Current NLData'!A:A,'Payment Changes'!G1229,'Current NLData'!K:K)/COUNTIF('Current NLData'!A:A,'Payment Changes'!G1229),0)+IFERROR(VLOOKUP(G1229&amp;"-ALL",NLPaymentExport,10,FALSE),0)</f>
        <v>100</v>
      </c>
      <c r="AU1229" s="117">
        <f t="shared" si="172"/>
        <v>0</v>
      </c>
    </row>
    <row r="1230" spans="1:80" outlineLevel="1" x14ac:dyDescent="0.45">
      <c r="A1230" s="3"/>
      <c r="C1230" s="4"/>
      <c r="D1230" s="456"/>
      <c r="E1230" s="90" t="str">
        <f t="shared" si="167"/>
        <v>Anderson</v>
      </c>
      <c r="F1230" s="92" t="str">
        <f t="shared" si="168"/>
        <v>CP873</v>
      </c>
      <c r="G1230" s="98" t="str">
        <f t="shared" si="171"/>
        <v>CP873-NEW DONOR -5th</v>
      </c>
      <c r="H1230" s="457"/>
      <c r="I1230" s="34" t="s">
        <v>80</v>
      </c>
      <c r="J1230" s="58">
        <v>100</v>
      </c>
      <c r="K1230" s="62">
        <v>100</v>
      </c>
      <c r="L1230" s="58">
        <v>100</v>
      </c>
      <c r="M1230" s="58">
        <v>100</v>
      </c>
      <c r="N1230" s="58">
        <v>100</v>
      </c>
      <c r="O1230" s="58">
        <v>100</v>
      </c>
      <c r="P1230" s="58">
        <v>100</v>
      </c>
      <c r="Q1230" s="58">
        <v>45</v>
      </c>
      <c r="R1230" s="58">
        <v>45</v>
      </c>
      <c r="S1230" s="58">
        <v>45</v>
      </c>
      <c r="T1230" s="58">
        <v>45</v>
      </c>
      <c r="U1230" s="58">
        <v>45</v>
      </c>
      <c r="V1230" s="186">
        <v>45</v>
      </c>
      <c r="W1230" s="186">
        <v>45</v>
      </c>
      <c r="X1230" s="186">
        <v>45</v>
      </c>
      <c r="Y1230" s="186">
        <v>45</v>
      </c>
      <c r="Z1230" s="186">
        <v>45</v>
      </c>
      <c r="AA1230" s="186">
        <v>45</v>
      </c>
      <c r="AB1230" s="186">
        <v>45</v>
      </c>
      <c r="AC1230" s="190">
        <v>100</v>
      </c>
      <c r="AD1230" s="214">
        <v>100</v>
      </c>
      <c r="AE1230" s="214">
        <v>100</v>
      </c>
      <c r="AF1230" s="214">
        <v>100</v>
      </c>
      <c r="AG1230" s="214">
        <v>100</v>
      </c>
      <c r="AH1230" s="214">
        <v>100</v>
      </c>
      <c r="AI1230" s="214">
        <v>100</v>
      </c>
      <c r="AJ1230" s="289">
        <v>45</v>
      </c>
      <c r="AK1230" s="301">
        <v>45</v>
      </c>
      <c r="AL1230" s="301">
        <v>45</v>
      </c>
      <c r="AM1230" s="301">
        <v>45</v>
      </c>
      <c r="AN1230" s="272">
        <v>45</v>
      </c>
      <c r="AO1230" s="301">
        <v>45</v>
      </c>
      <c r="AP1230" s="301">
        <v>45</v>
      </c>
      <c r="AQ1230" s="301">
        <v>45</v>
      </c>
      <c r="AR1230" s="23"/>
      <c r="AS1230" s="116" t="str">
        <f t="shared" si="170"/>
        <v>N</v>
      </c>
      <c r="AT1230" s="113">
        <f>IFERROR(SUMIF('Current NLData'!A:A,'Payment Changes'!G1230,'Current NLData'!K:K)/COUNTIF('Current NLData'!A:A,'Payment Changes'!G1230),0)+IFERROR(VLOOKUP(G1230&amp;"-ALL",NLPaymentExport,10,FALSE),0)</f>
        <v>45</v>
      </c>
      <c r="AU1230" s="117">
        <f t="shared" si="172"/>
        <v>0</v>
      </c>
    </row>
    <row r="1231" spans="1:80" outlineLevel="1" x14ac:dyDescent="0.45">
      <c r="A1231" s="3"/>
      <c r="C1231" s="4"/>
      <c r="D1231" s="456"/>
      <c r="E1231" s="90" t="str">
        <f t="shared" si="167"/>
        <v>Anderson</v>
      </c>
      <c r="F1231" s="92" t="str">
        <f t="shared" si="168"/>
        <v>CP873</v>
      </c>
      <c r="G1231" s="98" t="str">
        <f t="shared" si="171"/>
        <v>CP873-NEW DONOR -6th</v>
      </c>
      <c r="H1231" s="457"/>
      <c r="I1231" s="34" t="s">
        <v>81</v>
      </c>
      <c r="J1231" s="58">
        <v>40</v>
      </c>
      <c r="K1231" s="62">
        <v>40</v>
      </c>
      <c r="L1231" s="58">
        <v>40</v>
      </c>
      <c r="M1231" s="58">
        <v>40</v>
      </c>
      <c r="N1231" s="58">
        <v>40</v>
      </c>
      <c r="O1231" s="58">
        <v>50</v>
      </c>
      <c r="P1231" s="58">
        <v>50</v>
      </c>
      <c r="Q1231" s="58">
        <v>45</v>
      </c>
      <c r="R1231" s="58">
        <v>45</v>
      </c>
      <c r="S1231" s="58">
        <v>45</v>
      </c>
      <c r="T1231" s="58">
        <v>45</v>
      </c>
      <c r="U1231" s="58">
        <v>45</v>
      </c>
      <c r="V1231" s="186">
        <v>45</v>
      </c>
      <c r="W1231" s="186">
        <v>45</v>
      </c>
      <c r="X1231" s="186">
        <v>45</v>
      </c>
      <c r="Y1231" s="186">
        <v>45</v>
      </c>
      <c r="Z1231" s="186">
        <v>45</v>
      </c>
      <c r="AA1231" s="186">
        <v>45</v>
      </c>
      <c r="AB1231" s="186">
        <v>45</v>
      </c>
      <c r="AC1231" s="186">
        <v>45</v>
      </c>
      <c r="AD1231" s="190">
        <v>100</v>
      </c>
      <c r="AE1231" s="214">
        <v>100</v>
      </c>
      <c r="AF1231" s="214">
        <v>100</v>
      </c>
      <c r="AG1231" s="214">
        <v>100</v>
      </c>
      <c r="AH1231" s="214">
        <v>100</v>
      </c>
      <c r="AI1231" s="190">
        <v>45</v>
      </c>
      <c r="AJ1231" s="272">
        <v>45</v>
      </c>
      <c r="AK1231" s="301">
        <v>45</v>
      </c>
      <c r="AL1231" s="301">
        <v>45</v>
      </c>
      <c r="AM1231" s="301">
        <v>45</v>
      </c>
      <c r="AN1231" s="272">
        <v>45</v>
      </c>
      <c r="AO1231" s="301">
        <v>45</v>
      </c>
      <c r="AP1231" s="301">
        <v>45</v>
      </c>
      <c r="AQ1231" s="301">
        <v>45</v>
      </c>
      <c r="AR1231" s="23"/>
      <c r="AS1231" s="116" t="str">
        <f t="shared" si="170"/>
        <v>N</v>
      </c>
      <c r="AT1231" s="113">
        <f>IFERROR(SUMIF('Current NLData'!A:A,'Payment Changes'!G1231,'Current NLData'!K:K)/COUNTIF('Current NLData'!A:A,'Payment Changes'!G1231),0)+IFERROR(VLOOKUP(G1231&amp;"-ALL",NLPaymentExport,10,FALSE),0)</f>
        <v>45</v>
      </c>
      <c r="AU1231" s="117">
        <f t="shared" si="172"/>
        <v>0</v>
      </c>
    </row>
    <row r="1232" spans="1:80" outlineLevel="1" x14ac:dyDescent="0.45">
      <c r="A1232" s="3"/>
      <c r="C1232" s="4"/>
      <c r="D1232" s="456"/>
      <c r="E1232" s="90" t="str">
        <f t="shared" si="167"/>
        <v>Anderson</v>
      </c>
      <c r="F1232" s="92" t="str">
        <f t="shared" si="168"/>
        <v>CP873</v>
      </c>
      <c r="G1232" s="98" t="str">
        <f t="shared" si="171"/>
        <v>CP873-NEW DONOR -7th</v>
      </c>
      <c r="H1232" s="457"/>
      <c r="I1232" s="34" t="s">
        <v>82</v>
      </c>
      <c r="J1232" s="58">
        <v>40</v>
      </c>
      <c r="K1232" s="62">
        <v>70</v>
      </c>
      <c r="L1232" s="58">
        <v>40</v>
      </c>
      <c r="M1232" s="58">
        <v>40</v>
      </c>
      <c r="N1232" s="58">
        <v>40</v>
      </c>
      <c r="O1232" s="58">
        <v>50</v>
      </c>
      <c r="P1232" s="58">
        <v>50</v>
      </c>
      <c r="Q1232" s="58">
        <v>45</v>
      </c>
      <c r="R1232" s="58">
        <v>45</v>
      </c>
      <c r="S1232" s="58">
        <v>45</v>
      </c>
      <c r="T1232" s="58">
        <v>45</v>
      </c>
      <c r="U1232" s="58">
        <v>45</v>
      </c>
      <c r="V1232" s="186">
        <v>45</v>
      </c>
      <c r="W1232" s="186">
        <v>45</v>
      </c>
      <c r="X1232" s="186">
        <v>45</v>
      </c>
      <c r="Y1232" s="186">
        <v>45</v>
      </c>
      <c r="Z1232" s="186">
        <v>45</v>
      </c>
      <c r="AA1232" s="186">
        <v>45</v>
      </c>
      <c r="AB1232" s="186">
        <v>45</v>
      </c>
      <c r="AC1232" s="186">
        <v>45</v>
      </c>
      <c r="AD1232" s="214">
        <v>45</v>
      </c>
      <c r="AE1232" s="190">
        <v>100</v>
      </c>
      <c r="AF1232" s="190">
        <v>100</v>
      </c>
      <c r="AG1232" s="214">
        <v>100</v>
      </c>
      <c r="AH1232" s="214">
        <v>100</v>
      </c>
      <c r="AI1232" s="190">
        <v>45</v>
      </c>
      <c r="AJ1232" s="272">
        <v>45</v>
      </c>
      <c r="AK1232" s="301">
        <v>45</v>
      </c>
      <c r="AL1232" s="301">
        <v>45</v>
      </c>
      <c r="AM1232" s="301">
        <v>45</v>
      </c>
      <c r="AN1232" s="272">
        <v>45</v>
      </c>
      <c r="AO1232" s="301">
        <v>45</v>
      </c>
      <c r="AP1232" s="301">
        <v>45</v>
      </c>
      <c r="AQ1232" s="301">
        <v>45</v>
      </c>
      <c r="AR1232" s="23"/>
      <c r="AS1232" s="116" t="str">
        <f t="shared" si="170"/>
        <v>N</v>
      </c>
      <c r="AT1232" s="113">
        <f>IFERROR(SUMIF('Current NLData'!A:A,'Payment Changes'!G1232,'Current NLData'!K:K)/COUNTIF('Current NLData'!A:A,'Payment Changes'!G1232),0)+IFERROR(VLOOKUP(G1232&amp;"-ALL",NLPaymentExport,10,FALSE),0)</f>
        <v>45</v>
      </c>
      <c r="AU1232" s="117">
        <f t="shared" si="172"/>
        <v>0</v>
      </c>
    </row>
    <row r="1233" spans="1:80" outlineLevel="1" x14ac:dyDescent="0.45">
      <c r="A1233" s="3"/>
      <c r="C1233" s="4"/>
      <c r="D1233" s="456"/>
      <c r="E1233" s="90" t="str">
        <f t="shared" si="167"/>
        <v>Anderson</v>
      </c>
      <c r="F1233" s="92" t="str">
        <f t="shared" si="168"/>
        <v>CP873</v>
      </c>
      <c r="G1233" s="98" t="str">
        <f t="shared" si="171"/>
        <v>CP873-NEW DONOR -8th</v>
      </c>
      <c r="H1233" s="457"/>
      <c r="I1233" s="35" t="s">
        <v>83</v>
      </c>
      <c r="J1233" s="63">
        <v>40</v>
      </c>
      <c r="K1233" s="64">
        <v>40</v>
      </c>
      <c r="L1233" s="63">
        <v>40</v>
      </c>
      <c r="M1233" s="63">
        <v>40</v>
      </c>
      <c r="N1233" s="63">
        <v>40</v>
      </c>
      <c r="O1233" s="63">
        <v>50</v>
      </c>
      <c r="P1233" s="63">
        <v>50</v>
      </c>
      <c r="Q1233" s="63">
        <v>45</v>
      </c>
      <c r="R1233" s="63">
        <v>45</v>
      </c>
      <c r="S1233" s="63">
        <v>45</v>
      </c>
      <c r="T1233" s="63">
        <v>45</v>
      </c>
      <c r="U1233" s="63">
        <v>45</v>
      </c>
      <c r="V1233" s="187">
        <v>45</v>
      </c>
      <c r="W1233" s="187">
        <v>45</v>
      </c>
      <c r="X1233" s="187">
        <v>45</v>
      </c>
      <c r="Y1233" s="187">
        <v>45</v>
      </c>
      <c r="Z1233" s="187">
        <v>45</v>
      </c>
      <c r="AA1233" s="187">
        <v>45</v>
      </c>
      <c r="AB1233" s="187">
        <v>45</v>
      </c>
      <c r="AC1233" s="187">
        <v>45</v>
      </c>
      <c r="AD1233" s="221">
        <v>45</v>
      </c>
      <c r="AE1233" s="243">
        <v>100</v>
      </c>
      <c r="AF1233" s="243">
        <v>100</v>
      </c>
      <c r="AG1233" s="221">
        <v>100</v>
      </c>
      <c r="AH1233" s="221">
        <v>100</v>
      </c>
      <c r="AI1233" s="243">
        <v>45</v>
      </c>
      <c r="AJ1233" s="273">
        <v>45</v>
      </c>
      <c r="AK1233" s="302">
        <v>45</v>
      </c>
      <c r="AL1233" s="302">
        <v>45</v>
      </c>
      <c r="AM1233" s="302">
        <v>45</v>
      </c>
      <c r="AN1233" s="273">
        <v>45</v>
      </c>
      <c r="AO1233" s="302">
        <v>45</v>
      </c>
      <c r="AP1233" s="302">
        <v>45</v>
      </c>
      <c r="AQ1233" s="302">
        <v>45</v>
      </c>
      <c r="AR1233" s="23"/>
      <c r="AS1233" s="116" t="str">
        <f t="shared" si="170"/>
        <v>N</v>
      </c>
      <c r="AT1233" s="113">
        <f>IFERROR(SUMIF('Current NLData'!A:A,'Payment Changes'!G1233,'Current NLData'!K:K)/COUNTIF('Current NLData'!A:A,'Payment Changes'!G1233),0)+IFERROR(VLOOKUP(G1233&amp;"-ALL",NLPaymentExport,10,FALSE),0)</f>
        <v>45</v>
      </c>
      <c r="AU1233" s="117">
        <f t="shared" si="172"/>
        <v>0</v>
      </c>
    </row>
    <row r="1234" spans="1:80" ht="28.5" outlineLevel="1" x14ac:dyDescent="0.45">
      <c r="A1234" s="3"/>
      <c r="C1234" s="4"/>
      <c r="D1234" s="456"/>
      <c r="E1234" s="90" t="str">
        <f t="shared" si="167"/>
        <v>Anderson</v>
      </c>
      <c r="F1234" s="92" t="str">
        <f t="shared" si="168"/>
        <v>CP873</v>
      </c>
      <c r="G1234" s="98" t="str">
        <f t="shared" si="171"/>
        <v>CP873-RETURN - 1st don of the week -STD</v>
      </c>
      <c r="H1234" s="457"/>
      <c r="I1234" s="36" t="s">
        <v>84</v>
      </c>
      <c r="J1234" s="58">
        <v>40</v>
      </c>
      <c r="K1234" s="58">
        <v>40</v>
      </c>
      <c r="L1234" s="58">
        <v>40</v>
      </c>
      <c r="M1234" s="58">
        <v>40</v>
      </c>
      <c r="N1234" s="58">
        <v>40</v>
      </c>
      <c r="O1234" s="58">
        <v>50</v>
      </c>
      <c r="P1234" s="58">
        <v>50</v>
      </c>
      <c r="Q1234" s="58">
        <v>45</v>
      </c>
      <c r="R1234" s="58">
        <v>45</v>
      </c>
      <c r="S1234" s="58">
        <v>45</v>
      </c>
      <c r="T1234" s="58">
        <v>45</v>
      </c>
      <c r="U1234" s="58">
        <v>45</v>
      </c>
      <c r="V1234" s="186">
        <v>45</v>
      </c>
      <c r="W1234" s="186">
        <v>45</v>
      </c>
      <c r="X1234" s="186">
        <v>45</v>
      </c>
      <c r="Y1234" s="186">
        <v>45</v>
      </c>
      <c r="Z1234" s="186">
        <v>45</v>
      </c>
      <c r="AA1234" s="186">
        <v>45</v>
      </c>
      <c r="AB1234" s="186">
        <v>45</v>
      </c>
      <c r="AC1234" s="186">
        <v>45</v>
      </c>
      <c r="AD1234" s="214">
        <v>45</v>
      </c>
      <c r="AE1234" s="214">
        <v>45</v>
      </c>
      <c r="AF1234" s="214">
        <v>45</v>
      </c>
      <c r="AG1234" s="214">
        <v>45</v>
      </c>
      <c r="AH1234" s="214">
        <v>45</v>
      </c>
      <c r="AI1234" s="214">
        <v>45</v>
      </c>
      <c r="AJ1234" s="272">
        <v>45</v>
      </c>
      <c r="AK1234" s="301">
        <v>45</v>
      </c>
      <c r="AL1234" s="301">
        <v>45</v>
      </c>
      <c r="AM1234" s="301">
        <v>45</v>
      </c>
      <c r="AN1234" s="272">
        <v>45</v>
      </c>
      <c r="AO1234" s="301">
        <v>45</v>
      </c>
      <c r="AP1234" s="301">
        <v>45</v>
      </c>
      <c r="AQ1234" s="301">
        <v>45</v>
      </c>
      <c r="AR1234" s="22"/>
      <c r="AS1234" s="116" t="str">
        <f t="shared" si="170"/>
        <v>N</v>
      </c>
      <c r="AT1234" s="113">
        <f>IFERROR(SUMIF('Current NLData'!A:A,'Payment Changes'!G1234,'Current NLData'!K:K)/COUNTIF('Current NLData'!A:A,'Payment Changes'!G1234),0)+IFERROR(VLOOKUP(G1234&amp;"-ALL",NLPaymentExport,10,FALSE),0)</f>
        <v>45</v>
      </c>
      <c r="AU1234" s="117">
        <f t="shared" si="172"/>
        <v>0</v>
      </c>
    </row>
    <row r="1235" spans="1:80" ht="28.5" outlineLevel="1" x14ac:dyDescent="0.45">
      <c r="A1235" s="3"/>
      <c r="C1235" s="4"/>
      <c r="D1235" s="456"/>
      <c r="E1235" s="90" t="str">
        <f t="shared" si="167"/>
        <v>Anderson</v>
      </c>
      <c r="F1235" s="92" t="str">
        <f t="shared" si="168"/>
        <v>CP873</v>
      </c>
      <c r="G1235" s="98" t="str">
        <f t="shared" si="171"/>
        <v>CP873-RETURN - 2nd don of the week -BONUS</v>
      </c>
      <c r="H1235" s="457"/>
      <c r="I1235" s="36" t="s">
        <v>85</v>
      </c>
      <c r="J1235" s="58">
        <v>35</v>
      </c>
      <c r="K1235" s="58">
        <v>35</v>
      </c>
      <c r="L1235" s="58">
        <v>40</v>
      </c>
      <c r="M1235" s="58">
        <v>45</v>
      </c>
      <c r="N1235" s="58">
        <v>45</v>
      </c>
      <c r="O1235" s="58">
        <v>25</v>
      </c>
      <c r="P1235" s="58">
        <v>25</v>
      </c>
      <c r="Q1235" s="58">
        <v>25</v>
      </c>
      <c r="R1235" s="58">
        <v>25</v>
      </c>
      <c r="S1235" s="58">
        <v>25</v>
      </c>
      <c r="T1235" s="58">
        <v>25</v>
      </c>
      <c r="U1235" s="58">
        <v>25</v>
      </c>
      <c r="V1235" s="186">
        <v>25</v>
      </c>
      <c r="W1235" s="186">
        <v>25</v>
      </c>
      <c r="X1235" s="186">
        <v>25</v>
      </c>
      <c r="Y1235" s="186">
        <v>25</v>
      </c>
      <c r="Z1235" s="186">
        <v>25</v>
      </c>
      <c r="AA1235" s="186">
        <v>25</v>
      </c>
      <c r="AB1235" s="186">
        <v>25</v>
      </c>
      <c r="AC1235" s="186">
        <v>25</v>
      </c>
      <c r="AD1235" s="214">
        <v>25</v>
      </c>
      <c r="AE1235" s="214">
        <v>25</v>
      </c>
      <c r="AF1235" s="214">
        <v>25</v>
      </c>
      <c r="AG1235" s="214">
        <v>25</v>
      </c>
      <c r="AH1235" s="214">
        <v>25</v>
      </c>
      <c r="AI1235" s="214">
        <v>25</v>
      </c>
      <c r="AJ1235" s="272">
        <v>25</v>
      </c>
      <c r="AK1235" s="301">
        <v>25</v>
      </c>
      <c r="AL1235" s="301">
        <v>25</v>
      </c>
      <c r="AM1235" s="301">
        <v>25</v>
      </c>
      <c r="AN1235" s="272">
        <v>25</v>
      </c>
      <c r="AO1235" s="301">
        <v>25</v>
      </c>
      <c r="AP1235" s="301">
        <v>25</v>
      </c>
      <c r="AQ1235" s="301">
        <v>25</v>
      </c>
      <c r="AR1235" s="22"/>
      <c r="AS1235" s="116" t="str">
        <f t="shared" si="170"/>
        <v>N</v>
      </c>
      <c r="AT1235" s="113">
        <f>IFERROR(SUMIF('Current NLData'!A:A,'Payment Changes'!G1235,'Current NLData'!K:K)/COUNTIF('Current NLData'!A:A,'Payment Changes'!G1235),0)+IFERROR(VLOOKUP(G1235&amp;"-ALL",NLPaymentExport,10,FALSE),0)</f>
        <v>25</v>
      </c>
      <c r="AU1235" s="117">
        <f t="shared" si="172"/>
        <v>0</v>
      </c>
    </row>
    <row r="1236" spans="1:80" ht="28.5" outlineLevel="1" x14ac:dyDescent="0.45">
      <c r="A1236" s="3"/>
      <c r="C1236" s="4"/>
      <c r="D1236" s="456"/>
      <c r="E1236" s="90" t="str">
        <f t="shared" si="167"/>
        <v>Anderson</v>
      </c>
      <c r="F1236" s="92" t="str">
        <f t="shared" si="168"/>
        <v>CP873</v>
      </c>
      <c r="G1236" s="98" t="str">
        <f t="shared" si="171"/>
        <v>CP873-RETURN - 5th don of the month -BONUS</v>
      </c>
      <c r="H1236" s="457"/>
      <c r="I1236" s="37" t="s">
        <v>86</v>
      </c>
      <c r="J1236" s="65">
        <v>0</v>
      </c>
      <c r="K1236" s="65">
        <v>0</v>
      </c>
      <c r="L1236" s="65">
        <v>0</v>
      </c>
      <c r="M1236" s="65">
        <v>0</v>
      </c>
      <c r="N1236" s="65">
        <v>0</v>
      </c>
      <c r="O1236" s="65">
        <v>0</v>
      </c>
      <c r="P1236" s="65">
        <v>0</v>
      </c>
      <c r="Q1236" s="65">
        <v>0</v>
      </c>
      <c r="R1236" s="65">
        <v>0</v>
      </c>
      <c r="S1236" s="65">
        <v>0</v>
      </c>
      <c r="T1236" s="65">
        <v>0</v>
      </c>
      <c r="U1236" s="65">
        <v>0</v>
      </c>
      <c r="V1236" s="188">
        <v>0</v>
      </c>
      <c r="W1236" s="188">
        <v>0</v>
      </c>
      <c r="X1236" s="188">
        <v>0</v>
      </c>
      <c r="Y1236" s="188">
        <v>0</v>
      </c>
      <c r="Z1236" s="188">
        <v>0</v>
      </c>
      <c r="AA1236" s="188">
        <v>0</v>
      </c>
      <c r="AB1236" s="188">
        <v>0</v>
      </c>
      <c r="AC1236" s="188">
        <v>0</v>
      </c>
      <c r="AD1236" s="222">
        <v>0</v>
      </c>
      <c r="AE1236" s="222">
        <v>0</v>
      </c>
      <c r="AF1236" s="222">
        <v>0</v>
      </c>
      <c r="AG1236" s="222">
        <v>0</v>
      </c>
      <c r="AH1236" s="222">
        <v>0</v>
      </c>
      <c r="AI1236" s="199">
        <v>10</v>
      </c>
      <c r="AJ1236" s="290">
        <v>0</v>
      </c>
      <c r="AK1236" s="303">
        <v>0</v>
      </c>
      <c r="AL1236" s="303">
        <v>0</v>
      </c>
      <c r="AM1236" s="303">
        <v>0</v>
      </c>
      <c r="AN1236" s="287">
        <v>0</v>
      </c>
      <c r="AO1236" s="290">
        <v>10</v>
      </c>
      <c r="AP1236" s="303">
        <v>10</v>
      </c>
      <c r="AQ1236" s="303">
        <v>10</v>
      </c>
      <c r="AR1236" s="22"/>
      <c r="AS1236" s="116" t="str">
        <f t="shared" si="170"/>
        <v>N</v>
      </c>
      <c r="AT1236" s="113">
        <f>IFERROR(SUMIF('Current NLData'!A:A,'Payment Changes'!G1236,'Current NLData'!K:K)/COUNTIF('Current NLData'!A:A,'Payment Changes'!G1236),0)+IFERROR(VLOOKUP(G1236&amp;"-ALL",NLPaymentExport,10,FALSE),0)</f>
        <v>10</v>
      </c>
      <c r="AU1236" s="117">
        <f t="shared" si="172"/>
        <v>0</v>
      </c>
    </row>
    <row r="1237" spans="1:80" ht="28.5" outlineLevel="1" x14ac:dyDescent="0.45">
      <c r="A1237" s="3"/>
      <c r="C1237" s="4"/>
      <c r="D1237" s="456"/>
      <c r="E1237" s="90" t="str">
        <f t="shared" si="167"/>
        <v>Anderson</v>
      </c>
      <c r="F1237" s="92" t="str">
        <f t="shared" si="168"/>
        <v>CP873</v>
      </c>
      <c r="G1237" s="98" t="str">
        <f t="shared" si="171"/>
        <v>CP873-RETURN - 6th don of the month -BONUS</v>
      </c>
      <c r="H1237" s="457"/>
      <c r="I1237" s="38" t="s">
        <v>87</v>
      </c>
      <c r="J1237" s="58">
        <v>0</v>
      </c>
      <c r="K1237" s="58">
        <v>0</v>
      </c>
      <c r="L1237" s="58">
        <v>30</v>
      </c>
      <c r="M1237" s="58">
        <v>30</v>
      </c>
      <c r="N1237" s="58">
        <v>30</v>
      </c>
      <c r="O1237" s="58">
        <v>30</v>
      </c>
      <c r="P1237" s="58">
        <v>30</v>
      </c>
      <c r="Q1237" s="58">
        <v>30</v>
      </c>
      <c r="R1237" s="58">
        <v>30</v>
      </c>
      <c r="S1237" s="58">
        <v>30</v>
      </c>
      <c r="T1237" s="58">
        <v>30</v>
      </c>
      <c r="U1237" s="58">
        <v>30</v>
      </c>
      <c r="V1237" s="186">
        <v>30</v>
      </c>
      <c r="W1237" s="186">
        <v>30</v>
      </c>
      <c r="X1237" s="186">
        <v>20</v>
      </c>
      <c r="Y1237" s="186">
        <v>20</v>
      </c>
      <c r="Z1237" s="186">
        <v>20</v>
      </c>
      <c r="AA1237" s="186">
        <v>20</v>
      </c>
      <c r="AB1237" s="186">
        <v>20</v>
      </c>
      <c r="AC1237" s="186">
        <v>20</v>
      </c>
      <c r="AD1237" s="190">
        <v>10</v>
      </c>
      <c r="AE1237" s="214">
        <v>10</v>
      </c>
      <c r="AF1237" s="214">
        <v>10</v>
      </c>
      <c r="AG1237" s="214">
        <v>10</v>
      </c>
      <c r="AH1237" s="214">
        <v>10</v>
      </c>
      <c r="AI1237" s="190">
        <v>0</v>
      </c>
      <c r="AJ1237" s="272">
        <v>0</v>
      </c>
      <c r="AK1237" s="301">
        <v>0</v>
      </c>
      <c r="AL1237" s="301">
        <v>0</v>
      </c>
      <c r="AM1237" s="301">
        <v>0</v>
      </c>
      <c r="AN1237" s="272">
        <v>0</v>
      </c>
      <c r="AO1237" s="289">
        <v>20</v>
      </c>
      <c r="AP1237" s="301">
        <v>20</v>
      </c>
      <c r="AQ1237" s="301">
        <v>20</v>
      </c>
      <c r="AR1237" s="22"/>
      <c r="AS1237" s="116" t="str">
        <f t="shared" si="170"/>
        <v>N</v>
      </c>
      <c r="AT1237" s="113">
        <f>IFERROR(SUMIF('Current NLData'!A:A,'Payment Changes'!G1237,'Current NLData'!K:K)/COUNTIF('Current NLData'!A:A,'Payment Changes'!G1237),0)+IFERROR(VLOOKUP(G1237&amp;"-ALL",NLPaymentExport,10,FALSE),0)</f>
        <v>20</v>
      </c>
      <c r="AU1237" s="117">
        <f t="shared" si="172"/>
        <v>0</v>
      </c>
    </row>
    <row r="1238" spans="1:80" ht="28.5" outlineLevel="1" x14ac:dyDescent="0.45">
      <c r="A1238" s="3"/>
      <c r="C1238" s="4"/>
      <c r="D1238" s="456"/>
      <c r="E1238" s="90" t="str">
        <f t="shared" si="167"/>
        <v>Anderson</v>
      </c>
      <c r="F1238" s="92" t="str">
        <f t="shared" si="168"/>
        <v>CP873</v>
      </c>
      <c r="G1238" s="98" t="str">
        <f t="shared" si="171"/>
        <v>CP873-RETURN - 7th don of the month -BONUS</v>
      </c>
      <c r="H1238" s="457"/>
      <c r="I1238" s="38" t="s">
        <v>88</v>
      </c>
      <c r="J1238" s="58">
        <v>0</v>
      </c>
      <c r="K1238" s="58">
        <v>0</v>
      </c>
      <c r="L1238" s="58">
        <v>0</v>
      </c>
      <c r="M1238" s="58">
        <v>0</v>
      </c>
      <c r="N1238" s="58">
        <v>0</v>
      </c>
      <c r="O1238" s="58">
        <v>0</v>
      </c>
      <c r="P1238" s="58">
        <v>0</v>
      </c>
      <c r="Q1238" s="58">
        <v>0</v>
      </c>
      <c r="R1238" s="58">
        <v>0</v>
      </c>
      <c r="S1238" s="58">
        <v>0</v>
      </c>
      <c r="T1238" s="58">
        <v>0</v>
      </c>
      <c r="U1238" s="58">
        <v>0</v>
      </c>
      <c r="V1238" s="186">
        <v>0</v>
      </c>
      <c r="W1238" s="186">
        <v>0</v>
      </c>
      <c r="X1238" s="186">
        <v>0</v>
      </c>
      <c r="Y1238" s="186">
        <v>0</v>
      </c>
      <c r="Z1238" s="186">
        <v>0</v>
      </c>
      <c r="AA1238" s="186">
        <v>0</v>
      </c>
      <c r="AB1238" s="186">
        <v>0</v>
      </c>
      <c r="AC1238" s="186">
        <v>0</v>
      </c>
      <c r="AD1238" s="214">
        <v>0</v>
      </c>
      <c r="AE1238" s="214">
        <v>0</v>
      </c>
      <c r="AF1238" s="214">
        <v>0</v>
      </c>
      <c r="AG1238" s="214">
        <v>0</v>
      </c>
      <c r="AH1238" s="214">
        <v>0</v>
      </c>
      <c r="AI1238" s="214">
        <v>0</v>
      </c>
      <c r="AJ1238" s="272">
        <v>0</v>
      </c>
      <c r="AK1238" s="301">
        <v>0</v>
      </c>
      <c r="AL1238" s="301">
        <v>0</v>
      </c>
      <c r="AM1238" s="301">
        <v>0</v>
      </c>
      <c r="AN1238" s="289">
        <v>30</v>
      </c>
      <c r="AO1238" s="289">
        <v>0</v>
      </c>
      <c r="AP1238" s="301">
        <v>0</v>
      </c>
      <c r="AQ1238" s="301">
        <v>0</v>
      </c>
      <c r="AR1238" s="22"/>
      <c r="AS1238" s="116" t="str">
        <f t="shared" si="170"/>
        <v>N</v>
      </c>
      <c r="AT1238" s="113">
        <f>IFERROR(SUMIF('Current NLData'!A:A,'Payment Changes'!G1238,'Current NLData'!K:K)/COUNTIF('Current NLData'!A:A,'Payment Changes'!G1238),0)+IFERROR(VLOOKUP(G1238&amp;"-ALL",NLPaymentExport,10,FALSE),0)</f>
        <v>0</v>
      </c>
      <c r="AU1238" s="117">
        <f t="shared" si="172"/>
        <v>0</v>
      </c>
    </row>
    <row r="1239" spans="1:80" ht="28.5" outlineLevel="1" x14ac:dyDescent="0.45">
      <c r="A1239" s="3"/>
      <c r="C1239" s="4"/>
      <c r="D1239" s="456"/>
      <c r="E1239" s="90" t="str">
        <f t="shared" si="167"/>
        <v>Anderson</v>
      </c>
      <c r="F1239" s="92" t="str">
        <f t="shared" si="168"/>
        <v>CP873</v>
      </c>
      <c r="G1239" s="98" t="str">
        <f t="shared" si="171"/>
        <v>CP873-RETURN - 8th don of the month -BONUS</v>
      </c>
      <c r="H1239" s="457"/>
      <c r="I1239" s="38" t="s">
        <v>89</v>
      </c>
      <c r="J1239" s="58">
        <v>0</v>
      </c>
      <c r="K1239" s="58">
        <v>0</v>
      </c>
      <c r="L1239" s="58">
        <v>0</v>
      </c>
      <c r="M1239" s="58">
        <v>0</v>
      </c>
      <c r="N1239" s="58">
        <v>0</v>
      </c>
      <c r="O1239" s="58">
        <v>0</v>
      </c>
      <c r="P1239" s="58">
        <v>0</v>
      </c>
      <c r="Q1239" s="58">
        <v>0</v>
      </c>
      <c r="R1239" s="58">
        <v>0</v>
      </c>
      <c r="S1239" s="58">
        <v>0</v>
      </c>
      <c r="T1239" s="58">
        <v>0</v>
      </c>
      <c r="U1239" s="58">
        <v>0</v>
      </c>
      <c r="V1239" s="186">
        <v>0</v>
      </c>
      <c r="W1239" s="186">
        <v>0</v>
      </c>
      <c r="X1239" s="186">
        <v>0</v>
      </c>
      <c r="Y1239" s="186">
        <v>0</v>
      </c>
      <c r="Z1239" s="186">
        <v>0</v>
      </c>
      <c r="AA1239" s="186">
        <v>0</v>
      </c>
      <c r="AB1239" s="186">
        <v>0</v>
      </c>
      <c r="AC1239" s="186">
        <v>0</v>
      </c>
      <c r="AD1239" s="214">
        <v>0</v>
      </c>
      <c r="AE1239" s="214">
        <v>0</v>
      </c>
      <c r="AF1239" s="214">
        <v>0</v>
      </c>
      <c r="AG1239" s="214">
        <v>0</v>
      </c>
      <c r="AH1239" s="214">
        <v>0</v>
      </c>
      <c r="AI1239" s="214">
        <v>0</v>
      </c>
      <c r="AJ1239" s="272">
        <v>0</v>
      </c>
      <c r="AK1239" s="301">
        <v>0</v>
      </c>
      <c r="AL1239" s="301">
        <v>0</v>
      </c>
      <c r="AM1239" s="301">
        <v>0</v>
      </c>
      <c r="AN1239" s="272">
        <v>0</v>
      </c>
      <c r="AO1239" s="301">
        <v>0</v>
      </c>
      <c r="AP1239" s="301">
        <v>0</v>
      </c>
      <c r="AQ1239" s="301">
        <v>0</v>
      </c>
      <c r="AR1239" s="22"/>
      <c r="AS1239" s="116" t="str">
        <f t="shared" si="170"/>
        <v>N</v>
      </c>
      <c r="AT1239" s="113">
        <f>IFERROR(SUMIF('Current NLData'!A:A,'Payment Changes'!G1239,'Current NLData'!K:K)/COUNTIF('Current NLData'!A:A,'Payment Changes'!G1239),0)+IFERROR(VLOOKUP(G1239&amp;"-ALL",NLPaymentExport,10,FALSE),0)</f>
        <v>0</v>
      </c>
      <c r="AU1239" s="117">
        <f t="shared" si="172"/>
        <v>0</v>
      </c>
    </row>
    <row r="1240" spans="1:80" ht="28.5" outlineLevel="1" x14ac:dyDescent="0.45">
      <c r="A1240" s="3"/>
      <c r="C1240" s="4"/>
      <c r="D1240" s="456"/>
      <c r="E1240" s="90" t="str">
        <f t="shared" si="167"/>
        <v>Anderson</v>
      </c>
      <c r="F1240" s="92" t="str">
        <f t="shared" si="168"/>
        <v>CP873</v>
      </c>
      <c r="G1240" s="98" t="str">
        <f t="shared" si="171"/>
        <v>CP873-RETURN - Buddy referral  -BONUS</v>
      </c>
      <c r="H1240" s="457"/>
      <c r="I1240" s="39" t="s">
        <v>90</v>
      </c>
      <c r="J1240" s="58">
        <v>0</v>
      </c>
      <c r="K1240" s="58">
        <v>0</v>
      </c>
      <c r="L1240" s="58">
        <v>0</v>
      </c>
      <c r="M1240" s="58">
        <v>50</v>
      </c>
      <c r="N1240" s="58">
        <v>50</v>
      </c>
      <c r="O1240" s="58">
        <v>50</v>
      </c>
      <c r="P1240" s="58">
        <v>50</v>
      </c>
      <c r="Q1240" s="58">
        <v>50</v>
      </c>
      <c r="R1240" s="58">
        <v>50</v>
      </c>
      <c r="S1240" s="58">
        <v>50</v>
      </c>
      <c r="T1240" s="58">
        <v>50</v>
      </c>
      <c r="U1240" s="58">
        <v>50</v>
      </c>
      <c r="V1240" s="186">
        <v>50</v>
      </c>
      <c r="W1240" s="186">
        <v>50</v>
      </c>
      <c r="X1240" s="186">
        <v>50</v>
      </c>
      <c r="Y1240" s="186">
        <v>50</v>
      </c>
      <c r="Z1240" s="186">
        <v>50</v>
      </c>
      <c r="AA1240" s="186">
        <v>100</v>
      </c>
      <c r="AB1240" s="190">
        <v>50</v>
      </c>
      <c r="AC1240" s="190">
        <v>50</v>
      </c>
      <c r="AD1240" s="214">
        <v>50</v>
      </c>
      <c r="AE1240" s="214">
        <v>50</v>
      </c>
      <c r="AF1240" s="214">
        <v>50</v>
      </c>
      <c r="AG1240" s="214">
        <v>50</v>
      </c>
      <c r="AH1240" s="214">
        <v>50</v>
      </c>
      <c r="AI1240" s="214">
        <v>50</v>
      </c>
      <c r="AJ1240" s="289">
        <v>25</v>
      </c>
      <c r="AK1240" s="301">
        <v>25</v>
      </c>
      <c r="AL1240" s="301">
        <v>25</v>
      </c>
      <c r="AM1240" s="289">
        <v>50</v>
      </c>
      <c r="AN1240" s="272">
        <v>50</v>
      </c>
      <c r="AO1240" s="301">
        <v>50</v>
      </c>
      <c r="AP1240" s="301">
        <v>50</v>
      </c>
      <c r="AQ1240" s="289">
        <v>100</v>
      </c>
      <c r="AR1240" s="22"/>
      <c r="AS1240" s="116" t="str">
        <f t="shared" si="170"/>
        <v>Y</v>
      </c>
      <c r="AT1240" s="113">
        <f>IFERROR(SUMIF('Current NLData'!A:A,'Payment Changes'!G1240,'Current NLData'!K:K)/COUNTIF('Current NLData'!A:A,'Payment Changes'!G1240),0)+IFERROR(VLOOKUP(G1240&amp;"-ALL",NLPaymentExport,10,FALSE),0)</f>
        <v>50</v>
      </c>
      <c r="AU1240" s="117">
        <f t="shared" si="172"/>
        <v>50</v>
      </c>
    </row>
    <row r="1241" spans="1:80" s="89" customFormat="1" ht="21.4" thickBot="1" x14ac:dyDescent="0.7">
      <c r="A1241" s="85"/>
      <c r="B1241" s="348"/>
      <c r="C1241" s="160"/>
      <c r="D1241" s="86"/>
      <c r="E1241" s="86"/>
      <c r="F1241" s="86"/>
      <c r="G1241" s="86"/>
      <c r="H1241" s="95"/>
      <c r="I1241" s="87"/>
      <c r="J1241" s="88"/>
      <c r="K1241" s="88"/>
      <c r="L1241" s="88"/>
      <c r="M1241" s="88"/>
      <c r="N1241" s="88"/>
      <c r="O1241" s="88"/>
      <c r="P1241" s="88"/>
      <c r="Q1241" s="88"/>
      <c r="R1241" s="88"/>
      <c r="S1241" s="88"/>
      <c r="T1241" s="88"/>
      <c r="U1241" s="88"/>
      <c r="V1241" s="189" t="s">
        <v>91</v>
      </c>
      <c r="W1241" s="189" t="s">
        <v>91</v>
      </c>
      <c r="X1241" s="189" t="s">
        <v>91</v>
      </c>
      <c r="Y1241" s="189" t="s">
        <v>91</v>
      </c>
      <c r="Z1241" s="189" t="s">
        <v>91</v>
      </c>
      <c r="AA1241" s="189" t="s">
        <v>91</v>
      </c>
      <c r="AB1241" s="189" t="s">
        <v>91</v>
      </c>
      <c r="AC1241" s="189" t="s">
        <v>91</v>
      </c>
      <c r="AD1241" s="257" t="s">
        <v>91</v>
      </c>
      <c r="AE1241" s="257" t="s">
        <v>91</v>
      </c>
      <c r="AF1241" s="257" t="s">
        <v>91</v>
      </c>
      <c r="AG1241" s="257" t="s">
        <v>91</v>
      </c>
      <c r="AH1241" s="257" t="s">
        <v>91</v>
      </c>
      <c r="AI1241" s="257" t="s">
        <v>91</v>
      </c>
      <c r="AJ1241" s="288" t="s">
        <v>91</v>
      </c>
      <c r="AK1241" s="311" t="s">
        <v>91</v>
      </c>
      <c r="AL1241" s="311" t="s">
        <v>91</v>
      </c>
      <c r="AM1241" s="311" t="s">
        <v>91</v>
      </c>
      <c r="AN1241" s="288" t="s">
        <v>91</v>
      </c>
      <c r="AO1241" s="311" t="s">
        <v>91</v>
      </c>
      <c r="AP1241" s="311" t="s">
        <v>91</v>
      </c>
      <c r="AQ1241" s="311" t="s">
        <v>91</v>
      </c>
      <c r="AR1241" s="21"/>
      <c r="AS1241" s="116" t="str">
        <f t="shared" si="170"/>
        <v>N</v>
      </c>
      <c r="AT1241" s="113">
        <f>IFERROR(SUMIF('Current NLData'!A:A,'Payment Changes'!G1241,'Current NLData'!K:K)/COUNTIF('Current NLData'!A:A,'Payment Changes'!G1241),0)+IFERROR(VLOOKUP(G1241&amp;"-ALL",NLPaymentExport,10,FALSE),0)</f>
        <v>0</v>
      </c>
      <c r="AU1241" s="117" t="str">
        <f t="shared" si="172"/>
        <v/>
      </c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</row>
    <row r="1242" spans="1:80" s="10" customFormat="1" x14ac:dyDescent="0.45">
      <c r="A1242" s="458">
        <v>68</v>
      </c>
      <c r="B1242" s="461" t="s">
        <v>850</v>
      </c>
      <c r="C1242" s="464" t="s">
        <v>44</v>
      </c>
      <c r="D1242" s="467" t="s">
        <v>305</v>
      </c>
      <c r="E1242" s="105" t="str">
        <f t="shared" si="167"/>
        <v>Altoona</v>
      </c>
      <c r="F1242" s="106" t="s">
        <v>851</v>
      </c>
      <c r="G1242" s="107" t="str">
        <f t="shared" ref="G1242:G1260" si="173">F1242&amp;"-"&amp;I1242</f>
        <v>CP941-New Donor</v>
      </c>
      <c r="H1242" s="470" t="s">
        <v>282</v>
      </c>
      <c r="I1242" s="76" t="s">
        <v>48</v>
      </c>
      <c r="J1242" s="40" t="s">
        <v>531</v>
      </c>
      <c r="K1242" s="41" t="s">
        <v>852</v>
      </c>
      <c r="L1242" s="41" t="s">
        <v>531</v>
      </c>
      <c r="M1242" s="42" t="s">
        <v>531</v>
      </c>
      <c r="N1242" s="40" t="s">
        <v>531</v>
      </c>
      <c r="O1242" s="40" t="s">
        <v>531</v>
      </c>
      <c r="P1242" s="40" t="s">
        <v>531</v>
      </c>
      <c r="Q1242" s="40" t="s">
        <v>531</v>
      </c>
      <c r="R1242" s="40" t="s">
        <v>244</v>
      </c>
      <c r="S1242" s="40" t="s">
        <v>244</v>
      </c>
      <c r="T1242" s="40" t="s">
        <v>244</v>
      </c>
      <c r="U1242" s="40" t="s">
        <v>244</v>
      </c>
      <c r="V1242" s="180" t="s">
        <v>244</v>
      </c>
      <c r="W1242" s="180" t="s">
        <v>244</v>
      </c>
      <c r="X1242" s="180" t="s">
        <v>244</v>
      </c>
      <c r="Y1242" s="180" t="s">
        <v>244</v>
      </c>
      <c r="Z1242" s="180" t="s">
        <v>244</v>
      </c>
      <c r="AA1242" s="180" t="s">
        <v>244</v>
      </c>
      <c r="AB1242" s="180" t="s">
        <v>244</v>
      </c>
      <c r="AC1242" s="171" t="s">
        <v>421</v>
      </c>
      <c r="AD1242" s="251" t="s">
        <v>421</v>
      </c>
      <c r="AE1242" s="251" t="s">
        <v>421</v>
      </c>
      <c r="AF1242" s="251" t="s">
        <v>421</v>
      </c>
      <c r="AG1242" s="251" t="s">
        <v>422</v>
      </c>
      <c r="AH1242" s="251" t="s">
        <v>421</v>
      </c>
      <c r="AI1242" s="171" t="s">
        <v>423</v>
      </c>
      <c r="AJ1242" s="282" t="s">
        <v>645</v>
      </c>
      <c r="AK1242" s="320" t="s">
        <v>645</v>
      </c>
      <c r="AL1242" s="282" t="s">
        <v>424</v>
      </c>
      <c r="AM1242" s="282" t="s">
        <v>422</v>
      </c>
      <c r="AN1242" s="281" t="s">
        <v>422</v>
      </c>
      <c r="AO1242" s="320" t="s">
        <v>422</v>
      </c>
      <c r="AP1242" s="282" t="s">
        <v>152</v>
      </c>
      <c r="AQ1242" s="320" t="s">
        <v>152</v>
      </c>
      <c r="AR1242" s="108"/>
      <c r="AS1242" s="116" t="str">
        <f t="shared" si="170"/>
        <v>N</v>
      </c>
      <c r="AT1242" s="113">
        <f>IFERROR(SUMIF('Current NLData'!A:A,'Payment Changes'!G1242,'Current NLData'!K:K)/COUNTIF('Current NLData'!A:A,'Payment Changes'!G1242),0)+IFERROR(VLOOKUP(G1242&amp;"-ALL",NLPaymentExport,10,FALSE),0)</f>
        <v>0</v>
      </c>
      <c r="AU1242" s="117" t="str">
        <f t="shared" si="172"/>
        <v/>
      </c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</row>
    <row r="1243" spans="1:80" x14ac:dyDescent="0.45">
      <c r="A1243" s="459"/>
      <c r="B1243" s="462"/>
      <c r="C1243" s="465"/>
      <c r="D1243" s="468"/>
      <c r="E1243" s="90" t="str">
        <f t="shared" si="167"/>
        <v>Altoona</v>
      </c>
      <c r="F1243" s="91" t="s">
        <v>851</v>
      </c>
      <c r="G1243" s="97" t="str">
        <f t="shared" si="173"/>
        <v>CP941-Return Donor</v>
      </c>
      <c r="H1243" s="471"/>
      <c r="I1243" s="77" t="s">
        <v>60</v>
      </c>
      <c r="J1243" s="43" t="s">
        <v>833</v>
      </c>
      <c r="K1243" s="43" t="s">
        <v>833</v>
      </c>
      <c r="L1243" s="44" t="s">
        <v>833</v>
      </c>
      <c r="M1243" s="45" t="s">
        <v>833</v>
      </c>
      <c r="N1243" s="43" t="s">
        <v>833</v>
      </c>
      <c r="O1243" s="43" t="s">
        <v>833</v>
      </c>
      <c r="P1243" s="43" t="s">
        <v>833</v>
      </c>
      <c r="Q1243" s="43" t="s">
        <v>833</v>
      </c>
      <c r="R1243" s="43" t="s">
        <v>833</v>
      </c>
      <c r="S1243" s="43" t="s">
        <v>833</v>
      </c>
      <c r="T1243" s="43" t="s">
        <v>833</v>
      </c>
      <c r="U1243" s="43" t="s">
        <v>833</v>
      </c>
      <c r="V1243" s="176" t="s">
        <v>833</v>
      </c>
      <c r="W1243" s="176" t="s">
        <v>833</v>
      </c>
      <c r="X1243" s="176" t="s">
        <v>833</v>
      </c>
      <c r="Y1243" s="176" t="s">
        <v>833</v>
      </c>
      <c r="Z1243" s="176" t="s">
        <v>833</v>
      </c>
      <c r="AA1243" s="176" t="s">
        <v>833</v>
      </c>
      <c r="AB1243" s="176" t="s">
        <v>833</v>
      </c>
      <c r="AC1243" s="246" t="s">
        <v>833</v>
      </c>
      <c r="AD1243" s="245" t="s">
        <v>833</v>
      </c>
      <c r="AE1243" s="245" t="s">
        <v>833</v>
      </c>
      <c r="AF1243" s="245" t="s">
        <v>833</v>
      </c>
      <c r="AG1243" s="245" t="s">
        <v>833</v>
      </c>
      <c r="AH1243" s="245" t="s">
        <v>833</v>
      </c>
      <c r="AI1243" s="245" t="s">
        <v>833</v>
      </c>
      <c r="AJ1243" s="270" t="s">
        <v>833</v>
      </c>
      <c r="AK1243" s="313" t="s">
        <v>833</v>
      </c>
      <c r="AL1243" s="313" t="s">
        <v>833</v>
      </c>
      <c r="AM1243" s="313" t="s">
        <v>833</v>
      </c>
      <c r="AN1243" s="271" t="s">
        <v>853</v>
      </c>
      <c r="AO1243" s="313" t="s">
        <v>853</v>
      </c>
      <c r="AP1243" s="313" t="s">
        <v>853</v>
      </c>
      <c r="AQ1243" s="313" t="s">
        <v>853</v>
      </c>
      <c r="AR1243" s="21"/>
      <c r="AS1243" s="116" t="str">
        <f t="shared" si="170"/>
        <v>N</v>
      </c>
      <c r="AT1243" s="113">
        <f>IFERROR(SUMIF('Current NLData'!A:A,'Payment Changes'!G1243,'Current NLData'!K:K)/COUNTIF('Current NLData'!A:A,'Payment Changes'!G1243),0)+IFERROR(VLOOKUP(G1243&amp;"-ALL",NLPaymentExport,10,FALSE),0)</f>
        <v>0</v>
      </c>
      <c r="AU1243" s="117" t="str">
        <f t="shared" si="172"/>
        <v/>
      </c>
    </row>
    <row r="1244" spans="1:80" x14ac:dyDescent="0.45">
      <c r="A1244" s="459"/>
      <c r="B1244" s="462"/>
      <c r="C1244" s="465"/>
      <c r="D1244" s="468"/>
      <c r="E1244" s="90" t="str">
        <f t="shared" si="167"/>
        <v>Altoona</v>
      </c>
      <c r="F1244" s="91" t="s">
        <v>851</v>
      </c>
      <c r="G1244" s="97" t="str">
        <f t="shared" si="173"/>
        <v>CP941-Retention Bonus</v>
      </c>
      <c r="H1244" s="471"/>
      <c r="I1244" s="78" t="s">
        <v>62</v>
      </c>
      <c r="J1244" s="46" t="s">
        <v>854</v>
      </c>
      <c r="K1244" s="46" t="s">
        <v>854</v>
      </c>
      <c r="L1244" s="47" t="s">
        <v>194</v>
      </c>
      <c r="M1244" s="48" t="s">
        <v>194</v>
      </c>
      <c r="N1244" s="46" t="s">
        <v>194</v>
      </c>
      <c r="O1244" s="46" t="s">
        <v>194</v>
      </c>
      <c r="P1244" s="46" t="s">
        <v>194</v>
      </c>
      <c r="Q1244" s="46" t="s">
        <v>194</v>
      </c>
      <c r="R1244" s="46" t="s">
        <v>855</v>
      </c>
      <c r="S1244" s="46" t="s">
        <v>855</v>
      </c>
      <c r="T1244" s="46" t="s">
        <v>856</v>
      </c>
      <c r="U1244" s="46" t="s">
        <v>856</v>
      </c>
      <c r="V1244" s="177" t="s">
        <v>856</v>
      </c>
      <c r="W1244" s="177" t="s">
        <v>856</v>
      </c>
      <c r="X1244" s="177" t="s">
        <v>857</v>
      </c>
      <c r="Y1244" s="177" t="s">
        <v>857</v>
      </c>
      <c r="Z1244" s="177" t="s">
        <v>857</v>
      </c>
      <c r="AA1244" s="177" t="s">
        <v>857</v>
      </c>
      <c r="AB1244" s="229" t="s">
        <v>175</v>
      </c>
      <c r="AC1244" s="229" t="s">
        <v>858</v>
      </c>
      <c r="AD1244" s="248" t="s">
        <v>858</v>
      </c>
      <c r="AE1244" s="248" t="s">
        <v>858</v>
      </c>
      <c r="AF1244" s="248" t="s">
        <v>858</v>
      </c>
      <c r="AG1244" s="248" t="s">
        <v>859</v>
      </c>
      <c r="AH1244" s="248" t="s">
        <v>858</v>
      </c>
      <c r="AI1244" s="248" t="s">
        <v>859</v>
      </c>
      <c r="AJ1244" s="276" t="s">
        <v>178</v>
      </c>
      <c r="AK1244" s="314" t="s">
        <v>178</v>
      </c>
      <c r="AL1244" s="314" t="s">
        <v>178</v>
      </c>
      <c r="AM1244" s="314" t="s">
        <v>178</v>
      </c>
      <c r="AN1244" s="276" t="s">
        <v>860</v>
      </c>
      <c r="AO1244" s="314" t="s">
        <v>860</v>
      </c>
      <c r="AP1244" s="276" t="s">
        <v>861</v>
      </c>
      <c r="AQ1244" s="314" t="s">
        <v>861</v>
      </c>
      <c r="AR1244" s="21"/>
      <c r="AS1244" s="116" t="str">
        <f t="shared" si="170"/>
        <v>N</v>
      </c>
      <c r="AT1244" s="113">
        <f>IFERROR(SUMIF('Current NLData'!A:A,'Payment Changes'!G1244,'Current NLData'!K:K)/COUNTIF('Current NLData'!A:A,'Payment Changes'!G1244),0)+IFERROR(VLOOKUP(G1244&amp;"-ALL",NLPaymentExport,10,FALSE),0)</f>
        <v>0</v>
      </c>
      <c r="AU1244" s="117" t="str">
        <f t="shared" si="172"/>
        <v/>
      </c>
    </row>
    <row r="1245" spans="1:80" s="15" customFormat="1" ht="14.65" thickBot="1" x14ac:dyDescent="0.5">
      <c r="A1245" s="460"/>
      <c r="B1245" s="463"/>
      <c r="C1245" s="466"/>
      <c r="D1245" s="469"/>
      <c r="E1245" s="109" t="str">
        <f t="shared" si="167"/>
        <v>Altoona</v>
      </c>
      <c r="F1245" s="110" t="s">
        <v>851</v>
      </c>
      <c r="G1245" s="111" t="str">
        <f t="shared" si="173"/>
        <v>CP941-Referral</v>
      </c>
      <c r="H1245" s="472"/>
      <c r="I1245" s="79" t="s">
        <v>73</v>
      </c>
      <c r="J1245" s="49">
        <v>50</v>
      </c>
      <c r="K1245" s="49">
        <v>50</v>
      </c>
      <c r="L1245" s="50">
        <v>50</v>
      </c>
      <c r="M1245" s="51">
        <v>50</v>
      </c>
      <c r="N1245" s="49">
        <v>50</v>
      </c>
      <c r="O1245" s="49">
        <v>50</v>
      </c>
      <c r="P1245" s="49">
        <v>50</v>
      </c>
      <c r="Q1245" s="49">
        <v>50</v>
      </c>
      <c r="R1245" s="49">
        <v>50</v>
      </c>
      <c r="S1245" s="49">
        <v>50</v>
      </c>
      <c r="T1245" s="49">
        <v>50</v>
      </c>
      <c r="U1245" s="49">
        <v>50</v>
      </c>
      <c r="V1245" s="178">
        <v>50</v>
      </c>
      <c r="W1245" s="178">
        <v>50</v>
      </c>
      <c r="X1245" s="178">
        <v>50</v>
      </c>
      <c r="Y1245" s="178">
        <v>50</v>
      </c>
      <c r="Z1245" s="178">
        <v>50</v>
      </c>
      <c r="AA1245" s="178" t="s">
        <v>134</v>
      </c>
      <c r="AB1245" s="233" t="s">
        <v>862</v>
      </c>
      <c r="AC1245" s="244" t="s">
        <v>133</v>
      </c>
      <c r="AD1245" s="249" t="s">
        <v>133</v>
      </c>
      <c r="AE1245" s="249" t="s">
        <v>133</v>
      </c>
      <c r="AF1245" s="249" t="s">
        <v>133</v>
      </c>
      <c r="AG1245" s="249">
        <v>50</v>
      </c>
      <c r="AH1245" s="249" t="s">
        <v>133</v>
      </c>
      <c r="AI1245" s="249">
        <v>50</v>
      </c>
      <c r="AJ1245" s="283">
        <v>25</v>
      </c>
      <c r="AK1245" s="315">
        <v>25</v>
      </c>
      <c r="AL1245" s="315">
        <v>25</v>
      </c>
      <c r="AM1245" s="283">
        <v>50</v>
      </c>
      <c r="AN1245" s="277">
        <v>50</v>
      </c>
      <c r="AO1245" s="315">
        <v>50</v>
      </c>
      <c r="AP1245" s="283">
        <v>75</v>
      </c>
      <c r="AQ1245" s="315">
        <v>75</v>
      </c>
      <c r="AR1245" s="112"/>
      <c r="AS1245" s="116" t="str">
        <f t="shared" si="170"/>
        <v>N</v>
      </c>
      <c r="AT1245" s="113">
        <f>IFERROR(SUMIF('Current NLData'!A:A,'Payment Changes'!G1245,'Current NLData'!K:K)/COUNTIF('Current NLData'!A:A,'Payment Changes'!G1245),0)+IFERROR(VLOOKUP(G1245&amp;"-ALL",NLPaymentExport,10,FALSE),0)</f>
        <v>0</v>
      </c>
      <c r="AU1245" s="117" t="str">
        <f t="shared" si="172"/>
        <v/>
      </c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</row>
    <row r="1246" spans="1:80" outlineLevel="1" x14ac:dyDescent="0.45">
      <c r="A1246" s="3"/>
      <c r="C1246" s="4"/>
      <c r="D1246" s="455" t="s">
        <v>851</v>
      </c>
      <c r="E1246" s="90" t="str">
        <f t="shared" si="167"/>
        <v>Altoona</v>
      </c>
      <c r="F1246" s="92" t="str">
        <f t="shared" si="168"/>
        <v>CP941</v>
      </c>
      <c r="G1246" s="98" t="str">
        <f t="shared" si="173"/>
        <v>CP941-NEW DONOR -1st</v>
      </c>
      <c r="H1246" s="457" t="s">
        <v>75</v>
      </c>
      <c r="I1246" s="33" t="s">
        <v>76</v>
      </c>
      <c r="J1246" s="60">
        <v>100</v>
      </c>
      <c r="K1246" s="61">
        <v>100</v>
      </c>
      <c r="L1246" s="60">
        <v>100</v>
      </c>
      <c r="M1246" s="60">
        <v>100</v>
      </c>
      <c r="N1246" s="60">
        <v>100</v>
      </c>
      <c r="O1246" s="60">
        <v>100</v>
      </c>
      <c r="P1246" s="60">
        <v>100</v>
      </c>
      <c r="Q1246" s="60">
        <v>100</v>
      </c>
      <c r="R1246" s="60">
        <v>100</v>
      </c>
      <c r="S1246" s="60">
        <v>100</v>
      </c>
      <c r="T1246" s="60">
        <v>100</v>
      </c>
      <c r="U1246" s="60">
        <v>100</v>
      </c>
      <c r="V1246" s="185">
        <v>100</v>
      </c>
      <c r="W1246" s="185">
        <v>100</v>
      </c>
      <c r="X1246" s="185">
        <v>100</v>
      </c>
      <c r="Y1246" s="185">
        <v>100</v>
      </c>
      <c r="Z1246" s="185">
        <v>100</v>
      </c>
      <c r="AA1246" s="185">
        <v>100</v>
      </c>
      <c r="AB1246" s="185">
        <v>100</v>
      </c>
      <c r="AC1246" s="185">
        <v>100</v>
      </c>
      <c r="AD1246" s="220">
        <v>100</v>
      </c>
      <c r="AE1246" s="220">
        <v>100</v>
      </c>
      <c r="AF1246" s="220">
        <v>100</v>
      </c>
      <c r="AG1246" s="220">
        <v>100</v>
      </c>
      <c r="AH1246" s="220">
        <v>100</v>
      </c>
      <c r="AI1246" s="220">
        <v>100</v>
      </c>
      <c r="AJ1246" s="286">
        <v>100</v>
      </c>
      <c r="AK1246" s="300">
        <v>100</v>
      </c>
      <c r="AL1246" s="300">
        <v>100</v>
      </c>
      <c r="AM1246" s="300">
        <v>100</v>
      </c>
      <c r="AN1246" s="286">
        <v>100</v>
      </c>
      <c r="AO1246" s="300">
        <v>100</v>
      </c>
      <c r="AP1246" s="300">
        <v>100</v>
      </c>
      <c r="AQ1246" s="300">
        <v>100</v>
      </c>
      <c r="AR1246" s="23"/>
      <c r="AS1246" s="116" t="str">
        <f t="shared" si="170"/>
        <v>N</v>
      </c>
      <c r="AT1246" s="113">
        <f>IFERROR(SUMIF('Current NLData'!A:A,'Payment Changes'!G1246,'Current NLData'!K:K)/COUNTIF('Current NLData'!A:A,'Payment Changes'!G1246),0)+IFERROR(VLOOKUP(G1246&amp;"-ALL",NLPaymentExport,10,FALSE),0)</f>
        <v>100</v>
      </c>
      <c r="AU1246" s="117">
        <f t="shared" si="172"/>
        <v>0</v>
      </c>
    </row>
    <row r="1247" spans="1:80" outlineLevel="1" x14ac:dyDescent="0.45">
      <c r="A1247" s="3"/>
      <c r="C1247" s="4"/>
      <c r="D1247" s="456"/>
      <c r="E1247" s="90" t="str">
        <f t="shared" si="167"/>
        <v>Altoona</v>
      </c>
      <c r="F1247" s="92" t="str">
        <f t="shared" si="168"/>
        <v>CP941</v>
      </c>
      <c r="G1247" s="98" t="str">
        <f t="shared" si="173"/>
        <v>CP941-NEW DONOR -2nd</v>
      </c>
      <c r="H1247" s="457"/>
      <c r="I1247" s="34" t="s">
        <v>77</v>
      </c>
      <c r="J1247" s="58">
        <v>100</v>
      </c>
      <c r="K1247" s="62">
        <v>100</v>
      </c>
      <c r="L1247" s="58">
        <v>100</v>
      </c>
      <c r="M1247" s="58">
        <v>100</v>
      </c>
      <c r="N1247" s="58">
        <v>100</v>
      </c>
      <c r="O1247" s="58">
        <v>100</v>
      </c>
      <c r="P1247" s="58">
        <v>100</v>
      </c>
      <c r="Q1247" s="58">
        <v>100</v>
      </c>
      <c r="R1247" s="58">
        <v>100</v>
      </c>
      <c r="S1247" s="58">
        <v>100</v>
      </c>
      <c r="T1247" s="58">
        <v>100</v>
      </c>
      <c r="U1247" s="58">
        <v>100</v>
      </c>
      <c r="V1247" s="186">
        <v>100</v>
      </c>
      <c r="W1247" s="186">
        <v>100</v>
      </c>
      <c r="X1247" s="186">
        <v>100</v>
      </c>
      <c r="Y1247" s="186">
        <v>100</v>
      </c>
      <c r="Z1247" s="186">
        <v>100</v>
      </c>
      <c r="AA1247" s="186">
        <v>100</v>
      </c>
      <c r="AB1247" s="186">
        <v>100</v>
      </c>
      <c r="AC1247" s="186">
        <v>100</v>
      </c>
      <c r="AD1247" s="214">
        <v>100</v>
      </c>
      <c r="AE1247" s="214">
        <v>100</v>
      </c>
      <c r="AF1247" s="214">
        <v>100</v>
      </c>
      <c r="AG1247" s="214">
        <v>100</v>
      </c>
      <c r="AH1247" s="214">
        <v>100</v>
      </c>
      <c r="AI1247" s="214">
        <v>100</v>
      </c>
      <c r="AJ1247" s="272">
        <v>100</v>
      </c>
      <c r="AK1247" s="301">
        <v>100</v>
      </c>
      <c r="AL1247" s="301">
        <v>100</v>
      </c>
      <c r="AM1247" s="301">
        <v>100</v>
      </c>
      <c r="AN1247" s="272">
        <v>100</v>
      </c>
      <c r="AO1247" s="301">
        <v>100</v>
      </c>
      <c r="AP1247" s="301">
        <v>100</v>
      </c>
      <c r="AQ1247" s="301">
        <v>100</v>
      </c>
      <c r="AR1247" s="23"/>
      <c r="AS1247" s="116" t="str">
        <f t="shared" si="170"/>
        <v>N</v>
      </c>
      <c r="AT1247" s="113">
        <f>IFERROR(SUMIF('Current NLData'!A:A,'Payment Changes'!G1247,'Current NLData'!K:K)/COUNTIF('Current NLData'!A:A,'Payment Changes'!G1247),0)+IFERROR(VLOOKUP(G1247&amp;"-ALL",NLPaymentExport,10,FALSE),0)</f>
        <v>100</v>
      </c>
      <c r="AU1247" s="117">
        <f t="shared" si="172"/>
        <v>0</v>
      </c>
    </row>
    <row r="1248" spans="1:80" outlineLevel="1" x14ac:dyDescent="0.45">
      <c r="A1248" s="3"/>
      <c r="C1248" s="4"/>
      <c r="D1248" s="456"/>
      <c r="E1248" s="90" t="str">
        <f t="shared" si="167"/>
        <v>Altoona</v>
      </c>
      <c r="F1248" s="92" t="str">
        <f t="shared" si="168"/>
        <v>CP941</v>
      </c>
      <c r="G1248" s="98" t="str">
        <f t="shared" si="173"/>
        <v>CP941-NEW DONOR -3rd</v>
      </c>
      <c r="H1248" s="457"/>
      <c r="I1248" s="34" t="s">
        <v>78</v>
      </c>
      <c r="J1248" s="58">
        <v>100</v>
      </c>
      <c r="K1248" s="62">
        <v>100</v>
      </c>
      <c r="L1248" s="58">
        <v>100</v>
      </c>
      <c r="M1248" s="58">
        <v>100</v>
      </c>
      <c r="N1248" s="58">
        <v>100</v>
      </c>
      <c r="O1248" s="58">
        <v>100</v>
      </c>
      <c r="P1248" s="58">
        <v>100</v>
      </c>
      <c r="Q1248" s="58">
        <v>100</v>
      </c>
      <c r="R1248" s="58">
        <v>100</v>
      </c>
      <c r="S1248" s="58">
        <v>100</v>
      </c>
      <c r="T1248" s="58">
        <v>100</v>
      </c>
      <c r="U1248" s="58">
        <v>100</v>
      </c>
      <c r="V1248" s="186">
        <v>100</v>
      </c>
      <c r="W1248" s="186">
        <v>100</v>
      </c>
      <c r="X1248" s="186">
        <v>100</v>
      </c>
      <c r="Y1248" s="186">
        <v>100</v>
      </c>
      <c r="Z1248" s="186">
        <v>100</v>
      </c>
      <c r="AA1248" s="186">
        <v>100</v>
      </c>
      <c r="AB1248" s="186">
        <v>100</v>
      </c>
      <c r="AC1248" s="186">
        <v>100</v>
      </c>
      <c r="AD1248" s="214">
        <v>100</v>
      </c>
      <c r="AE1248" s="214">
        <v>100</v>
      </c>
      <c r="AF1248" s="214">
        <v>100</v>
      </c>
      <c r="AG1248" s="214">
        <v>100</v>
      </c>
      <c r="AH1248" s="214">
        <v>100</v>
      </c>
      <c r="AI1248" s="214">
        <v>100</v>
      </c>
      <c r="AJ1248" s="272">
        <v>100</v>
      </c>
      <c r="AK1248" s="301">
        <v>100</v>
      </c>
      <c r="AL1248" s="301">
        <v>100</v>
      </c>
      <c r="AM1248" s="301">
        <v>100</v>
      </c>
      <c r="AN1248" s="272">
        <v>100</v>
      </c>
      <c r="AO1248" s="301">
        <v>100</v>
      </c>
      <c r="AP1248" s="301">
        <v>100</v>
      </c>
      <c r="AQ1248" s="301">
        <v>100</v>
      </c>
      <c r="AR1248" s="23"/>
      <c r="AS1248" s="116" t="str">
        <f t="shared" si="170"/>
        <v>N</v>
      </c>
      <c r="AT1248" s="113">
        <f>IFERROR(SUMIF('Current NLData'!A:A,'Payment Changes'!G1248,'Current NLData'!K:K)/COUNTIF('Current NLData'!A:A,'Payment Changes'!G1248),0)+IFERROR(VLOOKUP(G1248&amp;"-ALL",NLPaymentExport,10,FALSE),0)</f>
        <v>100</v>
      </c>
      <c r="AU1248" s="117">
        <f t="shared" si="172"/>
        <v>0</v>
      </c>
    </row>
    <row r="1249" spans="1:80" outlineLevel="1" x14ac:dyDescent="0.45">
      <c r="A1249" s="3"/>
      <c r="C1249" s="4"/>
      <c r="D1249" s="456"/>
      <c r="E1249" s="90" t="str">
        <f t="shared" si="167"/>
        <v>Altoona</v>
      </c>
      <c r="F1249" s="92" t="str">
        <f t="shared" si="168"/>
        <v>CP941</v>
      </c>
      <c r="G1249" s="98" t="str">
        <f t="shared" si="173"/>
        <v>CP941-NEW DONOR -4th</v>
      </c>
      <c r="H1249" s="457"/>
      <c r="I1249" s="34" t="s">
        <v>79</v>
      </c>
      <c r="J1249" s="58">
        <v>100</v>
      </c>
      <c r="K1249" s="62">
        <v>100</v>
      </c>
      <c r="L1249" s="58">
        <v>100</v>
      </c>
      <c r="M1249" s="58">
        <v>100</v>
      </c>
      <c r="N1249" s="58">
        <v>100</v>
      </c>
      <c r="O1249" s="58">
        <v>100</v>
      </c>
      <c r="P1249" s="58">
        <v>100</v>
      </c>
      <c r="Q1249" s="58">
        <v>100</v>
      </c>
      <c r="R1249" s="58">
        <v>100</v>
      </c>
      <c r="S1249" s="58">
        <v>100</v>
      </c>
      <c r="T1249" s="58">
        <v>100</v>
      </c>
      <c r="U1249" s="58">
        <v>100</v>
      </c>
      <c r="V1249" s="186">
        <v>100</v>
      </c>
      <c r="W1249" s="186">
        <v>100</v>
      </c>
      <c r="X1249" s="186">
        <v>100</v>
      </c>
      <c r="Y1249" s="186">
        <v>100</v>
      </c>
      <c r="Z1249" s="186">
        <v>100</v>
      </c>
      <c r="AA1249" s="186">
        <v>100</v>
      </c>
      <c r="AB1249" s="186">
        <v>100</v>
      </c>
      <c r="AC1249" s="186">
        <v>100</v>
      </c>
      <c r="AD1249" s="214">
        <v>100</v>
      </c>
      <c r="AE1249" s="214">
        <v>100</v>
      </c>
      <c r="AF1249" s="214">
        <v>100</v>
      </c>
      <c r="AG1249" s="214">
        <v>100</v>
      </c>
      <c r="AH1249" s="214">
        <v>100</v>
      </c>
      <c r="AI1249" s="214">
        <v>100</v>
      </c>
      <c r="AJ1249" s="289">
        <v>30</v>
      </c>
      <c r="AK1249" s="301">
        <v>30</v>
      </c>
      <c r="AL1249" s="289">
        <v>100</v>
      </c>
      <c r="AM1249" s="301">
        <v>100</v>
      </c>
      <c r="AN1249" s="272">
        <v>100</v>
      </c>
      <c r="AO1249" s="301">
        <v>100</v>
      </c>
      <c r="AP1249" s="301">
        <v>100</v>
      </c>
      <c r="AQ1249" s="301">
        <v>100</v>
      </c>
      <c r="AR1249" s="23"/>
      <c r="AS1249" s="116" t="str">
        <f t="shared" si="170"/>
        <v>N</v>
      </c>
      <c r="AT1249" s="113">
        <f>IFERROR(SUMIF('Current NLData'!A:A,'Payment Changes'!G1249,'Current NLData'!K:K)/COUNTIF('Current NLData'!A:A,'Payment Changes'!G1249),0)+IFERROR(VLOOKUP(G1249&amp;"-ALL",NLPaymentExport,10,FALSE),0)</f>
        <v>100</v>
      </c>
      <c r="AU1249" s="117">
        <f t="shared" si="172"/>
        <v>0</v>
      </c>
    </row>
    <row r="1250" spans="1:80" outlineLevel="1" x14ac:dyDescent="0.45">
      <c r="A1250" s="3"/>
      <c r="C1250" s="4"/>
      <c r="D1250" s="456"/>
      <c r="E1250" s="90" t="str">
        <f t="shared" si="167"/>
        <v>Altoona</v>
      </c>
      <c r="F1250" s="92" t="str">
        <f t="shared" si="168"/>
        <v>CP941</v>
      </c>
      <c r="G1250" s="98" t="str">
        <f t="shared" si="173"/>
        <v>CP941-NEW DONOR -5th</v>
      </c>
      <c r="H1250" s="457"/>
      <c r="I1250" s="34" t="s">
        <v>80</v>
      </c>
      <c r="J1250" s="58">
        <v>100</v>
      </c>
      <c r="K1250" s="62">
        <v>100</v>
      </c>
      <c r="L1250" s="58">
        <v>100</v>
      </c>
      <c r="M1250" s="58">
        <v>100</v>
      </c>
      <c r="N1250" s="58">
        <v>100</v>
      </c>
      <c r="O1250" s="58">
        <v>100</v>
      </c>
      <c r="P1250" s="58">
        <v>100</v>
      </c>
      <c r="Q1250" s="58">
        <v>100</v>
      </c>
      <c r="R1250" s="58">
        <v>100</v>
      </c>
      <c r="S1250" s="58">
        <v>100</v>
      </c>
      <c r="T1250" s="58">
        <v>100</v>
      </c>
      <c r="U1250" s="58">
        <v>100</v>
      </c>
      <c r="V1250" s="186">
        <v>100</v>
      </c>
      <c r="W1250" s="186">
        <v>100</v>
      </c>
      <c r="X1250" s="186">
        <v>100</v>
      </c>
      <c r="Y1250" s="186">
        <v>100</v>
      </c>
      <c r="Z1250" s="186">
        <v>100</v>
      </c>
      <c r="AA1250" s="186">
        <v>100</v>
      </c>
      <c r="AB1250" s="186">
        <v>100</v>
      </c>
      <c r="AC1250" s="186">
        <v>100</v>
      </c>
      <c r="AD1250" s="214">
        <v>100</v>
      </c>
      <c r="AE1250" s="214">
        <v>100</v>
      </c>
      <c r="AF1250" s="214">
        <v>100</v>
      </c>
      <c r="AG1250" s="214">
        <v>100</v>
      </c>
      <c r="AH1250" s="214">
        <v>100</v>
      </c>
      <c r="AI1250" s="214">
        <v>100</v>
      </c>
      <c r="AJ1250" s="289">
        <v>30</v>
      </c>
      <c r="AK1250" s="301">
        <v>30</v>
      </c>
      <c r="AL1250" s="289">
        <v>100</v>
      </c>
      <c r="AM1250" s="301">
        <v>100</v>
      </c>
      <c r="AN1250" s="272">
        <v>100</v>
      </c>
      <c r="AO1250" s="301">
        <v>100</v>
      </c>
      <c r="AP1250" s="301">
        <v>100</v>
      </c>
      <c r="AQ1250" s="301">
        <v>100</v>
      </c>
      <c r="AR1250" s="23"/>
      <c r="AS1250" s="116" t="str">
        <f t="shared" si="170"/>
        <v>N</v>
      </c>
      <c r="AT1250" s="113">
        <f>IFERROR(SUMIF('Current NLData'!A:A,'Payment Changes'!G1250,'Current NLData'!K:K)/COUNTIF('Current NLData'!A:A,'Payment Changes'!G1250),0)+IFERROR(VLOOKUP(G1250&amp;"-ALL",NLPaymentExport,10,FALSE),0)</f>
        <v>100</v>
      </c>
      <c r="AU1250" s="117">
        <f t="shared" si="172"/>
        <v>0</v>
      </c>
    </row>
    <row r="1251" spans="1:80" outlineLevel="1" x14ac:dyDescent="0.45">
      <c r="A1251" s="3"/>
      <c r="C1251" s="4"/>
      <c r="D1251" s="456"/>
      <c r="E1251" s="90" t="str">
        <f t="shared" si="167"/>
        <v>Altoona</v>
      </c>
      <c r="F1251" s="92" t="str">
        <f t="shared" si="168"/>
        <v>CP941</v>
      </c>
      <c r="G1251" s="98" t="str">
        <f t="shared" si="173"/>
        <v>CP941-NEW DONOR -6th</v>
      </c>
      <c r="H1251" s="457"/>
      <c r="I1251" s="34" t="s">
        <v>81</v>
      </c>
      <c r="J1251" s="58">
        <v>30</v>
      </c>
      <c r="K1251" s="62">
        <v>30</v>
      </c>
      <c r="L1251" s="58">
        <v>30</v>
      </c>
      <c r="M1251" s="58">
        <v>30</v>
      </c>
      <c r="N1251" s="58">
        <v>30</v>
      </c>
      <c r="O1251" s="58">
        <v>30</v>
      </c>
      <c r="P1251" s="58">
        <v>30</v>
      </c>
      <c r="Q1251" s="58">
        <v>30</v>
      </c>
      <c r="R1251" s="58">
        <v>100</v>
      </c>
      <c r="S1251" s="58">
        <v>100</v>
      </c>
      <c r="T1251" s="58">
        <v>100</v>
      </c>
      <c r="U1251" s="58">
        <v>100</v>
      </c>
      <c r="V1251" s="186">
        <v>100</v>
      </c>
      <c r="W1251" s="186">
        <v>100</v>
      </c>
      <c r="X1251" s="186">
        <v>100</v>
      </c>
      <c r="Y1251" s="186">
        <v>100</v>
      </c>
      <c r="Z1251" s="186">
        <v>100</v>
      </c>
      <c r="AA1251" s="186">
        <v>100</v>
      </c>
      <c r="AB1251" s="186">
        <v>100</v>
      </c>
      <c r="AC1251" s="186">
        <v>100</v>
      </c>
      <c r="AD1251" s="214">
        <v>100</v>
      </c>
      <c r="AE1251" s="214">
        <v>100</v>
      </c>
      <c r="AF1251" s="214">
        <v>100</v>
      </c>
      <c r="AG1251" s="214">
        <v>100</v>
      </c>
      <c r="AH1251" s="214">
        <v>100</v>
      </c>
      <c r="AI1251" s="190">
        <v>30</v>
      </c>
      <c r="AJ1251" s="272">
        <v>30</v>
      </c>
      <c r="AK1251" s="301">
        <v>30</v>
      </c>
      <c r="AL1251" s="289">
        <v>100</v>
      </c>
      <c r="AM1251" s="301">
        <v>100</v>
      </c>
      <c r="AN1251" s="272">
        <v>100</v>
      </c>
      <c r="AO1251" s="301">
        <v>100</v>
      </c>
      <c r="AP1251" s="301">
        <v>100</v>
      </c>
      <c r="AQ1251" s="301">
        <v>100</v>
      </c>
      <c r="AR1251" s="23"/>
      <c r="AS1251" s="116" t="str">
        <f t="shared" si="170"/>
        <v>N</v>
      </c>
      <c r="AT1251" s="113">
        <f>IFERROR(SUMIF('Current NLData'!A:A,'Payment Changes'!G1251,'Current NLData'!K:K)/COUNTIF('Current NLData'!A:A,'Payment Changes'!G1251),0)+IFERROR(VLOOKUP(G1251&amp;"-ALL",NLPaymentExport,10,FALSE),0)</f>
        <v>100</v>
      </c>
      <c r="AU1251" s="117">
        <f t="shared" si="172"/>
        <v>0</v>
      </c>
    </row>
    <row r="1252" spans="1:80" outlineLevel="1" x14ac:dyDescent="0.45">
      <c r="A1252" s="3"/>
      <c r="C1252" s="4"/>
      <c r="D1252" s="456"/>
      <c r="E1252" s="90" t="str">
        <f t="shared" ref="E1252:E1260" si="174">IF(B1252 = "",E1251,B1252)</f>
        <v>Altoona</v>
      </c>
      <c r="F1252" s="92" t="str">
        <f t="shared" ref="F1252:F1260" si="175">IF(D1252 = "",F1251,D1252)</f>
        <v>CP941</v>
      </c>
      <c r="G1252" s="98" t="str">
        <f t="shared" si="173"/>
        <v>CP941-NEW DONOR -7th</v>
      </c>
      <c r="H1252" s="457"/>
      <c r="I1252" s="34" t="s">
        <v>82</v>
      </c>
      <c r="J1252" s="58">
        <v>30</v>
      </c>
      <c r="K1252" s="62">
        <v>80</v>
      </c>
      <c r="L1252" s="58">
        <v>30</v>
      </c>
      <c r="M1252" s="58">
        <v>30</v>
      </c>
      <c r="N1252" s="58">
        <v>30</v>
      </c>
      <c r="O1252" s="58">
        <v>30</v>
      </c>
      <c r="P1252" s="58">
        <v>30</v>
      </c>
      <c r="Q1252" s="58">
        <v>30</v>
      </c>
      <c r="R1252" s="58">
        <v>30</v>
      </c>
      <c r="S1252" s="58">
        <v>30</v>
      </c>
      <c r="T1252" s="58">
        <v>30</v>
      </c>
      <c r="U1252" s="58">
        <v>30</v>
      </c>
      <c r="V1252" s="186">
        <v>30</v>
      </c>
      <c r="W1252" s="186">
        <v>30</v>
      </c>
      <c r="X1252" s="186">
        <v>30</v>
      </c>
      <c r="Y1252" s="186">
        <v>30</v>
      </c>
      <c r="Z1252" s="186">
        <v>30</v>
      </c>
      <c r="AA1252" s="186">
        <v>30</v>
      </c>
      <c r="AB1252" s="186">
        <v>30</v>
      </c>
      <c r="AC1252" s="190">
        <v>100</v>
      </c>
      <c r="AD1252" s="214">
        <v>100</v>
      </c>
      <c r="AE1252" s="214">
        <v>100</v>
      </c>
      <c r="AF1252" s="214">
        <v>100</v>
      </c>
      <c r="AG1252" s="214">
        <v>100</v>
      </c>
      <c r="AH1252" s="214">
        <v>100</v>
      </c>
      <c r="AI1252" s="190">
        <v>30</v>
      </c>
      <c r="AJ1252" s="272">
        <v>30</v>
      </c>
      <c r="AK1252" s="301">
        <v>30</v>
      </c>
      <c r="AL1252" s="301">
        <v>30</v>
      </c>
      <c r="AM1252" s="289">
        <v>100</v>
      </c>
      <c r="AN1252" s="272">
        <v>100</v>
      </c>
      <c r="AO1252" s="301">
        <v>100</v>
      </c>
      <c r="AP1252" s="289">
        <v>30</v>
      </c>
      <c r="AQ1252" s="301">
        <v>30</v>
      </c>
      <c r="AR1252" s="23"/>
      <c r="AS1252" s="116" t="str">
        <f t="shared" si="170"/>
        <v>N</v>
      </c>
      <c r="AT1252" s="113">
        <f>IFERROR(SUMIF('Current NLData'!A:A,'Payment Changes'!G1252,'Current NLData'!K:K)/COUNTIF('Current NLData'!A:A,'Payment Changes'!G1252),0)+IFERROR(VLOOKUP(G1252&amp;"-ALL",NLPaymentExport,10,FALSE),0)</f>
        <v>30</v>
      </c>
      <c r="AU1252" s="117">
        <f t="shared" si="172"/>
        <v>0</v>
      </c>
    </row>
    <row r="1253" spans="1:80" outlineLevel="1" x14ac:dyDescent="0.45">
      <c r="A1253" s="3"/>
      <c r="C1253" s="4"/>
      <c r="D1253" s="456"/>
      <c r="E1253" s="90" t="str">
        <f t="shared" si="174"/>
        <v>Altoona</v>
      </c>
      <c r="F1253" s="92" t="str">
        <f t="shared" si="175"/>
        <v>CP941</v>
      </c>
      <c r="G1253" s="98" t="str">
        <f t="shared" si="173"/>
        <v>CP941-NEW DONOR -8th</v>
      </c>
      <c r="H1253" s="457"/>
      <c r="I1253" s="35" t="s">
        <v>83</v>
      </c>
      <c r="J1253" s="63">
        <v>30</v>
      </c>
      <c r="K1253" s="64">
        <v>30</v>
      </c>
      <c r="L1253" s="63">
        <v>30</v>
      </c>
      <c r="M1253" s="63">
        <v>30</v>
      </c>
      <c r="N1253" s="63">
        <v>30</v>
      </c>
      <c r="O1253" s="63">
        <v>30</v>
      </c>
      <c r="P1253" s="63">
        <v>30</v>
      </c>
      <c r="Q1253" s="63">
        <v>30</v>
      </c>
      <c r="R1253" s="63">
        <v>30</v>
      </c>
      <c r="S1253" s="63">
        <v>30</v>
      </c>
      <c r="T1253" s="63">
        <v>30</v>
      </c>
      <c r="U1253" s="63">
        <v>30</v>
      </c>
      <c r="V1253" s="187">
        <v>30</v>
      </c>
      <c r="W1253" s="187">
        <v>30</v>
      </c>
      <c r="X1253" s="187">
        <v>30</v>
      </c>
      <c r="Y1253" s="187">
        <v>30</v>
      </c>
      <c r="Z1253" s="187">
        <v>30</v>
      </c>
      <c r="AA1253" s="187">
        <v>30</v>
      </c>
      <c r="AB1253" s="187">
        <v>30</v>
      </c>
      <c r="AC1253" s="243">
        <v>100</v>
      </c>
      <c r="AD1253" s="221">
        <v>100</v>
      </c>
      <c r="AE1253" s="221">
        <v>100</v>
      </c>
      <c r="AF1253" s="221">
        <v>100</v>
      </c>
      <c r="AG1253" s="221">
        <v>100</v>
      </c>
      <c r="AH1253" s="221">
        <v>100</v>
      </c>
      <c r="AI1253" s="243">
        <v>30</v>
      </c>
      <c r="AJ1253" s="273">
        <v>30</v>
      </c>
      <c r="AK1253" s="302">
        <v>30</v>
      </c>
      <c r="AL1253" s="302">
        <v>30</v>
      </c>
      <c r="AM1253" s="305">
        <v>100</v>
      </c>
      <c r="AN1253" s="273">
        <v>100</v>
      </c>
      <c r="AO1253" s="302">
        <v>100</v>
      </c>
      <c r="AP1253" s="305">
        <v>30</v>
      </c>
      <c r="AQ1253" s="302">
        <v>30</v>
      </c>
      <c r="AR1253" s="23"/>
      <c r="AS1253" s="116" t="str">
        <f t="shared" si="170"/>
        <v>N</v>
      </c>
      <c r="AT1253" s="113">
        <f>IFERROR(SUMIF('Current NLData'!A:A,'Payment Changes'!G1253,'Current NLData'!K:K)/COUNTIF('Current NLData'!A:A,'Payment Changes'!G1253),0)+IFERROR(VLOOKUP(G1253&amp;"-ALL",NLPaymentExport,10,FALSE),0)</f>
        <v>30</v>
      </c>
      <c r="AU1253" s="117">
        <f t="shared" si="172"/>
        <v>0</v>
      </c>
    </row>
    <row r="1254" spans="1:80" ht="28.5" outlineLevel="1" x14ac:dyDescent="0.45">
      <c r="A1254" s="3"/>
      <c r="C1254" s="4"/>
      <c r="D1254" s="456"/>
      <c r="E1254" s="90" t="str">
        <f t="shared" si="174"/>
        <v>Altoona</v>
      </c>
      <c r="F1254" s="92" t="str">
        <f t="shared" si="175"/>
        <v>CP941</v>
      </c>
      <c r="G1254" s="98" t="str">
        <f t="shared" si="173"/>
        <v>CP941-RETURN - 1st don of the week -STD</v>
      </c>
      <c r="H1254" s="457"/>
      <c r="I1254" s="36" t="s">
        <v>84</v>
      </c>
      <c r="J1254" s="58">
        <v>30</v>
      </c>
      <c r="K1254" s="58">
        <v>30</v>
      </c>
      <c r="L1254" s="58">
        <v>30</v>
      </c>
      <c r="M1254" s="58">
        <v>30</v>
      </c>
      <c r="N1254" s="58">
        <v>30</v>
      </c>
      <c r="O1254" s="58">
        <v>30</v>
      </c>
      <c r="P1254" s="58">
        <v>30</v>
      </c>
      <c r="Q1254" s="58">
        <v>30</v>
      </c>
      <c r="R1254" s="58">
        <v>30</v>
      </c>
      <c r="S1254" s="58">
        <v>30</v>
      </c>
      <c r="T1254" s="58">
        <v>30</v>
      </c>
      <c r="U1254" s="58">
        <v>30</v>
      </c>
      <c r="V1254" s="186">
        <v>30</v>
      </c>
      <c r="W1254" s="186">
        <v>30</v>
      </c>
      <c r="X1254" s="186">
        <v>30</v>
      </c>
      <c r="Y1254" s="186">
        <v>30</v>
      </c>
      <c r="Z1254" s="186">
        <v>30</v>
      </c>
      <c r="AA1254" s="186">
        <v>30</v>
      </c>
      <c r="AB1254" s="186">
        <v>30</v>
      </c>
      <c r="AC1254" s="186">
        <v>30</v>
      </c>
      <c r="AD1254" s="214">
        <v>30</v>
      </c>
      <c r="AE1254" s="214">
        <v>30</v>
      </c>
      <c r="AF1254" s="214">
        <v>30</v>
      </c>
      <c r="AG1254" s="214">
        <v>30</v>
      </c>
      <c r="AH1254" s="214">
        <v>30</v>
      </c>
      <c r="AI1254" s="214">
        <v>30</v>
      </c>
      <c r="AJ1254" s="272">
        <v>30</v>
      </c>
      <c r="AK1254" s="301">
        <v>30</v>
      </c>
      <c r="AL1254" s="301">
        <v>30</v>
      </c>
      <c r="AM1254" s="301">
        <v>30</v>
      </c>
      <c r="AN1254" s="272">
        <v>30</v>
      </c>
      <c r="AO1254" s="301">
        <v>30</v>
      </c>
      <c r="AP1254" s="301">
        <v>30</v>
      </c>
      <c r="AQ1254" s="301">
        <v>30</v>
      </c>
      <c r="AR1254" s="22"/>
      <c r="AS1254" s="116" t="str">
        <f t="shared" si="170"/>
        <v>N</v>
      </c>
      <c r="AT1254" s="113">
        <f>IFERROR(SUMIF('Current NLData'!A:A,'Payment Changes'!G1254,'Current NLData'!K:K)/COUNTIF('Current NLData'!A:A,'Payment Changes'!G1254),0)+IFERROR(VLOOKUP(G1254&amp;"-ALL",NLPaymentExport,10,FALSE),0)</f>
        <v>30</v>
      </c>
      <c r="AU1254" s="117">
        <f t="shared" si="172"/>
        <v>0</v>
      </c>
    </row>
    <row r="1255" spans="1:80" ht="28.5" outlineLevel="1" x14ac:dyDescent="0.45">
      <c r="A1255" s="3"/>
      <c r="C1255" s="4"/>
      <c r="D1255" s="456"/>
      <c r="E1255" s="90" t="str">
        <f t="shared" si="174"/>
        <v>Altoona</v>
      </c>
      <c r="F1255" s="92" t="str">
        <f t="shared" si="175"/>
        <v>CP941</v>
      </c>
      <c r="G1255" s="98" t="str">
        <f t="shared" si="173"/>
        <v>CP941-RETURN - 2nd don of the week -BONUS</v>
      </c>
      <c r="H1255" s="457"/>
      <c r="I1255" s="36" t="s">
        <v>85</v>
      </c>
      <c r="J1255" s="58">
        <v>50</v>
      </c>
      <c r="K1255" s="58">
        <v>50</v>
      </c>
      <c r="L1255" s="58">
        <v>50</v>
      </c>
      <c r="M1255" s="58">
        <v>50</v>
      </c>
      <c r="N1255" s="58">
        <v>50</v>
      </c>
      <c r="O1255" s="58">
        <v>50</v>
      </c>
      <c r="P1255" s="58">
        <v>50</v>
      </c>
      <c r="Q1255" s="58">
        <v>50</v>
      </c>
      <c r="R1255" s="58">
        <v>50</v>
      </c>
      <c r="S1255" s="58">
        <v>50</v>
      </c>
      <c r="T1255" s="58">
        <v>50</v>
      </c>
      <c r="U1255" s="58">
        <v>50</v>
      </c>
      <c r="V1255" s="186">
        <v>50</v>
      </c>
      <c r="W1255" s="186">
        <v>50</v>
      </c>
      <c r="X1255" s="186">
        <v>50</v>
      </c>
      <c r="Y1255" s="186">
        <v>50</v>
      </c>
      <c r="Z1255" s="186">
        <v>50</v>
      </c>
      <c r="AA1255" s="186">
        <v>50</v>
      </c>
      <c r="AB1255" s="186">
        <v>50</v>
      </c>
      <c r="AC1255" s="186">
        <v>50</v>
      </c>
      <c r="AD1255" s="214">
        <v>50</v>
      </c>
      <c r="AE1255" s="214">
        <v>50</v>
      </c>
      <c r="AF1255" s="214">
        <v>50</v>
      </c>
      <c r="AG1255" s="214">
        <v>50</v>
      </c>
      <c r="AH1255" s="214">
        <v>50</v>
      </c>
      <c r="AI1255" s="214">
        <v>50</v>
      </c>
      <c r="AJ1255" s="272">
        <v>50</v>
      </c>
      <c r="AK1255" s="301">
        <v>50</v>
      </c>
      <c r="AL1255" s="301">
        <v>50</v>
      </c>
      <c r="AM1255" s="301">
        <v>50</v>
      </c>
      <c r="AN1255" s="289">
        <v>40</v>
      </c>
      <c r="AO1255" s="301">
        <v>40</v>
      </c>
      <c r="AP1255" s="301">
        <v>40</v>
      </c>
      <c r="AQ1255" s="301">
        <v>40</v>
      </c>
      <c r="AR1255" s="22"/>
      <c r="AS1255" s="116" t="str">
        <f t="shared" si="170"/>
        <v>N</v>
      </c>
      <c r="AT1255" s="113">
        <f>IFERROR(SUMIF('Current NLData'!A:A,'Payment Changes'!G1255,'Current NLData'!K:K)/COUNTIF('Current NLData'!A:A,'Payment Changes'!G1255),0)+IFERROR(VLOOKUP(G1255&amp;"-ALL",NLPaymentExport,10,FALSE),0)</f>
        <v>40</v>
      </c>
      <c r="AU1255" s="117">
        <f t="shared" si="172"/>
        <v>0</v>
      </c>
    </row>
    <row r="1256" spans="1:80" ht="28.5" outlineLevel="1" x14ac:dyDescent="0.45">
      <c r="A1256" s="3"/>
      <c r="C1256" s="4"/>
      <c r="D1256" s="456"/>
      <c r="E1256" s="90" t="str">
        <f t="shared" si="174"/>
        <v>Altoona</v>
      </c>
      <c r="F1256" s="92" t="str">
        <f t="shared" si="175"/>
        <v>CP941</v>
      </c>
      <c r="G1256" s="98" t="str">
        <f t="shared" si="173"/>
        <v>CP941-RETURN - 5th don of the month -BONUS</v>
      </c>
      <c r="H1256" s="457"/>
      <c r="I1256" s="37" t="s">
        <v>86</v>
      </c>
      <c r="J1256" s="65">
        <v>0</v>
      </c>
      <c r="K1256" s="65">
        <v>0</v>
      </c>
      <c r="L1256" s="65">
        <v>0</v>
      </c>
      <c r="M1256" s="65">
        <v>0</v>
      </c>
      <c r="N1256" s="65">
        <v>0</v>
      </c>
      <c r="O1256" s="65">
        <v>0</v>
      </c>
      <c r="P1256" s="65">
        <v>0</v>
      </c>
      <c r="Q1256" s="65">
        <v>0</v>
      </c>
      <c r="R1256" s="65">
        <v>0</v>
      </c>
      <c r="S1256" s="65">
        <v>0</v>
      </c>
      <c r="T1256" s="65">
        <v>0</v>
      </c>
      <c r="U1256" s="65">
        <v>0</v>
      </c>
      <c r="V1256" s="188">
        <v>0</v>
      </c>
      <c r="W1256" s="188">
        <v>0</v>
      </c>
      <c r="X1256" s="188">
        <v>0</v>
      </c>
      <c r="Y1256" s="188">
        <v>0</v>
      </c>
      <c r="Z1256" s="188">
        <v>0</v>
      </c>
      <c r="AA1256" s="188">
        <v>0</v>
      </c>
      <c r="AB1256" s="199">
        <v>0</v>
      </c>
      <c r="AC1256" s="222">
        <v>0</v>
      </c>
      <c r="AD1256" s="222">
        <v>0</v>
      </c>
      <c r="AE1256" s="222">
        <v>0</v>
      </c>
      <c r="AF1256" s="222">
        <v>0</v>
      </c>
      <c r="AG1256" s="222">
        <v>0</v>
      </c>
      <c r="AH1256" s="222">
        <v>0</v>
      </c>
      <c r="AI1256" s="222">
        <v>0</v>
      </c>
      <c r="AJ1256" s="287">
        <v>0</v>
      </c>
      <c r="AK1256" s="303">
        <v>0</v>
      </c>
      <c r="AL1256" s="303">
        <v>0</v>
      </c>
      <c r="AM1256" s="303">
        <v>0</v>
      </c>
      <c r="AN1256" s="287">
        <v>0</v>
      </c>
      <c r="AO1256" s="303">
        <v>0</v>
      </c>
      <c r="AP1256" s="303">
        <v>0</v>
      </c>
      <c r="AQ1256" s="303">
        <v>0</v>
      </c>
      <c r="AR1256" s="22"/>
      <c r="AS1256" s="116" t="str">
        <f t="shared" si="170"/>
        <v>N</v>
      </c>
      <c r="AT1256" s="113">
        <f>IFERROR(SUMIF('Current NLData'!A:A,'Payment Changes'!G1256,'Current NLData'!K:K)/COUNTIF('Current NLData'!A:A,'Payment Changes'!G1256),0)+IFERROR(VLOOKUP(G1256&amp;"-ALL",NLPaymentExport,10,FALSE),0)</f>
        <v>0</v>
      </c>
      <c r="AU1256" s="117">
        <f t="shared" si="172"/>
        <v>0</v>
      </c>
    </row>
    <row r="1257" spans="1:80" ht="28.5" outlineLevel="1" x14ac:dyDescent="0.45">
      <c r="A1257" s="3"/>
      <c r="C1257" s="4"/>
      <c r="D1257" s="456"/>
      <c r="E1257" s="90" t="str">
        <f t="shared" si="174"/>
        <v>Altoona</v>
      </c>
      <c r="F1257" s="92" t="str">
        <f t="shared" si="175"/>
        <v>CP941</v>
      </c>
      <c r="G1257" s="98" t="str">
        <f t="shared" si="173"/>
        <v>CP941-RETURN - 6th don of the month -BONUS</v>
      </c>
      <c r="H1257" s="457"/>
      <c r="I1257" s="38" t="s">
        <v>87</v>
      </c>
      <c r="J1257" s="58">
        <v>0</v>
      </c>
      <c r="K1257" s="58">
        <v>0</v>
      </c>
      <c r="L1257" s="58">
        <v>30</v>
      </c>
      <c r="M1257" s="58">
        <v>30</v>
      </c>
      <c r="N1257" s="58">
        <v>30</v>
      </c>
      <c r="O1257" s="58">
        <v>30</v>
      </c>
      <c r="P1257" s="58">
        <v>30</v>
      </c>
      <c r="Q1257" s="58">
        <v>30</v>
      </c>
      <c r="R1257" s="58">
        <v>80</v>
      </c>
      <c r="S1257" s="58">
        <v>80</v>
      </c>
      <c r="T1257" s="58">
        <v>45</v>
      </c>
      <c r="U1257" s="58">
        <v>45</v>
      </c>
      <c r="V1257" s="186">
        <v>45</v>
      </c>
      <c r="W1257" s="186">
        <v>45</v>
      </c>
      <c r="X1257" s="186">
        <v>0</v>
      </c>
      <c r="Y1257" s="186">
        <v>0</v>
      </c>
      <c r="Z1257" s="186">
        <v>0</v>
      </c>
      <c r="AA1257" s="186">
        <v>0</v>
      </c>
      <c r="AB1257" s="190">
        <v>15</v>
      </c>
      <c r="AC1257" s="190">
        <v>30</v>
      </c>
      <c r="AD1257" s="214">
        <v>30</v>
      </c>
      <c r="AE1257" s="214">
        <v>30</v>
      </c>
      <c r="AF1257" s="214">
        <v>30</v>
      </c>
      <c r="AG1257" s="214">
        <v>30</v>
      </c>
      <c r="AH1257" s="214">
        <v>30</v>
      </c>
      <c r="AI1257" s="214">
        <v>30</v>
      </c>
      <c r="AJ1257" s="289">
        <v>10</v>
      </c>
      <c r="AK1257" s="301">
        <v>10</v>
      </c>
      <c r="AL1257" s="301">
        <v>10</v>
      </c>
      <c r="AM1257" s="301">
        <v>10</v>
      </c>
      <c r="AN1257" s="272">
        <v>10</v>
      </c>
      <c r="AO1257" s="301">
        <v>10</v>
      </c>
      <c r="AP1257" s="289">
        <v>20</v>
      </c>
      <c r="AQ1257" s="301">
        <v>20</v>
      </c>
      <c r="AR1257" s="22"/>
      <c r="AS1257" s="116" t="str">
        <f t="shared" si="170"/>
        <v>N</v>
      </c>
      <c r="AT1257" s="113">
        <f>IFERROR(SUMIF('Current NLData'!A:A,'Payment Changes'!G1257,'Current NLData'!K:K)/COUNTIF('Current NLData'!A:A,'Payment Changes'!G1257),0)+IFERROR(VLOOKUP(G1257&amp;"-ALL",NLPaymentExport,10,FALSE),0)</f>
        <v>20</v>
      </c>
      <c r="AU1257" s="117">
        <f t="shared" si="172"/>
        <v>0</v>
      </c>
    </row>
    <row r="1258" spans="1:80" ht="28.5" outlineLevel="1" x14ac:dyDescent="0.45">
      <c r="A1258" s="3"/>
      <c r="C1258" s="4"/>
      <c r="D1258" s="456"/>
      <c r="E1258" s="90" t="str">
        <f t="shared" si="174"/>
        <v>Altoona</v>
      </c>
      <c r="F1258" s="92" t="str">
        <f t="shared" si="175"/>
        <v>CP941</v>
      </c>
      <c r="G1258" s="98" t="str">
        <f t="shared" si="173"/>
        <v>CP941-RETURN - 7th don of the month -BONUS</v>
      </c>
      <c r="H1258" s="457"/>
      <c r="I1258" s="38" t="s">
        <v>88</v>
      </c>
      <c r="J1258" s="58">
        <v>0</v>
      </c>
      <c r="K1258" s="58">
        <v>0</v>
      </c>
      <c r="L1258" s="58">
        <v>0</v>
      </c>
      <c r="M1258" s="58">
        <v>0</v>
      </c>
      <c r="N1258" s="58">
        <v>0</v>
      </c>
      <c r="O1258" s="58">
        <v>0</v>
      </c>
      <c r="P1258" s="58">
        <v>0</v>
      </c>
      <c r="Q1258" s="58">
        <v>0</v>
      </c>
      <c r="R1258" s="58">
        <v>0</v>
      </c>
      <c r="S1258" s="58">
        <v>0</v>
      </c>
      <c r="T1258" s="58">
        <v>0</v>
      </c>
      <c r="U1258" s="58">
        <v>0</v>
      </c>
      <c r="V1258" s="186">
        <v>0</v>
      </c>
      <c r="W1258" s="186">
        <v>0</v>
      </c>
      <c r="X1258" s="186">
        <v>30</v>
      </c>
      <c r="Y1258" s="186">
        <v>30</v>
      </c>
      <c r="Z1258" s="186">
        <v>30</v>
      </c>
      <c r="AA1258" s="186">
        <v>30</v>
      </c>
      <c r="AB1258" s="186">
        <v>30</v>
      </c>
      <c r="AC1258" s="190">
        <v>40</v>
      </c>
      <c r="AD1258" s="214">
        <v>40</v>
      </c>
      <c r="AE1258" s="214">
        <v>40</v>
      </c>
      <c r="AF1258" s="214">
        <v>40</v>
      </c>
      <c r="AG1258" s="214">
        <v>40</v>
      </c>
      <c r="AH1258" s="214">
        <v>40</v>
      </c>
      <c r="AI1258" s="214">
        <v>40</v>
      </c>
      <c r="AJ1258" s="289">
        <v>0</v>
      </c>
      <c r="AK1258" s="301">
        <v>0</v>
      </c>
      <c r="AL1258" s="301">
        <v>0</v>
      </c>
      <c r="AM1258" s="301">
        <v>0</v>
      </c>
      <c r="AN1258" s="272">
        <v>0</v>
      </c>
      <c r="AO1258" s="301">
        <v>0</v>
      </c>
      <c r="AP1258" s="301">
        <v>0</v>
      </c>
      <c r="AQ1258" s="301">
        <v>0</v>
      </c>
      <c r="AR1258" s="22"/>
      <c r="AS1258" s="116" t="str">
        <f t="shared" si="170"/>
        <v>N</v>
      </c>
      <c r="AT1258" s="113">
        <f>IFERROR(SUMIF('Current NLData'!A:A,'Payment Changes'!G1258,'Current NLData'!K:K)/COUNTIF('Current NLData'!A:A,'Payment Changes'!G1258),0)+IFERROR(VLOOKUP(G1258&amp;"-ALL",NLPaymentExport,10,FALSE),0)</f>
        <v>0</v>
      </c>
      <c r="AU1258" s="117">
        <f t="shared" si="172"/>
        <v>0</v>
      </c>
    </row>
    <row r="1259" spans="1:80" ht="28.5" outlineLevel="1" x14ac:dyDescent="0.45">
      <c r="A1259" s="3"/>
      <c r="C1259" s="4"/>
      <c r="D1259" s="456"/>
      <c r="E1259" s="90" t="str">
        <f t="shared" si="174"/>
        <v>Altoona</v>
      </c>
      <c r="F1259" s="92" t="str">
        <f t="shared" si="175"/>
        <v>CP941</v>
      </c>
      <c r="G1259" s="98" t="str">
        <f t="shared" si="173"/>
        <v>CP941-RETURN - 8th don of the month -BONUS</v>
      </c>
      <c r="H1259" s="457"/>
      <c r="I1259" s="38" t="s">
        <v>89</v>
      </c>
      <c r="J1259" s="58">
        <v>15</v>
      </c>
      <c r="K1259" s="58">
        <v>15</v>
      </c>
      <c r="L1259" s="58">
        <v>0</v>
      </c>
      <c r="M1259" s="58">
        <v>0</v>
      </c>
      <c r="N1259" s="58">
        <v>0</v>
      </c>
      <c r="O1259" s="58">
        <v>0</v>
      </c>
      <c r="P1259" s="58">
        <v>0</v>
      </c>
      <c r="Q1259" s="58">
        <v>0</v>
      </c>
      <c r="R1259" s="58">
        <v>0</v>
      </c>
      <c r="S1259" s="58">
        <v>0</v>
      </c>
      <c r="T1259" s="58">
        <v>0</v>
      </c>
      <c r="U1259" s="58">
        <v>0</v>
      </c>
      <c r="V1259" s="186">
        <v>0</v>
      </c>
      <c r="W1259" s="186">
        <v>0</v>
      </c>
      <c r="X1259" s="186">
        <v>0</v>
      </c>
      <c r="Y1259" s="186">
        <v>0</v>
      </c>
      <c r="Z1259" s="186">
        <v>0</v>
      </c>
      <c r="AA1259" s="186">
        <v>0</v>
      </c>
      <c r="AB1259" s="186">
        <v>0</v>
      </c>
      <c r="AC1259" s="186">
        <v>0</v>
      </c>
      <c r="AD1259" s="214">
        <v>0</v>
      </c>
      <c r="AE1259" s="214">
        <v>0</v>
      </c>
      <c r="AF1259" s="214">
        <v>0</v>
      </c>
      <c r="AG1259" s="214">
        <v>0</v>
      </c>
      <c r="AH1259" s="214">
        <v>0</v>
      </c>
      <c r="AI1259" s="214">
        <v>0</v>
      </c>
      <c r="AJ1259" s="272">
        <v>0</v>
      </c>
      <c r="AK1259" s="301">
        <v>0</v>
      </c>
      <c r="AL1259" s="301">
        <v>0</v>
      </c>
      <c r="AM1259" s="301">
        <v>0</v>
      </c>
      <c r="AN1259" s="272">
        <v>0</v>
      </c>
      <c r="AO1259" s="301">
        <v>0</v>
      </c>
      <c r="AP1259" s="301">
        <v>0</v>
      </c>
      <c r="AQ1259" s="301">
        <v>0</v>
      </c>
      <c r="AR1259" s="22"/>
      <c r="AS1259" s="116" t="str">
        <f t="shared" si="170"/>
        <v>N</v>
      </c>
      <c r="AT1259" s="113">
        <f>IFERROR(SUMIF('Current NLData'!A:A,'Payment Changes'!G1259,'Current NLData'!K:K)/COUNTIF('Current NLData'!A:A,'Payment Changes'!G1259),0)+IFERROR(VLOOKUP(G1259&amp;"-ALL",NLPaymentExport,10,FALSE),0)</f>
        <v>0</v>
      </c>
      <c r="AU1259" s="117">
        <f t="shared" si="172"/>
        <v>0</v>
      </c>
    </row>
    <row r="1260" spans="1:80" ht="28.5" outlineLevel="1" x14ac:dyDescent="0.45">
      <c r="A1260" s="3"/>
      <c r="C1260" s="4" t="str">
        <f>IF(J1260=0,"Warning","")</f>
        <v/>
      </c>
      <c r="D1260" s="456"/>
      <c r="E1260" s="90" t="str">
        <f t="shared" si="174"/>
        <v>Altoona</v>
      </c>
      <c r="F1260" s="92" t="str">
        <f t="shared" si="175"/>
        <v>CP941</v>
      </c>
      <c r="G1260" s="98" t="str">
        <f t="shared" si="173"/>
        <v>CP941-RETURN - Buddy referral  -BONUS</v>
      </c>
      <c r="H1260" s="457"/>
      <c r="I1260" s="39" t="s">
        <v>90</v>
      </c>
      <c r="J1260" s="58">
        <v>50</v>
      </c>
      <c r="K1260" s="58">
        <v>50</v>
      </c>
      <c r="L1260" s="58">
        <v>50</v>
      </c>
      <c r="M1260" s="58">
        <v>50</v>
      </c>
      <c r="N1260" s="58">
        <v>50</v>
      </c>
      <c r="O1260" s="58">
        <v>50</v>
      </c>
      <c r="P1260" s="58">
        <v>50</v>
      </c>
      <c r="Q1260" s="58">
        <v>50</v>
      </c>
      <c r="R1260" s="58">
        <v>50</v>
      </c>
      <c r="S1260" s="58">
        <v>50</v>
      </c>
      <c r="T1260" s="58">
        <v>50</v>
      </c>
      <c r="U1260" s="58">
        <v>50</v>
      </c>
      <c r="V1260" s="186">
        <v>50</v>
      </c>
      <c r="W1260" s="186">
        <v>50</v>
      </c>
      <c r="X1260" s="186">
        <v>50</v>
      </c>
      <c r="Y1260" s="186">
        <v>50</v>
      </c>
      <c r="Z1260" s="186">
        <v>50</v>
      </c>
      <c r="AA1260" s="186">
        <v>100</v>
      </c>
      <c r="AB1260" s="190">
        <v>50</v>
      </c>
      <c r="AC1260" s="214">
        <v>50</v>
      </c>
      <c r="AD1260" s="214">
        <v>50</v>
      </c>
      <c r="AE1260" s="214">
        <v>50</v>
      </c>
      <c r="AF1260" s="214">
        <v>50</v>
      </c>
      <c r="AG1260" s="214">
        <v>50</v>
      </c>
      <c r="AH1260" s="214">
        <v>50</v>
      </c>
      <c r="AI1260" s="214">
        <v>50</v>
      </c>
      <c r="AJ1260" s="289">
        <v>25</v>
      </c>
      <c r="AK1260" s="301">
        <v>25</v>
      </c>
      <c r="AL1260" s="301">
        <v>25</v>
      </c>
      <c r="AM1260" s="289">
        <v>50</v>
      </c>
      <c r="AN1260" s="272">
        <v>50</v>
      </c>
      <c r="AO1260" s="301">
        <v>50</v>
      </c>
      <c r="AP1260" s="289">
        <v>75</v>
      </c>
      <c r="AQ1260" s="301">
        <v>75</v>
      </c>
      <c r="AR1260" s="22"/>
      <c r="AS1260" s="116" t="str">
        <f t="shared" si="170"/>
        <v>N</v>
      </c>
      <c r="AT1260" s="113">
        <f>IFERROR(SUMIF('Current NLData'!A:A,'Payment Changes'!G1260,'Current NLData'!K:K)/COUNTIF('Current NLData'!A:A,'Payment Changes'!G1260),0)+IFERROR(VLOOKUP(G1260&amp;"-ALL",NLPaymentExport,10,FALSE),0)</f>
        <v>75</v>
      </c>
      <c r="AU1260" s="117">
        <f t="shared" si="172"/>
        <v>0</v>
      </c>
    </row>
    <row r="1261" spans="1:80" s="89" customFormat="1" ht="21.4" thickBot="1" x14ac:dyDescent="0.7">
      <c r="A1261" s="85"/>
      <c r="B1261" s="348"/>
      <c r="C1261" s="160"/>
      <c r="D1261" s="86"/>
      <c r="E1261" s="86"/>
      <c r="F1261" s="86"/>
      <c r="G1261" s="86"/>
      <c r="H1261" s="95"/>
      <c r="I1261" s="87"/>
      <c r="J1261" s="88"/>
      <c r="K1261" s="88"/>
      <c r="L1261" s="88"/>
      <c r="M1261" s="88"/>
      <c r="N1261" s="88"/>
      <c r="O1261" s="88"/>
      <c r="P1261" s="88"/>
      <c r="Q1261" s="88"/>
      <c r="R1261" s="88"/>
      <c r="S1261" s="88"/>
      <c r="T1261" s="88"/>
      <c r="U1261" s="88"/>
      <c r="V1261" s="189" t="s">
        <v>91</v>
      </c>
      <c r="W1261" s="189" t="s">
        <v>91</v>
      </c>
      <c r="X1261" s="189" t="s">
        <v>91</v>
      </c>
      <c r="Y1261" s="189" t="s">
        <v>91</v>
      </c>
      <c r="Z1261" s="189" t="s">
        <v>91</v>
      </c>
      <c r="AA1261" s="189" t="s">
        <v>91</v>
      </c>
      <c r="AB1261" s="189" t="s">
        <v>91</v>
      </c>
      <c r="AC1261" s="189" t="s">
        <v>91</v>
      </c>
      <c r="AD1261" s="257" t="s">
        <v>91</v>
      </c>
      <c r="AE1261" s="257" t="s">
        <v>91</v>
      </c>
      <c r="AF1261" s="257" t="s">
        <v>91</v>
      </c>
      <c r="AG1261" s="257" t="s">
        <v>91</v>
      </c>
      <c r="AH1261" s="257" t="s">
        <v>91</v>
      </c>
      <c r="AI1261" s="257" t="s">
        <v>91</v>
      </c>
      <c r="AJ1261" s="288" t="s">
        <v>91</v>
      </c>
      <c r="AK1261" s="311" t="s">
        <v>91</v>
      </c>
      <c r="AL1261" s="311" t="s">
        <v>91</v>
      </c>
      <c r="AM1261" s="311" t="s">
        <v>91</v>
      </c>
      <c r="AN1261" s="288" t="s">
        <v>91</v>
      </c>
      <c r="AO1261" s="311" t="s">
        <v>91</v>
      </c>
      <c r="AP1261" s="311" t="s">
        <v>91</v>
      </c>
      <c r="AQ1261" s="311" t="s">
        <v>91</v>
      </c>
      <c r="AR1261" s="21"/>
      <c r="AS1261" s="116" t="str">
        <f t="shared" si="170"/>
        <v>N</v>
      </c>
      <c r="AT1261" s="113">
        <f>IFERROR(SUMIF('Current NLData'!A:A,'Payment Changes'!G1261,'Current NLData'!K:K)/COUNTIF('Current NLData'!A:A,'Payment Changes'!G1261),0)+IFERROR(VLOOKUP(G1261&amp;"-ALL",NLPaymentExport,10,FALSE),0)</f>
        <v>0</v>
      </c>
      <c r="AU1261" s="117" t="str">
        <f t="shared" si="172"/>
        <v/>
      </c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</row>
    <row r="1262" spans="1:80" s="10" customFormat="1" x14ac:dyDescent="0.45">
      <c r="A1262" s="458">
        <v>69</v>
      </c>
      <c r="B1262" s="461" t="s">
        <v>863</v>
      </c>
      <c r="C1262" s="464" t="s">
        <v>304</v>
      </c>
      <c r="D1262" s="467" t="s">
        <v>305</v>
      </c>
      <c r="E1262" s="105" t="str">
        <f t="shared" ref="E1262:E1300" si="176">IF(B1262 = "",E1261,B1262)</f>
        <v>La Vergne</v>
      </c>
      <c r="F1262" s="106" t="s">
        <v>864</v>
      </c>
      <c r="G1262" s="107" t="str">
        <f t="shared" ref="G1262:G1280" si="177">F1262&amp;"-"&amp;I1262</f>
        <v>CP574-New Donor</v>
      </c>
      <c r="H1262" s="470" t="s">
        <v>148</v>
      </c>
      <c r="I1262" s="76" t="s">
        <v>48</v>
      </c>
      <c r="J1262" s="40" t="s">
        <v>865</v>
      </c>
      <c r="K1262" s="41" t="s">
        <v>866</v>
      </c>
      <c r="L1262" s="41" t="s">
        <v>867</v>
      </c>
      <c r="M1262" s="42" t="s">
        <v>867</v>
      </c>
      <c r="N1262" s="40" t="s">
        <v>867</v>
      </c>
      <c r="O1262" s="40" t="s">
        <v>867</v>
      </c>
      <c r="P1262" s="40" t="s">
        <v>867</v>
      </c>
      <c r="Q1262" s="40" t="s">
        <v>138</v>
      </c>
      <c r="R1262" s="40" t="s">
        <v>138</v>
      </c>
      <c r="S1262" s="40" t="s">
        <v>138</v>
      </c>
      <c r="T1262" s="40" t="s">
        <v>138</v>
      </c>
      <c r="U1262" s="40" t="s">
        <v>138</v>
      </c>
      <c r="V1262" s="180" t="s">
        <v>138</v>
      </c>
      <c r="W1262" s="180" t="s">
        <v>138</v>
      </c>
      <c r="X1262" s="180" t="s">
        <v>138</v>
      </c>
      <c r="Y1262" s="180" t="s">
        <v>138</v>
      </c>
      <c r="Z1262" s="180" t="s">
        <v>138</v>
      </c>
      <c r="AA1262" s="180" t="s">
        <v>138</v>
      </c>
      <c r="AB1262" s="180" t="s">
        <v>138</v>
      </c>
      <c r="AC1262" s="171" t="s">
        <v>106</v>
      </c>
      <c r="AD1262" s="251" t="s">
        <v>106</v>
      </c>
      <c r="AE1262" s="251" t="s">
        <v>106</v>
      </c>
      <c r="AF1262" s="251" t="s">
        <v>106</v>
      </c>
      <c r="AG1262" s="251" t="s">
        <v>58</v>
      </c>
      <c r="AH1262" s="251" t="s">
        <v>106</v>
      </c>
      <c r="AI1262" s="251" t="s">
        <v>58</v>
      </c>
      <c r="AJ1262" s="282" t="s">
        <v>57</v>
      </c>
      <c r="AK1262" s="320" t="s">
        <v>57</v>
      </c>
      <c r="AL1262" s="282" t="s">
        <v>152</v>
      </c>
      <c r="AM1262" s="320" t="s">
        <v>152</v>
      </c>
      <c r="AN1262" s="281" t="s">
        <v>152</v>
      </c>
      <c r="AO1262" s="320" t="s">
        <v>152</v>
      </c>
      <c r="AP1262" s="320" t="s">
        <v>152</v>
      </c>
      <c r="AQ1262" s="320" t="s">
        <v>152</v>
      </c>
      <c r="AR1262" s="108"/>
      <c r="AS1262" s="116" t="str">
        <f t="shared" si="170"/>
        <v>N</v>
      </c>
      <c r="AT1262" s="113">
        <f>IFERROR(SUMIF('Current NLData'!A:A,'Payment Changes'!G1262,'Current NLData'!K:K)/COUNTIF('Current NLData'!A:A,'Payment Changes'!G1262),0)+IFERROR(VLOOKUP(G1262&amp;"-ALL",NLPaymentExport,10,FALSE),0)</f>
        <v>0</v>
      </c>
      <c r="AU1262" s="117" t="str">
        <f t="shared" si="172"/>
        <v/>
      </c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</row>
    <row r="1263" spans="1:80" x14ac:dyDescent="0.45">
      <c r="A1263" s="459"/>
      <c r="B1263" s="462"/>
      <c r="C1263" s="465"/>
      <c r="D1263" s="468"/>
      <c r="E1263" s="90" t="str">
        <f t="shared" si="176"/>
        <v>La Vergne</v>
      </c>
      <c r="F1263" s="91" t="s">
        <v>864</v>
      </c>
      <c r="G1263" s="97" t="str">
        <f t="shared" si="177"/>
        <v>CP574-Return Donor</v>
      </c>
      <c r="H1263" s="471"/>
      <c r="I1263" s="77" t="s">
        <v>60</v>
      </c>
      <c r="J1263" s="43" t="s">
        <v>868</v>
      </c>
      <c r="K1263" s="43" t="s">
        <v>868</v>
      </c>
      <c r="L1263" s="44" t="s">
        <v>867</v>
      </c>
      <c r="M1263" s="45" t="s">
        <v>867</v>
      </c>
      <c r="N1263" s="43" t="s">
        <v>867</v>
      </c>
      <c r="O1263" s="43" t="s">
        <v>867</v>
      </c>
      <c r="P1263" s="43" t="s">
        <v>867</v>
      </c>
      <c r="Q1263" s="43" t="s">
        <v>869</v>
      </c>
      <c r="R1263" s="43" t="s">
        <v>869</v>
      </c>
      <c r="S1263" s="43" t="s">
        <v>869</v>
      </c>
      <c r="T1263" s="43" t="s">
        <v>869</v>
      </c>
      <c r="U1263" s="43" t="s">
        <v>869</v>
      </c>
      <c r="V1263" s="176" t="s">
        <v>869</v>
      </c>
      <c r="W1263" s="176" t="s">
        <v>869</v>
      </c>
      <c r="X1263" s="176" t="s">
        <v>869</v>
      </c>
      <c r="Y1263" s="176" t="s">
        <v>869</v>
      </c>
      <c r="Z1263" s="176" t="s">
        <v>869</v>
      </c>
      <c r="AA1263" s="176" t="s">
        <v>869</v>
      </c>
      <c r="AB1263" s="176" t="s">
        <v>869</v>
      </c>
      <c r="AC1263" s="246" t="s">
        <v>869</v>
      </c>
      <c r="AD1263" s="245" t="s">
        <v>869</v>
      </c>
      <c r="AE1263" s="245" t="s">
        <v>869</v>
      </c>
      <c r="AF1263" s="245" t="s">
        <v>869</v>
      </c>
      <c r="AG1263" s="245" t="s">
        <v>869</v>
      </c>
      <c r="AH1263" s="245" t="s">
        <v>869</v>
      </c>
      <c r="AI1263" s="245" t="s">
        <v>869</v>
      </c>
      <c r="AJ1263" s="270" t="s">
        <v>869</v>
      </c>
      <c r="AK1263" s="313" t="s">
        <v>869</v>
      </c>
      <c r="AL1263" s="313" t="s">
        <v>869</v>
      </c>
      <c r="AM1263" s="271" t="s">
        <v>802</v>
      </c>
      <c r="AN1263" s="271" t="s">
        <v>870</v>
      </c>
      <c r="AO1263" s="313" t="s">
        <v>870</v>
      </c>
      <c r="AP1263" s="313" t="s">
        <v>870</v>
      </c>
      <c r="AQ1263" s="313" t="s">
        <v>870</v>
      </c>
      <c r="AR1263" s="21"/>
      <c r="AS1263" s="116" t="str">
        <f t="shared" si="170"/>
        <v>N</v>
      </c>
      <c r="AT1263" s="113">
        <f>IFERROR(SUMIF('Current NLData'!A:A,'Payment Changes'!G1263,'Current NLData'!K:K)/COUNTIF('Current NLData'!A:A,'Payment Changes'!G1263),0)+IFERROR(VLOOKUP(G1263&amp;"-ALL",NLPaymentExport,10,FALSE),0)</f>
        <v>0</v>
      </c>
      <c r="AU1263" s="117" t="str">
        <f t="shared" si="172"/>
        <v/>
      </c>
    </row>
    <row r="1264" spans="1:80" x14ac:dyDescent="0.45">
      <c r="A1264" s="459"/>
      <c r="B1264" s="462"/>
      <c r="C1264" s="465"/>
      <c r="D1264" s="468"/>
      <c r="E1264" s="90" t="str">
        <f t="shared" si="176"/>
        <v>La Vergne</v>
      </c>
      <c r="F1264" s="91" t="s">
        <v>864</v>
      </c>
      <c r="G1264" s="97" t="str">
        <f t="shared" si="177"/>
        <v>CP574-Retention Bonus</v>
      </c>
      <c r="H1264" s="471"/>
      <c r="I1264" s="78" t="s">
        <v>62</v>
      </c>
      <c r="J1264" s="46" t="s">
        <v>316</v>
      </c>
      <c r="K1264" s="46" t="s">
        <v>316</v>
      </c>
      <c r="L1264" s="47" t="s">
        <v>64</v>
      </c>
      <c r="M1264" s="48" t="s">
        <v>64</v>
      </c>
      <c r="N1264" s="46" t="s">
        <v>64</v>
      </c>
      <c r="O1264" s="46" t="s">
        <v>611</v>
      </c>
      <c r="P1264" s="46" t="s">
        <v>611</v>
      </c>
      <c r="Q1264" s="46" t="s">
        <v>611</v>
      </c>
      <c r="R1264" s="46" t="s">
        <v>611</v>
      </c>
      <c r="S1264" s="46" t="s">
        <v>611</v>
      </c>
      <c r="T1264" s="46" t="s">
        <v>611</v>
      </c>
      <c r="U1264" s="46" t="s">
        <v>611</v>
      </c>
      <c r="V1264" s="177" t="s">
        <v>611</v>
      </c>
      <c r="W1264" s="177" t="s">
        <v>611</v>
      </c>
      <c r="X1264" s="177" t="s">
        <v>278</v>
      </c>
      <c r="Y1264" s="177" t="s">
        <v>278</v>
      </c>
      <c r="Z1264" s="177" t="s">
        <v>278</v>
      </c>
      <c r="AA1264" s="177" t="s">
        <v>278</v>
      </c>
      <c r="AB1264" s="177" t="s">
        <v>278</v>
      </c>
      <c r="AC1264" s="229" t="s">
        <v>71</v>
      </c>
      <c r="AD1264" s="248" t="s">
        <v>71</v>
      </c>
      <c r="AE1264" s="248" t="s">
        <v>71</v>
      </c>
      <c r="AF1264" s="248" t="s">
        <v>71</v>
      </c>
      <c r="AG1264" s="248" t="s">
        <v>71</v>
      </c>
      <c r="AH1264" s="248" t="s">
        <v>71</v>
      </c>
      <c r="AI1264" s="248" t="s">
        <v>71</v>
      </c>
      <c r="AJ1264" s="280" t="s">
        <v>71</v>
      </c>
      <c r="AK1264" s="314" t="s">
        <v>71</v>
      </c>
      <c r="AL1264" s="314" t="s">
        <v>71</v>
      </c>
      <c r="AM1264" s="276" t="s">
        <v>839</v>
      </c>
      <c r="AN1264" s="276" t="s">
        <v>871</v>
      </c>
      <c r="AO1264" s="314" t="s">
        <v>871</v>
      </c>
      <c r="AP1264" s="314" t="s">
        <v>871</v>
      </c>
      <c r="AQ1264" s="314" t="s">
        <v>871</v>
      </c>
      <c r="AR1264" s="21"/>
      <c r="AS1264" s="116" t="str">
        <f t="shared" si="170"/>
        <v>N</v>
      </c>
      <c r="AT1264" s="113">
        <f>IFERROR(SUMIF('Current NLData'!A:A,'Payment Changes'!G1264,'Current NLData'!K:K)/COUNTIF('Current NLData'!A:A,'Payment Changes'!G1264),0)+IFERROR(VLOOKUP(G1264&amp;"-ALL",NLPaymentExport,10,FALSE),0)</f>
        <v>0</v>
      </c>
      <c r="AU1264" s="117" t="str">
        <f t="shared" si="172"/>
        <v/>
      </c>
    </row>
    <row r="1265" spans="1:80" s="15" customFormat="1" ht="14.65" thickBot="1" x14ac:dyDescent="0.5">
      <c r="A1265" s="460"/>
      <c r="B1265" s="463"/>
      <c r="C1265" s="466"/>
      <c r="D1265" s="469"/>
      <c r="E1265" s="109" t="str">
        <f t="shared" si="176"/>
        <v>La Vergne</v>
      </c>
      <c r="F1265" s="110" t="s">
        <v>864</v>
      </c>
      <c r="G1265" s="111" t="str">
        <f t="shared" si="177"/>
        <v>CP574-Referral</v>
      </c>
      <c r="H1265" s="472"/>
      <c r="I1265" s="79" t="s">
        <v>73</v>
      </c>
      <c r="J1265" s="49">
        <v>50</v>
      </c>
      <c r="K1265" s="49">
        <v>50</v>
      </c>
      <c r="L1265" s="50" t="s">
        <v>64</v>
      </c>
      <c r="M1265" s="51" t="s">
        <v>64</v>
      </c>
      <c r="N1265" s="49" t="s">
        <v>64</v>
      </c>
      <c r="O1265" s="49">
        <v>50</v>
      </c>
      <c r="P1265" s="49">
        <v>50</v>
      </c>
      <c r="Q1265" s="49">
        <v>50</v>
      </c>
      <c r="R1265" s="49">
        <v>50</v>
      </c>
      <c r="S1265" s="49">
        <v>50</v>
      </c>
      <c r="T1265" s="49">
        <v>50</v>
      </c>
      <c r="U1265" s="49">
        <v>50</v>
      </c>
      <c r="V1265" s="178">
        <v>50</v>
      </c>
      <c r="W1265" s="178">
        <v>50</v>
      </c>
      <c r="X1265" s="178">
        <v>50</v>
      </c>
      <c r="Y1265" s="178">
        <v>50</v>
      </c>
      <c r="Z1265" s="178">
        <v>50</v>
      </c>
      <c r="AA1265" s="178" t="s">
        <v>134</v>
      </c>
      <c r="AB1265" s="233" t="s">
        <v>862</v>
      </c>
      <c r="AC1265" s="244" t="s">
        <v>133</v>
      </c>
      <c r="AD1265" s="249" t="s">
        <v>133</v>
      </c>
      <c r="AE1265" s="249" t="s">
        <v>133</v>
      </c>
      <c r="AF1265" s="249" t="s">
        <v>133</v>
      </c>
      <c r="AG1265" s="249">
        <v>50</v>
      </c>
      <c r="AH1265" s="249" t="s">
        <v>133</v>
      </c>
      <c r="AI1265" s="249">
        <v>50</v>
      </c>
      <c r="AJ1265" s="283">
        <v>25</v>
      </c>
      <c r="AK1265" s="315">
        <v>25</v>
      </c>
      <c r="AL1265" s="315">
        <v>25</v>
      </c>
      <c r="AM1265" s="283">
        <v>50</v>
      </c>
      <c r="AN1265" s="283">
        <v>100</v>
      </c>
      <c r="AO1265" s="315">
        <v>100</v>
      </c>
      <c r="AP1265" s="315">
        <v>100</v>
      </c>
      <c r="AQ1265" s="315">
        <v>100</v>
      </c>
      <c r="AR1265" s="112"/>
      <c r="AS1265" s="116" t="str">
        <f t="shared" si="170"/>
        <v>N</v>
      </c>
      <c r="AT1265" s="113">
        <f>IFERROR(SUMIF('Current NLData'!A:A,'Payment Changes'!G1265,'Current NLData'!K:K)/COUNTIF('Current NLData'!A:A,'Payment Changes'!G1265),0)+IFERROR(VLOOKUP(G1265&amp;"-ALL",NLPaymentExport,10,FALSE),0)</f>
        <v>0</v>
      </c>
      <c r="AU1265" s="117" t="str">
        <f t="shared" si="172"/>
        <v/>
      </c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</row>
    <row r="1266" spans="1:80" outlineLevel="1" x14ac:dyDescent="0.45">
      <c r="A1266" s="3"/>
      <c r="C1266" s="4"/>
      <c r="D1266" s="455" t="s">
        <v>864</v>
      </c>
      <c r="E1266" s="90" t="str">
        <f t="shared" si="176"/>
        <v>La Vergne</v>
      </c>
      <c r="F1266" s="92" t="str">
        <f t="shared" ref="F1266:F1300" si="178">IF(D1266 = "",F1265,D1266)</f>
        <v>CP574</v>
      </c>
      <c r="G1266" s="98" t="str">
        <f t="shared" si="177"/>
        <v>CP574-NEW DONOR -1st</v>
      </c>
      <c r="H1266" s="457" t="s">
        <v>75</v>
      </c>
      <c r="I1266" s="33" t="s">
        <v>76</v>
      </c>
      <c r="J1266" s="60">
        <v>100</v>
      </c>
      <c r="K1266" s="61">
        <v>100</v>
      </c>
      <c r="L1266" s="60">
        <v>65</v>
      </c>
      <c r="M1266" s="60">
        <v>65</v>
      </c>
      <c r="N1266" s="60">
        <v>65</v>
      </c>
      <c r="O1266" s="60">
        <v>65</v>
      </c>
      <c r="P1266" s="60">
        <v>65</v>
      </c>
      <c r="Q1266" s="60">
        <v>100</v>
      </c>
      <c r="R1266" s="60">
        <v>100</v>
      </c>
      <c r="S1266" s="60">
        <v>100</v>
      </c>
      <c r="T1266" s="60">
        <v>100</v>
      </c>
      <c r="U1266" s="60">
        <v>100</v>
      </c>
      <c r="V1266" s="185">
        <v>100</v>
      </c>
      <c r="W1266" s="185">
        <v>100</v>
      </c>
      <c r="X1266" s="185">
        <v>100</v>
      </c>
      <c r="Y1266" s="185">
        <v>100</v>
      </c>
      <c r="Z1266" s="185">
        <v>100</v>
      </c>
      <c r="AA1266" s="185">
        <v>100</v>
      </c>
      <c r="AB1266" s="185">
        <v>100</v>
      </c>
      <c r="AC1266" s="185">
        <v>100</v>
      </c>
      <c r="AD1266" s="220">
        <v>100</v>
      </c>
      <c r="AE1266" s="220">
        <v>100</v>
      </c>
      <c r="AF1266" s="220">
        <v>100</v>
      </c>
      <c r="AG1266" s="220">
        <v>100</v>
      </c>
      <c r="AH1266" s="220">
        <v>100</v>
      </c>
      <c r="AI1266" s="220">
        <v>100</v>
      </c>
      <c r="AJ1266" s="286">
        <v>100</v>
      </c>
      <c r="AK1266" s="300">
        <v>100</v>
      </c>
      <c r="AL1266" s="300">
        <v>100</v>
      </c>
      <c r="AM1266" s="300">
        <v>100</v>
      </c>
      <c r="AN1266" s="286">
        <v>100</v>
      </c>
      <c r="AO1266" s="300">
        <v>100</v>
      </c>
      <c r="AP1266" s="300">
        <v>100</v>
      </c>
      <c r="AQ1266" s="300">
        <v>100</v>
      </c>
      <c r="AR1266" s="23"/>
      <c r="AS1266" s="116" t="str">
        <f t="shared" si="170"/>
        <v>N</v>
      </c>
      <c r="AT1266" s="113">
        <f>IFERROR(SUMIF('Current NLData'!A:A,'Payment Changes'!G1266,'Current NLData'!K:K)/COUNTIF('Current NLData'!A:A,'Payment Changes'!G1266),0)+IFERROR(VLOOKUP(G1266&amp;"-ALL",NLPaymentExport,10,FALSE),0)</f>
        <v>100</v>
      </c>
      <c r="AU1266" s="117">
        <f t="shared" si="172"/>
        <v>0</v>
      </c>
    </row>
    <row r="1267" spans="1:80" outlineLevel="1" x14ac:dyDescent="0.45">
      <c r="A1267" s="3"/>
      <c r="C1267" s="4"/>
      <c r="D1267" s="456"/>
      <c r="E1267" s="90" t="str">
        <f t="shared" si="176"/>
        <v>La Vergne</v>
      </c>
      <c r="F1267" s="92" t="str">
        <f t="shared" si="178"/>
        <v>CP574</v>
      </c>
      <c r="G1267" s="98" t="str">
        <f t="shared" si="177"/>
        <v>CP574-NEW DONOR -2nd</v>
      </c>
      <c r="H1267" s="457"/>
      <c r="I1267" s="34" t="s">
        <v>77</v>
      </c>
      <c r="J1267" s="58">
        <v>150</v>
      </c>
      <c r="K1267" s="62">
        <v>150</v>
      </c>
      <c r="L1267" s="58">
        <v>65</v>
      </c>
      <c r="M1267" s="58">
        <v>65</v>
      </c>
      <c r="N1267" s="58">
        <v>65</v>
      </c>
      <c r="O1267" s="58">
        <v>65</v>
      </c>
      <c r="P1267" s="58">
        <v>65</v>
      </c>
      <c r="Q1267" s="58">
        <v>100</v>
      </c>
      <c r="R1267" s="58">
        <v>100</v>
      </c>
      <c r="S1267" s="58">
        <v>100</v>
      </c>
      <c r="T1267" s="58">
        <v>100</v>
      </c>
      <c r="U1267" s="58">
        <v>100</v>
      </c>
      <c r="V1267" s="186">
        <v>100</v>
      </c>
      <c r="W1267" s="186">
        <v>100</v>
      </c>
      <c r="X1267" s="186">
        <v>100</v>
      </c>
      <c r="Y1267" s="186">
        <v>100</v>
      </c>
      <c r="Z1267" s="186">
        <v>100</v>
      </c>
      <c r="AA1267" s="186">
        <v>100</v>
      </c>
      <c r="AB1267" s="186">
        <v>100</v>
      </c>
      <c r="AC1267" s="186">
        <v>100</v>
      </c>
      <c r="AD1267" s="214">
        <v>100</v>
      </c>
      <c r="AE1267" s="214">
        <v>100</v>
      </c>
      <c r="AF1267" s="214">
        <v>100</v>
      </c>
      <c r="AG1267" s="214">
        <v>100</v>
      </c>
      <c r="AH1267" s="214">
        <v>100</v>
      </c>
      <c r="AI1267" s="214">
        <v>100</v>
      </c>
      <c r="AJ1267" s="272">
        <v>100</v>
      </c>
      <c r="AK1267" s="301">
        <v>100</v>
      </c>
      <c r="AL1267" s="301">
        <v>100</v>
      </c>
      <c r="AM1267" s="301">
        <v>100</v>
      </c>
      <c r="AN1267" s="272">
        <v>100</v>
      </c>
      <c r="AO1267" s="301">
        <v>100</v>
      </c>
      <c r="AP1267" s="301">
        <v>100</v>
      </c>
      <c r="AQ1267" s="301">
        <v>100</v>
      </c>
      <c r="AR1267" s="23"/>
      <c r="AS1267" s="116" t="str">
        <f t="shared" si="170"/>
        <v>N</v>
      </c>
      <c r="AT1267" s="113">
        <f>IFERROR(SUMIF('Current NLData'!A:A,'Payment Changes'!G1267,'Current NLData'!K:K)/COUNTIF('Current NLData'!A:A,'Payment Changes'!G1267),0)+IFERROR(VLOOKUP(G1267&amp;"-ALL",NLPaymentExport,10,FALSE),0)</f>
        <v>100</v>
      </c>
      <c r="AU1267" s="117">
        <f t="shared" si="172"/>
        <v>0</v>
      </c>
    </row>
    <row r="1268" spans="1:80" outlineLevel="1" x14ac:dyDescent="0.45">
      <c r="A1268" s="3"/>
      <c r="C1268" s="4"/>
      <c r="D1268" s="456"/>
      <c r="E1268" s="90" t="str">
        <f t="shared" si="176"/>
        <v>La Vergne</v>
      </c>
      <c r="F1268" s="92" t="str">
        <f t="shared" si="178"/>
        <v>CP574</v>
      </c>
      <c r="G1268" s="98" t="str">
        <f t="shared" si="177"/>
        <v>CP574-NEW DONOR -3rd</v>
      </c>
      <c r="H1268" s="457"/>
      <c r="I1268" s="34" t="s">
        <v>78</v>
      </c>
      <c r="J1268" s="58">
        <v>200</v>
      </c>
      <c r="K1268" s="62">
        <v>200</v>
      </c>
      <c r="L1268" s="58">
        <v>65</v>
      </c>
      <c r="M1268" s="58">
        <v>65</v>
      </c>
      <c r="N1268" s="58">
        <v>65</v>
      </c>
      <c r="O1268" s="58">
        <v>65</v>
      </c>
      <c r="P1268" s="58">
        <v>65</v>
      </c>
      <c r="Q1268" s="58">
        <v>100</v>
      </c>
      <c r="R1268" s="58">
        <v>100</v>
      </c>
      <c r="S1268" s="58">
        <v>100</v>
      </c>
      <c r="T1268" s="58">
        <v>100</v>
      </c>
      <c r="U1268" s="58">
        <v>100</v>
      </c>
      <c r="V1268" s="186">
        <v>100</v>
      </c>
      <c r="W1268" s="186">
        <v>100</v>
      </c>
      <c r="X1268" s="186">
        <v>100</v>
      </c>
      <c r="Y1268" s="186">
        <v>100</v>
      </c>
      <c r="Z1268" s="186">
        <v>100</v>
      </c>
      <c r="AA1268" s="186">
        <v>100</v>
      </c>
      <c r="AB1268" s="186">
        <v>100</v>
      </c>
      <c r="AC1268" s="186">
        <v>100</v>
      </c>
      <c r="AD1268" s="214">
        <v>100</v>
      </c>
      <c r="AE1268" s="214">
        <v>100</v>
      </c>
      <c r="AF1268" s="214">
        <v>100</v>
      </c>
      <c r="AG1268" s="214">
        <v>100</v>
      </c>
      <c r="AH1268" s="214">
        <v>100</v>
      </c>
      <c r="AI1268" s="214">
        <v>100</v>
      </c>
      <c r="AJ1268" s="272">
        <v>100</v>
      </c>
      <c r="AK1268" s="301">
        <v>100</v>
      </c>
      <c r="AL1268" s="301">
        <v>100</v>
      </c>
      <c r="AM1268" s="301">
        <v>100</v>
      </c>
      <c r="AN1268" s="272">
        <v>100</v>
      </c>
      <c r="AO1268" s="301">
        <v>100</v>
      </c>
      <c r="AP1268" s="301">
        <v>100</v>
      </c>
      <c r="AQ1268" s="301">
        <v>100</v>
      </c>
      <c r="AR1268" s="23"/>
      <c r="AS1268" s="116" t="str">
        <f t="shared" si="170"/>
        <v>N</v>
      </c>
      <c r="AT1268" s="113">
        <f>IFERROR(SUMIF('Current NLData'!A:A,'Payment Changes'!G1268,'Current NLData'!K:K)/COUNTIF('Current NLData'!A:A,'Payment Changes'!G1268),0)+IFERROR(VLOOKUP(G1268&amp;"-ALL",NLPaymentExport,10,FALSE),0)</f>
        <v>100</v>
      </c>
      <c r="AU1268" s="117">
        <f t="shared" si="172"/>
        <v>0</v>
      </c>
    </row>
    <row r="1269" spans="1:80" outlineLevel="1" x14ac:dyDescent="0.45">
      <c r="A1269" s="3"/>
      <c r="C1269" s="4"/>
      <c r="D1269" s="456"/>
      <c r="E1269" s="90" t="str">
        <f t="shared" si="176"/>
        <v>La Vergne</v>
      </c>
      <c r="F1269" s="92" t="str">
        <f t="shared" si="178"/>
        <v>CP574</v>
      </c>
      <c r="G1269" s="98" t="str">
        <f t="shared" si="177"/>
        <v>CP574-NEW DONOR -4th</v>
      </c>
      <c r="H1269" s="457"/>
      <c r="I1269" s="34" t="s">
        <v>79</v>
      </c>
      <c r="J1269" s="58">
        <v>30</v>
      </c>
      <c r="K1269" s="62">
        <v>30</v>
      </c>
      <c r="L1269" s="58">
        <v>65</v>
      </c>
      <c r="M1269" s="58">
        <v>65</v>
      </c>
      <c r="N1269" s="58">
        <v>65</v>
      </c>
      <c r="O1269" s="58">
        <v>65</v>
      </c>
      <c r="P1269" s="58">
        <v>65</v>
      </c>
      <c r="Q1269" s="58">
        <v>50</v>
      </c>
      <c r="R1269" s="58">
        <v>50</v>
      </c>
      <c r="S1269" s="58">
        <v>50</v>
      </c>
      <c r="T1269" s="58">
        <v>50</v>
      </c>
      <c r="U1269" s="58">
        <v>50</v>
      </c>
      <c r="V1269" s="186">
        <v>50</v>
      </c>
      <c r="W1269" s="186">
        <v>50</v>
      </c>
      <c r="X1269" s="186">
        <v>50</v>
      </c>
      <c r="Y1269" s="186">
        <v>50</v>
      </c>
      <c r="Z1269" s="186">
        <v>50</v>
      </c>
      <c r="AA1269" s="186">
        <v>50</v>
      </c>
      <c r="AB1269" s="186">
        <v>50</v>
      </c>
      <c r="AC1269" s="190">
        <v>100</v>
      </c>
      <c r="AD1269" s="214">
        <v>100</v>
      </c>
      <c r="AE1269" s="214">
        <v>100</v>
      </c>
      <c r="AF1269" s="214">
        <v>100</v>
      </c>
      <c r="AG1269" s="214">
        <v>100</v>
      </c>
      <c r="AH1269" s="214">
        <v>100</v>
      </c>
      <c r="AI1269" s="214">
        <v>100</v>
      </c>
      <c r="AJ1269" s="289">
        <v>50</v>
      </c>
      <c r="AK1269" s="301">
        <v>50</v>
      </c>
      <c r="AL1269" s="289">
        <v>100</v>
      </c>
      <c r="AM1269" s="301">
        <v>100</v>
      </c>
      <c r="AN1269" s="272">
        <v>100</v>
      </c>
      <c r="AO1269" s="301">
        <v>100</v>
      </c>
      <c r="AP1269" s="301">
        <v>100</v>
      </c>
      <c r="AQ1269" s="301">
        <v>100</v>
      </c>
      <c r="AR1269" s="23"/>
      <c r="AS1269" s="116" t="str">
        <f t="shared" si="170"/>
        <v>N</v>
      </c>
      <c r="AT1269" s="113">
        <f>IFERROR(SUMIF('Current NLData'!A:A,'Payment Changes'!G1269,'Current NLData'!K:K)/COUNTIF('Current NLData'!A:A,'Payment Changes'!G1269),0)+IFERROR(VLOOKUP(G1269&amp;"-ALL",NLPaymentExport,10,FALSE),0)</f>
        <v>100</v>
      </c>
      <c r="AU1269" s="117">
        <f t="shared" si="172"/>
        <v>0</v>
      </c>
    </row>
    <row r="1270" spans="1:80" outlineLevel="1" x14ac:dyDescent="0.45">
      <c r="A1270" s="3"/>
      <c r="C1270" s="4"/>
      <c r="D1270" s="456"/>
      <c r="E1270" s="90" t="str">
        <f t="shared" si="176"/>
        <v>La Vergne</v>
      </c>
      <c r="F1270" s="92" t="str">
        <f t="shared" si="178"/>
        <v>CP574</v>
      </c>
      <c r="G1270" s="98" t="str">
        <f t="shared" si="177"/>
        <v>CP574-NEW DONOR -5th</v>
      </c>
      <c r="H1270" s="457"/>
      <c r="I1270" s="34" t="s">
        <v>80</v>
      </c>
      <c r="J1270" s="58">
        <v>30</v>
      </c>
      <c r="K1270" s="62">
        <v>60</v>
      </c>
      <c r="L1270" s="58">
        <v>65</v>
      </c>
      <c r="M1270" s="58">
        <v>65</v>
      </c>
      <c r="N1270" s="58">
        <v>65</v>
      </c>
      <c r="O1270" s="58">
        <v>65</v>
      </c>
      <c r="P1270" s="58">
        <v>65</v>
      </c>
      <c r="Q1270" s="58">
        <v>50</v>
      </c>
      <c r="R1270" s="58">
        <v>50</v>
      </c>
      <c r="S1270" s="58">
        <v>50</v>
      </c>
      <c r="T1270" s="58">
        <v>50</v>
      </c>
      <c r="U1270" s="58">
        <v>50</v>
      </c>
      <c r="V1270" s="186">
        <v>50</v>
      </c>
      <c r="W1270" s="186">
        <v>50</v>
      </c>
      <c r="X1270" s="186">
        <v>50</v>
      </c>
      <c r="Y1270" s="186">
        <v>50</v>
      </c>
      <c r="Z1270" s="186">
        <v>50</v>
      </c>
      <c r="AA1270" s="186">
        <v>50</v>
      </c>
      <c r="AB1270" s="186">
        <v>50</v>
      </c>
      <c r="AC1270" s="186">
        <v>50</v>
      </c>
      <c r="AD1270" s="214">
        <v>50</v>
      </c>
      <c r="AE1270" s="214">
        <v>50</v>
      </c>
      <c r="AF1270" s="214">
        <v>50</v>
      </c>
      <c r="AG1270" s="214">
        <v>50</v>
      </c>
      <c r="AH1270" s="214">
        <v>50</v>
      </c>
      <c r="AI1270" s="214">
        <v>50</v>
      </c>
      <c r="AJ1270" s="272">
        <v>50</v>
      </c>
      <c r="AK1270" s="301">
        <v>50</v>
      </c>
      <c r="AL1270" s="289">
        <v>100</v>
      </c>
      <c r="AM1270" s="301">
        <v>100</v>
      </c>
      <c r="AN1270" s="272">
        <v>100</v>
      </c>
      <c r="AO1270" s="301">
        <v>100</v>
      </c>
      <c r="AP1270" s="301">
        <v>100</v>
      </c>
      <c r="AQ1270" s="301">
        <v>100</v>
      </c>
      <c r="AR1270" s="23"/>
      <c r="AS1270" s="116" t="str">
        <f t="shared" si="170"/>
        <v>N</v>
      </c>
      <c r="AT1270" s="113">
        <f>IFERROR(SUMIF('Current NLData'!A:A,'Payment Changes'!G1270,'Current NLData'!K:K)/COUNTIF('Current NLData'!A:A,'Payment Changes'!G1270),0)+IFERROR(VLOOKUP(G1270&amp;"-ALL",NLPaymentExport,10,FALSE),0)</f>
        <v>100</v>
      </c>
      <c r="AU1270" s="117">
        <f t="shared" si="172"/>
        <v>0</v>
      </c>
    </row>
    <row r="1271" spans="1:80" outlineLevel="1" x14ac:dyDescent="0.45">
      <c r="A1271" s="3"/>
      <c r="C1271" s="4"/>
      <c r="D1271" s="456"/>
      <c r="E1271" s="90" t="str">
        <f t="shared" si="176"/>
        <v>La Vergne</v>
      </c>
      <c r="F1271" s="92" t="str">
        <f t="shared" si="178"/>
        <v>CP574</v>
      </c>
      <c r="G1271" s="98" t="str">
        <f t="shared" si="177"/>
        <v>CP574-NEW DONOR -6th</v>
      </c>
      <c r="H1271" s="457"/>
      <c r="I1271" s="34" t="s">
        <v>81</v>
      </c>
      <c r="J1271" s="58">
        <v>30</v>
      </c>
      <c r="K1271" s="62">
        <v>30</v>
      </c>
      <c r="L1271" s="58">
        <v>65</v>
      </c>
      <c r="M1271" s="58">
        <v>65</v>
      </c>
      <c r="N1271" s="58">
        <v>65</v>
      </c>
      <c r="O1271" s="58">
        <v>65</v>
      </c>
      <c r="P1271" s="58">
        <v>65</v>
      </c>
      <c r="Q1271" s="58">
        <v>50</v>
      </c>
      <c r="R1271" s="58">
        <v>50</v>
      </c>
      <c r="S1271" s="58">
        <v>50</v>
      </c>
      <c r="T1271" s="58">
        <v>50</v>
      </c>
      <c r="U1271" s="58">
        <v>50</v>
      </c>
      <c r="V1271" s="186">
        <v>50</v>
      </c>
      <c r="W1271" s="186">
        <v>50</v>
      </c>
      <c r="X1271" s="186">
        <v>50</v>
      </c>
      <c r="Y1271" s="186">
        <v>50</v>
      </c>
      <c r="Z1271" s="186">
        <v>50</v>
      </c>
      <c r="AA1271" s="186">
        <v>50</v>
      </c>
      <c r="AB1271" s="186">
        <v>50</v>
      </c>
      <c r="AC1271" s="186">
        <v>50</v>
      </c>
      <c r="AD1271" s="214">
        <v>50</v>
      </c>
      <c r="AE1271" s="214">
        <v>50</v>
      </c>
      <c r="AF1271" s="214">
        <v>50</v>
      </c>
      <c r="AG1271" s="214">
        <v>50</v>
      </c>
      <c r="AH1271" s="214">
        <v>50</v>
      </c>
      <c r="AI1271" s="214">
        <v>50</v>
      </c>
      <c r="AJ1271" s="272">
        <v>50</v>
      </c>
      <c r="AK1271" s="301">
        <v>50</v>
      </c>
      <c r="AL1271" s="289">
        <v>100</v>
      </c>
      <c r="AM1271" s="301">
        <v>100</v>
      </c>
      <c r="AN1271" s="272">
        <v>100</v>
      </c>
      <c r="AO1271" s="301">
        <v>100</v>
      </c>
      <c r="AP1271" s="301">
        <v>100</v>
      </c>
      <c r="AQ1271" s="301">
        <v>100</v>
      </c>
      <c r="AR1271" s="23"/>
      <c r="AS1271" s="116" t="str">
        <f t="shared" si="170"/>
        <v>N</v>
      </c>
      <c r="AT1271" s="113">
        <f>IFERROR(SUMIF('Current NLData'!A:A,'Payment Changes'!G1271,'Current NLData'!K:K)/COUNTIF('Current NLData'!A:A,'Payment Changes'!G1271),0)+IFERROR(VLOOKUP(G1271&amp;"-ALL",NLPaymentExport,10,FALSE),0)</f>
        <v>100</v>
      </c>
      <c r="AU1271" s="117">
        <f t="shared" si="172"/>
        <v>0</v>
      </c>
    </row>
    <row r="1272" spans="1:80" outlineLevel="1" x14ac:dyDescent="0.45">
      <c r="A1272" s="3"/>
      <c r="C1272" s="4"/>
      <c r="D1272" s="456"/>
      <c r="E1272" s="90" t="str">
        <f t="shared" si="176"/>
        <v>La Vergne</v>
      </c>
      <c r="F1272" s="92" t="str">
        <f t="shared" si="178"/>
        <v>CP574</v>
      </c>
      <c r="G1272" s="98" t="str">
        <f t="shared" si="177"/>
        <v>CP574-NEW DONOR -7th</v>
      </c>
      <c r="H1272" s="457"/>
      <c r="I1272" s="34" t="s">
        <v>82</v>
      </c>
      <c r="J1272" s="58">
        <v>30</v>
      </c>
      <c r="K1272" s="62">
        <v>60</v>
      </c>
      <c r="L1272" s="58">
        <v>65</v>
      </c>
      <c r="M1272" s="58">
        <v>65</v>
      </c>
      <c r="N1272" s="58">
        <v>65</v>
      </c>
      <c r="O1272" s="58">
        <v>65</v>
      </c>
      <c r="P1272" s="58">
        <v>65</v>
      </c>
      <c r="Q1272" s="58">
        <v>50</v>
      </c>
      <c r="R1272" s="58">
        <v>50</v>
      </c>
      <c r="S1272" s="58">
        <v>50</v>
      </c>
      <c r="T1272" s="58">
        <v>50</v>
      </c>
      <c r="U1272" s="58">
        <v>50</v>
      </c>
      <c r="V1272" s="186">
        <v>50</v>
      </c>
      <c r="W1272" s="186">
        <v>50</v>
      </c>
      <c r="X1272" s="186">
        <v>50</v>
      </c>
      <c r="Y1272" s="186">
        <v>50</v>
      </c>
      <c r="Z1272" s="186">
        <v>50</v>
      </c>
      <c r="AA1272" s="186">
        <v>50</v>
      </c>
      <c r="AB1272" s="186">
        <v>50</v>
      </c>
      <c r="AC1272" s="186">
        <v>50</v>
      </c>
      <c r="AD1272" s="214">
        <v>50</v>
      </c>
      <c r="AE1272" s="214">
        <v>50</v>
      </c>
      <c r="AF1272" s="214">
        <v>50</v>
      </c>
      <c r="AG1272" s="214">
        <v>50</v>
      </c>
      <c r="AH1272" s="214">
        <v>50</v>
      </c>
      <c r="AI1272" s="214">
        <v>50</v>
      </c>
      <c r="AJ1272" s="272">
        <v>50</v>
      </c>
      <c r="AK1272" s="301">
        <v>50</v>
      </c>
      <c r="AL1272" s="301">
        <v>50</v>
      </c>
      <c r="AM1272" s="289">
        <v>40</v>
      </c>
      <c r="AN1272" s="272">
        <v>40</v>
      </c>
      <c r="AO1272" s="301">
        <v>40</v>
      </c>
      <c r="AP1272" s="301">
        <v>40</v>
      </c>
      <c r="AQ1272" s="301">
        <v>40</v>
      </c>
      <c r="AR1272" s="23"/>
      <c r="AS1272" s="116" t="str">
        <f t="shared" si="170"/>
        <v>N</v>
      </c>
      <c r="AT1272" s="113">
        <f>IFERROR(SUMIF('Current NLData'!A:A,'Payment Changes'!G1272,'Current NLData'!K:K)/COUNTIF('Current NLData'!A:A,'Payment Changes'!G1272),0)+IFERROR(VLOOKUP(G1272&amp;"-ALL",NLPaymentExport,10,FALSE),0)</f>
        <v>40</v>
      </c>
      <c r="AU1272" s="117">
        <f t="shared" si="172"/>
        <v>0</v>
      </c>
    </row>
    <row r="1273" spans="1:80" outlineLevel="1" x14ac:dyDescent="0.45">
      <c r="A1273" s="3"/>
      <c r="C1273" s="4"/>
      <c r="D1273" s="456"/>
      <c r="E1273" s="90" t="str">
        <f t="shared" si="176"/>
        <v>La Vergne</v>
      </c>
      <c r="F1273" s="92" t="str">
        <f t="shared" si="178"/>
        <v>CP574</v>
      </c>
      <c r="G1273" s="98" t="str">
        <f t="shared" si="177"/>
        <v>CP574-NEW DONOR -8th</v>
      </c>
      <c r="H1273" s="457"/>
      <c r="I1273" s="35" t="s">
        <v>83</v>
      </c>
      <c r="J1273" s="63">
        <v>30</v>
      </c>
      <c r="K1273" s="64">
        <v>30</v>
      </c>
      <c r="L1273" s="63">
        <v>65</v>
      </c>
      <c r="M1273" s="63">
        <v>65</v>
      </c>
      <c r="N1273" s="63">
        <v>65</v>
      </c>
      <c r="O1273" s="63">
        <v>65</v>
      </c>
      <c r="P1273" s="63">
        <v>65</v>
      </c>
      <c r="Q1273" s="63">
        <v>50</v>
      </c>
      <c r="R1273" s="63">
        <v>50</v>
      </c>
      <c r="S1273" s="63">
        <v>50</v>
      </c>
      <c r="T1273" s="63">
        <v>50</v>
      </c>
      <c r="U1273" s="63">
        <v>50</v>
      </c>
      <c r="V1273" s="187">
        <v>50</v>
      </c>
      <c r="W1273" s="187">
        <v>50</v>
      </c>
      <c r="X1273" s="187">
        <v>50</v>
      </c>
      <c r="Y1273" s="187">
        <v>50</v>
      </c>
      <c r="Z1273" s="187">
        <v>50</v>
      </c>
      <c r="AA1273" s="187">
        <v>50</v>
      </c>
      <c r="AB1273" s="187">
        <v>50</v>
      </c>
      <c r="AC1273" s="187">
        <v>50</v>
      </c>
      <c r="AD1273" s="221">
        <v>50</v>
      </c>
      <c r="AE1273" s="221">
        <v>50</v>
      </c>
      <c r="AF1273" s="221">
        <v>50</v>
      </c>
      <c r="AG1273" s="221">
        <v>50</v>
      </c>
      <c r="AH1273" s="221">
        <v>50</v>
      </c>
      <c r="AI1273" s="221">
        <v>50</v>
      </c>
      <c r="AJ1273" s="273">
        <v>50</v>
      </c>
      <c r="AK1273" s="302">
        <v>50</v>
      </c>
      <c r="AL1273" s="302">
        <v>50</v>
      </c>
      <c r="AM1273" s="305">
        <v>40</v>
      </c>
      <c r="AN1273" s="273">
        <v>40</v>
      </c>
      <c r="AO1273" s="302">
        <v>40</v>
      </c>
      <c r="AP1273" s="302">
        <v>40</v>
      </c>
      <c r="AQ1273" s="302">
        <v>40</v>
      </c>
      <c r="AR1273" s="23"/>
      <c r="AS1273" s="116" t="str">
        <f t="shared" si="170"/>
        <v>N</v>
      </c>
      <c r="AT1273" s="113">
        <f>IFERROR(SUMIF('Current NLData'!A:A,'Payment Changes'!G1273,'Current NLData'!K:K)/COUNTIF('Current NLData'!A:A,'Payment Changes'!G1273),0)+IFERROR(VLOOKUP(G1273&amp;"-ALL",NLPaymentExport,10,FALSE),0)</f>
        <v>40</v>
      </c>
      <c r="AU1273" s="117">
        <f t="shared" si="172"/>
        <v>0</v>
      </c>
    </row>
    <row r="1274" spans="1:80" ht="28.5" outlineLevel="1" x14ac:dyDescent="0.45">
      <c r="A1274" s="3"/>
      <c r="C1274" s="4"/>
      <c r="D1274" s="456"/>
      <c r="E1274" s="90" t="str">
        <f t="shared" si="176"/>
        <v>La Vergne</v>
      </c>
      <c r="F1274" s="92" t="str">
        <f t="shared" si="178"/>
        <v>CP574</v>
      </c>
      <c r="G1274" s="98" t="str">
        <f t="shared" si="177"/>
        <v>CP574-RETURN - 1st don of the week -STD</v>
      </c>
      <c r="H1274" s="457"/>
      <c r="I1274" s="36" t="s">
        <v>84</v>
      </c>
      <c r="J1274" s="58">
        <v>30</v>
      </c>
      <c r="K1274" s="58">
        <v>30</v>
      </c>
      <c r="L1274" s="58">
        <v>65</v>
      </c>
      <c r="M1274" s="58">
        <v>65</v>
      </c>
      <c r="N1274" s="58">
        <v>65</v>
      </c>
      <c r="O1274" s="58">
        <v>65</v>
      </c>
      <c r="P1274" s="58">
        <v>65</v>
      </c>
      <c r="Q1274" s="58">
        <v>50</v>
      </c>
      <c r="R1274" s="58">
        <v>50</v>
      </c>
      <c r="S1274" s="58">
        <v>50</v>
      </c>
      <c r="T1274" s="58">
        <v>50</v>
      </c>
      <c r="U1274" s="58">
        <v>50</v>
      </c>
      <c r="V1274" s="186">
        <v>50</v>
      </c>
      <c r="W1274" s="186">
        <v>50</v>
      </c>
      <c r="X1274" s="186">
        <v>50</v>
      </c>
      <c r="Y1274" s="186">
        <v>50</v>
      </c>
      <c r="Z1274" s="186">
        <v>50</v>
      </c>
      <c r="AA1274" s="186">
        <v>50</v>
      </c>
      <c r="AB1274" s="186">
        <v>50</v>
      </c>
      <c r="AC1274" s="186">
        <v>50</v>
      </c>
      <c r="AD1274" s="214">
        <v>50</v>
      </c>
      <c r="AE1274" s="214">
        <v>50</v>
      </c>
      <c r="AF1274" s="214">
        <v>50</v>
      </c>
      <c r="AG1274" s="214">
        <v>50</v>
      </c>
      <c r="AH1274" s="214">
        <v>50</v>
      </c>
      <c r="AI1274" s="214">
        <v>50</v>
      </c>
      <c r="AJ1274" s="272">
        <v>50</v>
      </c>
      <c r="AK1274" s="301">
        <v>50</v>
      </c>
      <c r="AL1274" s="301">
        <v>50</v>
      </c>
      <c r="AM1274" s="289">
        <v>40</v>
      </c>
      <c r="AN1274" s="272">
        <v>40</v>
      </c>
      <c r="AO1274" s="301">
        <v>40</v>
      </c>
      <c r="AP1274" s="301">
        <v>40</v>
      </c>
      <c r="AQ1274" s="301">
        <v>40</v>
      </c>
      <c r="AR1274" s="22"/>
      <c r="AS1274" s="116" t="str">
        <f t="shared" si="170"/>
        <v>N</v>
      </c>
      <c r="AT1274" s="113">
        <f>IFERROR(SUMIF('Current NLData'!A:A,'Payment Changes'!G1274,'Current NLData'!K:K)/COUNTIF('Current NLData'!A:A,'Payment Changes'!G1274),0)+IFERROR(VLOOKUP(G1274&amp;"-ALL",NLPaymentExport,10,FALSE),0)</f>
        <v>40</v>
      </c>
      <c r="AU1274" s="117">
        <f t="shared" si="172"/>
        <v>0</v>
      </c>
    </row>
    <row r="1275" spans="1:80" ht="28.5" outlineLevel="1" x14ac:dyDescent="0.45">
      <c r="A1275" s="3"/>
      <c r="C1275" s="4"/>
      <c r="D1275" s="456"/>
      <c r="E1275" s="90" t="str">
        <f t="shared" si="176"/>
        <v>La Vergne</v>
      </c>
      <c r="F1275" s="92" t="str">
        <f t="shared" si="178"/>
        <v>CP574</v>
      </c>
      <c r="G1275" s="98" t="str">
        <f t="shared" si="177"/>
        <v>CP574-RETURN - 2nd don of the week -BONUS</v>
      </c>
      <c r="H1275" s="457"/>
      <c r="I1275" s="36" t="s">
        <v>85</v>
      </c>
      <c r="J1275" s="58">
        <v>30</v>
      </c>
      <c r="K1275" s="58">
        <v>30</v>
      </c>
      <c r="L1275" s="58">
        <v>0</v>
      </c>
      <c r="M1275" s="58">
        <v>0</v>
      </c>
      <c r="N1275" s="58">
        <v>0</v>
      </c>
      <c r="O1275" s="58">
        <v>0</v>
      </c>
      <c r="P1275" s="58">
        <v>0</v>
      </c>
      <c r="Q1275" s="58">
        <v>10</v>
      </c>
      <c r="R1275" s="58">
        <v>10</v>
      </c>
      <c r="S1275" s="58">
        <v>10</v>
      </c>
      <c r="T1275" s="58">
        <v>10</v>
      </c>
      <c r="U1275" s="58">
        <v>10</v>
      </c>
      <c r="V1275" s="186">
        <v>10</v>
      </c>
      <c r="W1275" s="186">
        <v>10</v>
      </c>
      <c r="X1275" s="186">
        <v>10</v>
      </c>
      <c r="Y1275" s="186">
        <v>10</v>
      </c>
      <c r="Z1275" s="186">
        <v>10</v>
      </c>
      <c r="AA1275" s="186">
        <v>10</v>
      </c>
      <c r="AB1275" s="186">
        <v>10</v>
      </c>
      <c r="AC1275" s="186">
        <v>10</v>
      </c>
      <c r="AD1275" s="214">
        <v>10</v>
      </c>
      <c r="AE1275" s="214">
        <v>10</v>
      </c>
      <c r="AF1275" s="214">
        <v>10</v>
      </c>
      <c r="AG1275" s="214">
        <v>10</v>
      </c>
      <c r="AH1275" s="214">
        <v>10</v>
      </c>
      <c r="AI1275" s="214">
        <v>10</v>
      </c>
      <c r="AJ1275" s="272">
        <v>10</v>
      </c>
      <c r="AK1275" s="301">
        <v>10</v>
      </c>
      <c r="AL1275" s="301">
        <v>10</v>
      </c>
      <c r="AM1275" s="289">
        <v>35</v>
      </c>
      <c r="AN1275" s="289">
        <v>25</v>
      </c>
      <c r="AO1275" s="301">
        <v>25</v>
      </c>
      <c r="AP1275" s="301">
        <v>25</v>
      </c>
      <c r="AQ1275" s="301">
        <v>25</v>
      </c>
      <c r="AR1275" s="22"/>
      <c r="AS1275" s="116" t="str">
        <f t="shared" si="170"/>
        <v>N</v>
      </c>
      <c r="AT1275" s="113">
        <f>IFERROR(SUMIF('Current NLData'!A:A,'Payment Changes'!G1275,'Current NLData'!K:K)/COUNTIF('Current NLData'!A:A,'Payment Changes'!G1275),0)+IFERROR(VLOOKUP(G1275&amp;"-ALL",NLPaymentExport,10,FALSE),0)</f>
        <v>25</v>
      </c>
      <c r="AU1275" s="117">
        <f t="shared" si="172"/>
        <v>0</v>
      </c>
    </row>
    <row r="1276" spans="1:80" ht="28.5" outlineLevel="1" x14ac:dyDescent="0.45">
      <c r="A1276" s="3"/>
      <c r="C1276" s="4"/>
      <c r="D1276" s="456"/>
      <c r="E1276" s="90" t="str">
        <f t="shared" si="176"/>
        <v>La Vergne</v>
      </c>
      <c r="F1276" s="92" t="str">
        <f t="shared" si="178"/>
        <v>CP574</v>
      </c>
      <c r="G1276" s="98" t="str">
        <f t="shared" si="177"/>
        <v>CP574-RETURN - 5th don of the month -BONUS</v>
      </c>
      <c r="H1276" s="457"/>
      <c r="I1276" s="37" t="s">
        <v>86</v>
      </c>
      <c r="J1276" s="65">
        <v>0</v>
      </c>
      <c r="K1276" s="65">
        <v>0</v>
      </c>
      <c r="L1276" s="65">
        <v>0</v>
      </c>
      <c r="M1276" s="65">
        <v>0</v>
      </c>
      <c r="N1276" s="65">
        <v>0</v>
      </c>
      <c r="O1276" s="65">
        <v>30</v>
      </c>
      <c r="P1276" s="65">
        <v>30</v>
      </c>
      <c r="Q1276" s="65">
        <v>30</v>
      </c>
      <c r="R1276" s="65">
        <v>30</v>
      </c>
      <c r="S1276" s="65">
        <v>30</v>
      </c>
      <c r="T1276" s="65">
        <v>30</v>
      </c>
      <c r="U1276" s="65">
        <v>30</v>
      </c>
      <c r="V1276" s="188">
        <v>30</v>
      </c>
      <c r="W1276" s="188">
        <v>30</v>
      </c>
      <c r="X1276" s="188">
        <v>0</v>
      </c>
      <c r="Y1276" s="188">
        <v>0</v>
      </c>
      <c r="Z1276" s="188">
        <v>0</v>
      </c>
      <c r="AA1276" s="188">
        <v>0</v>
      </c>
      <c r="AB1276" s="188">
        <v>0</v>
      </c>
      <c r="AC1276" s="188">
        <v>0</v>
      </c>
      <c r="AD1276" s="222">
        <v>0</v>
      </c>
      <c r="AE1276" s="222">
        <v>0</v>
      </c>
      <c r="AF1276" s="222">
        <v>0</v>
      </c>
      <c r="AG1276" s="222">
        <v>0</v>
      </c>
      <c r="AH1276" s="222">
        <v>0</v>
      </c>
      <c r="AI1276" s="222">
        <v>0</v>
      </c>
      <c r="AJ1276" s="287">
        <v>0</v>
      </c>
      <c r="AK1276" s="303">
        <v>0</v>
      </c>
      <c r="AL1276" s="303">
        <v>0</v>
      </c>
      <c r="AM1276" s="290">
        <v>20</v>
      </c>
      <c r="AN1276" s="290">
        <v>30</v>
      </c>
      <c r="AO1276" s="303">
        <v>30</v>
      </c>
      <c r="AP1276" s="303">
        <v>30</v>
      </c>
      <c r="AQ1276" s="303">
        <v>30</v>
      </c>
      <c r="AR1276" s="22"/>
      <c r="AS1276" s="116" t="str">
        <f t="shared" si="170"/>
        <v>N</v>
      </c>
      <c r="AT1276" s="113">
        <f>IFERROR(SUMIF('Current NLData'!A:A,'Payment Changes'!G1276,'Current NLData'!K:K)/COUNTIF('Current NLData'!A:A,'Payment Changes'!G1276),0)+IFERROR(VLOOKUP(G1276&amp;"-ALL",NLPaymentExport,10,FALSE),0)</f>
        <v>30</v>
      </c>
      <c r="AU1276" s="117">
        <f t="shared" si="172"/>
        <v>0</v>
      </c>
    </row>
    <row r="1277" spans="1:80" ht="28.5" outlineLevel="1" x14ac:dyDescent="0.45">
      <c r="A1277" s="3"/>
      <c r="C1277" s="4"/>
      <c r="D1277" s="456"/>
      <c r="E1277" s="90" t="str">
        <f t="shared" si="176"/>
        <v>La Vergne</v>
      </c>
      <c r="F1277" s="92" t="str">
        <f t="shared" si="178"/>
        <v>CP574</v>
      </c>
      <c r="G1277" s="98" t="str">
        <f t="shared" si="177"/>
        <v>CP574-RETURN - 6th don of the month -BONUS</v>
      </c>
      <c r="H1277" s="457"/>
      <c r="I1277" s="38" t="s">
        <v>87</v>
      </c>
      <c r="J1277" s="58">
        <v>0</v>
      </c>
      <c r="K1277" s="58">
        <v>0</v>
      </c>
      <c r="L1277" s="58">
        <v>0</v>
      </c>
      <c r="M1277" s="58">
        <v>0</v>
      </c>
      <c r="N1277" s="58">
        <v>0</v>
      </c>
      <c r="O1277" s="58">
        <v>0</v>
      </c>
      <c r="P1277" s="58">
        <v>0</v>
      </c>
      <c r="Q1277" s="58">
        <v>0</v>
      </c>
      <c r="R1277" s="58">
        <v>0</v>
      </c>
      <c r="S1277" s="58">
        <v>0</v>
      </c>
      <c r="T1277" s="58">
        <v>0</v>
      </c>
      <c r="U1277" s="58">
        <v>0</v>
      </c>
      <c r="V1277" s="186">
        <v>0</v>
      </c>
      <c r="W1277" s="186">
        <v>0</v>
      </c>
      <c r="X1277" s="186">
        <v>0</v>
      </c>
      <c r="Y1277" s="186">
        <v>0</v>
      </c>
      <c r="Z1277" s="186">
        <v>0</v>
      </c>
      <c r="AA1277" s="186">
        <v>0</v>
      </c>
      <c r="AB1277" s="186">
        <v>0</v>
      </c>
      <c r="AC1277" s="190">
        <v>20</v>
      </c>
      <c r="AD1277" s="214">
        <v>20</v>
      </c>
      <c r="AE1277" s="214">
        <v>20</v>
      </c>
      <c r="AF1277" s="214">
        <v>20</v>
      </c>
      <c r="AG1277" s="214">
        <v>20</v>
      </c>
      <c r="AH1277" s="214">
        <v>20</v>
      </c>
      <c r="AI1277" s="214">
        <v>20</v>
      </c>
      <c r="AJ1277" s="272">
        <v>20</v>
      </c>
      <c r="AK1277" s="301">
        <v>20</v>
      </c>
      <c r="AL1277" s="301">
        <v>20</v>
      </c>
      <c r="AM1277" s="289">
        <v>10</v>
      </c>
      <c r="AN1277" s="289">
        <v>0</v>
      </c>
      <c r="AO1277" s="301">
        <v>0</v>
      </c>
      <c r="AP1277" s="301">
        <v>0</v>
      </c>
      <c r="AQ1277" s="301">
        <v>0</v>
      </c>
      <c r="AR1277" s="22"/>
      <c r="AS1277" s="116" t="str">
        <f t="shared" si="170"/>
        <v>N</v>
      </c>
      <c r="AT1277" s="113">
        <f>IFERROR(SUMIF('Current NLData'!A:A,'Payment Changes'!G1277,'Current NLData'!K:K)/COUNTIF('Current NLData'!A:A,'Payment Changes'!G1277),0)+IFERROR(VLOOKUP(G1277&amp;"-ALL",NLPaymentExport,10,FALSE),0)</f>
        <v>0</v>
      </c>
      <c r="AU1277" s="117">
        <f t="shared" si="172"/>
        <v>0</v>
      </c>
    </row>
    <row r="1278" spans="1:80" ht="28.5" outlineLevel="1" x14ac:dyDescent="0.45">
      <c r="A1278" s="3"/>
      <c r="C1278" s="4"/>
      <c r="D1278" s="456"/>
      <c r="E1278" s="90" t="str">
        <f t="shared" si="176"/>
        <v>La Vergne</v>
      </c>
      <c r="F1278" s="92" t="str">
        <f t="shared" si="178"/>
        <v>CP574</v>
      </c>
      <c r="G1278" s="98" t="str">
        <f t="shared" si="177"/>
        <v>CP574-RETURN - 7th don of the month -BONUS</v>
      </c>
      <c r="H1278" s="457"/>
      <c r="I1278" s="38" t="s">
        <v>88</v>
      </c>
      <c r="J1278" s="58">
        <v>0</v>
      </c>
      <c r="K1278" s="58">
        <v>0</v>
      </c>
      <c r="L1278" s="58">
        <v>0</v>
      </c>
      <c r="M1278" s="58">
        <v>0</v>
      </c>
      <c r="N1278" s="58">
        <v>0</v>
      </c>
      <c r="O1278" s="58">
        <v>0</v>
      </c>
      <c r="P1278" s="58">
        <v>0</v>
      </c>
      <c r="Q1278" s="58">
        <v>0</v>
      </c>
      <c r="R1278" s="58">
        <v>0</v>
      </c>
      <c r="S1278" s="58">
        <v>0</v>
      </c>
      <c r="T1278" s="58">
        <v>0</v>
      </c>
      <c r="U1278" s="58">
        <v>0</v>
      </c>
      <c r="V1278" s="186">
        <v>0</v>
      </c>
      <c r="W1278" s="186">
        <v>0</v>
      </c>
      <c r="X1278" s="186">
        <v>30</v>
      </c>
      <c r="Y1278" s="186">
        <v>30</v>
      </c>
      <c r="Z1278" s="186">
        <v>30</v>
      </c>
      <c r="AA1278" s="186">
        <v>30</v>
      </c>
      <c r="AB1278" s="186">
        <v>30</v>
      </c>
      <c r="AC1278" s="190">
        <v>0</v>
      </c>
      <c r="AD1278" s="214">
        <v>0</v>
      </c>
      <c r="AE1278" s="214">
        <v>0</v>
      </c>
      <c r="AF1278" s="214">
        <v>0</v>
      </c>
      <c r="AG1278" s="214">
        <v>0</v>
      </c>
      <c r="AH1278" s="214">
        <v>0</v>
      </c>
      <c r="AI1278" s="214">
        <v>0</v>
      </c>
      <c r="AJ1278" s="272">
        <v>0</v>
      </c>
      <c r="AK1278" s="301">
        <v>0</v>
      </c>
      <c r="AL1278" s="301">
        <v>0</v>
      </c>
      <c r="AM1278" s="301">
        <v>0</v>
      </c>
      <c r="AN1278" s="272">
        <v>0</v>
      </c>
      <c r="AO1278" s="301">
        <v>0</v>
      </c>
      <c r="AP1278" s="301">
        <v>0</v>
      </c>
      <c r="AQ1278" s="301">
        <v>0</v>
      </c>
      <c r="AR1278" s="22"/>
      <c r="AS1278" s="116" t="str">
        <f t="shared" si="170"/>
        <v>N</v>
      </c>
      <c r="AT1278" s="113">
        <f>IFERROR(SUMIF('Current NLData'!A:A,'Payment Changes'!G1278,'Current NLData'!K:K)/COUNTIF('Current NLData'!A:A,'Payment Changes'!G1278),0)+IFERROR(VLOOKUP(G1278&amp;"-ALL",NLPaymentExport,10,FALSE),0)</f>
        <v>0</v>
      </c>
      <c r="AU1278" s="117">
        <f t="shared" si="172"/>
        <v>0</v>
      </c>
    </row>
    <row r="1279" spans="1:80" ht="28.5" outlineLevel="1" x14ac:dyDescent="0.45">
      <c r="A1279" s="3"/>
      <c r="C1279" s="4"/>
      <c r="D1279" s="456"/>
      <c r="E1279" s="90" t="str">
        <f t="shared" si="176"/>
        <v>La Vergne</v>
      </c>
      <c r="F1279" s="92" t="str">
        <f t="shared" si="178"/>
        <v>CP574</v>
      </c>
      <c r="G1279" s="98" t="str">
        <f t="shared" si="177"/>
        <v>CP574-RETURN - 8th don of the month -BONUS</v>
      </c>
      <c r="H1279" s="457"/>
      <c r="I1279" s="38" t="s">
        <v>89</v>
      </c>
      <c r="J1279" s="58">
        <v>0</v>
      </c>
      <c r="K1279" s="58">
        <v>0</v>
      </c>
      <c r="L1279" s="58">
        <v>0</v>
      </c>
      <c r="M1279" s="58">
        <v>0</v>
      </c>
      <c r="N1279" s="58">
        <v>0</v>
      </c>
      <c r="O1279" s="58">
        <v>0</v>
      </c>
      <c r="P1279" s="58">
        <v>0</v>
      </c>
      <c r="Q1279" s="58">
        <v>0</v>
      </c>
      <c r="R1279" s="58">
        <v>0</v>
      </c>
      <c r="S1279" s="58">
        <v>0</v>
      </c>
      <c r="T1279" s="58">
        <v>0</v>
      </c>
      <c r="U1279" s="58">
        <v>0</v>
      </c>
      <c r="V1279" s="186">
        <v>0</v>
      </c>
      <c r="W1279" s="186">
        <v>0</v>
      </c>
      <c r="X1279" s="186">
        <v>0</v>
      </c>
      <c r="Y1279" s="186">
        <v>0</v>
      </c>
      <c r="Z1279" s="186">
        <v>0</v>
      </c>
      <c r="AA1279" s="186">
        <v>0</v>
      </c>
      <c r="AB1279" s="186">
        <v>0</v>
      </c>
      <c r="AC1279" s="186">
        <v>0</v>
      </c>
      <c r="AD1279" s="214">
        <v>0</v>
      </c>
      <c r="AE1279" s="214">
        <v>0</v>
      </c>
      <c r="AF1279" s="214">
        <v>0</v>
      </c>
      <c r="AG1279" s="214">
        <v>0</v>
      </c>
      <c r="AH1279" s="214">
        <v>0</v>
      </c>
      <c r="AI1279" s="214">
        <v>0</v>
      </c>
      <c r="AJ1279" s="272">
        <v>0</v>
      </c>
      <c r="AK1279" s="301">
        <v>0</v>
      </c>
      <c r="AL1279" s="301">
        <v>0</v>
      </c>
      <c r="AM1279" s="301">
        <v>0</v>
      </c>
      <c r="AN1279" s="272">
        <v>0</v>
      </c>
      <c r="AO1279" s="301">
        <v>0</v>
      </c>
      <c r="AP1279" s="301">
        <v>0</v>
      </c>
      <c r="AQ1279" s="301">
        <v>0</v>
      </c>
      <c r="AR1279" s="22"/>
      <c r="AS1279" s="116" t="str">
        <f t="shared" si="170"/>
        <v>N</v>
      </c>
      <c r="AT1279" s="113">
        <f>IFERROR(SUMIF('Current NLData'!A:A,'Payment Changes'!G1279,'Current NLData'!K:K)/COUNTIF('Current NLData'!A:A,'Payment Changes'!G1279),0)+IFERROR(VLOOKUP(G1279&amp;"-ALL",NLPaymentExport,10,FALSE),0)</f>
        <v>0</v>
      </c>
      <c r="AU1279" s="117">
        <f t="shared" si="172"/>
        <v>0</v>
      </c>
    </row>
    <row r="1280" spans="1:80" ht="28.5" outlineLevel="1" x14ac:dyDescent="0.45">
      <c r="A1280" s="3"/>
      <c r="C1280" s="4" t="str">
        <f>IF(J1280=0,"Warning","")</f>
        <v/>
      </c>
      <c r="D1280" s="456"/>
      <c r="E1280" s="90" t="str">
        <f t="shared" si="176"/>
        <v>La Vergne</v>
      </c>
      <c r="F1280" s="92" t="str">
        <f t="shared" si="178"/>
        <v>CP574</v>
      </c>
      <c r="G1280" s="98" t="str">
        <f t="shared" si="177"/>
        <v>CP574-RETURN - Buddy referral  -BONUS</v>
      </c>
      <c r="H1280" s="457"/>
      <c r="I1280" s="39" t="s">
        <v>90</v>
      </c>
      <c r="J1280" s="58">
        <v>50</v>
      </c>
      <c r="K1280" s="58">
        <v>50</v>
      </c>
      <c r="L1280" s="58">
        <v>0</v>
      </c>
      <c r="M1280" s="58">
        <v>0</v>
      </c>
      <c r="N1280" s="58">
        <v>0</v>
      </c>
      <c r="O1280" s="58">
        <v>50</v>
      </c>
      <c r="P1280" s="58">
        <v>50</v>
      </c>
      <c r="Q1280" s="58">
        <v>50</v>
      </c>
      <c r="R1280" s="58">
        <v>50</v>
      </c>
      <c r="S1280" s="58">
        <v>50</v>
      </c>
      <c r="T1280" s="58">
        <v>50</v>
      </c>
      <c r="U1280" s="58">
        <v>50</v>
      </c>
      <c r="V1280" s="186">
        <v>50</v>
      </c>
      <c r="W1280" s="186">
        <v>50</v>
      </c>
      <c r="X1280" s="186">
        <v>50</v>
      </c>
      <c r="Y1280" s="186">
        <v>50</v>
      </c>
      <c r="Z1280" s="186">
        <v>50</v>
      </c>
      <c r="AA1280" s="186">
        <v>100</v>
      </c>
      <c r="AB1280" s="190">
        <v>50</v>
      </c>
      <c r="AC1280" s="214">
        <v>50</v>
      </c>
      <c r="AD1280" s="214">
        <v>50</v>
      </c>
      <c r="AE1280" s="214">
        <v>50</v>
      </c>
      <c r="AF1280" s="214">
        <v>50</v>
      </c>
      <c r="AG1280" s="214">
        <v>50</v>
      </c>
      <c r="AH1280" s="214">
        <v>50</v>
      </c>
      <c r="AI1280" s="214">
        <v>50</v>
      </c>
      <c r="AJ1280" s="289">
        <v>25</v>
      </c>
      <c r="AK1280" s="301">
        <v>25</v>
      </c>
      <c r="AL1280" s="301">
        <v>25</v>
      </c>
      <c r="AM1280" s="289">
        <v>50</v>
      </c>
      <c r="AN1280" s="289">
        <v>100</v>
      </c>
      <c r="AO1280" s="301">
        <v>100</v>
      </c>
      <c r="AP1280" s="301">
        <v>100</v>
      </c>
      <c r="AQ1280" s="301">
        <v>100</v>
      </c>
      <c r="AR1280" s="22"/>
      <c r="AS1280" s="116" t="str">
        <f t="shared" si="170"/>
        <v>N</v>
      </c>
      <c r="AT1280" s="113">
        <f>IFERROR(SUMIF('Current NLData'!A:A,'Payment Changes'!G1280,'Current NLData'!K:K)/COUNTIF('Current NLData'!A:A,'Payment Changes'!G1280),0)+IFERROR(VLOOKUP(G1280&amp;"-ALL",NLPaymentExport,10,FALSE),0)</f>
        <v>100</v>
      </c>
      <c r="AU1280" s="117">
        <f t="shared" si="172"/>
        <v>0</v>
      </c>
    </row>
    <row r="1281" spans="1:80" s="89" customFormat="1" ht="21.4" thickBot="1" x14ac:dyDescent="0.7">
      <c r="A1281" s="85"/>
      <c r="B1281" s="348"/>
      <c r="C1281" s="160"/>
      <c r="D1281" s="86"/>
      <c r="E1281" s="86"/>
      <c r="F1281" s="86"/>
      <c r="G1281" s="86"/>
      <c r="H1281" s="95"/>
      <c r="I1281" s="87"/>
      <c r="J1281" s="88"/>
      <c r="K1281" s="88"/>
      <c r="L1281" s="88"/>
      <c r="M1281" s="88"/>
      <c r="N1281" s="88"/>
      <c r="O1281" s="88"/>
      <c r="P1281" s="88"/>
      <c r="Q1281" s="88"/>
      <c r="R1281" s="88"/>
      <c r="S1281" s="88"/>
      <c r="T1281" s="88"/>
      <c r="U1281" s="88"/>
      <c r="V1281" s="189" t="s">
        <v>91</v>
      </c>
      <c r="W1281" s="189" t="s">
        <v>91</v>
      </c>
      <c r="X1281" s="189" t="s">
        <v>91</v>
      </c>
      <c r="Y1281" s="189" t="s">
        <v>91</v>
      </c>
      <c r="Z1281" s="189" t="s">
        <v>91</v>
      </c>
      <c r="AA1281" s="189" t="s">
        <v>91</v>
      </c>
      <c r="AB1281" s="189" t="s">
        <v>91</v>
      </c>
      <c r="AC1281" s="189" t="s">
        <v>91</v>
      </c>
      <c r="AD1281" s="257" t="s">
        <v>91</v>
      </c>
      <c r="AE1281" s="257" t="s">
        <v>91</v>
      </c>
      <c r="AF1281" s="257" t="s">
        <v>91</v>
      </c>
      <c r="AG1281" s="257" t="s">
        <v>91</v>
      </c>
      <c r="AH1281" s="257" t="s">
        <v>91</v>
      </c>
      <c r="AI1281" s="257" t="s">
        <v>91</v>
      </c>
      <c r="AJ1281" s="288" t="s">
        <v>91</v>
      </c>
      <c r="AK1281" s="311" t="s">
        <v>91</v>
      </c>
      <c r="AL1281" s="311" t="s">
        <v>91</v>
      </c>
      <c r="AM1281" s="311" t="s">
        <v>91</v>
      </c>
      <c r="AN1281" s="288" t="s">
        <v>91</v>
      </c>
      <c r="AO1281" s="311" t="s">
        <v>91</v>
      </c>
      <c r="AP1281" s="311" t="s">
        <v>91</v>
      </c>
      <c r="AQ1281" s="311" t="s">
        <v>91</v>
      </c>
      <c r="AR1281" s="17"/>
      <c r="AS1281" s="116" t="str">
        <f t="shared" si="170"/>
        <v>N</v>
      </c>
      <c r="AT1281" s="113">
        <f>IFERROR(SUMIF('Current NLData'!A:A,'Payment Changes'!G1281,'Current NLData'!K:K)/COUNTIF('Current NLData'!A:A,'Payment Changes'!G1281),0)+IFERROR(VLOOKUP(G1281&amp;"-ALL",NLPaymentExport,10,FALSE),0)</f>
        <v>0</v>
      </c>
      <c r="AU1281" s="117" t="str">
        <f t="shared" si="172"/>
        <v/>
      </c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</row>
    <row r="1282" spans="1:80" s="10" customFormat="1" x14ac:dyDescent="0.45">
      <c r="A1282" s="458">
        <v>70</v>
      </c>
      <c r="B1282" s="461" t="s">
        <v>872</v>
      </c>
      <c r="C1282" s="464" t="s">
        <v>304</v>
      </c>
      <c r="D1282" s="467" t="s">
        <v>305</v>
      </c>
      <c r="E1282" s="105" t="str">
        <f t="shared" si="176"/>
        <v>Tuscaloosa</v>
      </c>
      <c r="F1282" s="106" t="s">
        <v>873</v>
      </c>
      <c r="G1282" s="107" t="str">
        <f t="shared" ref="G1282:G1300" si="179">F1282&amp;"-"&amp;I1282</f>
        <v>CP577-New Donor</v>
      </c>
      <c r="H1282" s="470" t="s">
        <v>282</v>
      </c>
      <c r="I1282" s="76" t="s">
        <v>48</v>
      </c>
      <c r="J1282" s="40" t="s">
        <v>584</v>
      </c>
      <c r="K1282" s="41" t="s">
        <v>874</v>
      </c>
      <c r="L1282" s="41" t="s">
        <v>584</v>
      </c>
      <c r="M1282" s="42" t="s">
        <v>584</v>
      </c>
      <c r="N1282" s="40" t="s">
        <v>584</v>
      </c>
      <c r="O1282" s="40" t="s">
        <v>584</v>
      </c>
      <c r="P1282" s="40" t="s">
        <v>584</v>
      </c>
      <c r="Q1282" s="40" t="s">
        <v>584</v>
      </c>
      <c r="R1282" s="40" t="s">
        <v>875</v>
      </c>
      <c r="S1282" s="40" t="s">
        <v>875</v>
      </c>
      <c r="T1282" s="40" t="s">
        <v>875</v>
      </c>
      <c r="U1282" s="40" t="s">
        <v>875</v>
      </c>
      <c r="V1282" s="180" t="s">
        <v>875</v>
      </c>
      <c r="W1282" s="180" t="s">
        <v>875</v>
      </c>
      <c r="X1282" s="180" t="s">
        <v>875</v>
      </c>
      <c r="Y1282" s="180" t="s">
        <v>875</v>
      </c>
      <c r="Z1282" s="180" t="s">
        <v>875</v>
      </c>
      <c r="AA1282" s="180" t="s">
        <v>875</v>
      </c>
      <c r="AB1282" s="180" t="s">
        <v>875</v>
      </c>
      <c r="AC1282" s="180" t="s">
        <v>875</v>
      </c>
      <c r="AD1282" s="213" t="s">
        <v>875</v>
      </c>
      <c r="AE1282" s="191" t="s">
        <v>108</v>
      </c>
      <c r="AF1282" s="191" t="s">
        <v>108</v>
      </c>
      <c r="AG1282" s="213" t="s">
        <v>108</v>
      </c>
      <c r="AH1282" s="213" t="s">
        <v>108</v>
      </c>
      <c r="AI1282" s="213" t="s">
        <v>108</v>
      </c>
      <c r="AJ1282" s="281" t="s">
        <v>108</v>
      </c>
      <c r="AK1282" s="320" t="s">
        <v>108</v>
      </c>
      <c r="AL1282" s="320" t="s">
        <v>108</v>
      </c>
      <c r="AM1282" s="320" t="s">
        <v>108</v>
      </c>
      <c r="AN1282" s="281" t="s">
        <v>108</v>
      </c>
      <c r="AO1282" s="282" t="s">
        <v>109</v>
      </c>
      <c r="AP1282" s="320" t="s">
        <v>109</v>
      </c>
      <c r="AQ1282" s="282" t="s">
        <v>876</v>
      </c>
      <c r="AR1282" s="108"/>
      <c r="AS1282" s="116" t="str">
        <f t="shared" si="170"/>
        <v>Y</v>
      </c>
      <c r="AT1282" s="113">
        <f>IFERROR(SUMIF('Current NLData'!A:A,'Payment Changes'!G1282,'Current NLData'!K:K)/COUNTIF('Current NLData'!A:A,'Payment Changes'!G1282),0)+IFERROR(VLOOKUP(G1282&amp;"-ALL",NLPaymentExport,10,FALSE),0)</f>
        <v>0</v>
      </c>
      <c r="AU1282" s="117" t="str">
        <f t="shared" si="172"/>
        <v/>
      </c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</row>
    <row r="1283" spans="1:80" x14ac:dyDescent="0.45">
      <c r="A1283" s="459"/>
      <c r="B1283" s="462"/>
      <c r="C1283" s="465"/>
      <c r="D1283" s="468"/>
      <c r="E1283" s="90" t="str">
        <f t="shared" si="176"/>
        <v>Tuscaloosa</v>
      </c>
      <c r="F1283" s="91" t="s">
        <v>873</v>
      </c>
      <c r="G1283" s="97" t="str">
        <f t="shared" si="179"/>
        <v>CP577-Return Donor</v>
      </c>
      <c r="H1283" s="471"/>
      <c r="I1283" s="77" t="s">
        <v>60</v>
      </c>
      <c r="J1283" s="43" t="s">
        <v>877</v>
      </c>
      <c r="K1283" s="43" t="s">
        <v>877</v>
      </c>
      <c r="L1283" s="44" t="s">
        <v>877</v>
      </c>
      <c r="M1283" s="45" t="s">
        <v>877</v>
      </c>
      <c r="N1283" s="43" t="s">
        <v>877</v>
      </c>
      <c r="O1283" s="43" t="s">
        <v>877</v>
      </c>
      <c r="P1283" s="43" t="s">
        <v>877</v>
      </c>
      <c r="Q1283" s="43" t="s">
        <v>877</v>
      </c>
      <c r="R1283" s="43" t="s">
        <v>878</v>
      </c>
      <c r="S1283" s="43" t="s">
        <v>878</v>
      </c>
      <c r="T1283" s="43" t="s">
        <v>878</v>
      </c>
      <c r="U1283" s="43" t="s">
        <v>878</v>
      </c>
      <c r="V1283" s="176" t="s">
        <v>878</v>
      </c>
      <c r="W1283" s="176" t="s">
        <v>878</v>
      </c>
      <c r="X1283" s="176" t="s">
        <v>878</v>
      </c>
      <c r="Y1283" s="176" t="s">
        <v>878</v>
      </c>
      <c r="Z1283" s="176" t="s">
        <v>878</v>
      </c>
      <c r="AA1283" s="176" t="s">
        <v>878</v>
      </c>
      <c r="AB1283" s="176" t="s">
        <v>878</v>
      </c>
      <c r="AC1283" s="176" t="s">
        <v>878</v>
      </c>
      <c r="AD1283" s="217" t="s">
        <v>878</v>
      </c>
      <c r="AE1283" s="217" t="s">
        <v>878</v>
      </c>
      <c r="AF1283" s="217" t="s">
        <v>878</v>
      </c>
      <c r="AG1283" s="217" t="s">
        <v>878</v>
      </c>
      <c r="AH1283" s="217" t="s">
        <v>878</v>
      </c>
      <c r="AI1283" s="217" t="s">
        <v>878</v>
      </c>
      <c r="AJ1283" s="270" t="s">
        <v>878</v>
      </c>
      <c r="AK1283" s="313" t="s">
        <v>878</v>
      </c>
      <c r="AL1283" s="313" t="s">
        <v>878</v>
      </c>
      <c r="AM1283" s="313" t="s">
        <v>878</v>
      </c>
      <c r="AN1283" s="271" t="s">
        <v>879</v>
      </c>
      <c r="AO1283" s="313" t="s">
        <v>879</v>
      </c>
      <c r="AP1283" s="313" t="s">
        <v>879</v>
      </c>
      <c r="AQ1283" s="313" t="s">
        <v>879</v>
      </c>
      <c r="AR1283" s="21"/>
      <c r="AS1283" s="116" t="str">
        <f t="shared" ref="AS1283:AS1346" si="180">IF(AP1283=AQ1283,"N","Y")</f>
        <v>N</v>
      </c>
      <c r="AT1283" s="113">
        <f>IFERROR(SUMIF('Current NLData'!A:A,'Payment Changes'!G1283,'Current NLData'!K:K)/COUNTIF('Current NLData'!A:A,'Payment Changes'!G1283),0)+IFERROR(VLOOKUP(G1283&amp;"-ALL",NLPaymentExport,10,FALSE),0)</f>
        <v>0</v>
      </c>
      <c r="AU1283" s="117" t="str">
        <f t="shared" si="172"/>
        <v/>
      </c>
    </row>
    <row r="1284" spans="1:80" x14ac:dyDescent="0.45">
      <c r="A1284" s="459"/>
      <c r="B1284" s="462"/>
      <c r="C1284" s="465"/>
      <c r="D1284" s="468"/>
      <c r="E1284" s="90" t="str">
        <f t="shared" si="176"/>
        <v>Tuscaloosa</v>
      </c>
      <c r="F1284" s="91" t="s">
        <v>873</v>
      </c>
      <c r="G1284" s="97" t="str">
        <f t="shared" si="179"/>
        <v>CP577-Retention Bonus</v>
      </c>
      <c r="H1284" s="471"/>
      <c r="I1284" s="78" t="s">
        <v>62</v>
      </c>
      <c r="J1284" s="46" t="s">
        <v>316</v>
      </c>
      <c r="K1284" s="46" t="s">
        <v>316</v>
      </c>
      <c r="L1284" s="47" t="s">
        <v>64</v>
      </c>
      <c r="M1284" s="48" t="s">
        <v>64</v>
      </c>
      <c r="N1284" s="46" t="s">
        <v>64</v>
      </c>
      <c r="O1284" s="46" t="s">
        <v>64</v>
      </c>
      <c r="P1284" s="46" t="s">
        <v>64</v>
      </c>
      <c r="Q1284" s="46" t="s">
        <v>64</v>
      </c>
      <c r="R1284" s="46" t="s">
        <v>67</v>
      </c>
      <c r="S1284" s="46" t="s">
        <v>880</v>
      </c>
      <c r="T1284" s="46" t="s">
        <v>880</v>
      </c>
      <c r="U1284" s="170" t="s">
        <v>881</v>
      </c>
      <c r="V1284" s="177" t="s">
        <v>881</v>
      </c>
      <c r="W1284" s="177" t="s">
        <v>881</v>
      </c>
      <c r="X1284" s="177" t="s">
        <v>882</v>
      </c>
      <c r="Y1284" s="177" t="s">
        <v>882</v>
      </c>
      <c r="Z1284" s="177" t="s">
        <v>882</v>
      </c>
      <c r="AA1284" s="177" t="s">
        <v>882</v>
      </c>
      <c r="AB1284" s="177" t="s">
        <v>882</v>
      </c>
      <c r="AC1284" s="229" t="s">
        <v>883</v>
      </c>
      <c r="AD1284" s="248" t="s">
        <v>883</v>
      </c>
      <c r="AE1284" s="248" t="s">
        <v>883</v>
      </c>
      <c r="AF1284" s="248" t="s">
        <v>883</v>
      </c>
      <c r="AG1284" s="248" t="s">
        <v>884</v>
      </c>
      <c r="AH1284" s="248" t="s">
        <v>883</v>
      </c>
      <c r="AI1284" s="248" t="s">
        <v>884</v>
      </c>
      <c r="AJ1284" s="276" t="s">
        <v>64</v>
      </c>
      <c r="AK1284" s="314" t="s">
        <v>64</v>
      </c>
      <c r="AL1284" s="314" t="s">
        <v>64</v>
      </c>
      <c r="AM1284" s="314" t="s">
        <v>64</v>
      </c>
      <c r="AN1284" s="276" t="s">
        <v>219</v>
      </c>
      <c r="AO1284" s="276" t="s">
        <v>885</v>
      </c>
      <c r="AP1284" s="314" t="s">
        <v>885</v>
      </c>
      <c r="AQ1284" s="276" t="s">
        <v>886</v>
      </c>
      <c r="AR1284" s="21"/>
      <c r="AS1284" s="116" t="str">
        <f t="shared" si="180"/>
        <v>Y</v>
      </c>
      <c r="AT1284" s="113">
        <f>IFERROR(SUMIF('Current NLData'!A:A,'Payment Changes'!G1284,'Current NLData'!K:K)/COUNTIF('Current NLData'!A:A,'Payment Changes'!G1284),0)+IFERROR(VLOOKUP(G1284&amp;"-ALL",NLPaymentExport,10,FALSE),0)</f>
        <v>0</v>
      </c>
      <c r="AU1284" s="117" t="str">
        <f t="shared" si="172"/>
        <v/>
      </c>
    </row>
    <row r="1285" spans="1:80" s="15" customFormat="1" ht="14.65" thickBot="1" x14ac:dyDescent="0.5">
      <c r="A1285" s="460"/>
      <c r="B1285" s="463"/>
      <c r="C1285" s="466"/>
      <c r="D1285" s="469"/>
      <c r="E1285" s="109" t="str">
        <f t="shared" si="176"/>
        <v>Tuscaloosa</v>
      </c>
      <c r="F1285" s="110" t="s">
        <v>873</v>
      </c>
      <c r="G1285" s="111" t="str">
        <f t="shared" si="179"/>
        <v>CP577-Referral</v>
      </c>
      <c r="H1285" s="472"/>
      <c r="I1285" s="79" t="s">
        <v>73</v>
      </c>
      <c r="J1285" s="49">
        <v>50</v>
      </c>
      <c r="K1285" s="49">
        <v>50</v>
      </c>
      <c r="L1285" s="50" t="s">
        <v>64</v>
      </c>
      <c r="M1285" s="51" t="s">
        <v>64</v>
      </c>
      <c r="N1285" s="49" t="s">
        <v>64</v>
      </c>
      <c r="O1285" s="49">
        <v>50</v>
      </c>
      <c r="P1285" s="49">
        <v>50</v>
      </c>
      <c r="Q1285" s="49">
        <v>50</v>
      </c>
      <c r="R1285" s="49">
        <v>50</v>
      </c>
      <c r="S1285" s="49">
        <v>50</v>
      </c>
      <c r="T1285" s="49">
        <v>50</v>
      </c>
      <c r="U1285" s="49">
        <v>50</v>
      </c>
      <c r="V1285" s="178">
        <v>50</v>
      </c>
      <c r="W1285" s="178">
        <v>50</v>
      </c>
      <c r="X1285" s="178">
        <v>50</v>
      </c>
      <c r="Y1285" s="178">
        <v>50</v>
      </c>
      <c r="Z1285" s="178">
        <v>50</v>
      </c>
      <c r="AA1285" s="178" t="s">
        <v>134</v>
      </c>
      <c r="AB1285" s="233" t="s">
        <v>862</v>
      </c>
      <c r="AC1285" s="244" t="s">
        <v>133</v>
      </c>
      <c r="AD1285" s="249" t="s">
        <v>133</v>
      </c>
      <c r="AE1285" s="249" t="s">
        <v>133</v>
      </c>
      <c r="AF1285" s="249" t="s">
        <v>133</v>
      </c>
      <c r="AG1285" s="249">
        <v>50</v>
      </c>
      <c r="AH1285" s="249" t="s">
        <v>133</v>
      </c>
      <c r="AI1285" s="249">
        <v>50</v>
      </c>
      <c r="AJ1285" s="283">
        <v>100</v>
      </c>
      <c r="AK1285" s="315">
        <v>100</v>
      </c>
      <c r="AL1285" s="315">
        <v>100</v>
      </c>
      <c r="AM1285" s="315">
        <v>100</v>
      </c>
      <c r="AN1285" s="277">
        <v>100</v>
      </c>
      <c r="AO1285" s="315">
        <v>100</v>
      </c>
      <c r="AP1285" s="315">
        <v>100</v>
      </c>
      <c r="AQ1285" s="315">
        <v>100</v>
      </c>
      <c r="AR1285" s="112"/>
      <c r="AS1285" s="116" t="str">
        <f t="shared" si="180"/>
        <v>N</v>
      </c>
      <c r="AT1285" s="113">
        <f>IFERROR(SUMIF('Current NLData'!A:A,'Payment Changes'!G1285,'Current NLData'!K:K)/COUNTIF('Current NLData'!A:A,'Payment Changes'!G1285),0)+IFERROR(VLOOKUP(G1285&amp;"-ALL",NLPaymentExport,10,FALSE),0)</f>
        <v>0</v>
      </c>
      <c r="AU1285" s="117" t="str">
        <f t="shared" si="172"/>
        <v/>
      </c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</row>
    <row r="1286" spans="1:80" outlineLevel="1" x14ac:dyDescent="0.45">
      <c r="A1286" s="3"/>
      <c r="C1286" s="4"/>
      <c r="D1286" s="455" t="s">
        <v>873</v>
      </c>
      <c r="E1286" s="90" t="str">
        <f t="shared" si="176"/>
        <v>Tuscaloosa</v>
      </c>
      <c r="F1286" s="92" t="str">
        <f t="shared" si="178"/>
        <v>CP577</v>
      </c>
      <c r="G1286" s="98" t="str">
        <f t="shared" si="179"/>
        <v>CP577-NEW DONOR -1st</v>
      </c>
      <c r="H1286" s="457" t="s">
        <v>75</v>
      </c>
      <c r="I1286" s="33" t="s">
        <v>76</v>
      </c>
      <c r="J1286" s="60">
        <v>100</v>
      </c>
      <c r="K1286" s="61">
        <v>100</v>
      </c>
      <c r="L1286" s="60">
        <v>100</v>
      </c>
      <c r="M1286" s="60">
        <v>100</v>
      </c>
      <c r="N1286" s="60">
        <v>100</v>
      </c>
      <c r="O1286" s="60">
        <v>100</v>
      </c>
      <c r="P1286" s="60">
        <v>100</v>
      </c>
      <c r="Q1286" s="60">
        <v>100</v>
      </c>
      <c r="R1286" s="60">
        <v>125</v>
      </c>
      <c r="S1286" s="60">
        <v>125</v>
      </c>
      <c r="T1286" s="60">
        <v>125</v>
      </c>
      <c r="U1286" s="60">
        <v>125</v>
      </c>
      <c r="V1286" s="185">
        <v>125</v>
      </c>
      <c r="W1286" s="185">
        <v>125</v>
      </c>
      <c r="X1286" s="185">
        <v>125</v>
      </c>
      <c r="Y1286" s="185">
        <v>125</v>
      </c>
      <c r="Z1286" s="185">
        <v>125</v>
      </c>
      <c r="AA1286" s="185">
        <v>125</v>
      </c>
      <c r="AB1286" s="185">
        <v>125</v>
      </c>
      <c r="AC1286" s="185">
        <v>125</v>
      </c>
      <c r="AD1286" s="220">
        <v>125</v>
      </c>
      <c r="AE1286" s="192">
        <v>100</v>
      </c>
      <c r="AF1286" s="192">
        <v>100</v>
      </c>
      <c r="AG1286" s="220">
        <v>100</v>
      </c>
      <c r="AH1286" s="220">
        <v>100</v>
      </c>
      <c r="AI1286" s="220">
        <v>100</v>
      </c>
      <c r="AJ1286" s="286">
        <v>100</v>
      </c>
      <c r="AK1286" s="300">
        <v>100</v>
      </c>
      <c r="AL1286" s="300">
        <v>100</v>
      </c>
      <c r="AM1286" s="300">
        <v>100</v>
      </c>
      <c r="AN1286" s="286">
        <v>100</v>
      </c>
      <c r="AO1286" s="300">
        <v>100</v>
      </c>
      <c r="AP1286" s="300">
        <v>100</v>
      </c>
      <c r="AQ1286" s="332">
        <v>125</v>
      </c>
      <c r="AR1286" s="23"/>
      <c r="AS1286" s="116" t="str">
        <f t="shared" si="180"/>
        <v>Y</v>
      </c>
      <c r="AT1286" s="113">
        <f>IFERROR(SUMIF('Current NLData'!A:A,'Payment Changes'!G1286,'Current NLData'!K:K)/COUNTIF('Current NLData'!A:A,'Payment Changes'!G1286),0)+IFERROR(VLOOKUP(G1286&amp;"-ALL",NLPaymentExport,10,FALSE),0)</f>
        <v>100</v>
      </c>
      <c r="AU1286" s="117">
        <f t="shared" si="172"/>
        <v>25</v>
      </c>
    </row>
    <row r="1287" spans="1:80" outlineLevel="1" x14ac:dyDescent="0.45">
      <c r="A1287" s="3"/>
      <c r="C1287" s="4"/>
      <c r="D1287" s="456"/>
      <c r="E1287" s="90" t="str">
        <f t="shared" si="176"/>
        <v>Tuscaloosa</v>
      </c>
      <c r="F1287" s="92" t="str">
        <f t="shared" si="178"/>
        <v>CP577</v>
      </c>
      <c r="G1287" s="98" t="str">
        <f t="shared" si="179"/>
        <v>CP577-NEW DONOR -2nd</v>
      </c>
      <c r="H1287" s="457"/>
      <c r="I1287" s="34" t="s">
        <v>77</v>
      </c>
      <c r="J1287" s="58">
        <v>100</v>
      </c>
      <c r="K1287" s="62">
        <v>100</v>
      </c>
      <c r="L1287" s="58">
        <v>100</v>
      </c>
      <c r="M1287" s="58">
        <v>100</v>
      </c>
      <c r="N1287" s="58">
        <v>100</v>
      </c>
      <c r="O1287" s="58">
        <v>100</v>
      </c>
      <c r="P1287" s="58">
        <v>100</v>
      </c>
      <c r="Q1287" s="58">
        <v>100</v>
      </c>
      <c r="R1287" s="58">
        <v>125</v>
      </c>
      <c r="S1287" s="58">
        <v>125</v>
      </c>
      <c r="T1287" s="58">
        <v>125</v>
      </c>
      <c r="U1287" s="58">
        <v>125</v>
      </c>
      <c r="V1287" s="186">
        <v>125</v>
      </c>
      <c r="W1287" s="186">
        <v>125</v>
      </c>
      <c r="X1287" s="186">
        <v>125</v>
      </c>
      <c r="Y1287" s="186">
        <v>125</v>
      </c>
      <c r="Z1287" s="186">
        <v>125</v>
      </c>
      <c r="AA1287" s="186">
        <v>125</v>
      </c>
      <c r="AB1287" s="186">
        <v>125</v>
      </c>
      <c r="AC1287" s="186">
        <v>125</v>
      </c>
      <c r="AD1287" s="214">
        <v>125</v>
      </c>
      <c r="AE1287" s="190">
        <v>100</v>
      </c>
      <c r="AF1287" s="190">
        <v>100</v>
      </c>
      <c r="AG1287" s="214">
        <v>100</v>
      </c>
      <c r="AH1287" s="214">
        <v>100</v>
      </c>
      <c r="AI1287" s="214">
        <v>100</v>
      </c>
      <c r="AJ1287" s="272">
        <v>100</v>
      </c>
      <c r="AK1287" s="301">
        <v>100</v>
      </c>
      <c r="AL1287" s="301">
        <v>100</v>
      </c>
      <c r="AM1287" s="301">
        <v>100</v>
      </c>
      <c r="AN1287" s="272">
        <v>100</v>
      </c>
      <c r="AO1287" s="301">
        <v>100</v>
      </c>
      <c r="AP1287" s="301">
        <v>100</v>
      </c>
      <c r="AQ1287" s="289">
        <v>125</v>
      </c>
      <c r="AR1287" s="23"/>
      <c r="AS1287" s="116" t="str">
        <f t="shared" si="180"/>
        <v>Y</v>
      </c>
      <c r="AT1287" s="113">
        <f>IFERROR(SUMIF('Current NLData'!A:A,'Payment Changes'!G1287,'Current NLData'!K:K)/COUNTIF('Current NLData'!A:A,'Payment Changes'!G1287),0)+IFERROR(VLOOKUP(G1287&amp;"-ALL",NLPaymentExport,10,FALSE),0)</f>
        <v>100</v>
      </c>
      <c r="AU1287" s="117">
        <f t="shared" ref="AU1287:AU1350" si="181">IF(OR(I1287 = "New Donor", I1287="Return Donor", I1287="Retention Bonus", I1287="Referral", I1287 = ""),"",AQ1287-AT1287 )</f>
        <v>25</v>
      </c>
    </row>
    <row r="1288" spans="1:80" outlineLevel="1" x14ac:dyDescent="0.45">
      <c r="A1288" s="3"/>
      <c r="C1288" s="4"/>
      <c r="D1288" s="456"/>
      <c r="E1288" s="90" t="str">
        <f t="shared" si="176"/>
        <v>Tuscaloosa</v>
      </c>
      <c r="F1288" s="92" t="str">
        <f t="shared" si="178"/>
        <v>CP577</v>
      </c>
      <c r="G1288" s="98" t="str">
        <f t="shared" si="179"/>
        <v>CP577-NEW DONOR -3rd</v>
      </c>
      <c r="H1288" s="457"/>
      <c r="I1288" s="34" t="s">
        <v>78</v>
      </c>
      <c r="J1288" s="58">
        <v>30</v>
      </c>
      <c r="K1288" s="62">
        <v>30</v>
      </c>
      <c r="L1288" s="58">
        <v>30</v>
      </c>
      <c r="M1288" s="58">
        <v>30</v>
      </c>
      <c r="N1288" s="58">
        <v>30</v>
      </c>
      <c r="O1288" s="58">
        <v>30</v>
      </c>
      <c r="P1288" s="58">
        <v>30</v>
      </c>
      <c r="Q1288" s="58">
        <v>30</v>
      </c>
      <c r="R1288" s="58">
        <v>125</v>
      </c>
      <c r="S1288" s="58">
        <v>125</v>
      </c>
      <c r="T1288" s="58">
        <v>125</v>
      </c>
      <c r="U1288" s="58">
        <v>125</v>
      </c>
      <c r="V1288" s="186">
        <v>125</v>
      </c>
      <c r="W1288" s="186">
        <v>125</v>
      </c>
      <c r="X1288" s="186">
        <v>125</v>
      </c>
      <c r="Y1288" s="186">
        <v>125</v>
      </c>
      <c r="Z1288" s="186">
        <v>125</v>
      </c>
      <c r="AA1288" s="186">
        <v>125</v>
      </c>
      <c r="AB1288" s="186">
        <v>125</v>
      </c>
      <c r="AC1288" s="186">
        <v>125</v>
      </c>
      <c r="AD1288" s="214">
        <v>125</v>
      </c>
      <c r="AE1288" s="190">
        <v>100</v>
      </c>
      <c r="AF1288" s="190">
        <v>100</v>
      </c>
      <c r="AG1288" s="214">
        <v>100</v>
      </c>
      <c r="AH1288" s="214">
        <v>100</v>
      </c>
      <c r="AI1288" s="214">
        <v>100</v>
      </c>
      <c r="AJ1288" s="272">
        <v>100</v>
      </c>
      <c r="AK1288" s="301">
        <v>100</v>
      </c>
      <c r="AL1288" s="301">
        <v>100</v>
      </c>
      <c r="AM1288" s="301">
        <v>100</v>
      </c>
      <c r="AN1288" s="272">
        <v>100</v>
      </c>
      <c r="AO1288" s="301">
        <v>100</v>
      </c>
      <c r="AP1288" s="301">
        <v>100</v>
      </c>
      <c r="AQ1288" s="289">
        <v>125</v>
      </c>
      <c r="AR1288" s="23"/>
      <c r="AS1288" s="116" t="str">
        <f t="shared" si="180"/>
        <v>Y</v>
      </c>
      <c r="AT1288" s="113">
        <f>IFERROR(SUMIF('Current NLData'!A:A,'Payment Changes'!G1288,'Current NLData'!K:K)/COUNTIF('Current NLData'!A:A,'Payment Changes'!G1288),0)+IFERROR(VLOOKUP(G1288&amp;"-ALL",NLPaymentExport,10,FALSE),0)</f>
        <v>100</v>
      </c>
      <c r="AU1288" s="117">
        <f t="shared" si="181"/>
        <v>25</v>
      </c>
    </row>
    <row r="1289" spans="1:80" outlineLevel="1" x14ac:dyDescent="0.45">
      <c r="A1289" s="3"/>
      <c r="C1289" s="4"/>
      <c r="D1289" s="456"/>
      <c r="E1289" s="90" t="str">
        <f t="shared" si="176"/>
        <v>Tuscaloosa</v>
      </c>
      <c r="F1289" s="92" t="str">
        <f t="shared" si="178"/>
        <v>CP577</v>
      </c>
      <c r="G1289" s="98" t="str">
        <f t="shared" si="179"/>
        <v>CP577-NEW DONOR -4th</v>
      </c>
      <c r="H1289" s="457"/>
      <c r="I1289" s="34" t="s">
        <v>79</v>
      </c>
      <c r="J1289" s="58">
        <v>30</v>
      </c>
      <c r="K1289" s="62">
        <v>75</v>
      </c>
      <c r="L1289" s="58">
        <v>30</v>
      </c>
      <c r="M1289" s="58">
        <v>30</v>
      </c>
      <c r="N1289" s="58">
        <v>30</v>
      </c>
      <c r="O1289" s="58">
        <v>30</v>
      </c>
      <c r="P1289" s="58">
        <v>30</v>
      </c>
      <c r="Q1289" s="58">
        <v>30</v>
      </c>
      <c r="R1289" s="58">
        <v>45</v>
      </c>
      <c r="S1289" s="58">
        <v>45</v>
      </c>
      <c r="T1289" s="58">
        <v>45</v>
      </c>
      <c r="U1289" s="58">
        <v>45</v>
      </c>
      <c r="V1289" s="186">
        <v>45</v>
      </c>
      <c r="W1289" s="186">
        <v>45</v>
      </c>
      <c r="X1289" s="186">
        <v>45</v>
      </c>
      <c r="Y1289" s="186">
        <v>45</v>
      </c>
      <c r="Z1289" s="186">
        <v>45</v>
      </c>
      <c r="AA1289" s="186">
        <v>45</v>
      </c>
      <c r="AB1289" s="186">
        <v>45</v>
      </c>
      <c r="AC1289" s="186">
        <v>45</v>
      </c>
      <c r="AD1289" s="214">
        <v>45</v>
      </c>
      <c r="AE1289" s="190">
        <v>100</v>
      </c>
      <c r="AF1289" s="190">
        <v>100</v>
      </c>
      <c r="AG1289" s="214">
        <v>100</v>
      </c>
      <c r="AH1289" s="214">
        <v>100</v>
      </c>
      <c r="AI1289" s="214">
        <v>100</v>
      </c>
      <c r="AJ1289" s="272">
        <v>100</v>
      </c>
      <c r="AK1289" s="301">
        <v>100</v>
      </c>
      <c r="AL1289" s="301">
        <v>100</v>
      </c>
      <c r="AM1289" s="301">
        <v>100</v>
      </c>
      <c r="AN1289" s="272">
        <v>100</v>
      </c>
      <c r="AO1289" s="301">
        <v>100</v>
      </c>
      <c r="AP1289" s="301">
        <v>100</v>
      </c>
      <c r="AQ1289" s="289">
        <v>50</v>
      </c>
      <c r="AR1289" s="23"/>
      <c r="AS1289" s="116" t="str">
        <f t="shared" si="180"/>
        <v>Y</v>
      </c>
      <c r="AT1289" s="113">
        <f>IFERROR(SUMIF('Current NLData'!A:A,'Payment Changes'!G1289,'Current NLData'!K:K)/COUNTIF('Current NLData'!A:A,'Payment Changes'!G1289),0)+IFERROR(VLOOKUP(G1289&amp;"-ALL",NLPaymentExport,10,FALSE),0)</f>
        <v>100</v>
      </c>
      <c r="AU1289" s="117">
        <f t="shared" si="181"/>
        <v>-50</v>
      </c>
    </row>
    <row r="1290" spans="1:80" outlineLevel="1" x14ac:dyDescent="0.45">
      <c r="A1290" s="3"/>
      <c r="C1290" s="4"/>
      <c r="D1290" s="456"/>
      <c r="E1290" s="90" t="str">
        <f t="shared" si="176"/>
        <v>Tuscaloosa</v>
      </c>
      <c r="F1290" s="92" t="str">
        <f t="shared" si="178"/>
        <v>CP577</v>
      </c>
      <c r="G1290" s="98" t="str">
        <f t="shared" si="179"/>
        <v>CP577-NEW DONOR -5th</v>
      </c>
      <c r="H1290" s="457"/>
      <c r="I1290" s="34" t="s">
        <v>80</v>
      </c>
      <c r="J1290" s="58">
        <v>30</v>
      </c>
      <c r="K1290" s="62">
        <v>30</v>
      </c>
      <c r="L1290" s="58">
        <v>30</v>
      </c>
      <c r="M1290" s="58">
        <v>30</v>
      </c>
      <c r="N1290" s="58">
        <v>30</v>
      </c>
      <c r="O1290" s="58">
        <v>30</v>
      </c>
      <c r="P1290" s="58">
        <v>30</v>
      </c>
      <c r="Q1290" s="58">
        <v>30</v>
      </c>
      <c r="R1290" s="58">
        <v>45</v>
      </c>
      <c r="S1290" s="58">
        <v>45</v>
      </c>
      <c r="T1290" s="58">
        <v>45</v>
      </c>
      <c r="U1290" s="58">
        <v>45</v>
      </c>
      <c r="V1290" s="186">
        <v>45</v>
      </c>
      <c r="W1290" s="186">
        <v>45</v>
      </c>
      <c r="X1290" s="186">
        <v>45</v>
      </c>
      <c r="Y1290" s="186">
        <v>45</v>
      </c>
      <c r="Z1290" s="186">
        <v>45</v>
      </c>
      <c r="AA1290" s="186">
        <v>45</v>
      </c>
      <c r="AB1290" s="186">
        <v>45</v>
      </c>
      <c r="AC1290" s="186">
        <v>45</v>
      </c>
      <c r="AD1290" s="214">
        <v>45</v>
      </c>
      <c r="AE1290" s="190">
        <v>100</v>
      </c>
      <c r="AF1290" s="190">
        <v>100</v>
      </c>
      <c r="AG1290" s="214">
        <v>100</v>
      </c>
      <c r="AH1290" s="214">
        <v>100</v>
      </c>
      <c r="AI1290" s="214">
        <v>100</v>
      </c>
      <c r="AJ1290" s="272">
        <v>100</v>
      </c>
      <c r="AK1290" s="301">
        <v>100</v>
      </c>
      <c r="AL1290" s="301">
        <v>100</v>
      </c>
      <c r="AM1290" s="301">
        <v>100</v>
      </c>
      <c r="AN1290" s="272">
        <v>100</v>
      </c>
      <c r="AO1290" s="289">
        <v>45</v>
      </c>
      <c r="AP1290" s="301">
        <v>45</v>
      </c>
      <c r="AQ1290" s="301">
        <v>45</v>
      </c>
      <c r="AR1290" s="23"/>
      <c r="AS1290" s="116" t="str">
        <f t="shared" si="180"/>
        <v>N</v>
      </c>
      <c r="AT1290" s="113">
        <f>IFERROR(SUMIF('Current NLData'!A:A,'Payment Changes'!G1290,'Current NLData'!K:K)/COUNTIF('Current NLData'!A:A,'Payment Changes'!G1290),0)+IFERROR(VLOOKUP(G1290&amp;"-ALL",NLPaymentExport,10,FALSE),0)</f>
        <v>45</v>
      </c>
      <c r="AU1290" s="117">
        <f t="shared" si="181"/>
        <v>0</v>
      </c>
    </row>
    <row r="1291" spans="1:80" outlineLevel="1" x14ac:dyDescent="0.45">
      <c r="A1291" s="3"/>
      <c r="C1291" s="4"/>
      <c r="D1291" s="456"/>
      <c r="E1291" s="90" t="str">
        <f t="shared" si="176"/>
        <v>Tuscaloosa</v>
      </c>
      <c r="F1291" s="92" t="str">
        <f t="shared" si="178"/>
        <v>CP577</v>
      </c>
      <c r="G1291" s="98" t="str">
        <f t="shared" si="179"/>
        <v>CP577-NEW DONOR -6th</v>
      </c>
      <c r="H1291" s="457"/>
      <c r="I1291" s="34" t="s">
        <v>81</v>
      </c>
      <c r="J1291" s="58">
        <v>30</v>
      </c>
      <c r="K1291" s="62">
        <v>75</v>
      </c>
      <c r="L1291" s="58">
        <v>30</v>
      </c>
      <c r="M1291" s="58">
        <v>30</v>
      </c>
      <c r="N1291" s="58">
        <v>30</v>
      </c>
      <c r="O1291" s="58">
        <v>30</v>
      </c>
      <c r="P1291" s="58">
        <v>30</v>
      </c>
      <c r="Q1291" s="58">
        <v>30</v>
      </c>
      <c r="R1291" s="58">
        <v>45</v>
      </c>
      <c r="S1291" s="58">
        <v>45</v>
      </c>
      <c r="T1291" s="58">
        <v>45</v>
      </c>
      <c r="U1291" s="58">
        <v>45</v>
      </c>
      <c r="V1291" s="186">
        <v>45</v>
      </c>
      <c r="W1291" s="186">
        <v>45</v>
      </c>
      <c r="X1291" s="186">
        <v>45</v>
      </c>
      <c r="Y1291" s="186">
        <v>45</v>
      </c>
      <c r="Z1291" s="186">
        <v>45</v>
      </c>
      <c r="AA1291" s="186">
        <v>45</v>
      </c>
      <c r="AB1291" s="186">
        <v>45</v>
      </c>
      <c r="AC1291" s="186">
        <v>45</v>
      </c>
      <c r="AD1291" s="214">
        <v>45</v>
      </c>
      <c r="AE1291" s="190">
        <v>100</v>
      </c>
      <c r="AF1291" s="190">
        <v>100</v>
      </c>
      <c r="AG1291" s="214">
        <v>100</v>
      </c>
      <c r="AH1291" s="214">
        <v>100</v>
      </c>
      <c r="AI1291" s="214">
        <v>100</v>
      </c>
      <c r="AJ1291" s="272">
        <v>100</v>
      </c>
      <c r="AK1291" s="301">
        <v>100</v>
      </c>
      <c r="AL1291" s="301">
        <v>100</v>
      </c>
      <c r="AM1291" s="301">
        <v>100</v>
      </c>
      <c r="AN1291" s="272">
        <v>100</v>
      </c>
      <c r="AO1291" s="289">
        <v>45</v>
      </c>
      <c r="AP1291" s="301">
        <v>45</v>
      </c>
      <c r="AQ1291" s="301">
        <v>45</v>
      </c>
      <c r="AR1291" s="23"/>
      <c r="AS1291" s="116" t="str">
        <f t="shared" si="180"/>
        <v>N</v>
      </c>
      <c r="AT1291" s="113">
        <f>IFERROR(SUMIF('Current NLData'!A:A,'Payment Changes'!G1291,'Current NLData'!K:K)/COUNTIF('Current NLData'!A:A,'Payment Changes'!G1291),0)+IFERROR(VLOOKUP(G1291&amp;"-ALL",NLPaymentExport,10,FALSE),0)</f>
        <v>45</v>
      </c>
      <c r="AU1291" s="117">
        <f t="shared" si="181"/>
        <v>0</v>
      </c>
    </row>
    <row r="1292" spans="1:80" outlineLevel="1" x14ac:dyDescent="0.45">
      <c r="A1292" s="3"/>
      <c r="C1292" s="4"/>
      <c r="D1292" s="456"/>
      <c r="E1292" s="90" t="str">
        <f t="shared" si="176"/>
        <v>Tuscaloosa</v>
      </c>
      <c r="F1292" s="92" t="str">
        <f t="shared" si="178"/>
        <v>CP577</v>
      </c>
      <c r="G1292" s="98" t="str">
        <f t="shared" si="179"/>
        <v>CP577-NEW DONOR -7th</v>
      </c>
      <c r="H1292" s="457"/>
      <c r="I1292" s="34" t="s">
        <v>82</v>
      </c>
      <c r="J1292" s="58">
        <v>30</v>
      </c>
      <c r="K1292" s="62">
        <v>30</v>
      </c>
      <c r="L1292" s="58">
        <v>30</v>
      </c>
      <c r="M1292" s="58">
        <v>30</v>
      </c>
      <c r="N1292" s="58">
        <v>30</v>
      </c>
      <c r="O1292" s="58">
        <v>30</v>
      </c>
      <c r="P1292" s="58">
        <v>30</v>
      </c>
      <c r="Q1292" s="58">
        <v>30</v>
      </c>
      <c r="R1292" s="58">
        <v>45</v>
      </c>
      <c r="S1292" s="58">
        <v>45</v>
      </c>
      <c r="T1292" s="58">
        <v>45</v>
      </c>
      <c r="U1292" s="58">
        <v>45</v>
      </c>
      <c r="V1292" s="186">
        <v>45</v>
      </c>
      <c r="W1292" s="186">
        <v>45</v>
      </c>
      <c r="X1292" s="186">
        <v>45</v>
      </c>
      <c r="Y1292" s="186">
        <v>45</v>
      </c>
      <c r="Z1292" s="186">
        <v>45</v>
      </c>
      <c r="AA1292" s="186">
        <v>45</v>
      </c>
      <c r="AB1292" s="186">
        <v>45</v>
      </c>
      <c r="AC1292" s="186">
        <v>45</v>
      </c>
      <c r="AD1292" s="214">
        <v>45</v>
      </c>
      <c r="AE1292" s="214">
        <v>45</v>
      </c>
      <c r="AF1292" s="214">
        <v>45</v>
      </c>
      <c r="AG1292" s="214">
        <v>45</v>
      </c>
      <c r="AH1292" s="214">
        <v>45</v>
      </c>
      <c r="AI1292" s="214">
        <v>45</v>
      </c>
      <c r="AJ1292" s="272">
        <v>45</v>
      </c>
      <c r="AK1292" s="301">
        <v>45</v>
      </c>
      <c r="AL1292" s="301">
        <v>45</v>
      </c>
      <c r="AM1292" s="301">
        <v>45</v>
      </c>
      <c r="AN1292" s="272">
        <v>45</v>
      </c>
      <c r="AO1292" s="301">
        <v>45</v>
      </c>
      <c r="AP1292" s="301">
        <v>45</v>
      </c>
      <c r="AQ1292" s="301">
        <v>45</v>
      </c>
      <c r="AR1292" s="23"/>
      <c r="AS1292" s="116" t="str">
        <f t="shared" si="180"/>
        <v>N</v>
      </c>
      <c r="AT1292" s="113">
        <f>IFERROR(SUMIF('Current NLData'!A:A,'Payment Changes'!G1292,'Current NLData'!K:K)/COUNTIF('Current NLData'!A:A,'Payment Changes'!G1292),0)+IFERROR(VLOOKUP(G1292&amp;"-ALL",NLPaymentExport,10,FALSE),0)</f>
        <v>45</v>
      </c>
      <c r="AU1292" s="117">
        <f t="shared" si="181"/>
        <v>0</v>
      </c>
    </row>
    <row r="1293" spans="1:80" outlineLevel="1" x14ac:dyDescent="0.45">
      <c r="A1293" s="3"/>
      <c r="C1293" s="4"/>
      <c r="D1293" s="456"/>
      <c r="E1293" s="90" t="str">
        <f t="shared" si="176"/>
        <v>Tuscaloosa</v>
      </c>
      <c r="F1293" s="92" t="str">
        <f t="shared" si="178"/>
        <v>CP577</v>
      </c>
      <c r="G1293" s="98" t="str">
        <f t="shared" si="179"/>
        <v>CP577-NEW DONOR -8th</v>
      </c>
      <c r="H1293" s="457"/>
      <c r="I1293" s="35" t="s">
        <v>83</v>
      </c>
      <c r="J1293" s="63">
        <v>30</v>
      </c>
      <c r="K1293" s="64">
        <v>75</v>
      </c>
      <c r="L1293" s="63">
        <v>30</v>
      </c>
      <c r="M1293" s="63">
        <v>30</v>
      </c>
      <c r="N1293" s="63">
        <v>30</v>
      </c>
      <c r="O1293" s="63">
        <v>30</v>
      </c>
      <c r="P1293" s="63">
        <v>30</v>
      </c>
      <c r="Q1293" s="63">
        <v>30</v>
      </c>
      <c r="R1293" s="63">
        <v>45</v>
      </c>
      <c r="S1293" s="63">
        <v>45</v>
      </c>
      <c r="T1293" s="63">
        <v>45</v>
      </c>
      <c r="U1293" s="63">
        <v>45</v>
      </c>
      <c r="V1293" s="187">
        <v>45</v>
      </c>
      <c r="W1293" s="187">
        <v>45</v>
      </c>
      <c r="X1293" s="187">
        <v>45</v>
      </c>
      <c r="Y1293" s="187">
        <v>45</v>
      </c>
      <c r="Z1293" s="187">
        <v>45</v>
      </c>
      <c r="AA1293" s="187">
        <v>45</v>
      </c>
      <c r="AB1293" s="187">
        <v>45</v>
      </c>
      <c r="AC1293" s="187">
        <v>45</v>
      </c>
      <c r="AD1293" s="221">
        <v>45</v>
      </c>
      <c r="AE1293" s="221">
        <v>45</v>
      </c>
      <c r="AF1293" s="221">
        <v>45</v>
      </c>
      <c r="AG1293" s="221">
        <v>45</v>
      </c>
      <c r="AH1293" s="221">
        <v>45</v>
      </c>
      <c r="AI1293" s="221">
        <v>45</v>
      </c>
      <c r="AJ1293" s="273">
        <v>45</v>
      </c>
      <c r="AK1293" s="302">
        <v>45</v>
      </c>
      <c r="AL1293" s="302">
        <v>45</v>
      </c>
      <c r="AM1293" s="302">
        <v>45</v>
      </c>
      <c r="AN1293" s="273">
        <v>45</v>
      </c>
      <c r="AO1293" s="302">
        <v>45</v>
      </c>
      <c r="AP1293" s="302">
        <v>45</v>
      </c>
      <c r="AQ1293" s="302">
        <v>45</v>
      </c>
      <c r="AR1293" s="23"/>
      <c r="AS1293" s="116" t="str">
        <f t="shared" si="180"/>
        <v>N</v>
      </c>
      <c r="AT1293" s="113">
        <f>IFERROR(SUMIF('Current NLData'!A:A,'Payment Changes'!G1293,'Current NLData'!K:K)/COUNTIF('Current NLData'!A:A,'Payment Changes'!G1293),0)+IFERROR(VLOOKUP(G1293&amp;"-ALL",NLPaymentExport,10,FALSE),0)</f>
        <v>45</v>
      </c>
      <c r="AU1293" s="117">
        <f t="shared" si="181"/>
        <v>0</v>
      </c>
    </row>
    <row r="1294" spans="1:80" ht="28.5" outlineLevel="1" x14ac:dyDescent="0.45">
      <c r="A1294" s="3"/>
      <c r="C1294" s="4"/>
      <c r="D1294" s="456"/>
      <c r="E1294" s="90" t="str">
        <f t="shared" si="176"/>
        <v>Tuscaloosa</v>
      </c>
      <c r="F1294" s="92" t="str">
        <f t="shared" si="178"/>
        <v>CP577</v>
      </c>
      <c r="G1294" s="98" t="str">
        <f t="shared" si="179"/>
        <v>CP577-RETURN - 1st don of the week -STD</v>
      </c>
      <c r="H1294" s="457"/>
      <c r="I1294" s="36" t="s">
        <v>84</v>
      </c>
      <c r="J1294" s="58">
        <v>30</v>
      </c>
      <c r="K1294" s="58">
        <v>30</v>
      </c>
      <c r="L1294" s="58">
        <v>30</v>
      </c>
      <c r="M1294" s="58">
        <v>30</v>
      </c>
      <c r="N1294" s="58">
        <v>30</v>
      </c>
      <c r="O1294" s="58">
        <v>30</v>
      </c>
      <c r="P1294" s="58">
        <v>30</v>
      </c>
      <c r="Q1294" s="58">
        <v>30</v>
      </c>
      <c r="R1294" s="58">
        <v>45</v>
      </c>
      <c r="S1294" s="58">
        <v>45</v>
      </c>
      <c r="T1294" s="58">
        <v>45</v>
      </c>
      <c r="U1294" s="58">
        <v>45</v>
      </c>
      <c r="V1294" s="186">
        <v>45</v>
      </c>
      <c r="W1294" s="186">
        <v>45</v>
      </c>
      <c r="X1294" s="186">
        <v>45</v>
      </c>
      <c r="Y1294" s="186">
        <v>45</v>
      </c>
      <c r="Z1294" s="186">
        <v>45</v>
      </c>
      <c r="AA1294" s="186">
        <v>45</v>
      </c>
      <c r="AB1294" s="186">
        <v>45</v>
      </c>
      <c r="AC1294" s="186">
        <v>45</v>
      </c>
      <c r="AD1294" s="214">
        <v>45</v>
      </c>
      <c r="AE1294" s="214">
        <v>45</v>
      </c>
      <c r="AF1294" s="214">
        <v>45</v>
      </c>
      <c r="AG1294" s="214">
        <v>45</v>
      </c>
      <c r="AH1294" s="214">
        <v>45</v>
      </c>
      <c r="AI1294" s="214">
        <v>45</v>
      </c>
      <c r="AJ1294" s="272">
        <v>45</v>
      </c>
      <c r="AK1294" s="301">
        <v>45</v>
      </c>
      <c r="AL1294" s="301">
        <v>45</v>
      </c>
      <c r="AM1294" s="301">
        <v>45</v>
      </c>
      <c r="AN1294" s="272">
        <v>45</v>
      </c>
      <c r="AO1294" s="301">
        <v>45</v>
      </c>
      <c r="AP1294" s="301">
        <v>45</v>
      </c>
      <c r="AQ1294" s="301">
        <v>45</v>
      </c>
      <c r="AR1294" s="22"/>
      <c r="AS1294" s="116" t="str">
        <f t="shared" si="180"/>
        <v>N</v>
      </c>
      <c r="AT1294" s="113">
        <f>IFERROR(SUMIF('Current NLData'!A:A,'Payment Changes'!G1294,'Current NLData'!K:K)/COUNTIF('Current NLData'!A:A,'Payment Changes'!G1294),0)+IFERROR(VLOOKUP(G1294&amp;"-ALL",NLPaymentExport,10,FALSE),0)</f>
        <v>45</v>
      </c>
      <c r="AU1294" s="117">
        <f t="shared" si="181"/>
        <v>0</v>
      </c>
    </row>
    <row r="1295" spans="1:80" ht="28.5" outlineLevel="1" x14ac:dyDescent="0.45">
      <c r="A1295" s="3"/>
      <c r="C1295" s="4"/>
      <c r="D1295" s="456"/>
      <c r="E1295" s="90" t="str">
        <f t="shared" si="176"/>
        <v>Tuscaloosa</v>
      </c>
      <c r="F1295" s="92" t="str">
        <f t="shared" si="178"/>
        <v>CP577</v>
      </c>
      <c r="G1295" s="98" t="str">
        <f t="shared" si="179"/>
        <v>CP577-RETURN - 2nd don of the week -BONUS</v>
      </c>
      <c r="H1295" s="457"/>
      <c r="I1295" s="36" t="s">
        <v>85</v>
      </c>
      <c r="J1295" s="58">
        <v>45</v>
      </c>
      <c r="K1295" s="58">
        <v>45</v>
      </c>
      <c r="L1295" s="58">
        <v>45</v>
      </c>
      <c r="M1295" s="58">
        <v>45</v>
      </c>
      <c r="N1295" s="58">
        <v>45</v>
      </c>
      <c r="O1295" s="58">
        <v>45</v>
      </c>
      <c r="P1295" s="58">
        <v>45</v>
      </c>
      <c r="Q1295" s="58">
        <v>45</v>
      </c>
      <c r="R1295" s="58">
        <v>45</v>
      </c>
      <c r="S1295" s="58">
        <v>45</v>
      </c>
      <c r="T1295" s="58">
        <v>45</v>
      </c>
      <c r="U1295" s="58">
        <v>45</v>
      </c>
      <c r="V1295" s="186">
        <v>45</v>
      </c>
      <c r="W1295" s="186">
        <v>45</v>
      </c>
      <c r="X1295" s="186">
        <v>45</v>
      </c>
      <c r="Y1295" s="186">
        <v>45</v>
      </c>
      <c r="Z1295" s="186">
        <v>45</v>
      </c>
      <c r="AA1295" s="186">
        <v>45</v>
      </c>
      <c r="AB1295" s="186">
        <v>45</v>
      </c>
      <c r="AC1295" s="186">
        <v>45</v>
      </c>
      <c r="AD1295" s="214">
        <v>45</v>
      </c>
      <c r="AE1295" s="214">
        <v>45</v>
      </c>
      <c r="AF1295" s="214">
        <v>45</v>
      </c>
      <c r="AG1295" s="214">
        <v>45</v>
      </c>
      <c r="AH1295" s="214">
        <v>45</v>
      </c>
      <c r="AI1295" s="214">
        <v>45</v>
      </c>
      <c r="AJ1295" s="272">
        <v>45</v>
      </c>
      <c r="AK1295" s="301">
        <v>45</v>
      </c>
      <c r="AL1295" s="301">
        <v>45</v>
      </c>
      <c r="AM1295" s="301">
        <v>45</v>
      </c>
      <c r="AN1295" s="289">
        <v>35</v>
      </c>
      <c r="AO1295" s="301">
        <v>35</v>
      </c>
      <c r="AP1295" s="301">
        <v>35</v>
      </c>
      <c r="AQ1295" s="301">
        <v>35</v>
      </c>
      <c r="AR1295" s="22"/>
      <c r="AS1295" s="116" t="str">
        <f t="shared" si="180"/>
        <v>N</v>
      </c>
      <c r="AT1295" s="113">
        <f>IFERROR(SUMIF('Current NLData'!A:A,'Payment Changes'!G1295,'Current NLData'!K:K)/COUNTIF('Current NLData'!A:A,'Payment Changes'!G1295),0)+IFERROR(VLOOKUP(G1295&amp;"-ALL",NLPaymentExport,10,FALSE),0)</f>
        <v>35</v>
      </c>
      <c r="AU1295" s="117">
        <f t="shared" si="181"/>
        <v>0</v>
      </c>
    </row>
    <row r="1296" spans="1:80" ht="28.5" outlineLevel="1" x14ac:dyDescent="0.45">
      <c r="A1296" s="3"/>
      <c r="C1296" s="4"/>
      <c r="D1296" s="456"/>
      <c r="E1296" s="90" t="str">
        <f t="shared" si="176"/>
        <v>Tuscaloosa</v>
      </c>
      <c r="F1296" s="92" t="str">
        <f t="shared" si="178"/>
        <v>CP577</v>
      </c>
      <c r="G1296" s="98" t="str">
        <f t="shared" si="179"/>
        <v>CP577-RETURN - 5th don of the month -BONUS</v>
      </c>
      <c r="H1296" s="457"/>
      <c r="I1296" s="37" t="s">
        <v>86</v>
      </c>
      <c r="J1296" s="65">
        <v>0</v>
      </c>
      <c r="K1296" s="65">
        <v>0</v>
      </c>
      <c r="L1296" s="65">
        <v>0</v>
      </c>
      <c r="M1296" s="65">
        <v>0</v>
      </c>
      <c r="N1296" s="65">
        <v>0</v>
      </c>
      <c r="O1296" s="65">
        <v>0</v>
      </c>
      <c r="P1296" s="65">
        <v>0</v>
      </c>
      <c r="Q1296" s="65">
        <v>0</v>
      </c>
      <c r="R1296" s="65">
        <v>0</v>
      </c>
      <c r="S1296" s="65">
        <v>0</v>
      </c>
      <c r="T1296" s="65">
        <v>0</v>
      </c>
      <c r="U1296" s="65">
        <v>0</v>
      </c>
      <c r="V1296" s="188">
        <v>0</v>
      </c>
      <c r="W1296" s="188">
        <v>0</v>
      </c>
      <c r="X1296" s="188">
        <v>0</v>
      </c>
      <c r="Y1296" s="188">
        <v>0</v>
      </c>
      <c r="Z1296" s="188">
        <v>0</v>
      </c>
      <c r="AA1296" s="188">
        <v>0</v>
      </c>
      <c r="AB1296" s="188">
        <v>0</v>
      </c>
      <c r="AC1296" s="199">
        <v>15</v>
      </c>
      <c r="AD1296" s="222">
        <v>15</v>
      </c>
      <c r="AE1296" s="222">
        <v>15</v>
      </c>
      <c r="AF1296" s="222">
        <v>15</v>
      </c>
      <c r="AG1296" s="222">
        <v>15</v>
      </c>
      <c r="AH1296" s="222">
        <v>15</v>
      </c>
      <c r="AI1296" s="222">
        <v>15</v>
      </c>
      <c r="AJ1296" s="290">
        <v>0</v>
      </c>
      <c r="AK1296" s="303">
        <v>0</v>
      </c>
      <c r="AL1296" s="303">
        <v>0</v>
      </c>
      <c r="AM1296" s="303">
        <v>0</v>
      </c>
      <c r="AN1296" s="287">
        <v>0</v>
      </c>
      <c r="AO1296" s="290">
        <v>10</v>
      </c>
      <c r="AP1296" s="303">
        <v>10</v>
      </c>
      <c r="AQ1296" s="290">
        <v>25</v>
      </c>
      <c r="AR1296" s="22"/>
      <c r="AS1296" s="116" t="str">
        <f t="shared" si="180"/>
        <v>Y</v>
      </c>
      <c r="AT1296" s="113">
        <f>IFERROR(SUMIF('Current NLData'!A:A,'Payment Changes'!G1296,'Current NLData'!K:K)/COUNTIF('Current NLData'!A:A,'Payment Changes'!G1296),0)+IFERROR(VLOOKUP(G1296&amp;"-ALL",NLPaymentExport,10,FALSE),0)</f>
        <v>10</v>
      </c>
      <c r="AU1296" s="117">
        <f t="shared" si="181"/>
        <v>15</v>
      </c>
    </row>
    <row r="1297" spans="1:80" ht="28.5" outlineLevel="1" x14ac:dyDescent="0.45">
      <c r="A1297" s="3"/>
      <c r="C1297" s="4"/>
      <c r="D1297" s="456"/>
      <c r="E1297" s="90" t="str">
        <f t="shared" si="176"/>
        <v>Tuscaloosa</v>
      </c>
      <c r="F1297" s="92" t="str">
        <f t="shared" si="178"/>
        <v>CP577</v>
      </c>
      <c r="G1297" s="98" t="str">
        <f t="shared" si="179"/>
        <v>CP577-RETURN - 6th don of the month -BONUS</v>
      </c>
      <c r="H1297" s="457"/>
      <c r="I1297" s="38" t="s">
        <v>87</v>
      </c>
      <c r="J1297" s="58">
        <v>0</v>
      </c>
      <c r="K1297" s="58">
        <v>0</v>
      </c>
      <c r="L1297" s="58">
        <v>0</v>
      </c>
      <c r="M1297" s="58">
        <v>0</v>
      </c>
      <c r="N1297" s="58">
        <v>0</v>
      </c>
      <c r="O1297" s="58">
        <v>0</v>
      </c>
      <c r="P1297" s="58">
        <v>0</v>
      </c>
      <c r="Q1297" s="58">
        <v>0</v>
      </c>
      <c r="R1297" s="58">
        <v>20</v>
      </c>
      <c r="S1297" s="58">
        <v>20</v>
      </c>
      <c r="T1297" s="58">
        <v>20</v>
      </c>
      <c r="U1297" s="58">
        <v>0</v>
      </c>
      <c r="V1297" s="186">
        <v>0</v>
      </c>
      <c r="W1297" s="186">
        <v>0</v>
      </c>
      <c r="X1297" s="186">
        <v>0</v>
      </c>
      <c r="Y1297" s="186">
        <v>0</v>
      </c>
      <c r="Z1297" s="186">
        <v>0</v>
      </c>
      <c r="AA1297" s="186">
        <v>0</v>
      </c>
      <c r="AB1297" s="186">
        <v>0</v>
      </c>
      <c r="AC1297" s="190">
        <v>15</v>
      </c>
      <c r="AD1297" s="214">
        <v>15</v>
      </c>
      <c r="AE1297" s="214">
        <v>15</v>
      </c>
      <c r="AF1297" s="214">
        <v>15</v>
      </c>
      <c r="AG1297" s="214">
        <v>15</v>
      </c>
      <c r="AH1297" s="214">
        <v>15</v>
      </c>
      <c r="AI1297" s="214">
        <v>15</v>
      </c>
      <c r="AJ1297" s="289">
        <v>0</v>
      </c>
      <c r="AK1297" s="301">
        <v>0</v>
      </c>
      <c r="AL1297" s="301">
        <v>0</v>
      </c>
      <c r="AM1297" s="301">
        <v>0</v>
      </c>
      <c r="AN1297" s="272">
        <v>0</v>
      </c>
      <c r="AO1297" s="289">
        <v>20</v>
      </c>
      <c r="AP1297" s="301">
        <v>20</v>
      </c>
      <c r="AQ1297" s="289">
        <v>0</v>
      </c>
      <c r="AR1297" s="22"/>
      <c r="AS1297" s="116" t="str">
        <f t="shared" si="180"/>
        <v>Y</v>
      </c>
      <c r="AT1297" s="113">
        <f>IFERROR(SUMIF('Current NLData'!A:A,'Payment Changes'!G1297,'Current NLData'!K:K)/COUNTIF('Current NLData'!A:A,'Payment Changes'!G1297),0)+IFERROR(VLOOKUP(G1297&amp;"-ALL",NLPaymentExport,10,FALSE),0)</f>
        <v>20</v>
      </c>
      <c r="AU1297" s="117">
        <f t="shared" si="181"/>
        <v>-20</v>
      </c>
    </row>
    <row r="1298" spans="1:80" ht="28.5" outlineLevel="1" x14ac:dyDescent="0.45">
      <c r="A1298" s="3"/>
      <c r="C1298" s="4"/>
      <c r="D1298" s="456"/>
      <c r="E1298" s="90" t="str">
        <f t="shared" si="176"/>
        <v>Tuscaloosa</v>
      </c>
      <c r="F1298" s="92" t="str">
        <f t="shared" si="178"/>
        <v>CP577</v>
      </c>
      <c r="G1298" s="98" t="str">
        <f t="shared" si="179"/>
        <v>CP577-RETURN - 7th don of the month -BONUS</v>
      </c>
      <c r="H1298" s="457"/>
      <c r="I1298" s="38" t="s">
        <v>88</v>
      </c>
      <c r="J1298" s="58">
        <v>0</v>
      </c>
      <c r="K1298" s="58">
        <v>0</v>
      </c>
      <c r="L1298" s="58">
        <v>0</v>
      </c>
      <c r="M1298" s="58">
        <v>0</v>
      </c>
      <c r="N1298" s="58">
        <v>0</v>
      </c>
      <c r="O1298" s="58">
        <v>0</v>
      </c>
      <c r="P1298" s="58">
        <v>0</v>
      </c>
      <c r="Q1298" s="58">
        <v>0</v>
      </c>
      <c r="R1298" s="58">
        <v>0</v>
      </c>
      <c r="S1298" s="58">
        <v>0</v>
      </c>
      <c r="T1298" s="58">
        <v>0</v>
      </c>
      <c r="U1298" s="58">
        <v>30</v>
      </c>
      <c r="V1298" s="186">
        <v>30</v>
      </c>
      <c r="W1298" s="186">
        <v>30</v>
      </c>
      <c r="X1298" s="186">
        <v>15</v>
      </c>
      <c r="Y1298" s="186">
        <v>15</v>
      </c>
      <c r="Z1298" s="186">
        <v>15</v>
      </c>
      <c r="AA1298" s="186">
        <v>15</v>
      </c>
      <c r="AB1298" s="186">
        <v>15</v>
      </c>
      <c r="AC1298" s="190">
        <v>0</v>
      </c>
      <c r="AD1298" s="214">
        <v>0</v>
      </c>
      <c r="AE1298" s="214">
        <v>0</v>
      </c>
      <c r="AF1298" s="214">
        <v>0</v>
      </c>
      <c r="AG1298" s="214">
        <v>0</v>
      </c>
      <c r="AH1298" s="214">
        <v>0</v>
      </c>
      <c r="AI1298" s="214">
        <v>0</v>
      </c>
      <c r="AJ1298" s="272">
        <v>0</v>
      </c>
      <c r="AK1298" s="301">
        <v>0</v>
      </c>
      <c r="AL1298" s="301">
        <v>0</v>
      </c>
      <c r="AM1298" s="301">
        <v>0</v>
      </c>
      <c r="AN1298" s="272">
        <v>0</v>
      </c>
      <c r="AO1298" s="301">
        <v>0</v>
      </c>
      <c r="AP1298" s="301">
        <v>0</v>
      </c>
      <c r="AQ1298" s="301">
        <v>0</v>
      </c>
      <c r="AR1298" s="22"/>
      <c r="AS1298" s="116" t="str">
        <f t="shared" si="180"/>
        <v>N</v>
      </c>
      <c r="AT1298" s="113">
        <f>IFERROR(SUMIF('Current NLData'!A:A,'Payment Changes'!G1298,'Current NLData'!K:K)/COUNTIF('Current NLData'!A:A,'Payment Changes'!G1298),0)+IFERROR(VLOOKUP(G1298&amp;"-ALL",NLPaymentExport,10,FALSE),0)</f>
        <v>0</v>
      </c>
      <c r="AU1298" s="117">
        <f t="shared" si="181"/>
        <v>0</v>
      </c>
    </row>
    <row r="1299" spans="1:80" ht="28.5" outlineLevel="1" x14ac:dyDescent="0.45">
      <c r="A1299" s="3"/>
      <c r="C1299" s="4"/>
      <c r="D1299" s="456"/>
      <c r="E1299" s="90" t="str">
        <f t="shared" si="176"/>
        <v>Tuscaloosa</v>
      </c>
      <c r="F1299" s="92" t="str">
        <f t="shared" si="178"/>
        <v>CP577</v>
      </c>
      <c r="G1299" s="98" t="str">
        <f t="shared" si="179"/>
        <v>CP577-RETURN - 8th don of the month -BONUS</v>
      </c>
      <c r="H1299" s="457"/>
      <c r="I1299" s="38" t="s">
        <v>89</v>
      </c>
      <c r="J1299" s="58">
        <v>0</v>
      </c>
      <c r="K1299" s="58">
        <v>0</v>
      </c>
      <c r="L1299" s="58">
        <v>0</v>
      </c>
      <c r="M1299" s="58">
        <v>0</v>
      </c>
      <c r="N1299" s="58">
        <v>0</v>
      </c>
      <c r="O1299" s="58">
        <v>0</v>
      </c>
      <c r="P1299" s="58">
        <v>0</v>
      </c>
      <c r="Q1299" s="58">
        <v>0</v>
      </c>
      <c r="R1299" s="58">
        <v>0</v>
      </c>
      <c r="S1299" s="58">
        <v>30</v>
      </c>
      <c r="T1299" s="58">
        <v>30</v>
      </c>
      <c r="U1299" s="58">
        <v>0</v>
      </c>
      <c r="V1299" s="186">
        <v>0</v>
      </c>
      <c r="W1299" s="186">
        <v>0</v>
      </c>
      <c r="X1299" s="186">
        <v>0</v>
      </c>
      <c r="Y1299" s="186">
        <v>0</v>
      </c>
      <c r="Z1299" s="186">
        <v>0</v>
      </c>
      <c r="AA1299" s="186">
        <v>0</v>
      </c>
      <c r="AB1299" s="186">
        <v>0</v>
      </c>
      <c r="AC1299" s="186">
        <v>0</v>
      </c>
      <c r="AD1299" s="214">
        <v>0</v>
      </c>
      <c r="AE1299" s="214">
        <v>0</v>
      </c>
      <c r="AF1299" s="214">
        <v>0</v>
      </c>
      <c r="AG1299" s="214">
        <v>0</v>
      </c>
      <c r="AH1299" s="214">
        <v>0</v>
      </c>
      <c r="AI1299" s="214">
        <v>0</v>
      </c>
      <c r="AJ1299" s="272">
        <v>0</v>
      </c>
      <c r="AK1299" s="301">
        <v>0</v>
      </c>
      <c r="AL1299" s="301">
        <v>0</v>
      </c>
      <c r="AM1299" s="301">
        <v>0</v>
      </c>
      <c r="AN1299" s="272">
        <v>0</v>
      </c>
      <c r="AO1299" s="301">
        <v>0</v>
      </c>
      <c r="AP1299" s="301">
        <v>0</v>
      </c>
      <c r="AQ1299" s="301">
        <v>0</v>
      </c>
      <c r="AR1299" s="22"/>
      <c r="AS1299" s="116" t="str">
        <f t="shared" si="180"/>
        <v>N</v>
      </c>
      <c r="AT1299" s="113">
        <f>IFERROR(SUMIF('Current NLData'!A:A,'Payment Changes'!G1299,'Current NLData'!K:K)/COUNTIF('Current NLData'!A:A,'Payment Changes'!G1299),0)+IFERROR(VLOOKUP(G1299&amp;"-ALL",NLPaymentExport,10,FALSE),0)</f>
        <v>0</v>
      </c>
      <c r="AU1299" s="117">
        <f t="shared" si="181"/>
        <v>0</v>
      </c>
    </row>
    <row r="1300" spans="1:80" ht="28.5" outlineLevel="1" x14ac:dyDescent="0.45">
      <c r="A1300" s="3"/>
      <c r="C1300" s="4" t="str">
        <f>IF(J1300=0,"Warning","")</f>
        <v/>
      </c>
      <c r="D1300" s="456"/>
      <c r="E1300" s="90" t="str">
        <f t="shared" si="176"/>
        <v>Tuscaloosa</v>
      </c>
      <c r="F1300" s="92" t="str">
        <f t="shared" si="178"/>
        <v>CP577</v>
      </c>
      <c r="G1300" s="98" t="str">
        <f t="shared" si="179"/>
        <v>CP577-RETURN - Buddy referral  -BONUS</v>
      </c>
      <c r="H1300" s="457"/>
      <c r="I1300" s="39" t="s">
        <v>90</v>
      </c>
      <c r="J1300" s="58">
        <v>50</v>
      </c>
      <c r="K1300" s="58">
        <v>50</v>
      </c>
      <c r="L1300" s="58">
        <v>0</v>
      </c>
      <c r="M1300" s="58">
        <v>0</v>
      </c>
      <c r="N1300" s="58">
        <v>0</v>
      </c>
      <c r="O1300" s="58">
        <v>50</v>
      </c>
      <c r="P1300" s="58">
        <v>50</v>
      </c>
      <c r="Q1300" s="58">
        <v>50</v>
      </c>
      <c r="R1300" s="58">
        <v>50</v>
      </c>
      <c r="S1300" s="58">
        <v>50</v>
      </c>
      <c r="T1300" s="58">
        <v>50</v>
      </c>
      <c r="U1300" s="58">
        <v>50</v>
      </c>
      <c r="V1300" s="186">
        <v>50</v>
      </c>
      <c r="W1300" s="186">
        <v>50</v>
      </c>
      <c r="X1300" s="186">
        <v>50</v>
      </c>
      <c r="Y1300" s="186">
        <v>50</v>
      </c>
      <c r="Z1300" s="186">
        <v>50</v>
      </c>
      <c r="AA1300" s="186">
        <v>100</v>
      </c>
      <c r="AB1300" s="190">
        <v>50</v>
      </c>
      <c r="AC1300" s="214">
        <v>50</v>
      </c>
      <c r="AD1300" s="214">
        <v>50</v>
      </c>
      <c r="AE1300" s="214">
        <v>50</v>
      </c>
      <c r="AF1300" s="214">
        <v>50</v>
      </c>
      <c r="AG1300" s="214">
        <v>50</v>
      </c>
      <c r="AH1300" s="214">
        <v>50</v>
      </c>
      <c r="AI1300" s="214">
        <v>50</v>
      </c>
      <c r="AJ1300" s="289">
        <v>100</v>
      </c>
      <c r="AK1300" s="301">
        <v>100</v>
      </c>
      <c r="AL1300" s="301">
        <v>100</v>
      </c>
      <c r="AM1300" s="301">
        <v>100</v>
      </c>
      <c r="AN1300" s="272">
        <v>100</v>
      </c>
      <c r="AO1300" s="301">
        <v>100</v>
      </c>
      <c r="AP1300" s="301">
        <v>100</v>
      </c>
      <c r="AQ1300" s="301">
        <v>100</v>
      </c>
      <c r="AR1300" s="22"/>
      <c r="AS1300" s="116" t="str">
        <f t="shared" si="180"/>
        <v>N</v>
      </c>
      <c r="AT1300" s="113">
        <f>IFERROR(SUMIF('Current NLData'!A:A,'Payment Changes'!G1300,'Current NLData'!K:K)/COUNTIF('Current NLData'!A:A,'Payment Changes'!G1300),0)+IFERROR(VLOOKUP(G1300&amp;"-ALL",NLPaymentExport,10,FALSE),0)</f>
        <v>100</v>
      </c>
      <c r="AU1300" s="117">
        <f t="shared" si="181"/>
        <v>0</v>
      </c>
    </row>
    <row r="1301" spans="1:80" s="89" customFormat="1" ht="21.4" thickBot="1" x14ac:dyDescent="0.7">
      <c r="A1301" s="85"/>
      <c r="B1301" s="348"/>
      <c r="C1301" s="160"/>
      <c r="D1301" s="86"/>
      <c r="E1301" s="86"/>
      <c r="F1301" s="86"/>
      <c r="G1301" s="86"/>
      <c r="H1301" s="95"/>
      <c r="I1301" s="87"/>
      <c r="J1301" s="88"/>
      <c r="K1301" s="88"/>
      <c r="L1301" s="88"/>
      <c r="M1301" s="88"/>
      <c r="N1301" s="88"/>
      <c r="O1301" s="88"/>
      <c r="P1301" s="88"/>
      <c r="Q1301" s="88"/>
      <c r="R1301" s="88"/>
      <c r="S1301" s="88"/>
      <c r="T1301" s="88"/>
      <c r="U1301" s="88"/>
      <c r="V1301" s="189" t="s">
        <v>91</v>
      </c>
      <c r="W1301" s="189" t="s">
        <v>91</v>
      </c>
      <c r="X1301" s="189" t="s">
        <v>91</v>
      </c>
      <c r="Y1301" s="189" t="s">
        <v>91</v>
      </c>
      <c r="Z1301" s="189" t="s">
        <v>91</v>
      </c>
      <c r="AA1301" s="189" t="s">
        <v>91</v>
      </c>
      <c r="AB1301" s="189" t="s">
        <v>91</v>
      </c>
      <c r="AC1301" s="189" t="s">
        <v>91</v>
      </c>
      <c r="AD1301" s="257" t="s">
        <v>91</v>
      </c>
      <c r="AE1301" s="257" t="s">
        <v>91</v>
      </c>
      <c r="AF1301" s="257" t="s">
        <v>91</v>
      </c>
      <c r="AG1301" s="257" t="s">
        <v>91</v>
      </c>
      <c r="AH1301" s="257" t="s">
        <v>91</v>
      </c>
      <c r="AI1301" s="257" t="s">
        <v>91</v>
      </c>
      <c r="AJ1301" s="288" t="s">
        <v>91</v>
      </c>
      <c r="AK1301" s="311" t="s">
        <v>91</v>
      </c>
      <c r="AL1301" s="311" t="s">
        <v>91</v>
      </c>
      <c r="AM1301" s="311" t="s">
        <v>91</v>
      </c>
      <c r="AN1301" s="288" t="s">
        <v>91</v>
      </c>
      <c r="AO1301" s="311" t="s">
        <v>91</v>
      </c>
      <c r="AP1301" s="311" t="s">
        <v>91</v>
      </c>
      <c r="AQ1301" s="311" t="s">
        <v>91</v>
      </c>
      <c r="AR1301" s="17"/>
      <c r="AS1301" s="116" t="str">
        <f t="shared" si="180"/>
        <v>N</v>
      </c>
      <c r="AT1301" s="113">
        <f>IFERROR(SUMIF('Current NLData'!A:A,'Payment Changes'!G1301,'Current NLData'!K:K)/COUNTIF('Current NLData'!A:A,'Payment Changes'!G1301),0)+IFERROR(VLOOKUP(G1301&amp;"-ALL",NLPaymentExport,10,FALSE),0)</f>
        <v>0</v>
      </c>
      <c r="AU1301" s="117" t="str">
        <f t="shared" si="181"/>
        <v/>
      </c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</row>
    <row r="1302" spans="1:80" s="10" customFormat="1" x14ac:dyDescent="0.45">
      <c r="A1302" s="458">
        <v>71</v>
      </c>
      <c r="B1302" s="461" t="s">
        <v>887</v>
      </c>
      <c r="C1302" s="464" t="s">
        <v>888</v>
      </c>
      <c r="D1302" s="467" t="s">
        <v>305</v>
      </c>
      <c r="E1302" s="105" t="str">
        <f>IF(B1302 = "",E1301,B1302)</f>
        <v>Chicago</v>
      </c>
      <c r="F1302" s="106" t="s">
        <v>889</v>
      </c>
      <c r="G1302" s="107" t="str">
        <f t="shared" ref="G1302:G1320" si="182">F1302&amp;"-"&amp;I1302</f>
        <v>CP575-New Donor</v>
      </c>
      <c r="H1302" s="470" t="s">
        <v>282</v>
      </c>
      <c r="I1302" s="76" t="s">
        <v>48</v>
      </c>
      <c r="J1302" s="40" t="s">
        <v>584</v>
      </c>
      <c r="K1302" s="41" t="s">
        <v>890</v>
      </c>
      <c r="L1302" s="41" t="s">
        <v>584</v>
      </c>
      <c r="M1302" s="42" t="s">
        <v>584</v>
      </c>
      <c r="N1302" s="40" t="s">
        <v>584</v>
      </c>
      <c r="O1302" s="40" t="s">
        <v>891</v>
      </c>
      <c r="P1302" s="40" t="s">
        <v>891</v>
      </c>
      <c r="Q1302" s="40" t="s">
        <v>891</v>
      </c>
      <c r="R1302" s="40" t="s">
        <v>891</v>
      </c>
      <c r="S1302" s="40" t="s">
        <v>891</v>
      </c>
      <c r="T1302" s="40" t="s">
        <v>891</v>
      </c>
      <c r="U1302" s="40" t="s">
        <v>891</v>
      </c>
      <c r="V1302" s="191" t="s">
        <v>420</v>
      </c>
      <c r="W1302" s="213" t="s">
        <v>892</v>
      </c>
      <c r="X1302" s="213" t="s">
        <v>892</v>
      </c>
      <c r="Y1302" s="213" t="s">
        <v>892</v>
      </c>
      <c r="Z1302" s="213" t="s">
        <v>108</v>
      </c>
      <c r="AA1302" s="213" t="s">
        <v>108</v>
      </c>
      <c r="AB1302" s="213" t="s">
        <v>108</v>
      </c>
      <c r="AC1302" s="213" t="s">
        <v>108</v>
      </c>
      <c r="AD1302" s="213" t="s">
        <v>108</v>
      </c>
      <c r="AE1302" s="213" t="s">
        <v>108</v>
      </c>
      <c r="AF1302" s="213" t="s">
        <v>108</v>
      </c>
      <c r="AG1302" s="213" t="s">
        <v>108</v>
      </c>
      <c r="AH1302" s="213" t="s">
        <v>108</v>
      </c>
      <c r="AI1302" s="213" t="s">
        <v>108</v>
      </c>
      <c r="AJ1302" s="281" t="s">
        <v>108</v>
      </c>
      <c r="AK1302" s="320" t="s">
        <v>108</v>
      </c>
      <c r="AL1302" s="320" t="s">
        <v>108</v>
      </c>
      <c r="AM1302" s="320" t="s">
        <v>108</v>
      </c>
      <c r="AN1302" s="281" t="s">
        <v>108</v>
      </c>
      <c r="AO1302" s="320" t="s">
        <v>108</v>
      </c>
      <c r="AP1302" s="320" t="s">
        <v>108</v>
      </c>
      <c r="AQ1302" s="320" t="s">
        <v>108</v>
      </c>
      <c r="AR1302" s="108"/>
      <c r="AS1302" s="116" t="str">
        <f t="shared" si="180"/>
        <v>N</v>
      </c>
      <c r="AT1302" s="113">
        <f>IFERROR(SUMIF('Current NLData'!A:A,'Payment Changes'!G1302,'Current NLData'!K:K)/COUNTIF('Current NLData'!A:A,'Payment Changes'!G1302),0)+IFERROR(VLOOKUP(G1302&amp;"-ALL",NLPaymentExport,10,FALSE),0)</f>
        <v>0</v>
      </c>
      <c r="AU1302" s="117" t="str">
        <f t="shared" si="181"/>
        <v/>
      </c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</row>
    <row r="1303" spans="1:80" x14ac:dyDescent="0.45">
      <c r="A1303" s="459"/>
      <c r="B1303" s="462"/>
      <c r="C1303" s="465"/>
      <c r="D1303" s="468"/>
      <c r="E1303" s="90" t="str">
        <f t="shared" ref="E1303:E1320" si="183">IF(B1303 = "",E1302,B1303)</f>
        <v>Chicago</v>
      </c>
      <c r="F1303" s="91" t="s">
        <v>889</v>
      </c>
      <c r="G1303" s="97" t="str">
        <f t="shared" si="182"/>
        <v>CP575-Return Donor</v>
      </c>
      <c r="H1303" s="471"/>
      <c r="I1303" s="77" t="s">
        <v>60</v>
      </c>
      <c r="J1303" s="43" t="s">
        <v>877</v>
      </c>
      <c r="K1303" s="43" t="s">
        <v>893</v>
      </c>
      <c r="L1303" s="44" t="s">
        <v>894</v>
      </c>
      <c r="M1303" s="45" t="s">
        <v>894</v>
      </c>
      <c r="N1303" s="43" t="s">
        <v>894</v>
      </c>
      <c r="O1303" s="43" t="s">
        <v>895</v>
      </c>
      <c r="P1303" s="43" t="s">
        <v>895</v>
      </c>
      <c r="Q1303" s="43" t="s">
        <v>895</v>
      </c>
      <c r="R1303" s="43" t="s">
        <v>895</v>
      </c>
      <c r="S1303" s="43" t="s">
        <v>895</v>
      </c>
      <c r="T1303" s="43" t="s">
        <v>895</v>
      </c>
      <c r="U1303" s="43" t="s">
        <v>895</v>
      </c>
      <c r="V1303" s="176" t="s">
        <v>895</v>
      </c>
      <c r="W1303" s="176" t="s">
        <v>895</v>
      </c>
      <c r="X1303" s="176" t="s">
        <v>895</v>
      </c>
      <c r="Y1303" s="176" t="s">
        <v>895</v>
      </c>
      <c r="Z1303" s="176" t="s">
        <v>896</v>
      </c>
      <c r="AA1303" s="176" t="s">
        <v>896</v>
      </c>
      <c r="AB1303" s="176" t="s">
        <v>896</v>
      </c>
      <c r="AC1303" s="176" t="s">
        <v>896</v>
      </c>
      <c r="AD1303" s="217" t="s">
        <v>896</v>
      </c>
      <c r="AE1303" s="217" t="s">
        <v>896</v>
      </c>
      <c r="AF1303" s="217" t="s">
        <v>896</v>
      </c>
      <c r="AG1303" s="217" t="s">
        <v>896</v>
      </c>
      <c r="AH1303" s="217" t="s">
        <v>896</v>
      </c>
      <c r="AI1303" s="217" t="s">
        <v>896</v>
      </c>
      <c r="AJ1303" s="270" t="s">
        <v>896</v>
      </c>
      <c r="AK1303" s="313" t="s">
        <v>896</v>
      </c>
      <c r="AL1303" s="313" t="s">
        <v>896</v>
      </c>
      <c r="AM1303" s="313" t="s">
        <v>896</v>
      </c>
      <c r="AN1303" s="271" t="s">
        <v>897</v>
      </c>
      <c r="AO1303" s="313" t="s">
        <v>897</v>
      </c>
      <c r="AP1303" s="313" t="s">
        <v>897</v>
      </c>
      <c r="AQ1303" s="313" t="s">
        <v>897</v>
      </c>
      <c r="AR1303" s="21"/>
      <c r="AS1303" s="116" t="str">
        <f t="shared" si="180"/>
        <v>N</v>
      </c>
      <c r="AT1303" s="113">
        <f>IFERROR(SUMIF('Current NLData'!A:A,'Payment Changes'!G1303,'Current NLData'!K:K)/COUNTIF('Current NLData'!A:A,'Payment Changes'!G1303),0)+IFERROR(VLOOKUP(G1303&amp;"-ALL",NLPaymentExport,10,FALSE),0)</f>
        <v>0</v>
      </c>
      <c r="AU1303" s="117" t="str">
        <f t="shared" si="181"/>
        <v/>
      </c>
    </row>
    <row r="1304" spans="1:80" x14ac:dyDescent="0.45">
      <c r="A1304" s="459"/>
      <c r="B1304" s="462"/>
      <c r="C1304" s="465"/>
      <c r="D1304" s="468"/>
      <c r="E1304" s="90" t="str">
        <f t="shared" si="183"/>
        <v>Chicago</v>
      </c>
      <c r="F1304" s="91" t="s">
        <v>889</v>
      </c>
      <c r="G1304" s="97" t="str">
        <f t="shared" si="182"/>
        <v>CP575-Retention Bonus</v>
      </c>
      <c r="H1304" s="471"/>
      <c r="I1304" s="78" t="s">
        <v>62</v>
      </c>
      <c r="J1304" s="46" t="s">
        <v>316</v>
      </c>
      <c r="K1304" s="46" t="s">
        <v>316</v>
      </c>
      <c r="L1304" s="47" t="s">
        <v>64</v>
      </c>
      <c r="M1304" s="48" t="s">
        <v>64</v>
      </c>
      <c r="N1304" s="46" t="s">
        <v>64</v>
      </c>
      <c r="O1304" s="46" t="s">
        <v>898</v>
      </c>
      <c r="P1304" s="46" t="s">
        <v>898</v>
      </c>
      <c r="Q1304" s="46" t="s">
        <v>898</v>
      </c>
      <c r="R1304" s="46" t="s">
        <v>898</v>
      </c>
      <c r="S1304" s="46" t="s">
        <v>898</v>
      </c>
      <c r="T1304" s="46" t="s">
        <v>898</v>
      </c>
      <c r="U1304" s="46" t="s">
        <v>898</v>
      </c>
      <c r="V1304" s="177" t="s">
        <v>898</v>
      </c>
      <c r="W1304" s="177" t="s">
        <v>898</v>
      </c>
      <c r="X1304" s="177" t="s">
        <v>899</v>
      </c>
      <c r="Y1304" s="177" t="s">
        <v>899</v>
      </c>
      <c r="Z1304" s="177" t="s">
        <v>899</v>
      </c>
      <c r="AA1304" s="177" t="s">
        <v>899</v>
      </c>
      <c r="AB1304" s="177" t="s">
        <v>899</v>
      </c>
      <c r="AC1304" s="177" t="s">
        <v>899</v>
      </c>
      <c r="AD1304" s="218" t="s">
        <v>899</v>
      </c>
      <c r="AE1304" s="218" t="s">
        <v>899</v>
      </c>
      <c r="AF1304" s="218" t="s">
        <v>899</v>
      </c>
      <c r="AG1304" s="218" t="s">
        <v>899</v>
      </c>
      <c r="AH1304" s="218" t="s">
        <v>899</v>
      </c>
      <c r="AI1304" s="218" t="s">
        <v>899</v>
      </c>
      <c r="AJ1304" s="280" t="s">
        <v>899</v>
      </c>
      <c r="AK1304" s="314" t="s">
        <v>899</v>
      </c>
      <c r="AL1304" s="314" t="s">
        <v>899</v>
      </c>
      <c r="AM1304" s="314" t="s">
        <v>899</v>
      </c>
      <c r="AN1304" s="276" t="s">
        <v>900</v>
      </c>
      <c r="AO1304" s="314" t="s">
        <v>900</v>
      </c>
      <c r="AP1304" s="314" t="s">
        <v>900</v>
      </c>
      <c r="AQ1304" s="314" t="s">
        <v>900</v>
      </c>
      <c r="AR1304" s="21"/>
      <c r="AS1304" s="116" t="str">
        <f t="shared" si="180"/>
        <v>N</v>
      </c>
      <c r="AT1304" s="113">
        <f>IFERROR(SUMIF('Current NLData'!A:A,'Payment Changes'!G1304,'Current NLData'!K:K)/COUNTIF('Current NLData'!A:A,'Payment Changes'!G1304),0)+IFERROR(VLOOKUP(G1304&amp;"-ALL",NLPaymentExport,10,FALSE),0)</f>
        <v>0</v>
      </c>
      <c r="AU1304" s="117" t="str">
        <f t="shared" si="181"/>
        <v/>
      </c>
    </row>
    <row r="1305" spans="1:80" s="15" customFormat="1" ht="14.65" thickBot="1" x14ac:dyDescent="0.5">
      <c r="A1305" s="460"/>
      <c r="B1305" s="463"/>
      <c r="C1305" s="466"/>
      <c r="D1305" s="469"/>
      <c r="E1305" s="109" t="str">
        <f t="shared" si="183"/>
        <v>Chicago</v>
      </c>
      <c r="F1305" s="110" t="s">
        <v>889</v>
      </c>
      <c r="G1305" s="111" t="str">
        <f t="shared" si="182"/>
        <v>CP575-Referral</v>
      </c>
      <c r="H1305" s="472"/>
      <c r="I1305" s="79" t="s">
        <v>73</v>
      </c>
      <c r="J1305" s="49">
        <v>50</v>
      </c>
      <c r="K1305" s="49">
        <v>50</v>
      </c>
      <c r="L1305" s="50" t="s">
        <v>64</v>
      </c>
      <c r="M1305" s="51" t="s">
        <v>64</v>
      </c>
      <c r="N1305" s="49" t="s">
        <v>64</v>
      </c>
      <c r="O1305" s="49">
        <v>50</v>
      </c>
      <c r="P1305" s="49">
        <v>50</v>
      </c>
      <c r="Q1305" s="49">
        <v>50</v>
      </c>
      <c r="R1305" s="49">
        <v>50</v>
      </c>
      <c r="S1305" s="49">
        <v>50</v>
      </c>
      <c r="T1305" s="49">
        <v>50</v>
      </c>
      <c r="U1305" s="49">
        <v>50</v>
      </c>
      <c r="V1305" s="178">
        <v>50</v>
      </c>
      <c r="W1305" s="178">
        <v>50</v>
      </c>
      <c r="X1305" s="178">
        <v>50</v>
      </c>
      <c r="Y1305" s="178">
        <v>50</v>
      </c>
      <c r="Z1305" s="178">
        <v>50</v>
      </c>
      <c r="AA1305" s="178">
        <v>50</v>
      </c>
      <c r="AB1305" s="178">
        <v>50</v>
      </c>
      <c r="AC1305" s="178">
        <v>50</v>
      </c>
      <c r="AD1305" s="219">
        <v>50</v>
      </c>
      <c r="AE1305" s="219">
        <v>50</v>
      </c>
      <c r="AF1305" s="219">
        <v>50</v>
      </c>
      <c r="AG1305" s="219">
        <v>50</v>
      </c>
      <c r="AH1305" s="219">
        <v>50</v>
      </c>
      <c r="AI1305" s="219">
        <v>50</v>
      </c>
      <c r="AJ1305" s="283">
        <v>100</v>
      </c>
      <c r="AK1305" s="315">
        <v>100</v>
      </c>
      <c r="AL1305" s="315">
        <v>100</v>
      </c>
      <c r="AM1305" s="315">
        <v>100</v>
      </c>
      <c r="AN1305" s="277">
        <v>100</v>
      </c>
      <c r="AO1305" s="315">
        <v>100</v>
      </c>
      <c r="AP1305" s="315">
        <v>100</v>
      </c>
      <c r="AQ1305" s="315">
        <v>100</v>
      </c>
      <c r="AR1305" s="112"/>
      <c r="AS1305" s="116" t="str">
        <f t="shared" si="180"/>
        <v>N</v>
      </c>
      <c r="AT1305" s="113">
        <f>IFERROR(SUMIF('Current NLData'!A:A,'Payment Changes'!G1305,'Current NLData'!K:K)/COUNTIF('Current NLData'!A:A,'Payment Changes'!G1305),0)+IFERROR(VLOOKUP(G1305&amp;"-ALL",NLPaymentExport,10,FALSE),0)</f>
        <v>0</v>
      </c>
      <c r="AU1305" s="117" t="str">
        <f t="shared" si="181"/>
        <v/>
      </c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</row>
    <row r="1306" spans="1:80" outlineLevel="1" x14ac:dyDescent="0.45">
      <c r="A1306" s="3"/>
      <c r="C1306" s="4"/>
      <c r="D1306" s="455" t="s">
        <v>889</v>
      </c>
      <c r="E1306" s="90" t="str">
        <f t="shared" si="183"/>
        <v>Chicago</v>
      </c>
      <c r="F1306" s="92" t="str">
        <f t="shared" ref="F1306:F1320" si="184">IF(D1306 = "",F1305,D1306)</f>
        <v>CP575</v>
      </c>
      <c r="G1306" s="98" t="str">
        <f t="shared" si="182"/>
        <v>CP575-NEW DONOR -1st</v>
      </c>
      <c r="H1306" s="457" t="s">
        <v>75</v>
      </c>
      <c r="I1306" s="33" t="s">
        <v>76</v>
      </c>
      <c r="J1306" s="60">
        <v>100</v>
      </c>
      <c r="K1306" s="61">
        <v>100</v>
      </c>
      <c r="L1306" s="60">
        <v>100</v>
      </c>
      <c r="M1306" s="60">
        <v>100</v>
      </c>
      <c r="N1306" s="60">
        <v>100</v>
      </c>
      <c r="O1306" s="60">
        <v>125</v>
      </c>
      <c r="P1306" s="60">
        <v>125</v>
      </c>
      <c r="Q1306" s="60">
        <v>125</v>
      </c>
      <c r="R1306" s="60">
        <v>125</v>
      </c>
      <c r="S1306" s="60">
        <v>125</v>
      </c>
      <c r="T1306" s="60">
        <v>125</v>
      </c>
      <c r="U1306" s="60">
        <v>125</v>
      </c>
      <c r="V1306" s="185">
        <v>125</v>
      </c>
      <c r="W1306" s="185">
        <v>125</v>
      </c>
      <c r="X1306" s="185">
        <v>125</v>
      </c>
      <c r="Y1306" s="185">
        <v>125</v>
      </c>
      <c r="Z1306" s="185">
        <v>100</v>
      </c>
      <c r="AA1306" s="185">
        <v>100</v>
      </c>
      <c r="AB1306" s="185">
        <v>100</v>
      </c>
      <c r="AC1306" s="185">
        <v>100</v>
      </c>
      <c r="AD1306" s="220">
        <v>100</v>
      </c>
      <c r="AE1306" s="220">
        <v>100</v>
      </c>
      <c r="AF1306" s="220">
        <v>100</v>
      </c>
      <c r="AG1306" s="220">
        <v>100</v>
      </c>
      <c r="AH1306" s="220">
        <v>100</v>
      </c>
      <c r="AI1306" s="220">
        <v>100</v>
      </c>
      <c r="AJ1306" s="286">
        <v>100</v>
      </c>
      <c r="AK1306" s="300">
        <v>100</v>
      </c>
      <c r="AL1306" s="300">
        <v>100</v>
      </c>
      <c r="AM1306" s="300">
        <v>100</v>
      </c>
      <c r="AN1306" s="286">
        <v>100</v>
      </c>
      <c r="AO1306" s="300">
        <v>100</v>
      </c>
      <c r="AP1306" s="300">
        <v>100</v>
      </c>
      <c r="AQ1306" s="300">
        <v>100</v>
      </c>
      <c r="AR1306" s="23"/>
      <c r="AS1306" s="116" t="str">
        <f t="shared" si="180"/>
        <v>N</v>
      </c>
      <c r="AT1306" s="113">
        <f>IFERROR(SUMIF('Current NLData'!A:A,'Payment Changes'!G1306,'Current NLData'!K:K)/COUNTIF('Current NLData'!A:A,'Payment Changes'!G1306),0)+IFERROR(VLOOKUP(G1306&amp;"-ALL",NLPaymentExport,10,FALSE),0)</f>
        <v>100</v>
      </c>
      <c r="AU1306" s="117">
        <f t="shared" si="181"/>
        <v>0</v>
      </c>
    </row>
    <row r="1307" spans="1:80" outlineLevel="1" x14ac:dyDescent="0.45">
      <c r="A1307" s="3"/>
      <c r="C1307" s="4"/>
      <c r="D1307" s="456"/>
      <c r="E1307" s="90" t="str">
        <f t="shared" si="183"/>
        <v>Chicago</v>
      </c>
      <c r="F1307" s="92" t="str">
        <f t="shared" si="184"/>
        <v>CP575</v>
      </c>
      <c r="G1307" s="98" t="str">
        <f t="shared" si="182"/>
        <v>CP575-NEW DONOR -2nd</v>
      </c>
      <c r="H1307" s="457"/>
      <c r="I1307" s="34" t="s">
        <v>77</v>
      </c>
      <c r="J1307" s="58">
        <v>100</v>
      </c>
      <c r="K1307" s="62">
        <v>100</v>
      </c>
      <c r="L1307" s="58">
        <v>100</v>
      </c>
      <c r="M1307" s="58">
        <v>100</v>
      </c>
      <c r="N1307" s="58">
        <v>100</v>
      </c>
      <c r="O1307" s="58">
        <v>125</v>
      </c>
      <c r="P1307" s="58">
        <v>125</v>
      </c>
      <c r="Q1307" s="58">
        <v>125</v>
      </c>
      <c r="R1307" s="58">
        <v>125</v>
      </c>
      <c r="S1307" s="58">
        <v>125</v>
      </c>
      <c r="T1307" s="58">
        <v>125</v>
      </c>
      <c r="U1307" s="58">
        <v>125</v>
      </c>
      <c r="V1307" s="186">
        <v>125</v>
      </c>
      <c r="W1307" s="186">
        <v>125</v>
      </c>
      <c r="X1307" s="186">
        <v>125</v>
      </c>
      <c r="Y1307" s="186">
        <v>125</v>
      </c>
      <c r="Z1307" s="186">
        <v>100</v>
      </c>
      <c r="AA1307" s="186">
        <v>100</v>
      </c>
      <c r="AB1307" s="186">
        <v>100</v>
      </c>
      <c r="AC1307" s="186">
        <v>100</v>
      </c>
      <c r="AD1307" s="214">
        <v>100</v>
      </c>
      <c r="AE1307" s="214">
        <v>100</v>
      </c>
      <c r="AF1307" s="214">
        <v>100</v>
      </c>
      <c r="AG1307" s="214">
        <v>100</v>
      </c>
      <c r="AH1307" s="214">
        <v>100</v>
      </c>
      <c r="AI1307" s="214">
        <v>100</v>
      </c>
      <c r="AJ1307" s="272">
        <v>100</v>
      </c>
      <c r="AK1307" s="301">
        <v>100</v>
      </c>
      <c r="AL1307" s="301">
        <v>100</v>
      </c>
      <c r="AM1307" s="301">
        <v>100</v>
      </c>
      <c r="AN1307" s="272">
        <v>100</v>
      </c>
      <c r="AO1307" s="301">
        <v>100</v>
      </c>
      <c r="AP1307" s="301">
        <v>100</v>
      </c>
      <c r="AQ1307" s="301">
        <v>100</v>
      </c>
      <c r="AR1307" s="23"/>
      <c r="AS1307" s="116" t="str">
        <f t="shared" si="180"/>
        <v>N</v>
      </c>
      <c r="AT1307" s="113">
        <f>IFERROR(SUMIF('Current NLData'!A:A,'Payment Changes'!G1307,'Current NLData'!K:K)/COUNTIF('Current NLData'!A:A,'Payment Changes'!G1307),0)+IFERROR(VLOOKUP(G1307&amp;"-ALL",NLPaymentExport,10,FALSE),0)</f>
        <v>100</v>
      </c>
      <c r="AU1307" s="117">
        <f t="shared" si="181"/>
        <v>0</v>
      </c>
    </row>
    <row r="1308" spans="1:80" outlineLevel="1" x14ac:dyDescent="0.45">
      <c r="A1308" s="3"/>
      <c r="C1308" s="4"/>
      <c r="D1308" s="456"/>
      <c r="E1308" s="90" t="str">
        <f t="shared" si="183"/>
        <v>Chicago</v>
      </c>
      <c r="F1308" s="92" t="str">
        <f t="shared" si="184"/>
        <v>CP575</v>
      </c>
      <c r="G1308" s="98" t="str">
        <f t="shared" si="182"/>
        <v>CP575-NEW DONOR -3rd</v>
      </c>
      <c r="H1308" s="457"/>
      <c r="I1308" s="34" t="s">
        <v>78</v>
      </c>
      <c r="J1308" s="58">
        <v>30</v>
      </c>
      <c r="K1308" s="62">
        <v>40</v>
      </c>
      <c r="L1308" s="58">
        <v>40</v>
      </c>
      <c r="M1308" s="58">
        <v>40</v>
      </c>
      <c r="N1308" s="58">
        <v>40</v>
      </c>
      <c r="O1308" s="58">
        <v>125</v>
      </c>
      <c r="P1308" s="58">
        <v>125</v>
      </c>
      <c r="Q1308" s="58">
        <v>125</v>
      </c>
      <c r="R1308" s="58">
        <v>125</v>
      </c>
      <c r="S1308" s="58">
        <v>125</v>
      </c>
      <c r="T1308" s="58">
        <v>125</v>
      </c>
      <c r="U1308" s="58">
        <v>125</v>
      </c>
      <c r="V1308" s="186">
        <v>125</v>
      </c>
      <c r="W1308" s="186">
        <v>125</v>
      </c>
      <c r="X1308" s="186">
        <v>125</v>
      </c>
      <c r="Y1308" s="186">
        <v>125</v>
      </c>
      <c r="Z1308" s="186">
        <v>100</v>
      </c>
      <c r="AA1308" s="186">
        <v>100</v>
      </c>
      <c r="AB1308" s="186">
        <v>100</v>
      </c>
      <c r="AC1308" s="186">
        <v>100</v>
      </c>
      <c r="AD1308" s="214">
        <v>100</v>
      </c>
      <c r="AE1308" s="214">
        <v>100</v>
      </c>
      <c r="AF1308" s="214">
        <v>100</v>
      </c>
      <c r="AG1308" s="214">
        <v>100</v>
      </c>
      <c r="AH1308" s="214">
        <v>100</v>
      </c>
      <c r="AI1308" s="214">
        <v>100</v>
      </c>
      <c r="AJ1308" s="272">
        <v>100</v>
      </c>
      <c r="AK1308" s="301">
        <v>100</v>
      </c>
      <c r="AL1308" s="301">
        <v>100</v>
      </c>
      <c r="AM1308" s="301">
        <v>100</v>
      </c>
      <c r="AN1308" s="272">
        <v>100</v>
      </c>
      <c r="AO1308" s="301">
        <v>100</v>
      </c>
      <c r="AP1308" s="301">
        <v>100</v>
      </c>
      <c r="AQ1308" s="301">
        <v>100</v>
      </c>
      <c r="AR1308" s="23"/>
      <c r="AS1308" s="116" t="str">
        <f t="shared" si="180"/>
        <v>N</v>
      </c>
      <c r="AT1308" s="113">
        <f>IFERROR(SUMIF('Current NLData'!A:A,'Payment Changes'!G1308,'Current NLData'!K:K)/COUNTIF('Current NLData'!A:A,'Payment Changes'!G1308),0)+IFERROR(VLOOKUP(G1308&amp;"-ALL",NLPaymentExport,10,FALSE),0)</f>
        <v>100</v>
      </c>
      <c r="AU1308" s="117">
        <f t="shared" si="181"/>
        <v>0</v>
      </c>
    </row>
    <row r="1309" spans="1:80" outlineLevel="1" x14ac:dyDescent="0.45">
      <c r="A1309" s="3"/>
      <c r="C1309" s="4"/>
      <c r="D1309" s="456"/>
      <c r="E1309" s="90" t="str">
        <f t="shared" si="183"/>
        <v>Chicago</v>
      </c>
      <c r="F1309" s="92" t="str">
        <f t="shared" si="184"/>
        <v>CP575</v>
      </c>
      <c r="G1309" s="98" t="str">
        <f t="shared" si="182"/>
        <v>CP575-NEW DONOR -4th</v>
      </c>
      <c r="H1309" s="457"/>
      <c r="I1309" s="34" t="s">
        <v>79</v>
      </c>
      <c r="J1309" s="58">
        <v>30</v>
      </c>
      <c r="K1309" s="62">
        <v>40</v>
      </c>
      <c r="L1309" s="58">
        <v>40</v>
      </c>
      <c r="M1309" s="58">
        <v>40</v>
      </c>
      <c r="N1309" s="58">
        <v>40</v>
      </c>
      <c r="O1309" s="58">
        <v>125</v>
      </c>
      <c r="P1309" s="58">
        <v>125</v>
      </c>
      <c r="Q1309" s="58">
        <v>125</v>
      </c>
      <c r="R1309" s="58">
        <v>125</v>
      </c>
      <c r="S1309" s="58">
        <v>125</v>
      </c>
      <c r="T1309" s="58">
        <v>125</v>
      </c>
      <c r="U1309" s="58">
        <v>125</v>
      </c>
      <c r="V1309" s="186">
        <v>125</v>
      </c>
      <c r="W1309" s="186">
        <v>125</v>
      </c>
      <c r="X1309" s="186">
        <v>125</v>
      </c>
      <c r="Y1309" s="186">
        <v>125</v>
      </c>
      <c r="Z1309" s="186">
        <v>100</v>
      </c>
      <c r="AA1309" s="186">
        <v>100</v>
      </c>
      <c r="AB1309" s="186">
        <v>100</v>
      </c>
      <c r="AC1309" s="186">
        <v>100</v>
      </c>
      <c r="AD1309" s="214">
        <v>100</v>
      </c>
      <c r="AE1309" s="214">
        <v>100</v>
      </c>
      <c r="AF1309" s="214">
        <v>100</v>
      </c>
      <c r="AG1309" s="214">
        <v>100</v>
      </c>
      <c r="AH1309" s="214">
        <v>100</v>
      </c>
      <c r="AI1309" s="214">
        <v>100</v>
      </c>
      <c r="AJ1309" s="272">
        <v>100</v>
      </c>
      <c r="AK1309" s="301">
        <v>100</v>
      </c>
      <c r="AL1309" s="301">
        <v>100</v>
      </c>
      <c r="AM1309" s="301">
        <v>100</v>
      </c>
      <c r="AN1309" s="272">
        <v>100</v>
      </c>
      <c r="AO1309" s="301">
        <v>100</v>
      </c>
      <c r="AP1309" s="301">
        <v>100</v>
      </c>
      <c r="AQ1309" s="301">
        <v>100</v>
      </c>
      <c r="AR1309" s="23"/>
      <c r="AS1309" s="116" t="str">
        <f t="shared" si="180"/>
        <v>N</v>
      </c>
      <c r="AT1309" s="113">
        <f>IFERROR(SUMIF('Current NLData'!A:A,'Payment Changes'!G1309,'Current NLData'!K:K)/COUNTIF('Current NLData'!A:A,'Payment Changes'!G1309),0)+IFERROR(VLOOKUP(G1309&amp;"-ALL",NLPaymentExport,10,FALSE),0)</f>
        <v>100</v>
      </c>
      <c r="AU1309" s="117">
        <f t="shared" si="181"/>
        <v>0</v>
      </c>
    </row>
    <row r="1310" spans="1:80" outlineLevel="1" x14ac:dyDescent="0.45">
      <c r="A1310" s="3"/>
      <c r="C1310" s="4"/>
      <c r="D1310" s="456"/>
      <c r="E1310" s="90" t="str">
        <f t="shared" si="183"/>
        <v>Chicago</v>
      </c>
      <c r="F1310" s="92" t="str">
        <f t="shared" si="184"/>
        <v>CP575</v>
      </c>
      <c r="G1310" s="98" t="str">
        <f t="shared" si="182"/>
        <v>CP575-NEW DONOR -5th</v>
      </c>
      <c r="H1310" s="457"/>
      <c r="I1310" s="34" t="s">
        <v>80</v>
      </c>
      <c r="J1310" s="58">
        <v>30</v>
      </c>
      <c r="K1310" s="62">
        <v>40</v>
      </c>
      <c r="L1310" s="58">
        <v>40</v>
      </c>
      <c r="M1310" s="58">
        <v>40</v>
      </c>
      <c r="N1310" s="58">
        <v>40</v>
      </c>
      <c r="O1310" s="58">
        <v>125</v>
      </c>
      <c r="P1310" s="58">
        <v>125</v>
      </c>
      <c r="Q1310" s="58">
        <v>125</v>
      </c>
      <c r="R1310" s="58">
        <v>125</v>
      </c>
      <c r="S1310" s="58">
        <v>125</v>
      </c>
      <c r="T1310" s="58">
        <v>125</v>
      </c>
      <c r="U1310" s="58">
        <v>125</v>
      </c>
      <c r="V1310" s="186">
        <v>125</v>
      </c>
      <c r="W1310" s="186">
        <v>40</v>
      </c>
      <c r="X1310" s="186">
        <v>40</v>
      </c>
      <c r="Y1310" s="186">
        <v>40</v>
      </c>
      <c r="Z1310" s="186">
        <v>100</v>
      </c>
      <c r="AA1310" s="186">
        <v>100</v>
      </c>
      <c r="AB1310" s="186">
        <v>100</v>
      </c>
      <c r="AC1310" s="186">
        <v>100</v>
      </c>
      <c r="AD1310" s="214">
        <v>100</v>
      </c>
      <c r="AE1310" s="214">
        <v>100</v>
      </c>
      <c r="AF1310" s="214">
        <v>100</v>
      </c>
      <c r="AG1310" s="214">
        <v>100</v>
      </c>
      <c r="AH1310" s="214">
        <v>100</v>
      </c>
      <c r="AI1310" s="214">
        <v>100</v>
      </c>
      <c r="AJ1310" s="272">
        <v>100</v>
      </c>
      <c r="AK1310" s="301">
        <v>100</v>
      </c>
      <c r="AL1310" s="301">
        <v>100</v>
      </c>
      <c r="AM1310" s="301">
        <v>100</v>
      </c>
      <c r="AN1310" s="272">
        <v>100</v>
      </c>
      <c r="AO1310" s="301">
        <v>100</v>
      </c>
      <c r="AP1310" s="301">
        <v>100</v>
      </c>
      <c r="AQ1310" s="301">
        <v>100</v>
      </c>
      <c r="AR1310" s="23"/>
      <c r="AS1310" s="116" t="str">
        <f t="shared" si="180"/>
        <v>N</v>
      </c>
      <c r="AT1310" s="113">
        <f>IFERROR(SUMIF('Current NLData'!A:A,'Payment Changes'!G1310,'Current NLData'!K:K)/COUNTIF('Current NLData'!A:A,'Payment Changes'!G1310),0)+IFERROR(VLOOKUP(G1310&amp;"-ALL",NLPaymentExport,10,FALSE),0)</f>
        <v>100</v>
      </c>
      <c r="AU1310" s="117">
        <f t="shared" si="181"/>
        <v>0</v>
      </c>
    </row>
    <row r="1311" spans="1:80" outlineLevel="1" x14ac:dyDescent="0.45">
      <c r="A1311" s="3"/>
      <c r="C1311" s="4"/>
      <c r="D1311" s="456"/>
      <c r="E1311" s="90" t="str">
        <f>IF(B1311 = "",E1310,B1311)</f>
        <v>Chicago</v>
      </c>
      <c r="F1311" s="92" t="str">
        <f t="shared" si="184"/>
        <v>CP575</v>
      </c>
      <c r="G1311" s="98" t="str">
        <f t="shared" si="182"/>
        <v>CP575-NEW DONOR -6th</v>
      </c>
      <c r="H1311" s="457"/>
      <c r="I1311" s="34" t="s">
        <v>81</v>
      </c>
      <c r="J1311" s="58">
        <v>30</v>
      </c>
      <c r="K1311" s="62">
        <v>40</v>
      </c>
      <c r="L1311" s="58">
        <v>40</v>
      </c>
      <c r="M1311" s="58">
        <v>40</v>
      </c>
      <c r="N1311" s="58">
        <v>40</v>
      </c>
      <c r="O1311" s="58">
        <v>125</v>
      </c>
      <c r="P1311" s="58">
        <v>125</v>
      </c>
      <c r="Q1311" s="58">
        <v>125</v>
      </c>
      <c r="R1311" s="58">
        <v>125</v>
      </c>
      <c r="S1311" s="58">
        <v>125</v>
      </c>
      <c r="T1311" s="58">
        <v>125</v>
      </c>
      <c r="U1311" s="58">
        <v>125</v>
      </c>
      <c r="V1311" s="190">
        <v>40</v>
      </c>
      <c r="W1311" s="214">
        <v>40</v>
      </c>
      <c r="X1311" s="214">
        <v>40</v>
      </c>
      <c r="Y1311" s="214">
        <v>40</v>
      </c>
      <c r="Z1311" s="214">
        <v>100</v>
      </c>
      <c r="AA1311" s="214">
        <v>100</v>
      </c>
      <c r="AB1311" s="214">
        <v>100</v>
      </c>
      <c r="AC1311" s="214">
        <v>100</v>
      </c>
      <c r="AD1311" s="214">
        <v>100</v>
      </c>
      <c r="AE1311" s="214">
        <v>100</v>
      </c>
      <c r="AF1311" s="214">
        <v>100</v>
      </c>
      <c r="AG1311" s="214">
        <v>100</v>
      </c>
      <c r="AH1311" s="214">
        <v>100</v>
      </c>
      <c r="AI1311" s="214">
        <v>100</v>
      </c>
      <c r="AJ1311" s="272">
        <v>100</v>
      </c>
      <c r="AK1311" s="301">
        <v>100</v>
      </c>
      <c r="AL1311" s="301">
        <v>100</v>
      </c>
      <c r="AM1311" s="301">
        <v>100</v>
      </c>
      <c r="AN1311" s="272">
        <v>100</v>
      </c>
      <c r="AO1311" s="301">
        <v>100</v>
      </c>
      <c r="AP1311" s="301">
        <v>100</v>
      </c>
      <c r="AQ1311" s="301">
        <v>100</v>
      </c>
      <c r="AR1311" s="23"/>
      <c r="AS1311" s="116" t="str">
        <f t="shared" si="180"/>
        <v>N</v>
      </c>
      <c r="AT1311" s="113">
        <f>IFERROR(SUMIF('Current NLData'!A:A,'Payment Changes'!G1311,'Current NLData'!K:K)/COUNTIF('Current NLData'!A:A,'Payment Changes'!G1311),0)+IFERROR(VLOOKUP(G1311&amp;"-ALL",NLPaymentExport,10,FALSE),0)</f>
        <v>100</v>
      </c>
      <c r="AU1311" s="117">
        <f t="shared" si="181"/>
        <v>0</v>
      </c>
    </row>
    <row r="1312" spans="1:80" outlineLevel="1" x14ac:dyDescent="0.45">
      <c r="A1312" s="3"/>
      <c r="C1312" s="4"/>
      <c r="D1312" s="456"/>
      <c r="E1312" s="90" t="str">
        <f t="shared" si="183"/>
        <v>Chicago</v>
      </c>
      <c r="F1312" s="92" t="str">
        <f t="shared" si="184"/>
        <v>CP575</v>
      </c>
      <c r="G1312" s="98" t="str">
        <f t="shared" si="182"/>
        <v>CP575-NEW DONOR -7th</v>
      </c>
      <c r="H1312" s="457"/>
      <c r="I1312" s="34" t="s">
        <v>82</v>
      </c>
      <c r="J1312" s="58">
        <v>30</v>
      </c>
      <c r="K1312" s="62">
        <v>40</v>
      </c>
      <c r="L1312" s="58">
        <v>40</v>
      </c>
      <c r="M1312" s="58">
        <v>40</v>
      </c>
      <c r="N1312" s="58">
        <v>40</v>
      </c>
      <c r="O1312" s="58">
        <v>40</v>
      </c>
      <c r="P1312" s="58">
        <v>40</v>
      </c>
      <c r="Q1312" s="58">
        <v>40</v>
      </c>
      <c r="R1312" s="58">
        <v>40</v>
      </c>
      <c r="S1312" s="58">
        <v>40</v>
      </c>
      <c r="T1312" s="58">
        <v>40</v>
      </c>
      <c r="U1312" s="58">
        <v>40</v>
      </c>
      <c r="V1312" s="186">
        <v>40</v>
      </c>
      <c r="W1312" s="186">
        <v>40</v>
      </c>
      <c r="X1312" s="186">
        <v>40</v>
      </c>
      <c r="Y1312" s="186">
        <v>40</v>
      </c>
      <c r="Z1312" s="186">
        <v>60</v>
      </c>
      <c r="AA1312" s="186">
        <v>60</v>
      </c>
      <c r="AB1312" s="186">
        <v>60</v>
      </c>
      <c r="AC1312" s="186">
        <v>60</v>
      </c>
      <c r="AD1312" s="214">
        <v>60</v>
      </c>
      <c r="AE1312" s="214">
        <v>60</v>
      </c>
      <c r="AF1312" s="214">
        <v>60</v>
      </c>
      <c r="AG1312" s="214">
        <v>60</v>
      </c>
      <c r="AH1312" s="214">
        <v>60</v>
      </c>
      <c r="AI1312" s="214">
        <v>60</v>
      </c>
      <c r="AJ1312" s="272">
        <v>60</v>
      </c>
      <c r="AK1312" s="301">
        <v>60</v>
      </c>
      <c r="AL1312" s="301">
        <v>60</v>
      </c>
      <c r="AM1312" s="301">
        <v>60</v>
      </c>
      <c r="AN1312" s="272">
        <v>60</v>
      </c>
      <c r="AO1312" s="301">
        <v>60</v>
      </c>
      <c r="AP1312" s="301">
        <v>60</v>
      </c>
      <c r="AQ1312" s="301">
        <v>60</v>
      </c>
      <c r="AR1312" s="23"/>
      <c r="AS1312" s="116" t="str">
        <f t="shared" si="180"/>
        <v>N</v>
      </c>
      <c r="AT1312" s="113">
        <f>IFERROR(SUMIF('Current NLData'!A:A,'Payment Changes'!G1312,'Current NLData'!K:K)/COUNTIF('Current NLData'!A:A,'Payment Changes'!G1312),0)+IFERROR(VLOOKUP(G1312&amp;"-ALL",NLPaymentExport,10,FALSE),0)</f>
        <v>60</v>
      </c>
      <c r="AU1312" s="117">
        <f t="shared" si="181"/>
        <v>0</v>
      </c>
    </row>
    <row r="1313" spans="1:80" outlineLevel="1" x14ac:dyDescent="0.45">
      <c r="A1313" s="3"/>
      <c r="C1313" s="4"/>
      <c r="D1313" s="456"/>
      <c r="E1313" s="90" t="str">
        <f t="shared" si="183"/>
        <v>Chicago</v>
      </c>
      <c r="F1313" s="92" t="str">
        <f t="shared" si="184"/>
        <v>CP575</v>
      </c>
      <c r="G1313" s="98" t="str">
        <f t="shared" si="182"/>
        <v>CP575-NEW DONOR -8th</v>
      </c>
      <c r="H1313" s="457"/>
      <c r="I1313" s="35" t="s">
        <v>83</v>
      </c>
      <c r="J1313" s="63">
        <v>30</v>
      </c>
      <c r="K1313" s="64">
        <v>40</v>
      </c>
      <c r="L1313" s="63">
        <v>40</v>
      </c>
      <c r="M1313" s="63">
        <v>40</v>
      </c>
      <c r="N1313" s="63">
        <v>40</v>
      </c>
      <c r="O1313" s="63">
        <v>40</v>
      </c>
      <c r="P1313" s="63">
        <v>40</v>
      </c>
      <c r="Q1313" s="63">
        <v>40</v>
      </c>
      <c r="R1313" s="63">
        <v>40</v>
      </c>
      <c r="S1313" s="63">
        <v>40</v>
      </c>
      <c r="T1313" s="63">
        <v>40</v>
      </c>
      <c r="U1313" s="63">
        <v>40</v>
      </c>
      <c r="V1313" s="187">
        <v>40</v>
      </c>
      <c r="W1313" s="187">
        <v>40</v>
      </c>
      <c r="X1313" s="187">
        <v>40</v>
      </c>
      <c r="Y1313" s="187">
        <v>40</v>
      </c>
      <c r="Z1313" s="187">
        <v>60</v>
      </c>
      <c r="AA1313" s="187">
        <v>60</v>
      </c>
      <c r="AB1313" s="187">
        <v>60</v>
      </c>
      <c r="AC1313" s="187">
        <v>60</v>
      </c>
      <c r="AD1313" s="221">
        <v>60</v>
      </c>
      <c r="AE1313" s="221">
        <v>60</v>
      </c>
      <c r="AF1313" s="221">
        <v>60</v>
      </c>
      <c r="AG1313" s="221">
        <v>60</v>
      </c>
      <c r="AH1313" s="221">
        <v>60</v>
      </c>
      <c r="AI1313" s="221">
        <v>60</v>
      </c>
      <c r="AJ1313" s="273">
        <v>60</v>
      </c>
      <c r="AK1313" s="302">
        <v>60</v>
      </c>
      <c r="AL1313" s="302">
        <v>60</v>
      </c>
      <c r="AM1313" s="302">
        <v>60</v>
      </c>
      <c r="AN1313" s="273">
        <v>60</v>
      </c>
      <c r="AO1313" s="302">
        <v>60</v>
      </c>
      <c r="AP1313" s="302">
        <v>60</v>
      </c>
      <c r="AQ1313" s="302">
        <v>60</v>
      </c>
      <c r="AR1313" s="23"/>
      <c r="AS1313" s="116" t="str">
        <f t="shared" si="180"/>
        <v>N</v>
      </c>
      <c r="AT1313" s="113">
        <f>IFERROR(SUMIF('Current NLData'!A:A,'Payment Changes'!G1313,'Current NLData'!K:K)/COUNTIF('Current NLData'!A:A,'Payment Changes'!G1313),0)+IFERROR(VLOOKUP(G1313&amp;"-ALL",NLPaymentExport,10,FALSE),0)</f>
        <v>60</v>
      </c>
      <c r="AU1313" s="117">
        <f t="shared" si="181"/>
        <v>0</v>
      </c>
    </row>
    <row r="1314" spans="1:80" ht="28.5" outlineLevel="1" x14ac:dyDescent="0.45">
      <c r="A1314" s="3"/>
      <c r="C1314" s="4"/>
      <c r="D1314" s="456"/>
      <c r="E1314" s="90" t="str">
        <f t="shared" si="183"/>
        <v>Chicago</v>
      </c>
      <c r="F1314" s="92" t="str">
        <f t="shared" si="184"/>
        <v>CP575</v>
      </c>
      <c r="G1314" s="98" t="str">
        <f t="shared" si="182"/>
        <v>CP575-RETURN - 1st don of the week -STD</v>
      </c>
      <c r="H1314" s="457"/>
      <c r="I1314" s="36" t="s">
        <v>84</v>
      </c>
      <c r="J1314" s="58">
        <v>30</v>
      </c>
      <c r="K1314" s="58">
        <v>40</v>
      </c>
      <c r="L1314" s="58">
        <v>40</v>
      </c>
      <c r="M1314" s="58">
        <v>40</v>
      </c>
      <c r="N1314" s="58">
        <v>40</v>
      </c>
      <c r="O1314" s="58">
        <v>40</v>
      </c>
      <c r="P1314" s="58">
        <v>40</v>
      </c>
      <c r="Q1314" s="58">
        <v>40</v>
      </c>
      <c r="R1314" s="58">
        <v>40</v>
      </c>
      <c r="S1314" s="58">
        <v>40</v>
      </c>
      <c r="T1314" s="58">
        <v>40</v>
      </c>
      <c r="U1314" s="58">
        <v>40</v>
      </c>
      <c r="V1314" s="186">
        <v>40</v>
      </c>
      <c r="W1314" s="186">
        <v>40</v>
      </c>
      <c r="X1314" s="186">
        <v>40</v>
      </c>
      <c r="Y1314" s="186">
        <v>40</v>
      </c>
      <c r="Z1314" s="186">
        <v>60</v>
      </c>
      <c r="AA1314" s="186">
        <v>60</v>
      </c>
      <c r="AB1314" s="186">
        <v>60</v>
      </c>
      <c r="AC1314" s="186">
        <v>60</v>
      </c>
      <c r="AD1314" s="214">
        <v>60</v>
      </c>
      <c r="AE1314" s="214">
        <v>60</v>
      </c>
      <c r="AF1314" s="214">
        <v>60</v>
      </c>
      <c r="AG1314" s="214">
        <v>60</v>
      </c>
      <c r="AH1314" s="214">
        <v>60</v>
      </c>
      <c r="AI1314" s="214">
        <v>60</v>
      </c>
      <c r="AJ1314" s="272">
        <v>60</v>
      </c>
      <c r="AK1314" s="301">
        <v>60</v>
      </c>
      <c r="AL1314" s="301">
        <v>60</v>
      </c>
      <c r="AM1314" s="301">
        <v>60</v>
      </c>
      <c r="AN1314" s="272">
        <v>60</v>
      </c>
      <c r="AO1314" s="301">
        <v>60</v>
      </c>
      <c r="AP1314" s="301">
        <v>60</v>
      </c>
      <c r="AQ1314" s="301">
        <v>60</v>
      </c>
      <c r="AR1314" s="22"/>
      <c r="AS1314" s="116" t="str">
        <f t="shared" si="180"/>
        <v>N</v>
      </c>
      <c r="AT1314" s="113">
        <f>IFERROR(SUMIF('Current NLData'!A:A,'Payment Changes'!G1314,'Current NLData'!K:K)/COUNTIF('Current NLData'!A:A,'Payment Changes'!G1314),0)+IFERROR(VLOOKUP(G1314&amp;"-ALL",NLPaymentExport,10,FALSE),0)</f>
        <v>60</v>
      </c>
      <c r="AU1314" s="117">
        <f t="shared" si="181"/>
        <v>0</v>
      </c>
    </row>
    <row r="1315" spans="1:80" ht="28.5" outlineLevel="1" x14ac:dyDescent="0.45">
      <c r="A1315" s="3"/>
      <c r="C1315" s="4"/>
      <c r="D1315" s="456"/>
      <c r="E1315" s="90" t="str">
        <f t="shared" si="183"/>
        <v>Chicago</v>
      </c>
      <c r="F1315" s="92" t="str">
        <f t="shared" si="184"/>
        <v>CP575</v>
      </c>
      <c r="G1315" s="98" t="str">
        <f t="shared" si="182"/>
        <v>CP575-RETURN - 2nd don of the week -BONUS</v>
      </c>
      <c r="H1315" s="457"/>
      <c r="I1315" s="36" t="s">
        <v>85</v>
      </c>
      <c r="J1315" s="58">
        <v>45</v>
      </c>
      <c r="K1315" s="58">
        <v>25</v>
      </c>
      <c r="L1315" s="58">
        <v>25</v>
      </c>
      <c r="M1315" s="58">
        <v>25</v>
      </c>
      <c r="N1315" s="58">
        <v>25</v>
      </c>
      <c r="O1315" s="58">
        <v>50</v>
      </c>
      <c r="P1315" s="58">
        <v>50</v>
      </c>
      <c r="Q1315" s="58">
        <v>50</v>
      </c>
      <c r="R1315" s="58">
        <v>50</v>
      </c>
      <c r="S1315" s="58">
        <v>50</v>
      </c>
      <c r="T1315" s="58">
        <v>50</v>
      </c>
      <c r="U1315" s="58">
        <v>50</v>
      </c>
      <c r="V1315" s="186">
        <v>50</v>
      </c>
      <c r="W1315" s="186">
        <v>50</v>
      </c>
      <c r="X1315" s="186">
        <v>50</v>
      </c>
      <c r="Y1315" s="186">
        <v>50</v>
      </c>
      <c r="Z1315" s="186">
        <v>20</v>
      </c>
      <c r="AA1315" s="186">
        <v>20</v>
      </c>
      <c r="AB1315" s="186">
        <v>20</v>
      </c>
      <c r="AC1315" s="186">
        <v>20</v>
      </c>
      <c r="AD1315" s="214">
        <v>20</v>
      </c>
      <c r="AE1315" s="214">
        <v>20</v>
      </c>
      <c r="AF1315" s="214">
        <v>20</v>
      </c>
      <c r="AG1315" s="214">
        <v>20</v>
      </c>
      <c r="AH1315" s="214">
        <v>20</v>
      </c>
      <c r="AI1315" s="214">
        <v>20</v>
      </c>
      <c r="AJ1315" s="272">
        <v>20</v>
      </c>
      <c r="AK1315" s="301">
        <v>20</v>
      </c>
      <c r="AL1315" s="301">
        <v>20</v>
      </c>
      <c r="AM1315" s="301">
        <v>20</v>
      </c>
      <c r="AN1315" s="289">
        <v>10</v>
      </c>
      <c r="AO1315" s="301">
        <v>10</v>
      </c>
      <c r="AP1315" s="301">
        <v>10</v>
      </c>
      <c r="AQ1315" s="301">
        <v>10</v>
      </c>
      <c r="AR1315" s="22"/>
      <c r="AS1315" s="116" t="str">
        <f t="shared" si="180"/>
        <v>N</v>
      </c>
      <c r="AT1315" s="113">
        <f>IFERROR(SUMIF('Current NLData'!A:A,'Payment Changes'!G1315,'Current NLData'!K:K)/COUNTIF('Current NLData'!A:A,'Payment Changes'!G1315),0)+IFERROR(VLOOKUP(G1315&amp;"-ALL",NLPaymentExport,10,FALSE),0)</f>
        <v>10</v>
      </c>
      <c r="AU1315" s="117">
        <f t="shared" si="181"/>
        <v>0</v>
      </c>
    </row>
    <row r="1316" spans="1:80" ht="28.5" outlineLevel="1" x14ac:dyDescent="0.45">
      <c r="A1316" s="3"/>
      <c r="C1316" s="4"/>
      <c r="D1316" s="456"/>
      <c r="E1316" s="90" t="str">
        <f t="shared" si="183"/>
        <v>Chicago</v>
      </c>
      <c r="F1316" s="92" t="str">
        <f t="shared" si="184"/>
        <v>CP575</v>
      </c>
      <c r="G1316" s="98" t="str">
        <f t="shared" si="182"/>
        <v>CP575-RETURN - 5th don of the month -BONUS</v>
      </c>
      <c r="H1316" s="457"/>
      <c r="I1316" s="37" t="s">
        <v>86</v>
      </c>
      <c r="J1316" s="65">
        <v>0</v>
      </c>
      <c r="K1316" s="65">
        <v>0</v>
      </c>
      <c r="L1316" s="65">
        <v>0</v>
      </c>
      <c r="M1316" s="65">
        <v>0</v>
      </c>
      <c r="N1316" s="65">
        <v>0</v>
      </c>
      <c r="O1316" s="65">
        <v>0</v>
      </c>
      <c r="P1316" s="65">
        <v>0</v>
      </c>
      <c r="Q1316" s="65">
        <v>0</v>
      </c>
      <c r="R1316" s="65">
        <v>0</v>
      </c>
      <c r="S1316" s="65">
        <v>0</v>
      </c>
      <c r="T1316" s="65">
        <v>0</v>
      </c>
      <c r="U1316" s="65">
        <v>0</v>
      </c>
      <c r="V1316" s="188">
        <v>0</v>
      </c>
      <c r="W1316" s="188">
        <v>0</v>
      </c>
      <c r="X1316" s="188">
        <v>0</v>
      </c>
      <c r="Y1316" s="188">
        <v>0</v>
      </c>
      <c r="Z1316" s="188">
        <v>0</v>
      </c>
      <c r="AA1316" s="188">
        <v>0</v>
      </c>
      <c r="AB1316" s="188">
        <v>0</v>
      </c>
      <c r="AC1316" s="188">
        <v>0</v>
      </c>
      <c r="AD1316" s="222">
        <v>0</v>
      </c>
      <c r="AE1316" s="222">
        <v>0</v>
      </c>
      <c r="AF1316" s="222">
        <v>0</v>
      </c>
      <c r="AG1316" s="222">
        <v>0</v>
      </c>
      <c r="AH1316" s="222">
        <v>0</v>
      </c>
      <c r="AI1316" s="222">
        <v>0</v>
      </c>
      <c r="AJ1316" s="287">
        <v>0</v>
      </c>
      <c r="AK1316" s="303">
        <v>0</v>
      </c>
      <c r="AL1316" s="303">
        <v>0</v>
      </c>
      <c r="AM1316" s="303">
        <v>0</v>
      </c>
      <c r="AN1316" s="287">
        <v>0</v>
      </c>
      <c r="AO1316" s="303">
        <v>0</v>
      </c>
      <c r="AP1316" s="303">
        <v>0</v>
      </c>
      <c r="AQ1316" s="303">
        <v>0</v>
      </c>
      <c r="AR1316" s="22"/>
      <c r="AS1316" s="116" t="str">
        <f t="shared" si="180"/>
        <v>N</v>
      </c>
      <c r="AT1316" s="113">
        <f>IFERROR(SUMIF('Current NLData'!A:A,'Payment Changes'!G1316,'Current NLData'!K:K)/COUNTIF('Current NLData'!A:A,'Payment Changes'!G1316),0)+IFERROR(VLOOKUP(G1316&amp;"-ALL",NLPaymentExport,10,FALSE),0)</f>
        <v>0</v>
      </c>
      <c r="AU1316" s="117">
        <f t="shared" si="181"/>
        <v>0</v>
      </c>
    </row>
    <row r="1317" spans="1:80" ht="28.5" outlineLevel="1" x14ac:dyDescent="0.45">
      <c r="A1317" s="3"/>
      <c r="C1317" s="4"/>
      <c r="D1317" s="456"/>
      <c r="E1317" s="90" t="str">
        <f t="shared" si="183"/>
        <v>Chicago</v>
      </c>
      <c r="F1317" s="92" t="str">
        <f t="shared" si="184"/>
        <v>CP575</v>
      </c>
      <c r="G1317" s="98" t="str">
        <f t="shared" si="182"/>
        <v>CP575-RETURN - 6th don of the month -BONUS</v>
      </c>
      <c r="H1317" s="457"/>
      <c r="I1317" s="38" t="s">
        <v>87</v>
      </c>
      <c r="J1317" s="58">
        <v>0</v>
      </c>
      <c r="K1317" s="58">
        <v>0</v>
      </c>
      <c r="L1317" s="58">
        <v>0</v>
      </c>
      <c r="M1317" s="58">
        <v>0</v>
      </c>
      <c r="N1317" s="58">
        <v>0</v>
      </c>
      <c r="O1317" s="58">
        <v>60</v>
      </c>
      <c r="P1317" s="58">
        <v>60</v>
      </c>
      <c r="Q1317" s="58">
        <v>60</v>
      </c>
      <c r="R1317" s="58">
        <v>60</v>
      </c>
      <c r="S1317" s="58">
        <v>60</v>
      </c>
      <c r="T1317" s="58">
        <v>60</v>
      </c>
      <c r="U1317" s="58">
        <v>60</v>
      </c>
      <c r="V1317" s="186">
        <v>60</v>
      </c>
      <c r="W1317" s="186">
        <v>60</v>
      </c>
      <c r="X1317" s="186">
        <v>0</v>
      </c>
      <c r="Y1317" s="186">
        <v>0</v>
      </c>
      <c r="Z1317" s="186">
        <v>0</v>
      </c>
      <c r="AA1317" s="186">
        <v>0</v>
      </c>
      <c r="AB1317" s="186">
        <v>0</v>
      </c>
      <c r="AC1317" s="186">
        <v>0</v>
      </c>
      <c r="AD1317" s="214">
        <v>0</v>
      </c>
      <c r="AE1317" s="214">
        <v>0</v>
      </c>
      <c r="AF1317" s="214">
        <v>0</v>
      </c>
      <c r="AG1317" s="214">
        <v>0</v>
      </c>
      <c r="AH1317" s="214">
        <v>0</v>
      </c>
      <c r="AI1317" s="214">
        <v>0</v>
      </c>
      <c r="AJ1317" s="272">
        <v>0</v>
      </c>
      <c r="AK1317" s="301">
        <v>0</v>
      </c>
      <c r="AL1317" s="301">
        <v>0</v>
      </c>
      <c r="AM1317" s="301">
        <v>0</v>
      </c>
      <c r="AN1317" s="289">
        <v>60</v>
      </c>
      <c r="AO1317" s="301">
        <v>60</v>
      </c>
      <c r="AP1317" s="301">
        <v>60</v>
      </c>
      <c r="AQ1317" s="301">
        <v>60</v>
      </c>
      <c r="AR1317" s="22"/>
      <c r="AS1317" s="116" t="str">
        <f t="shared" si="180"/>
        <v>N</v>
      </c>
      <c r="AT1317" s="113">
        <f>IFERROR(SUMIF('Current NLData'!A:A,'Payment Changes'!G1317,'Current NLData'!K:K)/COUNTIF('Current NLData'!A:A,'Payment Changes'!G1317),0)+IFERROR(VLOOKUP(G1317&amp;"-ALL",NLPaymentExport,10,FALSE),0)</f>
        <v>60</v>
      </c>
      <c r="AU1317" s="117">
        <f t="shared" si="181"/>
        <v>0</v>
      </c>
    </row>
    <row r="1318" spans="1:80" ht="28.5" outlineLevel="1" x14ac:dyDescent="0.45">
      <c r="A1318" s="3"/>
      <c r="C1318" s="4"/>
      <c r="D1318" s="456"/>
      <c r="E1318" s="90" t="str">
        <f t="shared" si="183"/>
        <v>Chicago</v>
      </c>
      <c r="F1318" s="92" t="str">
        <f t="shared" si="184"/>
        <v>CP575</v>
      </c>
      <c r="G1318" s="98" t="str">
        <f t="shared" si="182"/>
        <v>CP575-RETURN - 7th don of the month -BONUS</v>
      </c>
      <c r="H1318" s="457"/>
      <c r="I1318" s="38" t="s">
        <v>88</v>
      </c>
      <c r="J1318" s="58">
        <v>0</v>
      </c>
      <c r="K1318" s="58">
        <v>0</v>
      </c>
      <c r="L1318" s="58">
        <v>0</v>
      </c>
      <c r="M1318" s="58">
        <v>0</v>
      </c>
      <c r="N1318" s="58">
        <v>0</v>
      </c>
      <c r="O1318" s="58">
        <v>0</v>
      </c>
      <c r="P1318" s="58">
        <v>0</v>
      </c>
      <c r="Q1318" s="58">
        <v>0</v>
      </c>
      <c r="R1318" s="58">
        <v>0</v>
      </c>
      <c r="S1318" s="58">
        <v>0</v>
      </c>
      <c r="T1318" s="58">
        <v>0</v>
      </c>
      <c r="U1318" s="58">
        <v>0</v>
      </c>
      <c r="V1318" s="186">
        <v>0</v>
      </c>
      <c r="W1318" s="186">
        <v>0</v>
      </c>
      <c r="X1318" s="186">
        <v>60</v>
      </c>
      <c r="Y1318" s="186">
        <v>60</v>
      </c>
      <c r="Z1318" s="186">
        <v>60</v>
      </c>
      <c r="AA1318" s="186">
        <v>60</v>
      </c>
      <c r="AB1318" s="186">
        <v>60</v>
      </c>
      <c r="AC1318" s="186">
        <v>60</v>
      </c>
      <c r="AD1318" s="214">
        <v>60</v>
      </c>
      <c r="AE1318" s="214">
        <v>60</v>
      </c>
      <c r="AF1318" s="214">
        <v>60</v>
      </c>
      <c r="AG1318" s="214">
        <v>60</v>
      </c>
      <c r="AH1318" s="214">
        <v>60</v>
      </c>
      <c r="AI1318" s="214">
        <v>60</v>
      </c>
      <c r="AJ1318" s="272">
        <v>60</v>
      </c>
      <c r="AK1318" s="301">
        <v>60</v>
      </c>
      <c r="AL1318" s="301">
        <v>60</v>
      </c>
      <c r="AM1318" s="301">
        <v>60</v>
      </c>
      <c r="AN1318" s="289">
        <v>0</v>
      </c>
      <c r="AO1318" s="301">
        <v>0</v>
      </c>
      <c r="AP1318" s="301">
        <v>0</v>
      </c>
      <c r="AQ1318" s="301">
        <v>0</v>
      </c>
      <c r="AR1318" s="22"/>
      <c r="AS1318" s="116" t="str">
        <f t="shared" si="180"/>
        <v>N</v>
      </c>
      <c r="AT1318" s="113">
        <f>IFERROR(SUMIF('Current NLData'!A:A,'Payment Changes'!G1318,'Current NLData'!K:K)/COUNTIF('Current NLData'!A:A,'Payment Changes'!G1318),0)+IFERROR(VLOOKUP(G1318&amp;"-ALL",NLPaymentExport,10,FALSE),0)</f>
        <v>0</v>
      </c>
      <c r="AU1318" s="117">
        <f t="shared" si="181"/>
        <v>0</v>
      </c>
    </row>
    <row r="1319" spans="1:80" ht="28.5" outlineLevel="1" x14ac:dyDescent="0.45">
      <c r="A1319" s="3"/>
      <c r="C1319" s="4"/>
      <c r="D1319" s="456"/>
      <c r="E1319" s="90" t="str">
        <f t="shared" si="183"/>
        <v>Chicago</v>
      </c>
      <c r="F1319" s="92" t="str">
        <f t="shared" si="184"/>
        <v>CP575</v>
      </c>
      <c r="G1319" s="98" t="str">
        <f t="shared" si="182"/>
        <v>CP575-RETURN - 8th don of the month -BONUS</v>
      </c>
      <c r="H1319" s="457"/>
      <c r="I1319" s="38" t="s">
        <v>89</v>
      </c>
      <c r="J1319" s="58">
        <v>0</v>
      </c>
      <c r="K1319" s="58">
        <v>0</v>
      </c>
      <c r="L1319" s="58">
        <v>0</v>
      </c>
      <c r="M1319" s="58">
        <v>0</v>
      </c>
      <c r="N1319" s="58">
        <v>0</v>
      </c>
      <c r="O1319" s="58">
        <v>0</v>
      </c>
      <c r="P1319" s="58">
        <v>0</v>
      </c>
      <c r="Q1319" s="58">
        <v>0</v>
      </c>
      <c r="R1319" s="58">
        <v>0</v>
      </c>
      <c r="S1319" s="58">
        <v>0</v>
      </c>
      <c r="T1319" s="58">
        <v>0</v>
      </c>
      <c r="U1319" s="58">
        <v>0</v>
      </c>
      <c r="V1319" s="186">
        <v>0</v>
      </c>
      <c r="W1319" s="186">
        <v>0</v>
      </c>
      <c r="X1319" s="186">
        <v>0</v>
      </c>
      <c r="Y1319" s="186">
        <v>0</v>
      </c>
      <c r="Z1319" s="186">
        <v>0</v>
      </c>
      <c r="AA1319" s="186">
        <v>0</v>
      </c>
      <c r="AB1319" s="186">
        <v>0</v>
      </c>
      <c r="AC1319" s="186">
        <v>0</v>
      </c>
      <c r="AD1319" s="214">
        <v>0</v>
      </c>
      <c r="AE1319" s="214">
        <v>0</v>
      </c>
      <c r="AF1319" s="214">
        <v>0</v>
      </c>
      <c r="AG1319" s="214">
        <v>0</v>
      </c>
      <c r="AH1319" s="214">
        <v>0</v>
      </c>
      <c r="AI1319" s="214">
        <v>0</v>
      </c>
      <c r="AJ1319" s="272">
        <v>0</v>
      </c>
      <c r="AK1319" s="301">
        <v>0</v>
      </c>
      <c r="AL1319" s="301">
        <v>0</v>
      </c>
      <c r="AM1319" s="301">
        <v>0</v>
      </c>
      <c r="AN1319" s="272">
        <v>0</v>
      </c>
      <c r="AO1319" s="301">
        <v>0</v>
      </c>
      <c r="AP1319" s="301">
        <v>0</v>
      </c>
      <c r="AQ1319" s="301">
        <v>0</v>
      </c>
      <c r="AR1319" s="22"/>
      <c r="AS1319" s="116" t="str">
        <f t="shared" si="180"/>
        <v>N</v>
      </c>
      <c r="AT1319" s="113">
        <f>IFERROR(SUMIF('Current NLData'!A:A,'Payment Changes'!G1319,'Current NLData'!K:K)/COUNTIF('Current NLData'!A:A,'Payment Changes'!G1319),0)+IFERROR(VLOOKUP(G1319&amp;"-ALL",NLPaymentExport,10,FALSE),0)</f>
        <v>0</v>
      </c>
      <c r="AU1319" s="117">
        <f t="shared" si="181"/>
        <v>0</v>
      </c>
    </row>
    <row r="1320" spans="1:80" ht="28.5" outlineLevel="1" x14ac:dyDescent="0.45">
      <c r="A1320" s="3"/>
      <c r="C1320" s="4" t="str">
        <f>IF(J1320=0,"Warning","")</f>
        <v/>
      </c>
      <c r="D1320" s="456"/>
      <c r="E1320" s="90" t="str">
        <f t="shared" si="183"/>
        <v>Chicago</v>
      </c>
      <c r="F1320" s="92" t="str">
        <f t="shared" si="184"/>
        <v>CP575</v>
      </c>
      <c r="G1320" s="98" t="str">
        <f t="shared" si="182"/>
        <v>CP575-RETURN - Buddy referral  -BONUS</v>
      </c>
      <c r="H1320" s="457"/>
      <c r="I1320" s="39" t="s">
        <v>90</v>
      </c>
      <c r="J1320" s="58">
        <v>50</v>
      </c>
      <c r="K1320" s="58">
        <v>50</v>
      </c>
      <c r="L1320" s="58">
        <v>0</v>
      </c>
      <c r="M1320" s="58">
        <v>0</v>
      </c>
      <c r="N1320" s="58">
        <v>0</v>
      </c>
      <c r="O1320" s="58">
        <v>50</v>
      </c>
      <c r="P1320" s="58">
        <v>50</v>
      </c>
      <c r="Q1320" s="58">
        <v>50</v>
      </c>
      <c r="R1320" s="58">
        <v>50</v>
      </c>
      <c r="S1320" s="58">
        <v>50</v>
      </c>
      <c r="T1320" s="58">
        <v>50</v>
      </c>
      <c r="U1320" s="58">
        <v>50</v>
      </c>
      <c r="V1320" s="186">
        <v>50</v>
      </c>
      <c r="W1320" s="186">
        <v>50</v>
      </c>
      <c r="X1320" s="186">
        <v>50</v>
      </c>
      <c r="Y1320" s="186">
        <v>50</v>
      </c>
      <c r="Z1320" s="186">
        <v>50</v>
      </c>
      <c r="AA1320" s="186">
        <v>50</v>
      </c>
      <c r="AB1320" s="186">
        <v>50</v>
      </c>
      <c r="AC1320" s="186">
        <v>50</v>
      </c>
      <c r="AD1320" s="214">
        <v>50</v>
      </c>
      <c r="AE1320" s="214">
        <v>50</v>
      </c>
      <c r="AF1320" s="214">
        <v>50</v>
      </c>
      <c r="AG1320" s="214">
        <v>50</v>
      </c>
      <c r="AH1320" s="214">
        <v>50</v>
      </c>
      <c r="AI1320" s="214">
        <v>50</v>
      </c>
      <c r="AJ1320" s="289">
        <v>100</v>
      </c>
      <c r="AK1320" s="301">
        <v>100</v>
      </c>
      <c r="AL1320" s="301">
        <v>100</v>
      </c>
      <c r="AM1320" s="301">
        <v>100</v>
      </c>
      <c r="AN1320" s="272">
        <v>100</v>
      </c>
      <c r="AO1320" s="301">
        <v>100</v>
      </c>
      <c r="AP1320" s="301">
        <v>100</v>
      </c>
      <c r="AQ1320" s="301">
        <v>100</v>
      </c>
      <c r="AR1320" s="22"/>
      <c r="AS1320" s="116" t="str">
        <f t="shared" si="180"/>
        <v>N</v>
      </c>
      <c r="AT1320" s="113">
        <f>IFERROR(SUMIF('Current NLData'!A:A,'Payment Changes'!G1320,'Current NLData'!K:K)/COUNTIF('Current NLData'!A:A,'Payment Changes'!G1320),0)+IFERROR(VLOOKUP(G1320&amp;"-ALL",NLPaymentExport,10,FALSE),0)</f>
        <v>100</v>
      </c>
      <c r="AU1320" s="117">
        <f t="shared" si="181"/>
        <v>0</v>
      </c>
    </row>
    <row r="1321" spans="1:80" s="89" customFormat="1" ht="21.4" thickBot="1" x14ac:dyDescent="0.7">
      <c r="A1321" s="85"/>
      <c r="B1321" s="348"/>
      <c r="C1321" s="160"/>
      <c r="D1321" s="86"/>
      <c r="E1321" s="86"/>
      <c r="F1321" s="86"/>
      <c r="G1321" s="86"/>
      <c r="H1321" s="95"/>
      <c r="I1321" s="87"/>
      <c r="J1321" s="88"/>
      <c r="K1321" s="88"/>
      <c r="L1321" s="88"/>
      <c r="M1321" s="88"/>
      <c r="N1321" s="88"/>
      <c r="O1321" s="88"/>
      <c r="P1321" s="88"/>
      <c r="Q1321" s="88"/>
      <c r="R1321" s="88"/>
      <c r="S1321" s="88"/>
      <c r="T1321" s="88"/>
      <c r="U1321" s="88"/>
      <c r="V1321" s="189" t="s">
        <v>91</v>
      </c>
      <c r="W1321" s="189" t="s">
        <v>91</v>
      </c>
      <c r="X1321" s="189" t="s">
        <v>91</v>
      </c>
      <c r="Y1321" s="189" t="s">
        <v>91</v>
      </c>
      <c r="Z1321" s="189" t="s">
        <v>91</v>
      </c>
      <c r="AA1321" s="189" t="s">
        <v>91</v>
      </c>
      <c r="AB1321" s="189" t="s">
        <v>91</v>
      </c>
      <c r="AC1321" s="189" t="s">
        <v>91</v>
      </c>
      <c r="AD1321" s="257" t="s">
        <v>91</v>
      </c>
      <c r="AE1321" s="257" t="s">
        <v>91</v>
      </c>
      <c r="AF1321" s="257" t="s">
        <v>91</v>
      </c>
      <c r="AG1321" s="257" t="s">
        <v>91</v>
      </c>
      <c r="AH1321" s="257" t="s">
        <v>91</v>
      </c>
      <c r="AI1321" s="257" t="s">
        <v>91</v>
      </c>
      <c r="AJ1321" s="288" t="s">
        <v>91</v>
      </c>
      <c r="AK1321" s="311" t="s">
        <v>91</v>
      </c>
      <c r="AL1321" s="311" t="s">
        <v>91</v>
      </c>
      <c r="AM1321" s="311" t="s">
        <v>91</v>
      </c>
      <c r="AN1321" s="288" t="s">
        <v>91</v>
      </c>
      <c r="AO1321" s="311" t="s">
        <v>91</v>
      </c>
      <c r="AP1321" s="311" t="s">
        <v>91</v>
      </c>
      <c r="AQ1321" s="311" t="s">
        <v>91</v>
      </c>
      <c r="AR1321" s="17"/>
      <c r="AS1321" s="116" t="str">
        <f t="shared" si="180"/>
        <v>N</v>
      </c>
      <c r="AT1321" s="113">
        <f>IFERROR(SUMIF('Current NLData'!A:A,'Payment Changes'!G1321,'Current NLData'!K:K)/COUNTIF('Current NLData'!A:A,'Payment Changes'!G1321),0)+IFERROR(VLOOKUP(G1321&amp;"-ALL",NLPaymentExport,10,FALSE),0)</f>
        <v>0</v>
      </c>
      <c r="AU1321" s="117" t="str">
        <f t="shared" si="181"/>
        <v/>
      </c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</row>
    <row r="1322" spans="1:80" s="10" customFormat="1" x14ac:dyDescent="0.45">
      <c r="A1322" s="458">
        <v>72</v>
      </c>
      <c r="B1322" s="461" t="s">
        <v>901</v>
      </c>
      <c r="C1322" s="464" t="s">
        <v>304</v>
      </c>
      <c r="D1322" s="467" t="s">
        <v>305</v>
      </c>
      <c r="E1322" s="105" t="str">
        <f>IF(B1322 = "",E1321,B1322)</f>
        <v>Indianapolis</v>
      </c>
      <c r="F1322" s="106" t="s">
        <v>902</v>
      </c>
      <c r="G1322" s="107" t="str">
        <f t="shared" ref="G1322:G1340" si="185">F1322&amp;"-"&amp;I1322</f>
        <v>CP959-New Donor</v>
      </c>
      <c r="H1322" s="470" t="s">
        <v>282</v>
      </c>
      <c r="I1322" s="76" t="s">
        <v>48</v>
      </c>
      <c r="J1322" s="40"/>
      <c r="K1322" s="41"/>
      <c r="L1322" s="41"/>
      <c r="M1322" s="42"/>
      <c r="N1322" s="40"/>
      <c r="O1322" s="40" t="s">
        <v>903</v>
      </c>
      <c r="P1322" s="40" t="s">
        <v>903</v>
      </c>
      <c r="Q1322" s="40" t="s">
        <v>903</v>
      </c>
      <c r="R1322" s="40" t="s">
        <v>903</v>
      </c>
      <c r="S1322" s="40" t="s">
        <v>903</v>
      </c>
      <c r="T1322" s="40" t="s">
        <v>903</v>
      </c>
      <c r="U1322" s="40" t="s">
        <v>903</v>
      </c>
      <c r="V1322" s="191" t="s">
        <v>217</v>
      </c>
      <c r="W1322" s="213" t="s">
        <v>217</v>
      </c>
      <c r="X1322" s="213" t="s">
        <v>217</v>
      </c>
      <c r="Y1322" s="213" t="s">
        <v>217</v>
      </c>
      <c r="Z1322" s="213" t="s">
        <v>217</v>
      </c>
      <c r="AA1322" s="213" t="s">
        <v>217</v>
      </c>
      <c r="AB1322" s="213" t="s">
        <v>217</v>
      </c>
      <c r="AC1322" s="213" t="s">
        <v>217</v>
      </c>
      <c r="AD1322" s="191" t="s">
        <v>573</v>
      </c>
      <c r="AE1322" s="213" t="s">
        <v>573</v>
      </c>
      <c r="AF1322" s="213" t="s">
        <v>573</v>
      </c>
      <c r="AG1322" s="213" t="s">
        <v>573</v>
      </c>
      <c r="AH1322" s="213" t="s">
        <v>573</v>
      </c>
      <c r="AI1322" s="213" t="s">
        <v>573</v>
      </c>
      <c r="AJ1322" s="281" t="s">
        <v>573</v>
      </c>
      <c r="AK1322" s="320" t="s">
        <v>573</v>
      </c>
      <c r="AL1322" s="320" t="s">
        <v>573</v>
      </c>
      <c r="AM1322" s="320" t="s">
        <v>573</v>
      </c>
      <c r="AN1322" s="281" t="s">
        <v>573</v>
      </c>
      <c r="AO1322" s="320" t="s">
        <v>573</v>
      </c>
      <c r="AP1322" s="320" t="s">
        <v>573</v>
      </c>
      <c r="AQ1322" s="320" t="s">
        <v>573</v>
      </c>
      <c r="AR1322" s="108"/>
      <c r="AS1322" s="116" t="str">
        <f t="shared" si="180"/>
        <v>N</v>
      </c>
      <c r="AT1322" s="113">
        <f>IFERROR(SUMIF('Current NLData'!A:A,'Payment Changes'!G1322,'Current NLData'!K:K)/COUNTIF('Current NLData'!A:A,'Payment Changes'!G1322),0)+IFERROR(VLOOKUP(G1322&amp;"-ALL",NLPaymentExport,10,FALSE),0)</f>
        <v>0</v>
      </c>
      <c r="AU1322" s="117" t="str">
        <f t="shared" si="181"/>
        <v/>
      </c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</row>
    <row r="1323" spans="1:80" x14ac:dyDescent="0.45">
      <c r="A1323" s="459"/>
      <c r="B1323" s="462"/>
      <c r="C1323" s="465"/>
      <c r="D1323" s="468"/>
      <c r="E1323" s="90" t="str">
        <f t="shared" ref="E1323:E1330" si="186">IF(B1323 = "",E1322,B1323)</f>
        <v>Indianapolis</v>
      </c>
      <c r="F1323" s="91" t="s">
        <v>902</v>
      </c>
      <c r="G1323" s="97" t="str">
        <f t="shared" si="185"/>
        <v>CP959-Return Donor</v>
      </c>
      <c r="H1323" s="471"/>
      <c r="I1323" s="77" t="s">
        <v>60</v>
      </c>
      <c r="J1323" s="43"/>
      <c r="K1323" s="43"/>
      <c r="L1323" s="44"/>
      <c r="M1323" s="45"/>
      <c r="N1323" s="43"/>
      <c r="O1323" s="43" t="s">
        <v>490</v>
      </c>
      <c r="P1323" s="43" t="s">
        <v>490</v>
      </c>
      <c r="Q1323" s="43" t="s">
        <v>490</v>
      </c>
      <c r="R1323" s="43" t="s">
        <v>490</v>
      </c>
      <c r="S1323" s="43" t="s">
        <v>490</v>
      </c>
      <c r="T1323" s="43" t="s">
        <v>490</v>
      </c>
      <c r="U1323" s="43" t="s">
        <v>490</v>
      </c>
      <c r="V1323" s="176" t="s">
        <v>490</v>
      </c>
      <c r="W1323" s="217" t="s">
        <v>490</v>
      </c>
      <c r="X1323" s="217" t="s">
        <v>490</v>
      </c>
      <c r="Y1323" s="217" t="s">
        <v>490</v>
      </c>
      <c r="Z1323" s="217" t="s">
        <v>490</v>
      </c>
      <c r="AA1323" s="217" t="s">
        <v>490</v>
      </c>
      <c r="AB1323" s="217" t="s">
        <v>490</v>
      </c>
      <c r="AC1323" s="217" t="s">
        <v>490</v>
      </c>
      <c r="AD1323" s="217" t="s">
        <v>490</v>
      </c>
      <c r="AE1323" s="217" t="s">
        <v>490</v>
      </c>
      <c r="AF1323" s="217" t="s">
        <v>490</v>
      </c>
      <c r="AG1323" s="217" t="s">
        <v>490</v>
      </c>
      <c r="AH1323" s="217" t="s">
        <v>490</v>
      </c>
      <c r="AI1323" s="217" t="s">
        <v>490</v>
      </c>
      <c r="AJ1323" s="270" t="s">
        <v>490</v>
      </c>
      <c r="AK1323" s="313" t="s">
        <v>490</v>
      </c>
      <c r="AL1323" s="313" t="s">
        <v>490</v>
      </c>
      <c r="AM1323" s="313" t="s">
        <v>490</v>
      </c>
      <c r="AN1323" s="270" t="s">
        <v>490</v>
      </c>
      <c r="AO1323" s="313" t="s">
        <v>490</v>
      </c>
      <c r="AP1323" s="313" t="s">
        <v>490</v>
      </c>
      <c r="AQ1323" s="313" t="s">
        <v>490</v>
      </c>
      <c r="AR1323" s="21"/>
      <c r="AS1323" s="116" t="str">
        <f t="shared" si="180"/>
        <v>N</v>
      </c>
      <c r="AT1323" s="113">
        <f>IFERROR(SUMIF('Current NLData'!A:A,'Payment Changes'!G1323,'Current NLData'!K:K)/COUNTIF('Current NLData'!A:A,'Payment Changes'!G1323),0)+IFERROR(VLOOKUP(G1323&amp;"-ALL",NLPaymentExport,10,FALSE),0)</f>
        <v>0</v>
      </c>
      <c r="AU1323" s="117" t="str">
        <f t="shared" si="181"/>
        <v/>
      </c>
    </row>
    <row r="1324" spans="1:80" x14ac:dyDescent="0.45">
      <c r="A1324" s="459"/>
      <c r="B1324" s="462"/>
      <c r="C1324" s="465"/>
      <c r="D1324" s="468"/>
      <c r="E1324" s="90" t="str">
        <f t="shared" si="186"/>
        <v>Indianapolis</v>
      </c>
      <c r="F1324" s="91" t="s">
        <v>902</v>
      </c>
      <c r="G1324" s="97" t="str">
        <f t="shared" si="185"/>
        <v>CP959-Retention Bonus</v>
      </c>
      <c r="H1324" s="471"/>
      <c r="I1324" s="78" t="s">
        <v>62</v>
      </c>
      <c r="J1324" s="46"/>
      <c r="K1324" s="46"/>
      <c r="L1324" s="47"/>
      <c r="M1324" s="48"/>
      <c r="N1324" s="46"/>
      <c r="O1324" s="141" t="s">
        <v>555</v>
      </c>
      <c r="P1324" s="141" t="s">
        <v>555</v>
      </c>
      <c r="Q1324" s="141" t="s">
        <v>555</v>
      </c>
      <c r="R1324" s="141" t="s">
        <v>555</v>
      </c>
      <c r="S1324" s="141" t="s">
        <v>555</v>
      </c>
      <c r="T1324" s="141" t="s">
        <v>555</v>
      </c>
      <c r="U1324" s="141" t="s">
        <v>555</v>
      </c>
      <c r="V1324" s="177" t="s">
        <v>555</v>
      </c>
      <c r="W1324" s="218" t="s">
        <v>555</v>
      </c>
      <c r="X1324" s="218" t="s">
        <v>555</v>
      </c>
      <c r="Y1324" s="218" t="s">
        <v>555</v>
      </c>
      <c r="Z1324" s="218" t="s">
        <v>555</v>
      </c>
      <c r="AA1324" s="218" t="s">
        <v>555</v>
      </c>
      <c r="AB1324" s="218" t="s">
        <v>555</v>
      </c>
      <c r="AC1324" s="218" t="s">
        <v>555</v>
      </c>
      <c r="AD1324" s="218" t="s">
        <v>555</v>
      </c>
      <c r="AE1324" s="218" t="s">
        <v>555</v>
      </c>
      <c r="AF1324" s="218" t="s">
        <v>555</v>
      </c>
      <c r="AG1324" s="218" t="s">
        <v>555</v>
      </c>
      <c r="AH1324" s="218" t="s">
        <v>555</v>
      </c>
      <c r="AI1324" s="218" t="s">
        <v>555</v>
      </c>
      <c r="AJ1324" s="280" t="s">
        <v>555</v>
      </c>
      <c r="AK1324" s="276" t="s">
        <v>904</v>
      </c>
      <c r="AL1324" s="314" t="s">
        <v>904</v>
      </c>
      <c r="AM1324" s="314" t="s">
        <v>904</v>
      </c>
      <c r="AN1324" s="280" t="s">
        <v>904</v>
      </c>
      <c r="AO1324" s="276" t="s">
        <v>905</v>
      </c>
      <c r="AP1324" s="314" t="s">
        <v>905</v>
      </c>
      <c r="AQ1324" s="314" t="s">
        <v>905</v>
      </c>
      <c r="AR1324" s="21"/>
      <c r="AS1324" s="116" t="str">
        <f t="shared" si="180"/>
        <v>N</v>
      </c>
      <c r="AT1324" s="113">
        <f>IFERROR(SUMIF('Current NLData'!A:A,'Payment Changes'!G1324,'Current NLData'!K:K)/COUNTIF('Current NLData'!A:A,'Payment Changes'!G1324),0)+IFERROR(VLOOKUP(G1324&amp;"-ALL",NLPaymentExport,10,FALSE),0)</f>
        <v>0</v>
      </c>
      <c r="AU1324" s="117" t="str">
        <f t="shared" si="181"/>
        <v/>
      </c>
    </row>
    <row r="1325" spans="1:80" s="15" customFormat="1" ht="14.65" thickBot="1" x14ac:dyDescent="0.5">
      <c r="A1325" s="460"/>
      <c r="B1325" s="463"/>
      <c r="C1325" s="466"/>
      <c r="D1325" s="469"/>
      <c r="E1325" s="109" t="str">
        <f t="shared" si="186"/>
        <v>Indianapolis</v>
      </c>
      <c r="F1325" s="110" t="s">
        <v>902</v>
      </c>
      <c r="G1325" s="111" t="str">
        <f t="shared" si="185"/>
        <v>CP959-Referral</v>
      </c>
      <c r="H1325" s="472"/>
      <c r="I1325" s="79" t="s">
        <v>73</v>
      </c>
      <c r="J1325" s="49"/>
      <c r="K1325" s="49"/>
      <c r="L1325" s="50"/>
      <c r="M1325" s="51"/>
      <c r="N1325" s="49"/>
      <c r="O1325" s="49">
        <v>100</v>
      </c>
      <c r="P1325" s="49">
        <v>100</v>
      </c>
      <c r="Q1325" s="49">
        <v>100</v>
      </c>
      <c r="R1325" s="49">
        <v>100</v>
      </c>
      <c r="S1325" s="49">
        <v>100</v>
      </c>
      <c r="T1325" s="49">
        <v>100</v>
      </c>
      <c r="U1325" s="49">
        <v>100</v>
      </c>
      <c r="V1325" s="178">
        <v>100</v>
      </c>
      <c r="W1325" s="219">
        <v>100</v>
      </c>
      <c r="X1325" s="219">
        <v>100</v>
      </c>
      <c r="Y1325" s="219">
        <v>100</v>
      </c>
      <c r="Z1325" s="219">
        <v>100</v>
      </c>
      <c r="AA1325" s="219">
        <v>100</v>
      </c>
      <c r="AB1325" s="219">
        <v>100</v>
      </c>
      <c r="AC1325" s="219">
        <v>100</v>
      </c>
      <c r="AD1325" s="219">
        <v>100</v>
      </c>
      <c r="AE1325" s="219">
        <v>100</v>
      </c>
      <c r="AF1325" s="219">
        <v>100</v>
      </c>
      <c r="AG1325" s="219">
        <v>100</v>
      </c>
      <c r="AH1325" s="219">
        <v>100</v>
      </c>
      <c r="AI1325" s="219">
        <v>100</v>
      </c>
      <c r="AJ1325" s="277">
        <v>100</v>
      </c>
      <c r="AK1325" s="315">
        <v>100</v>
      </c>
      <c r="AL1325" s="315">
        <v>100</v>
      </c>
      <c r="AM1325" s="315">
        <v>100</v>
      </c>
      <c r="AN1325" s="277">
        <v>100</v>
      </c>
      <c r="AO1325" s="315">
        <v>100</v>
      </c>
      <c r="AP1325" s="315">
        <v>100</v>
      </c>
      <c r="AQ1325" s="315">
        <v>100</v>
      </c>
      <c r="AR1325" s="112"/>
      <c r="AS1325" s="116" t="str">
        <f t="shared" si="180"/>
        <v>N</v>
      </c>
      <c r="AT1325" s="113">
        <f>IFERROR(SUMIF('Current NLData'!A:A,'Payment Changes'!G1325,'Current NLData'!K:K)/COUNTIF('Current NLData'!A:A,'Payment Changes'!G1325),0)+IFERROR(VLOOKUP(G1325&amp;"-ALL",NLPaymentExport,10,FALSE),0)</f>
        <v>0</v>
      </c>
      <c r="AU1325" s="117" t="str">
        <f t="shared" si="181"/>
        <v/>
      </c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</row>
    <row r="1326" spans="1:80" outlineLevel="1" x14ac:dyDescent="0.45">
      <c r="A1326" s="3"/>
      <c r="C1326" s="4"/>
      <c r="D1326" s="455" t="s">
        <v>902</v>
      </c>
      <c r="E1326" s="90" t="str">
        <f t="shared" si="186"/>
        <v>Indianapolis</v>
      </c>
      <c r="F1326" s="92" t="str">
        <f t="shared" ref="F1326:F1340" si="187">IF(D1326 = "",F1325,D1326)</f>
        <v>CP959</v>
      </c>
      <c r="G1326" s="98" t="str">
        <f t="shared" si="185"/>
        <v>CP959-NEW DONOR -1st</v>
      </c>
      <c r="H1326" s="457" t="s">
        <v>75</v>
      </c>
      <c r="I1326" s="33" t="s">
        <v>76</v>
      </c>
      <c r="J1326" s="60">
        <v>100</v>
      </c>
      <c r="K1326" s="61"/>
      <c r="L1326" s="60"/>
      <c r="M1326" s="60"/>
      <c r="N1326" s="60"/>
      <c r="O1326" s="60">
        <v>75</v>
      </c>
      <c r="P1326" s="60">
        <v>75</v>
      </c>
      <c r="Q1326" s="60">
        <v>75</v>
      </c>
      <c r="R1326" s="60">
        <v>75</v>
      </c>
      <c r="S1326" s="60">
        <v>75</v>
      </c>
      <c r="T1326" s="60">
        <v>75</v>
      </c>
      <c r="U1326" s="60">
        <v>75</v>
      </c>
      <c r="V1326" s="192">
        <v>100</v>
      </c>
      <c r="W1326" s="220">
        <v>100</v>
      </c>
      <c r="X1326" s="220">
        <v>100</v>
      </c>
      <c r="Y1326" s="220">
        <v>100</v>
      </c>
      <c r="Z1326" s="220">
        <v>100</v>
      </c>
      <c r="AA1326" s="220">
        <v>100</v>
      </c>
      <c r="AB1326" s="220">
        <v>100</v>
      </c>
      <c r="AC1326" s="220">
        <v>100</v>
      </c>
      <c r="AD1326" s="220">
        <v>100</v>
      </c>
      <c r="AE1326" s="220">
        <v>100</v>
      </c>
      <c r="AF1326" s="220">
        <v>100</v>
      </c>
      <c r="AG1326" s="220">
        <v>100</v>
      </c>
      <c r="AH1326" s="220">
        <v>100</v>
      </c>
      <c r="AI1326" s="220">
        <v>100</v>
      </c>
      <c r="AJ1326" s="286">
        <v>100</v>
      </c>
      <c r="AK1326" s="300">
        <v>100</v>
      </c>
      <c r="AL1326" s="300">
        <v>100</v>
      </c>
      <c r="AM1326" s="300">
        <v>100</v>
      </c>
      <c r="AN1326" s="286">
        <v>100</v>
      </c>
      <c r="AO1326" s="300">
        <v>100</v>
      </c>
      <c r="AP1326" s="300">
        <v>100</v>
      </c>
      <c r="AQ1326" s="300">
        <v>100</v>
      </c>
      <c r="AR1326" s="23"/>
      <c r="AS1326" s="116" t="str">
        <f t="shared" si="180"/>
        <v>N</v>
      </c>
      <c r="AT1326" s="113">
        <f>IFERROR(SUMIF('Current NLData'!A:A,'Payment Changes'!G1326,'Current NLData'!K:K)/COUNTIF('Current NLData'!A:A,'Payment Changes'!G1326),0)+IFERROR(VLOOKUP(G1326&amp;"-ALL",NLPaymentExport,10,FALSE),0)</f>
        <v>100</v>
      </c>
      <c r="AU1326" s="117">
        <f t="shared" si="181"/>
        <v>0</v>
      </c>
    </row>
    <row r="1327" spans="1:80" outlineLevel="1" x14ac:dyDescent="0.45">
      <c r="A1327" s="3"/>
      <c r="C1327" s="4"/>
      <c r="D1327" s="456"/>
      <c r="E1327" s="90" t="str">
        <f t="shared" si="186"/>
        <v>Indianapolis</v>
      </c>
      <c r="F1327" s="92" t="str">
        <f t="shared" si="187"/>
        <v>CP959</v>
      </c>
      <c r="G1327" s="98" t="str">
        <f t="shared" si="185"/>
        <v>CP959-NEW DONOR -2nd</v>
      </c>
      <c r="H1327" s="457"/>
      <c r="I1327" s="34" t="s">
        <v>77</v>
      </c>
      <c r="J1327" s="58">
        <v>100</v>
      </c>
      <c r="K1327" s="62"/>
      <c r="L1327" s="58"/>
      <c r="M1327" s="58"/>
      <c r="N1327" s="58"/>
      <c r="O1327" s="58">
        <v>75</v>
      </c>
      <c r="P1327" s="58">
        <v>75</v>
      </c>
      <c r="Q1327" s="58">
        <v>75</v>
      </c>
      <c r="R1327" s="58">
        <v>75</v>
      </c>
      <c r="S1327" s="58">
        <v>75</v>
      </c>
      <c r="T1327" s="58">
        <v>75</v>
      </c>
      <c r="U1327" s="58">
        <v>75</v>
      </c>
      <c r="V1327" s="190">
        <v>100</v>
      </c>
      <c r="W1327" s="214">
        <v>100</v>
      </c>
      <c r="X1327" s="214">
        <v>100</v>
      </c>
      <c r="Y1327" s="214">
        <v>100</v>
      </c>
      <c r="Z1327" s="214">
        <v>100</v>
      </c>
      <c r="AA1327" s="214">
        <v>100</v>
      </c>
      <c r="AB1327" s="214">
        <v>100</v>
      </c>
      <c r="AC1327" s="214">
        <v>100</v>
      </c>
      <c r="AD1327" s="214">
        <v>100</v>
      </c>
      <c r="AE1327" s="214">
        <v>100</v>
      </c>
      <c r="AF1327" s="214">
        <v>100</v>
      </c>
      <c r="AG1327" s="214">
        <v>100</v>
      </c>
      <c r="AH1327" s="214">
        <v>100</v>
      </c>
      <c r="AI1327" s="214">
        <v>100</v>
      </c>
      <c r="AJ1327" s="272">
        <v>100</v>
      </c>
      <c r="AK1327" s="301">
        <v>100</v>
      </c>
      <c r="AL1327" s="301">
        <v>100</v>
      </c>
      <c r="AM1327" s="301">
        <v>100</v>
      </c>
      <c r="AN1327" s="272">
        <v>100</v>
      </c>
      <c r="AO1327" s="301">
        <v>100</v>
      </c>
      <c r="AP1327" s="301">
        <v>100</v>
      </c>
      <c r="AQ1327" s="301">
        <v>100</v>
      </c>
      <c r="AR1327" s="23"/>
      <c r="AS1327" s="116" t="str">
        <f t="shared" si="180"/>
        <v>N</v>
      </c>
      <c r="AT1327" s="113">
        <f>IFERROR(SUMIF('Current NLData'!A:A,'Payment Changes'!G1327,'Current NLData'!K:K)/COUNTIF('Current NLData'!A:A,'Payment Changes'!G1327),0)+IFERROR(VLOOKUP(G1327&amp;"-ALL",NLPaymentExport,10,FALSE),0)</f>
        <v>100</v>
      </c>
      <c r="AU1327" s="117">
        <f t="shared" si="181"/>
        <v>0</v>
      </c>
    </row>
    <row r="1328" spans="1:80" outlineLevel="1" x14ac:dyDescent="0.45">
      <c r="A1328" s="3"/>
      <c r="C1328" s="4"/>
      <c r="D1328" s="456"/>
      <c r="E1328" s="90" t="str">
        <f t="shared" si="186"/>
        <v>Indianapolis</v>
      </c>
      <c r="F1328" s="92" t="str">
        <f t="shared" si="187"/>
        <v>CP959</v>
      </c>
      <c r="G1328" s="98" t="str">
        <f t="shared" si="185"/>
        <v>CP959-NEW DONOR -3rd</v>
      </c>
      <c r="H1328" s="457"/>
      <c r="I1328" s="34" t="s">
        <v>78</v>
      </c>
      <c r="J1328" s="58">
        <v>30</v>
      </c>
      <c r="K1328" s="62"/>
      <c r="L1328" s="58"/>
      <c r="M1328" s="58"/>
      <c r="N1328" s="58"/>
      <c r="O1328" s="58">
        <v>75</v>
      </c>
      <c r="P1328" s="58">
        <v>75</v>
      </c>
      <c r="Q1328" s="58">
        <v>75</v>
      </c>
      <c r="R1328" s="58">
        <v>75</v>
      </c>
      <c r="S1328" s="58">
        <v>75</v>
      </c>
      <c r="T1328" s="58">
        <v>75</v>
      </c>
      <c r="U1328" s="58">
        <v>75</v>
      </c>
      <c r="V1328" s="190">
        <v>100</v>
      </c>
      <c r="W1328" s="214">
        <v>100</v>
      </c>
      <c r="X1328" s="214">
        <v>100</v>
      </c>
      <c r="Y1328" s="214">
        <v>100</v>
      </c>
      <c r="Z1328" s="214">
        <v>100</v>
      </c>
      <c r="AA1328" s="214">
        <v>100</v>
      </c>
      <c r="AB1328" s="214">
        <v>100</v>
      </c>
      <c r="AC1328" s="214">
        <v>100</v>
      </c>
      <c r="AD1328" s="190">
        <v>75</v>
      </c>
      <c r="AE1328" s="214">
        <v>75</v>
      </c>
      <c r="AF1328" s="214">
        <v>75</v>
      </c>
      <c r="AG1328" s="214">
        <v>75</v>
      </c>
      <c r="AH1328" s="214">
        <v>75</v>
      </c>
      <c r="AI1328" s="214">
        <v>75</v>
      </c>
      <c r="AJ1328" s="272">
        <v>75</v>
      </c>
      <c r="AK1328" s="301">
        <v>75</v>
      </c>
      <c r="AL1328" s="301">
        <v>75</v>
      </c>
      <c r="AM1328" s="301">
        <v>75</v>
      </c>
      <c r="AN1328" s="272">
        <v>75</v>
      </c>
      <c r="AO1328" s="301">
        <v>75</v>
      </c>
      <c r="AP1328" s="301">
        <v>75</v>
      </c>
      <c r="AQ1328" s="301">
        <v>75</v>
      </c>
      <c r="AR1328" s="23"/>
      <c r="AS1328" s="116" t="str">
        <f t="shared" si="180"/>
        <v>N</v>
      </c>
      <c r="AT1328" s="113">
        <f>IFERROR(SUMIF('Current NLData'!A:A,'Payment Changes'!G1328,'Current NLData'!K:K)/COUNTIF('Current NLData'!A:A,'Payment Changes'!G1328),0)+IFERROR(VLOOKUP(G1328&amp;"-ALL",NLPaymentExport,10,FALSE),0)</f>
        <v>75</v>
      </c>
      <c r="AU1328" s="117">
        <f t="shared" si="181"/>
        <v>0</v>
      </c>
    </row>
    <row r="1329" spans="1:80" outlineLevel="1" x14ac:dyDescent="0.45">
      <c r="A1329" s="3"/>
      <c r="C1329" s="4"/>
      <c r="D1329" s="456"/>
      <c r="E1329" s="90" t="str">
        <f t="shared" si="186"/>
        <v>Indianapolis</v>
      </c>
      <c r="F1329" s="92" t="str">
        <f t="shared" si="187"/>
        <v>CP959</v>
      </c>
      <c r="G1329" s="98" t="str">
        <f t="shared" si="185"/>
        <v>CP959-NEW DONOR -4th</v>
      </c>
      <c r="H1329" s="457"/>
      <c r="I1329" s="34" t="s">
        <v>79</v>
      </c>
      <c r="J1329" s="58">
        <v>30</v>
      </c>
      <c r="K1329" s="62"/>
      <c r="L1329" s="58"/>
      <c r="M1329" s="58"/>
      <c r="N1329" s="58"/>
      <c r="O1329" s="58">
        <v>45</v>
      </c>
      <c r="P1329" s="58">
        <v>45</v>
      </c>
      <c r="Q1329" s="58">
        <v>45</v>
      </c>
      <c r="R1329" s="58">
        <v>45</v>
      </c>
      <c r="S1329" s="58">
        <v>45</v>
      </c>
      <c r="T1329" s="58">
        <v>45</v>
      </c>
      <c r="U1329" s="58">
        <v>45</v>
      </c>
      <c r="V1329" s="190">
        <v>100</v>
      </c>
      <c r="W1329" s="214">
        <v>100</v>
      </c>
      <c r="X1329" s="214">
        <v>100</v>
      </c>
      <c r="Y1329" s="214">
        <v>100</v>
      </c>
      <c r="Z1329" s="214">
        <v>100</v>
      </c>
      <c r="AA1329" s="214">
        <v>100</v>
      </c>
      <c r="AB1329" s="214">
        <v>100</v>
      </c>
      <c r="AC1329" s="214">
        <v>100</v>
      </c>
      <c r="AD1329" s="190">
        <v>75</v>
      </c>
      <c r="AE1329" s="214">
        <v>75</v>
      </c>
      <c r="AF1329" s="214">
        <v>75</v>
      </c>
      <c r="AG1329" s="214">
        <v>75</v>
      </c>
      <c r="AH1329" s="214">
        <v>75</v>
      </c>
      <c r="AI1329" s="214">
        <v>75</v>
      </c>
      <c r="AJ1329" s="272">
        <v>75</v>
      </c>
      <c r="AK1329" s="301">
        <v>75</v>
      </c>
      <c r="AL1329" s="301">
        <v>75</v>
      </c>
      <c r="AM1329" s="301">
        <v>75</v>
      </c>
      <c r="AN1329" s="272">
        <v>75</v>
      </c>
      <c r="AO1329" s="301">
        <v>75</v>
      </c>
      <c r="AP1329" s="301">
        <v>75</v>
      </c>
      <c r="AQ1329" s="301">
        <v>75</v>
      </c>
      <c r="AR1329" s="23"/>
      <c r="AS1329" s="116" t="str">
        <f t="shared" si="180"/>
        <v>N</v>
      </c>
      <c r="AT1329" s="113">
        <f>IFERROR(SUMIF('Current NLData'!A:A,'Payment Changes'!G1329,'Current NLData'!K:K)/COUNTIF('Current NLData'!A:A,'Payment Changes'!G1329),0)+IFERROR(VLOOKUP(G1329&amp;"-ALL",NLPaymentExport,10,FALSE),0)</f>
        <v>75</v>
      </c>
      <c r="AU1329" s="117">
        <f t="shared" si="181"/>
        <v>0</v>
      </c>
    </row>
    <row r="1330" spans="1:80" outlineLevel="1" x14ac:dyDescent="0.45">
      <c r="A1330" s="3"/>
      <c r="C1330" s="4"/>
      <c r="D1330" s="456"/>
      <c r="E1330" s="90" t="str">
        <f t="shared" si="186"/>
        <v>Indianapolis</v>
      </c>
      <c r="F1330" s="92" t="str">
        <f t="shared" si="187"/>
        <v>CP959</v>
      </c>
      <c r="G1330" s="98" t="str">
        <f t="shared" si="185"/>
        <v>CP959-NEW DONOR -5th</v>
      </c>
      <c r="H1330" s="457"/>
      <c r="I1330" s="34" t="s">
        <v>80</v>
      </c>
      <c r="J1330" s="58">
        <v>30</v>
      </c>
      <c r="K1330" s="62"/>
      <c r="L1330" s="58"/>
      <c r="M1330" s="58"/>
      <c r="N1330" s="58"/>
      <c r="O1330" s="58">
        <v>45</v>
      </c>
      <c r="P1330" s="58">
        <v>45</v>
      </c>
      <c r="Q1330" s="58">
        <v>45</v>
      </c>
      <c r="R1330" s="58">
        <v>45</v>
      </c>
      <c r="S1330" s="58">
        <v>45</v>
      </c>
      <c r="T1330" s="58">
        <v>45</v>
      </c>
      <c r="U1330" s="58">
        <v>45</v>
      </c>
      <c r="V1330" s="190">
        <v>100</v>
      </c>
      <c r="W1330" s="214">
        <v>100</v>
      </c>
      <c r="X1330" s="214">
        <v>100</v>
      </c>
      <c r="Y1330" s="214">
        <v>100</v>
      </c>
      <c r="Z1330" s="214">
        <v>100</v>
      </c>
      <c r="AA1330" s="214">
        <v>100</v>
      </c>
      <c r="AB1330" s="214">
        <v>100</v>
      </c>
      <c r="AC1330" s="214">
        <v>100</v>
      </c>
      <c r="AD1330" s="214">
        <v>100</v>
      </c>
      <c r="AE1330" s="214">
        <v>100</v>
      </c>
      <c r="AF1330" s="214">
        <v>100</v>
      </c>
      <c r="AG1330" s="214">
        <v>100</v>
      </c>
      <c r="AH1330" s="214">
        <v>100</v>
      </c>
      <c r="AI1330" s="214">
        <v>100</v>
      </c>
      <c r="AJ1330" s="272">
        <v>100</v>
      </c>
      <c r="AK1330" s="301">
        <v>100</v>
      </c>
      <c r="AL1330" s="301">
        <v>100</v>
      </c>
      <c r="AM1330" s="301">
        <v>100</v>
      </c>
      <c r="AN1330" s="272">
        <v>100</v>
      </c>
      <c r="AO1330" s="301">
        <v>100</v>
      </c>
      <c r="AP1330" s="301">
        <v>100</v>
      </c>
      <c r="AQ1330" s="301">
        <v>100</v>
      </c>
      <c r="AR1330" s="23"/>
      <c r="AS1330" s="116" t="str">
        <f t="shared" si="180"/>
        <v>N</v>
      </c>
      <c r="AT1330" s="113">
        <f>IFERROR(SUMIF('Current NLData'!A:A,'Payment Changes'!G1330,'Current NLData'!K:K)/COUNTIF('Current NLData'!A:A,'Payment Changes'!G1330),0)+IFERROR(VLOOKUP(G1330&amp;"-ALL",NLPaymentExport,10,FALSE),0)</f>
        <v>100</v>
      </c>
      <c r="AU1330" s="117">
        <f t="shared" si="181"/>
        <v>0</v>
      </c>
    </row>
    <row r="1331" spans="1:80" outlineLevel="1" x14ac:dyDescent="0.45">
      <c r="A1331" s="3"/>
      <c r="C1331" s="4"/>
      <c r="D1331" s="456"/>
      <c r="E1331" s="90" t="str">
        <f>IF(B1331 = "",E1330,B1331)</f>
        <v>Indianapolis</v>
      </c>
      <c r="F1331" s="92" t="str">
        <f t="shared" si="187"/>
        <v>CP959</v>
      </c>
      <c r="G1331" s="98" t="str">
        <f t="shared" si="185"/>
        <v>CP959-NEW DONOR -6th</v>
      </c>
      <c r="H1331" s="457"/>
      <c r="I1331" s="34" t="s">
        <v>81</v>
      </c>
      <c r="J1331" s="58">
        <v>30</v>
      </c>
      <c r="K1331" s="62"/>
      <c r="L1331" s="58"/>
      <c r="M1331" s="58"/>
      <c r="N1331" s="58"/>
      <c r="O1331" s="58">
        <v>45</v>
      </c>
      <c r="P1331" s="58">
        <v>45</v>
      </c>
      <c r="Q1331" s="58">
        <v>45</v>
      </c>
      <c r="R1331" s="58">
        <v>45</v>
      </c>
      <c r="S1331" s="58">
        <v>45</v>
      </c>
      <c r="T1331" s="58">
        <v>45</v>
      </c>
      <c r="U1331" s="58">
        <v>45</v>
      </c>
      <c r="V1331" s="186">
        <v>45</v>
      </c>
      <c r="W1331" s="214">
        <v>45</v>
      </c>
      <c r="X1331" s="214">
        <v>45</v>
      </c>
      <c r="Y1331" s="214">
        <v>45</v>
      </c>
      <c r="Z1331" s="214">
        <v>45</v>
      </c>
      <c r="AA1331" s="214">
        <v>45</v>
      </c>
      <c r="AB1331" s="214">
        <v>45</v>
      </c>
      <c r="AC1331" s="214">
        <v>45</v>
      </c>
      <c r="AD1331" s="190">
        <v>100</v>
      </c>
      <c r="AE1331" s="214">
        <v>100</v>
      </c>
      <c r="AF1331" s="214">
        <v>100</v>
      </c>
      <c r="AG1331" s="214">
        <v>100</v>
      </c>
      <c r="AH1331" s="214">
        <v>100</v>
      </c>
      <c r="AI1331" s="214">
        <v>100</v>
      </c>
      <c r="AJ1331" s="272">
        <v>100</v>
      </c>
      <c r="AK1331" s="301">
        <v>100</v>
      </c>
      <c r="AL1331" s="301">
        <v>100</v>
      </c>
      <c r="AM1331" s="301">
        <v>100</v>
      </c>
      <c r="AN1331" s="272">
        <v>100</v>
      </c>
      <c r="AO1331" s="301">
        <v>100</v>
      </c>
      <c r="AP1331" s="301">
        <v>100</v>
      </c>
      <c r="AQ1331" s="301">
        <v>100</v>
      </c>
      <c r="AR1331" s="23"/>
      <c r="AS1331" s="116" t="str">
        <f t="shared" si="180"/>
        <v>N</v>
      </c>
      <c r="AT1331" s="113">
        <f>IFERROR(SUMIF('Current NLData'!A:A,'Payment Changes'!G1331,'Current NLData'!K:K)/COUNTIF('Current NLData'!A:A,'Payment Changes'!G1331),0)+IFERROR(VLOOKUP(G1331&amp;"-ALL",NLPaymentExport,10,FALSE),0)</f>
        <v>100</v>
      </c>
      <c r="AU1331" s="117">
        <f t="shared" si="181"/>
        <v>0</v>
      </c>
    </row>
    <row r="1332" spans="1:80" outlineLevel="1" x14ac:dyDescent="0.45">
      <c r="A1332" s="3"/>
      <c r="C1332" s="4"/>
      <c r="D1332" s="456"/>
      <c r="E1332" s="90" t="str">
        <f t="shared" ref="E1332:E1340" si="188">IF(B1332 = "",E1331,B1332)</f>
        <v>Indianapolis</v>
      </c>
      <c r="F1332" s="92" t="str">
        <f t="shared" si="187"/>
        <v>CP959</v>
      </c>
      <c r="G1332" s="98" t="str">
        <f t="shared" si="185"/>
        <v>CP959-NEW DONOR -7th</v>
      </c>
      <c r="H1332" s="457"/>
      <c r="I1332" s="34" t="s">
        <v>82</v>
      </c>
      <c r="J1332" s="58">
        <v>30</v>
      </c>
      <c r="K1332" s="62"/>
      <c r="L1332" s="58"/>
      <c r="M1332" s="58"/>
      <c r="N1332" s="58"/>
      <c r="O1332" s="58">
        <v>45</v>
      </c>
      <c r="P1332" s="58">
        <v>45</v>
      </c>
      <c r="Q1332" s="58">
        <v>45</v>
      </c>
      <c r="R1332" s="58">
        <v>45</v>
      </c>
      <c r="S1332" s="58">
        <v>45</v>
      </c>
      <c r="T1332" s="58">
        <v>45</v>
      </c>
      <c r="U1332" s="58">
        <v>45</v>
      </c>
      <c r="V1332" s="186">
        <v>45</v>
      </c>
      <c r="W1332" s="214">
        <v>45</v>
      </c>
      <c r="X1332" s="214">
        <v>45</v>
      </c>
      <c r="Y1332" s="214">
        <v>45</v>
      </c>
      <c r="Z1332" s="214">
        <v>45</v>
      </c>
      <c r="AA1332" s="214">
        <v>45</v>
      </c>
      <c r="AB1332" s="214">
        <v>45</v>
      </c>
      <c r="AC1332" s="214">
        <v>45</v>
      </c>
      <c r="AD1332" s="214">
        <v>45</v>
      </c>
      <c r="AE1332" s="214">
        <v>45</v>
      </c>
      <c r="AF1332" s="214">
        <v>45</v>
      </c>
      <c r="AG1332" s="214">
        <v>45</v>
      </c>
      <c r="AH1332" s="214">
        <v>45</v>
      </c>
      <c r="AI1332" s="214">
        <v>45</v>
      </c>
      <c r="AJ1332" s="272">
        <v>45</v>
      </c>
      <c r="AK1332" s="301">
        <v>45</v>
      </c>
      <c r="AL1332" s="301">
        <v>45</v>
      </c>
      <c r="AM1332" s="301">
        <v>45</v>
      </c>
      <c r="AN1332" s="272">
        <v>45</v>
      </c>
      <c r="AO1332" s="301">
        <v>45</v>
      </c>
      <c r="AP1332" s="301">
        <v>45</v>
      </c>
      <c r="AQ1332" s="301">
        <v>45</v>
      </c>
      <c r="AR1332" s="23"/>
      <c r="AS1332" s="116" t="str">
        <f t="shared" si="180"/>
        <v>N</v>
      </c>
      <c r="AT1332" s="113">
        <f>IFERROR(SUMIF('Current NLData'!A:A,'Payment Changes'!G1332,'Current NLData'!K:K)/COUNTIF('Current NLData'!A:A,'Payment Changes'!G1332),0)+IFERROR(VLOOKUP(G1332&amp;"-ALL",NLPaymentExport,10,FALSE),0)</f>
        <v>45</v>
      </c>
      <c r="AU1332" s="117">
        <f t="shared" si="181"/>
        <v>0</v>
      </c>
    </row>
    <row r="1333" spans="1:80" outlineLevel="1" x14ac:dyDescent="0.45">
      <c r="A1333" s="3"/>
      <c r="C1333" s="4"/>
      <c r="D1333" s="456"/>
      <c r="E1333" s="90" t="str">
        <f t="shared" si="188"/>
        <v>Indianapolis</v>
      </c>
      <c r="F1333" s="92" t="str">
        <f t="shared" si="187"/>
        <v>CP959</v>
      </c>
      <c r="G1333" s="98" t="str">
        <f t="shared" si="185"/>
        <v>CP959-NEW DONOR -8th</v>
      </c>
      <c r="H1333" s="457"/>
      <c r="I1333" s="35" t="s">
        <v>83</v>
      </c>
      <c r="J1333" s="63">
        <v>30</v>
      </c>
      <c r="K1333" s="64"/>
      <c r="L1333" s="63"/>
      <c r="M1333" s="63"/>
      <c r="N1333" s="63"/>
      <c r="O1333" s="63">
        <v>45</v>
      </c>
      <c r="P1333" s="63">
        <v>45</v>
      </c>
      <c r="Q1333" s="63">
        <v>45</v>
      </c>
      <c r="R1333" s="63">
        <v>45</v>
      </c>
      <c r="S1333" s="63">
        <v>45</v>
      </c>
      <c r="T1333" s="63">
        <v>45</v>
      </c>
      <c r="U1333" s="63">
        <v>45</v>
      </c>
      <c r="V1333" s="187">
        <v>45</v>
      </c>
      <c r="W1333" s="221">
        <v>45</v>
      </c>
      <c r="X1333" s="221">
        <v>45</v>
      </c>
      <c r="Y1333" s="221">
        <v>45</v>
      </c>
      <c r="Z1333" s="221">
        <v>45</v>
      </c>
      <c r="AA1333" s="221">
        <v>45</v>
      </c>
      <c r="AB1333" s="221">
        <v>45</v>
      </c>
      <c r="AC1333" s="221">
        <v>45</v>
      </c>
      <c r="AD1333" s="221">
        <v>45</v>
      </c>
      <c r="AE1333" s="221">
        <v>45</v>
      </c>
      <c r="AF1333" s="221">
        <v>45</v>
      </c>
      <c r="AG1333" s="221">
        <v>45</v>
      </c>
      <c r="AH1333" s="221">
        <v>45</v>
      </c>
      <c r="AI1333" s="221">
        <v>45</v>
      </c>
      <c r="AJ1333" s="273">
        <v>45</v>
      </c>
      <c r="AK1333" s="302">
        <v>45</v>
      </c>
      <c r="AL1333" s="302">
        <v>45</v>
      </c>
      <c r="AM1333" s="302">
        <v>45</v>
      </c>
      <c r="AN1333" s="273">
        <v>45</v>
      </c>
      <c r="AO1333" s="302">
        <v>45</v>
      </c>
      <c r="AP1333" s="302">
        <v>45</v>
      </c>
      <c r="AQ1333" s="302">
        <v>45</v>
      </c>
      <c r="AR1333" s="23"/>
      <c r="AS1333" s="116" t="str">
        <f t="shared" si="180"/>
        <v>N</v>
      </c>
      <c r="AT1333" s="113">
        <f>IFERROR(SUMIF('Current NLData'!A:A,'Payment Changes'!G1333,'Current NLData'!K:K)/COUNTIF('Current NLData'!A:A,'Payment Changes'!G1333),0)+IFERROR(VLOOKUP(G1333&amp;"-ALL",NLPaymentExport,10,FALSE),0)</f>
        <v>45</v>
      </c>
      <c r="AU1333" s="117">
        <f t="shared" si="181"/>
        <v>0</v>
      </c>
    </row>
    <row r="1334" spans="1:80" ht="28.5" outlineLevel="1" x14ac:dyDescent="0.45">
      <c r="A1334" s="3"/>
      <c r="C1334" s="4"/>
      <c r="D1334" s="456"/>
      <c r="E1334" s="90" t="str">
        <f t="shared" si="188"/>
        <v>Indianapolis</v>
      </c>
      <c r="F1334" s="92" t="str">
        <f t="shared" si="187"/>
        <v>CP959</v>
      </c>
      <c r="G1334" s="98" t="str">
        <f t="shared" si="185"/>
        <v>CP959-RETURN - 1st don of the week -STD</v>
      </c>
      <c r="H1334" s="457"/>
      <c r="I1334" s="36" t="s">
        <v>84</v>
      </c>
      <c r="J1334" s="58">
        <v>30</v>
      </c>
      <c r="K1334" s="58"/>
      <c r="L1334" s="58"/>
      <c r="M1334" s="58"/>
      <c r="N1334" s="58"/>
      <c r="O1334" s="58">
        <v>45</v>
      </c>
      <c r="P1334" s="58">
        <v>45</v>
      </c>
      <c r="Q1334" s="58">
        <v>45</v>
      </c>
      <c r="R1334" s="58">
        <v>45</v>
      </c>
      <c r="S1334" s="58">
        <v>45</v>
      </c>
      <c r="T1334" s="58">
        <v>45</v>
      </c>
      <c r="U1334" s="58">
        <v>45</v>
      </c>
      <c r="V1334" s="186">
        <v>45</v>
      </c>
      <c r="W1334" s="214">
        <v>45</v>
      </c>
      <c r="X1334" s="214">
        <v>45</v>
      </c>
      <c r="Y1334" s="214">
        <v>45</v>
      </c>
      <c r="Z1334" s="214">
        <v>45</v>
      </c>
      <c r="AA1334" s="214">
        <v>45</v>
      </c>
      <c r="AB1334" s="214">
        <v>45</v>
      </c>
      <c r="AC1334" s="214">
        <v>45</v>
      </c>
      <c r="AD1334" s="214">
        <v>45</v>
      </c>
      <c r="AE1334" s="214">
        <v>45</v>
      </c>
      <c r="AF1334" s="214">
        <v>45</v>
      </c>
      <c r="AG1334" s="214">
        <v>45</v>
      </c>
      <c r="AH1334" s="214">
        <v>45</v>
      </c>
      <c r="AI1334" s="214">
        <v>45</v>
      </c>
      <c r="AJ1334" s="272">
        <v>45</v>
      </c>
      <c r="AK1334" s="301">
        <v>45</v>
      </c>
      <c r="AL1334" s="301">
        <v>45</v>
      </c>
      <c r="AM1334" s="301">
        <v>45</v>
      </c>
      <c r="AN1334" s="272">
        <v>45</v>
      </c>
      <c r="AO1334" s="301">
        <v>45</v>
      </c>
      <c r="AP1334" s="301">
        <v>45</v>
      </c>
      <c r="AQ1334" s="301">
        <v>45</v>
      </c>
      <c r="AR1334" s="22"/>
      <c r="AS1334" s="116" t="str">
        <f t="shared" si="180"/>
        <v>N</v>
      </c>
      <c r="AT1334" s="113">
        <f>IFERROR(SUMIF('Current NLData'!A:A,'Payment Changes'!G1334,'Current NLData'!K:K)/COUNTIF('Current NLData'!A:A,'Payment Changes'!G1334),0)+IFERROR(VLOOKUP(G1334&amp;"-ALL",NLPaymentExport,10,FALSE),0)</f>
        <v>45</v>
      </c>
      <c r="AU1334" s="117">
        <f t="shared" si="181"/>
        <v>0</v>
      </c>
    </row>
    <row r="1335" spans="1:80" ht="28.5" outlineLevel="1" x14ac:dyDescent="0.45">
      <c r="A1335" s="3"/>
      <c r="C1335" s="4"/>
      <c r="D1335" s="456"/>
      <c r="E1335" s="90" t="str">
        <f t="shared" si="188"/>
        <v>Indianapolis</v>
      </c>
      <c r="F1335" s="92" t="str">
        <f t="shared" si="187"/>
        <v>CP959</v>
      </c>
      <c r="G1335" s="98" t="str">
        <f t="shared" si="185"/>
        <v>CP959-RETURN - 2nd don of the week -BONUS</v>
      </c>
      <c r="H1335" s="457"/>
      <c r="I1335" s="36" t="s">
        <v>85</v>
      </c>
      <c r="J1335" s="58">
        <v>45</v>
      </c>
      <c r="K1335" s="58"/>
      <c r="L1335" s="58"/>
      <c r="M1335" s="58"/>
      <c r="N1335" s="58"/>
      <c r="O1335" s="58">
        <v>35</v>
      </c>
      <c r="P1335" s="58">
        <v>35</v>
      </c>
      <c r="Q1335" s="58">
        <v>35</v>
      </c>
      <c r="R1335" s="58">
        <v>35</v>
      </c>
      <c r="S1335" s="58">
        <v>35</v>
      </c>
      <c r="T1335" s="58">
        <v>35</v>
      </c>
      <c r="U1335" s="58">
        <v>35</v>
      </c>
      <c r="V1335" s="186">
        <v>35</v>
      </c>
      <c r="W1335" s="214">
        <v>35</v>
      </c>
      <c r="X1335" s="214">
        <v>35</v>
      </c>
      <c r="Y1335" s="214">
        <v>35</v>
      </c>
      <c r="Z1335" s="214">
        <v>35</v>
      </c>
      <c r="AA1335" s="214">
        <v>35</v>
      </c>
      <c r="AB1335" s="214">
        <v>35</v>
      </c>
      <c r="AC1335" s="214">
        <v>35</v>
      </c>
      <c r="AD1335" s="214">
        <v>35</v>
      </c>
      <c r="AE1335" s="214">
        <v>35</v>
      </c>
      <c r="AF1335" s="214">
        <v>35</v>
      </c>
      <c r="AG1335" s="214">
        <v>35</v>
      </c>
      <c r="AH1335" s="214">
        <v>35</v>
      </c>
      <c r="AI1335" s="214">
        <v>35</v>
      </c>
      <c r="AJ1335" s="272">
        <v>35</v>
      </c>
      <c r="AK1335" s="301">
        <v>35</v>
      </c>
      <c r="AL1335" s="301">
        <v>35</v>
      </c>
      <c r="AM1335" s="301">
        <v>35</v>
      </c>
      <c r="AN1335" s="272">
        <v>35</v>
      </c>
      <c r="AO1335" s="301">
        <v>35</v>
      </c>
      <c r="AP1335" s="301">
        <v>35</v>
      </c>
      <c r="AQ1335" s="301">
        <v>35</v>
      </c>
      <c r="AR1335" s="22"/>
      <c r="AS1335" s="116" t="str">
        <f t="shared" si="180"/>
        <v>N</v>
      </c>
      <c r="AT1335" s="113">
        <f>IFERROR(SUMIF('Current NLData'!A:A,'Payment Changes'!G1335,'Current NLData'!K:K)/COUNTIF('Current NLData'!A:A,'Payment Changes'!G1335),0)+IFERROR(VLOOKUP(G1335&amp;"-ALL",NLPaymentExport,10,FALSE),0)</f>
        <v>35</v>
      </c>
      <c r="AU1335" s="117">
        <f t="shared" si="181"/>
        <v>0</v>
      </c>
    </row>
    <row r="1336" spans="1:80" ht="28.5" outlineLevel="1" x14ac:dyDescent="0.45">
      <c r="A1336" s="3"/>
      <c r="C1336" s="4"/>
      <c r="D1336" s="456"/>
      <c r="E1336" s="90" t="str">
        <f t="shared" si="188"/>
        <v>Indianapolis</v>
      </c>
      <c r="F1336" s="92" t="str">
        <f t="shared" si="187"/>
        <v>CP959</v>
      </c>
      <c r="G1336" s="98" t="str">
        <f t="shared" si="185"/>
        <v>CP959-RETURN - 5th don of the month -BONUS</v>
      </c>
      <c r="H1336" s="457"/>
      <c r="I1336" s="37" t="s">
        <v>86</v>
      </c>
      <c r="J1336" s="65">
        <v>0</v>
      </c>
      <c r="K1336" s="65"/>
      <c r="L1336" s="65"/>
      <c r="M1336" s="65"/>
      <c r="N1336" s="65"/>
      <c r="O1336" s="65">
        <v>0</v>
      </c>
      <c r="P1336" s="65">
        <v>0</v>
      </c>
      <c r="Q1336" s="65">
        <v>0</v>
      </c>
      <c r="R1336" s="65">
        <v>0</v>
      </c>
      <c r="S1336" s="65">
        <v>0</v>
      </c>
      <c r="T1336" s="65">
        <v>0</v>
      </c>
      <c r="U1336" s="65">
        <v>0</v>
      </c>
      <c r="V1336" s="188">
        <v>0</v>
      </c>
      <c r="W1336" s="222">
        <v>0</v>
      </c>
      <c r="X1336" s="222">
        <v>0</v>
      </c>
      <c r="Y1336" s="222">
        <v>0</v>
      </c>
      <c r="Z1336" s="222">
        <v>0</v>
      </c>
      <c r="AA1336" s="222">
        <v>0</v>
      </c>
      <c r="AB1336" s="222">
        <v>0</v>
      </c>
      <c r="AC1336" s="222">
        <v>0</v>
      </c>
      <c r="AD1336" s="222">
        <v>0</v>
      </c>
      <c r="AE1336" s="222">
        <v>0</v>
      </c>
      <c r="AF1336" s="222">
        <v>0</v>
      </c>
      <c r="AG1336" s="222">
        <v>0</v>
      </c>
      <c r="AH1336" s="222">
        <v>0</v>
      </c>
      <c r="AI1336" s="222">
        <v>0</v>
      </c>
      <c r="AJ1336" s="287">
        <v>0</v>
      </c>
      <c r="AK1336" s="303">
        <v>0</v>
      </c>
      <c r="AL1336" s="303">
        <v>0</v>
      </c>
      <c r="AM1336" s="303">
        <v>0</v>
      </c>
      <c r="AN1336" s="287">
        <v>0</v>
      </c>
      <c r="AO1336" s="290">
        <v>10</v>
      </c>
      <c r="AP1336" s="303">
        <v>10</v>
      </c>
      <c r="AQ1336" s="303">
        <v>10</v>
      </c>
      <c r="AR1336" s="22"/>
      <c r="AS1336" s="116" t="str">
        <f t="shared" si="180"/>
        <v>N</v>
      </c>
      <c r="AT1336" s="113">
        <f>IFERROR(SUMIF('Current NLData'!A:A,'Payment Changes'!G1336,'Current NLData'!K:K)/COUNTIF('Current NLData'!A:A,'Payment Changes'!G1336),0)+IFERROR(VLOOKUP(G1336&amp;"-ALL",NLPaymentExport,10,FALSE),0)</f>
        <v>10</v>
      </c>
      <c r="AU1336" s="117">
        <f t="shared" si="181"/>
        <v>0</v>
      </c>
    </row>
    <row r="1337" spans="1:80" ht="28.5" outlineLevel="1" x14ac:dyDescent="0.45">
      <c r="A1337" s="3"/>
      <c r="C1337" s="4"/>
      <c r="D1337" s="456"/>
      <c r="E1337" s="90" t="str">
        <f t="shared" si="188"/>
        <v>Indianapolis</v>
      </c>
      <c r="F1337" s="92" t="str">
        <f t="shared" si="187"/>
        <v>CP959</v>
      </c>
      <c r="G1337" s="98" t="str">
        <f t="shared" si="185"/>
        <v>CP959-RETURN - 6th don of the month -BONUS</v>
      </c>
      <c r="H1337" s="457"/>
      <c r="I1337" s="38" t="s">
        <v>87</v>
      </c>
      <c r="J1337" s="58">
        <v>0</v>
      </c>
      <c r="K1337" s="58"/>
      <c r="L1337" s="58"/>
      <c r="M1337" s="58"/>
      <c r="N1337" s="58"/>
      <c r="O1337" s="58">
        <v>0</v>
      </c>
      <c r="P1337" s="58">
        <v>0</v>
      </c>
      <c r="Q1337" s="58">
        <v>0</v>
      </c>
      <c r="R1337" s="58">
        <v>0</v>
      </c>
      <c r="S1337" s="58">
        <v>0</v>
      </c>
      <c r="T1337" s="58">
        <v>0</v>
      </c>
      <c r="U1337" s="58">
        <v>0</v>
      </c>
      <c r="V1337" s="186">
        <v>0</v>
      </c>
      <c r="W1337" s="214">
        <v>0</v>
      </c>
      <c r="X1337" s="214">
        <v>0</v>
      </c>
      <c r="Y1337" s="214">
        <v>0</v>
      </c>
      <c r="Z1337" s="214">
        <v>0</v>
      </c>
      <c r="AA1337" s="214">
        <v>0</v>
      </c>
      <c r="AB1337" s="214">
        <v>0</v>
      </c>
      <c r="AC1337" s="214">
        <v>0</v>
      </c>
      <c r="AD1337" s="214">
        <v>0</v>
      </c>
      <c r="AE1337" s="214">
        <v>0</v>
      </c>
      <c r="AF1337" s="214">
        <v>0</v>
      </c>
      <c r="AG1337" s="214">
        <v>0</v>
      </c>
      <c r="AH1337" s="214">
        <v>0</v>
      </c>
      <c r="AI1337" s="214">
        <v>0</v>
      </c>
      <c r="AJ1337" s="272">
        <v>0</v>
      </c>
      <c r="AK1337" s="289">
        <v>25</v>
      </c>
      <c r="AL1337" s="301">
        <v>25</v>
      </c>
      <c r="AM1337" s="301">
        <v>25</v>
      </c>
      <c r="AN1337" s="272">
        <v>25</v>
      </c>
      <c r="AO1337" s="289">
        <v>15</v>
      </c>
      <c r="AP1337" s="301">
        <v>15</v>
      </c>
      <c r="AQ1337" s="301">
        <v>15</v>
      </c>
      <c r="AR1337" s="22"/>
      <c r="AS1337" s="116" t="str">
        <f t="shared" si="180"/>
        <v>N</v>
      </c>
      <c r="AT1337" s="113">
        <f>IFERROR(SUMIF('Current NLData'!A:A,'Payment Changes'!G1337,'Current NLData'!K:K)/COUNTIF('Current NLData'!A:A,'Payment Changes'!G1337),0)+IFERROR(VLOOKUP(G1337&amp;"-ALL",NLPaymentExport,10,FALSE),0)</f>
        <v>15</v>
      </c>
      <c r="AU1337" s="117">
        <f t="shared" si="181"/>
        <v>0</v>
      </c>
    </row>
    <row r="1338" spans="1:80" ht="28.5" outlineLevel="1" x14ac:dyDescent="0.45">
      <c r="A1338" s="3"/>
      <c r="C1338" s="4"/>
      <c r="D1338" s="456"/>
      <c r="E1338" s="90" t="str">
        <f t="shared" si="188"/>
        <v>Indianapolis</v>
      </c>
      <c r="F1338" s="92" t="str">
        <f t="shared" si="187"/>
        <v>CP959</v>
      </c>
      <c r="G1338" s="98" t="str">
        <f t="shared" si="185"/>
        <v>CP959-RETURN - 7th don of the month -BONUS</v>
      </c>
      <c r="H1338" s="457"/>
      <c r="I1338" s="38" t="s">
        <v>88</v>
      </c>
      <c r="J1338" s="58">
        <v>0</v>
      </c>
      <c r="K1338" s="58"/>
      <c r="L1338" s="58"/>
      <c r="M1338" s="58"/>
      <c r="N1338" s="58"/>
      <c r="O1338" s="58">
        <v>0</v>
      </c>
      <c r="P1338" s="58">
        <v>0</v>
      </c>
      <c r="Q1338" s="58">
        <v>0</v>
      </c>
      <c r="R1338" s="58">
        <v>0</v>
      </c>
      <c r="S1338" s="58">
        <v>0</v>
      </c>
      <c r="T1338" s="58">
        <v>0</v>
      </c>
      <c r="U1338" s="58">
        <v>0</v>
      </c>
      <c r="V1338" s="186">
        <v>0</v>
      </c>
      <c r="W1338" s="214">
        <v>0</v>
      </c>
      <c r="X1338" s="214">
        <v>0</v>
      </c>
      <c r="Y1338" s="214">
        <v>0</v>
      </c>
      <c r="Z1338" s="214">
        <v>0</v>
      </c>
      <c r="AA1338" s="214">
        <v>0</v>
      </c>
      <c r="AB1338" s="214">
        <v>0</v>
      </c>
      <c r="AC1338" s="214">
        <v>0</v>
      </c>
      <c r="AD1338" s="214">
        <v>0</v>
      </c>
      <c r="AE1338" s="214">
        <v>0</v>
      </c>
      <c r="AF1338" s="214">
        <v>0</v>
      </c>
      <c r="AG1338" s="214">
        <v>0</v>
      </c>
      <c r="AH1338" s="214">
        <v>0</v>
      </c>
      <c r="AI1338" s="214">
        <v>0</v>
      </c>
      <c r="AJ1338" s="272">
        <v>0</v>
      </c>
      <c r="AK1338" s="301">
        <v>0</v>
      </c>
      <c r="AL1338" s="301">
        <v>0</v>
      </c>
      <c r="AM1338" s="301">
        <v>0</v>
      </c>
      <c r="AN1338" s="272">
        <v>0</v>
      </c>
      <c r="AO1338" s="301">
        <v>0</v>
      </c>
      <c r="AP1338" s="301">
        <v>0</v>
      </c>
      <c r="AQ1338" s="301">
        <v>0</v>
      </c>
      <c r="AR1338" s="22"/>
      <c r="AS1338" s="116" t="str">
        <f t="shared" si="180"/>
        <v>N</v>
      </c>
      <c r="AT1338" s="113">
        <f>IFERROR(SUMIF('Current NLData'!A:A,'Payment Changes'!G1338,'Current NLData'!K:K)/COUNTIF('Current NLData'!A:A,'Payment Changes'!G1338),0)+IFERROR(VLOOKUP(G1338&amp;"-ALL",NLPaymentExport,10,FALSE),0)</f>
        <v>0</v>
      </c>
      <c r="AU1338" s="117">
        <f t="shared" si="181"/>
        <v>0</v>
      </c>
    </row>
    <row r="1339" spans="1:80" ht="28.5" outlineLevel="1" x14ac:dyDescent="0.45">
      <c r="A1339" s="3"/>
      <c r="C1339" s="4"/>
      <c r="D1339" s="456"/>
      <c r="E1339" s="90" t="str">
        <f t="shared" si="188"/>
        <v>Indianapolis</v>
      </c>
      <c r="F1339" s="92" t="str">
        <f t="shared" si="187"/>
        <v>CP959</v>
      </c>
      <c r="G1339" s="98" t="str">
        <f t="shared" si="185"/>
        <v>CP959-RETURN - 8th don of the month -BONUS</v>
      </c>
      <c r="H1339" s="457"/>
      <c r="I1339" s="38" t="s">
        <v>89</v>
      </c>
      <c r="J1339" s="58">
        <v>0</v>
      </c>
      <c r="K1339" s="58"/>
      <c r="L1339" s="58"/>
      <c r="M1339" s="58"/>
      <c r="N1339" s="58"/>
      <c r="O1339" s="58">
        <v>0</v>
      </c>
      <c r="P1339" s="58">
        <v>0</v>
      </c>
      <c r="Q1339" s="58">
        <v>0</v>
      </c>
      <c r="R1339" s="58">
        <v>0</v>
      </c>
      <c r="S1339" s="58">
        <v>0</v>
      </c>
      <c r="T1339" s="58">
        <v>0</v>
      </c>
      <c r="U1339" s="58">
        <v>0</v>
      </c>
      <c r="V1339" s="186">
        <v>0</v>
      </c>
      <c r="W1339" s="214">
        <v>0</v>
      </c>
      <c r="X1339" s="214">
        <v>0</v>
      </c>
      <c r="Y1339" s="214">
        <v>0</v>
      </c>
      <c r="Z1339" s="214">
        <v>0</v>
      </c>
      <c r="AA1339" s="214">
        <v>0</v>
      </c>
      <c r="AB1339" s="214">
        <v>0</v>
      </c>
      <c r="AC1339" s="214">
        <v>0</v>
      </c>
      <c r="AD1339" s="214">
        <v>0</v>
      </c>
      <c r="AE1339" s="214">
        <v>0</v>
      </c>
      <c r="AF1339" s="214">
        <v>0</v>
      </c>
      <c r="AG1339" s="214">
        <v>0</v>
      </c>
      <c r="AH1339" s="214">
        <v>0</v>
      </c>
      <c r="AI1339" s="214">
        <v>0</v>
      </c>
      <c r="AJ1339" s="272">
        <v>0</v>
      </c>
      <c r="AK1339" s="301">
        <v>0</v>
      </c>
      <c r="AL1339" s="301">
        <v>0</v>
      </c>
      <c r="AM1339" s="301">
        <v>0</v>
      </c>
      <c r="AN1339" s="272">
        <v>0</v>
      </c>
      <c r="AO1339" s="301">
        <v>0</v>
      </c>
      <c r="AP1339" s="301">
        <v>0</v>
      </c>
      <c r="AQ1339" s="301">
        <v>0</v>
      </c>
      <c r="AR1339" s="22"/>
      <c r="AS1339" s="116" t="str">
        <f t="shared" si="180"/>
        <v>N</v>
      </c>
      <c r="AT1339" s="113">
        <f>IFERROR(SUMIF('Current NLData'!A:A,'Payment Changes'!G1339,'Current NLData'!K:K)/COUNTIF('Current NLData'!A:A,'Payment Changes'!G1339),0)+IFERROR(VLOOKUP(G1339&amp;"-ALL",NLPaymentExport,10,FALSE),0)</f>
        <v>0</v>
      </c>
      <c r="AU1339" s="117">
        <f t="shared" si="181"/>
        <v>0</v>
      </c>
    </row>
    <row r="1340" spans="1:80" ht="28.5" outlineLevel="1" x14ac:dyDescent="0.45">
      <c r="A1340" s="3"/>
      <c r="C1340" s="4" t="str">
        <f>IF(J1340=0,"Warning","")</f>
        <v/>
      </c>
      <c r="D1340" s="456"/>
      <c r="E1340" s="90" t="str">
        <f t="shared" si="188"/>
        <v>Indianapolis</v>
      </c>
      <c r="F1340" s="92" t="str">
        <f t="shared" si="187"/>
        <v>CP959</v>
      </c>
      <c r="G1340" s="98" t="str">
        <f t="shared" si="185"/>
        <v>CP959-RETURN - Buddy referral  -BONUS</v>
      </c>
      <c r="H1340" s="457"/>
      <c r="I1340" s="39" t="s">
        <v>90</v>
      </c>
      <c r="J1340" s="58">
        <v>50</v>
      </c>
      <c r="K1340" s="58"/>
      <c r="L1340" s="58"/>
      <c r="M1340" s="58"/>
      <c r="N1340" s="58"/>
      <c r="O1340" s="58">
        <v>100</v>
      </c>
      <c r="P1340" s="58">
        <v>100</v>
      </c>
      <c r="Q1340" s="58">
        <v>100</v>
      </c>
      <c r="R1340" s="58">
        <v>100</v>
      </c>
      <c r="S1340" s="58">
        <v>100</v>
      </c>
      <c r="T1340" s="58">
        <v>100</v>
      </c>
      <c r="U1340" s="58">
        <v>100</v>
      </c>
      <c r="V1340" s="186">
        <v>100</v>
      </c>
      <c r="W1340" s="214">
        <v>100</v>
      </c>
      <c r="X1340" s="214">
        <v>100</v>
      </c>
      <c r="Y1340" s="214">
        <v>100</v>
      </c>
      <c r="Z1340" s="214">
        <v>100</v>
      </c>
      <c r="AA1340" s="214">
        <v>100</v>
      </c>
      <c r="AB1340" s="214">
        <v>100</v>
      </c>
      <c r="AC1340" s="214">
        <v>100</v>
      </c>
      <c r="AD1340" s="214">
        <v>100</v>
      </c>
      <c r="AE1340" s="214">
        <v>100</v>
      </c>
      <c r="AF1340" s="214">
        <v>100</v>
      </c>
      <c r="AG1340" s="214">
        <v>100</v>
      </c>
      <c r="AH1340" s="214">
        <v>100</v>
      </c>
      <c r="AI1340" s="214">
        <v>100</v>
      </c>
      <c r="AJ1340" s="272">
        <v>100</v>
      </c>
      <c r="AK1340" s="301">
        <v>100</v>
      </c>
      <c r="AL1340" s="301">
        <v>100</v>
      </c>
      <c r="AM1340" s="301">
        <v>100</v>
      </c>
      <c r="AN1340" s="272">
        <v>100</v>
      </c>
      <c r="AO1340" s="301">
        <v>100</v>
      </c>
      <c r="AP1340" s="301">
        <v>100</v>
      </c>
      <c r="AQ1340" s="301">
        <v>100</v>
      </c>
      <c r="AR1340" s="22"/>
      <c r="AS1340" s="116" t="str">
        <f t="shared" si="180"/>
        <v>N</v>
      </c>
      <c r="AT1340" s="113">
        <f>IFERROR(SUMIF('Current NLData'!A:A,'Payment Changes'!G1340,'Current NLData'!K:K)/COUNTIF('Current NLData'!A:A,'Payment Changes'!G1340),0)+IFERROR(VLOOKUP(G1340&amp;"-ALL",NLPaymentExport,10,FALSE),0)</f>
        <v>100</v>
      </c>
      <c r="AU1340" s="117">
        <f t="shared" si="181"/>
        <v>0</v>
      </c>
    </row>
    <row r="1341" spans="1:80" s="89" customFormat="1" ht="21.4" thickBot="1" x14ac:dyDescent="0.7">
      <c r="A1341" s="85"/>
      <c r="B1341" s="348"/>
      <c r="C1341" s="160"/>
      <c r="D1341" s="86"/>
      <c r="E1341" s="86"/>
      <c r="F1341" s="86"/>
      <c r="G1341" s="86"/>
      <c r="H1341" s="95"/>
      <c r="I1341" s="87"/>
      <c r="J1341" s="88"/>
      <c r="K1341" s="88"/>
      <c r="L1341" s="88"/>
      <c r="M1341" s="88"/>
      <c r="N1341" s="88"/>
      <c r="O1341" s="88"/>
      <c r="P1341" s="88"/>
      <c r="Q1341" s="88"/>
      <c r="R1341" s="88"/>
      <c r="S1341" s="88"/>
      <c r="T1341" s="88"/>
      <c r="U1341" s="88"/>
      <c r="V1341" s="189" t="s">
        <v>91</v>
      </c>
      <c r="W1341" s="189" t="s">
        <v>91</v>
      </c>
      <c r="X1341" s="189" t="s">
        <v>91</v>
      </c>
      <c r="Y1341" s="189" t="s">
        <v>91</v>
      </c>
      <c r="Z1341" s="189" t="s">
        <v>91</v>
      </c>
      <c r="AA1341" s="189" t="s">
        <v>91</v>
      </c>
      <c r="AB1341" s="189" t="s">
        <v>91</v>
      </c>
      <c r="AC1341" s="189" t="s">
        <v>91</v>
      </c>
      <c r="AD1341" s="257" t="s">
        <v>91</v>
      </c>
      <c r="AE1341" s="257" t="s">
        <v>91</v>
      </c>
      <c r="AF1341" s="257" t="s">
        <v>91</v>
      </c>
      <c r="AG1341" s="257" t="s">
        <v>91</v>
      </c>
      <c r="AH1341" s="257" t="s">
        <v>91</v>
      </c>
      <c r="AI1341" s="257" t="s">
        <v>91</v>
      </c>
      <c r="AJ1341" s="288" t="s">
        <v>91</v>
      </c>
      <c r="AK1341" s="311" t="s">
        <v>91</v>
      </c>
      <c r="AL1341" s="311" t="s">
        <v>91</v>
      </c>
      <c r="AM1341" s="311" t="s">
        <v>91</v>
      </c>
      <c r="AN1341" s="288" t="s">
        <v>91</v>
      </c>
      <c r="AO1341" s="311" t="s">
        <v>91</v>
      </c>
      <c r="AP1341" s="311" t="s">
        <v>91</v>
      </c>
      <c r="AQ1341" s="311" t="s">
        <v>91</v>
      </c>
      <c r="AR1341" s="17"/>
      <c r="AS1341" s="116" t="str">
        <f t="shared" si="180"/>
        <v>N</v>
      </c>
      <c r="AT1341" s="113">
        <f>IFERROR(SUMIF('Current NLData'!A:A,'Payment Changes'!G1341,'Current NLData'!K:K)/COUNTIF('Current NLData'!A:A,'Payment Changes'!G1341),0)+IFERROR(VLOOKUP(G1341&amp;"-ALL",NLPaymentExport,10,FALSE),0)</f>
        <v>0</v>
      </c>
      <c r="AU1341" s="117" t="str">
        <f t="shared" si="181"/>
        <v/>
      </c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</row>
    <row r="1342" spans="1:80" x14ac:dyDescent="0.45">
      <c r="A1342" s="458">
        <v>73</v>
      </c>
      <c r="B1342" s="461" t="s">
        <v>906</v>
      </c>
      <c r="C1342" s="464"/>
      <c r="D1342" s="467" t="s">
        <v>907</v>
      </c>
      <c r="E1342" s="105" t="str">
        <f>IF(B1342 = "",E1341,B1342)</f>
        <v>Ogden</v>
      </c>
      <c r="F1342" s="92" t="s">
        <v>908</v>
      </c>
      <c r="G1342" s="107" t="str">
        <f t="shared" ref="G1342:G1360" si="189">F1342&amp;"-"&amp;I1342</f>
        <v>CP535-New Donor</v>
      </c>
      <c r="H1342" s="470" t="s">
        <v>282</v>
      </c>
      <c r="I1342" s="76" t="s">
        <v>48</v>
      </c>
      <c r="J1342" s="40"/>
      <c r="K1342" s="41"/>
      <c r="L1342" s="41"/>
      <c r="M1342" s="42"/>
      <c r="N1342" s="40"/>
      <c r="O1342" s="40"/>
      <c r="P1342" s="40"/>
      <c r="Q1342" s="40"/>
      <c r="R1342" s="40"/>
      <c r="S1342" s="40"/>
      <c r="T1342" s="40"/>
      <c r="U1342" s="40"/>
      <c r="V1342" s="191"/>
      <c r="W1342" s="213"/>
      <c r="X1342" s="213"/>
      <c r="Y1342" s="213"/>
      <c r="Z1342" s="213"/>
      <c r="AA1342" s="213" t="s">
        <v>909</v>
      </c>
      <c r="AB1342" s="213" t="s">
        <v>909</v>
      </c>
      <c r="AC1342" s="213" t="s">
        <v>909</v>
      </c>
      <c r="AD1342" s="213" t="s">
        <v>909</v>
      </c>
      <c r="AE1342" s="213" t="s">
        <v>909</v>
      </c>
      <c r="AF1342" s="213" t="s">
        <v>909</v>
      </c>
      <c r="AG1342" s="213" t="s">
        <v>909</v>
      </c>
      <c r="AH1342" s="213" t="s">
        <v>909</v>
      </c>
      <c r="AI1342" s="213" t="s">
        <v>909</v>
      </c>
      <c r="AJ1342" s="281" t="s">
        <v>909</v>
      </c>
      <c r="AK1342" s="320" t="s">
        <v>909</v>
      </c>
      <c r="AL1342" s="320" t="s">
        <v>909</v>
      </c>
      <c r="AM1342" s="320" t="s">
        <v>909</v>
      </c>
      <c r="AN1342" s="281" t="s">
        <v>328</v>
      </c>
      <c r="AO1342" s="282" t="s">
        <v>910</v>
      </c>
      <c r="AP1342" s="320" t="s">
        <v>910</v>
      </c>
      <c r="AQ1342" s="320" t="s">
        <v>910</v>
      </c>
      <c r="AS1342" s="116" t="str">
        <f t="shared" si="180"/>
        <v>N</v>
      </c>
      <c r="AT1342" s="113">
        <f>IFERROR(SUMIF('Current NLData'!A:A,'Payment Changes'!G1342,'Current NLData'!K:K)/COUNTIF('Current NLData'!A:A,'Payment Changes'!G1342),0)+IFERROR(VLOOKUP(G1342&amp;"-ALL",NLPaymentExport,10,FALSE),0)</f>
        <v>0</v>
      </c>
      <c r="AU1342" s="117" t="str">
        <f t="shared" si="181"/>
        <v/>
      </c>
    </row>
    <row r="1343" spans="1:80" x14ac:dyDescent="0.45">
      <c r="A1343" s="459"/>
      <c r="B1343" s="462"/>
      <c r="C1343" s="465"/>
      <c r="D1343" s="468"/>
      <c r="E1343" s="90" t="str">
        <f t="shared" ref="E1343:E1350" si="190">IF(B1343 = "",E1342,B1343)</f>
        <v>Ogden</v>
      </c>
      <c r="F1343" s="92" t="s">
        <v>908</v>
      </c>
      <c r="G1343" s="97" t="str">
        <f t="shared" si="189"/>
        <v>CP535-Return Donor</v>
      </c>
      <c r="H1343" s="471"/>
      <c r="I1343" s="77" t="s">
        <v>60</v>
      </c>
      <c r="J1343" s="43"/>
      <c r="K1343" s="43"/>
      <c r="L1343" s="44"/>
      <c r="M1343" s="45"/>
      <c r="N1343" s="43"/>
      <c r="O1343" s="43"/>
      <c r="P1343" s="43"/>
      <c r="Q1343" s="43"/>
      <c r="R1343" s="43"/>
      <c r="S1343" s="43"/>
      <c r="T1343" s="43"/>
      <c r="U1343" s="43"/>
      <c r="V1343" s="176"/>
      <c r="W1343" s="217"/>
      <c r="X1343" s="217"/>
      <c r="Y1343" s="217"/>
      <c r="Z1343" s="217"/>
      <c r="AA1343" s="217" t="s">
        <v>911</v>
      </c>
      <c r="AB1343" s="217" t="s">
        <v>911</v>
      </c>
      <c r="AC1343" s="217" t="s">
        <v>911</v>
      </c>
      <c r="AD1343" s="217" t="s">
        <v>911</v>
      </c>
      <c r="AE1343" s="217" t="s">
        <v>911</v>
      </c>
      <c r="AF1343" s="217" t="s">
        <v>911</v>
      </c>
      <c r="AG1343" s="217" t="s">
        <v>911</v>
      </c>
      <c r="AH1343" s="217" t="s">
        <v>911</v>
      </c>
      <c r="AI1343" s="217" t="s">
        <v>911</v>
      </c>
      <c r="AJ1343" s="270" t="s">
        <v>911</v>
      </c>
      <c r="AK1343" s="313" t="s">
        <v>911</v>
      </c>
      <c r="AL1343" s="313" t="s">
        <v>911</v>
      </c>
      <c r="AM1343" s="313" t="s">
        <v>911</v>
      </c>
      <c r="AN1343" s="271" t="s">
        <v>912</v>
      </c>
      <c r="AO1343" s="313" t="s">
        <v>912</v>
      </c>
      <c r="AP1343" s="313" t="s">
        <v>912</v>
      </c>
      <c r="AQ1343" s="313" t="s">
        <v>912</v>
      </c>
      <c r="AS1343" s="116" t="str">
        <f t="shared" si="180"/>
        <v>N</v>
      </c>
      <c r="AT1343" s="113">
        <f>IFERROR(SUMIF('Current NLData'!A:A,'Payment Changes'!G1343,'Current NLData'!K:K)/COUNTIF('Current NLData'!A:A,'Payment Changes'!G1343),0)+IFERROR(VLOOKUP(G1343&amp;"-ALL",NLPaymentExport,10,FALSE),0)</f>
        <v>0</v>
      </c>
      <c r="AU1343" s="117" t="str">
        <f t="shared" si="181"/>
        <v/>
      </c>
    </row>
    <row r="1344" spans="1:80" x14ac:dyDescent="0.45">
      <c r="A1344" s="459"/>
      <c r="B1344" s="462"/>
      <c r="C1344" s="465"/>
      <c r="D1344" s="468"/>
      <c r="E1344" s="90" t="str">
        <f t="shared" si="190"/>
        <v>Ogden</v>
      </c>
      <c r="F1344" s="92" t="s">
        <v>908</v>
      </c>
      <c r="G1344" s="97" t="str">
        <f t="shared" si="189"/>
        <v>CP535-Retention Bonus</v>
      </c>
      <c r="H1344" s="471"/>
      <c r="I1344" s="78" t="s">
        <v>62</v>
      </c>
      <c r="J1344" s="46"/>
      <c r="K1344" s="46"/>
      <c r="L1344" s="47"/>
      <c r="M1344" s="48"/>
      <c r="N1344" s="46"/>
      <c r="O1344" s="141"/>
      <c r="P1344" s="141"/>
      <c r="Q1344" s="141"/>
      <c r="R1344" s="141"/>
      <c r="S1344" s="141"/>
      <c r="T1344" s="141"/>
      <c r="U1344" s="141"/>
      <c r="V1344" s="177"/>
      <c r="W1344" s="218"/>
      <c r="X1344" s="218"/>
      <c r="Y1344" s="218"/>
      <c r="Z1344" s="218"/>
      <c r="AA1344" s="218" t="s">
        <v>65</v>
      </c>
      <c r="AB1344" s="218" t="s">
        <v>65</v>
      </c>
      <c r="AC1344" s="218" t="s">
        <v>65</v>
      </c>
      <c r="AD1344" s="218" t="s">
        <v>65</v>
      </c>
      <c r="AE1344" s="218" t="s">
        <v>65</v>
      </c>
      <c r="AF1344" s="218" t="s">
        <v>65</v>
      </c>
      <c r="AG1344" s="218" t="s">
        <v>65</v>
      </c>
      <c r="AH1344" s="218" t="s">
        <v>65</v>
      </c>
      <c r="AI1344" s="218" t="s">
        <v>65</v>
      </c>
      <c r="AJ1344" s="280" t="s">
        <v>65</v>
      </c>
      <c r="AK1344" s="314" t="s">
        <v>65</v>
      </c>
      <c r="AL1344" s="314" t="s">
        <v>65</v>
      </c>
      <c r="AM1344" s="314" t="s">
        <v>65</v>
      </c>
      <c r="AN1344" s="276" t="s">
        <v>626</v>
      </c>
      <c r="AO1344" s="276" t="s">
        <v>913</v>
      </c>
      <c r="AP1344" s="314" t="s">
        <v>913</v>
      </c>
      <c r="AQ1344" s="314" t="s">
        <v>913</v>
      </c>
      <c r="AS1344" s="116" t="str">
        <f t="shared" si="180"/>
        <v>N</v>
      </c>
      <c r="AT1344" s="113">
        <f>IFERROR(SUMIF('Current NLData'!A:A,'Payment Changes'!G1344,'Current NLData'!K:K)/COUNTIF('Current NLData'!A:A,'Payment Changes'!G1344),0)+IFERROR(VLOOKUP(G1344&amp;"-ALL",NLPaymentExport,10,FALSE),0)</f>
        <v>0</v>
      </c>
      <c r="AU1344" s="117" t="str">
        <f t="shared" si="181"/>
        <v/>
      </c>
    </row>
    <row r="1345" spans="1:47" ht="14.65" thickBot="1" x14ac:dyDescent="0.5">
      <c r="A1345" s="460"/>
      <c r="B1345" s="463"/>
      <c r="C1345" s="466"/>
      <c r="D1345" s="469"/>
      <c r="E1345" s="109" t="str">
        <f t="shared" si="190"/>
        <v>Ogden</v>
      </c>
      <c r="F1345" s="110" t="s">
        <v>908</v>
      </c>
      <c r="G1345" s="111" t="str">
        <f t="shared" si="189"/>
        <v>CP535-Referral</v>
      </c>
      <c r="H1345" s="472"/>
      <c r="I1345" s="79" t="s">
        <v>73</v>
      </c>
      <c r="J1345" s="49"/>
      <c r="K1345" s="49"/>
      <c r="L1345" s="50"/>
      <c r="M1345" s="51"/>
      <c r="N1345" s="49"/>
      <c r="O1345" s="49"/>
      <c r="P1345" s="49"/>
      <c r="Q1345" s="49"/>
      <c r="R1345" s="49"/>
      <c r="S1345" s="49"/>
      <c r="T1345" s="49"/>
      <c r="U1345" s="49"/>
      <c r="V1345" s="178"/>
      <c r="W1345" s="219"/>
      <c r="X1345" s="219"/>
      <c r="Y1345" s="219"/>
      <c r="Z1345" s="219"/>
      <c r="AA1345" s="219">
        <v>100</v>
      </c>
      <c r="AB1345" s="219">
        <v>100</v>
      </c>
      <c r="AC1345" s="219">
        <v>100</v>
      </c>
      <c r="AD1345" s="219">
        <v>100</v>
      </c>
      <c r="AE1345" s="219">
        <v>100</v>
      </c>
      <c r="AF1345" s="219">
        <v>100</v>
      </c>
      <c r="AG1345" s="219">
        <v>100</v>
      </c>
      <c r="AH1345" s="219">
        <v>100</v>
      </c>
      <c r="AI1345" s="219">
        <v>100</v>
      </c>
      <c r="AJ1345" s="277">
        <v>100</v>
      </c>
      <c r="AK1345" s="315">
        <v>100</v>
      </c>
      <c r="AL1345" s="315">
        <v>100</v>
      </c>
      <c r="AM1345" s="315">
        <v>100</v>
      </c>
      <c r="AN1345" s="277">
        <v>100</v>
      </c>
      <c r="AO1345" s="315">
        <v>100</v>
      </c>
      <c r="AP1345" s="315">
        <v>100</v>
      </c>
      <c r="AQ1345" s="315">
        <v>100</v>
      </c>
      <c r="AS1345" s="116" t="str">
        <f t="shared" si="180"/>
        <v>N</v>
      </c>
      <c r="AT1345" s="113">
        <f>IFERROR(SUMIF('Current NLData'!A:A,'Payment Changes'!G1345,'Current NLData'!K:K)/COUNTIF('Current NLData'!A:A,'Payment Changes'!G1345),0)+IFERROR(VLOOKUP(G1345&amp;"-ALL",NLPaymentExport,10,FALSE),0)</f>
        <v>0</v>
      </c>
      <c r="AU1345" s="117" t="str">
        <f t="shared" si="181"/>
        <v/>
      </c>
    </row>
    <row r="1346" spans="1:47" outlineLevel="1" x14ac:dyDescent="0.45">
      <c r="A1346" s="3"/>
      <c r="C1346" s="4"/>
      <c r="D1346" s="455" t="s">
        <v>908</v>
      </c>
      <c r="E1346" s="90" t="str">
        <f t="shared" si="190"/>
        <v>Ogden</v>
      </c>
      <c r="F1346" s="92" t="s">
        <v>908</v>
      </c>
      <c r="G1346" s="98" t="str">
        <f t="shared" si="189"/>
        <v>CP535-NEW DONOR -1st</v>
      </c>
      <c r="H1346" s="457" t="s">
        <v>75</v>
      </c>
      <c r="I1346" s="33" t="s">
        <v>76</v>
      </c>
      <c r="J1346" s="60">
        <v>100</v>
      </c>
      <c r="K1346" s="61"/>
      <c r="L1346" s="60"/>
      <c r="M1346" s="60"/>
      <c r="N1346" s="60"/>
      <c r="O1346" s="60"/>
      <c r="P1346" s="60"/>
      <c r="Q1346" s="60"/>
      <c r="R1346" s="60"/>
      <c r="S1346" s="60"/>
      <c r="T1346" s="60"/>
      <c r="U1346" s="60"/>
      <c r="V1346" s="192"/>
      <c r="W1346" s="220"/>
      <c r="X1346" s="220"/>
      <c r="Y1346" s="220"/>
      <c r="Z1346" s="220"/>
      <c r="AA1346" s="220">
        <v>75</v>
      </c>
      <c r="AB1346" s="220">
        <v>75</v>
      </c>
      <c r="AC1346" s="220">
        <v>75</v>
      </c>
      <c r="AD1346" s="220">
        <v>75</v>
      </c>
      <c r="AE1346" s="220">
        <v>75</v>
      </c>
      <c r="AF1346" s="220">
        <v>75</v>
      </c>
      <c r="AG1346" s="220">
        <v>75</v>
      </c>
      <c r="AH1346" s="220">
        <v>75</v>
      </c>
      <c r="AI1346" s="220">
        <v>75</v>
      </c>
      <c r="AJ1346" s="272">
        <v>75</v>
      </c>
      <c r="AK1346" s="301">
        <v>75</v>
      </c>
      <c r="AL1346" s="301">
        <v>75</v>
      </c>
      <c r="AM1346" s="301">
        <v>75</v>
      </c>
      <c r="AN1346" s="272">
        <v>75</v>
      </c>
      <c r="AO1346" s="301">
        <v>75</v>
      </c>
      <c r="AP1346" s="301">
        <v>75</v>
      </c>
      <c r="AQ1346" s="301">
        <v>75</v>
      </c>
      <c r="AS1346" s="116" t="str">
        <f t="shared" si="180"/>
        <v>N</v>
      </c>
      <c r="AT1346" s="113">
        <f>IFERROR(SUMIF('Current NLData'!A:A,'Payment Changes'!G1346,'Current NLData'!K:K)/COUNTIF('Current NLData'!A:A,'Payment Changes'!G1346),0)+IFERROR(VLOOKUP(G1346&amp;"-ALL",NLPaymentExport,10,FALSE),0)</f>
        <v>75</v>
      </c>
      <c r="AU1346" s="117">
        <f t="shared" si="181"/>
        <v>0</v>
      </c>
    </row>
    <row r="1347" spans="1:47" outlineLevel="1" x14ac:dyDescent="0.45">
      <c r="A1347" s="3"/>
      <c r="C1347" s="4"/>
      <c r="D1347" s="456"/>
      <c r="E1347" s="90" t="str">
        <f t="shared" si="190"/>
        <v>Ogden</v>
      </c>
      <c r="F1347" s="92" t="s">
        <v>908</v>
      </c>
      <c r="G1347" s="98" t="str">
        <f t="shared" si="189"/>
        <v>CP535-NEW DONOR -2nd</v>
      </c>
      <c r="H1347" s="457"/>
      <c r="I1347" s="34" t="s">
        <v>77</v>
      </c>
      <c r="J1347" s="58">
        <v>100</v>
      </c>
      <c r="K1347" s="62"/>
      <c r="L1347" s="58"/>
      <c r="M1347" s="58"/>
      <c r="N1347" s="58"/>
      <c r="O1347" s="58"/>
      <c r="P1347" s="58"/>
      <c r="Q1347" s="58"/>
      <c r="R1347" s="58"/>
      <c r="S1347" s="58"/>
      <c r="T1347" s="58"/>
      <c r="U1347" s="58"/>
      <c r="V1347" s="190"/>
      <c r="W1347" s="214"/>
      <c r="X1347" s="214"/>
      <c r="Y1347" s="214"/>
      <c r="Z1347" s="214"/>
      <c r="AA1347" s="214">
        <v>125</v>
      </c>
      <c r="AB1347" s="214">
        <v>125</v>
      </c>
      <c r="AC1347" s="214">
        <v>125</v>
      </c>
      <c r="AD1347" s="214">
        <v>125</v>
      </c>
      <c r="AE1347" s="214">
        <v>125</v>
      </c>
      <c r="AF1347" s="214">
        <v>125</v>
      </c>
      <c r="AG1347" s="214">
        <v>125</v>
      </c>
      <c r="AH1347" s="214">
        <v>125</v>
      </c>
      <c r="AI1347" s="214">
        <v>125</v>
      </c>
      <c r="AJ1347" s="301">
        <v>125</v>
      </c>
      <c r="AK1347" s="301">
        <v>125</v>
      </c>
      <c r="AL1347" s="301">
        <v>125</v>
      </c>
      <c r="AM1347" s="301">
        <v>125</v>
      </c>
      <c r="AN1347" s="272">
        <v>125</v>
      </c>
      <c r="AO1347" s="301">
        <v>125</v>
      </c>
      <c r="AP1347" s="301">
        <v>125</v>
      </c>
      <c r="AQ1347" s="301">
        <v>125</v>
      </c>
      <c r="AS1347" s="116" t="str">
        <f t="shared" ref="AS1347:AS1410" si="191">IF(AP1347=AQ1347,"N","Y")</f>
        <v>N</v>
      </c>
      <c r="AT1347" s="113">
        <f>IFERROR(SUMIF('Current NLData'!A:A,'Payment Changes'!G1347,'Current NLData'!K:K)/COUNTIF('Current NLData'!A:A,'Payment Changes'!G1347),0)+IFERROR(VLOOKUP(G1347&amp;"-ALL",NLPaymentExport,10,FALSE),0)</f>
        <v>125</v>
      </c>
      <c r="AU1347" s="117">
        <f t="shared" si="181"/>
        <v>0</v>
      </c>
    </row>
    <row r="1348" spans="1:47" outlineLevel="1" x14ac:dyDescent="0.45">
      <c r="A1348" s="3"/>
      <c r="C1348" s="4"/>
      <c r="D1348" s="456"/>
      <c r="E1348" s="90" t="str">
        <f t="shared" si="190"/>
        <v>Ogden</v>
      </c>
      <c r="F1348" s="92" t="s">
        <v>908</v>
      </c>
      <c r="G1348" s="98" t="str">
        <f t="shared" si="189"/>
        <v>CP535-NEW DONOR -3rd</v>
      </c>
      <c r="H1348" s="457"/>
      <c r="I1348" s="34" t="s">
        <v>78</v>
      </c>
      <c r="J1348" s="58">
        <v>30</v>
      </c>
      <c r="K1348" s="62"/>
      <c r="L1348" s="58"/>
      <c r="M1348" s="58"/>
      <c r="N1348" s="58"/>
      <c r="O1348" s="58"/>
      <c r="P1348" s="58"/>
      <c r="Q1348" s="58"/>
      <c r="R1348" s="58"/>
      <c r="S1348" s="58"/>
      <c r="T1348" s="58"/>
      <c r="U1348" s="58"/>
      <c r="V1348" s="190"/>
      <c r="W1348" s="214"/>
      <c r="X1348" s="214"/>
      <c r="Y1348" s="214"/>
      <c r="Z1348" s="214"/>
      <c r="AA1348" s="214">
        <v>100</v>
      </c>
      <c r="AB1348" s="214">
        <v>100</v>
      </c>
      <c r="AC1348" s="214">
        <v>100</v>
      </c>
      <c r="AD1348" s="214">
        <v>100</v>
      </c>
      <c r="AE1348" s="214">
        <v>100</v>
      </c>
      <c r="AF1348" s="214">
        <v>100</v>
      </c>
      <c r="AG1348" s="214">
        <v>100</v>
      </c>
      <c r="AH1348" s="214">
        <v>100</v>
      </c>
      <c r="AI1348" s="214">
        <v>100</v>
      </c>
      <c r="AJ1348" s="301">
        <v>100</v>
      </c>
      <c r="AK1348" s="301">
        <v>100</v>
      </c>
      <c r="AL1348" s="301">
        <v>100</v>
      </c>
      <c r="AM1348" s="301">
        <v>100</v>
      </c>
      <c r="AN1348" s="272">
        <v>100</v>
      </c>
      <c r="AO1348" s="301">
        <v>100</v>
      </c>
      <c r="AP1348" s="301">
        <v>100</v>
      </c>
      <c r="AQ1348" s="301">
        <v>100</v>
      </c>
      <c r="AS1348" s="116" t="str">
        <f t="shared" si="191"/>
        <v>N</v>
      </c>
      <c r="AT1348" s="113">
        <f>IFERROR(SUMIF('Current NLData'!A:A,'Payment Changes'!G1348,'Current NLData'!K:K)/COUNTIF('Current NLData'!A:A,'Payment Changes'!G1348),0)+IFERROR(VLOOKUP(G1348&amp;"-ALL",NLPaymentExport,10,FALSE),0)</f>
        <v>100</v>
      </c>
      <c r="AU1348" s="117">
        <f t="shared" si="181"/>
        <v>0</v>
      </c>
    </row>
    <row r="1349" spans="1:47" outlineLevel="1" x14ac:dyDescent="0.45">
      <c r="A1349" s="3"/>
      <c r="C1349" s="4"/>
      <c r="D1349" s="456"/>
      <c r="E1349" s="90" t="str">
        <f t="shared" si="190"/>
        <v>Ogden</v>
      </c>
      <c r="F1349" s="92" t="s">
        <v>908</v>
      </c>
      <c r="G1349" s="98" t="str">
        <f t="shared" si="189"/>
        <v>CP535-NEW DONOR -4th</v>
      </c>
      <c r="H1349" s="457"/>
      <c r="I1349" s="34" t="s">
        <v>79</v>
      </c>
      <c r="J1349" s="58">
        <v>30</v>
      </c>
      <c r="K1349" s="62"/>
      <c r="L1349" s="58"/>
      <c r="M1349" s="58"/>
      <c r="N1349" s="58"/>
      <c r="O1349" s="58"/>
      <c r="P1349" s="58"/>
      <c r="Q1349" s="58"/>
      <c r="R1349" s="58"/>
      <c r="S1349" s="58"/>
      <c r="T1349" s="58"/>
      <c r="U1349" s="58"/>
      <c r="V1349" s="190"/>
      <c r="W1349" s="214"/>
      <c r="X1349" s="214"/>
      <c r="Y1349" s="214"/>
      <c r="Z1349" s="214"/>
      <c r="AA1349" s="214">
        <v>100</v>
      </c>
      <c r="AB1349" s="214">
        <v>100</v>
      </c>
      <c r="AC1349" s="214">
        <v>100</v>
      </c>
      <c r="AD1349" s="214">
        <v>100</v>
      </c>
      <c r="AE1349" s="214">
        <v>100</v>
      </c>
      <c r="AF1349" s="214">
        <v>100</v>
      </c>
      <c r="AG1349" s="214">
        <v>100</v>
      </c>
      <c r="AH1349" s="214">
        <v>100</v>
      </c>
      <c r="AI1349" s="214">
        <v>100</v>
      </c>
      <c r="AJ1349" s="301">
        <v>100</v>
      </c>
      <c r="AK1349" s="301">
        <v>100</v>
      </c>
      <c r="AL1349" s="301">
        <v>100</v>
      </c>
      <c r="AM1349" s="301">
        <v>100</v>
      </c>
      <c r="AN1349" s="272">
        <v>100</v>
      </c>
      <c r="AO1349" s="301">
        <v>100</v>
      </c>
      <c r="AP1349" s="301">
        <v>100</v>
      </c>
      <c r="AQ1349" s="301">
        <v>100</v>
      </c>
      <c r="AS1349" s="116" t="str">
        <f t="shared" si="191"/>
        <v>N</v>
      </c>
      <c r="AT1349" s="113">
        <f>IFERROR(SUMIF('Current NLData'!A:A,'Payment Changes'!G1349,'Current NLData'!K:K)/COUNTIF('Current NLData'!A:A,'Payment Changes'!G1349),0)+IFERROR(VLOOKUP(G1349&amp;"-ALL",NLPaymentExport,10,FALSE),0)</f>
        <v>100</v>
      </c>
      <c r="AU1349" s="117">
        <f t="shared" si="181"/>
        <v>0</v>
      </c>
    </row>
    <row r="1350" spans="1:47" outlineLevel="1" x14ac:dyDescent="0.45">
      <c r="A1350" s="3"/>
      <c r="C1350" s="4"/>
      <c r="D1350" s="456"/>
      <c r="E1350" s="90" t="str">
        <f t="shared" si="190"/>
        <v>Ogden</v>
      </c>
      <c r="F1350" s="92" t="s">
        <v>908</v>
      </c>
      <c r="G1350" s="98" t="str">
        <f t="shared" si="189"/>
        <v>CP535-NEW DONOR -5th</v>
      </c>
      <c r="H1350" s="457"/>
      <c r="I1350" s="34" t="s">
        <v>80</v>
      </c>
      <c r="J1350" s="58">
        <v>30</v>
      </c>
      <c r="K1350" s="62"/>
      <c r="L1350" s="58"/>
      <c r="M1350" s="58"/>
      <c r="N1350" s="58"/>
      <c r="O1350" s="58"/>
      <c r="P1350" s="58"/>
      <c r="Q1350" s="58"/>
      <c r="R1350" s="58"/>
      <c r="S1350" s="58"/>
      <c r="T1350" s="58"/>
      <c r="U1350" s="58"/>
      <c r="V1350" s="190"/>
      <c r="W1350" s="214"/>
      <c r="X1350" s="214"/>
      <c r="Y1350" s="214"/>
      <c r="Z1350" s="214"/>
      <c r="AA1350" s="214">
        <v>100</v>
      </c>
      <c r="AB1350" s="214">
        <v>100</v>
      </c>
      <c r="AC1350" s="214">
        <v>100</v>
      </c>
      <c r="AD1350" s="214">
        <v>100</v>
      </c>
      <c r="AE1350" s="214">
        <v>100</v>
      </c>
      <c r="AF1350" s="214">
        <v>100</v>
      </c>
      <c r="AG1350" s="214">
        <v>100</v>
      </c>
      <c r="AH1350" s="214">
        <v>100</v>
      </c>
      <c r="AI1350" s="214">
        <v>100</v>
      </c>
      <c r="AJ1350" s="301">
        <v>100</v>
      </c>
      <c r="AK1350" s="301">
        <v>100</v>
      </c>
      <c r="AL1350" s="301">
        <v>100</v>
      </c>
      <c r="AM1350" s="301">
        <v>100</v>
      </c>
      <c r="AN1350" s="272">
        <v>100</v>
      </c>
      <c r="AO1350" s="301">
        <v>100</v>
      </c>
      <c r="AP1350" s="301">
        <v>100</v>
      </c>
      <c r="AQ1350" s="301">
        <v>100</v>
      </c>
      <c r="AS1350" s="116" t="str">
        <f t="shared" si="191"/>
        <v>N</v>
      </c>
      <c r="AT1350" s="113">
        <f>IFERROR(SUMIF('Current NLData'!A:A,'Payment Changes'!G1350,'Current NLData'!K:K)/COUNTIF('Current NLData'!A:A,'Payment Changes'!G1350),0)+IFERROR(VLOOKUP(G1350&amp;"-ALL",NLPaymentExport,10,FALSE),0)</f>
        <v>100</v>
      </c>
      <c r="AU1350" s="117">
        <f t="shared" si="181"/>
        <v>0</v>
      </c>
    </row>
    <row r="1351" spans="1:47" outlineLevel="1" x14ac:dyDescent="0.45">
      <c r="A1351" s="3"/>
      <c r="C1351" s="4"/>
      <c r="D1351" s="456"/>
      <c r="E1351" s="90" t="str">
        <f>IF(B1351 = "",E1350,B1351)</f>
        <v>Ogden</v>
      </c>
      <c r="F1351" s="92" t="s">
        <v>908</v>
      </c>
      <c r="G1351" s="98" t="str">
        <f t="shared" si="189"/>
        <v>CP535-NEW DONOR -6th</v>
      </c>
      <c r="H1351" s="457"/>
      <c r="I1351" s="34" t="s">
        <v>81</v>
      </c>
      <c r="J1351" s="58">
        <v>30</v>
      </c>
      <c r="K1351" s="62"/>
      <c r="L1351" s="58"/>
      <c r="M1351" s="58"/>
      <c r="N1351" s="58"/>
      <c r="O1351" s="58"/>
      <c r="P1351" s="58"/>
      <c r="Q1351" s="58"/>
      <c r="R1351" s="58"/>
      <c r="S1351" s="58"/>
      <c r="T1351" s="58"/>
      <c r="U1351" s="58"/>
      <c r="V1351" s="186"/>
      <c r="W1351" s="214"/>
      <c r="X1351" s="214"/>
      <c r="Y1351" s="214"/>
      <c r="Z1351" s="214"/>
      <c r="AA1351" s="214">
        <v>100</v>
      </c>
      <c r="AB1351" s="214">
        <v>100</v>
      </c>
      <c r="AC1351" s="214">
        <v>100</v>
      </c>
      <c r="AD1351" s="214">
        <v>100</v>
      </c>
      <c r="AE1351" s="214">
        <v>100</v>
      </c>
      <c r="AF1351" s="214">
        <v>100</v>
      </c>
      <c r="AG1351" s="214">
        <v>100</v>
      </c>
      <c r="AH1351" s="214">
        <v>100</v>
      </c>
      <c r="AI1351" s="214">
        <v>100</v>
      </c>
      <c r="AJ1351" s="301">
        <v>100</v>
      </c>
      <c r="AK1351" s="301">
        <v>100</v>
      </c>
      <c r="AL1351" s="301">
        <v>100</v>
      </c>
      <c r="AM1351" s="301">
        <v>100</v>
      </c>
      <c r="AN1351" s="272">
        <v>100</v>
      </c>
      <c r="AO1351" s="301">
        <v>100</v>
      </c>
      <c r="AP1351" s="301">
        <v>100</v>
      </c>
      <c r="AQ1351" s="301">
        <v>100</v>
      </c>
      <c r="AS1351" s="116" t="str">
        <f t="shared" si="191"/>
        <v>N</v>
      </c>
      <c r="AT1351" s="113">
        <f>IFERROR(SUMIF('Current NLData'!A:A,'Payment Changes'!G1351,'Current NLData'!K:K)/COUNTIF('Current NLData'!A:A,'Payment Changes'!G1351),0)+IFERROR(VLOOKUP(G1351&amp;"-ALL",NLPaymentExport,10,FALSE),0)</f>
        <v>100</v>
      </c>
      <c r="AU1351" s="117">
        <f t="shared" ref="AU1351:AU1414" si="192">IF(OR(I1351 = "New Donor", I1351="Return Donor", I1351="Retention Bonus", I1351="Referral", I1351 = ""),"",AQ1351-AT1351 )</f>
        <v>0</v>
      </c>
    </row>
    <row r="1352" spans="1:47" outlineLevel="1" x14ac:dyDescent="0.45">
      <c r="A1352" s="3"/>
      <c r="C1352" s="4"/>
      <c r="D1352" s="456"/>
      <c r="E1352" s="90" t="str">
        <f t="shared" ref="E1352:E1360" si="193">IF(B1352 = "",E1351,B1352)</f>
        <v>Ogden</v>
      </c>
      <c r="F1352" s="92" t="s">
        <v>908</v>
      </c>
      <c r="G1352" s="98" t="str">
        <f t="shared" si="189"/>
        <v>CP535-NEW DONOR -7th</v>
      </c>
      <c r="H1352" s="457"/>
      <c r="I1352" s="34" t="s">
        <v>82</v>
      </c>
      <c r="J1352" s="58">
        <v>30</v>
      </c>
      <c r="K1352" s="62"/>
      <c r="L1352" s="58"/>
      <c r="M1352" s="58"/>
      <c r="N1352" s="58"/>
      <c r="O1352" s="58"/>
      <c r="P1352" s="58"/>
      <c r="Q1352" s="58"/>
      <c r="R1352" s="58"/>
      <c r="S1352" s="58"/>
      <c r="T1352" s="58"/>
      <c r="U1352" s="58"/>
      <c r="V1352" s="186"/>
      <c r="W1352" s="214"/>
      <c r="X1352" s="214"/>
      <c r="Y1352" s="214"/>
      <c r="Z1352" s="214"/>
      <c r="AA1352" s="214">
        <v>100</v>
      </c>
      <c r="AB1352" s="214">
        <v>100</v>
      </c>
      <c r="AC1352" s="214">
        <v>100</v>
      </c>
      <c r="AD1352" s="214">
        <v>100</v>
      </c>
      <c r="AE1352" s="214">
        <v>100</v>
      </c>
      <c r="AF1352" s="214">
        <v>100</v>
      </c>
      <c r="AG1352" s="214">
        <v>100</v>
      </c>
      <c r="AH1352" s="214">
        <v>100</v>
      </c>
      <c r="AI1352" s="214">
        <v>100</v>
      </c>
      <c r="AJ1352" s="301">
        <v>100</v>
      </c>
      <c r="AK1352" s="301">
        <v>100</v>
      </c>
      <c r="AL1352" s="301">
        <v>100</v>
      </c>
      <c r="AM1352" s="301">
        <v>100</v>
      </c>
      <c r="AN1352" s="272">
        <v>100</v>
      </c>
      <c r="AO1352" s="301">
        <v>100</v>
      </c>
      <c r="AP1352" s="301">
        <v>100</v>
      </c>
      <c r="AQ1352" s="301">
        <v>100</v>
      </c>
      <c r="AS1352" s="116" t="str">
        <f t="shared" si="191"/>
        <v>N</v>
      </c>
      <c r="AT1352" s="113">
        <f>IFERROR(SUMIF('Current NLData'!A:A,'Payment Changes'!G1352,'Current NLData'!K:K)/COUNTIF('Current NLData'!A:A,'Payment Changes'!G1352),0)+IFERROR(VLOOKUP(G1352&amp;"-ALL",NLPaymentExport,10,FALSE),0)</f>
        <v>100</v>
      </c>
      <c r="AU1352" s="117">
        <f t="shared" si="192"/>
        <v>0</v>
      </c>
    </row>
    <row r="1353" spans="1:47" outlineLevel="1" x14ac:dyDescent="0.45">
      <c r="A1353" s="3"/>
      <c r="C1353" s="4"/>
      <c r="D1353" s="456"/>
      <c r="E1353" s="90" t="str">
        <f t="shared" si="193"/>
        <v>Ogden</v>
      </c>
      <c r="F1353" s="92" t="s">
        <v>908</v>
      </c>
      <c r="G1353" s="98" t="str">
        <f t="shared" si="189"/>
        <v>CP535-NEW DONOR -8th</v>
      </c>
      <c r="H1353" s="457"/>
      <c r="I1353" s="35" t="s">
        <v>83</v>
      </c>
      <c r="J1353" s="63">
        <v>30</v>
      </c>
      <c r="K1353" s="64"/>
      <c r="L1353" s="63"/>
      <c r="M1353" s="63"/>
      <c r="N1353" s="63"/>
      <c r="O1353" s="63"/>
      <c r="P1353" s="63"/>
      <c r="Q1353" s="63"/>
      <c r="R1353" s="63"/>
      <c r="S1353" s="63"/>
      <c r="T1353" s="63"/>
      <c r="U1353" s="63"/>
      <c r="V1353" s="187"/>
      <c r="W1353" s="221"/>
      <c r="X1353" s="221"/>
      <c r="Y1353" s="221"/>
      <c r="Z1353" s="221"/>
      <c r="AA1353" s="221">
        <v>100</v>
      </c>
      <c r="AB1353" s="221">
        <v>100</v>
      </c>
      <c r="AC1353" s="221">
        <v>100</v>
      </c>
      <c r="AD1353" s="221">
        <v>100</v>
      </c>
      <c r="AE1353" s="221">
        <v>100</v>
      </c>
      <c r="AF1353" s="221">
        <v>100</v>
      </c>
      <c r="AG1353" s="221">
        <v>100</v>
      </c>
      <c r="AH1353" s="221">
        <v>100</v>
      </c>
      <c r="AI1353" s="221">
        <v>100</v>
      </c>
      <c r="AJ1353" s="302">
        <v>100</v>
      </c>
      <c r="AK1353" s="302">
        <v>100</v>
      </c>
      <c r="AL1353" s="302">
        <v>100</v>
      </c>
      <c r="AM1353" s="302">
        <v>100</v>
      </c>
      <c r="AN1353" s="273">
        <v>100</v>
      </c>
      <c r="AO1353" s="302">
        <v>100</v>
      </c>
      <c r="AP1353" s="302">
        <v>100</v>
      </c>
      <c r="AQ1353" s="302">
        <v>100</v>
      </c>
      <c r="AS1353" s="116" t="str">
        <f t="shared" si="191"/>
        <v>N</v>
      </c>
      <c r="AT1353" s="113">
        <f>IFERROR(SUMIF('Current NLData'!A:A,'Payment Changes'!G1353,'Current NLData'!K:K)/COUNTIF('Current NLData'!A:A,'Payment Changes'!G1353),0)+IFERROR(VLOOKUP(G1353&amp;"-ALL",NLPaymentExport,10,FALSE),0)</f>
        <v>100</v>
      </c>
      <c r="AU1353" s="117">
        <f t="shared" si="192"/>
        <v>0</v>
      </c>
    </row>
    <row r="1354" spans="1:47" ht="28.5" outlineLevel="1" x14ac:dyDescent="0.45">
      <c r="A1354" s="3"/>
      <c r="C1354" s="4"/>
      <c r="D1354" s="456"/>
      <c r="E1354" s="90" t="str">
        <f t="shared" si="193"/>
        <v>Ogden</v>
      </c>
      <c r="F1354" s="92" t="s">
        <v>908</v>
      </c>
      <c r="G1354" s="98" t="str">
        <f t="shared" si="189"/>
        <v>CP535-RETURN - 1st don of the week -STD</v>
      </c>
      <c r="H1354" s="457"/>
      <c r="I1354" s="36" t="s">
        <v>84</v>
      </c>
      <c r="J1354" s="58">
        <v>30</v>
      </c>
      <c r="K1354" s="58"/>
      <c r="L1354" s="58"/>
      <c r="M1354" s="58"/>
      <c r="N1354" s="58"/>
      <c r="O1354" s="58"/>
      <c r="P1354" s="58"/>
      <c r="Q1354" s="58"/>
      <c r="R1354" s="58"/>
      <c r="S1354" s="58"/>
      <c r="T1354" s="58"/>
      <c r="U1354" s="58"/>
      <c r="V1354" s="186"/>
      <c r="W1354" s="214"/>
      <c r="X1354" s="214"/>
      <c r="Y1354" s="214"/>
      <c r="Z1354" s="214"/>
      <c r="AA1354" s="214">
        <v>45</v>
      </c>
      <c r="AB1354" s="214">
        <v>45</v>
      </c>
      <c r="AC1354" s="214">
        <v>45</v>
      </c>
      <c r="AD1354" s="214">
        <v>45</v>
      </c>
      <c r="AE1354" s="214">
        <v>45</v>
      </c>
      <c r="AF1354" s="214">
        <v>45</v>
      </c>
      <c r="AG1354" s="214">
        <v>45</v>
      </c>
      <c r="AH1354" s="214">
        <v>45</v>
      </c>
      <c r="AI1354" s="214">
        <v>45</v>
      </c>
      <c r="AJ1354" s="301">
        <v>45</v>
      </c>
      <c r="AK1354" s="301">
        <v>45</v>
      </c>
      <c r="AL1354" s="301">
        <v>45</v>
      </c>
      <c r="AM1354" s="301">
        <v>45</v>
      </c>
      <c r="AN1354" s="272">
        <v>45</v>
      </c>
      <c r="AO1354" s="301">
        <v>45</v>
      </c>
      <c r="AP1354" s="301">
        <v>45</v>
      </c>
      <c r="AQ1354" s="301">
        <v>45</v>
      </c>
      <c r="AS1354" s="116" t="str">
        <f t="shared" si="191"/>
        <v>N</v>
      </c>
      <c r="AT1354" s="113">
        <f>IFERROR(SUMIF('Current NLData'!A:A,'Payment Changes'!G1354,'Current NLData'!K:K)/COUNTIF('Current NLData'!A:A,'Payment Changes'!G1354),0)+IFERROR(VLOOKUP(G1354&amp;"-ALL",NLPaymentExport,10,FALSE),0)</f>
        <v>45</v>
      </c>
      <c r="AU1354" s="117">
        <f t="shared" si="192"/>
        <v>0</v>
      </c>
    </row>
    <row r="1355" spans="1:47" ht="28.5" outlineLevel="1" x14ac:dyDescent="0.45">
      <c r="A1355" s="3"/>
      <c r="C1355" s="4"/>
      <c r="D1355" s="456"/>
      <c r="E1355" s="90" t="str">
        <f t="shared" si="193"/>
        <v>Ogden</v>
      </c>
      <c r="F1355" s="92" t="s">
        <v>908</v>
      </c>
      <c r="G1355" s="98" t="str">
        <f t="shared" si="189"/>
        <v>CP535-RETURN - 2nd don of the week -BONUS</v>
      </c>
      <c r="H1355" s="457"/>
      <c r="I1355" s="36" t="s">
        <v>85</v>
      </c>
      <c r="J1355" s="58">
        <v>45</v>
      </c>
      <c r="K1355" s="58"/>
      <c r="L1355" s="58"/>
      <c r="M1355" s="58"/>
      <c r="N1355" s="58"/>
      <c r="O1355" s="58"/>
      <c r="P1355" s="58"/>
      <c r="Q1355" s="58"/>
      <c r="R1355" s="58"/>
      <c r="S1355" s="58"/>
      <c r="T1355" s="58"/>
      <c r="U1355" s="58"/>
      <c r="V1355" s="186"/>
      <c r="W1355" s="214"/>
      <c r="X1355" s="214"/>
      <c r="Y1355" s="214"/>
      <c r="Z1355" s="214"/>
      <c r="AA1355" s="214">
        <v>30</v>
      </c>
      <c r="AB1355" s="214">
        <v>30</v>
      </c>
      <c r="AC1355" s="214">
        <v>30</v>
      </c>
      <c r="AD1355" s="214">
        <v>30</v>
      </c>
      <c r="AE1355" s="214">
        <v>30</v>
      </c>
      <c r="AF1355" s="214">
        <v>30</v>
      </c>
      <c r="AG1355" s="214">
        <v>30</v>
      </c>
      <c r="AH1355" s="214">
        <v>30</v>
      </c>
      <c r="AI1355" s="214">
        <v>30</v>
      </c>
      <c r="AJ1355" s="301">
        <v>30</v>
      </c>
      <c r="AK1355" s="301">
        <v>30</v>
      </c>
      <c r="AL1355" s="301">
        <v>30</v>
      </c>
      <c r="AM1355" s="301">
        <v>30</v>
      </c>
      <c r="AN1355" s="289">
        <v>25</v>
      </c>
      <c r="AO1355" s="301">
        <v>25</v>
      </c>
      <c r="AP1355" s="301">
        <v>25</v>
      </c>
      <c r="AQ1355" s="301">
        <v>25</v>
      </c>
      <c r="AS1355" s="116" t="str">
        <f t="shared" si="191"/>
        <v>N</v>
      </c>
      <c r="AT1355" s="113">
        <f>IFERROR(SUMIF('Current NLData'!A:A,'Payment Changes'!G1355,'Current NLData'!K:K)/COUNTIF('Current NLData'!A:A,'Payment Changes'!G1355),0)+IFERROR(VLOOKUP(G1355&amp;"-ALL",NLPaymentExport,10,FALSE),0)</f>
        <v>25</v>
      </c>
      <c r="AU1355" s="117">
        <f t="shared" si="192"/>
        <v>0</v>
      </c>
    </row>
    <row r="1356" spans="1:47" ht="28.5" outlineLevel="1" x14ac:dyDescent="0.45">
      <c r="A1356" s="3"/>
      <c r="C1356" s="4"/>
      <c r="D1356" s="456"/>
      <c r="E1356" s="90" t="str">
        <f t="shared" si="193"/>
        <v>Ogden</v>
      </c>
      <c r="F1356" s="92" t="s">
        <v>908</v>
      </c>
      <c r="G1356" s="98" t="str">
        <f t="shared" si="189"/>
        <v>CP535-RETURN - 5th don of the month -BONUS</v>
      </c>
      <c r="H1356" s="457"/>
      <c r="I1356" s="37" t="s">
        <v>86</v>
      </c>
      <c r="J1356" s="65">
        <v>0</v>
      </c>
      <c r="K1356" s="65"/>
      <c r="L1356" s="65"/>
      <c r="M1356" s="65"/>
      <c r="N1356" s="65"/>
      <c r="O1356" s="65"/>
      <c r="P1356" s="65"/>
      <c r="Q1356" s="65"/>
      <c r="R1356" s="65"/>
      <c r="S1356" s="65"/>
      <c r="T1356" s="65"/>
      <c r="U1356" s="65"/>
      <c r="V1356" s="188"/>
      <c r="W1356" s="222"/>
      <c r="X1356" s="222"/>
      <c r="Y1356" s="222"/>
      <c r="Z1356" s="222"/>
      <c r="AA1356" s="222">
        <v>0</v>
      </c>
      <c r="AB1356" s="222">
        <v>0</v>
      </c>
      <c r="AC1356" s="222">
        <v>0</v>
      </c>
      <c r="AD1356" s="222">
        <v>0</v>
      </c>
      <c r="AE1356" s="222">
        <v>0</v>
      </c>
      <c r="AF1356" s="222">
        <v>0</v>
      </c>
      <c r="AG1356" s="222">
        <v>0</v>
      </c>
      <c r="AH1356" s="222">
        <v>0</v>
      </c>
      <c r="AI1356" s="222">
        <v>0</v>
      </c>
      <c r="AJ1356" s="303">
        <v>0</v>
      </c>
      <c r="AK1356" s="303">
        <v>0</v>
      </c>
      <c r="AL1356" s="303">
        <v>0</v>
      </c>
      <c r="AM1356" s="303">
        <v>0</v>
      </c>
      <c r="AN1356" s="287">
        <v>0</v>
      </c>
      <c r="AO1356" s="290">
        <v>10</v>
      </c>
      <c r="AP1356" s="303">
        <v>10</v>
      </c>
      <c r="AQ1356" s="303">
        <v>10</v>
      </c>
      <c r="AS1356" s="116" t="str">
        <f t="shared" si="191"/>
        <v>N</v>
      </c>
      <c r="AT1356" s="113">
        <f>IFERROR(SUMIF('Current NLData'!A:A,'Payment Changes'!G1356,'Current NLData'!K:K)/COUNTIF('Current NLData'!A:A,'Payment Changes'!G1356),0)+IFERROR(VLOOKUP(G1356&amp;"-ALL",NLPaymentExport,10,FALSE),0)</f>
        <v>10</v>
      </c>
      <c r="AU1356" s="117">
        <f t="shared" si="192"/>
        <v>0</v>
      </c>
    </row>
    <row r="1357" spans="1:47" ht="28.5" outlineLevel="1" x14ac:dyDescent="0.45">
      <c r="A1357" s="3"/>
      <c r="C1357" s="4"/>
      <c r="D1357" s="456"/>
      <c r="E1357" s="90" t="str">
        <f t="shared" si="193"/>
        <v>Ogden</v>
      </c>
      <c r="F1357" s="92" t="s">
        <v>908</v>
      </c>
      <c r="G1357" s="98" t="str">
        <f t="shared" si="189"/>
        <v>CP535-RETURN - 6th don of the month -BONUS</v>
      </c>
      <c r="H1357" s="457"/>
      <c r="I1357" s="38" t="s">
        <v>87</v>
      </c>
      <c r="J1357" s="58">
        <v>0</v>
      </c>
      <c r="K1357" s="58"/>
      <c r="L1357" s="58"/>
      <c r="M1357" s="58"/>
      <c r="N1357" s="58"/>
      <c r="O1357" s="58"/>
      <c r="P1357" s="58"/>
      <c r="Q1357" s="58"/>
      <c r="R1357" s="58"/>
      <c r="S1357" s="58"/>
      <c r="T1357" s="58"/>
      <c r="U1357" s="58"/>
      <c r="V1357" s="186"/>
      <c r="W1357" s="214"/>
      <c r="X1357" s="214"/>
      <c r="Y1357" s="214"/>
      <c r="Z1357" s="214"/>
      <c r="AA1357" s="214">
        <v>30</v>
      </c>
      <c r="AB1357" s="214">
        <v>30</v>
      </c>
      <c r="AC1357" s="214">
        <v>30</v>
      </c>
      <c r="AD1357" s="214">
        <v>30</v>
      </c>
      <c r="AE1357" s="214">
        <v>30</v>
      </c>
      <c r="AF1357" s="214">
        <v>30</v>
      </c>
      <c r="AG1357" s="214">
        <v>30</v>
      </c>
      <c r="AH1357" s="214">
        <v>30</v>
      </c>
      <c r="AI1357" s="214">
        <v>30</v>
      </c>
      <c r="AJ1357" s="301">
        <v>30</v>
      </c>
      <c r="AK1357" s="301">
        <v>30</v>
      </c>
      <c r="AL1357" s="301">
        <v>30</v>
      </c>
      <c r="AM1357" s="301">
        <v>30</v>
      </c>
      <c r="AN1357" s="272">
        <v>30</v>
      </c>
      <c r="AO1357" s="289">
        <v>20</v>
      </c>
      <c r="AP1357" s="301">
        <v>20</v>
      </c>
      <c r="AQ1357" s="301">
        <v>20</v>
      </c>
      <c r="AS1357" s="116" t="str">
        <f t="shared" si="191"/>
        <v>N</v>
      </c>
      <c r="AT1357" s="113">
        <f>IFERROR(SUMIF('Current NLData'!A:A,'Payment Changes'!G1357,'Current NLData'!K:K)/COUNTIF('Current NLData'!A:A,'Payment Changes'!G1357),0)+IFERROR(VLOOKUP(G1357&amp;"-ALL",NLPaymentExport,10,FALSE),0)</f>
        <v>20</v>
      </c>
      <c r="AU1357" s="117">
        <f t="shared" si="192"/>
        <v>0</v>
      </c>
    </row>
    <row r="1358" spans="1:47" ht="28.5" outlineLevel="1" x14ac:dyDescent="0.45">
      <c r="A1358" s="3"/>
      <c r="C1358" s="4"/>
      <c r="D1358" s="456"/>
      <c r="E1358" s="90" t="str">
        <f t="shared" si="193"/>
        <v>Ogden</v>
      </c>
      <c r="F1358" s="92" t="s">
        <v>908</v>
      </c>
      <c r="G1358" s="98" t="str">
        <f t="shared" si="189"/>
        <v>CP535-RETURN - 7th don of the month -BONUS</v>
      </c>
      <c r="H1358" s="457"/>
      <c r="I1358" s="38" t="s">
        <v>88</v>
      </c>
      <c r="J1358" s="58">
        <v>0</v>
      </c>
      <c r="K1358" s="58"/>
      <c r="L1358" s="58"/>
      <c r="M1358" s="58"/>
      <c r="N1358" s="58"/>
      <c r="O1358" s="58"/>
      <c r="P1358" s="58"/>
      <c r="Q1358" s="58"/>
      <c r="R1358" s="58"/>
      <c r="S1358" s="58"/>
      <c r="T1358" s="58"/>
      <c r="U1358" s="58"/>
      <c r="V1358" s="186"/>
      <c r="W1358" s="214"/>
      <c r="X1358" s="214"/>
      <c r="Y1358" s="214"/>
      <c r="Z1358" s="214"/>
      <c r="AA1358" s="214">
        <v>0</v>
      </c>
      <c r="AB1358" s="214">
        <v>0</v>
      </c>
      <c r="AC1358" s="214">
        <v>0</v>
      </c>
      <c r="AD1358" s="214">
        <v>0</v>
      </c>
      <c r="AE1358" s="214">
        <v>0</v>
      </c>
      <c r="AF1358" s="214">
        <v>0</v>
      </c>
      <c r="AG1358" s="214">
        <v>0</v>
      </c>
      <c r="AH1358" s="214">
        <v>0</v>
      </c>
      <c r="AI1358" s="214">
        <v>0</v>
      </c>
      <c r="AJ1358" s="301">
        <v>0</v>
      </c>
      <c r="AK1358" s="301">
        <v>0</v>
      </c>
      <c r="AL1358" s="301">
        <v>0</v>
      </c>
      <c r="AM1358" s="301">
        <v>0</v>
      </c>
      <c r="AN1358" s="272">
        <v>0</v>
      </c>
      <c r="AO1358" s="301">
        <v>0</v>
      </c>
      <c r="AP1358" s="301">
        <v>0</v>
      </c>
      <c r="AQ1358" s="301">
        <v>0</v>
      </c>
      <c r="AS1358" s="116" t="str">
        <f t="shared" si="191"/>
        <v>N</v>
      </c>
      <c r="AT1358" s="113">
        <f>IFERROR(SUMIF('Current NLData'!A:A,'Payment Changes'!G1358,'Current NLData'!K:K)/COUNTIF('Current NLData'!A:A,'Payment Changes'!G1358),0)+IFERROR(VLOOKUP(G1358&amp;"-ALL",NLPaymentExport,10,FALSE),0)</f>
        <v>0</v>
      </c>
      <c r="AU1358" s="117">
        <f t="shared" si="192"/>
        <v>0</v>
      </c>
    </row>
    <row r="1359" spans="1:47" ht="28.5" outlineLevel="1" x14ac:dyDescent="0.45">
      <c r="A1359" s="3"/>
      <c r="C1359" s="4"/>
      <c r="D1359" s="456"/>
      <c r="E1359" s="90" t="str">
        <f t="shared" si="193"/>
        <v>Ogden</v>
      </c>
      <c r="F1359" s="92" t="s">
        <v>908</v>
      </c>
      <c r="G1359" s="98" t="str">
        <f t="shared" si="189"/>
        <v>CP535-RETURN - 8th don of the month -BONUS</v>
      </c>
      <c r="H1359" s="457"/>
      <c r="I1359" s="38" t="s">
        <v>89</v>
      </c>
      <c r="J1359" s="58">
        <v>0</v>
      </c>
      <c r="K1359" s="58"/>
      <c r="L1359" s="58"/>
      <c r="M1359" s="58"/>
      <c r="N1359" s="58"/>
      <c r="O1359" s="58"/>
      <c r="P1359" s="58"/>
      <c r="Q1359" s="58"/>
      <c r="R1359" s="58"/>
      <c r="S1359" s="58"/>
      <c r="T1359" s="58"/>
      <c r="U1359" s="58"/>
      <c r="V1359" s="186"/>
      <c r="W1359" s="214"/>
      <c r="X1359" s="214"/>
      <c r="Y1359" s="214"/>
      <c r="Z1359" s="214"/>
      <c r="AA1359" s="214">
        <v>0</v>
      </c>
      <c r="AB1359" s="214">
        <v>0</v>
      </c>
      <c r="AC1359" s="214">
        <v>0</v>
      </c>
      <c r="AD1359" s="214">
        <v>0</v>
      </c>
      <c r="AE1359" s="214">
        <v>0</v>
      </c>
      <c r="AF1359" s="214">
        <v>0</v>
      </c>
      <c r="AG1359" s="214">
        <v>0</v>
      </c>
      <c r="AH1359" s="214">
        <v>0</v>
      </c>
      <c r="AI1359" s="214">
        <v>0</v>
      </c>
      <c r="AJ1359" s="301">
        <v>0</v>
      </c>
      <c r="AK1359" s="301">
        <v>0</v>
      </c>
      <c r="AL1359" s="301">
        <v>0</v>
      </c>
      <c r="AM1359" s="301">
        <v>0</v>
      </c>
      <c r="AN1359" s="272">
        <v>0</v>
      </c>
      <c r="AO1359" s="301">
        <v>0</v>
      </c>
      <c r="AP1359" s="301">
        <v>0</v>
      </c>
      <c r="AQ1359" s="301">
        <v>0</v>
      </c>
      <c r="AS1359" s="116" t="str">
        <f t="shared" si="191"/>
        <v>N</v>
      </c>
      <c r="AT1359" s="113">
        <f>IFERROR(SUMIF('Current NLData'!A:A,'Payment Changes'!G1359,'Current NLData'!K:K)/COUNTIF('Current NLData'!A:A,'Payment Changes'!G1359),0)+IFERROR(VLOOKUP(G1359&amp;"-ALL",NLPaymentExport,10,FALSE),0)</f>
        <v>0</v>
      </c>
      <c r="AU1359" s="117">
        <f t="shared" si="192"/>
        <v>0</v>
      </c>
    </row>
    <row r="1360" spans="1:47" ht="28.5" outlineLevel="1" x14ac:dyDescent="0.45">
      <c r="A1360" s="3"/>
      <c r="C1360" s="4" t="str">
        <f>IF(J1360=0,"Warning","")</f>
        <v/>
      </c>
      <c r="D1360" s="456"/>
      <c r="E1360" s="90" t="str">
        <f t="shared" si="193"/>
        <v>Ogden</v>
      </c>
      <c r="F1360" s="92" t="s">
        <v>908</v>
      </c>
      <c r="G1360" s="98" t="str">
        <f t="shared" si="189"/>
        <v>CP535-RETURN - Buddy referral  -BONUS</v>
      </c>
      <c r="H1360" s="457"/>
      <c r="I1360" s="39" t="s">
        <v>90</v>
      </c>
      <c r="J1360" s="58">
        <v>50</v>
      </c>
      <c r="K1360" s="58"/>
      <c r="L1360" s="58"/>
      <c r="M1360" s="58"/>
      <c r="N1360" s="58"/>
      <c r="O1360" s="58"/>
      <c r="P1360" s="58"/>
      <c r="Q1360" s="58"/>
      <c r="R1360" s="58"/>
      <c r="S1360" s="58"/>
      <c r="T1360" s="58"/>
      <c r="U1360" s="58"/>
      <c r="V1360" s="186"/>
      <c r="W1360" s="214"/>
      <c r="X1360" s="214"/>
      <c r="Y1360" s="214"/>
      <c r="Z1360" s="214"/>
      <c r="AA1360" s="214">
        <v>100</v>
      </c>
      <c r="AB1360" s="214">
        <v>100</v>
      </c>
      <c r="AC1360" s="214">
        <v>100</v>
      </c>
      <c r="AD1360" s="214">
        <v>100</v>
      </c>
      <c r="AE1360" s="214">
        <v>100</v>
      </c>
      <c r="AF1360" s="214">
        <v>100</v>
      </c>
      <c r="AG1360" s="214">
        <v>100</v>
      </c>
      <c r="AH1360" s="214">
        <v>100</v>
      </c>
      <c r="AI1360" s="214">
        <v>100</v>
      </c>
      <c r="AJ1360" s="301">
        <v>100</v>
      </c>
      <c r="AK1360" s="301">
        <v>100</v>
      </c>
      <c r="AL1360" s="301">
        <v>100</v>
      </c>
      <c r="AM1360" s="301">
        <v>100</v>
      </c>
      <c r="AN1360" s="272">
        <v>100</v>
      </c>
      <c r="AO1360" s="301">
        <v>100</v>
      </c>
      <c r="AP1360" s="301">
        <v>100</v>
      </c>
      <c r="AQ1360" s="301">
        <v>100</v>
      </c>
      <c r="AS1360" s="116" t="str">
        <f t="shared" si="191"/>
        <v>N</v>
      </c>
      <c r="AT1360" s="113">
        <f>IFERROR(SUMIF('Current NLData'!A:A,'Payment Changes'!G1360,'Current NLData'!K:K)/COUNTIF('Current NLData'!A:A,'Payment Changes'!G1360),0)+IFERROR(VLOOKUP(G1360&amp;"-ALL",NLPaymentExport,10,FALSE),0)</f>
        <v>100</v>
      </c>
      <c r="AU1360" s="117">
        <f t="shared" si="192"/>
        <v>0</v>
      </c>
    </row>
    <row r="1361" spans="1:47" ht="21.4" thickBot="1" x14ac:dyDescent="0.7">
      <c r="A1361" s="85"/>
      <c r="B1361" s="348"/>
      <c r="C1361" s="160"/>
      <c r="D1361" s="86"/>
      <c r="E1361" s="86"/>
      <c r="F1361" s="86"/>
      <c r="G1361" s="86"/>
      <c r="H1361" s="95"/>
      <c r="I1361" s="87"/>
      <c r="J1361" s="88"/>
      <c r="K1361" s="88"/>
      <c r="L1361" s="88"/>
      <c r="M1361" s="88"/>
      <c r="N1361" s="88"/>
      <c r="O1361" s="88"/>
      <c r="P1361" s="88"/>
      <c r="Q1361" s="88"/>
      <c r="R1361" s="88"/>
      <c r="S1361" s="88"/>
      <c r="T1361" s="88"/>
      <c r="U1361" s="88"/>
      <c r="V1361" s="189" t="s">
        <v>91</v>
      </c>
      <c r="W1361" s="189" t="s">
        <v>91</v>
      </c>
      <c r="X1361" s="189" t="s">
        <v>91</v>
      </c>
      <c r="Y1361" s="189" t="s">
        <v>91</v>
      </c>
      <c r="Z1361" s="189" t="s">
        <v>91</v>
      </c>
      <c r="AA1361" s="189" t="s">
        <v>91</v>
      </c>
      <c r="AB1361" s="189" t="s">
        <v>91</v>
      </c>
      <c r="AC1361" s="189" t="s">
        <v>91</v>
      </c>
      <c r="AD1361" s="257" t="s">
        <v>91</v>
      </c>
      <c r="AE1361" s="257" t="s">
        <v>91</v>
      </c>
      <c r="AF1361" s="257" t="s">
        <v>91</v>
      </c>
      <c r="AG1361" s="257" t="s">
        <v>91</v>
      </c>
      <c r="AH1361" s="257" t="s">
        <v>91</v>
      </c>
      <c r="AI1361" s="257" t="s">
        <v>91</v>
      </c>
      <c r="AJ1361" s="288" t="s">
        <v>91</v>
      </c>
      <c r="AK1361" s="311" t="s">
        <v>91</v>
      </c>
      <c r="AL1361" s="311" t="s">
        <v>91</v>
      </c>
      <c r="AM1361" s="311" t="s">
        <v>91</v>
      </c>
      <c r="AN1361" s="288" t="s">
        <v>91</v>
      </c>
      <c r="AO1361" s="311" t="s">
        <v>91</v>
      </c>
      <c r="AP1361" s="311" t="s">
        <v>91</v>
      </c>
      <c r="AQ1361" s="311" t="s">
        <v>91</v>
      </c>
      <c r="AS1361" s="116" t="str">
        <f t="shared" si="191"/>
        <v>N</v>
      </c>
      <c r="AT1361" s="113">
        <f>IFERROR(SUMIF('Current NLData'!A:A,'Payment Changes'!G1361,'Current NLData'!K:K)/COUNTIF('Current NLData'!A:A,'Payment Changes'!G1361),0)+IFERROR(VLOOKUP(G1361&amp;"-ALL",NLPaymentExport,10,FALSE),0)</f>
        <v>0</v>
      </c>
      <c r="AU1361" s="117" t="str">
        <f t="shared" si="192"/>
        <v/>
      </c>
    </row>
    <row r="1362" spans="1:47" x14ac:dyDescent="0.45">
      <c r="A1362" s="458">
        <v>74</v>
      </c>
      <c r="B1362" s="461" t="s">
        <v>914</v>
      </c>
      <c r="C1362" s="464"/>
      <c r="D1362" s="467" t="s">
        <v>907</v>
      </c>
      <c r="E1362" s="105" t="str">
        <f>IF(B1362 = "",E1361,B1362)</f>
        <v>Austin</v>
      </c>
      <c r="F1362" s="92" t="s">
        <v>915</v>
      </c>
      <c r="G1362" s="107" t="str">
        <f t="shared" ref="G1362:G1380" si="194">F1362&amp;"-"&amp;I1362</f>
        <v>CP572-New Donor</v>
      </c>
      <c r="H1362" s="470" t="s">
        <v>282</v>
      </c>
      <c r="I1362" s="76" t="s">
        <v>48</v>
      </c>
      <c r="J1362" s="40"/>
      <c r="K1362" s="41"/>
      <c r="L1362" s="41"/>
      <c r="M1362" s="42"/>
      <c r="N1362" s="40"/>
      <c r="O1362" s="40"/>
      <c r="P1362" s="40"/>
      <c r="Q1362" s="40"/>
      <c r="R1362" s="40"/>
      <c r="S1362" s="40"/>
      <c r="T1362" s="40"/>
      <c r="U1362" s="40"/>
      <c r="V1362" s="191"/>
      <c r="W1362" s="213"/>
      <c r="X1362" s="213"/>
      <c r="Y1362" s="213"/>
      <c r="Z1362" s="213"/>
      <c r="AA1362" s="213" t="s">
        <v>909</v>
      </c>
      <c r="AB1362" s="213" t="s">
        <v>909</v>
      </c>
      <c r="AC1362" s="213" t="s">
        <v>909</v>
      </c>
      <c r="AD1362" s="213" t="s">
        <v>909</v>
      </c>
      <c r="AE1362" s="213" t="s">
        <v>909</v>
      </c>
      <c r="AF1362" s="213" t="s">
        <v>909</v>
      </c>
      <c r="AG1362" s="213" t="s">
        <v>909</v>
      </c>
      <c r="AH1362" s="213" t="s">
        <v>909</v>
      </c>
      <c r="AI1362" s="213" t="s">
        <v>909</v>
      </c>
      <c r="AJ1362" s="281" t="s">
        <v>909</v>
      </c>
      <c r="AK1362" s="320" t="s">
        <v>909</v>
      </c>
      <c r="AL1362" s="320" t="s">
        <v>909</v>
      </c>
      <c r="AM1362" s="320"/>
      <c r="AN1362" s="282" t="s">
        <v>328</v>
      </c>
      <c r="AO1362" s="320" t="s">
        <v>328</v>
      </c>
      <c r="AP1362" s="320" t="s">
        <v>328</v>
      </c>
      <c r="AQ1362" s="320" t="s">
        <v>328</v>
      </c>
      <c r="AS1362" s="116" t="str">
        <f t="shared" si="191"/>
        <v>N</v>
      </c>
      <c r="AT1362" s="113">
        <f>IFERROR(SUMIF('Current NLData'!A:A,'Payment Changes'!G1362,'Current NLData'!K:K)/COUNTIF('Current NLData'!A:A,'Payment Changes'!G1362),0)+IFERROR(VLOOKUP(G1362&amp;"-ALL",NLPaymentExport,10,FALSE),0)</f>
        <v>0</v>
      </c>
      <c r="AU1362" s="117" t="str">
        <f t="shared" si="192"/>
        <v/>
      </c>
    </row>
    <row r="1363" spans="1:47" x14ac:dyDescent="0.45">
      <c r="A1363" s="459"/>
      <c r="B1363" s="462"/>
      <c r="C1363" s="465"/>
      <c r="D1363" s="468"/>
      <c r="E1363" s="90" t="str">
        <f t="shared" ref="E1363:E1370" si="195">IF(B1363 = "",E1362,B1363)</f>
        <v>Austin</v>
      </c>
      <c r="F1363" s="92" t="s">
        <v>915</v>
      </c>
      <c r="G1363" s="97" t="str">
        <f t="shared" si="194"/>
        <v>CP572-Return Donor</v>
      </c>
      <c r="H1363" s="471"/>
      <c r="I1363" s="77" t="s">
        <v>60</v>
      </c>
      <c r="J1363" s="43"/>
      <c r="K1363" s="43"/>
      <c r="L1363" s="44"/>
      <c r="M1363" s="45"/>
      <c r="N1363" s="43"/>
      <c r="O1363" s="43"/>
      <c r="P1363" s="43"/>
      <c r="Q1363" s="43"/>
      <c r="R1363" s="43"/>
      <c r="S1363" s="43"/>
      <c r="T1363" s="43"/>
      <c r="U1363" s="43"/>
      <c r="V1363" s="176"/>
      <c r="W1363" s="217"/>
      <c r="X1363" s="217"/>
      <c r="Y1363" s="217"/>
      <c r="Z1363" s="217"/>
      <c r="AA1363" s="217" t="s">
        <v>911</v>
      </c>
      <c r="AB1363" s="217" t="s">
        <v>911</v>
      </c>
      <c r="AC1363" s="217" t="s">
        <v>911</v>
      </c>
      <c r="AD1363" s="217" t="s">
        <v>911</v>
      </c>
      <c r="AE1363" s="217" t="s">
        <v>911</v>
      </c>
      <c r="AF1363" s="217" t="s">
        <v>911</v>
      </c>
      <c r="AG1363" s="217" t="s">
        <v>911</v>
      </c>
      <c r="AH1363" s="217" t="s">
        <v>911</v>
      </c>
      <c r="AI1363" s="217" t="s">
        <v>911</v>
      </c>
      <c r="AJ1363" s="270" t="s">
        <v>911</v>
      </c>
      <c r="AK1363" s="313" t="s">
        <v>911</v>
      </c>
      <c r="AL1363" s="313" t="s">
        <v>911</v>
      </c>
      <c r="AM1363" s="313"/>
      <c r="AN1363" s="271" t="s">
        <v>916</v>
      </c>
      <c r="AO1363" s="313" t="s">
        <v>916</v>
      </c>
      <c r="AP1363" s="313" t="s">
        <v>916</v>
      </c>
      <c r="AQ1363" s="313" t="s">
        <v>916</v>
      </c>
      <c r="AS1363" s="116" t="str">
        <f t="shared" si="191"/>
        <v>N</v>
      </c>
      <c r="AT1363" s="113">
        <f>IFERROR(SUMIF('Current NLData'!A:A,'Payment Changes'!G1363,'Current NLData'!K:K)/COUNTIF('Current NLData'!A:A,'Payment Changes'!G1363),0)+IFERROR(VLOOKUP(G1363&amp;"-ALL",NLPaymentExport,10,FALSE),0)</f>
        <v>0</v>
      </c>
      <c r="AU1363" s="117" t="str">
        <f t="shared" si="192"/>
        <v/>
      </c>
    </row>
    <row r="1364" spans="1:47" x14ac:dyDescent="0.45">
      <c r="A1364" s="459"/>
      <c r="B1364" s="462"/>
      <c r="C1364" s="465"/>
      <c r="D1364" s="468"/>
      <c r="E1364" s="90" t="str">
        <f t="shared" si="195"/>
        <v>Austin</v>
      </c>
      <c r="F1364" s="92" t="s">
        <v>915</v>
      </c>
      <c r="G1364" s="97" t="str">
        <f t="shared" si="194"/>
        <v>CP572-Retention Bonus</v>
      </c>
      <c r="H1364" s="471"/>
      <c r="I1364" s="78" t="s">
        <v>62</v>
      </c>
      <c r="J1364" s="46"/>
      <c r="K1364" s="46"/>
      <c r="L1364" s="47"/>
      <c r="M1364" s="48"/>
      <c r="N1364" s="46"/>
      <c r="O1364" s="141"/>
      <c r="P1364" s="141"/>
      <c r="Q1364" s="141"/>
      <c r="R1364" s="141"/>
      <c r="S1364" s="141"/>
      <c r="T1364" s="141"/>
      <c r="U1364" s="141"/>
      <c r="V1364" s="177"/>
      <c r="W1364" s="218"/>
      <c r="X1364" s="218"/>
      <c r="Y1364" s="218"/>
      <c r="Z1364" s="218"/>
      <c r="AA1364" s="218" t="s">
        <v>65</v>
      </c>
      <c r="AB1364" s="218" t="s">
        <v>65</v>
      </c>
      <c r="AC1364" s="218" t="s">
        <v>65</v>
      </c>
      <c r="AD1364" s="218" t="s">
        <v>65</v>
      </c>
      <c r="AE1364" s="218" t="s">
        <v>65</v>
      </c>
      <c r="AF1364" s="218" t="s">
        <v>65</v>
      </c>
      <c r="AG1364" s="218" t="s">
        <v>65</v>
      </c>
      <c r="AH1364" s="218" t="s">
        <v>65</v>
      </c>
      <c r="AI1364" s="218" t="s">
        <v>65</v>
      </c>
      <c r="AJ1364" s="280" t="s">
        <v>65</v>
      </c>
      <c r="AK1364" s="314" t="s">
        <v>65</v>
      </c>
      <c r="AL1364" s="314" t="s">
        <v>65</v>
      </c>
      <c r="AM1364" s="314"/>
      <c r="AN1364" s="276" t="s">
        <v>917</v>
      </c>
      <c r="AO1364" s="276" t="s">
        <v>64</v>
      </c>
      <c r="AP1364" s="314" t="s">
        <v>64</v>
      </c>
      <c r="AQ1364" s="314" t="s">
        <v>64</v>
      </c>
      <c r="AS1364" s="116" t="str">
        <f t="shared" si="191"/>
        <v>N</v>
      </c>
      <c r="AT1364" s="113">
        <f>IFERROR(SUMIF('Current NLData'!A:A,'Payment Changes'!G1364,'Current NLData'!K:K)/COUNTIF('Current NLData'!A:A,'Payment Changes'!G1364),0)+IFERROR(VLOOKUP(G1364&amp;"-ALL",NLPaymentExport,10,FALSE),0)</f>
        <v>0</v>
      </c>
      <c r="AU1364" s="117" t="str">
        <f t="shared" si="192"/>
        <v/>
      </c>
    </row>
    <row r="1365" spans="1:47" ht="14.65" thickBot="1" x14ac:dyDescent="0.5">
      <c r="A1365" s="460"/>
      <c r="B1365" s="463"/>
      <c r="C1365" s="466"/>
      <c r="D1365" s="469"/>
      <c r="E1365" s="109" t="str">
        <f t="shared" si="195"/>
        <v>Austin</v>
      </c>
      <c r="F1365" s="110" t="s">
        <v>915</v>
      </c>
      <c r="G1365" s="111" t="str">
        <f t="shared" si="194"/>
        <v>CP572-Referral</v>
      </c>
      <c r="H1365" s="472"/>
      <c r="I1365" s="79" t="s">
        <v>73</v>
      </c>
      <c r="J1365" s="49"/>
      <c r="K1365" s="49"/>
      <c r="L1365" s="50"/>
      <c r="M1365" s="51"/>
      <c r="N1365" s="49"/>
      <c r="O1365" s="49"/>
      <c r="P1365" s="49"/>
      <c r="Q1365" s="49"/>
      <c r="R1365" s="49"/>
      <c r="S1365" s="49"/>
      <c r="T1365" s="49"/>
      <c r="U1365" s="49"/>
      <c r="V1365" s="178"/>
      <c r="W1365" s="219"/>
      <c r="X1365" s="219"/>
      <c r="Y1365" s="219"/>
      <c r="Z1365" s="219"/>
      <c r="AA1365" s="219">
        <v>100</v>
      </c>
      <c r="AB1365" s="219">
        <v>100</v>
      </c>
      <c r="AC1365" s="219">
        <v>100</v>
      </c>
      <c r="AD1365" s="219">
        <v>100</v>
      </c>
      <c r="AE1365" s="219">
        <v>100</v>
      </c>
      <c r="AF1365" s="219">
        <v>100</v>
      </c>
      <c r="AG1365" s="219">
        <v>100</v>
      </c>
      <c r="AH1365" s="219">
        <v>100</v>
      </c>
      <c r="AI1365" s="219">
        <v>100</v>
      </c>
      <c r="AJ1365" s="277">
        <v>100</v>
      </c>
      <c r="AK1365" s="315">
        <v>100</v>
      </c>
      <c r="AL1365" s="315">
        <v>100</v>
      </c>
      <c r="AM1365" s="315"/>
      <c r="AN1365" s="283" t="s">
        <v>145</v>
      </c>
      <c r="AO1365" s="315" t="s">
        <v>145</v>
      </c>
      <c r="AP1365" s="315" t="s">
        <v>145</v>
      </c>
      <c r="AQ1365" s="315" t="s">
        <v>145</v>
      </c>
      <c r="AS1365" s="116" t="str">
        <f t="shared" si="191"/>
        <v>N</v>
      </c>
      <c r="AT1365" s="113">
        <f>IFERROR(SUMIF('Current NLData'!A:A,'Payment Changes'!G1365,'Current NLData'!K:K)/COUNTIF('Current NLData'!A:A,'Payment Changes'!G1365),0)+IFERROR(VLOOKUP(G1365&amp;"-ALL",NLPaymentExport,10,FALSE),0)</f>
        <v>0</v>
      </c>
      <c r="AU1365" s="117" t="str">
        <f t="shared" si="192"/>
        <v/>
      </c>
    </row>
    <row r="1366" spans="1:47" outlineLevel="1" x14ac:dyDescent="0.45">
      <c r="A1366" s="3"/>
      <c r="C1366" s="4"/>
      <c r="D1366" s="455" t="s">
        <v>908</v>
      </c>
      <c r="E1366" s="90" t="str">
        <f t="shared" si="195"/>
        <v>Austin</v>
      </c>
      <c r="F1366" s="92" t="s">
        <v>915</v>
      </c>
      <c r="G1366" s="98" t="str">
        <f t="shared" si="194"/>
        <v>CP572-NEW DONOR -1st</v>
      </c>
      <c r="H1366" s="457" t="s">
        <v>75</v>
      </c>
      <c r="I1366" s="33" t="s">
        <v>76</v>
      </c>
      <c r="J1366" s="60">
        <v>100</v>
      </c>
      <c r="K1366" s="61"/>
      <c r="L1366" s="60"/>
      <c r="M1366" s="60"/>
      <c r="N1366" s="60"/>
      <c r="O1366" s="60"/>
      <c r="P1366" s="60"/>
      <c r="Q1366" s="60"/>
      <c r="R1366" s="60"/>
      <c r="S1366" s="60"/>
      <c r="T1366" s="60"/>
      <c r="U1366" s="60"/>
      <c r="V1366" s="192"/>
      <c r="W1366" s="220"/>
      <c r="X1366" s="220"/>
      <c r="Y1366" s="220"/>
      <c r="Z1366" s="220"/>
      <c r="AA1366" s="220">
        <v>75</v>
      </c>
      <c r="AB1366" s="220">
        <v>75</v>
      </c>
      <c r="AC1366" s="220">
        <v>75</v>
      </c>
      <c r="AD1366" s="220">
        <v>75</v>
      </c>
      <c r="AE1366" s="220">
        <v>75</v>
      </c>
      <c r="AF1366" s="220">
        <v>75</v>
      </c>
      <c r="AG1366" s="220">
        <v>75</v>
      </c>
      <c r="AH1366" s="220">
        <v>75</v>
      </c>
      <c r="AI1366" s="220">
        <v>75</v>
      </c>
      <c r="AJ1366" s="272">
        <v>75</v>
      </c>
      <c r="AK1366" s="301">
        <v>75</v>
      </c>
      <c r="AL1366" s="301">
        <v>75</v>
      </c>
      <c r="AM1366" s="301"/>
      <c r="AN1366" s="289">
        <v>100</v>
      </c>
      <c r="AO1366" s="301">
        <v>100</v>
      </c>
      <c r="AP1366" s="301">
        <v>100</v>
      </c>
      <c r="AQ1366" s="301">
        <v>100</v>
      </c>
      <c r="AS1366" s="116" t="str">
        <f t="shared" si="191"/>
        <v>N</v>
      </c>
      <c r="AT1366" s="113">
        <f>IFERROR(SUMIF('Current NLData'!A:A,'Payment Changes'!G1366,'Current NLData'!K:K)/COUNTIF('Current NLData'!A:A,'Payment Changes'!G1366),0)+IFERROR(VLOOKUP(G1366&amp;"-ALL",NLPaymentExport,10,FALSE),0)</f>
        <v>100</v>
      </c>
      <c r="AU1366" s="117">
        <f t="shared" si="192"/>
        <v>0</v>
      </c>
    </row>
    <row r="1367" spans="1:47" outlineLevel="1" x14ac:dyDescent="0.45">
      <c r="A1367" s="3"/>
      <c r="C1367" s="4"/>
      <c r="D1367" s="456"/>
      <c r="E1367" s="90" t="str">
        <f t="shared" si="195"/>
        <v>Austin</v>
      </c>
      <c r="F1367" s="92" t="s">
        <v>915</v>
      </c>
      <c r="G1367" s="98" t="str">
        <f t="shared" si="194"/>
        <v>CP572-NEW DONOR -2nd</v>
      </c>
      <c r="H1367" s="457"/>
      <c r="I1367" s="34" t="s">
        <v>77</v>
      </c>
      <c r="J1367" s="58">
        <v>100</v>
      </c>
      <c r="K1367" s="62"/>
      <c r="L1367" s="58"/>
      <c r="M1367" s="58"/>
      <c r="N1367" s="58"/>
      <c r="O1367" s="58"/>
      <c r="P1367" s="58"/>
      <c r="Q1367" s="58"/>
      <c r="R1367" s="58"/>
      <c r="S1367" s="58"/>
      <c r="T1367" s="58"/>
      <c r="U1367" s="58"/>
      <c r="V1367" s="190"/>
      <c r="W1367" s="214"/>
      <c r="X1367" s="214"/>
      <c r="Y1367" s="214"/>
      <c r="Z1367" s="214"/>
      <c r="AA1367" s="214">
        <v>125</v>
      </c>
      <c r="AB1367" s="214">
        <v>125</v>
      </c>
      <c r="AC1367" s="214">
        <v>125</v>
      </c>
      <c r="AD1367" s="214">
        <v>125</v>
      </c>
      <c r="AE1367" s="214">
        <v>125</v>
      </c>
      <c r="AF1367" s="214">
        <v>125</v>
      </c>
      <c r="AG1367" s="214">
        <v>125</v>
      </c>
      <c r="AH1367" s="214">
        <v>125</v>
      </c>
      <c r="AI1367" s="214">
        <v>125</v>
      </c>
      <c r="AJ1367" s="301">
        <v>125</v>
      </c>
      <c r="AK1367" s="301">
        <v>125</v>
      </c>
      <c r="AL1367" s="301">
        <v>125</v>
      </c>
      <c r="AM1367" s="301"/>
      <c r="AN1367" s="289">
        <v>100</v>
      </c>
      <c r="AO1367" s="301">
        <v>100</v>
      </c>
      <c r="AP1367" s="301">
        <v>100</v>
      </c>
      <c r="AQ1367" s="301">
        <v>100</v>
      </c>
      <c r="AS1367" s="116" t="str">
        <f t="shared" si="191"/>
        <v>N</v>
      </c>
      <c r="AT1367" s="113">
        <f>IFERROR(SUMIF('Current NLData'!A:A,'Payment Changes'!G1367,'Current NLData'!K:K)/COUNTIF('Current NLData'!A:A,'Payment Changes'!G1367),0)+IFERROR(VLOOKUP(G1367&amp;"-ALL",NLPaymentExport,10,FALSE),0)</f>
        <v>100</v>
      </c>
      <c r="AU1367" s="117">
        <f t="shared" si="192"/>
        <v>0</v>
      </c>
    </row>
    <row r="1368" spans="1:47" outlineLevel="1" x14ac:dyDescent="0.45">
      <c r="A1368" s="3"/>
      <c r="C1368" s="4"/>
      <c r="D1368" s="456"/>
      <c r="E1368" s="90" t="str">
        <f t="shared" si="195"/>
        <v>Austin</v>
      </c>
      <c r="F1368" s="92" t="s">
        <v>915</v>
      </c>
      <c r="G1368" s="98" t="str">
        <f t="shared" si="194"/>
        <v>CP572-NEW DONOR -3rd</v>
      </c>
      <c r="H1368" s="457"/>
      <c r="I1368" s="34" t="s">
        <v>78</v>
      </c>
      <c r="J1368" s="58">
        <v>30</v>
      </c>
      <c r="K1368" s="62"/>
      <c r="L1368" s="58"/>
      <c r="M1368" s="58"/>
      <c r="N1368" s="58"/>
      <c r="O1368" s="58"/>
      <c r="P1368" s="58"/>
      <c r="Q1368" s="58"/>
      <c r="R1368" s="58"/>
      <c r="S1368" s="58"/>
      <c r="T1368" s="58"/>
      <c r="U1368" s="58"/>
      <c r="V1368" s="190"/>
      <c r="W1368" s="214"/>
      <c r="X1368" s="214"/>
      <c r="Y1368" s="214"/>
      <c r="Z1368" s="214"/>
      <c r="AA1368" s="214">
        <v>100</v>
      </c>
      <c r="AB1368" s="214">
        <v>100</v>
      </c>
      <c r="AC1368" s="214">
        <v>100</v>
      </c>
      <c r="AD1368" s="214">
        <v>100</v>
      </c>
      <c r="AE1368" s="214">
        <v>100</v>
      </c>
      <c r="AF1368" s="214">
        <v>100</v>
      </c>
      <c r="AG1368" s="214">
        <v>100</v>
      </c>
      <c r="AH1368" s="214">
        <v>100</v>
      </c>
      <c r="AI1368" s="214">
        <v>100</v>
      </c>
      <c r="AJ1368" s="301">
        <v>100</v>
      </c>
      <c r="AK1368" s="301">
        <v>100</v>
      </c>
      <c r="AL1368" s="301">
        <v>100</v>
      </c>
      <c r="AM1368" s="301"/>
      <c r="AN1368" s="289">
        <v>100</v>
      </c>
      <c r="AO1368" s="301">
        <v>100</v>
      </c>
      <c r="AP1368" s="301">
        <v>100</v>
      </c>
      <c r="AQ1368" s="301">
        <v>100</v>
      </c>
      <c r="AS1368" s="116" t="str">
        <f t="shared" si="191"/>
        <v>N</v>
      </c>
      <c r="AT1368" s="113">
        <f>IFERROR(SUMIF('Current NLData'!A:A,'Payment Changes'!G1368,'Current NLData'!K:K)/COUNTIF('Current NLData'!A:A,'Payment Changes'!G1368),0)+IFERROR(VLOOKUP(G1368&amp;"-ALL",NLPaymentExport,10,FALSE),0)</f>
        <v>100</v>
      </c>
      <c r="AU1368" s="117">
        <f t="shared" si="192"/>
        <v>0</v>
      </c>
    </row>
    <row r="1369" spans="1:47" outlineLevel="1" x14ac:dyDescent="0.45">
      <c r="A1369" s="3"/>
      <c r="C1369" s="4"/>
      <c r="D1369" s="456"/>
      <c r="E1369" s="90" t="str">
        <f t="shared" si="195"/>
        <v>Austin</v>
      </c>
      <c r="F1369" s="92" t="s">
        <v>915</v>
      </c>
      <c r="G1369" s="98" t="str">
        <f t="shared" si="194"/>
        <v>CP572-NEW DONOR -4th</v>
      </c>
      <c r="H1369" s="457"/>
      <c r="I1369" s="34" t="s">
        <v>79</v>
      </c>
      <c r="J1369" s="58">
        <v>30</v>
      </c>
      <c r="K1369" s="62"/>
      <c r="L1369" s="58"/>
      <c r="M1369" s="58"/>
      <c r="N1369" s="58"/>
      <c r="O1369" s="58"/>
      <c r="P1369" s="58"/>
      <c r="Q1369" s="58"/>
      <c r="R1369" s="58"/>
      <c r="S1369" s="58"/>
      <c r="T1369" s="58"/>
      <c r="U1369" s="58"/>
      <c r="V1369" s="190"/>
      <c r="W1369" s="214"/>
      <c r="X1369" s="214"/>
      <c r="Y1369" s="214"/>
      <c r="Z1369" s="214"/>
      <c r="AA1369" s="214">
        <v>100</v>
      </c>
      <c r="AB1369" s="214">
        <v>100</v>
      </c>
      <c r="AC1369" s="214">
        <v>100</v>
      </c>
      <c r="AD1369" s="214">
        <v>100</v>
      </c>
      <c r="AE1369" s="214">
        <v>100</v>
      </c>
      <c r="AF1369" s="214">
        <v>100</v>
      </c>
      <c r="AG1369" s="214">
        <v>100</v>
      </c>
      <c r="AH1369" s="214">
        <v>100</v>
      </c>
      <c r="AI1369" s="214">
        <v>100</v>
      </c>
      <c r="AJ1369" s="301">
        <v>100</v>
      </c>
      <c r="AK1369" s="301">
        <v>100</v>
      </c>
      <c r="AL1369" s="301">
        <v>100</v>
      </c>
      <c r="AM1369" s="301"/>
      <c r="AN1369" s="289">
        <v>100</v>
      </c>
      <c r="AO1369" s="301">
        <v>100</v>
      </c>
      <c r="AP1369" s="301">
        <v>100</v>
      </c>
      <c r="AQ1369" s="301">
        <v>100</v>
      </c>
      <c r="AS1369" s="116" t="str">
        <f t="shared" si="191"/>
        <v>N</v>
      </c>
      <c r="AT1369" s="113">
        <f>IFERROR(SUMIF('Current NLData'!A:A,'Payment Changes'!G1369,'Current NLData'!K:K)/COUNTIF('Current NLData'!A:A,'Payment Changes'!G1369),0)+IFERROR(VLOOKUP(G1369&amp;"-ALL",NLPaymentExport,10,FALSE),0)</f>
        <v>100</v>
      </c>
      <c r="AU1369" s="117">
        <f t="shared" si="192"/>
        <v>0</v>
      </c>
    </row>
    <row r="1370" spans="1:47" outlineLevel="1" x14ac:dyDescent="0.45">
      <c r="A1370" s="3"/>
      <c r="C1370" s="4"/>
      <c r="D1370" s="456"/>
      <c r="E1370" s="90" t="str">
        <f t="shared" si="195"/>
        <v>Austin</v>
      </c>
      <c r="F1370" s="92" t="s">
        <v>915</v>
      </c>
      <c r="G1370" s="98" t="str">
        <f t="shared" si="194"/>
        <v>CP572-NEW DONOR -5th</v>
      </c>
      <c r="H1370" s="457"/>
      <c r="I1370" s="34" t="s">
        <v>80</v>
      </c>
      <c r="J1370" s="58">
        <v>30</v>
      </c>
      <c r="K1370" s="62"/>
      <c r="L1370" s="58"/>
      <c r="M1370" s="58"/>
      <c r="N1370" s="58"/>
      <c r="O1370" s="58"/>
      <c r="P1370" s="58"/>
      <c r="Q1370" s="58"/>
      <c r="R1370" s="58"/>
      <c r="S1370" s="58"/>
      <c r="T1370" s="58"/>
      <c r="U1370" s="58"/>
      <c r="V1370" s="190"/>
      <c r="W1370" s="214"/>
      <c r="X1370" s="214"/>
      <c r="Y1370" s="214"/>
      <c r="Z1370" s="214"/>
      <c r="AA1370" s="214">
        <v>100</v>
      </c>
      <c r="AB1370" s="214">
        <v>100</v>
      </c>
      <c r="AC1370" s="214">
        <v>100</v>
      </c>
      <c r="AD1370" s="214">
        <v>100</v>
      </c>
      <c r="AE1370" s="214">
        <v>100</v>
      </c>
      <c r="AF1370" s="214">
        <v>100</v>
      </c>
      <c r="AG1370" s="214">
        <v>100</v>
      </c>
      <c r="AH1370" s="214">
        <v>100</v>
      </c>
      <c r="AI1370" s="214">
        <v>100</v>
      </c>
      <c r="AJ1370" s="301">
        <v>100</v>
      </c>
      <c r="AK1370" s="301">
        <v>100</v>
      </c>
      <c r="AL1370" s="301">
        <v>100</v>
      </c>
      <c r="AM1370" s="301"/>
      <c r="AN1370" s="289">
        <v>100</v>
      </c>
      <c r="AO1370" s="301">
        <v>100</v>
      </c>
      <c r="AP1370" s="301">
        <v>100</v>
      </c>
      <c r="AQ1370" s="301">
        <v>100</v>
      </c>
      <c r="AS1370" s="116" t="str">
        <f t="shared" si="191"/>
        <v>N</v>
      </c>
      <c r="AT1370" s="113">
        <f>IFERROR(SUMIF('Current NLData'!A:A,'Payment Changes'!G1370,'Current NLData'!K:K)/COUNTIF('Current NLData'!A:A,'Payment Changes'!G1370),0)+IFERROR(VLOOKUP(G1370&amp;"-ALL",NLPaymentExport,10,FALSE),0)</f>
        <v>100</v>
      </c>
      <c r="AU1370" s="117">
        <f t="shared" si="192"/>
        <v>0</v>
      </c>
    </row>
    <row r="1371" spans="1:47" outlineLevel="1" x14ac:dyDescent="0.45">
      <c r="A1371" s="3"/>
      <c r="C1371" s="4"/>
      <c r="D1371" s="456"/>
      <c r="E1371" s="90" t="str">
        <f>IF(B1371 = "",E1370,B1371)</f>
        <v>Austin</v>
      </c>
      <c r="F1371" s="92" t="s">
        <v>915</v>
      </c>
      <c r="G1371" s="98" t="str">
        <f t="shared" si="194"/>
        <v>CP572-NEW DONOR -6th</v>
      </c>
      <c r="H1371" s="457"/>
      <c r="I1371" s="34" t="s">
        <v>81</v>
      </c>
      <c r="J1371" s="58">
        <v>30</v>
      </c>
      <c r="K1371" s="62"/>
      <c r="L1371" s="58"/>
      <c r="M1371" s="58"/>
      <c r="N1371" s="58"/>
      <c r="O1371" s="58"/>
      <c r="P1371" s="58"/>
      <c r="Q1371" s="58"/>
      <c r="R1371" s="58"/>
      <c r="S1371" s="58"/>
      <c r="T1371" s="58"/>
      <c r="U1371" s="58"/>
      <c r="V1371" s="186"/>
      <c r="W1371" s="214"/>
      <c r="X1371" s="214"/>
      <c r="Y1371" s="214"/>
      <c r="Z1371" s="214"/>
      <c r="AA1371" s="214">
        <v>100</v>
      </c>
      <c r="AB1371" s="214">
        <v>100</v>
      </c>
      <c r="AC1371" s="214">
        <v>100</v>
      </c>
      <c r="AD1371" s="214">
        <v>100</v>
      </c>
      <c r="AE1371" s="214">
        <v>100</v>
      </c>
      <c r="AF1371" s="214">
        <v>100</v>
      </c>
      <c r="AG1371" s="214">
        <v>100</v>
      </c>
      <c r="AH1371" s="214">
        <v>100</v>
      </c>
      <c r="AI1371" s="214">
        <v>100</v>
      </c>
      <c r="AJ1371" s="301">
        <v>100</v>
      </c>
      <c r="AK1371" s="301">
        <v>100</v>
      </c>
      <c r="AL1371" s="301">
        <v>100</v>
      </c>
      <c r="AM1371" s="301"/>
      <c r="AN1371" s="289">
        <v>100</v>
      </c>
      <c r="AO1371" s="301">
        <v>100</v>
      </c>
      <c r="AP1371" s="301">
        <v>100</v>
      </c>
      <c r="AQ1371" s="301">
        <v>100</v>
      </c>
      <c r="AS1371" s="116" t="str">
        <f t="shared" si="191"/>
        <v>N</v>
      </c>
      <c r="AT1371" s="113">
        <f>IFERROR(SUMIF('Current NLData'!A:A,'Payment Changes'!G1371,'Current NLData'!K:K)/COUNTIF('Current NLData'!A:A,'Payment Changes'!G1371),0)+IFERROR(VLOOKUP(G1371&amp;"-ALL",NLPaymentExport,10,FALSE),0)</f>
        <v>100</v>
      </c>
      <c r="AU1371" s="117">
        <f t="shared" si="192"/>
        <v>0</v>
      </c>
    </row>
    <row r="1372" spans="1:47" outlineLevel="1" x14ac:dyDescent="0.45">
      <c r="A1372" s="3"/>
      <c r="C1372" s="4"/>
      <c r="D1372" s="456"/>
      <c r="E1372" s="90" t="str">
        <f t="shared" ref="E1372:E1380" si="196">IF(B1372 = "",E1371,B1372)</f>
        <v>Austin</v>
      </c>
      <c r="F1372" s="92" t="s">
        <v>915</v>
      </c>
      <c r="G1372" s="98" t="str">
        <f t="shared" si="194"/>
        <v>CP572-NEW DONOR -7th</v>
      </c>
      <c r="H1372" s="457"/>
      <c r="I1372" s="34" t="s">
        <v>82</v>
      </c>
      <c r="J1372" s="58">
        <v>30</v>
      </c>
      <c r="K1372" s="62"/>
      <c r="L1372" s="58"/>
      <c r="M1372" s="58"/>
      <c r="N1372" s="58"/>
      <c r="O1372" s="58"/>
      <c r="P1372" s="58"/>
      <c r="Q1372" s="58"/>
      <c r="R1372" s="58"/>
      <c r="S1372" s="58"/>
      <c r="T1372" s="58"/>
      <c r="U1372" s="58"/>
      <c r="V1372" s="186"/>
      <c r="W1372" s="214"/>
      <c r="X1372" s="214"/>
      <c r="Y1372" s="214"/>
      <c r="Z1372" s="214"/>
      <c r="AA1372" s="214">
        <v>100</v>
      </c>
      <c r="AB1372" s="214">
        <v>100</v>
      </c>
      <c r="AC1372" s="214">
        <v>100</v>
      </c>
      <c r="AD1372" s="214">
        <v>100</v>
      </c>
      <c r="AE1372" s="214">
        <v>100</v>
      </c>
      <c r="AF1372" s="214">
        <v>100</v>
      </c>
      <c r="AG1372" s="214">
        <v>100</v>
      </c>
      <c r="AH1372" s="214">
        <v>100</v>
      </c>
      <c r="AI1372" s="214">
        <v>100</v>
      </c>
      <c r="AJ1372" s="301">
        <v>100</v>
      </c>
      <c r="AK1372" s="301">
        <v>100</v>
      </c>
      <c r="AL1372" s="301">
        <v>100</v>
      </c>
      <c r="AM1372" s="301"/>
      <c r="AN1372" s="289">
        <v>100</v>
      </c>
      <c r="AO1372" s="301">
        <v>100</v>
      </c>
      <c r="AP1372" s="301">
        <v>100</v>
      </c>
      <c r="AQ1372" s="301">
        <v>100</v>
      </c>
      <c r="AS1372" s="116" t="str">
        <f t="shared" si="191"/>
        <v>N</v>
      </c>
      <c r="AT1372" s="113">
        <f>IFERROR(SUMIF('Current NLData'!A:A,'Payment Changes'!G1372,'Current NLData'!K:K)/COUNTIF('Current NLData'!A:A,'Payment Changes'!G1372),0)+IFERROR(VLOOKUP(G1372&amp;"-ALL",NLPaymentExport,10,FALSE),0)</f>
        <v>100</v>
      </c>
      <c r="AU1372" s="117">
        <f t="shared" si="192"/>
        <v>0</v>
      </c>
    </row>
    <row r="1373" spans="1:47" outlineLevel="1" x14ac:dyDescent="0.45">
      <c r="A1373" s="3"/>
      <c r="C1373" s="4"/>
      <c r="D1373" s="456"/>
      <c r="E1373" s="90" t="str">
        <f t="shared" si="196"/>
        <v>Austin</v>
      </c>
      <c r="F1373" s="92" t="s">
        <v>915</v>
      </c>
      <c r="G1373" s="98" t="str">
        <f t="shared" si="194"/>
        <v>CP572-NEW DONOR -8th</v>
      </c>
      <c r="H1373" s="457"/>
      <c r="I1373" s="35" t="s">
        <v>83</v>
      </c>
      <c r="J1373" s="63">
        <v>30</v>
      </c>
      <c r="K1373" s="64"/>
      <c r="L1373" s="63"/>
      <c r="M1373" s="63"/>
      <c r="N1373" s="63"/>
      <c r="O1373" s="63"/>
      <c r="P1373" s="63"/>
      <c r="Q1373" s="63"/>
      <c r="R1373" s="63"/>
      <c r="S1373" s="63"/>
      <c r="T1373" s="63"/>
      <c r="U1373" s="63"/>
      <c r="V1373" s="187"/>
      <c r="W1373" s="221"/>
      <c r="X1373" s="221"/>
      <c r="Y1373" s="221"/>
      <c r="Z1373" s="221"/>
      <c r="AA1373" s="221">
        <v>100</v>
      </c>
      <c r="AB1373" s="221">
        <v>100</v>
      </c>
      <c r="AC1373" s="221">
        <v>100</v>
      </c>
      <c r="AD1373" s="221">
        <v>100</v>
      </c>
      <c r="AE1373" s="221">
        <v>100</v>
      </c>
      <c r="AF1373" s="221">
        <v>100</v>
      </c>
      <c r="AG1373" s="221">
        <v>100</v>
      </c>
      <c r="AH1373" s="221">
        <v>100</v>
      </c>
      <c r="AI1373" s="221">
        <v>100</v>
      </c>
      <c r="AJ1373" s="302">
        <v>100</v>
      </c>
      <c r="AK1373" s="302">
        <v>100</v>
      </c>
      <c r="AL1373" s="302">
        <v>100</v>
      </c>
      <c r="AM1373" s="301"/>
      <c r="AN1373" s="289">
        <v>100</v>
      </c>
      <c r="AO1373" s="301">
        <v>100</v>
      </c>
      <c r="AP1373" s="301">
        <v>100</v>
      </c>
      <c r="AQ1373" s="301">
        <v>100</v>
      </c>
      <c r="AS1373" s="116" t="str">
        <f t="shared" si="191"/>
        <v>N</v>
      </c>
      <c r="AT1373" s="113">
        <f>IFERROR(SUMIF('Current NLData'!A:A,'Payment Changes'!G1373,'Current NLData'!K:K)/COUNTIF('Current NLData'!A:A,'Payment Changes'!G1373),0)+IFERROR(VLOOKUP(G1373&amp;"-ALL",NLPaymentExport,10,FALSE),0)</f>
        <v>100</v>
      </c>
      <c r="AU1373" s="117">
        <f t="shared" si="192"/>
        <v>0</v>
      </c>
    </row>
    <row r="1374" spans="1:47" ht="28.5" outlineLevel="1" x14ac:dyDescent="0.45">
      <c r="A1374" s="3"/>
      <c r="C1374" s="4"/>
      <c r="D1374" s="456"/>
      <c r="E1374" s="90" t="str">
        <f t="shared" si="196"/>
        <v>Austin</v>
      </c>
      <c r="F1374" s="92" t="s">
        <v>915</v>
      </c>
      <c r="G1374" s="98" t="str">
        <f t="shared" si="194"/>
        <v>CP572-RETURN - 1st don of the week -STD</v>
      </c>
      <c r="H1374" s="457"/>
      <c r="I1374" s="36" t="s">
        <v>84</v>
      </c>
      <c r="J1374" s="58">
        <v>30</v>
      </c>
      <c r="K1374" s="58"/>
      <c r="L1374" s="58"/>
      <c r="M1374" s="58"/>
      <c r="N1374" s="58"/>
      <c r="O1374" s="58"/>
      <c r="P1374" s="58"/>
      <c r="Q1374" s="58"/>
      <c r="R1374" s="58"/>
      <c r="S1374" s="58"/>
      <c r="T1374" s="58"/>
      <c r="U1374" s="58"/>
      <c r="V1374" s="186"/>
      <c r="W1374" s="214"/>
      <c r="X1374" s="214"/>
      <c r="Y1374" s="214"/>
      <c r="Z1374" s="214"/>
      <c r="AA1374" s="214">
        <v>45</v>
      </c>
      <c r="AB1374" s="214">
        <v>45</v>
      </c>
      <c r="AC1374" s="214">
        <v>45</v>
      </c>
      <c r="AD1374" s="214">
        <v>45</v>
      </c>
      <c r="AE1374" s="214">
        <v>45</v>
      </c>
      <c r="AF1374" s="214">
        <v>45</v>
      </c>
      <c r="AG1374" s="214">
        <v>45</v>
      </c>
      <c r="AH1374" s="214">
        <v>45</v>
      </c>
      <c r="AI1374" s="214">
        <v>45</v>
      </c>
      <c r="AJ1374" s="301">
        <v>45</v>
      </c>
      <c r="AK1374" s="301">
        <v>45</v>
      </c>
      <c r="AL1374" s="301">
        <v>45</v>
      </c>
      <c r="AM1374" s="301"/>
      <c r="AN1374" s="289">
        <v>50</v>
      </c>
      <c r="AO1374" s="301">
        <v>50</v>
      </c>
      <c r="AP1374" s="301">
        <v>50</v>
      </c>
      <c r="AQ1374" s="301">
        <v>50</v>
      </c>
      <c r="AS1374" s="116" t="str">
        <f t="shared" si="191"/>
        <v>N</v>
      </c>
      <c r="AT1374" s="113">
        <f>IFERROR(SUMIF('Current NLData'!A:A,'Payment Changes'!G1374,'Current NLData'!K:K)/COUNTIF('Current NLData'!A:A,'Payment Changes'!G1374),0)+IFERROR(VLOOKUP(G1374&amp;"-ALL",NLPaymentExport,10,FALSE),0)</f>
        <v>50</v>
      </c>
      <c r="AU1374" s="117">
        <f t="shared" si="192"/>
        <v>0</v>
      </c>
    </row>
    <row r="1375" spans="1:47" ht="28.5" outlineLevel="1" x14ac:dyDescent="0.45">
      <c r="A1375" s="3"/>
      <c r="C1375" s="4"/>
      <c r="D1375" s="456"/>
      <c r="E1375" s="90" t="str">
        <f t="shared" si="196"/>
        <v>Austin</v>
      </c>
      <c r="F1375" s="92" t="s">
        <v>915</v>
      </c>
      <c r="G1375" s="98" t="str">
        <f t="shared" si="194"/>
        <v>CP572-RETURN - 2nd don of the week -BONUS</v>
      </c>
      <c r="H1375" s="457"/>
      <c r="I1375" s="36" t="s">
        <v>85</v>
      </c>
      <c r="J1375" s="58">
        <v>45</v>
      </c>
      <c r="K1375" s="58"/>
      <c r="L1375" s="58"/>
      <c r="M1375" s="58"/>
      <c r="N1375" s="58"/>
      <c r="O1375" s="58"/>
      <c r="P1375" s="58"/>
      <c r="Q1375" s="58"/>
      <c r="R1375" s="58"/>
      <c r="S1375" s="58"/>
      <c r="T1375" s="58"/>
      <c r="U1375" s="58"/>
      <c r="V1375" s="186"/>
      <c r="W1375" s="214"/>
      <c r="X1375" s="214"/>
      <c r="Y1375" s="214"/>
      <c r="Z1375" s="214"/>
      <c r="AA1375" s="214">
        <v>30</v>
      </c>
      <c r="AB1375" s="214">
        <v>30</v>
      </c>
      <c r="AC1375" s="214">
        <v>30</v>
      </c>
      <c r="AD1375" s="214">
        <v>30</v>
      </c>
      <c r="AE1375" s="214">
        <v>30</v>
      </c>
      <c r="AF1375" s="214">
        <v>30</v>
      </c>
      <c r="AG1375" s="214">
        <v>30</v>
      </c>
      <c r="AH1375" s="214">
        <v>30</v>
      </c>
      <c r="AI1375" s="214">
        <v>30</v>
      </c>
      <c r="AJ1375" s="301">
        <v>30</v>
      </c>
      <c r="AK1375" s="301">
        <v>30</v>
      </c>
      <c r="AL1375" s="301">
        <v>30</v>
      </c>
      <c r="AM1375" s="301"/>
      <c r="AN1375" s="289">
        <v>20</v>
      </c>
      <c r="AO1375" s="301">
        <v>20</v>
      </c>
      <c r="AP1375" s="301">
        <v>20</v>
      </c>
      <c r="AQ1375" s="301">
        <v>20</v>
      </c>
      <c r="AS1375" s="116" t="str">
        <f t="shared" si="191"/>
        <v>N</v>
      </c>
      <c r="AT1375" s="113">
        <f>IFERROR(SUMIF('Current NLData'!A:A,'Payment Changes'!G1375,'Current NLData'!K:K)/COUNTIF('Current NLData'!A:A,'Payment Changes'!G1375),0)+IFERROR(VLOOKUP(G1375&amp;"-ALL",NLPaymentExport,10,FALSE),0)</f>
        <v>20</v>
      </c>
      <c r="AU1375" s="117">
        <f t="shared" si="192"/>
        <v>0</v>
      </c>
    </row>
    <row r="1376" spans="1:47" ht="28.5" outlineLevel="1" x14ac:dyDescent="0.45">
      <c r="A1376" s="3"/>
      <c r="C1376" s="4"/>
      <c r="D1376" s="456"/>
      <c r="E1376" s="90" t="str">
        <f t="shared" si="196"/>
        <v>Austin</v>
      </c>
      <c r="F1376" s="92" t="s">
        <v>915</v>
      </c>
      <c r="G1376" s="98" t="str">
        <f t="shared" si="194"/>
        <v>CP572-RETURN - 5th don of the month -BONUS</v>
      </c>
      <c r="H1376" s="457"/>
      <c r="I1376" s="37" t="s">
        <v>86</v>
      </c>
      <c r="J1376" s="65">
        <v>0</v>
      </c>
      <c r="K1376" s="65"/>
      <c r="L1376" s="65"/>
      <c r="M1376" s="65"/>
      <c r="N1376" s="65"/>
      <c r="O1376" s="65"/>
      <c r="P1376" s="65"/>
      <c r="Q1376" s="65"/>
      <c r="R1376" s="65"/>
      <c r="S1376" s="65"/>
      <c r="T1376" s="65"/>
      <c r="U1376" s="65"/>
      <c r="V1376" s="188"/>
      <c r="W1376" s="222"/>
      <c r="X1376" s="222"/>
      <c r="Y1376" s="222"/>
      <c r="Z1376" s="222"/>
      <c r="AA1376" s="222">
        <v>0</v>
      </c>
      <c r="AB1376" s="222">
        <v>0</v>
      </c>
      <c r="AC1376" s="222">
        <v>0</v>
      </c>
      <c r="AD1376" s="222">
        <v>0</v>
      </c>
      <c r="AE1376" s="222">
        <v>0</v>
      </c>
      <c r="AF1376" s="222">
        <v>0</v>
      </c>
      <c r="AG1376" s="222">
        <v>0</v>
      </c>
      <c r="AH1376" s="222">
        <v>0</v>
      </c>
      <c r="AI1376" s="222">
        <v>0</v>
      </c>
      <c r="AJ1376" s="303">
        <v>0</v>
      </c>
      <c r="AK1376" s="303">
        <v>0</v>
      </c>
      <c r="AL1376" s="303">
        <v>0</v>
      </c>
      <c r="AM1376" s="301"/>
      <c r="AN1376" s="272">
        <v>0</v>
      </c>
      <c r="AO1376" s="301">
        <v>0</v>
      </c>
      <c r="AP1376" s="301">
        <v>0</v>
      </c>
      <c r="AQ1376" s="301">
        <v>0</v>
      </c>
      <c r="AS1376" s="116" t="str">
        <f t="shared" si="191"/>
        <v>N</v>
      </c>
      <c r="AT1376" s="113">
        <f>IFERROR(SUMIF('Current NLData'!A:A,'Payment Changes'!G1376,'Current NLData'!K:K)/COUNTIF('Current NLData'!A:A,'Payment Changes'!G1376),0)+IFERROR(VLOOKUP(G1376&amp;"-ALL",NLPaymentExport,10,FALSE),0)</f>
        <v>0</v>
      </c>
      <c r="AU1376" s="117">
        <f t="shared" si="192"/>
        <v>0</v>
      </c>
    </row>
    <row r="1377" spans="1:47" ht="28.5" outlineLevel="1" x14ac:dyDescent="0.45">
      <c r="A1377" s="3"/>
      <c r="C1377" s="4"/>
      <c r="D1377" s="456"/>
      <c r="E1377" s="90" t="str">
        <f t="shared" si="196"/>
        <v>Austin</v>
      </c>
      <c r="F1377" s="92" t="s">
        <v>915</v>
      </c>
      <c r="G1377" s="98" t="str">
        <f t="shared" si="194"/>
        <v>CP572-RETURN - 6th don of the month -BONUS</v>
      </c>
      <c r="H1377" s="457"/>
      <c r="I1377" s="38" t="s">
        <v>87</v>
      </c>
      <c r="J1377" s="58">
        <v>0</v>
      </c>
      <c r="K1377" s="58"/>
      <c r="L1377" s="58"/>
      <c r="M1377" s="58"/>
      <c r="N1377" s="58"/>
      <c r="O1377" s="58"/>
      <c r="P1377" s="58"/>
      <c r="Q1377" s="58"/>
      <c r="R1377" s="58"/>
      <c r="S1377" s="58"/>
      <c r="T1377" s="58"/>
      <c r="U1377" s="58"/>
      <c r="V1377" s="186"/>
      <c r="W1377" s="214"/>
      <c r="X1377" s="214"/>
      <c r="Y1377" s="214"/>
      <c r="Z1377" s="214"/>
      <c r="AA1377" s="214">
        <v>30</v>
      </c>
      <c r="AB1377" s="214">
        <v>30</v>
      </c>
      <c r="AC1377" s="214">
        <v>30</v>
      </c>
      <c r="AD1377" s="214">
        <v>30</v>
      </c>
      <c r="AE1377" s="214">
        <v>30</v>
      </c>
      <c r="AF1377" s="214">
        <v>30</v>
      </c>
      <c r="AG1377" s="214">
        <v>30</v>
      </c>
      <c r="AH1377" s="214">
        <v>30</v>
      </c>
      <c r="AI1377" s="214">
        <v>30</v>
      </c>
      <c r="AJ1377" s="301">
        <v>30</v>
      </c>
      <c r="AK1377" s="301">
        <v>30</v>
      </c>
      <c r="AL1377" s="301">
        <v>30</v>
      </c>
      <c r="AM1377" s="301"/>
      <c r="AN1377" s="272">
        <v>0</v>
      </c>
      <c r="AO1377" s="301">
        <v>0</v>
      </c>
      <c r="AP1377" s="301">
        <v>0</v>
      </c>
      <c r="AQ1377" s="301">
        <v>0</v>
      </c>
      <c r="AS1377" s="116" t="str">
        <f t="shared" si="191"/>
        <v>N</v>
      </c>
      <c r="AT1377" s="113">
        <f>IFERROR(SUMIF('Current NLData'!A:A,'Payment Changes'!G1377,'Current NLData'!K:K)/COUNTIF('Current NLData'!A:A,'Payment Changes'!G1377),0)+IFERROR(VLOOKUP(G1377&amp;"-ALL",NLPaymentExport,10,FALSE),0)</f>
        <v>0</v>
      </c>
      <c r="AU1377" s="117">
        <f t="shared" si="192"/>
        <v>0</v>
      </c>
    </row>
    <row r="1378" spans="1:47" ht="28.5" outlineLevel="1" x14ac:dyDescent="0.45">
      <c r="A1378" s="3"/>
      <c r="C1378" s="4"/>
      <c r="D1378" s="456"/>
      <c r="E1378" s="90" t="str">
        <f t="shared" si="196"/>
        <v>Austin</v>
      </c>
      <c r="F1378" s="92" t="s">
        <v>915</v>
      </c>
      <c r="G1378" s="98" t="str">
        <f t="shared" si="194"/>
        <v>CP572-RETURN - 7th don of the month -BONUS</v>
      </c>
      <c r="H1378" s="457"/>
      <c r="I1378" s="38" t="s">
        <v>88</v>
      </c>
      <c r="J1378" s="58">
        <v>0</v>
      </c>
      <c r="K1378" s="58"/>
      <c r="L1378" s="58"/>
      <c r="M1378" s="58"/>
      <c r="N1378" s="58"/>
      <c r="O1378" s="58"/>
      <c r="P1378" s="58"/>
      <c r="Q1378" s="58"/>
      <c r="R1378" s="58"/>
      <c r="S1378" s="58"/>
      <c r="T1378" s="58"/>
      <c r="U1378" s="58"/>
      <c r="V1378" s="186"/>
      <c r="W1378" s="214"/>
      <c r="X1378" s="214"/>
      <c r="Y1378" s="214"/>
      <c r="Z1378" s="214"/>
      <c r="AA1378" s="214">
        <v>0</v>
      </c>
      <c r="AB1378" s="214">
        <v>0</v>
      </c>
      <c r="AC1378" s="214">
        <v>0</v>
      </c>
      <c r="AD1378" s="214">
        <v>0</v>
      </c>
      <c r="AE1378" s="214">
        <v>0</v>
      </c>
      <c r="AF1378" s="214">
        <v>0</v>
      </c>
      <c r="AG1378" s="214">
        <v>0</v>
      </c>
      <c r="AH1378" s="214">
        <v>0</v>
      </c>
      <c r="AI1378" s="214">
        <v>0</v>
      </c>
      <c r="AJ1378" s="301">
        <v>0</v>
      </c>
      <c r="AK1378" s="301">
        <v>0</v>
      </c>
      <c r="AL1378" s="301">
        <v>0</v>
      </c>
      <c r="AM1378" s="301"/>
      <c r="AN1378" s="272">
        <v>0</v>
      </c>
      <c r="AO1378" s="301">
        <v>0</v>
      </c>
      <c r="AP1378" s="301">
        <v>0</v>
      </c>
      <c r="AQ1378" s="301">
        <v>0</v>
      </c>
      <c r="AS1378" s="116" t="str">
        <f t="shared" si="191"/>
        <v>N</v>
      </c>
      <c r="AT1378" s="113">
        <f>IFERROR(SUMIF('Current NLData'!A:A,'Payment Changes'!G1378,'Current NLData'!K:K)/COUNTIF('Current NLData'!A:A,'Payment Changes'!G1378),0)+IFERROR(VLOOKUP(G1378&amp;"-ALL",NLPaymentExport,10,FALSE),0)</f>
        <v>0</v>
      </c>
      <c r="AU1378" s="117">
        <f t="shared" si="192"/>
        <v>0</v>
      </c>
    </row>
    <row r="1379" spans="1:47" ht="28.5" outlineLevel="1" x14ac:dyDescent="0.45">
      <c r="A1379" s="3"/>
      <c r="C1379" s="4"/>
      <c r="D1379" s="456"/>
      <c r="E1379" s="90" t="str">
        <f t="shared" si="196"/>
        <v>Austin</v>
      </c>
      <c r="F1379" s="92" t="s">
        <v>915</v>
      </c>
      <c r="G1379" s="98" t="str">
        <f t="shared" si="194"/>
        <v>CP572-RETURN - 8th don of the month -BONUS</v>
      </c>
      <c r="H1379" s="457"/>
      <c r="I1379" s="38" t="s">
        <v>89</v>
      </c>
      <c r="J1379" s="58">
        <v>0</v>
      </c>
      <c r="K1379" s="58"/>
      <c r="L1379" s="58"/>
      <c r="M1379" s="58"/>
      <c r="N1379" s="58"/>
      <c r="O1379" s="58"/>
      <c r="P1379" s="58"/>
      <c r="Q1379" s="58"/>
      <c r="R1379" s="58"/>
      <c r="S1379" s="58"/>
      <c r="T1379" s="58"/>
      <c r="U1379" s="58"/>
      <c r="V1379" s="186"/>
      <c r="W1379" s="214"/>
      <c r="X1379" s="214"/>
      <c r="Y1379" s="214"/>
      <c r="Z1379" s="214"/>
      <c r="AA1379" s="214">
        <v>0</v>
      </c>
      <c r="AB1379" s="214">
        <v>0</v>
      </c>
      <c r="AC1379" s="214">
        <v>0</v>
      </c>
      <c r="AD1379" s="214">
        <v>0</v>
      </c>
      <c r="AE1379" s="214">
        <v>0</v>
      </c>
      <c r="AF1379" s="214">
        <v>0</v>
      </c>
      <c r="AG1379" s="214">
        <v>0</v>
      </c>
      <c r="AH1379" s="214">
        <v>0</v>
      </c>
      <c r="AI1379" s="214">
        <v>0</v>
      </c>
      <c r="AJ1379" s="301">
        <v>0</v>
      </c>
      <c r="AK1379" s="301">
        <v>0</v>
      </c>
      <c r="AL1379" s="301">
        <v>0</v>
      </c>
      <c r="AM1379" s="301"/>
      <c r="AN1379" s="272">
        <v>0</v>
      </c>
      <c r="AO1379" s="301">
        <v>0</v>
      </c>
      <c r="AP1379" s="301">
        <v>0</v>
      </c>
      <c r="AQ1379" s="301">
        <v>0</v>
      </c>
      <c r="AS1379" s="116" t="str">
        <f t="shared" si="191"/>
        <v>N</v>
      </c>
      <c r="AT1379" s="113">
        <f>IFERROR(SUMIF('Current NLData'!A:A,'Payment Changes'!G1379,'Current NLData'!K:K)/COUNTIF('Current NLData'!A:A,'Payment Changes'!G1379),0)+IFERROR(VLOOKUP(G1379&amp;"-ALL",NLPaymentExport,10,FALSE),0)</f>
        <v>0</v>
      </c>
      <c r="AU1379" s="117">
        <f t="shared" si="192"/>
        <v>0</v>
      </c>
    </row>
    <row r="1380" spans="1:47" ht="28.5" outlineLevel="1" x14ac:dyDescent="0.45">
      <c r="A1380" s="3"/>
      <c r="C1380" s="4" t="str">
        <f>IF(J1380=0,"Warning","")</f>
        <v/>
      </c>
      <c r="D1380" s="456"/>
      <c r="E1380" s="90" t="str">
        <f t="shared" si="196"/>
        <v>Austin</v>
      </c>
      <c r="F1380" s="92" t="s">
        <v>915</v>
      </c>
      <c r="G1380" s="98" t="str">
        <f t="shared" si="194"/>
        <v>CP572-RETURN - Buddy referral  -BONUS</v>
      </c>
      <c r="H1380" s="457"/>
      <c r="I1380" s="39" t="s">
        <v>90</v>
      </c>
      <c r="J1380" s="58">
        <v>50</v>
      </c>
      <c r="K1380" s="58"/>
      <c r="L1380" s="58"/>
      <c r="M1380" s="58"/>
      <c r="N1380" s="58"/>
      <c r="O1380" s="58"/>
      <c r="P1380" s="58"/>
      <c r="Q1380" s="58"/>
      <c r="R1380" s="58"/>
      <c r="S1380" s="58"/>
      <c r="T1380" s="58"/>
      <c r="U1380" s="58"/>
      <c r="V1380" s="186"/>
      <c r="W1380" s="214"/>
      <c r="X1380" s="214"/>
      <c r="Y1380" s="214"/>
      <c r="Z1380" s="214"/>
      <c r="AA1380" s="214">
        <v>100</v>
      </c>
      <c r="AB1380" s="214">
        <v>100</v>
      </c>
      <c r="AC1380" s="214">
        <v>100</v>
      </c>
      <c r="AD1380" s="214">
        <v>100</v>
      </c>
      <c r="AE1380" s="214">
        <v>100</v>
      </c>
      <c r="AF1380" s="214">
        <v>100</v>
      </c>
      <c r="AG1380" s="214">
        <v>100</v>
      </c>
      <c r="AH1380" s="214">
        <v>100</v>
      </c>
      <c r="AI1380" s="214">
        <v>100</v>
      </c>
      <c r="AJ1380" s="301">
        <v>100</v>
      </c>
      <c r="AK1380" s="301">
        <v>100</v>
      </c>
      <c r="AL1380" s="301">
        <v>100</v>
      </c>
      <c r="AM1380" s="301"/>
      <c r="AN1380" s="289">
        <v>100</v>
      </c>
      <c r="AO1380" s="301">
        <v>100</v>
      </c>
      <c r="AP1380" s="301">
        <v>100</v>
      </c>
      <c r="AQ1380" s="301">
        <v>100</v>
      </c>
      <c r="AS1380" s="116" t="str">
        <f t="shared" si="191"/>
        <v>N</v>
      </c>
      <c r="AT1380" s="113">
        <f>IFERROR(SUMIF('Current NLData'!A:A,'Payment Changes'!G1380,'Current NLData'!K:K)/COUNTIF('Current NLData'!A:A,'Payment Changes'!G1380),0)+IFERROR(VLOOKUP(G1380&amp;"-ALL",NLPaymentExport,10,FALSE),0)</f>
        <v>100</v>
      </c>
      <c r="AU1380" s="117">
        <f t="shared" si="192"/>
        <v>0</v>
      </c>
    </row>
    <row r="1381" spans="1:47" ht="21.4" outlineLevel="1" thickBot="1" x14ac:dyDescent="0.7">
      <c r="A1381" s="85"/>
      <c r="B1381" s="348"/>
      <c r="C1381" s="160"/>
      <c r="D1381" s="86"/>
      <c r="E1381" s="86"/>
      <c r="F1381" s="86"/>
      <c r="G1381" s="86"/>
      <c r="H1381" s="95"/>
      <c r="I1381" s="87"/>
      <c r="J1381" s="88"/>
      <c r="K1381" s="88"/>
      <c r="L1381" s="88"/>
      <c r="M1381" s="88"/>
      <c r="N1381" s="88"/>
      <c r="O1381" s="88"/>
      <c r="P1381" s="88"/>
      <c r="Q1381" s="88"/>
      <c r="R1381" s="88"/>
      <c r="S1381" s="88"/>
      <c r="T1381" s="88"/>
      <c r="U1381" s="88"/>
      <c r="V1381" s="189" t="s">
        <v>91</v>
      </c>
      <c r="W1381" s="189" t="s">
        <v>91</v>
      </c>
      <c r="X1381" s="189" t="s">
        <v>91</v>
      </c>
      <c r="Y1381" s="189" t="s">
        <v>91</v>
      </c>
      <c r="Z1381" s="189" t="s">
        <v>91</v>
      </c>
      <c r="AA1381" s="189" t="s">
        <v>91</v>
      </c>
      <c r="AB1381" s="189" t="s">
        <v>91</v>
      </c>
      <c r="AC1381" s="189" t="s">
        <v>91</v>
      </c>
      <c r="AD1381" s="257" t="s">
        <v>91</v>
      </c>
      <c r="AE1381" s="257" t="s">
        <v>91</v>
      </c>
      <c r="AF1381" s="257" t="s">
        <v>91</v>
      </c>
      <c r="AG1381" s="257" t="s">
        <v>91</v>
      </c>
      <c r="AH1381" s="257" t="s">
        <v>91</v>
      </c>
      <c r="AI1381" s="257" t="s">
        <v>91</v>
      </c>
      <c r="AJ1381" s="311" t="s">
        <v>91</v>
      </c>
      <c r="AK1381" s="311" t="s">
        <v>91</v>
      </c>
      <c r="AL1381" s="311" t="s">
        <v>91</v>
      </c>
      <c r="AM1381" s="311" t="s">
        <v>91</v>
      </c>
      <c r="AN1381" s="288" t="s">
        <v>91</v>
      </c>
      <c r="AO1381" s="311" t="s">
        <v>91</v>
      </c>
      <c r="AP1381" s="311" t="s">
        <v>91</v>
      </c>
      <c r="AQ1381" s="311" t="s">
        <v>91</v>
      </c>
      <c r="AS1381" s="116" t="str">
        <f t="shared" si="191"/>
        <v>N</v>
      </c>
      <c r="AT1381" s="113">
        <f>IFERROR(SUMIF('Current NLData'!A:A,'Payment Changes'!G1381,'Current NLData'!K:K)/COUNTIF('Current NLData'!A:A,'Payment Changes'!G1381),0)+IFERROR(VLOOKUP(G1381&amp;"-ALL",NLPaymentExport,10,FALSE),0)</f>
        <v>0</v>
      </c>
      <c r="AU1381" s="117" t="str">
        <f t="shared" si="192"/>
        <v/>
      </c>
    </row>
    <row r="1382" spans="1:47" x14ac:dyDescent="0.45">
      <c r="A1382" s="458">
        <v>75</v>
      </c>
      <c r="B1382" s="461" t="s">
        <v>918</v>
      </c>
      <c r="C1382" s="464"/>
      <c r="D1382" s="467" t="s">
        <v>907</v>
      </c>
      <c r="E1382" s="105" t="str">
        <f>IF(B1382 = "",E1381,B1382)</f>
        <v>Hampton</v>
      </c>
      <c r="F1382" s="92" t="s">
        <v>919</v>
      </c>
      <c r="G1382" s="107" t="str">
        <f t="shared" ref="G1382:G1400" si="197">F1382&amp;"-"&amp;I1382</f>
        <v>CP787-New Donor</v>
      </c>
      <c r="H1382" s="470" t="s">
        <v>282</v>
      </c>
      <c r="I1382" s="76" t="s">
        <v>48</v>
      </c>
      <c r="J1382" s="40"/>
      <c r="K1382" s="41"/>
      <c r="L1382" s="41"/>
      <c r="M1382" s="42"/>
      <c r="N1382" s="40"/>
      <c r="O1382" s="40"/>
      <c r="P1382" s="40"/>
      <c r="Q1382" s="40"/>
      <c r="R1382" s="40"/>
      <c r="S1382" s="40"/>
      <c r="T1382" s="40"/>
      <c r="U1382" s="40"/>
      <c r="V1382" s="191"/>
      <c r="W1382" s="213"/>
      <c r="X1382" s="213"/>
      <c r="Y1382" s="213"/>
      <c r="Z1382" s="213"/>
      <c r="AA1382" s="213" t="s">
        <v>909</v>
      </c>
      <c r="AB1382" s="213" t="s">
        <v>909</v>
      </c>
      <c r="AC1382" s="213" t="s">
        <v>909</v>
      </c>
      <c r="AD1382" s="213" t="s">
        <v>909</v>
      </c>
      <c r="AE1382" s="213" t="s">
        <v>909</v>
      </c>
      <c r="AF1382" s="213" t="s">
        <v>909</v>
      </c>
      <c r="AG1382" s="213" t="s">
        <v>909</v>
      </c>
      <c r="AH1382" s="213" t="s">
        <v>909</v>
      </c>
      <c r="AI1382" s="213" t="s">
        <v>909</v>
      </c>
      <c r="AJ1382" s="281" t="s">
        <v>909</v>
      </c>
      <c r="AK1382" s="320" t="s">
        <v>909</v>
      </c>
      <c r="AL1382" s="320" t="s">
        <v>909</v>
      </c>
      <c r="AM1382" s="320"/>
      <c r="AN1382" s="282" t="s">
        <v>328</v>
      </c>
      <c r="AO1382" s="320" t="s">
        <v>328</v>
      </c>
      <c r="AP1382" s="320" t="s">
        <v>328</v>
      </c>
      <c r="AQ1382" s="320" t="s">
        <v>328</v>
      </c>
      <c r="AS1382" s="116" t="str">
        <f t="shared" si="191"/>
        <v>N</v>
      </c>
      <c r="AT1382" s="113">
        <f>IFERROR(SUMIF('Current NLData'!A:A,'Payment Changes'!G1382,'Current NLData'!K:K)/COUNTIF('Current NLData'!A:A,'Payment Changes'!G1382),0)+IFERROR(VLOOKUP(G1382&amp;"-ALL",NLPaymentExport,10,FALSE),0)</f>
        <v>0</v>
      </c>
      <c r="AU1382" s="117" t="str">
        <f t="shared" si="192"/>
        <v/>
      </c>
    </row>
    <row r="1383" spans="1:47" x14ac:dyDescent="0.45">
      <c r="A1383" s="459"/>
      <c r="B1383" s="462"/>
      <c r="C1383" s="465"/>
      <c r="D1383" s="468"/>
      <c r="E1383" s="90" t="str">
        <f t="shared" ref="E1383:E1390" si="198">IF(B1383 = "",E1382,B1383)</f>
        <v>Hampton</v>
      </c>
      <c r="F1383" s="92" t="s">
        <v>919</v>
      </c>
      <c r="G1383" s="97" t="str">
        <f t="shared" si="197"/>
        <v>CP787-Return Donor</v>
      </c>
      <c r="H1383" s="471"/>
      <c r="I1383" s="77" t="s">
        <v>60</v>
      </c>
      <c r="J1383" s="43"/>
      <c r="K1383" s="43"/>
      <c r="L1383" s="44"/>
      <c r="M1383" s="45"/>
      <c r="N1383" s="43"/>
      <c r="O1383" s="43"/>
      <c r="P1383" s="43"/>
      <c r="Q1383" s="43"/>
      <c r="R1383" s="43"/>
      <c r="S1383" s="43"/>
      <c r="T1383" s="43"/>
      <c r="U1383" s="43"/>
      <c r="V1383" s="176"/>
      <c r="W1383" s="217"/>
      <c r="X1383" s="217"/>
      <c r="Y1383" s="217"/>
      <c r="Z1383" s="217"/>
      <c r="AA1383" s="217" t="s">
        <v>911</v>
      </c>
      <c r="AB1383" s="217" t="s">
        <v>911</v>
      </c>
      <c r="AC1383" s="217" t="s">
        <v>911</v>
      </c>
      <c r="AD1383" s="217" t="s">
        <v>911</v>
      </c>
      <c r="AE1383" s="217" t="s">
        <v>911</v>
      </c>
      <c r="AF1383" s="217" t="s">
        <v>911</v>
      </c>
      <c r="AG1383" s="217" t="s">
        <v>911</v>
      </c>
      <c r="AH1383" s="217" t="s">
        <v>911</v>
      </c>
      <c r="AI1383" s="217" t="s">
        <v>911</v>
      </c>
      <c r="AJ1383" s="270" t="s">
        <v>911</v>
      </c>
      <c r="AK1383" s="313" t="s">
        <v>911</v>
      </c>
      <c r="AL1383" s="313" t="s">
        <v>911</v>
      </c>
      <c r="AM1383" s="313"/>
      <c r="AN1383" s="271" t="s">
        <v>916</v>
      </c>
      <c r="AO1383" s="313" t="s">
        <v>916</v>
      </c>
      <c r="AP1383" s="313" t="s">
        <v>916</v>
      </c>
      <c r="AQ1383" s="313" t="s">
        <v>916</v>
      </c>
      <c r="AS1383" s="116" t="str">
        <f t="shared" si="191"/>
        <v>N</v>
      </c>
      <c r="AT1383" s="113">
        <f>IFERROR(SUMIF('Current NLData'!A:A,'Payment Changes'!G1383,'Current NLData'!K:K)/COUNTIF('Current NLData'!A:A,'Payment Changes'!G1383),0)+IFERROR(VLOOKUP(G1383&amp;"-ALL",NLPaymentExport,10,FALSE),0)</f>
        <v>0</v>
      </c>
      <c r="AU1383" s="117" t="str">
        <f t="shared" si="192"/>
        <v/>
      </c>
    </row>
    <row r="1384" spans="1:47" x14ac:dyDescent="0.45">
      <c r="A1384" s="459"/>
      <c r="B1384" s="462"/>
      <c r="C1384" s="465"/>
      <c r="D1384" s="468"/>
      <c r="E1384" s="90" t="str">
        <f t="shared" si="198"/>
        <v>Hampton</v>
      </c>
      <c r="F1384" s="92" t="s">
        <v>919</v>
      </c>
      <c r="G1384" s="97" t="str">
        <f t="shared" si="197"/>
        <v>CP787-Retention Bonus</v>
      </c>
      <c r="H1384" s="471"/>
      <c r="I1384" s="78" t="s">
        <v>62</v>
      </c>
      <c r="J1384" s="46"/>
      <c r="K1384" s="46"/>
      <c r="L1384" s="47"/>
      <c r="M1384" s="48"/>
      <c r="N1384" s="46"/>
      <c r="O1384" s="141"/>
      <c r="P1384" s="141"/>
      <c r="Q1384" s="141"/>
      <c r="R1384" s="141"/>
      <c r="S1384" s="141"/>
      <c r="T1384" s="141"/>
      <c r="U1384" s="141"/>
      <c r="V1384" s="177"/>
      <c r="W1384" s="218"/>
      <c r="X1384" s="218"/>
      <c r="Y1384" s="218"/>
      <c r="Z1384" s="218"/>
      <c r="AA1384" s="218" t="s">
        <v>65</v>
      </c>
      <c r="AB1384" s="218" t="s">
        <v>65</v>
      </c>
      <c r="AC1384" s="218" t="s">
        <v>65</v>
      </c>
      <c r="AD1384" s="218" t="s">
        <v>65</v>
      </c>
      <c r="AE1384" s="218" t="s">
        <v>65</v>
      </c>
      <c r="AF1384" s="218" t="s">
        <v>65</v>
      </c>
      <c r="AG1384" s="218" t="s">
        <v>65</v>
      </c>
      <c r="AH1384" s="218" t="s">
        <v>65</v>
      </c>
      <c r="AI1384" s="218" t="s">
        <v>65</v>
      </c>
      <c r="AJ1384" s="280" t="s">
        <v>65</v>
      </c>
      <c r="AK1384" s="314" t="s">
        <v>65</v>
      </c>
      <c r="AL1384" s="314" t="s">
        <v>65</v>
      </c>
      <c r="AM1384" s="314"/>
      <c r="AN1384" s="276" t="s">
        <v>917</v>
      </c>
      <c r="AO1384" s="276" t="s">
        <v>64</v>
      </c>
      <c r="AP1384" s="314" t="s">
        <v>64</v>
      </c>
      <c r="AQ1384" s="314" t="s">
        <v>64</v>
      </c>
      <c r="AS1384" s="116" t="str">
        <f t="shared" si="191"/>
        <v>N</v>
      </c>
      <c r="AT1384" s="113">
        <f>IFERROR(SUMIF('Current NLData'!A:A,'Payment Changes'!G1384,'Current NLData'!K:K)/COUNTIF('Current NLData'!A:A,'Payment Changes'!G1384),0)+IFERROR(VLOOKUP(G1384&amp;"-ALL",NLPaymentExport,10,FALSE),0)</f>
        <v>0</v>
      </c>
      <c r="AU1384" s="117" t="str">
        <f t="shared" si="192"/>
        <v/>
      </c>
    </row>
    <row r="1385" spans="1:47" ht="14.65" thickBot="1" x14ac:dyDescent="0.5">
      <c r="A1385" s="460"/>
      <c r="B1385" s="463"/>
      <c r="C1385" s="466"/>
      <c r="D1385" s="469"/>
      <c r="E1385" s="109" t="str">
        <f t="shared" si="198"/>
        <v>Hampton</v>
      </c>
      <c r="F1385" s="110" t="s">
        <v>919</v>
      </c>
      <c r="G1385" s="111" t="str">
        <f t="shared" si="197"/>
        <v>CP787-Referral</v>
      </c>
      <c r="H1385" s="472"/>
      <c r="I1385" s="79" t="s">
        <v>73</v>
      </c>
      <c r="J1385" s="49"/>
      <c r="K1385" s="49"/>
      <c r="L1385" s="50"/>
      <c r="M1385" s="51"/>
      <c r="N1385" s="49"/>
      <c r="O1385" s="49"/>
      <c r="P1385" s="49"/>
      <c r="Q1385" s="49"/>
      <c r="R1385" s="49"/>
      <c r="S1385" s="49"/>
      <c r="T1385" s="49"/>
      <c r="U1385" s="49"/>
      <c r="V1385" s="178"/>
      <c r="W1385" s="219"/>
      <c r="X1385" s="219"/>
      <c r="Y1385" s="219"/>
      <c r="Z1385" s="219"/>
      <c r="AA1385" s="219">
        <v>100</v>
      </c>
      <c r="AB1385" s="219">
        <v>100</v>
      </c>
      <c r="AC1385" s="219">
        <v>100</v>
      </c>
      <c r="AD1385" s="219">
        <v>100</v>
      </c>
      <c r="AE1385" s="219">
        <v>100</v>
      </c>
      <c r="AF1385" s="219">
        <v>100</v>
      </c>
      <c r="AG1385" s="219">
        <v>100</v>
      </c>
      <c r="AH1385" s="219">
        <v>100</v>
      </c>
      <c r="AI1385" s="219">
        <v>100</v>
      </c>
      <c r="AJ1385" s="277">
        <v>100</v>
      </c>
      <c r="AK1385" s="315">
        <v>100</v>
      </c>
      <c r="AL1385" s="315">
        <v>100</v>
      </c>
      <c r="AM1385" s="315"/>
      <c r="AN1385" s="283" t="s">
        <v>145</v>
      </c>
      <c r="AO1385" s="315" t="s">
        <v>145</v>
      </c>
      <c r="AP1385" s="315" t="s">
        <v>145</v>
      </c>
      <c r="AQ1385" s="315" t="s">
        <v>145</v>
      </c>
      <c r="AS1385" s="116" t="str">
        <f t="shared" si="191"/>
        <v>N</v>
      </c>
      <c r="AT1385" s="113">
        <f>IFERROR(SUMIF('Current NLData'!A:A,'Payment Changes'!G1385,'Current NLData'!K:K)/COUNTIF('Current NLData'!A:A,'Payment Changes'!G1385),0)+IFERROR(VLOOKUP(G1385&amp;"-ALL",NLPaymentExport,10,FALSE),0)</f>
        <v>0</v>
      </c>
      <c r="AU1385" s="117" t="str">
        <f t="shared" si="192"/>
        <v/>
      </c>
    </row>
    <row r="1386" spans="1:47" outlineLevel="1" x14ac:dyDescent="0.45">
      <c r="A1386" s="3"/>
      <c r="C1386" s="4"/>
      <c r="D1386" s="455" t="s">
        <v>908</v>
      </c>
      <c r="E1386" s="90" t="str">
        <f t="shared" si="198"/>
        <v>Hampton</v>
      </c>
      <c r="F1386" s="92" t="s">
        <v>919</v>
      </c>
      <c r="G1386" s="98" t="str">
        <f t="shared" si="197"/>
        <v>CP787-NEW DONOR -1st</v>
      </c>
      <c r="H1386" s="457" t="s">
        <v>75</v>
      </c>
      <c r="I1386" s="33" t="s">
        <v>76</v>
      </c>
      <c r="J1386" s="60">
        <v>100</v>
      </c>
      <c r="K1386" s="61"/>
      <c r="L1386" s="60"/>
      <c r="M1386" s="60"/>
      <c r="N1386" s="60"/>
      <c r="O1386" s="60"/>
      <c r="P1386" s="60"/>
      <c r="Q1386" s="60"/>
      <c r="R1386" s="60"/>
      <c r="S1386" s="60"/>
      <c r="T1386" s="60"/>
      <c r="U1386" s="60"/>
      <c r="V1386" s="192"/>
      <c r="W1386" s="220"/>
      <c r="X1386" s="220"/>
      <c r="Y1386" s="220"/>
      <c r="Z1386" s="220"/>
      <c r="AA1386" s="220">
        <v>75</v>
      </c>
      <c r="AB1386" s="220">
        <v>75</v>
      </c>
      <c r="AC1386" s="220">
        <v>75</v>
      </c>
      <c r="AD1386" s="220">
        <v>75</v>
      </c>
      <c r="AE1386" s="220">
        <v>75</v>
      </c>
      <c r="AF1386" s="220">
        <v>75</v>
      </c>
      <c r="AG1386" s="220">
        <v>75</v>
      </c>
      <c r="AH1386" s="220">
        <v>75</v>
      </c>
      <c r="AI1386" s="220">
        <v>75</v>
      </c>
      <c r="AJ1386" s="272">
        <v>75</v>
      </c>
      <c r="AK1386" s="301">
        <v>75</v>
      </c>
      <c r="AL1386" s="301">
        <v>75</v>
      </c>
      <c r="AM1386" s="301"/>
      <c r="AN1386" s="289">
        <v>100</v>
      </c>
      <c r="AO1386" s="301">
        <v>100</v>
      </c>
      <c r="AP1386" s="301">
        <v>100</v>
      </c>
      <c r="AQ1386" s="301">
        <v>100</v>
      </c>
      <c r="AS1386" s="116" t="str">
        <f t="shared" si="191"/>
        <v>N</v>
      </c>
      <c r="AT1386" s="113">
        <f>IFERROR(SUMIF('Current NLData'!A:A,'Payment Changes'!G1386,'Current NLData'!K:K)/COUNTIF('Current NLData'!A:A,'Payment Changes'!G1386),0)+IFERROR(VLOOKUP(G1386&amp;"-ALL",NLPaymentExport,10,FALSE),0)</f>
        <v>100</v>
      </c>
      <c r="AU1386" s="117">
        <f t="shared" si="192"/>
        <v>0</v>
      </c>
    </row>
    <row r="1387" spans="1:47" outlineLevel="1" x14ac:dyDescent="0.45">
      <c r="A1387" s="3"/>
      <c r="C1387" s="4"/>
      <c r="D1387" s="456"/>
      <c r="E1387" s="90" t="str">
        <f t="shared" si="198"/>
        <v>Hampton</v>
      </c>
      <c r="F1387" s="92" t="s">
        <v>919</v>
      </c>
      <c r="G1387" s="98" t="str">
        <f t="shared" si="197"/>
        <v>CP787-NEW DONOR -2nd</v>
      </c>
      <c r="H1387" s="457"/>
      <c r="I1387" s="34" t="s">
        <v>77</v>
      </c>
      <c r="J1387" s="58">
        <v>100</v>
      </c>
      <c r="K1387" s="62"/>
      <c r="L1387" s="58"/>
      <c r="M1387" s="58"/>
      <c r="N1387" s="58"/>
      <c r="O1387" s="58"/>
      <c r="P1387" s="58"/>
      <c r="Q1387" s="58"/>
      <c r="R1387" s="58"/>
      <c r="S1387" s="58"/>
      <c r="T1387" s="58"/>
      <c r="U1387" s="58"/>
      <c r="V1387" s="190"/>
      <c r="W1387" s="214"/>
      <c r="X1387" s="214"/>
      <c r="Y1387" s="214"/>
      <c r="Z1387" s="214"/>
      <c r="AA1387" s="214">
        <v>125</v>
      </c>
      <c r="AB1387" s="214">
        <v>125</v>
      </c>
      <c r="AC1387" s="214">
        <v>125</v>
      </c>
      <c r="AD1387" s="214">
        <v>125</v>
      </c>
      <c r="AE1387" s="214">
        <v>125</v>
      </c>
      <c r="AF1387" s="214">
        <v>125</v>
      </c>
      <c r="AG1387" s="214">
        <v>125</v>
      </c>
      <c r="AH1387" s="214">
        <v>125</v>
      </c>
      <c r="AI1387" s="214">
        <v>125</v>
      </c>
      <c r="AJ1387" s="301">
        <v>125</v>
      </c>
      <c r="AK1387" s="301">
        <v>125</v>
      </c>
      <c r="AL1387" s="301">
        <v>125</v>
      </c>
      <c r="AM1387" s="301"/>
      <c r="AN1387" s="289">
        <v>100</v>
      </c>
      <c r="AO1387" s="301">
        <v>100</v>
      </c>
      <c r="AP1387" s="301">
        <v>100</v>
      </c>
      <c r="AQ1387" s="301">
        <v>100</v>
      </c>
      <c r="AS1387" s="116" t="str">
        <f t="shared" si="191"/>
        <v>N</v>
      </c>
      <c r="AT1387" s="113">
        <f>IFERROR(SUMIF('Current NLData'!A:A,'Payment Changes'!G1387,'Current NLData'!K:K)/COUNTIF('Current NLData'!A:A,'Payment Changes'!G1387),0)+IFERROR(VLOOKUP(G1387&amp;"-ALL",NLPaymentExport,10,FALSE),0)</f>
        <v>100</v>
      </c>
      <c r="AU1387" s="117">
        <f t="shared" si="192"/>
        <v>0</v>
      </c>
    </row>
    <row r="1388" spans="1:47" outlineLevel="1" x14ac:dyDescent="0.45">
      <c r="A1388" s="3"/>
      <c r="C1388" s="4"/>
      <c r="D1388" s="456"/>
      <c r="E1388" s="90" t="str">
        <f t="shared" si="198"/>
        <v>Hampton</v>
      </c>
      <c r="F1388" s="92" t="s">
        <v>919</v>
      </c>
      <c r="G1388" s="98" t="str">
        <f t="shared" si="197"/>
        <v>CP787-NEW DONOR -3rd</v>
      </c>
      <c r="H1388" s="457"/>
      <c r="I1388" s="34" t="s">
        <v>78</v>
      </c>
      <c r="J1388" s="58">
        <v>30</v>
      </c>
      <c r="K1388" s="62"/>
      <c r="L1388" s="58"/>
      <c r="M1388" s="58"/>
      <c r="N1388" s="58"/>
      <c r="O1388" s="58"/>
      <c r="P1388" s="58"/>
      <c r="Q1388" s="58"/>
      <c r="R1388" s="58"/>
      <c r="S1388" s="58"/>
      <c r="T1388" s="58"/>
      <c r="U1388" s="58"/>
      <c r="V1388" s="190"/>
      <c r="W1388" s="214"/>
      <c r="X1388" s="214"/>
      <c r="Y1388" s="214"/>
      <c r="Z1388" s="214"/>
      <c r="AA1388" s="214">
        <v>100</v>
      </c>
      <c r="AB1388" s="214">
        <v>100</v>
      </c>
      <c r="AC1388" s="214">
        <v>100</v>
      </c>
      <c r="AD1388" s="214">
        <v>100</v>
      </c>
      <c r="AE1388" s="214">
        <v>100</v>
      </c>
      <c r="AF1388" s="214">
        <v>100</v>
      </c>
      <c r="AG1388" s="214">
        <v>100</v>
      </c>
      <c r="AH1388" s="214">
        <v>100</v>
      </c>
      <c r="AI1388" s="214">
        <v>100</v>
      </c>
      <c r="AJ1388" s="301">
        <v>100</v>
      </c>
      <c r="AK1388" s="301">
        <v>100</v>
      </c>
      <c r="AL1388" s="301">
        <v>100</v>
      </c>
      <c r="AM1388" s="301"/>
      <c r="AN1388" s="289">
        <v>100</v>
      </c>
      <c r="AO1388" s="301">
        <v>100</v>
      </c>
      <c r="AP1388" s="301">
        <v>100</v>
      </c>
      <c r="AQ1388" s="301">
        <v>100</v>
      </c>
      <c r="AS1388" s="116" t="str">
        <f t="shared" si="191"/>
        <v>N</v>
      </c>
      <c r="AT1388" s="113">
        <f>IFERROR(SUMIF('Current NLData'!A:A,'Payment Changes'!G1388,'Current NLData'!K:K)/COUNTIF('Current NLData'!A:A,'Payment Changes'!G1388),0)+IFERROR(VLOOKUP(G1388&amp;"-ALL",NLPaymentExport,10,FALSE),0)</f>
        <v>100</v>
      </c>
      <c r="AU1388" s="117">
        <f t="shared" si="192"/>
        <v>0</v>
      </c>
    </row>
    <row r="1389" spans="1:47" outlineLevel="1" x14ac:dyDescent="0.45">
      <c r="A1389" s="3"/>
      <c r="C1389" s="4"/>
      <c r="D1389" s="456"/>
      <c r="E1389" s="90" t="str">
        <f t="shared" si="198"/>
        <v>Hampton</v>
      </c>
      <c r="F1389" s="92" t="s">
        <v>919</v>
      </c>
      <c r="G1389" s="98" t="str">
        <f t="shared" si="197"/>
        <v>CP787-NEW DONOR -4th</v>
      </c>
      <c r="H1389" s="457"/>
      <c r="I1389" s="34" t="s">
        <v>79</v>
      </c>
      <c r="J1389" s="58">
        <v>30</v>
      </c>
      <c r="K1389" s="62"/>
      <c r="L1389" s="58"/>
      <c r="M1389" s="58"/>
      <c r="N1389" s="58"/>
      <c r="O1389" s="58"/>
      <c r="P1389" s="58"/>
      <c r="Q1389" s="58"/>
      <c r="R1389" s="58"/>
      <c r="S1389" s="58"/>
      <c r="T1389" s="58"/>
      <c r="U1389" s="58"/>
      <c r="V1389" s="190"/>
      <c r="W1389" s="214"/>
      <c r="X1389" s="214"/>
      <c r="Y1389" s="214"/>
      <c r="Z1389" s="214"/>
      <c r="AA1389" s="214">
        <v>100</v>
      </c>
      <c r="AB1389" s="214">
        <v>100</v>
      </c>
      <c r="AC1389" s="214">
        <v>100</v>
      </c>
      <c r="AD1389" s="214">
        <v>100</v>
      </c>
      <c r="AE1389" s="214">
        <v>100</v>
      </c>
      <c r="AF1389" s="214">
        <v>100</v>
      </c>
      <c r="AG1389" s="214">
        <v>100</v>
      </c>
      <c r="AH1389" s="214">
        <v>100</v>
      </c>
      <c r="AI1389" s="214">
        <v>100</v>
      </c>
      <c r="AJ1389" s="301">
        <v>100</v>
      </c>
      <c r="AK1389" s="301">
        <v>100</v>
      </c>
      <c r="AL1389" s="301">
        <v>100</v>
      </c>
      <c r="AM1389" s="301"/>
      <c r="AN1389" s="289">
        <v>100</v>
      </c>
      <c r="AO1389" s="301">
        <v>100</v>
      </c>
      <c r="AP1389" s="301">
        <v>100</v>
      </c>
      <c r="AQ1389" s="301">
        <v>100</v>
      </c>
      <c r="AS1389" s="116" t="str">
        <f t="shared" si="191"/>
        <v>N</v>
      </c>
      <c r="AT1389" s="113">
        <f>IFERROR(SUMIF('Current NLData'!A:A,'Payment Changes'!G1389,'Current NLData'!K:K)/COUNTIF('Current NLData'!A:A,'Payment Changes'!G1389),0)+IFERROR(VLOOKUP(G1389&amp;"-ALL",NLPaymentExport,10,FALSE),0)</f>
        <v>100</v>
      </c>
      <c r="AU1389" s="117">
        <f t="shared" si="192"/>
        <v>0</v>
      </c>
    </row>
    <row r="1390" spans="1:47" outlineLevel="1" x14ac:dyDescent="0.45">
      <c r="A1390" s="3"/>
      <c r="C1390" s="4"/>
      <c r="D1390" s="456"/>
      <c r="E1390" s="90" t="str">
        <f t="shared" si="198"/>
        <v>Hampton</v>
      </c>
      <c r="F1390" s="92" t="s">
        <v>919</v>
      </c>
      <c r="G1390" s="98" t="str">
        <f t="shared" si="197"/>
        <v>CP787-NEW DONOR -5th</v>
      </c>
      <c r="H1390" s="457"/>
      <c r="I1390" s="34" t="s">
        <v>80</v>
      </c>
      <c r="J1390" s="58">
        <v>30</v>
      </c>
      <c r="K1390" s="62"/>
      <c r="L1390" s="58"/>
      <c r="M1390" s="58"/>
      <c r="N1390" s="58"/>
      <c r="O1390" s="58"/>
      <c r="P1390" s="58"/>
      <c r="Q1390" s="58"/>
      <c r="R1390" s="58"/>
      <c r="S1390" s="58"/>
      <c r="T1390" s="58"/>
      <c r="U1390" s="58"/>
      <c r="V1390" s="190"/>
      <c r="W1390" s="214"/>
      <c r="X1390" s="214"/>
      <c r="Y1390" s="214"/>
      <c r="Z1390" s="214"/>
      <c r="AA1390" s="214">
        <v>100</v>
      </c>
      <c r="AB1390" s="214">
        <v>100</v>
      </c>
      <c r="AC1390" s="214">
        <v>100</v>
      </c>
      <c r="AD1390" s="214">
        <v>100</v>
      </c>
      <c r="AE1390" s="214">
        <v>100</v>
      </c>
      <c r="AF1390" s="214">
        <v>100</v>
      </c>
      <c r="AG1390" s="214">
        <v>100</v>
      </c>
      <c r="AH1390" s="214">
        <v>100</v>
      </c>
      <c r="AI1390" s="214">
        <v>100</v>
      </c>
      <c r="AJ1390" s="301">
        <v>100</v>
      </c>
      <c r="AK1390" s="301">
        <v>100</v>
      </c>
      <c r="AL1390" s="301">
        <v>100</v>
      </c>
      <c r="AM1390" s="301"/>
      <c r="AN1390" s="289">
        <v>100</v>
      </c>
      <c r="AO1390" s="301">
        <v>100</v>
      </c>
      <c r="AP1390" s="301">
        <v>100</v>
      </c>
      <c r="AQ1390" s="301">
        <v>100</v>
      </c>
      <c r="AS1390" s="116" t="str">
        <f t="shared" si="191"/>
        <v>N</v>
      </c>
      <c r="AT1390" s="113">
        <f>IFERROR(SUMIF('Current NLData'!A:A,'Payment Changes'!G1390,'Current NLData'!K:K)/COUNTIF('Current NLData'!A:A,'Payment Changes'!G1390),0)+IFERROR(VLOOKUP(G1390&amp;"-ALL",NLPaymentExport,10,FALSE),0)</f>
        <v>100</v>
      </c>
      <c r="AU1390" s="117">
        <f t="shared" si="192"/>
        <v>0</v>
      </c>
    </row>
    <row r="1391" spans="1:47" outlineLevel="1" x14ac:dyDescent="0.45">
      <c r="A1391" s="3"/>
      <c r="C1391" s="4"/>
      <c r="D1391" s="456"/>
      <c r="E1391" s="90" t="str">
        <f>IF(B1391 = "",E1390,B1391)</f>
        <v>Hampton</v>
      </c>
      <c r="F1391" s="92" t="s">
        <v>919</v>
      </c>
      <c r="G1391" s="98" t="str">
        <f t="shared" si="197"/>
        <v>CP787-NEW DONOR -6th</v>
      </c>
      <c r="H1391" s="457"/>
      <c r="I1391" s="34" t="s">
        <v>81</v>
      </c>
      <c r="J1391" s="58">
        <v>30</v>
      </c>
      <c r="K1391" s="62"/>
      <c r="L1391" s="58"/>
      <c r="M1391" s="58"/>
      <c r="N1391" s="58"/>
      <c r="O1391" s="58"/>
      <c r="P1391" s="58"/>
      <c r="Q1391" s="58"/>
      <c r="R1391" s="58"/>
      <c r="S1391" s="58"/>
      <c r="T1391" s="58"/>
      <c r="U1391" s="58"/>
      <c r="V1391" s="186"/>
      <c r="W1391" s="214"/>
      <c r="X1391" s="214"/>
      <c r="Y1391" s="214"/>
      <c r="Z1391" s="214"/>
      <c r="AA1391" s="214">
        <v>100</v>
      </c>
      <c r="AB1391" s="214">
        <v>100</v>
      </c>
      <c r="AC1391" s="214">
        <v>100</v>
      </c>
      <c r="AD1391" s="214">
        <v>100</v>
      </c>
      <c r="AE1391" s="214">
        <v>100</v>
      </c>
      <c r="AF1391" s="214">
        <v>100</v>
      </c>
      <c r="AG1391" s="214">
        <v>100</v>
      </c>
      <c r="AH1391" s="214">
        <v>100</v>
      </c>
      <c r="AI1391" s="214">
        <v>100</v>
      </c>
      <c r="AJ1391" s="301">
        <v>100</v>
      </c>
      <c r="AK1391" s="301">
        <v>100</v>
      </c>
      <c r="AL1391" s="301">
        <v>100</v>
      </c>
      <c r="AM1391" s="301"/>
      <c r="AN1391" s="289">
        <v>100</v>
      </c>
      <c r="AO1391" s="301">
        <v>100</v>
      </c>
      <c r="AP1391" s="301">
        <v>100</v>
      </c>
      <c r="AQ1391" s="301">
        <v>100</v>
      </c>
      <c r="AS1391" s="116" t="str">
        <f t="shared" si="191"/>
        <v>N</v>
      </c>
      <c r="AT1391" s="113">
        <f>IFERROR(SUMIF('Current NLData'!A:A,'Payment Changes'!G1391,'Current NLData'!K:K)/COUNTIF('Current NLData'!A:A,'Payment Changes'!G1391),0)+IFERROR(VLOOKUP(G1391&amp;"-ALL",NLPaymentExport,10,FALSE),0)</f>
        <v>100</v>
      </c>
      <c r="AU1391" s="117">
        <f t="shared" si="192"/>
        <v>0</v>
      </c>
    </row>
    <row r="1392" spans="1:47" outlineLevel="1" x14ac:dyDescent="0.45">
      <c r="A1392" s="3"/>
      <c r="C1392" s="4"/>
      <c r="D1392" s="456"/>
      <c r="E1392" s="90" t="str">
        <f t="shared" ref="E1392:E1400" si="199">IF(B1392 = "",E1391,B1392)</f>
        <v>Hampton</v>
      </c>
      <c r="F1392" s="92" t="s">
        <v>919</v>
      </c>
      <c r="G1392" s="98" t="str">
        <f t="shared" si="197"/>
        <v>CP787-NEW DONOR -7th</v>
      </c>
      <c r="H1392" s="457"/>
      <c r="I1392" s="34" t="s">
        <v>82</v>
      </c>
      <c r="J1392" s="58">
        <v>30</v>
      </c>
      <c r="K1392" s="62"/>
      <c r="L1392" s="58"/>
      <c r="M1392" s="58"/>
      <c r="N1392" s="58"/>
      <c r="O1392" s="58"/>
      <c r="P1392" s="58"/>
      <c r="Q1392" s="58"/>
      <c r="R1392" s="58"/>
      <c r="S1392" s="58"/>
      <c r="T1392" s="58"/>
      <c r="U1392" s="58"/>
      <c r="V1392" s="186"/>
      <c r="W1392" s="214"/>
      <c r="X1392" s="214"/>
      <c r="Y1392" s="214"/>
      <c r="Z1392" s="214"/>
      <c r="AA1392" s="214">
        <v>100</v>
      </c>
      <c r="AB1392" s="214">
        <v>100</v>
      </c>
      <c r="AC1392" s="214">
        <v>100</v>
      </c>
      <c r="AD1392" s="214">
        <v>100</v>
      </c>
      <c r="AE1392" s="214">
        <v>100</v>
      </c>
      <c r="AF1392" s="214">
        <v>100</v>
      </c>
      <c r="AG1392" s="214">
        <v>100</v>
      </c>
      <c r="AH1392" s="214">
        <v>100</v>
      </c>
      <c r="AI1392" s="214">
        <v>100</v>
      </c>
      <c r="AJ1392" s="301">
        <v>100</v>
      </c>
      <c r="AK1392" s="301">
        <v>100</v>
      </c>
      <c r="AL1392" s="301">
        <v>100</v>
      </c>
      <c r="AM1392" s="301"/>
      <c r="AN1392" s="289">
        <v>100</v>
      </c>
      <c r="AO1392" s="301">
        <v>100</v>
      </c>
      <c r="AP1392" s="301">
        <v>100</v>
      </c>
      <c r="AQ1392" s="301">
        <v>100</v>
      </c>
      <c r="AS1392" s="116" t="str">
        <f t="shared" si="191"/>
        <v>N</v>
      </c>
      <c r="AT1392" s="113">
        <f>IFERROR(SUMIF('Current NLData'!A:A,'Payment Changes'!G1392,'Current NLData'!K:K)/COUNTIF('Current NLData'!A:A,'Payment Changes'!G1392),0)+IFERROR(VLOOKUP(G1392&amp;"-ALL",NLPaymentExport,10,FALSE),0)</f>
        <v>100</v>
      </c>
      <c r="AU1392" s="117">
        <f t="shared" si="192"/>
        <v>0</v>
      </c>
    </row>
    <row r="1393" spans="1:47" outlineLevel="1" x14ac:dyDescent="0.45">
      <c r="A1393" s="3"/>
      <c r="C1393" s="4"/>
      <c r="D1393" s="456"/>
      <c r="E1393" s="90" t="str">
        <f t="shared" si="199"/>
        <v>Hampton</v>
      </c>
      <c r="F1393" s="92" t="s">
        <v>919</v>
      </c>
      <c r="G1393" s="98" t="str">
        <f t="shared" si="197"/>
        <v>CP787-NEW DONOR -8th</v>
      </c>
      <c r="H1393" s="457"/>
      <c r="I1393" s="35" t="s">
        <v>83</v>
      </c>
      <c r="J1393" s="63">
        <v>30</v>
      </c>
      <c r="K1393" s="64"/>
      <c r="L1393" s="63"/>
      <c r="M1393" s="63"/>
      <c r="N1393" s="63"/>
      <c r="O1393" s="63"/>
      <c r="P1393" s="63"/>
      <c r="Q1393" s="63"/>
      <c r="R1393" s="63"/>
      <c r="S1393" s="63"/>
      <c r="T1393" s="63"/>
      <c r="U1393" s="63"/>
      <c r="V1393" s="187"/>
      <c r="W1393" s="221"/>
      <c r="X1393" s="221"/>
      <c r="Y1393" s="221"/>
      <c r="Z1393" s="221"/>
      <c r="AA1393" s="221">
        <v>100</v>
      </c>
      <c r="AB1393" s="221">
        <v>100</v>
      </c>
      <c r="AC1393" s="221">
        <v>100</v>
      </c>
      <c r="AD1393" s="221">
        <v>100</v>
      </c>
      <c r="AE1393" s="221">
        <v>100</v>
      </c>
      <c r="AF1393" s="221">
        <v>100</v>
      </c>
      <c r="AG1393" s="221">
        <v>100</v>
      </c>
      <c r="AH1393" s="221">
        <v>100</v>
      </c>
      <c r="AI1393" s="221">
        <v>100</v>
      </c>
      <c r="AJ1393" s="302">
        <v>100</v>
      </c>
      <c r="AK1393" s="302">
        <v>100</v>
      </c>
      <c r="AL1393" s="302">
        <v>100</v>
      </c>
      <c r="AM1393" s="301"/>
      <c r="AN1393" s="289">
        <v>100</v>
      </c>
      <c r="AO1393" s="301">
        <v>100</v>
      </c>
      <c r="AP1393" s="301">
        <v>100</v>
      </c>
      <c r="AQ1393" s="301">
        <v>100</v>
      </c>
      <c r="AS1393" s="116" t="str">
        <f t="shared" si="191"/>
        <v>N</v>
      </c>
      <c r="AT1393" s="113">
        <f>IFERROR(SUMIF('Current NLData'!A:A,'Payment Changes'!G1393,'Current NLData'!K:K)/COUNTIF('Current NLData'!A:A,'Payment Changes'!G1393),0)+IFERROR(VLOOKUP(G1393&amp;"-ALL",NLPaymentExport,10,FALSE),0)</f>
        <v>100</v>
      </c>
      <c r="AU1393" s="117">
        <f t="shared" si="192"/>
        <v>0</v>
      </c>
    </row>
    <row r="1394" spans="1:47" ht="28.5" outlineLevel="1" x14ac:dyDescent="0.45">
      <c r="A1394" s="3"/>
      <c r="C1394" s="4"/>
      <c r="D1394" s="456"/>
      <c r="E1394" s="90" t="str">
        <f t="shared" si="199"/>
        <v>Hampton</v>
      </c>
      <c r="F1394" s="92" t="s">
        <v>919</v>
      </c>
      <c r="G1394" s="98" t="str">
        <f t="shared" si="197"/>
        <v>CP787-RETURN - 1st don of the week -STD</v>
      </c>
      <c r="H1394" s="457"/>
      <c r="I1394" s="36" t="s">
        <v>84</v>
      </c>
      <c r="J1394" s="58">
        <v>30</v>
      </c>
      <c r="K1394" s="58"/>
      <c r="L1394" s="58"/>
      <c r="M1394" s="58"/>
      <c r="N1394" s="58"/>
      <c r="O1394" s="58"/>
      <c r="P1394" s="58"/>
      <c r="Q1394" s="58"/>
      <c r="R1394" s="58"/>
      <c r="S1394" s="58"/>
      <c r="T1394" s="58"/>
      <c r="U1394" s="58"/>
      <c r="V1394" s="186"/>
      <c r="W1394" s="214"/>
      <c r="X1394" s="214"/>
      <c r="Y1394" s="214"/>
      <c r="Z1394" s="214"/>
      <c r="AA1394" s="214">
        <v>45</v>
      </c>
      <c r="AB1394" s="214">
        <v>45</v>
      </c>
      <c r="AC1394" s="214">
        <v>45</v>
      </c>
      <c r="AD1394" s="214">
        <v>45</v>
      </c>
      <c r="AE1394" s="214">
        <v>45</v>
      </c>
      <c r="AF1394" s="214">
        <v>45</v>
      </c>
      <c r="AG1394" s="214">
        <v>45</v>
      </c>
      <c r="AH1394" s="214">
        <v>45</v>
      </c>
      <c r="AI1394" s="214">
        <v>45</v>
      </c>
      <c r="AJ1394" s="301">
        <v>45</v>
      </c>
      <c r="AK1394" s="301">
        <v>45</v>
      </c>
      <c r="AL1394" s="301">
        <v>45</v>
      </c>
      <c r="AM1394" s="301"/>
      <c r="AN1394" s="289">
        <v>50</v>
      </c>
      <c r="AO1394" s="301">
        <v>50</v>
      </c>
      <c r="AP1394" s="301">
        <v>50</v>
      </c>
      <c r="AQ1394" s="301">
        <v>50</v>
      </c>
      <c r="AS1394" s="116" t="str">
        <f t="shared" si="191"/>
        <v>N</v>
      </c>
      <c r="AT1394" s="113">
        <f>IFERROR(SUMIF('Current NLData'!A:A,'Payment Changes'!G1394,'Current NLData'!K:K)/COUNTIF('Current NLData'!A:A,'Payment Changes'!G1394),0)+IFERROR(VLOOKUP(G1394&amp;"-ALL",NLPaymentExport,10,FALSE),0)</f>
        <v>0</v>
      </c>
      <c r="AU1394" s="117">
        <f t="shared" si="192"/>
        <v>50</v>
      </c>
    </row>
    <row r="1395" spans="1:47" ht="28.5" outlineLevel="1" x14ac:dyDescent="0.45">
      <c r="A1395" s="3"/>
      <c r="C1395" s="4"/>
      <c r="D1395" s="456"/>
      <c r="E1395" s="90" t="str">
        <f t="shared" si="199"/>
        <v>Hampton</v>
      </c>
      <c r="F1395" s="92" t="s">
        <v>919</v>
      </c>
      <c r="G1395" s="98" t="str">
        <f t="shared" si="197"/>
        <v>CP787-RETURN - 2nd don of the week -BONUS</v>
      </c>
      <c r="H1395" s="457"/>
      <c r="I1395" s="36" t="s">
        <v>85</v>
      </c>
      <c r="J1395" s="58">
        <v>45</v>
      </c>
      <c r="K1395" s="58"/>
      <c r="L1395" s="58"/>
      <c r="M1395" s="58"/>
      <c r="N1395" s="58"/>
      <c r="O1395" s="58"/>
      <c r="P1395" s="58"/>
      <c r="Q1395" s="58"/>
      <c r="R1395" s="58"/>
      <c r="S1395" s="58"/>
      <c r="T1395" s="58"/>
      <c r="U1395" s="58"/>
      <c r="V1395" s="186"/>
      <c r="W1395" s="214"/>
      <c r="X1395" s="214"/>
      <c r="Y1395" s="214"/>
      <c r="Z1395" s="214"/>
      <c r="AA1395" s="214">
        <v>30</v>
      </c>
      <c r="AB1395" s="214">
        <v>30</v>
      </c>
      <c r="AC1395" s="214">
        <v>30</v>
      </c>
      <c r="AD1395" s="214">
        <v>30</v>
      </c>
      <c r="AE1395" s="214">
        <v>30</v>
      </c>
      <c r="AF1395" s="214">
        <v>30</v>
      </c>
      <c r="AG1395" s="214">
        <v>30</v>
      </c>
      <c r="AH1395" s="214">
        <v>30</v>
      </c>
      <c r="AI1395" s="214">
        <v>30</v>
      </c>
      <c r="AJ1395" s="301">
        <v>30</v>
      </c>
      <c r="AK1395" s="301">
        <v>30</v>
      </c>
      <c r="AL1395" s="301">
        <v>30</v>
      </c>
      <c r="AM1395" s="301"/>
      <c r="AN1395" s="289">
        <v>20</v>
      </c>
      <c r="AO1395" s="301">
        <v>20</v>
      </c>
      <c r="AP1395" s="301">
        <v>20</v>
      </c>
      <c r="AQ1395" s="301">
        <v>20</v>
      </c>
      <c r="AS1395" s="116" t="str">
        <f t="shared" si="191"/>
        <v>N</v>
      </c>
      <c r="AT1395" s="113">
        <f>IFERROR(SUMIF('Current NLData'!A:A,'Payment Changes'!G1395,'Current NLData'!K:K)/COUNTIF('Current NLData'!A:A,'Payment Changes'!G1395),0)+IFERROR(VLOOKUP(G1395&amp;"-ALL",NLPaymentExport,10,FALSE),0)</f>
        <v>0</v>
      </c>
      <c r="AU1395" s="117">
        <f t="shared" si="192"/>
        <v>20</v>
      </c>
    </row>
    <row r="1396" spans="1:47" ht="28.5" outlineLevel="1" x14ac:dyDescent="0.45">
      <c r="A1396" s="3"/>
      <c r="C1396" s="4"/>
      <c r="D1396" s="456"/>
      <c r="E1396" s="90" t="str">
        <f t="shared" si="199"/>
        <v>Hampton</v>
      </c>
      <c r="F1396" s="92" t="s">
        <v>919</v>
      </c>
      <c r="G1396" s="98" t="str">
        <f t="shared" si="197"/>
        <v>CP787-RETURN - 5th don of the month -BONUS</v>
      </c>
      <c r="H1396" s="457"/>
      <c r="I1396" s="37" t="s">
        <v>86</v>
      </c>
      <c r="J1396" s="65">
        <v>0</v>
      </c>
      <c r="K1396" s="65"/>
      <c r="L1396" s="65"/>
      <c r="M1396" s="65"/>
      <c r="N1396" s="65"/>
      <c r="O1396" s="65"/>
      <c r="P1396" s="65"/>
      <c r="Q1396" s="65"/>
      <c r="R1396" s="65"/>
      <c r="S1396" s="65"/>
      <c r="T1396" s="65"/>
      <c r="U1396" s="65"/>
      <c r="V1396" s="188"/>
      <c r="W1396" s="222"/>
      <c r="X1396" s="222"/>
      <c r="Y1396" s="222"/>
      <c r="Z1396" s="222"/>
      <c r="AA1396" s="222">
        <v>0</v>
      </c>
      <c r="AB1396" s="222">
        <v>0</v>
      </c>
      <c r="AC1396" s="222">
        <v>0</v>
      </c>
      <c r="AD1396" s="222">
        <v>0</v>
      </c>
      <c r="AE1396" s="222">
        <v>0</v>
      </c>
      <c r="AF1396" s="222">
        <v>0</v>
      </c>
      <c r="AG1396" s="222">
        <v>0</v>
      </c>
      <c r="AH1396" s="222">
        <v>0</v>
      </c>
      <c r="AI1396" s="222">
        <v>0</v>
      </c>
      <c r="AJ1396" s="303">
        <v>0</v>
      </c>
      <c r="AK1396" s="303">
        <v>0</v>
      </c>
      <c r="AL1396" s="303">
        <v>0</v>
      </c>
      <c r="AM1396" s="301"/>
      <c r="AN1396" s="272">
        <v>0</v>
      </c>
      <c r="AO1396" s="301">
        <v>0</v>
      </c>
      <c r="AP1396" s="301">
        <v>0</v>
      </c>
      <c r="AQ1396" s="301">
        <v>0</v>
      </c>
      <c r="AS1396" s="116" t="str">
        <f t="shared" si="191"/>
        <v>N</v>
      </c>
      <c r="AT1396" s="113">
        <f>IFERROR(SUMIF('Current NLData'!A:A,'Payment Changes'!G1396,'Current NLData'!K:K)/COUNTIF('Current NLData'!A:A,'Payment Changes'!G1396),0)+IFERROR(VLOOKUP(G1396&amp;"-ALL",NLPaymentExport,10,FALSE),0)</f>
        <v>0</v>
      </c>
      <c r="AU1396" s="117">
        <f t="shared" si="192"/>
        <v>0</v>
      </c>
    </row>
    <row r="1397" spans="1:47" ht="28.5" outlineLevel="1" x14ac:dyDescent="0.45">
      <c r="A1397" s="3"/>
      <c r="C1397" s="4"/>
      <c r="D1397" s="456"/>
      <c r="E1397" s="90" t="str">
        <f t="shared" si="199"/>
        <v>Hampton</v>
      </c>
      <c r="F1397" s="92" t="s">
        <v>919</v>
      </c>
      <c r="G1397" s="98" t="str">
        <f t="shared" si="197"/>
        <v>CP787-RETURN - 6th don of the month -BONUS</v>
      </c>
      <c r="H1397" s="457"/>
      <c r="I1397" s="38" t="s">
        <v>87</v>
      </c>
      <c r="J1397" s="58">
        <v>0</v>
      </c>
      <c r="K1397" s="58"/>
      <c r="L1397" s="58"/>
      <c r="M1397" s="58"/>
      <c r="N1397" s="58"/>
      <c r="O1397" s="58"/>
      <c r="P1397" s="58"/>
      <c r="Q1397" s="58"/>
      <c r="R1397" s="58"/>
      <c r="S1397" s="58"/>
      <c r="T1397" s="58"/>
      <c r="U1397" s="58"/>
      <c r="V1397" s="186"/>
      <c r="W1397" s="214"/>
      <c r="X1397" s="214"/>
      <c r="Y1397" s="214"/>
      <c r="Z1397" s="214"/>
      <c r="AA1397" s="214">
        <v>30</v>
      </c>
      <c r="AB1397" s="214">
        <v>30</v>
      </c>
      <c r="AC1397" s="214">
        <v>30</v>
      </c>
      <c r="AD1397" s="214">
        <v>30</v>
      </c>
      <c r="AE1397" s="214">
        <v>30</v>
      </c>
      <c r="AF1397" s="214">
        <v>30</v>
      </c>
      <c r="AG1397" s="214">
        <v>30</v>
      </c>
      <c r="AH1397" s="214">
        <v>30</v>
      </c>
      <c r="AI1397" s="214">
        <v>30</v>
      </c>
      <c r="AJ1397" s="301">
        <v>30</v>
      </c>
      <c r="AK1397" s="301">
        <v>30</v>
      </c>
      <c r="AL1397" s="301">
        <v>30</v>
      </c>
      <c r="AM1397" s="301"/>
      <c r="AN1397" s="272">
        <v>0</v>
      </c>
      <c r="AO1397" s="301">
        <v>0</v>
      </c>
      <c r="AP1397" s="301">
        <v>0</v>
      </c>
      <c r="AQ1397" s="301">
        <v>0</v>
      </c>
      <c r="AS1397" s="116" t="str">
        <f t="shared" si="191"/>
        <v>N</v>
      </c>
      <c r="AT1397" s="113">
        <f>IFERROR(SUMIF('Current NLData'!A:A,'Payment Changes'!G1397,'Current NLData'!K:K)/COUNTIF('Current NLData'!A:A,'Payment Changes'!G1397),0)+IFERROR(VLOOKUP(G1397&amp;"-ALL",NLPaymentExport,10,FALSE),0)</f>
        <v>0</v>
      </c>
      <c r="AU1397" s="117">
        <f t="shared" si="192"/>
        <v>0</v>
      </c>
    </row>
    <row r="1398" spans="1:47" ht="28.5" outlineLevel="1" x14ac:dyDescent="0.45">
      <c r="A1398" s="3"/>
      <c r="C1398" s="4"/>
      <c r="D1398" s="456"/>
      <c r="E1398" s="90" t="str">
        <f t="shared" si="199"/>
        <v>Hampton</v>
      </c>
      <c r="F1398" s="92" t="s">
        <v>919</v>
      </c>
      <c r="G1398" s="98" t="str">
        <f t="shared" si="197"/>
        <v>CP787-RETURN - 7th don of the month -BONUS</v>
      </c>
      <c r="H1398" s="457"/>
      <c r="I1398" s="38" t="s">
        <v>88</v>
      </c>
      <c r="J1398" s="58">
        <v>0</v>
      </c>
      <c r="K1398" s="58"/>
      <c r="L1398" s="58"/>
      <c r="M1398" s="58"/>
      <c r="N1398" s="58"/>
      <c r="O1398" s="58"/>
      <c r="P1398" s="58"/>
      <c r="Q1398" s="58"/>
      <c r="R1398" s="58"/>
      <c r="S1398" s="58"/>
      <c r="T1398" s="58"/>
      <c r="U1398" s="58"/>
      <c r="V1398" s="186"/>
      <c r="W1398" s="214"/>
      <c r="X1398" s="214"/>
      <c r="Y1398" s="214"/>
      <c r="Z1398" s="214"/>
      <c r="AA1398" s="214">
        <v>0</v>
      </c>
      <c r="AB1398" s="214">
        <v>0</v>
      </c>
      <c r="AC1398" s="214">
        <v>0</v>
      </c>
      <c r="AD1398" s="214">
        <v>0</v>
      </c>
      <c r="AE1398" s="214">
        <v>0</v>
      </c>
      <c r="AF1398" s="214">
        <v>0</v>
      </c>
      <c r="AG1398" s="214">
        <v>0</v>
      </c>
      <c r="AH1398" s="214">
        <v>0</v>
      </c>
      <c r="AI1398" s="214">
        <v>0</v>
      </c>
      <c r="AJ1398" s="301">
        <v>0</v>
      </c>
      <c r="AK1398" s="301">
        <v>0</v>
      </c>
      <c r="AL1398" s="301">
        <v>0</v>
      </c>
      <c r="AM1398" s="301"/>
      <c r="AN1398" s="272">
        <v>0</v>
      </c>
      <c r="AO1398" s="301">
        <v>0</v>
      </c>
      <c r="AP1398" s="301">
        <v>0</v>
      </c>
      <c r="AQ1398" s="301">
        <v>0</v>
      </c>
      <c r="AS1398" s="116" t="str">
        <f t="shared" si="191"/>
        <v>N</v>
      </c>
      <c r="AT1398" s="113">
        <f>IFERROR(SUMIF('Current NLData'!A:A,'Payment Changes'!G1398,'Current NLData'!K:K)/COUNTIF('Current NLData'!A:A,'Payment Changes'!G1398),0)+IFERROR(VLOOKUP(G1398&amp;"-ALL",NLPaymentExport,10,FALSE),0)</f>
        <v>0</v>
      </c>
      <c r="AU1398" s="117">
        <f t="shared" si="192"/>
        <v>0</v>
      </c>
    </row>
    <row r="1399" spans="1:47" ht="28.5" outlineLevel="1" x14ac:dyDescent="0.45">
      <c r="A1399" s="3"/>
      <c r="C1399" s="4"/>
      <c r="D1399" s="456"/>
      <c r="E1399" s="90" t="str">
        <f t="shared" si="199"/>
        <v>Hampton</v>
      </c>
      <c r="F1399" s="92" t="s">
        <v>919</v>
      </c>
      <c r="G1399" s="98" t="str">
        <f t="shared" si="197"/>
        <v>CP787-RETURN - 8th don of the month -BONUS</v>
      </c>
      <c r="H1399" s="457"/>
      <c r="I1399" s="38" t="s">
        <v>89</v>
      </c>
      <c r="J1399" s="58">
        <v>0</v>
      </c>
      <c r="K1399" s="58"/>
      <c r="L1399" s="58"/>
      <c r="M1399" s="58"/>
      <c r="N1399" s="58"/>
      <c r="O1399" s="58"/>
      <c r="P1399" s="58"/>
      <c r="Q1399" s="58"/>
      <c r="R1399" s="58"/>
      <c r="S1399" s="58"/>
      <c r="T1399" s="58"/>
      <c r="U1399" s="58"/>
      <c r="V1399" s="186"/>
      <c r="W1399" s="214"/>
      <c r="X1399" s="214"/>
      <c r="Y1399" s="214"/>
      <c r="Z1399" s="214"/>
      <c r="AA1399" s="214">
        <v>0</v>
      </c>
      <c r="AB1399" s="214">
        <v>0</v>
      </c>
      <c r="AC1399" s="214">
        <v>0</v>
      </c>
      <c r="AD1399" s="214">
        <v>0</v>
      </c>
      <c r="AE1399" s="214">
        <v>0</v>
      </c>
      <c r="AF1399" s="214">
        <v>0</v>
      </c>
      <c r="AG1399" s="214">
        <v>0</v>
      </c>
      <c r="AH1399" s="214">
        <v>0</v>
      </c>
      <c r="AI1399" s="214">
        <v>0</v>
      </c>
      <c r="AJ1399" s="301">
        <v>0</v>
      </c>
      <c r="AK1399" s="301">
        <v>0</v>
      </c>
      <c r="AL1399" s="301">
        <v>0</v>
      </c>
      <c r="AM1399" s="301"/>
      <c r="AN1399" s="272">
        <v>0</v>
      </c>
      <c r="AO1399" s="301">
        <v>0</v>
      </c>
      <c r="AP1399" s="301">
        <v>0</v>
      </c>
      <c r="AQ1399" s="301">
        <v>0</v>
      </c>
      <c r="AS1399" s="116" t="str">
        <f t="shared" si="191"/>
        <v>N</v>
      </c>
      <c r="AT1399" s="113">
        <f>IFERROR(SUMIF('Current NLData'!A:A,'Payment Changes'!G1399,'Current NLData'!K:K)/COUNTIF('Current NLData'!A:A,'Payment Changes'!G1399),0)+IFERROR(VLOOKUP(G1399&amp;"-ALL",NLPaymentExport,10,FALSE),0)</f>
        <v>0</v>
      </c>
      <c r="AU1399" s="117">
        <f t="shared" si="192"/>
        <v>0</v>
      </c>
    </row>
    <row r="1400" spans="1:47" ht="28.5" outlineLevel="1" x14ac:dyDescent="0.45">
      <c r="A1400" s="3"/>
      <c r="C1400" s="4" t="str">
        <f>IF(J1400=0,"Warning","")</f>
        <v/>
      </c>
      <c r="D1400" s="456"/>
      <c r="E1400" s="90" t="str">
        <f t="shared" si="199"/>
        <v>Hampton</v>
      </c>
      <c r="F1400" s="92" t="s">
        <v>919</v>
      </c>
      <c r="G1400" s="98" t="str">
        <f t="shared" si="197"/>
        <v>CP787-RETURN - Buddy referral  -BONUS</v>
      </c>
      <c r="H1400" s="457"/>
      <c r="I1400" s="39" t="s">
        <v>90</v>
      </c>
      <c r="J1400" s="58">
        <v>50</v>
      </c>
      <c r="K1400" s="58"/>
      <c r="L1400" s="58"/>
      <c r="M1400" s="58"/>
      <c r="N1400" s="58"/>
      <c r="O1400" s="58"/>
      <c r="P1400" s="58"/>
      <c r="Q1400" s="58"/>
      <c r="R1400" s="58"/>
      <c r="S1400" s="58"/>
      <c r="T1400" s="58"/>
      <c r="U1400" s="58"/>
      <c r="V1400" s="186"/>
      <c r="W1400" s="214"/>
      <c r="X1400" s="214"/>
      <c r="Y1400" s="214"/>
      <c r="Z1400" s="214"/>
      <c r="AA1400" s="214">
        <v>100</v>
      </c>
      <c r="AB1400" s="214">
        <v>100</v>
      </c>
      <c r="AC1400" s="214">
        <v>100</v>
      </c>
      <c r="AD1400" s="214">
        <v>100</v>
      </c>
      <c r="AE1400" s="214">
        <v>100</v>
      </c>
      <c r="AF1400" s="214">
        <v>100</v>
      </c>
      <c r="AG1400" s="214">
        <v>100</v>
      </c>
      <c r="AH1400" s="214">
        <v>100</v>
      </c>
      <c r="AI1400" s="214">
        <v>100</v>
      </c>
      <c r="AJ1400" s="301">
        <v>100</v>
      </c>
      <c r="AK1400" s="301">
        <v>100</v>
      </c>
      <c r="AL1400" s="301">
        <v>100</v>
      </c>
      <c r="AM1400" s="301"/>
      <c r="AN1400" s="289">
        <v>100</v>
      </c>
      <c r="AO1400" s="301">
        <v>100</v>
      </c>
      <c r="AP1400" s="301">
        <v>100</v>
      </c>
      <c r="AQ1400" s="301">
        <v>100</v>
      </c>
      <c r="AS1400" s="116" t="str">
        <f t="shared" si="191"/>
        <v>N</v>
      </c>
      <c r="AT1400" s="113">
        <f>IFERROR(SUMIF('Current NLData'!A:A,'Payment Changes'!G1400,'Current NLData'!K:K)/COUNTIF('Current NLData'!A:A,'Payment Changes'!G1400),0)+IFERROR(VLOOKUP(G1400&amp;"-ALL",NLPaymentExport,10,FALSE),0)</f>
        <v>100</v>
      </c>
      <c r="AU1400" s="117">
        <f t="shared" si="192"/>
        <v>0</v>
      </c>
    </row>
    <row r="1401" spans="1:47" ht="21.4" outlineLevel="1" thickBot="1" x14ac:dyDescent="0.7">
      <c r="A1401" s="85"/>
      <c r="B1401" s="348"/>
      <c r="C1401" s="160"/>
      <c r="D1401" s="86"/>
      <c r="E1401" s="86"/>
      <c r="F1401" s="86"/>
      <c r="G1401" s="86"/>
      <c r="H1401" s="95"/>
      <c r="I1401" s="87"/>
      <c r="J1401" s="88"/>
      <c r="K1401" s="88"/>
      <c r="L1401" s="88"/>
      <c r="M1401" s="88"/>
      <c r="N1401" s="88"/>
      <c r="O1401" s="88"/>
      <c r="P1401" s="88"/>
      <c r="Q1401" s="88"/>
      <c r="R1401" s="88"/>
      <c r="S1401" s="88"/>
      <c r="T1401" s="88"/>
      <c r="U1401" s="88"/>
      <c r="V1401" s="189" t="s">
        <v>91</v>
      </c>
      <c r="W1401" s="189" t="s">
        <v>91</v>
      </c>
      <c r="X1401" s="189" t="s">
        <v>91</v>
      </c>
      <c r="Y1401" s="189" t="s">
        <v>91</v>
      </c>
      <c r="Z1401" s="189" t="s">
        <v>91</v>
      </c>
      <c r="AA1401" s="189" t="s">
        <v>91</v>
      </c>
      <c r="AB1401" s="189" t="s">
        <v>91</v>
      </c>
      <c r="AC1401" s="189" t="s">
        <v>91</v>
      </c>
      <c r="AD1401" s="257" t="s">
        <v>91</v>
      </c>
      <c r="AE1401" s="257" t="s">
        <v>91</v>
      </c>
      <c r="AF1401" s="257" t="s">
        <v>91</v>
      </c>
      <c r="AG1401" s="257" t="s">
        <v>91</v>
      </c>
      <c r="AH1401" s="257" t="s">
        <v>91</v>
      </c>
      <c r="AI1401" s="257" t="s">
        <v>91</v>
      </c>
      <c r="AJ1401" s="311" t="s">
        <v>91</v>
      </c>
      <c r="AK1401" s="311" t="s">
        <v>91</v>
      </c>
      <c r="AL1401" s="311" t="s">
        <v>91</v>
      </c>
      <c r="AM1401" s="311" t="s">
        <v>91</v>
      </c>
      <c r="AN1401" s="288" t="s">
        <v>91</v>
      </c>
      <c r="AO1401" s="311" t="s">
        <v>91</v>
      </c>
      <c r="AP1401" s="311" t="s">
        <v>91</v>
      </c>
      <c r="AQ1401" s="311" t="s">
        <v>91</v>
      </c>
      <c r="AS1401" s="116" t="str">
        <f t="shared" si="191"/>
        <v>N</v>
      </c>
      <c r="AT1401" s="113">
        <f>IFERROR(SUMIF('Current NLData'!A:A,'Payment Changes'!G1401,'Current NLData'!K:K)/COUNTIF('Current NLData'!A:A,'Payment Changes'!G1401),0)+IFERROR(VLOOKUP(G1401&amp;"-ALL",NLPaymentExport,10,FALSE),0)</f>
        <v>0</v>
      </c>
      <c r="AU1401" s="117" t="str">
        <f t="shared" si="192"/>
        <v/>
      </c>
    </row>
    <row r="1402" spans="1:47" x14ac:dyDescent="0.45">
      <c r="A1402" s="458">
        <v>76</v>
      </c>
      <c r="B1402" s="461" t="s">
        <v>920</v>
      </c>
      <c r="C1402" s="464"/>
      <c r="D1402" s="467" t="s">
        <v>907</v>
      </c>
      <c r="E1402" s="105" t="str">
        <f>IF(B1402 = "",E1401,B1402)</f>
        <v>Spring Hill</v>
      </c>
      <c r="F1402" s="92" t="s">
        <v>921</v>
      </c>
      <c r="G1402" s="107" t="str">
        <f t="shared" ref="G1402:G1420" si="200">F1402&amp;"-"&amp;I1402</f>
        <v>CP788-New Donor</v>
      </c>
      <c r="H1402" s="470" t="s">
        <v>282</v>
      </c>
      <c r="I1402" s="76" t="s">
        <v>48</v>
      </c>
      <c r="J1402" s="40"/>
      <c r="K1402" s="41"/>
      <c r="L1402" s="41"/>
      <c r="M1402" s="42"/>
      <c r="N1402" s="40"/>
      <c r="O1402" s="40"/>
      <c r="P1402" s="40"/>
      <c r="Q1402" s="40"/>
      <c r="R1402" s="40"/>
      <c r="S1402" s="40"/>
      <c r="T1402" s="40"/>
      <c r="U1402" s="40"/>
      <c r="V1402" s="191"/>
      <c r="W1402" s="213"/>
      <c r="X1402" s="213"/>
      <c r="Y1402" s="213"/>
      <c r="Z1402" s="213"/>
      <c r="AA1402" s="213" t="s">
        <v>909</v>
      </c>
      <c r="AB1402" s="213" t="s">
        <v>909</v>
      </c>
      <c r="AC1402" s="213" t="s">
        <v>909</v>
      </c>
      <c r="AD1402" s="213" t="s">
        <v>909</v>
      </c>
      <c r="AE1402" s="213" t="s">
        <v>909</v>
      </c>
      <c r="AF1402" s="213" t="s">
        <v>909</v>
      </c>
      <c r="AG1402" s="213" t="s">
        <v>909</v>
      </c>
      <c r="AH1402" s="213" t="s">
        <v>909</v>
      </c>
      <c r="AI1402" s="213" t="s">
        <v>909</v>
      </c>
      <c r="AJ1402" s="281" t="s">
        <v>909</v>
      </c>
      <c r="AK1402" s="320" t="s">
        <v>909</v>
      </c>
      <c r="AL1402" s="320" t="s">
        <v>909</v>
      </c>
      <c r="AM1402" s="320"/>
      <c r="AN1402" s="282" t="s">
        <v>328</v>
      </c>
      <c r="AO1402" s="320" t="s">
        <v>328</v>
      </c>
      <c r="AP1402" s="320" t="s">
        <v>328</v>
      </c>
      <c r="AQ1402" s="320" t="s">
        <v>328</v>
      </c>
      <c r="AS1402" s="116" t="str">
        <f t="shared" si="191"/>
        <v>N</v>
      </c>
      <c r="AT1402" s="113">
        <f>IFERROR(SUMIF('Current NLData'!A:A,'Payment Changes'!G1402,'Current NLData'!K:K)/COUNTIF('Current NLData'!A:A,'Payment Changes'!G1402),0)+IFERROR(VLOOKUP(G1402&amp;"-ALL",NLPaymentExport,10,FALSE),0)</f>
        <v>0</v>
      </c>
      <c r="AU1402" s="117" t="str">
        <f t="shared" si="192"/>
        <v/>
      </c>
    </row>
    <row r="1403" spans="1:47" x14ac:dyDescent="0.45">
      <c r="A1403" s="459"/>
      <c r="B1403" s="462"/>
      <c r="C1403" s="465"/>
      <c r="D1403" s="468"/>
      <c r="E1403" s="90" t="str">
        <f t="shared" ref="E1403:E1410" si="201">IF(B1403 = "",E1402,B1403)</f>
        <v>Spring Hill</v>
      </c>
      <c r="F1403" s="92" t="s">
        <v>921</v>
      </c>
      <c r="G1403" s="97" t="str">
        <f t="shared" si="200"/>
        <v>CP788-Return Donor</v>
      </c>
      <c r="H1403" s="471"/>
      <c r="I1403" s="77" t="s">
        <v>60</v>
      </c>
      <c r="J1403" s="43"/>
      <c r="K1403" s="43"/>
      <c r="L1403" s="44"/>
      <c r="M1403" s="45"/>
      <c r="N1403" s="43"/>
      <c r="O1403" s="43"/>
      <c r="P1403" s="43"/>
      <c r="Q1403" s="43"/>
      <c r="R1403" s="43"/>
      <c r="S1403" s="43"/>
      <c r="T1403" s="43"/>
      <c r="U1403" s="43"/>
      <c r="V1403" s="176"/>
      <c r="W1403" s="217"/>
      <c r="X1403" s="217"/>
      <c r="Y1403" s="217"/>
      <c r="Z1403" s="217"/>
      <c r="AA1403" s="217" t="s">
        <v>911</v>
      </c>
      <c r="AB1403" s="217" t="s">
        <v>911</v>
      </c>
      <c r="AC1403" s="217" t="s">
        <v>911</v>
      </c>
      <c r="AD1403" s="217" t="s">
        <v>911</v>
      </c>
      <c r="AE1403" s="217" t="s">
        <v>911</v>
      </c>
      <c r="AF1403" s="217" t="s">
        <v>911</v>
      </c>
      <c r="AG1403" s="217" t="s">
        <v>911</v>
      </c>
      <c r="AH1403" s="217" t="s">
        <v>911</v>
      </c>
      <c r="AI1403" s="217" t="s">
        <v>911</v>
      </c>
      <c r="AJ1403" s="270" t="s">
        <v>911</v>
      </c>
      <c r="AK1403" s="313" t="s">
        <v>911</v>
      </c>
      <c r="AL1403" s="313" t="s">
        <v>911</v>
      </c>
      <c r="AM1403" s="313"/>
      <c r="AN1403" s="271" t="s">
        <v>916</v>
      </c>
      <c r="AO1403" s="313" t="s">
        <v>916</v>
      </c>
      <c r="AP1403" s="313" t="s">
        <v>916</v>
      </c>
      <c r="AQ1403" s="313" t="s">
        <v>916</v>
      </c>
      <c r="AS1403" s="116" t="str">
        <f t="shared" si="191"/>
        <v>N</v>
      </c>
      <c r="AT1403" s="113">
        <f>IFERROR(SUMIF('Current NLData'!A:A,'Payment Changes'!G1403,'Current NLData'!K:K)/COUNTIF('Current NLData'!A:A,'Payment Changes'!G1403),0)+IFERROR(VLOOKUP(G1403&amp;"-ALL",NLPaymentExport,10,FALSE),0)</f>
        <v>0</v>
      </c>
      <c r="AU1403" s="117" t="str">
        <f t="shared" si="192"/>
        <v/>
      </c>
    </row>
    <row r="1404" spans="1:47" x14ac:dyDescent="0.45">
      <c r="A1404" s="459"/>
      <c r="B1404" s="462"/>
      <c r="C1404" s="465"/>
      <c r="D1404" s="468"/>
      <c r="E1404" s="90" t="str">
        <f t="shared" si="201"/>
        <v>Spring Hill</v>
      </c>
      <c r="F1404" s="92" t="s">
        <v>921</v>
      </c>
      <c r="G1404" s="97" t="str">
        <f t="shared" si="200"/>
        <v>CP788-Retention Bonus</v>
      </c>
      <c r="H1404" s="471"/>
      <c r="I1404" s="78" t="s">
        <v>62</v>
      </c>
      <c r="J1404" s="46"/>
      <c r="K1404" s="46"/>
      <c r="L1404" s="47"/>
      <c r="M1404" s="48"/>
      <c r="N1404" s="46"/>
      <c r="O1404" s="141"/>
      <c r="P1404" s="141"/>
      <c r="Q1404" s="141"/>
      <c r="R1404" s="141"/>
      <c r="S1404" s="141"/>
      <c r="T1404" s="141"/>
      <c r="U1404" s="141"/>
      <c r="V1404" s="177"/>
      <c r="W1404" s="218"/>
      <c r="X1404" s="218"/>
      <c r="Y1404" s="218"/>
      <c r="Z1404" s="218"/>
      <c r="AA1404" s="218" t="s">
        <v>65</v>
      </c>
      <c r="AB1404" s="218" t="s">
        <v>65</v>
      </c>
      <c r="AC1404" s="218" t="s">
        <v>65</v>
      </c>
      <c r="AD1404" s="218" t="s">
        <v>65</v>
      </c>
      <c r="AE1404" s="218" t="s">
        <v>65</v>
      </c>
      <c r="AF1404" s="218" t="s">
        <v>65</v>
      </c>
      <c r="AG1404" s="218" t="s">
        <v>65</v>
      </c>
      <c r="AH1404" s="218" t="s">
        <v>65</v>
      </c>
      <c r="AI1404" s="218" t="s">
        <v>65</v>
      </c>
      <c r="AJ1404" s="280" t="s">
        <v>65</v>
      </c>
      <c r="AK1404" s="314" t="s">
        <v>65</v>
      </c>
      <c r="AL1404" s="314" t="s">
        <v>65</v>
      </c>
      <c r="AM1404" s="314"/>
      <c r="AN1404" s="276" t="s">
        <v>917</v>
      </c>
      <c r="AO1404" s="276" t="s">
        <v>64</v>
      </c>
      <c r="AP1404" s="314" t="s">
        <v>64</v>
      </c>
      <c r="AQ1404" s="314" t="s">
        <v>64</v>
      </c>
      <c r="AS1404" s="116" t="str">
        <f t="shared" si="191"/>
        <v>N</v>
      </c>
      <c r="AT1404" s="113">
        <f>IFERROR(SUMIF('Current NLData'!A:A,'Payment Changes'!G1404,'Current NLData'!K:K)/COUNTIF('Current NLData'!A:A,'Payment Changes'!G1404),0)+IFERROR(VLOOKUP(G1404&amp;"-ALL",NLPaymentExport,10,FALSE),0)</f>
        <v>0</v>
      </c>
      <c r="AU1404" s="117" t="str">
        <f t="shared" si="192"/>
        <v/>
      </c>
    </row>
    <row r="1405" spans="1:47" ht="14.65" thickBot="1" x14ac:dyDescent="0.5">
      <c r="A1405" s="460"/>
      <c r="B1405" s="463"/>
      <c r="C1405" s="466"/>
      <c r="D1405" s="469"/>
      <c r="E1405" s="109" t="str">
        <f t="shared" si="201"/>
        <v>Spring Hill</v>
      </c>
      <c r="F1405" s="110" t="s">
        <v>921</v>
      </c>
      <c r="G1405" s="111" t="str">
        <f t="shared" si="200"/>
        <v>CP788-Referral</v>
      </c>
      <c r="H1405" s="472"/>
      <c r="I1405" s="79" t="s">
        <v>73</v>
      </c>
      <c r="J1405" s="49"/>
      <c r="K1405" s="49"/>
      <c r="L1405" s="50"/>
      <c r="M1405" s="51"/>
      <c r="N1405" s="49"/>
      <c r="O1405" s="49"/>
      <c r="P1405" s="49"/>
      <c r="Q1405" s="49"/>
      <c r="R1405" s="49"/>
      <c r="S1405" s="49"/>
      <c r="T1405" s="49"/>
      <c r="U1405" s="49"/>
      <c r="V1405" s="178"/>
      <c r="W1405" s="219"/>
      <c r="X1405" s="219"/>
      <c r="Y1405" s="219"/>
      <c r="Z1405" s="219"/>
      <c r="AA1405" s="219">
        <v>100</v>
      </c>
      <c r="AB1405" s="219">
        <v>100</v>
      </c>
      <c r="AC1405" s="219">
        <v>100</v>
      </c>
      <c r="AD1405" s="219">
        <v>100</v>
      </c>
      <c r="AE1405" s="219">
        <v>100</v>
      </c>
      <c r="AF1405" s="219">
        <v>100</v>
      </c>
      <c r="AG1405" s="219">
        <v>100</v>
      </c>
      <c r="AH1405" s="219">
        <v>100</v>
      </c>
      <c r="AI1405" s="219">
        <v>100</v>
      </c>
      <c r="AJ1405" s="277">
        <v>100</v>
      </c>
      <c r="AK1405" s="315">
        <v>100</v>
      </c>
      <c r="AL1405" s="315">
        <v>100</v>
      </c>
      <c r="AM1405" s="315"/>
      <c r="AN1405" s="283" t="s">
        <v>145</v>
      </c>
      <c r="AO1405" s="315" t="s">
        <v>145</v>
      </c>
      <c r="AP1405" s="315" t="s">
        <v>145</v>
      </c>
      <c r="AQ1405" s="315" t="s">
        <v>145</v>
      </c>
      <c r="AS1405" s="116" t="str">
        <f t="shared" si="191"/>
        <v>N</v>
      </c>
      <c r="AT1405" s="113">
        <f>IFERROR(SUMIF('Current NLData'!A:A,'Payment Changes'!G1405,'Current NLData'!K:K)/COUNTIF('Current NLData'!A:A,'Payment Changes'!G1405),0)+IFERROR(VLOOKUP(G1405&amp;"-ALL",NLPaymentExport,10,FALSE),0)</f>
        <v>0</v>
      </c>
      <c r="AU1405" s="117" t="str">
        <f t="shared" si="192"/>
        <v/>
      </c>
    </row>
    <row r="1406" spans="1:47" outlineLevel="1" x14ac:dyDescent="0.45">
      <c r="A1406" s="3"/>
      <c r="C1406" s="4"/>
      <c r="D1406" s="455" t="s">
        <v>908</v>
      </c>
      <c r="E1406" s="90" t="str">
        <f t="shared" si="201"/>
        <v>Spring Hill</v>
      </c>
      <c r="F1406" s="92" t="s">
        <v>921</v>
      </c>
      <c r="G1406" s="98" t="str">
        <f t="shared" si="200"/>
        <v>CP788-NEW DONOR -1st</v>
      </c>
      <c r="H1406" s="457" t="s">
        <v>75</v>
      </c>
      <c r="I1406" s="33" t="s">
        <v>76</v>
      </c>
      <c r="J1406" s="60">
        <v>100</v>
      </c>
      <c r="K1406" s="61"/>
      <c r="L1406" s="60"/>
      <c r="M1406" s="60"/>
      <c r="N1406" s="60"/>
      <c r="O1406" s="60"/>
      <c r="P1406" s="60"/>
      <c r="Q1406" s="60"/>
      <c r="R1406" s="60"/>
      <c r="S1406" s="60"/>
      <c r="T1406" s="60"/>
      <c r="U1406" s="60"/>
      <c r="V1406" s="192"/>
      <c r="W1406" s="220"/>
      <c r="X1406" s="220"/>
      <c r="Y1406" s="220"/>
      <c r="Z1406" s="220"/>
      <c r="AA1406" s="220">
        <v>75</v>
      </c>
      <c r="AB1406" s="220">
        <v>75</v>
      </c>
      <c r="AC1406" s="220">
        <v>75</v>
      </c>
      <c r="AD1406" s="220">
        <v>75</v>
      </c>
      <c r="AE1406" s="220">
        <v>75</v>
      </c>
      <c r="AF1406" s="220">
        <v>75</v>
      </c>
      <c r="AG1406" s="220">
        <v>75</v>
      </c>
      <c r="AH1406" s="220">
        <v>75</v>
      </c>
      <c r="AI1406" s="220">
        <v>75</v>
      </c>
      <c r="AJ1406" s="272">
        <v>75</v>
      </c>
      <c r="AK1406" s="301">
        <v>75</v>
      </c>
      <c r="AL1406" s="301">
        <v>75</v>
      </c>
      <c r="AM1406" s="301"/>
      <c r="AN1406" s="289">
        <v>100</v>
      </c>
      <c r="AO1406" s="301">
        <v>100</v>
      </c>
      <c r="AP1406" s="301">
        <v>100</v>
      </c>
      <c r="AQ1406" s="301">
        <v>100</v>
      </c>
      <c r="AS1406" s="116" t="str">
        <f t="shared" si="191"/>
        <v>N</v>
      </c>
      <c r="AT1406" s="113">
        <f>IFERROR(SUMIF('Current NLData'!A:A,'Payment Changes'!G1406,'Current NLData'!K:K)/COUNTIF('Current NLData'!A:A,'Payment Changes'!G1406),0)+IFERROR(VLOOKUP(G1406&amp;"-ALL",NLPaymentExport,10,FALSE),0)</f>
        <v>0</v>
      </c>
      <c r="AU1406" s="117">
        <f t="shared" si="192"/>
        <v>100</v>
      </c>
    </row>
    <row r="1407" spans="1:47" outlineLevel="1" x14ac:dyDescent="0.45">
      <c r="A1407" s="3"/>
      <c r="C1407" s="4"/>
      <c r="D1407" s="456"/>
      <c r="E1407" s="90" t="str">
        <f t="shared" si="201"/>
        <v>Spring Hill</v>
      </c>
      <c r="F1407" s="92" t="s">
        <v>921</v>
      </c>
      <c r="G1407" s="98" t="str">
        <f t="shared" si="200"/>
        <v>CP788-NEW DONOR -2nd</v>
      </c>
      <c r="H1407" s="457"/>
      <c r="I1407" s="34" t="s">
        <v>77</v>
      </c>
      <c r="J1407" s="58">
        <v>100</v>
      </c>
      <c r="K1407" s="62"/>
      <c r="L1407" s="58"/>
      <c r="M1407" s="58"/>
      <c r="N1407" s="58"/>
      <c r="O1407" s="58"/>
      <c r="P1407" s="58"/>
      <c r="Q1407" s="58"/>
      <c r="R1407" s="58"/>
      <c r="S1407" s="58"/>
      <c r="T1407" s="58"/>
      <c r="U1407" s="58"/>
      <c r="V1407" s="190"/>
      <c r="W1407" s="214"/>
      <c r="X1407" s="214"/>
      <c r="Y1407" s="214"/>
      <c r="Z1407" s="214"/>
      <c r="AA1407" s="214">
        <v>125</v>
      </c>
      <c r="AB1407" s="214">
        <v>125</v>
      </c>
      <c r="AC1407" s="214">
        <v>125</v>
      </c>
      <c r="AD1407" s="214">
        <v>125</v>
      </c>
      <c r="AE1407" s="214">
        <v>125</v>
      </c>
      <c r="AF1407" s="214">
        <v>125</v>
      </c>
      <c r="AG1407" s="214">
        <v>125</v>
      </c>
      <c r="AH1407" s="214">
        <v>125</v>
      </c>
      <c r="AI1407" s="214">
        <v>125</v>
      </c>
      <c r="AJ1407" s="301">
        <v>125</v>
      </c>
      <c r="AK1407" s="301">
        <v>125</v>
      </c>
      <c r="AL1407" s="301">
        <v>125</v>
      </c>
      <c r="AM1407" s="301"/>
      <c r="AN1407" s="289">
        <v>100</v>
      </c>
      <c r="AO1407" s="301">
        <v>100</v>
      </c>
      <c r="AP1407" s="301">
        <v>100</v>
      </c>
      <c r="AQ1407" s="301">
        <v>100</v>
      </c>
      <c r="AS1407" s="116" t="str">
        <f t="shared" si="191"/>
        <v>N</v>
      </c>
      <c r="AT1407" s="113">
        <f>IFERROR(SUMIF('Current NLData'!A:A,'Payment Changes'!G1407,'Current NLData'!K:K)/COUNTIF('Current NLData'!A:A,'Payment Changes'!G1407),0)+IFERROR(VLOOKUP(G1407&amp;"-ALL",NLPaymentExport,10,FALSE),0)</f>
        <v>0</v>
      </c>
      <c r="AU1407" s="117">
        <f t="shared" si="192"/>
        <v>100</v>
      </c>
    </row>
    <row r="1408" spans="1:47" outlineLevel="1" x14ac:dyDescent="0.45">
      <c r="A1408" s="3"/>
      <c r="C1408" s="4"/>
      <c r="D1408" s="456"/>
      <c r="E1408" s="90" t="str">
        <f t="shared" si="201"/>
        <v>Spring Hill</v>
      </c>
      <c r="F1408" s="92" t="s">
        <v>921</v>
      </c>
      <c r="G1408" s="98" t="str">
        <f t="shared" si="200"/>
        <v>CP788-NEW DONOR -3rd</v>
      </c>
      <c r="H1408" s="457"/>
      <c r="I1408" s="34" t="s">
        <v>78</v>
      </c>
      <c r="J1408" s="58">
        <v>30</v>
      </c>
      <c r="K1408" s="62"/>
      <c r="L1408" s="58"/>
      <c r="M1408" s="58"/>
      <c r="N1408" s="58"/>
      <c r="O1408" s="58"/>
      <c r="P1408" s="58"/>
      <c r="Q1408" s="58"/>
      <c r="R1408" s="58"/>
      <c r="S1408" s="58"/>
      <c r="T1408" s="58"/>
      <c r="U1408" s="58"/>
      <c r="V1408" s="190"/>
      <c r="W1408" s="214"/>
      <c r="X1408" s="214"/>
      <c r="Y1408" s="214"/>
      <c r="Z1408" s="214"/>
      <c r="AA1408" s="214">
        <v>100</v>
      </c>
      <c r="AB1408" s="214">
        <v>100</v>
      </c>
      <c r="AC1408" s="214">
        <v>100</v>
      </c>
      <c r="AD1408" s="214">
        <v>100</v>
      </c>
      <c r="AE1408" s="214">
        <v>100</v>
      </c>
      <c r="AF1408" s="214">
        <v>100</v>
      </c>
      <c r="AG1408" s="214">
        <v>100</v>
      </c>
      <c r="AH1408" s="214">
        <v>100</v>
      </c>
      <c r="AI1408" s="214">
        <v>100</v>
      </c>
      <c r="AJ1408" s="301">
        <v>100</v>
      </c>
      <c r="AK1408" s="301">
        <v>100</v>
      </c>
      <c r="AL1408" s="301">
        <v>100</v>
      </c>
      <c r="AM1408" s="301"/>
      <c r="AN1408" s="289">
        <v>100</v>
      </c>
      <c r="AO1408" s="301">
        <v>100</v>
      </c>
      <c r="AP1408" s="301">
        <v>100</v>
      </c>
      <c r="AQ1408" s="301">
        <v>100</v>
      </c>
      <c r="AS1408" s="116" t="str">
        <f t="shared" si="191"/>
        <v>N</v>
      </c>
      <c r="AT1408" s="113">
        <f>IFERROR(SUMIF('Current NLData'!A:A,'Payment Changes'!G1408,'Current NLData'!K:K)/COUNTIF('Current NLData'!A:A,'Payment Changes'!G1408),0)+IFERROR(VLOOKUP(G1408&amp;"-ALL",NLPaymentExport,10,FALSE),0)</f>
        <v>0</v>
      </c>
      <c r="AU1408" s="117">
        <f t="shared" si="192"/>
        <v>100</v>
      </c>
    </row>
    <row r="1409" spans="1:47" outlineLevel="1" x14ac:dyDescent="0.45">
      <c r="A1409" s="3"/>
      <c r="C1409" s="4"/>
      <c r="D1409" s="456"/>
      <c r="E1409" s="90" t="str">
        <f t="shared" si="201"/>
        <v>Spring Hill</v>
      </c>
      <c r="F1409" s="92" t="s">
        <v>921</v>
      </c>
      <c r="G1409" s="98" t="str">
        <f t="shared" si="200"/>
        <v>CP788-NEW DONOR -4th</v>
      </c>
      <c r="H1409" s="457"/>
      <c r="I1409" s="34" t="s">
        <v>79</v>
      </c>
      <c r="J1409" s="58">
        <v>30</v>
      </c>
      <c r="K1409" s="62"/>
      <c r="L1409" s="58"/>
      <c r="M1409" s="58"/>
      <c r="N1409" s="58"/>
      <c r="O1409" s="58"/>
      <c r="P1409" s="58"/>
      <c r="Q1409" s="58"/>
      <c r="R1409" s="58"/>
      <c r="S1409" s="58"/>
      <c r="T1409" s="58"/>
      <c r="U1409" s="58"/>
      <c r="V1409" s="190"/>
      <c r="W1409" s="214"/>
      <c r="X1409" s="214"/>
      <c r="Y1409" s="214"/>
      <c r="Z1409" s="214"/>
      <c r="AA1409" s="214">
        <v>100</v>
      </c>
      <c r="AB1409" s="214">
        <v>100</v>
      </c>
      <c r="AC1409" s="214">
        <v>100</v>
      </c>
      <c r="AD1409" s="214">
        <v>100</v>
      </c>
      <c r="AE1409" s="214">
        <v>100</v>
      </c>
      <c r="AF1409" s="214">
        <v>100</v>
      </c>
      <c r="AG1409" s="214">
        <v>100</v>
      </c>
      <c r="AH1409" s="214">
        <v>100</v>
      </c>
      <c r="AI1409" s="214">
        <v>100</v>
      </c>
      <c r="AJ1409" s="301">
        <v>100</v>
      </c>
      <c r="AK1409" s="301">
        <v>100</v>
      </c>
      <c r="AL1409" s="301">
        <v>100</v>
      </c>
      <c r="AM1409" s="301"/>
      <c r="AN1409" s="289">
        <v>100</v>
      </c>
      <c r="AO1409" s="301">
        <v>100</v>
      </c>
      <c r="AP1409" s="301">
        <v>100</v>
      </c>
      <c r="AQ1409" s="301">
        <v>100</v>
      </c>
      <c r="AS1409" s="116" t="str">
        <f t="shared" si="191"/>
        <v>N</v>
      </c>
      <c r="AT1409" s="113">
        <f>IFERROR(SUMIF('Current NLData'!A:A,'Payment Changes'!G1409,'Current NLData'!K:K)/COUNTIF('Current NLData'!A:A,'Payment Changes'!G1409),0)+IFERROR(VLOOKUP(G1409&amp;"-ALL",NLPaymentExport,10,FALSE),0)</f>
        <v>0</v>
      </c>
      <c r="AU1409" s="117">
        <f t="shared" si="192"/>
        <v>100</v>
      </c>
    </row>
    <row r="1410" spans="1:47" outlineLevel="1" x14ac:dyDescent="0.45">
      <c r="A1410" s="3"/>
      <c r="C1410" s="4"/>
      <c r="D1410" s="456"/>
      <c r="E1410" s="90" t="str">
        <f t="shared" si="201"/>
        <v>Spring Hill</v>
      </c>
      <c r="F1410" s="92" t="s">
        <v>921</v>
      </c>
      <c r="G1410" s="98" t="str">
        <f t="shared" si="200"/>
        <v>CP788-NEW DONOR -5th</v>
      </c>
      <c r="H1410" s="457"/>
      <c r="I1410" s="34" t="s">
        <v>80</v>
      </c>
      <c r="J1410" s="58">
        <v>30</v>
      </c>
      <c r="K1410" s="62"/>
      <c r="L1410" s="58"/>
      <c r="M1410" s="58"/>
      <c r="N1410" s="58"/>
      <c r="O1410" s="58"/>
      <c r="P1410" s="58"/>
      <c r="Q1410" s="58"/>
      <c r="R1410" s="58"/>
      <c r="S1410" s="58"/>
      <c r="T1410" s="58"/>
      <c r="U1410" s="58"/>
      <c r="V1410" s="190"/>
      <c r="W1410" s="214"/>
      <c r="X1410" s="214"/>
      <c r="Y1410" s="214"/>
      <c r="Z1410" s="214"/>
      <c r="AA1410" s="214">
        <v>100</v>
      </c>
      <c r="AB1410" s="214">
        <v>100</v>
      </c>
      <c r="AC1410" s="214">
        <v>100</v>
      </c>
      <c r="AD1410" s="214">
        <v>100</v>
      </c>
      <c r="AE1410" s="214">
        <v>100</v>
      </c>
      <c r="AF1410" s="214">
        <v>100</v>
      </c>
      <c r="AG1410" s="214">
        <v>100</v>
      </c>
      <c r="AH1410" s="214">
        <v>100</v>
      </c>
      <c r="AI1410" s="214">
        <v>100</v>
      </c>
      <c r="AJ1410" s="301">
        <v>100</v>
      </c>
      <c r="AK1410" s="301">
        <v>100</v>
      </c>
      <c r="AL1410" s="301">
        <v>100</v>
      </c>
      <c r="AM1410" s="301"/>
      <c r="AN1410" s="289">
        <v>100</v>
      </c>
      <c r="AO1410" s="301">
        <v>100</v>
      </c>
      <c r="AP1410" s="301">
        <v>100</v>
      </c>
      <c r="AQ1410" s="301">
        <v>100</v>
      </c>
      <c r="AS1410" s="116" t="str">
        <f t="shared" si="191"/>
        <v>N</v>
      </c>
      <c r="AT1410" s="113">
        <f>IFERROR(SUMIF('Current NLData'!A:A,'Payment Changes'!G1410,'Current NLData'!K:K)/COUNTIF('Current NLData'!A:A,'Payment Changes'!G1410),0)+IFERROR(VLOOKUP(G1410&amp;"-ALL",NLPaymentExport,10,FALSE),0)</f>
        <v>0</v>
      </c>
      <c r="AU1410" s="117">
        <f t="shared" si="192"/>
        <v>100</v>
      </c>
    </row>
    <row r="1411" spans="1:47" outlineLevel="1" x14ac:dyDescent="0.45">
      <c r="A1411" s="3"/>
      <c r="C1411" s="4"/>
      <c r="D1411" s="456"/>
      <c r="E1411" s="90" t="str">
        <f>IF(B1411 = "",E1410,B1411)</f>
        <v>Spring Hill</v>
      </c>
      <c r="F1411" s="92" t="s">
        <v>921</v>
      </c>
      <c r="G1411" s="98" t="str">
        <f t="shared" si="200"/>
        <v>CP788-NEW DONOR -6th</v>
      </c>
      <c r="H1411" s="457"/>
      <c r="I1411" s="34" t="s">
        <v>81</v>
      </c>
      <c r="J1411" s="58">
        <v>30</v>
      </c>
      <c r="K1411" s="62"/>
      <c r="L1411" s="58"/>
      <c r="M1411" s="58"/>
      <c r="N1411" s="58"/>
      <c r="O1411" s="58"/>
      <c r="P1411" s="58"/>
      <c r="Q1411" s="58"/>
      <c r="R1411" s="58"/>
      <c r="S1411" s="58"/>
      <c r="T1411" s="58"/>
      <c r="U1411" s="58"/>
      <c r="V1411" s="186"/>
      <c r="W1411" s="214"/>
      <c r="X1411" s="214"/>
      <c r="Y1411" s="214"/>
      <c r="Z1411" s="214"/>
      <c r="AA1411" s="214">
        <v>100</v>
      </c>
      <c r="AB1411" s="214">
        <v>100</v>
      </c>
      <c r="AC1411" s="214">
        <v>100</v>
      </c>
      <c r="AD1411" s="214">
        <v>100</v>
      </c>
      <c r="AE1411" s="214">
        <v>100</v>
      </c>
      <c r="AF1411" s="214">
        <v>100</v>
      </c>
      <c r="AG1411" s="214">
        <v>100</v>
      </c>
      <c r="AH1411" s="214">
        <v>100</v>
      </c>
      <c r="AI1411" s="214">
        <v>100</v>
      </c>
      <c r="AJ1411" s="301">
        <v>100</v>
      </c>
      <c r="AK1411" s="301">
        <v>100</v>
      </c>
      <c r="AL1411" s="301">
        <v>100</v>
      </c>
      <c r="AM1411" s="301"/>
      <c r="AN1411" s="289">
        <v>100</v>
      </c>
      <c r="AO1411" s="301">
        <v>100</v>
      </c>
      <c r="AP1411" s="301">
        <v>100</v>
      </c>
      <c r="AQ1411" s="301">
        <v>100</v>
      </c>
      <c r="AS1411" s="116" t="str">
        <f t="shared" ref="AS1411:AS1474" si="202">IF(AP1411=AQ1411,"N","Y")</f>
        <v>N</v>
      </c>
      <c r="AT1411" s="113">
        <f>IFERROR(SUMIF('Current NLData'!A:A,'Payment Changes'!G1411,'Current NLData'!K:K)/COUNTIF('Current NLData'!A:A,'Payment Changes'!G1411),0)+IFERROR(VLOOKUP(G1411&amp;"-ALL",NLPaymentExport,10,FALSE),0)</f>
        <v>0</v>
      </c>
      <c r="AU1411" s="117">
        <f t="shared" si="192"/>
        <v>100</v>
      </c>
    </row>
    <row r="1412" spans="1:47" outlineLevel="1" x14ac:dyDescent="0.45">
      <c r="A1412" s="3"/>
      <c r="C1412" s="4"/>
      <c r="D1412" s="456"/>
      <c r="E1412" s="90" t="str">
        <f t="shared" ref="E1412:E1420" si="203">IF(B1412 = "",E1411,B1412)</f>
        <v>Spring Hill</v>
      </c>
      <c r="F1412" s="92" t="s">
        <v>921</v>
      </c>
      <c r="G1412" s="98" t="str">
        <f t="shared" si="200"/>
        <v>CP788-NEW DONOR -7th</v>
      </c>
      <c r="H1412" s="457"/>
      <c r="I1412" s="34" t="s">
        <v>82</v>
      </c>
      <c r="J1412" s="58">
        <v>30</v>
      </c>
      <c r="K1412" s="62"/>
      <c r="L1412" s="58"/>
      <c r="M1412" s="58"/>
      <c r="N1412" s="58"/>
      <c r="O1412" s="58"/>
      <c r="P1412" s="58"/>
      <c r="Q1412" s="58"/>
      <c r="R1412" s="58"/>
      <c r="S1412" s="58"/>
      <c r="T1412" s="58"/>
      <c r="U1412" s="58"/>
      <c r="V1412" s="186"/>
      <c r="W1412" s="214"/>
      <c r="X1412" s="214"/>
      <c r="Y1412" s="214"/>
      <c r="Z1412" s="214"/>
      <c r="AA1412" s="214">
        <v>100</v>
      </c>
      <c r="AB1412" s="214">
        <v>100</v>
      </c>
      <c r="AC1412" s="214">
        <v>100</v>
      </c>
      <c r="AD1412" s="214">
        <v>100</v>
      </c>
      <c r="AE1412" s="214">
        <v>100</v>
      </c>
      <c r="AF1412" s="214">
        <v>100</v>
      </c>
      <c r="AG1412" s="214">
        <v>100</v>
      </c>
      <c r="AH1412" s="214">
        <v>100</v>
      </c>
      <c r="AI1412" s="214">
        <v>100</v>
      </c>
      <c r="AJ1412" s="301">
        <v>100</v>
      </c>
      <c r="AK1412" s="301">
        <v>100</v>
      </c>
      <c r="AL1412" s="301">
        <v>100</v>
      </c>
      <c r="AM1412" s="301"/>
      <c r="AN1412" s="289">
        <v>100</v>
      </c>
      <c r="AO1412" s="301">
        <v>100</v>
      </c>
      <c r="AP1412" s="301">
        <v>100</v>
      </c>
      <c r="AQ1412" s="301">
        <v>100</v>
      </c>
      <c r="AS1412" s="116" t="str">
        <f t="shared" si="202"/>
        <v>N</v>
      </c>
      <c r="AT1412" s="113">
        <f>IFERROR(SUMIF('Current NLData'!A:A,'Payment Changes'!G1412,'Current NLData'!K:K)/COUNTIF('Current NLData'!A:A,'Payment Changes'!G1412),0)+IFERROR(VLOOKUP(G1412&amp;"-ALL",NLPaymentExport,10,FALSE),0)</f>
        <v>0</v>
      </c>
      <c r="AU1412" s="117">
        <f t="shared" si="192"/>
        <v>100</v>
      </c>
    </row>
    <row r="1413" spans="1:47" outlineLevel="1" x14ac:dyDescent="0.45">
      <c r="A1413" s="3"/>
      <c r="C1413" s="4"/>
      <c r="D1413" s="456"/>
      <c r="E1413" s="90" t="str">
        <f t="shared" si="203"/>
        <v>Spring Hill</v>
      </c>
      <c r="F1413" s="92" t="s">
        <v>921</v>
      </c>
      <c r="G1413" s="98" t="str">
        <f t="shared" si="200"/>
        <v>CP788-NEW DONOR -8th</v>
      </c>
      <c r="H1413" s="457"/>
      <c r="I1413" s="35" t="s">
        <v>83</v>
      </c>
      <c r="J1413" s="63">
        <v>30</v>
      </c>
      <c r="K1413" s="64"/>
      <c r="L1413" s="63"/>
      <c r="M1413" s="63"/>
      <c r="N1413" s="63"/>
      <c r="O1413" s="63"/>
      <c r="P1413" s="63"/>
      <c r="Q1413" s="63"/>
      <c r="R1413" s="63"/>
      <c r="S1413" s="63"/>
      <c r="T1413" s="63"/>
      <c r="U1413" s="63"/>
      <c r="V1413" s="187"/>
      <c r="W1413" s="221"/>
      <c r="X1413" s="221"/>
      <c r="Y1413" s="221"/>
      <c r="Z1413" s="221"/>
      <c r="AA1413" s="221">
        <v>100</v>
      </c>
      <c r="AB1413" s="221">
        <v>100</v>
      </c>
      <c r="AC1413" s="221">
        <v>100</v>
      </c>
      <c r="AD1413" s="221">
        <v>100</v>
      </c>
      <c r="AE1413" s="221">
        <v>100</v>
      </c>
      <c r="AF1413" s="221">
        <v>100</v>
      </c>
      <c r="AG1413" s="221">
        <v>100</v>
      </c>
      <c r="AH1413" s="221">
        <v>100</v>
      </c>
      <c r="AI1413" s="221">
        <v>100</v>
      </c>
      <c r="AJ1413" s="302">
        <v>100</v>
      </c>
      <c r="AK1413" s="302">
        <v>100</v>
      </c>
      <c r="AL1413" s="302">
        <v>100</v>
      </c>
      <c r="AM1413" s="301"/>
      <c r="AN1413" s="289">
        <v>100</v>
      </c>
      <c r="AO1413" s="301">
        <v>100</v>
      </c>
      <c r="AP1413" s="301">
        <v>100</v>
      </c>
      <c r="AQ1413" s="301">
        <v>100</v>
      </c>
      <c r="AS1413" s="116" t="str">
        <f t="shared" si="202"/>
        <v>N</v>
      </c>
      <c r="AT1413" s="113">
        <f>IFERROR(SUMIF('Current NLData'!A:A,'Payment Changes'!G1413,'Current NLData'!K:K)/COUNTIF('Current NLData'!A:A,'Payment Changes'!G1413),0)+IFERROR(VLOOKUP(G1413&amp;"-ALL",NLPaymentExport,10,FALSE),0)</f>
        <v>0</v>
      </c>
      <c r="AU1413" s="117">
        <f t="shared" si="192"/>
        <v>100</v>
      </c>
    </row>
    <row r="1414" spans="1:47" ht="28.5" outlineLevel="1" x14ac:dyDescent="0.45">
      <c r="A1414" s="3"/>
      <c r="C1414" s="4"/>
      <c r="D1414" s="456"/>
      <c r="E1414" s="90" t="str">
        <f t="shared" si="203"/>
        <v>Spring Hill</v>
      </c>
      <c r="F1414" s="92" t="s">
        <v>921</v>
      </c>
      <c r="G1414" s="98" t="str">
        <f t="shared" si="200"/>
        <v>CP788-RETURN - 1st don of the week -STD</v>
      </c>
      <c r="H1414" s="457"/>
      <c r="I1414" s="36" t="s">
        <v>84</v>
      </c>
      <c r="J1414" s="58">
        <v>30</v>
      </c>
      <c r="K1414" s="58"/>
      <c r="L1414" s="58"/>
      <c r="M1414" s="58"/>
      <c r="N1414" s="58"/>
      <c r="O1414" s="58"/>
      <c r="P1414" s="58"/>
      <c r="Q1414" s="58"/>
      <c r="R1414" s="58"/>
      <c r="S1414" s="58"/>
      <c r="T1414" s="58"/>
      <c r="U1414" s="58"/>
      <c r="V1414" s="186"/>
      <c r="W1414" s="214"/>
      <c r="X1414" s="214"/>
      <c r="Y1414" s="214"/>
      <c r="Z1414" s="214"/>
      <c r="AA1414" s="214">
        <v>45</v>
      </c>
      <c r="AB1414" s="214">
        <v>45</v>
      </c>
      <c r="AC1414" s="214">
        <v>45</v>
      </c>
      <c r="AD1414" s="214">
        <v>45</v>
      </c>
      <c r="AE1414" s="214">
        <v>45</v>
      </c>
      <c r="AF1414" s="214">
        <v>45</v>
      </c>
      <c r="AG1414" s="214">
        <v>45</v>
      </c>
      <c r="AH1414" s="214">
        <v>45</v>
      </c>
      <c r="AI1414" s="214">
        <v>45</v>
      </c>
      <c r="AJ1414" s="301">
        <v>45</v>
      </c>
      <c r="AK1414" s="301">
        <v>45</v>
      </c>
      <c r="AL1414" s="301">
        <v>45</v>
      </c>
      <c r="AM1414" s="301"/>
      <c r="AN1414" s="289">
        <v>50</v>
      </c>
      <c r="AO1414" s="301">
        <v>50</v>
      </c>
      <c r="AP1414" s="301">
        <v>50</v>
      </c>
      <c r="AQ1414" s="301">
        <v>50</v>
      </c>
      <c r="AS1414" s="116" t="str">
        <f t="shared" si="202"/>
        <v>N</v>
      </c>
      <c r="AT1414" s="113">
        <f>IFERROR(SUMIF('Current NLData'!A:A,'Payment Changes'!G1414,'Current NLData'!K:K)/COUNTIF('Current NLData'!A:A,'Payment Changes'!G1414),0)+IFERROR(VLOOKUP(G1414&amp;"-ALL",NLPaymentExport,10,FALSE),0)</f>
        <v>0</v>
      </c>
      <c r="AU1414" s="117">
        <f t="shared" si="192"/>
        <v>50</v>
      </c>
    </row>
    <row r="1415" spans="1:47" ht="28.5" outlineLevel="1" x14ac:dyDescent="0.45">
      <c r="A1415" s="3"/>
      <c r="C1415" s="4"/>
      <c r="D1415" s="456"/>
      <c r="E1415" s="90" t="str">
        <f t="shared" si="203"/>
        <v>Spring Hill</v>
      </c>
      <c r="F1415" s="92" t="s">
        <v>921</v>
      </c>
      <c r="G1415" s="98" t="str">
        <f t="shared" si="200"/>
        <v>CP788-RETURN - 2nd don of the week -BONUS</v>
      </c>
      <c r="H1415" s="457"/>
      <c r="I1415" s="36" t="s">
        <v>85</v>
      </c>
      <c r="J1415" s="58">
        <v>45</v>
      </c>
      <c r="K1415" s="58"/>
      <c r="L1415" s="58"/>
      <c r="M1415" s="58"/>
      <c r="N1415" s="58"/>
      <c r="O1415" s="58"/>
      <c r="P1415" s="58"/>
      <c r="Q1415" s="58"/>
      <c r="R1415" s="58"/>
      <c r="S1415" s="58"/>
      <c r="T1415" s="58"/>
      <c r="U1415" s="58"/>
      <c r="V1415" s="186"/>
      <c r="W1415" s="214"/>
      <c r="X1415" s="214"/>
      <c r="Y1415" s="214"/>
      <c r="Z1415" s="214"/>
      <c r="AA1415" s="214">
        <v>30</v>
      </c>
      <c r="AB1415" s="214">
        <v>30</v>
      </c>
      <c r="AC1415" s="214">
        <v>30</v>
      </c>
      <c r="AD1415" s="214">
        <v>30</v>
      </c>
      <c r="AE1415" s="214">
        <v>30</v>
      </c>
      <c r="AF1415" s="214">
        <v>30</v>
      </c>
      <c r="AG1415" s="214">
        <v>30</v>
      </c>
      <c r="AH1415" s="214">
        <v>30</v>
      </c>
      <c r="AI1415" s="214">
        <v>30</v>
      </c>
      <c r="AJ1415" s="301">
        <v>30</v>
      </c>
      <c r="AK1415" s="301">
        <v>30</v>
      </c>
      <c r="AL1415" s="301">
        <v>30</v>
      </c>
      <c r="AM1415" s="301"/>
      <c r="AN1415" s="289">
        <v>20</v>
      </c>
      <c r="AO1415" s="301">
        <v>20</v>
      </c>
      <c r="AP1415" s="301">
        <v>20</v>
      </c>
      <c r="AQ1415" s="301">
        <v>20</v>
      </c>
      <c r="AS1415" s="116" t="str">
        <f t="shared" si="202"/>
        <v>N</v>
      </c>
      <c r="AT1415" s="113">
        <f>IFERROR(SUMIF('Current NLData'!A:A,'Payment Changes'!G1415,'Current NLData'!K:K)/COUNTIF('Current NLData'!A:A,'Payment Changes'!G1415),0)+IFERROR(VLOOKUP(G1415&amp;"-ALL",NLPaymentExport,10,FALSE),0)</f>
        <v>0</v>
      </c>
      <c r="AU1415" s="117">
        <f t="shared" ref="AU1415:AU1478" si="204">IF(OR(I1415 = "New Donor", I1415="Return Donor", I1415="Retention Bonus", I1415="Referral", I1415 = ""),"",AQ1415-AT1415 )</f>
        <v>20</v>
      </c>
    </row>
    <row r="1416" spans="1:47" ht="28.5" outlineLevel="1" x14ac:dyDescent="0.45">
      <c r="A1416" s="3"/>
      <c r="C1416" s="4"/>
      <c r="D1416" s="456"/>
      <c r="E1416" s="90" t="str">
        <f t="shared" si="203"/>
        <v>Spring Hill</v>
      </c>
      <c r="F1416" s="92" t="s">
        <v>921</v>
      </c>
      <c r="G1416" s="98" t="str">
        <f t="shared" si="200"/>
        <v>CP788-RETURN - 5th don of the month -BONUS</v>
      </c>
      <c r="H1416" s="457"/>
      <c r="I1416" s="37" t="s">
        <v>86</v>
      </c>
      <c r="J1416" s="65">
        <v>0</v>
      </c>
      <c r="K1416" s="65"/>
      <c r="L1416" s="65"/>
      <c r="M1416" s="65"/>
      <c r="N1416" s="65"/>
      <c r="O1416" s="65"/>
      <c r="P1416" s="65"/>
      <c r="Q1416" s="65"/>
      <c r="R1416" s="65"/>
      <c r="S1416" s="65"/>
      <c r="T1416" s="65"/>
      <c r="U1416" s="65"/>
      <c r="V1416" s="188"/>
      <c r="W1416" s="222"/>
      <c r="X1416" s="222"/>
      <c r="Y1416" s="222"/>
      <c r="Z1416" s="222"/>
      <c r="AA1416" s="222">
        <v>0</v>
      </c>
      <c r="AB1416" s="222">
        <v>0</v>
      </c>
      <c r="AC1416" s="222">
        <v>0</v>
      </c>
      <c r="AD1416" s="222">
        <v>0</v>
      </c>
      <c r="AE1416" s="222">
        <v>0</v>
      </c>
      <c r="AF1416" s="222">
        <v>0</v>
      </c>
      <c r="AG1416" s="222">
        <v>0</v>
      </c>
      <c r="AH1416" s="222">
        <v>0</v>
      </c>
      <c r="AI1416" s="222">
        <v>0</v>
      </c>
      <c r="AJ1416" s="303">
        <v>0</v>
      </c>
      <c r="AK1416" s="303">
        <v>0</v>
      </c>
      <c r="AL1416" s="303">
        <v>0</v>
      </c>
      <c r="AM1416" s="301"/>
      <c r="AN1416" s="272">
        <v>0</v>
      </c>
      <c r="AO1416" s="301">
        <v>0</v>
      </c>
      <c r="AP1416" s="301">
        <v>0</v>
      </c>
      <c r="AQ1416" s="301">
        <v>0</v>
      </c>
      <c r="AS1416" s="116" t="str">
        <f t="shared" si="202"/>
        <v>N</v>
      </c>
      <c r="AT1416" s="113">
        <f>IFERROR(SUMIF('Current NLData'!A:A,'Payment Changes'!G1416,'Current NLData'!K:K)/COUNTIF('Current NLData'!A:A,'Payment Changes'!G1416),0)+IFERROR(VLOOKUP(G1416&amp;"-ALL",NLPaymentExport,10,FALSE),0)</f>
        <v>0</v>
      </c>
      <c r="AU1416" s="117">
        <f t="shared" si="204"/>
        <v>0</v>
      </c>
    </row>
    <row r="1417" spans="1:47" ht="28.5" outlineLevel="1" x14ac:dyDescent="0.45">
      <c r="A1417" s="3"/>
      <c r="C1417" s="4"/>
      <c r="D1417" s="456"/>
      <c r="E1417" s="90" t="str">
        <f t="shared" si="203"/>
        <v>Spring Hill</v>
      </c>
      <c r="F1417" s="92" t="s">
        <v>921</v>
      </c>
      <c r="G1417" s="98" t="str">
        <f t="shared" si="200"/>
        <v>CP788-RETURN - 6th don of the month -BONUS</v>
      </c>
      <c r="H1417" s="457"/>
      <c r="I1417" s="38" t="s">
        <v>87</v>
      </c>
      <c r="J1417" s="58">
        <v>0</v>
      </c>
      <c r="K1417" s="58"/>
      <c r="L1417" s="58"/>
      <c r="M1417" s="58"/>
      <c r="N1417" s="58"/>
      <c r="O1417" s="58"/>
      <c r="P1417" s="58"/>
      <c r="Q1417" s="58"/>
      <c r="R1417" s="58"/>
      <c r="S1417" s="58"/>
      <c r="T1417" s="58"/>
      <c r="U1417" s="58"/>
      <c r="V1417" s="186"/>
      <c r="W1417" s="214"/>
      <c r="X1417" s="214"/>
      <c r="Y1417" s="214"/>
      <c r="Z1417" s="214"/>
      <c r="AA1417" s="214">
        <v>30</v>
      </c>
      <c r="AB1417" s="214">
        <v>30</v>
      </c>
      <c r="AC1417" s="214">
        <v>30</v>
      </c>
      <c r="AD1417" s="214">
        <v>30</v>
      </c>
      <c r="AE1417" s="214">
        <v>30</v>
      </c>
      <c r="AF1417" s="214">
        <v>30</v>
      </c>
      <c r="AG1417" s="214">
        <v>30</v>
      </c>
      <c r="AH1417" s="214">
        <v>30</v>
      </c>
      <c r="AI1417" s="214">
        <v>30</v>
      </c>
      <c r="AJ1417" s="301">
        <v>30</v>
      </c>
      <c r="AK1417" s="301">
        <v>30</v>
      </c>
      <c r="AL1417" s="301">
        <v>30</v>
      </c>
      <c r="AM1417" s="301"/>
      <c r="AN1417" s="272">
        <v>0</v>
      </c>
      <c r="AO1417" s="301">
        <v>0</v>
      </c>
      <c r="AP1417" s="301">
        <v>0</v>
      </c>
      <c r="AQ1417" s="301">
        <v>0</v>
      </c>
      <c r="AS1417" s="116" t="str">
        <f t="shared" si="202"/>
        <v>N</v>
      </c>
      <c r="AT1417" s="113">
        <f>IFERROR(SUMIF('Current NLData'!A:A,'Payment Changes'!G1417,'Current NLData'!K:K)/COUNTIF('Current NLData'!A:A,'Payment Changes'!G1417),0)+IFERROR(VLOOKUP(G1417&amp;"-ALL",NLPaymentExport,10,FALSE),0)</f>
        <v>0</v>
      </c>
      <c r="AU1417" s="117">
        <f t="shared" si="204"/>
        <v>0</v>
      </c>
    </row>
    <row r="1418" spans="1:47" ht="28.5" outlineLevel="1" x14ac:dyDescent="0.45">
      <c r="A1418" s="3"/>
      <c r="C1418" s="4"/>
      <c r="D1418" s="456"/>
      <c r="E1418" s="90" t="str">
        <f t="shared" si="203"/>
        <v>Spring Hill</v>
      </c>
      <c r="F1418" s="92" t="s">
        <v>921</v>
      </c>
      <c r="G1418" s="98" t="str">
        <f t="shared" si="200"/>
        <v>CP788-RETURN - 7th don of the month -BONUS</v>
      </c>
      <c r="H1418" s="457"/>
      <c r="I1418" s="38" t="s">
        <v>88</v>
      </c>
      <c r="J1418" s="58">
        <v>0</v>
      </c>
      <c r="K1418" s="58"/>
      <c r="L1418" s="58"/>
      <c r="M1418" s="58"/>
      <c r="N1418" s="58"/>
      <c r="O1418" s="58"/>
      <c r="P1418" s="58"/>
      <c r="Q1418" s="58"/>
      <c r="R1418" s="58"/>
      <c r="S1418" s="58"/>
      <c r="T1418" s="58"/>
      <c r="U1418" s="58"/>
      <c r="V1418" s="186"/>
      <c r="W1418" s="214"/>
      <c r="X1418" s="214"/>
      <c r="Y1418" s="214"/>
      <c r="Z1418" s="214"/>
      <c r="AA1418" s="214">
        <v>0</v>
      </c>
      <c r="AB1418" s="214">
        <v>0</v>
      </c>
      <c r="AC1418" s="214">
        <v>0</v>
      </c>
      <c r="AD1418" s="214">
        <v>0</v>
      </c>
      <c r="AE1418" s="214">
        <v>0</v>
      </c>
      <c r="AF1418" s="214">
        <v>0</v>
      </c>
      <c r="AG1418" s="214">
        <v>0</v>
      </c>
      <c r="AH1418" s="214">
        <v>0</v>
      </c>
      <c r="AI1418" s="214">
        <v>0</v>
      </c>
      <c r="AJ1418" s="301">
        <v>0</v>
      </c>
      <c r="AK1418" s="301">
        <v>0</v>
      </c>
      <c r="AL1418" s="301">
        <v>0</v>
      </c>
      <c r="AM1418" s="301"/>
      <c r="AN1418" s="272">
        <v>0</v>
      </c>
      <c r="AO1418" s="301">
        <v>0</v>
      </c>
      <c r="AP1418" s="301">
        <v>0</v>
      </c>
      <c r="AQ1418" s="301">
        <v>0</v>
      </c>
      <c r="AS1418" s="116" t="str">
        <f t="shared" si="202"/>
        <v>N</v>
      </c>
      <c r="AT1418" s="113">
        <f>IFERROR(SUMIF('Current NLData'!A:A,'Payment Changes'!G1418,'Current NLData'!K:K)/COUNTIF('Current NLData'!A:A,'Payment Changes'!G1418),0)+IFERROR(VLOOKUP(G1418&amp;"-ALL",NLPaymentExport,10,FALSE),0)</f>
        <v>0</v>
      </c>
      <c r="AU1418" s="117">
        <f t="shared" si="204"/>
        <v>0</v>
      </c>
    </row>
    <row r="1419" spans="1:47" ht="28.5" outlineLevel="1" x14ac:dyDescent="0.45">
      <c r="A1419" s="3"/>
      <c r="C1419" s="4"/>
      <c r="D1419" s="456"/>
      <c r="E1419" s="90" t="str">
        <f t="shared" si="203"/>
        <v>Spring Hill</v>
      </c>
      <c r="F1419" s="92" t="s">
        <v>921</v>
      </c>
      <c r="G1419" s="98" t="str">
        <f t="shared" si="200"/>
        <v>CP788-RETURN - 8th don of the month -BONUS</v>
      </c>
      <c r="H1419" s="457"/>
      <c r="I1419" s="38" t="s">
        <v>89</v>
      </c>
      <c r="J1419" s="58">
        <v>0</v>
      </c>
      <c r="K1419" s="58"/>
      <c r="L1419" s="58"/>
      <c r="M1419" s="58"/>
      <c r="N1419" s="58"/>
      <c r="O1419" s="58"/>
      <c r="P1419" s="58"/>
      <c r="Q1419" s="58"/>
      <c r="R1419" s="58"/>
      <c r="S1419" s="58"/>
      <c r="T1419" s="58"/>
      <c r="U1419" s="58"/>
      <c r="V1419" s="186"/>
      <c r="W1419" s="214"/>
      <c r="X1419" s="214"/>
      <c r="Y1419" s="214"/>
      <c r="Z1419" s="214"/>
      <c r="AA1419" s="214">
        <v>0</v>
      </c>
      <c r="AB1419" s="214">
        <v>0</v>
      </c>
      <c r="AC1419" s="214">
        <v>0</v>
      </c>
      <c r="AD1419" s="214">
        <v>0</v>
      </c>
      <c r="AE1419" s="214">
        <v>0</v>
      </c>
      <c r="AF1419" s="214">
        <v>0</v>
      </c>
      <c r="AG1419" s="214">
        <v>0</v>
      </c>
      <c r="AH1419" s="214">
        <v>0</v>
      </c>
      <c r="AI1419" s="214">
        <v>0</v>
      </c>
      <c r="AJ1419" s="301">
        <v>0</v>
      </c>
      <c r="AK1419" s="301">
        <v>0</v>
      </c>
      <c r="AL1419" s="301">
        <v>0</v>
      </c>
      <c r="AM1419" s="301"/>
      <c r="AN1419" s="272">
        <v>0</v>
      </c>
      <c r="AO1419" s="301">
        <v>0</v>
      </c>
      <c r="AP1419" s="301">
        <v>0</v>
      </c>
      <c r="AQ1419" s="301">
        <v>0</v>
      </c>
      <c r="AS1419" s="116" t="str">
        <f t="shared" si="202"/>
        <v>N</v>
      </c>
      <c r="AT1419" s="113">
        <f>IFERROR(SUMIF('Current NLData'!A:A,'Payment Changes'!G1419,'Current NLData'!K:K)/COUNTIF('Current NLData'!A:A,'Payment Changes'!G1419),0)+IFERROR(VLOOKUP(G1419&amp;"-ALL",NLPaymentExport,10,FALSE),0)</f>
        <v>0</v>
      </c>
      <c r="AU1419" s="117">
        <f t="shared" si="204"/>
        <v>0</v>
      </c>
    </row>
    <row r="1420" spans="1:47" ht="28.5" outlineLevel="1" x14ac:dyDescent="0.45">
      <c r="A1420" s="3"/>
      <c r="C1420" s="4" t="str">
        <f>IF(J1420=0,"Warning","")</f>
        <v/>
      </c>
      <c r="D1420" s="456"/>
      <c r="E1420" s="90" t="str">
        <f t="shared" si="203"/>
        <v>Spring Hill</v>
      </c>
      <c r="F1420" s="92" t="s">
        <v>921</v>
      </c>
      <c r="G1420" s="98" t="str">
        <f t="shared" si="200"/>
        <v>CP788-RETURN - Buddy referral  -BONUS</v>
      </c>
      <c r="H1420" s="457"/>
      <c r="I1420" s="39" t="s">
        <v>90</v>
      </c>
      <c r="J1420" s="58">
        <v>50</v>
      </c>
      <c r="K1420" s="58"/>
      <c r="L1420" s="58"/>
      <c r="M1420" s="58"/>
      <c r="N1420" s="58"/>
      <c r="O1420" s="58"/>
      <c r="P1420" s="58"/>
      <c r="Q1420" s="58"/>
      <c r="R1420" s="58"/>
      <c r="S1420" s="58"/>
      <c r="T1420" s="58"/>
      <c r="U1420" s="58"/>
      <c r="V1420" s="186"/>
      <c r="W1420" s="214"/>
      <c r="X1420" s="214"/>
      <c r="Y1420" s="214"/>
      <c r="Z1420" s="214"/>
      <c r="AA1420" s="214">
        <v>100</v>
      </c>
      <c r="AB1420" s="214">
        <v>100</v>
      </c>
      <c r="AC1420" s="214">
        <v>100</v>
      </c>
      <c r="AD1420" s="214">
        <v>100</v>
      </c>
      <c r="AE1420" s="214">
        <v>100</v>
      </c>
      <c r="AF1420" s="214">
        <v>100</v>
      </c>
      <c r="AG1420" s="214">
        <v>100</v>
      </c>
      <c r="AH1420" s="214">
        <v>100</v>
      </c>
      <c r="AI1420" s="214">
        <v>100</v>
      </c>
      <c r="AJ1420" s="301">
        <v>100</v>
      </c>
      <c r="AK1420" s="301">
        <v>100</v>
      </c>
      <c r="AL1420" s="301">
        <v>100</v>
      </c>
      <c r="AM1420" s="301"/>
      <c r="AN1420" s="289">
        <v>100</v>
      </c>
      <c r="AO1420" s="301">
        <v>100</v>
      </c>
      <c r="AP1420" s="301">
        <v>100</v>
      </c>
      <c r="AQ1420" s="301">
        <v>100</v>
      </c>
      <c r="AS1420" s="116" t="str">
        <f t="shared" si="202"/>
        <v>N</v>
      </c>
      <c r="AT1420" s="113">
        <f>IFERROR(SUMIF('Current NLData'!A:A,'Payment Changes'!G1420,'Current NLData'!K:K)/COUNTIF('Current NLData'!A:A,'Payment Changes'!G1420),0)+IFERROR(VLOOKUP(G1420&amp;"-ALL",NLPaymentExport,10,FALSE),0)</f>
        <v>0</v>
      </c>
      <c r="AU1420" s="117">
        <f t="shared" si="204"/>
        <v>100</v>
      </c>
    </row>
    <row r="1421" spans="1:47" ht="21.4" outlineLevel="1" thickBot="1" x14ac:dyDescent="0.7">
      <c r="A1421" s="85"/>
      <c r="B1421" s="348"/>
      <c r="C1421" s="160"/>
      <c r="D1421" s="86"/>
      <c r="E1421" s="86"/>
      <c r="F1421" s="86"/>
      <c r="G1421" s="86"/>
      <c r="H1421" s="95"/>
      <c r="I1421" s="87"/>
      <c r="J1421" s="88"/>
      <c r="K1421" s="88"/>
      <c r="L1421" s="88"/>
      <c r="M1421" s="88"/>
      <c r="N1421" s="88"/>
      <c r="O1421" s="88"/>
      <c r="P1421" s="88"/>
      <c r="Q1421" s="88"/>
      <c r="R1421" s="88"/>
      <c r="S1421" s="88"/>
      <c r="T1421" s="88"/>
      <c r="U1421" s="88"/>
      <c r="V1421" s="189" t="s">
        <v>91</v>
      </c>
      <c r="W1421" s="189" t="s">
        <v>91</v>
      </c>
      <c r="X1421" s="189" t="s">
        <v>91</v>
      </c>
      <c r="Y1421" s="189" t="s">
        <v>91</v>
      </c>
      <c r="Z1421" s="189" t="s">
        <v>91</v>
      </c>
      <c r="AA1421" s="189" t="s">
        <v>91</v>
      </c>
      <c r="AB1421" s="189" t="s">
        <v>91</v>
      </c>
      <c r="AC1421" s="189" t="s">
        <v>91</v>
      </c>
      <c r="AD1421" s="257" t="s">
        <v>91</v>
      </c>
      <c r="AE1421" s="257" t="s">
        <v>91</v>
      </c>
      <c r="AF1421" s="257" t="s">
        <v>91</v>
      </c>
      <c r="AG1421" s="257" t="s">
        <v>91</v>
      </c>
      <c r="AH1421" s="257" t="s">
        <v>91</v>
      </c>
      <c r="AI1421" s="257" t="s">
        <v>91</v>
      </c>
      <c r="AJ1421" s="311" t="s">
        <v>91</v>
      </c>
      <c r="AK1421" s="311" t="s">
        <v>91</v>
      </c>
      <c r="AL1421" s="311" t="s">
        <v>91</v>
      </c>
      <c r="AM1421" s="311" t="s">
        <v>91</v>
      </c>
      <c r="AN1421" s="288" t="s">
        <v>91</v>
      </c>
      <c r="AO1421" s="311" t="s">
        <v>91</v>
      </c>
      <c r="AP1421" s="311" t="s">
        <v>91</v>
      </c>
      <c r="AQ1421" s="311" t="s">
        <v>91</v>
      </c>
      <c r="AS1421" s="116" t="str">
        <f t="shared" si="202"/>
        <v>N</v>
      </c>
      <c r="AT1421" s="113">
        <f>IFERROR(SUMIF('Current NLData'!A:A,'Payment Changes'!G1421,'Current NLData'!K:K)/COUNTIF('Current NLData'!A:A,'Payment Changes'!G1421),0)+IFERROR(VLOOKUP(G1421&amp;"-ALL",NLPaymentExport,10,FALSE),0)</f>
        <v>0</v>
      </c>
      <c r="AU1421" s="117" t="str">
        <f t="shared" si="204"/>
        <v/>
      </c>
    </row>
    <row r="1422" spans="1:47" x14ac:dyDescent="0.45">
      <c r="A1422" s="458">
        <v>77</v>
      </c>
      <c r="B1422" s="461" t="s">
        <v>922</v>
      </c>
      <c r="C1422" s="464"/>
      <c r="D1422" s="467" t="s">
        <v>907</v>
      </c>
      <c r="E1422" s="105" t="str">
        <f>IF(B1422 = "",E1421,B1422)</f>
        <v>Fort Worth</v>
      </c>
      <c r="F1422" s="92" t="s">
        <v>923</v>
      </c>
      <c r="G1422" s="107" t="str">
        <f t="shared" ref="G1422:G1440" si="205">F1422&amp;"-"&amp;I1422</f>
        <v>CP789-New Donor</v>
      </c>
      <c r="H1422" s="470" t="s">
        <v>282</v>
      </c>
      <c r="I1422" s="76" t="s">
        <v>48</v>
      </c>
      <c r="J1422" s="40"/>
      <c r="K1422" s="41"/>
      <c r="L1422" s="41"/>
      <c r="M1422" s="42"/>
      <c r="N1422" s="40"/>
      <c r="O1422" s="40"/>
      <c r="P1422" s="40"/>
      <c r="Q1422" s="40"/>
      <c r="R1422" s="40"/>
      <c r="S1422" s="40"/>
      <c r="T1422" s="40"/>
      <c r="U1422" s="40"/>
      <c r="V1422" s="191"/>
      <c r="W1422" s="213"/>
      <c r="X1422" s="213"/>
      <c r="Y1422" s="213"/>
      <c r="Z1422" s="213"/>
      <c r="AA1422" s="213" t="s">
        <v>909</v>
      </c>
      <c r="AB1422" s="213" t="s">
        <v>909</v>
      </c>
      <c r="AC1422" s="213" t="s">
        <v>909</v>
      </c>
      <c r="AD1422" s="213" t="s">
        <v>909</v>
      </c>
      <c r="AE1422" s="213" t="s">
        <v>909</v>
      </c>
      <c r="AF1422" s="213" t="s">
        <v>909</v>
      </c>
      <c r="AG1422" s="213" t="s">
        <v>909</v>
      </c>
      <c r="AH1422" s="213" t="s">
        <v>909</v>
      </c>
      <c r="AI1422" s="213" t="s">
        <v>909</v>
      </c>
      <c r="AJ1422" s="281" t="s">
        <v>909</v>
      </c>
      <c r="AK1422" s="320" t="s">
        <v>909</v>
      </c>
      <c r="AL1422" s="320" t="s">
        <v>909</v>
      </c>
      <c r="AM1422" s="320"/>
      <c r="AN1422" s="282" t="s">
        <v>328</v>
      </c>
      <c r="AO1422" s="320" t="s">
        <v>328</v>
      </c>
      <c r="AP1422" s="320" t="s">
        <v>328</v>
      </c>
      <c r="AQ1422" s="320" t="s">
        <v>328</v>
      </c>
      <c r="AS1422" s="116" t="str">
        <f t="shared" si="202"/>
        <v>N</v>
      </c>
      <c r="AT1422" s="113">
        <f>IFERROR(SUMIF('Current NLData'!A:A,'Payment Changes'!G1422,'Current NLData'!K:K)/COUNTIF('Current NLData'!A:A,'Payment Changes'!G1422),0)+IFERROR(VLOOKUP(G1422&amp;"-ALL",NLPaymentExport,10,FALSE),0)</f>
        <v>0</v>
      </c>
      <c r="AU1422" s="117" t="str">
        <f t="shared" si="204"/>
        <v/>
      </c>
    </row>
    <row r="1423" spans="1:47" x14ac:dyDescent="0.45">
      <c r="A1423" s="459"/>
      <c r="B1423" s="462"/>
      <c r="C1423" s="465"/>
      <c r="D1423" s="468"/>
      <c r="E1423" s="90" t="str">
        <f t="shared" ref="E1423:E1430" si="206">IF(B1423 = "",E1422,B1423)</f>
        <v>Fort Worth</v>
      </c>
      <c r="F1423" s="92" t="s">
        <v>923</v>
      </c>
      <c r="G1423" s="97" t="str">
        <f t="shared" si="205"/>
        <v>CP789-Return Donor</v>
      </c>
      <c r="H1423" s="471"/>
      <c r="I1423" s="77" t="s">
        <v>60</v>
      </c>
      <c r="J1423" s="43"/>
      <c r="K1423" s="43"/>
      <c r="L1423" s="44"/>
      <c r="M1423" s="45"/>
      <c r="N1423" s="43"/>
      <c r="O1423" s="43"/>
      <c r="P1423" s="43"/>
      <c r="Q1423" s="43"/>
      <c r="R1423" s="43"/>
      <c r="S1423" s="43"/>
      <c r="T1423" s="43"/>
      <c r="U1423" s="43"/>
      <c r="V1423" s="176"/>
      <c r="W1423" s="217"/>
      <c r="X1423" s="217"/>
      <c r="Y1423" s="217"/>
      <c r="Z1423" s="217"/>
      <c r="AA1423" s="217" t="s">
        <v>911</v>
      </c>
      <c r="AB1423" s="217" t="s">
        <v>911</v>
      </c>
      <c r="AC1423" s="217" t="s">
        <v>911</v>
      </c>
      <c r="AD1423" s="217" t="s">
        <v>911</v>
      </c>
      <c r="AE1423" s="217" t="s">
        <v>911</v>
      </c>
      <c r="AF1423" s="217" t="s">
        <v>911</v>
      </c>
      <c r="AG1423" s="217" t="s">
        <v>911</v>
      </c>
      <c r="AH1423" s="217" t="s">
        <v>911</v>
      </c>
      <c r="AI1423" s="217" t="s">
        <v>911</v>
      </c>
      <c r="AJ1423" s="270" t="s">
        <v>911</v>
      </c>
      <c r="AK1423" s="313" t="s">
        <v>911</v>
      </c>
      <c r="AL1423" s="313" t="s">
        <v>911</v>
      </c>
      <c r="AM1423" s="313"/>
      <c r="AN1423" s="271" t="s">
        <v>916</v>
      </c>
      <c r="AO1423" s="313" t="s">
        <v>916</v>
      </c>
      <c r="AP1423" s="313" t="s">
        <v>916</v>
      </c>
      <c r="AQ1423" s="313" t="s">
        <v>916</v>
      </c>
      <c r="AS1423" s="116" t="str">
        <f t="shared" si="202"/>
        <v>N</v>
      </c>
      <c r="AT1423" s="113">
        <f>IFERROR(SUMIF('Current NLData'!A:A,'Payment Changes'!G1423,'Current NLData'!K:K)/COUNTIF('Current NLData'!A:A,'Payment Changes'!G1423),0)+IFERROR(VLOOKUP(G1423&amp;"-ALL",NLPaymentExport,10,FALSE),0)</f>
        <v>0</v>
      </c>
      <c r="AU1423" s="117" t="str">
        <f t="shared" si="204"/>
        <v/>
      </c>
    </row>
    <row r="1424" spans="1:47" x14ac:dyDescent="0.45">
      <c r="A1424" s="459"/>
      <c r="B1424" s="462"/>
      <c r="C1424" s="465"/>
      <c r="D1424" s="468"/>
      <c r="E1424" s="90" t="str">
        <f t="shared" si="206"/>
        <v>Fort Worth</v>
      </c>
      <c r="F1424" s="92" t="s">
        <v>923</v>
      </c>
      <c r="G1424" s="97" t="str">
        <f t="shared" si="205"/>
        <v>CP789-Retention Bonus</v>
      </c>
      <c r="H1424" s="471"/>
      <c r="I1424" s="78" t="s">
        <v>62</v>
      </c>
      <c r="J1424" s="46"/>
      <c r="K1424" s="46"/>
      <c r="L1424" s="47"/>
      <c r="M1424" s="48"/>
      <c r="N1424" s="46"/>
      <c r="O1424" s="141"/>
      <c r="P1424" s="141"/>
      <c r="Q1424" s="141"/>
      <c r="R1424" s="141"/>
      <c r="S1424" s="141"/>
      <c r="T1424" s="141"/>
      <c r="U1424" s="141"/>
      <c r="V1424" s="177"/>
      <c r="W1424" s="218"/>
      <c r="X1424" s="218"/>
      <c r="Y1424" s="218"/>
      <c r="Z1424" s="218"/>
      <c r="AA1424" s="218" t="s">
        <v>65</v>
      </c>
      <c r="AB1424" s="218" t="s">
        <v>65</v>
      </c>
      <c r="AC1424" s="218" t="s">
        <v>65</v>
      </c>
      <c r="AD1424" s="218" t="s">
        <v>65</v>
      </c>
      <c r="AE1424" s="218" t="s">
        <v>65</v>
      </c>
      <c r="AF1424" s="218" t="s">
        <v>65</v>
      </c>
      <c r="AG1424" s="218" t="s">
        <v>65</v>
      </c>
      <c r="AH1424" s="218" t="s">
        <v>65</v>
      </c>
      <c r="AI1424" s="218" t="s">
        <v>65</v>
      </c>
      <c r="AJ1424" s="280" t="s">
        <v>65</v>
      </c>
      <c r="AK1424" s="314" t="s">
        <v>65</v>
      </c>
      <c r="AL1424" s="314" t="s">
        <v>65</v>
      </c>
      <c r="AM1424" s="314"/>
      <c r="AN1424" s="276" t="s">
        <v>917</v>
      </c>
      <c r="AO1424" s="276" t="s">
        <v>64</v>
      </c>
      <c r="AP1424" s="314" t="s">
        <v>64</v>
      </c>
      <c r="AQ1424" s="314" t="s">
        <v>64</v>
      </c>
      <c r="AS1424" s="116" t="str">
        <f t="shared" si="202"/>
        <v>N</v>
      </c>
      <c r="AT1424" s="113">
        <f>IFERROR(SUMIF('Current NLData'!A:A,'Payment Changes'!G1424,'Current NLData'!K:K)/COUNTIF('Current NLData'!A:A,'Payment Changes'!G1424),0)+IFERROR(VLOOKUP(G1424&amp;"-ALL",NLPaymentExport,10,FALSE),0)</f>
        <v>0</v>
      </c>
      <c r="AU1424" s="117" t="str">
        <f t="shared" si="204"/>
        <v/>
      </c>
    </row>
    <row r="1425" spans="1:47" ht="14.65" thickBot="1" x14ac:dyDescent="0.5">
      <c r="A1425" s="460"/>
      <c r="B1425" s="463"/>
      <c r="C1425" s="466"/>
      <c r="D1425" s="469"/>
      <c r="E1425" s="109" t="str">
        <f t="shared" si="206"/>
        <v>Fort Worth</v>
      </c>
      <c r="F1425" s="109" t="s">
        <v>923</v>
      </c>
      <c r="G1425" s="111" t="str">
        <f t="shared" si="205"/>
        <v>CP789-Referral</v>
      </c>
      <c r="H1425" s="472"/>
      <c r="I1425" s="79" t="s">
        <v>73</v>
      </c>
      <c r="J1425" s="49"/>
      <c r="K1425" s="49"/>
      <c r="L1425" s="50"/>
      <c r="M1425" s="51"/>
      <c r="N1425" s="49"/>
      <c r="O1425" s="49"/>
      <c r="P1425" s="49"/>
      <c r="Q1425" s="49"/>
      <c r="R1425" s="49"/>
      <c r="S1425" s="49"/>
      <c r="T1425" s="49"/>
      <c r="U1425" s="49"/>
      <c r="V1425" s="178"/>
      <c r="W1425" s="219"/>
      <c r="X1425" s="219"/>
      <c r="Y1425" s="219"/>
      <c r="Z1425" s="219"/>
      <c r="AA1425" s="219">
        <v>100</v>
      </c>
      <c r="AB1425" s="219">
        <v>100</v>
      </c>
      <c r="AC1425" s="219">
        <v>100</v>
      </c>
      <c r="AD1425" s="219">
        <v>100</v>
      </c>
      <c r="AE1425" s="219">
        <v>100</v>
      </c>
      <c r="AF1425" s="219">
        <v>100</v>
      </c>
      <c r="AG1425" s="219">
        <v>100</v>
      </c>
      <c r="AH1425" s="219">
        <v>100</v>
      </c>
      <c r="AI1425" s="219">
        <v>100</v>
      </c>
      <c r="AJ1425" s="277">
        <v>100</v>
      </c>
      <c r="AK1425" s="315">
        <v>100</v>
      </c>
      <c r="AL1425" s="315">
        <v>100</v>
      </c>
      <c r="AM1425" s="315"/>
      <c r="AN1425" s="283" t="s">
        <v>145</v>
      </c>
      <c r="AO1425" s="315" t="s">
        <v>145</v>
      </c>
      <c r="AP1425" s="315" t="s">
        <v>145</v>
      </c>
      <c r="AQ1425" s="315" t="s">
        <v>145</v>
      </c>
      <c r="AS1425" s="116" t="str">
        <f t="shared" si="202"/>
        <v>N</v>
      </c>
      <c r="AT1425" s="113">
        <f>IFERROR(SUMIF('Current NLData'!A:A,'Payment Changes'!G1425,'Current NLData'!K:K)/COUNTIF('Current NLData'!A:A,'Payment Changes'!G1425),0)+IFERROR(VLOOKUP(G1425&amp;"-ALL",NLPaymentExport,10,FALSE),0)</f>
        <v>0</v>
      </c>
      <c r="AU1425" s="117" t="str">
        <f t="shared" si="204"/>
        <v/>
      </c>
    </row>
    <row r="1426" spans="1:47" outlineLevel="1" x14ac:dyDescent="0.45">
      <c r="A1426" s="3"/>
      <c r="C1426" s="4"/>
      <c r="D1426" s="455" t="s">
        <v>908</v>
      </c>
      <c r="E1426" s="90" t="str">
        <f t="shared" si="206"/>
        <v>Fort Worth</v>
      </c>
      <c r="F1426" s="92" t="s">
        <v>923</v>
      </c>
      <c r="G1426" s="98" t="str">
        <f t="shared" si="205"/>
        <v>CP789-NEW DONOR -1st</v>
      </c>
      <c r="H1426" s="457" t="s">
        <v>75</v>
      </c>
      <c r="I1426" s="33" t="s">
        <v>76</v>
      </c>
      <c r="J1426" s="60">
        <v>100</v>
      </c>
      <c r="K1426" s="61"/>
      <c r="L1426" s="60"/>
      <c r="M1426" s="60"/>
      <c r="N1426" s="60"/>
      <c r="O1426" s="60"/>
      <c r="P1426" s="60"/>
      <c r="Q1426" s="60"/>
      <c r="R1426" s="60"/>
      <c r="S1426" s="60"/>
      <c r="T1426" s="60"/>
      <c r="U1426" s="60"/>
      <c r="V1426" s="192"/>
      <c r="W1426" s="220"/>
      <c r="X1426" s="220"/>
      <c r="Y1426" s="220"/>
      <c r="Z1426" s="220"/>
      <c r="AA1426" s="220">
        <v>75</v>
      </c>
      <c r="AB1426" s="220">
        <v>75</v>
      </c>
      <c r="AC1426" s="220">
        <v>75</v>
      </c>
      <c r="AD1426" s="220">
        <v>75</v>
      </c>
      <c r="AE1426" s="220">
        <v>75</v>
      </c>
      <c r="AF1426" s="220">
        <v>75</v>
      </c>
      <c r="AG1426" s="220">
        <v>75</v>
      </c>
      <c r="AH1426" s="220">
        <v>75</v>
      </c>
      <c r="AI1426" s="220">
        <v>75</v>
      </c>
      <c r="AJ1426" s="272">
        <v>75</v>
      </c>
      <c r="AK1426" s="301">
        <v>75</v>
      </c>
      <c r="AL1426" s="301">
        <v>75</v>
      </c>
      <c r="AM1426" s="301"/>
      <c r="AN1426" s="289">
        <v>100</v>
      </c>
      <c r="AO1426" s="301">
        <v>100</v>
      </c>
      <c r="AP1426" s="301">
        <v>100</v>
      </c>
      <c r="AQ1426" s="301">
        <v>100</v>
      </c>
      <c r="AS1426" s="116" t="str">
        <f t="shared" si="202"/>
        <v>N</v>
      </c>
      <c r="AT1426" s="113">
        <f>IFERROR(SUMIF('Current NLData'!A:A,'Payment Changes'!G1426,'Current NLData'!K:K)/COUNTIF('Current NLData'!A:A,'Payment Changes'!G1426),0)+IFERROR(VLOOKUP(G1426&amp;"-ALL",NLPaymentExport,10,FALSE),0)</f>
        <v>0</v>
      </c>
      <c r="AU1426" s="117">
        <f t="shared" si="204"/>
        <v>100</v>
      </c>
    </row>
    <row r="1427" spans="1:47" outlineLevel="1" x14ac:dyDescent="0.45">
      <c r="A1427" s="3"/>
      <c r="C1427" s="4"/>
      <c r="D1427" s="456"/>
      <c r="E1427" s="90" t="str">
        <f t="shared" si="206"/>
        <v>Fort Worth</v>
      </c>
      <c r="F1427" s="92" t="s">
        <v>923</v>
      </c>
      <c r="G1427" s="98" t="str">
        <f t="shared" si="205"/>
        <v>CP789-NEW DONOR -2nd</v>
      </c>
      <c r="H1427" s="457"/>
      <c r="I1427" s="34" t="s">
        <v>77</v>
      </c>
      <c r="J1427" s="58">
        <v>100</v>
      </c>
      <c r="K1427" s="62"/>
      <c r="L1427" s="58"/>
      <c r="M1427" s="58"/>
      <c r="N1427" s="58"/>
      <c r="O1427" s="58"/>
      <c r="P1427" s="58"/>
      <c r="Q1427" s="58"/>
      <c r="R1427" s="58"/>
      <c r="S1427" s="58"/>
      <c r="T1427" s="58"/>
      <c r="U1427" s="58"/>
      <c r="V1427" s="190"/>
      <c r="W1427" s="214"/>
      <c r="X1427" s="214"/>
      <c r="Y1427" s="214"/>
      <c r="Z1427" s="214"/>
      <c r="AA1427" s="214">
        <v>125</v>
      </c>
      <c r="AB1427" s="214">
        <v>125</v>
      </c>
      <c r="AC1427" s="214">
        <v>125</v>
      </c>
      <c r="AD1427" s="214">
        <v>125</v>
      </c>
      <c r="AE1427" s="214">
        <v>125</v>
      </c>
      <c r="AF1427" s="214">
        <v>125</v>
      </c>
      <c r="AG1427" s="214">
        <v>125</v>
      </c>
      <c r="AH1427" s="214">
        <v>125</v>
      </c>
      <c r="AI1427" s="214">
        <v>125</v>
      </c>
      <c r="AJ1427" s="301">
        <v>125</v>
      </c>
      <c r="AK1427" s="301">
        <v>125</v>
      </c>
      <c r="AL1427" s="301">
        <v>125</v>
      </c>
      <c r="AM1427" s="301"/>
      <c r="AN1427" s="289">
        <v>100</v>
      </c>
      <c r="AO1427" s="301">
        <v>100</v>
      </c>
      <c r="AP1427" s="301">
        <v>100</v>
      </c>
      <c r="AQ1427" s="301">
        <v>100</v>
      </c>
      <c r="AS1427" s="116" t="str">
        <f t="shared" si="202"/>
        <v>N</v>
      </c>
      <c r="AT1427" s="113">
        <f>IFERROR(SUMIF('Current NLData'!A:A,'Payment Changes'!G1427,'Current NLData'!K:K)/COUNTIF('Current NLData'!A:A,'Payment Changes'!G1427),0)+IFERROR(VLOOKUP(G1427&amp;"-ALL",NLPaymentExport,10,FALSE),0)</f>
        <v>0</v>
      </c>
      <c r="AU1427" s="117">
        <f t="shared" si="204"/>
        <v>100</v>
      </c>
    </row>
    <row r="1428" spans="1:47" outlineLevel="1" x14ac:dyDescent="0.45">
      <c r="A1428" s="3"/>
      <c r="C1428" s="4"/>
      <c r="D1428" s="456"/>
      <c r="E1428" s="90" t="str">
        <f t="shared" si="206"/>
        <v>Fort Worth</v>
      </c>
      <c r="F1428" s="92" t="s">
        <v>923</v>
      </c>
      <c r="G1428" s="98" t="str">
        <f t="shared" si="205"/>
        <v>CP789-NEW DONOR -3rd</v>
      </c>
      <c r="H1428" s="457"/>
      <c r="I1428" s="34" t="s">
        <v>78</v>
      </c>
      <c r="J1428" s="58">
        <v>30</v>
      </c>
      <c r="K1428" s="62"/>
      <c r="L1428" s="58"/>
      <c r="M1428" s="58"/>
      <c r="N1428" s="58"/>
      <c r="O1428" s="58"/>
      <c r="P1428" s="58"/>
      <c r="Q1428" s="58"/>
      <c r="R1428" s="58"/>
      <c r="S1428" s="58"/>
      <c r="T1428" s="58"/>
      <c r="U1428" s="58"/>
      <c r="V1428" s="190"/>
      <c r="W1428" s="214"/>
      <c r="X1428" s="214"/>
      <c r="Y1428" s="214"/>
      <c r="Z1428" s="214"/>
      <c r="AA1428" s="214">
        <v>100</v>
      </c>
      <c r="AB1428" s="214">
        <v>100</v>
      </c>
      <c r="AC1428" s="214">
        <v>100</v>
      </c>
      <c r="AD1428" s="214">
        <v>100</v>
      </c>
      <c r="AE1428" s="214">
        <v>100</v>
      </c>
      <c r="AF1428" s="214">
        <v>100</v>
      </c>
      <c r="AG1428" s="214">
        <v>100</v>
      </c>
      <c r="AH1428" s="214">
        <v>100</v>
      </c>
      <c r="AI1428" s="214">
        <v>100</v>
      </c>
      <c r="AJ1428" s="301">
        <v>100</v>
      </c>
      <c r="AK1428" s="301">
        <v>100</v>
      </c>
      <c r="AL1428" s="301">
        <v>100</v>
      </c>
      <c r="AM1428" s="301"/>
      <c r="AN1428" s="289">
        <v>100</v>
      </c>
      <c r="AO1428" s="301">
        <v>100</v>
      </c>
      <c r="AP1428" s="301">
        <v>100</v>
      </c>
      <c r="AQ1428" s="301">
        <v>100</v>
      </c>
      <c r="AS1428" s="116" t="str">
        <f t="shared" si="202"/>
        <v>N</v>
      </c>
      <c r="AT1428" s="113">
        <f>IFERROR(SUMIF('Current NLData'!A:A,'Payment Changes'!G1428,'Current NLData'!K:K)/COUNTIF('Current NLData'!A:A,'Payment Changes'!G1428),0)+IFERROR(VLOOKUP(G1428&amp;"-ALL",NLPaymentExport,10,FALSE),0)</f>
        <v>0</v>
      </c>
      <c r="AU1428" s="117">
        <f t="shared" si="204"/>
        <v>100</v>
      </c>
    </row>
    <row r="1429" spans="1:47" outlineLevel="1" x14ac:dyDescent="0.45">
      <c r="A1429" s="3"/>
      <c r="C1429" s="4"/>
      <c r="D1429" s="456"/>
      <c r="E1429" s="90" t="str">
        <f t="shared" si="206"/>
        <v>Fort Worth</v>
      </c>
      <c r="F1429" s="92" t="s">
        <v>923</v>
      </c>
      <c r="G1429" s="98" t="str">
        <f t="shared" si="205"/>
        <v>CP789-NEW DONOR -4th</v>
      </c>
      <c r="H1429" s="457"/>
      <c r="I1429" s="34" t="s">
        <v>79</v>
      </c>
      <c r="J1429" s="58">
        <v>30</v>
      </c>
      <c r="K1429" s="62"/>
      <c r="L1429" s="58"/>
      <c r="M1429" s="58"/>
      <c r="N1429" s="58"/>
      <c r="O1429" s="58"/>
      <c r="P1429" s="58"/>
      <c r="Q1429" s="58"/>
      <c r="R1429" s="58"/>
      <c r="S1429" s="58"/>
      <c r="T1429" s="58"/>
      <c r="U1429" s="58"/>
      <c r="V1429" s="190"/>
      <c r="W1429" s="214"/>
      <c r="X1429" s="214"/>
      <c r="Y1429" s="214"/>
      <c r="Z1429" s="214"/>
      <c r="AA1429" s="214">
        <v>100</v>
      </c>
      <c r="AB1429" s="214">
        <v>100</v>
      </c>
      <c r="AC1429" s="214">
        <v>100</v>
      </c>
      <c r="AD1429" s="214">
        <v>100</v>
      </c>
      <c r="AE1429" s="214">
        <v>100</v>
      </c>
      <c r="AF1429" s="214">
        <v>100</v>
      </c>
      <c r="AG1429" s="214">
        <v>100</v>
      </c>
      <c r="AH1429" s="214">
        <v>100</v>
      </c>
      <c r="AI1429" s="214">
        <v>100</v>
      </c>
      <c r="AJ1429" s="301">
        <v>100</v>
      </c>
      <c r="AK1429" s="301">
        <v>100</v>
      </c>
      <c r="AL1429" s="301">
        <v>100</v>
      </c>
      <c r="AM1429" s="301"/>
      <c r="AN1429" s="289">
        <v>100</v>
      </c>
      <c r="AO1429" s="301">
        <v>100</v>
      </c>
      <c r="AP1429" s="301">
        <v>100</v>
      </c>
      <c r="AQ1429" s="301">
        <v>100</v>
      </c>
      <c r="AS1429" s="116" t="str">
        <f t="shared" si="202"/>
        <v>N</v>
      </c>
      <c r="AT1429" s="113">
        <f>IFERROR(SUMIF('Current NLData'!A:A,'Payment Changes'!G1429,'Current NLData'!K:K)/COUNTIF('Current NLData'!A:A,'Payment Changes'!G1429),0)+IFERROR(VLOOKUP(G1429&amp;"-ALL",NLPaymentExport,10,FALSE),0)</f>
        <v>0</v>
      </c>
      <c r="AU1429" s="117">
        <f t="shared" si="204"/>
        <v>100</v>
      </c>
    </row>
    <row r="1430" spans="1:47" outlineLevel="1" x14ac:dyDescent="0.45">
      <c r="A1430" s="3"/>
      <c r="C1430" s="4"/>
      <c r="D1430" s="456"/>
      <c r="E1430" s="90" t="str">
        <f t="shared" si="206"/>
        <v>Fort Worth</v>
      </c>
      <c r="F1430" s="92" t="s">
        <v>923</v>
      </c>
      <c r="G1430" s="98" t="str">
        <f t="shared" si="205"/>
        <v>CP789-NEW DONOR -5th</v>
      </c>
      <c r="H1430" s="457"/>
      <c r="I1430" s="34" t="s">
        <v>80</v>
      </c>
      <c r="J1430" s="58">
        <v>30</v>
      </c>
      <c r="K1430" s="62"/>
      <c r="L1430" s="58"/>
      <c r="M1430" s="58"/>
      <c r="N1430" s="58"/>
      <c r="O1430" s="58"/>
      <c r="P1430" s="58"/>
      <c r="Q1430" s="58"/>
      <c r="R1430" s="58"/>
      <c r="S1430" s="58"/>
      <c r="T1430" s="58"/>
      <c r="U1430" s="58"/>
      <c r="V1430" s="190"/>
      <c r="W1430" s="214"/>
      <c r="X1430" s="214"/>
      <c r="Y1430" s="214"/>
      <c r="Z1430" s="214"/>
      <c r="AA1430" s="214">
        <v>100</v>
      </c>
      <c r="AB1430" s="214">
        <v>100</v>
      </c>
      <c r="AC1430" s="214">
        <v>100</v>
      </c>
      <c r="AD1430" s="214">
        <v>100</v>
      </c>
      <c r="AE1430" s="214">
        <v>100</v>
      </c>
      <c r="AF1430" s="214">
        <v>100</v>
      </c>
      <c r="AG1430" s="214">
        <v>100</v>
      </c>
      <c r="AH1430" s="214">
        <v>100</v>
      </c>
      <c r="AI1430" s="214">
        <v>100</v>
      </c>
      <c r="AJ1430" s="301">
        <v>100</v>
      </c>
      <c r="AK1430" s="301">
        <v>100</v>
      </c>
      <c r="AL1430" s="301">
        <v>100</v>
      </c>
      <c r="AM1430" s="301"/>
      <c r="AN1430" s="289">
        <v>100</v>
      </c>
      <c r="AO1430" s="301">
        <v>100</v>
      </c>
      <c r="AP1430" s="301">
        <v>100</v>
      </c>
      <c r="AQ1430" s="301">
        <v>100</v>
      </c>
      <c r="AS1430" s="116" t="str">
        <f t="shared" si="202"/>
        <v>N</v>
      </c>
      <c r="AT1430" s="113">
        <f>IFERROR(SUMIF('Current NLData'!A:A,'Payment Changes'!G1430,'Current NLData'!K:K)/COUNTIF('Current NLData'!A:A,'Payment Changes'!G1430),0)+IFERROR(VLOOKUP(G1430&amp;"-ALL",NLPaymentExport,10,FALSE),0)</f>
        <v>0</v>
      </c>
      <c r="AU1430" s="117">
        <f t="shared" si="204"/>
        <v>100</v>
      </c>
    </row>
    <row r="1431" spans="1:47" outlineLevel="1" x14ac:dyDescent="0.45">
      <c r="A1431" s="3"/>
      <c r="C1431" s="4"/>
      <c r="D1431" s="456"/>
      <c r="E1431" s="90" t="str">
        <f>IF(B1431 = "",E1430,B1431)</f>
        <v>Fort Worth</v>
      </c>
      <c r="F1431" s="92" t="s">
        <v>923</v>
      </c>
      <c r="G1431" s="98" t="str">
        <f t="shared" si="205"/>
        <v>CP789-NEW DONOR -6th</v>
      </c>
      <c r="H1431" s="457"/>
      <c r="I1431" s="34" t="s">
        <v>81</v>
      </c>
      <c r="J1431" s="58">
        <v>30</v>
      </c>
      <c r="K1431" s="62"/>
      <c r="L1431" s="58"/>
      <c r="M1431" s="58"/>
      <c r="N1431" s="58"/>
      <c r="O1431" s="58"/>
      <c r="P1431" s="58"/>
      <c r="Q1431" s="58"/>
      <c r="R1431" s="58"/>
      <c r="S1431" s="58"/>
      <c r="T1431" s="58"/>
      <c r="U1431" s="58"/>
      <c r="V1431" s="186"/>
      <c r="W1431" s="214"/>
      <c r="X1431" s="214"/>
      <c r="Y1431" s="214"/>
      <c r="Z1431" s="214"/>
      <c r="AA1431" s="214">
        <v>100</v>
      </c>
      <c r="AB1431" s="214">
        <v>100</v>
      </c>
      <c r="AC1431" s="214">
        <v>100</v>
      </c>
      <c r="AD1431" s="214">
        <v>100</v>
      </c>
      <c r="AE1431" s="214">
        <v>100</v>
      </c>
      <c r="AF1431" s="214">
        <v>100</v>
      </c>
      <c r="AG1431" s="214">
        <v>100</v>
      </c>
      <c r="AH1431" s="214">
        <v>100</v>
      </c>
      <c r="AI1431" s="214">
        <v>100</v>
      </c>
      <c r="AJ1431" s="301">
        <v>100</v>
      </c>
      <c r="AK1431" s="301">
        <v>100</v>
      </c>
      <c r="AL1431" s="301">
        <v>100</v>
      </c>
      <c r="AM1431" s="301"/>
      <c r="AN1431" s="289">
        <v>100</v>
      </c>
      <c r="AO1431" s="301">
        <v>100</v>
      </c>
      <c r="AP1431" s="301">
        <v>100</v>
      </c>
      <c r="AQ1431" s="301">
        <v>100</v>
      </c>
      <c r="AS1431" s="116" t="str">
        <f t="shared" si="202"/>
        <v>N</v>
      </c>
      <c r="AT1431" s="113">
        <f>IFERROR(SUMIF('Current NLData'!A:A,'Payment Changes'!G1431,'Current NLData'!K:K)/COUNTIF('Current NLData'!A:A,'Payment Changes'!G1431),0)+IFERROR(VLOOKUP(G1431&amp;"-ALL",NLPaymentExport,10,FALSE),0)</f>
        <v>0</v>
      </c>
      <c r="AU1431" s="117">
        <f t="shared" si="204"/>
        <v>100</v>
      </c>
    </row>
    <row r="1432" spans="1:47" outlineLevel="1" x14ac:dyDescent="0.45">
      <c r="A1432" s="3"/>
      <c r="C1432" s="4"/>
      <c r="D1432" s="456"/>
      <c r="E1432" s="90" t="str">
        <f t="shared" ref="E1432:E1440" si="207">IF(B1432 = "",E1431,B1432)</f>
        <v>Fort Worth</v>
      </c>
      <c r="F1432" s="92" t="s">
        <v>923</v>
      </c>
      <c r="G1432" s="98" t="str">
        <f t="shared" si="205"/>
        <v>CP789-NEW DONOR -7th</v>
      </c>
      <c r="H1432" s="457"/>
      <c r="I1432" s="34" t="s">
        <v>82</v>
      </c>
      <c r="J1432" s="58">
        <v>30</v>
      </c>
      <c r="K1432" s="62"/>
      <c r="L1432" s="58"/>
      <c r="M1432" s="58"/>
      <c r="N1432" s="58"/>
      <c r="O1432" s="58"/>
      <c r="P1432" s="58"/>
      <c r="Q1432" s="58"/>
      <c r="R1432" s="58"/>
      <c r="S1432" s="58"/>
      <c r="T1432" s="58"/>
      <c r="U1432" s="58"/>
      <c r="V1432" s="186"/>
      <c r="W1432" s="214"/>
      <c r="X1432" s="214"/>
      <c r="Y1432" s="214"/>
      <c r="Z1432" s="214"/>
      <c r="AA1432" s="214">
        <v>100</v>
      </c>
      <c r="AB1432" s="214">
        <v>100</v>
      </c>
      <c r="AC1432" s="214">
        <v>100</v>
      </c>
      <c r="AD1432" s="214">
        <v>100</v>
      </c>
      <c r="AE1432" s="214">
        <v>100</v>
      </c>
      <c r="AF1432" s="214">
        <v>100</v>
      </c>
      <c r="AG1432" s="214">
        <v>100</v>
      </c>
      <c r="AH1432" s="214">
        <v>100</v>
      </c>
      <c r="AI1432" s="214">
        <v>100</v>
      </c>
      <c r="AJ1432" s="301">
        <v>100</v>
      </c>
      <c r="AK1432" s="301">
        <v>100</v>
      </c>
      <c r="AL1432" s="301">
        <v>100</v>
      </c>
      <c r="AM1432" s="301"/>
      <c r="AN1432" s="289">
        <v>100</v>
      </c>
      <c r="AO1432" s="301">
        <v>100</v>
      </c>
      <c r="AP1432" s="301">
        <v>100</v>
      </c>
      <c r="AQ1432" s="301">
        <v>100</v>
      </c>
      <c r="AS1432" s="116" t="str">
        <f t="shared" si="202"/>
        <v>N</v>
      </c>
      <c r="AT1432" s="113">
        <f>IFERROR(SUMIF('Current NLData'!A:A,'Payment Changes'!G1432,'Current NLData'!K:K)/COUNTIF('Current NLData'!A:A,'Payment Changes'!G1432),0)+IFERROR(VLOOKUP(G1432&amp;"-ALL",NLPaymentExport,10,FALSE),0)</f>
        <v>0</v>
      </c>
      <c r="AU1432" s="117">
        <f t="shared" si="204"/>
        <v>100</v>
      </c>
    </row>
    <row r="1433" spans="1:47" outlineLevel="1" x14ac:dyDescent="0.45">
      <c r="A1433" s="3"/>
      <c r="C1433" s="4"/>
      <c r="D1433" s="456"/>
      <c r="E1433" s="90" t="str">
        <f t="shared" si="207"/>
        <v>Fort Worth</v>
      </c>
      <c r="F1433" s="92" t="s">
        <v>923</v>
      </c>
      <c r="G1433" s="98" t="str">
        <f t="shared" si="205"/>
        <v>CP789-NEW DONOR -8th</v>
      </c>
      <c r="H1433" s="457"/>
      <c r="I1433" s="35" t="s">
        <v>83</v>
      </c>
      <c r="J1433" s="63">
        <v>30</v>
      </c>
      <c r="K1433" s="64"/>
      <c r="L1433" s="63"/>
      <c r="M1433" s="63"/>
      <c r="N1433" s="63"/>
      <c r="O1433" s="63"/>
      <c r="P1433" s="63"/>
      <c r="Q1433" s="63"/>
      <c r="R1433" s="63"/>
      <c r="S1433" s="63"/>
      <c r="T1433" s="63"/>
      <c r="U1433" s="63"/>
      <c r="V1433" s="187"/>
      <c r="W1433" s="221"/>
      <c r="X1433" s="221"/>
      <c r="Y1433" s="221"/>
      <c r="Z1433" s="221"/>
      <c r="AA1433" s="221">
        <v>100</v>
      </c>
      <c r="AB1433" s="221">
        <v>100</v>
      </c>
      <c r="AC1433" s="221">
        <v>100</v>
      </c>
      <c r="AD1433" s="221">
        <v>100</v>
      </c>
      <c r="AE1433" s="221">
        <v>100</v>
      </c>
      <c r="AF1433" s="221">
        <v>100</v>
      </c>
      <c r="AG1433" s="221">
        <v>100</v>
      </c>
      <c r="AH1433" s="221">
        <v>100</v>
      </c>
      <c r="AI1433" s="221">
        <v>100</v>
      </c>
      <c r="AJ1433" s="302">
        <v>100</v>
      </c>
      <c r="AK1433" s="302">
        <v>100</v>
      </c>
      <c r="AL1433" s="302">
        <v>100</v>
      </c>
      <c r="AM1433" s="301"/>
      <c r="AN1433" s="289">
        <v>100</v>
      </c>
      <c r="AO1433" s="301">
        <v>100</v>
      </c>
      <c r="AP1433" s="301">
        <v>100</v>
      </c>
      <c r="AQ1433" s="301">
        <v>100</v>
      </c>
      <c r="AS1433" s="116" t="str">
        <f t="shared" si="202"/>
        <v>N</v>
      </c>
      <c r="AT1433" s="113">
        <f>IFERROR(SUMIF('Current NLData'!A:A,'Payment Changes'!G1433,'Current NLData'!K:K)/COUNTIF('Current NLData'!A:A,'Payment Changes'!G1433),0)+IFERROR(VLOOKUP(G1433&amp;"-ALL",NLPaymentExport,10,FALSE),0)</f>
        <v>0</v>
      </c>
      <c r="AU1433" s="117">
        <f t="shared" si="204"/>
        <v>100</v>
      </c>
    </row>
    <row r="1434" spans="1:47" ht="28.5" outlineLevel="1" x14ac:dyDescent="0.45">
      <c r="A1434" s="3"/>
      <c r="C1434" s="4"/>
      <c r="D1434" s="456"/>
      <c r="E1434" s="90" t="str">
        <f t="shared" si="207"/>
        <v>Fort Worth</v>
      </c>
      <c r="F1434" s="92" t="s">
        <v>923</v>
      </c>
      <c r="G1434" s="98" t="str">
        <f t="shared" si="205"/>
        <v>CP789-RETURN - 1st don of the week -STD</v>
      </c>
      <c r="H1434" s="457"/>
      <c r="I1434" s="36" t="s">
        <v>84</v>
      </c>
      <c r="J1434" s="58">
        <v>30</v>
      </c>
      <c r="K1434" s="58"/>
      <c r="L1434" s="58"/>
      <c r="M1434" s="58"/>
      <c r="N1434" s="58"/>
      <c r="O1434" s="58"/>
      <c r="P1434" s="58"/>
      <c r="Q1434" s="58"/>
      <c r="R1434" s="58"/>
      <c r="S1434" s="58"/>
      <c r="T1434" s="58"/>
      <c r="U1434" s="58"/>
      <c r="V1434" s="186"/>
      <c r="W1434" s="214"/>
      <c r="X1434" s="214"/>
      <c r="Y1434" s="214"/>
      <c r="Z1434" s="214"/>
      <c r="AA1434" s="214">
        <v>45</v>
      </c>
      <c r="AB1434" s="214">
        <v>45</v>
      </c>
      <c r="AC1434" s="214">
        <v>45</v>
      </c>
      <c r="AD1434" s="214">
        <v>45</v>
      </c>
      <c r="AE1434" s="214">
        <v>45</v>
      </c>
      <c r="AF1434" s="214">
        <v>45</v>
      </c>
      <c r="AG1434" s="214">
        <v>45</v>
      </c>
      <c r="AH1434" s="214">
        <v>45</v>
      </c>
      <c r="AI1434" s="214">
        <v>45</v>
      </c>
      <c r="AJ1434" s="301">
        <v>45</v>
      </c>
      <c r="AK1434" s="301">
        <v>45</v>
      </c>
      <c r="AL1434" s="301">
        <v>45</v>
      </c>
      <c r="AM1434" s="301"/>
      <c r="AN1434" s="289">
        <v>50</v>
      </c>
      <c r="AO1434" s="301">
        <v>50</v>
      </c>
      <c r="AP1434" s="301">
        <v>50</v>
      </c>
      <c r="AQ1434" s="301">
        <v>50</v>
      </c>
      <c r="AS1434" s="116" t="str">
        <f t="shared" si="202"/>
        <v>N</v>
      </c>
      <c r="AT1434" s="113">
        <f>IFERROR(SUMIF('Current NLData'!A:A,'Payment Changes'!G1434,'Current NLData'!K:K)/COUNTIF('Current NLData'!A:A,'Payment Changes'!G1434),0)+IFERROR(VLOOKUP(G1434&amp;"-ALL",NLPaymentExport,10,FALSE),0)</f>
        <v>0</v>
      </c>
      <c r="AU1434" s="117">
        <f t="shared" si="204"/>
        <v>50</v>
      </c>
    </row>
    <row r="1435" spans="1:47" ht="28.5" outlineLevel="1" x14ac:dyDescent="0.45">
      <c r="A1435" s="3"/>
      <c r="C1435" s="4"/>
      <c r="D1435" s="456"/>
      <c r="E1435" s="90" t="str">
        <f t="shared" si="207"/>
        <v>Fort Worth</v>
      </c>
      <c r="F1435" s="92" t="s">
        <v>923</v>
      </c>
      <c r="G1435" s="98" t="str">
        <f t="shared" si="205"/>
        <v>CP789-RETURN - 2nd don of the week -BONUS</v>
      </c>
      <c r="H1435" s="457"/>
      <c r="I1435" s="36" t="s">
        <v>85</v>
      </c>
      <c r="J1435" s="58">
        <v>45</v>
      </c>
      <c r="K1435" s="58"/>
      <c r="L1435" s="58"/>
      <c r="M1435" s="58"/>
      <c r="N1435" s="58"/>
      <c r="O1435" s="58"/>
      <c r="P1435" s="58"/>
      <c r="Q1435" s="58"/>
      <c r="R1435" s="58"/>
      <c r="S1435" s="58"/>
      <c r="T1435" s="58"/>
      <c r="U1435" s="58"/>
      <c r="V1435" s="186"/>
      <c r="W1435" s="214"/>
      <c r="X1435" s="214"/>
      <c r="Y1435" s="214"/>
      <c r="Z1435" s="214"/>
      <c r="AA1435" s="214">
        <v>30</v>
      </c>
      <c r="AB1435" s="214">
        <v>30</v>
      </c>
      <c r="AC1435" s="214">
        <v>30</v>
      </c>
      <c r="AD1435" s="214">
        <v>30</v>
      </c>
      <c r="AE1435" s="214">
        <v>30</v>
      </c>
      <c r="AF1435" s="214">
        <v>30</v>
      </c>
      <c r="AG1435" s="214">
        <v>30</v>
      </c>
      <c r="AH1435" s="214">
        <v>30</v>
      </c>
      <c r="AI1435" s="214">
        <v>30</v>
      </c>
      <c r="AJ1435" s="301">
        <v>30</v>
      </c>
      <c r="AK1435" s="301">
        <v>30</v>
      </c>
      <c r="AL1435" s="301">
        <v>30</v>
      </c>
      <c r="AM1435" s="301"/>
      <c r="AN1435" s="289">
        <v>20</v>
      </c>
      <c r="AO1435" s="301">
        <v>20</v>
      </c>
      <c r="AP1435" s="301">
        <v>20</v>
      </c>
      <c r="AQ1435" s="301">
        <v>20</v>
      </c>
      <c r="AS1435" s="116" t="str">
        <f t="shared" si="202"/>
        <v>N</v>
      </c>
      <c r="AT1435" s="113">
        <f>IFERROR(SUMIF('Current NLData'!A:A,'Payment Changes'!G1435,'Current NLData'!K:K)/COUNTIF('Current NLData'!A:A,'Payment Changes'!G1435),0)+IFERROR(VLOOKUP(G1435&amp;"-ALL",NLPaymentExport,10,FALSE),0)</f>
        <v>0</v>
      </c>
      <c r="AU1435" s="117">
        <f t="shared" si="204"/>
        <v>20</v>
      </c>
    </row>
    <row r="1436" spans="1:47" ht="28.5" outlineLevel="1" x14ac:dyDescent="0.45">
      <c r="A1436" s="3"/>
      <c r="C1436" s="4"/>
      <c r="D1436" s="456"/>
      <c r="E1436" s="90" t="str">
        <f t="shared" si="207"/>
        <v>Fort Worth</v>
      </c>
      <c r="F1436" s="92" t="s">
        <v>923</v>
      </c>
      <c r="G1436" s="98" t="str">
        <f t="shared" si="205"/>
        <v>CP789-RETURN - 5th don of the month -BONUS</v>
      </c>
      <c r="H1436" s="457"/>
      <c r="I1436" s="37" t="s">
        <v>86</v>
      </c>
      <c r="J1436" s="65">
        <v>0</v>
      </c>
      <c r="K1436" s="65"/>
      <c r="L1436" s="65"/>
      <c r="M1436" s="65"/>
      <c r="N1436" s="65"/>
      <c r="O1436" s="65"/>
      <c r="P1436" s="65"/>
      <c r="Q1436" s="65"/>
      <c r="R1436" s="65"/>
      <c r="S1436" s="65"/>
      <c r="T1436" s="65"/>
      <c r="U1436" s="65"/>
      <c r="V1436" s="188"/>
      <c r="W1436" s="222"/>
      <c r="X1436" s="222"/>
      <c r="Y1436" s="222"/>
      <c r="Z1436" s="222"/>
      <c r="AA1436" s="222">
        <v>0</v>
      </c>
      <c r="AB1436" s="222">
        <v>0</v>
      </c>
      <c r="AC1436" s="222">
        <v>0</v>
      </c>
      <c r="AD1436" s="222">
        <v>0</v>
      </c>
      <c r="AE1436" s="222">
        <v>0</v>
      </c>
      <c r="AF1436" s="222">
        <v>0</v>
      </c>
      <c r="AG1436" s="222">
        <v>0</v>
      </c>
      <c r="AH1436" s="222">
        <v>0</v>
      </c>
      <c r="AI1436" s="222">
        <v>0</v>
      </c>
      <c r="AJ1436" s="303">
        <v>0</v>
      </c>
      <c r="AK1436" s="303">
        <v>0</v>
      </c>
      <c r="AL1436" s="303">
        <v>0</v>
      </c>
      <c r="AM1436" s="301"/>
      <c r="AN1436" s="272">
        <v>0</v>
      </c>
      <c r="AO1436" s="301">
        <v>0</v>
      </c>
      <c r="AP1436" s="301">
        <v>0</v>
      </c>
      <c r="AQ1436" s="301">
        <v>0</v>
      </c>
      <c r="AS1436" s="116" t="str">
        <f t="shared" si="202"/>
        <v>N</v>
      </c>
      <c r="AT1436" s="113">
        <f>IFERROR(SUMIF('Current NLData'!A:A,'Payment Changes'!G1436,'Current NLData'!K:K)/COUNTIF('Current NLData'!A:A,'Payment Changes'!G1436),0)+IFERROR(VLOOKUP(G1436&amp;"-ALL",NLPaymentExport,10,FALSE),0)</f>
        <v>0</v>
      </c>
      <c r="AU1436" s="117">
        <f t="shared" si="204"/>
        <v>0</v>
      </c>
    </row>
    <row r="1437" spans="1:47" ht="28.5" outlineLevel="1" x14ac:dyDescent="0.45">
      <c r="A1437" s="3"/>
      <c r="C1437" s="4"/>
      <c r="D1437" s="456"/>
      <c r="E1437" s="90" t="str">
        <f t="shared" si="207"/>
        <v>Fort Worth</v>
      </c>
      <c r="F1437" s="92" t="s">
        <v>923</v>
      </c>
      <c r="G1437" s="98" t="str">
        <f t="shared" si="205"/>
        <v>CP789-RETURN - 6th don of the month -BONUS</v>
      </c>
      <c r="H1437" s="457"/>
      <c r="I1437" s="38" t="s">
        <v>87</v>
      </c>
      <c r="J1437" s="58">
        <v>0</v>
      </c>
      <c r="K1437" s="58"/>
      <c r="L1437" s="58"/>
      <c r="M1437" s="58"/>
      <c r="N1437" s="58"/>
      <c r="O1437" s="58"/>
      <c r="P1437" s="58"/>
      <c r="Q1437" s="58"/>
      <c r="R1437" s="58"/>
      <c r="S1437" s="58"/>
      <c r="T1437" s="58"/>
      <c r="U1437" s="58"/>
      <c r="V1437" s="186"/>
      <c r="W1437" s="214"/>
      <c r="X1437" s="214"/>
      <c r="Y1437" s="214"/>
      <c r="Z1437" s="214"/>
      <c r="AA1437" s="214">
        <v>30</v>
      </c>
      <c r="AB1437" s="214">
        <v>30</v>
      </c>
      <c r="AC1437" s="214">
        <v>30</v>
      </c>
      <c r="AD1437" s="214">
        <v>30</v>
      </c>
      <c r="AE1437" s="214">
        <v>30</v>
      </c>
      <c r="AF1437" s="214">
        <v>30</v>
      </c>
      <c r="AG1437" s="214">
        <v>30</v>
      </c>
      <c r="AH1437" s="214">
        <v>30</v>
      </c>
      <c r="AI1437" s="214">
        <v>30</v>
      </c>
      <c r="AJ1437" s="301">
        <v>30</v>
      </c>
      <c r="AK1437" s="301">
        <v>30</v>
      </c>
      <c r="AL1437" s="301">
        <v>30</v>
      </c>
      <c r="AM1437" s="301"/>
      <c r="AN1437" s="272">
        <v>0</v>
      </c>
      <c r="AO1437" s="301">
        <v>0</v>
      </c>
      <c r="AP1437" s="301">
        <v>0</v>
      </c>
      <c r="AQ1437" s="301">
        <v>0</v>
      </c>
      <c r="AS1437" s="116" t="str">
        <f t="shared" si="202"/>
        <v>N</v>
      </c>
      <c r="AT1437" s="113">
        <f>IFERROR(SUMIF('Current NLData'!A:A,'Payment Changes'!G1437,'Current NLData'!K:K)/COUNTIF('Current NLData'!A:A,'Payment Changes'!G1437),0)+IFERROR(VLOOKUP(G1437&amp;"-ALL",NLPaymentExport,10,FALSE),0)</f>
        <v>0</v>
      </c>
      <c r="AU1437" s="117">
        <f t="shared" si="204"/>
        <v>0</v>
      </c>
    </row>
    <row r="1438" spans="1:47" ht="28.5" outlineLevel="1" x14ac:dyDescent="0.45">
      <c r="A1438" s="3"/>
      <c r="C1438" s="4"/>
      <c r="D1438" s="456"/>
      <c r="E1438" s="90" t="str">
        <f t="shared" si="207"/>
        <v>Fort Worth</v>
      </c>
      <c r="F1438" s="92" t="s">
        <v>923</v>
      </c>
      <c r="G1438" s="98" t="str">
        <f t="shared" si="205"/>
        <v>CP789-RETURN - 7th don of the month -BONUS</v>
      </c>
      <c r="H1438" s="457"/>
      <c r="I1438" s="38" t="s">
        <v>88</v>
      </c>
      <c r="J1438" s="58">
        <v>0</v>
      </c>
      <c r="K1438" s="58"/>
      <c r="L1438" s="58"/>
      <c r="M1438" s="58"/>
      <c r="N1438" s="58"/>
      <c r="O1438" s="58"/>
      <c r="P1438" s="58"/>
      <c r="Q1438" s="58"/>
      <c r="R1438" s="58"/>
      <c r="S1438" s="58"/>
      <c r="T1438" s="58"/>
      <c r="U1438" s="58"/>
      <c r="V1438" s="186"/>
      <c r="W1438" s="214"/>
      <c r="X1438" s="214"/>
      <c r="Y1438" s="214"/>
      <c r="Z1438" s="214"/>
      <c r="AA1438" s="214">
        <v>0</v>
      </c>
      <c r="AB1438" s="214">
        <v>0</v>
      </c>
      <c r="AC1438" s="214">
        <v>0</v>
      </c>
      <c r="AD1438" s="214">
        <v>0</v>
      </c>
      <c r="AE1438" s="214">
        <v>0</v>
      </c>
      <c r="AF1438" s="214">
        <v>0</v>
      </c>
      <c r="AG1438" s="214">
        <v>0</v>
      </c>
      <c r="AH1438" s="214">
        <v>0</v>
      </c>
      <c r="AI1438" s="214">
        <v>0</v>
      </c>
      <c r="AJ1438" s="301">
        <v>0</v>
      </c>
      <c r="AK1438" s="301">
        <v>0</v>
      </c>
      <c r="AL1438" s="301">
        <v>0</v>
      </c>
      <c r="AM1438" s="301"/>
      <c r="AN1438" s="272">
        <v>0</v>
      </c>
      <c r="AO1438" s="301">
        <v>0</v>
      </c>
      <c r="AP1438" s="301">
        <v>0</v>
      </c>
      <c r="AQ1438" s="301">
        <v>0</v>
      </c>
      <c r="AS1438" s="116" t="str">
        <f t="shared" si="202"/>
        <v>N</v>
      </c>
      <c r="AT1438" s="113">
        <f>IFERROR(SUMIF('Current NLData'!A:A,'Payment Changes'!G1438,'Current NLData'!K:K)/COUNTIF('Current NLData'!A:A,'Payment Changes'!G1438),0)+IFERROR(VLOOKUP(G1438&amp;"-ALL",NLPaymentExport,10,FALSE),0)</f>
        <v>0</v>
      </c>
      <c r="AU1438" s="117">
        <f t="shared" si="204"/>
        <v>0</v>
      </c>
    </row>
    <row r="1439" spans="1:47" ht="28.5" outlineLevel="1" x14ac:dyDescent="0.45">
      <c r="A1439" s="3"/>
      <c r="C1439" s="4"/>
      <c r="D1439" s="456"/>
      <c r="E1439" s="90" t="str">
        <f t="shared" si="207"/>
        <v>Fort Worth</v>
      </c>
      <c r="F1439" s="92" t="s">
        <v>923</v>
      </c>
      <c r="G1439" s="98" t="str">
        <f t="shared" si="205"/>
        <v>CP789-RETURN - 8th don of the month -BONUS</v>
      </c>
      <c r="H1439" s="457"/>
      <c r="I1439" s="38" t="s">
        <v>89</v>
      </c>
      <c r="J1439" s="58">
        <v>0</v>
      </c>
      <c r="K1439" s="58"/>
      <c r="L1439" s="58"/>
      <c r="M1439" s="58"/>
      <c r="N1439" s="58"/>
      <c r="O1439" s="58"/>
      <c r="P1439" s="58"/>
      <c r="Q1439" s="58"/>
      <c r="R1439" s="58"/>
      <c r="S1439" s="58"/>
      <c r="T1439" s="58"/>
      <c r="U1439" s="58"/>
      <c r="V1439" s="186"/>
      <c r="W1439" s="214"/>
      <c r="X1439" s="214"/>
      <c r="Y1439" s="214"/>
      <c r="Z1439" s="214"/>
      <c r="AA1439" s="214">
        <v>0</v>
      </c>
      <c r="AB1439" s="214">
        <v>0</v>
      </c>
      <c r="AC1439" s="214">
        <v>0</v>
      </c>
      <c r="AD1439" s="214">
        <v>0</v>
      </c>
      <c r="AE1439" s="214">
        <v>0</v>
      </c>
      <c r="AF1439" s="214">
        <v>0</v>
      </c>
      <c r="AG1439" s="214">
        <v>0</v>
      </c>
      <c r="AH1439" s="214">
        <v>0</v>
      </c>
      <c r="AI1439" s="214">
        <v>0</v>
      </c>
      <c r="AJ1439" s="301">
        <v>0</v>
      </c>
      <c r="AK1439" s="301">
        <v>0</v>
      </c>
      <c r="AL1439" s="301">
        <v>0</v>
      </c>
      <c r="AM1439" s="301"/>
      <c r="AN1439" s="272">
        <v>0</v>
      </c>
      <c r="AO1439" s="301">
        <v>0</v>
      </c>
      <c r="AP1439" s="301">
        <v>0</v>
      </c>
      <c r="AQ1439" s="301">
        <v>0</v>
      </c>
      <c r="AS1439" s="116" t="str">
        <f t="shared" si="202"/>
        <v>N</v>
      </c>
      <c r="AT1439" s="113">
        <f>IFERROR(SUMIF('Current NLData'!A:A,'Payment Changes'!G1439,'Current NLData'!K:K)/COUNTIF('Current NLData'!A:A,'Payment Changes'!G1439),0)+IFERROR(VLOOKUP(G1439&amp;"-ALL",NLPaymentExport,10,FALSE),0)</f>
        <v>0</v>
      </c>
      <c r="AU1439" s="117">
        <f t="shared" si="204"/>
        <v>0</v>
      </c>
    </row>
    <row r="1440" spans="1:47" ht="28.5" outlineLevel="1" x14ac:dyDescent="0.45">
      <c r="A1440" s="3"/>
      <c r="C1440" s="4" t="str">
        <f>IF(J1440=0,"Warning","")</f>
        <v/>
      </c>
      <c r="D1440" s="456"/>
      <c r="E1440" s="90" t="str">
        <f t="shared" si="207"/>
        <v>Fort Worth</v>
      </c>
      <c r="F1440" s="92" t="s">
        <v>923</v>
      </c>
      <c r="G1440" s="98" t="str">
        <f t="shared" si="205"/>
        <v>CP789-RETURN - Buddy referral  -BONUS</v>
      </c>
      <c r="H1440" s="457"/>
      <c r="I1440" s="39" t="s">
        <v>90</v>
      </c>
      <c r="J1440" s="58">
        <v>50</v>
      </c>
      <c r="K1440" s="58"/>
      <c r="L1440" s="58"/>
      <c r="M1440" s="58"/>
      <c r="N1440" s="58"/>
      <c r="O1440" s="58"/>
      <c r="P1440" s="58"/>
      <c r="Q1440" s="58"/>
      <c r="R1440" s="58"/>
      <c r="S1440" s="58"/>
      <c r="T1440" s="58"/>
      <c r="U1440" s="58"/>
      <c r="V1440" s="186"/>
      <c r="W1440" s="214"/>
      <c r="X1440" s="214"/>
      <c r="Y1440" s="214"/>
      <c r="Z1440" s="214"/>
      <c r="AA1440" s="214">
        <v>100</v>
      </c>
      <c r="AB1440" s="214">
        <v>100</v>
      </c>
      <c r="AC1440" s="214">
        <v>100</v>
      </c>
      <c r="AD1440" s="214">
        <v>100</v>
      </c>
      <c r="AE1440" s="214">
        <v>100</v>
      </c>
      <c r="AF1440" s="214">
        <v>100</v>
      </c>
      <c r="AG1440" s="214">
        <v>100</v>
      </c>
      <c r="AH1440" s="214">
        <v>100</v>
      </c>
      <c r="AI1440" s="214">
        <v>100</v>
      </c>
      <c r="AJ1440" s="301">
        <v>100</v>
      </c>
      <c r="AK1440" s="301">
        <v>100</v>
      </c>
      <c r="AL1440" s="301">
        <v>100</v>
      </c>
      <c r="AM1440" s="301"/>
      <c r="AN1440" s="289">
        <v>100</v>
      </c>
      <c r="AO1440" s="301">
        <v>100</v>
      </c>
      <c r="AP1440" s="301">
        <v>100</v>
      </c>
      <c r="AQ1440" s="301">
        <v>100</v>
      </c>
      <c r="AS1440" s="116" t="str">
        <f t="shared" si="202"/>
        <v>N</v>
      </c>
      <c r="AT1440" s="113">
        <f>IFERROR(SUMIF('Current NLData'!A:A,'Payment Changes'!G1440,'Current NLData'!K:K)/COUNTIF('Current NLData'!A:A,'Payment Changes'!G1440),0)+IFERROR(VLOOKUP(G1440&amp;"-ALL",NLPaymentExport,10,FALSE),0)</f>
        <v>0</v>
      </c>
      <c r="AU1440" s="117">
        <f t="shared" si="204"/>
        <v>100</v>
      </c>
    </row>
    <row r="1441" spans="1:47" ht="21.4" outlineLevel="1" thickBot="1" x14ac:dyDescent="0.7">
      <c r="A1441" s="85"/>
      <c r="B1441" s="348"/>
      <c r="C1441" s="160"/>
      <c r="D1441" s="86"/>
      <c r="E1441" s="86"/>
      <c r="F1441" s="86"/>
      <c r="G1441" s="86"/>
      <c r="H1441" s="95"/>
      <c r="I1441" s="87"/>
      <c r="J1441" s="88"/>
      <c r="K1441" s="88"/>
      <c r="L1441" s="88"/>
      <c r="M1441" s="88"/>
      <c r="N1441" s="88"/>
      <c r="O1441" s="88"/>
      <c r="P1441" s="88"/>
      <c r="Q1441" s="88"/>
      <c r="R1441" s="88"/>
      <c r="S1441" s="88"/>
      <c r="T1441" s="88"/>
      <c r="U1441" s="88"/>
      <c r="V1441" s="189" t="s">
        <v>91</v>
      </c>
      <c r="W1441" s="189" t="s">
        <v>91</v>
      </c>
      <c r="X1441" s="189" t="s">
        <v>91</v>
      </c>
      <c r="Y1441" s="189" t="s">
        <v>91</v>
      </c>
      <c r="Z1441" s="189" t="s">
        <v>91</v>
      </c>
      <c r="AA1441" s="189" t="s">
        <v>91</v>
      </c>
      <c r="AB1441" s="189" t="s">
        <v>91</v>
      </c>
      <c r="AC1441" s="189" t="s">
        <v>91</v>
      </c>
      <c r="AD1441" s="257" t="s">
        <v>91</v>
      </c>
      <c r="AE1441" s="257" t="s">
        <v>91</v>
      </c>
      <c r="AF1441" s="257" t="s">
        <v>91</v>
      </c>
      <c r="AG1441" s="257" t="s">
        <v>91</v>
      </c>
      <c r="AH1441" s="257" t="s">
        <v>91</v>
      </c>
      <c r="AI1441" s="257" t="s">
        <v>91</v>
      </c>
      <c r="AJ1441" s="311" t="s">
        <v>91</v>
      </c>
      <c r="AK1441" s="311" t="s">
        <v>91</v>
      </c>
      <c r="AL1441" s="311" t="s">
        <v>91</v>
      </c>
      <c r="AM1441" s="311" t="s">
        <v>91</v>
      </c>
      <c r="AN1441" s="288" t="s">
        <v>91</v>
      </c>
      <c r="AO1441" s="311" t="s">
        <v>91</v>
      </c>
      <c r="AP1441" s="311" t="s">
        <v>91</v>
      </c>
      <c r="AQ1441" s="311" t="s">
        <v>91</v>
      </c>
      <c r="AS1441" s="116" t="str">
        <f t="shared" si="202"/>
        <v>N</v>
      </c>
      <c r="AT1441" s="113">
        <f>IFERROR(SUMIF('Current NLData'!A:A,'Payment Changes'!G1441,'Current NLData'!K:K)/COUNTIF('Current NLData'!A:A,'Payment Changes'!G1441),0)+IFERROR(VLOOKUP(G1441&amp;"-ALL",NLPaymentExport,10,FALSE),0)</f>
        <v>0</v>
      </c>
      <c r="AU1441" s="117" t="str">
        <f t="shared" si="204"/>
        <v/>
      </c>
    </row>
    <row r="1442" spans="1:47" x14ac:dyDescent="0.45">
      <c r="A1442" s="458">
        <v>78</v>
      </c>
      <c r="B1442" s="461" t="s">
        <v>924</v>
      </c>
      <c r="C1442" s="464"/>
      <c r="D1442" s="467" t="s">
        <v>907</v>
      </c>
      <c r="E1442" s="105" t="str">
        <f>IF(B1442 = "",E1441,B1442)</f>
        <v>White Plains</v>
      </c>
      <c r="F1442" s="92" t="s">
        <v>925</v>
      </c>
      <c r="G1442" s="107" t="str">
        <f t="shared" ref="G1442:G1460" si="208">F1442&amp;"-"&amp;I1442</f>
        <v>CP790-New Donor</v>
      </c>
      <c r="H1442" s="470" t="s">
        <v>282</v>
      </c>
      <c r="I1442" s="76" t="s">
        <v>48</v>
      </c>
      <c r="J1442" s="40"/>
      <c r="K1442" s="41"/>
      <c r="L1442" s="41"/>
      <c r="M1442" s="42"/>
      <c r="N1442" s="40"/>
      <c r="O1442" s="40"/>
      <c r="P1442" s="40"/>
      <c r="Q1442" s="40"/>
      <c r="R1442" s="40"/>
      <c r="S1442" s="40"/>
      <c r="T1442" s="40"/>
      <c r="U1442" s="40"/>
      <c r="V1442" s="191"/>
      <c r="W1442" s="213"/>
      <c r="X1442" s="213"/>
      <c r="Y1442" s="213"/>
      <c r="Z1442" s="213"/>
      <c r="AA1442" s="213" t="s">
        <v>909</v>
      </c>
      <c r="AB1442" s="213" t="s">
        <v>909</v>
      </c>
      <c r="AC1442" s="213" t="s">
        <v>909</v>
      </c>
      <c r="AD1442" s="213" t="s">
        <v>909</v>
      </c>
      <c r="AE1442" s="213" t="s">
        <v>909</v>
      </c>
      <c r="AF1442" s="213" t="s">
        <v>909</v>
      </c>
      <c r="AG1442" s="213" t="s">
        <v>909</v>
      </c>
      <c r="AH1442" s="213" t="s">
        <v>909</v>
      </c>
      <c r="AI1442" s="213" t="s">
        <v>909</v>
      </c>
      <c r="AJ1442" s="281" t="s">
        <v>909</v>
      </c>
      <c r="AK1442" s="320" t="s">
        <v>909</v>
      </c>
      <c r="AL1442" s="320" t="s">
        <v>909</v>
      </c>
      <c r="AM1442" s="320"/>
      <c r="AN1442" s="282" t="s">
        <v>328</v>
      </c>
      <c r="AO1442" s="320" t="s">
        <v>328</v>
      </c>
      <c r="AP1442" s="320" t="s">
        <v>328</v>
      </c>
      <c r="AQ1442" s="320" t="s">
        <v>328</v>
      </c>
      <c r="AS1442" s="116" t="str">
        <f t="shared" si="202"/>
        <v>N</v>
      </c>
      <c r="AT1442" s="113">
        <f>IFERROR(SUMIF('Current NLData'!A:A,'Payment Changes'!G1442,'Current NLData'!K:K)/COUNTIF('Current NLData'!A:A,'Payment Changes'!G1442),0)+IFERROR(VLOOKUP(G1442&amp;"-ALL",NLPaymentExport,10,FALSE),0)</f>
        <v>0</v>
      </c>
      <c r="AU1442" s="117" t="str">
        <f t="shared" si="204"/>
        <v/>
      </c>
    </row>
    <row r="1443" spans="1:47" x14ac:dyDescent="0.45">
      <c r="A1443" s="459"/>
      <c r="B1443" s="462"/>
      <c r="C1443" s="465"/>
      <c r="D1443" s="468"/>
      <c r="E1443" s="90" t="str">
        <f t="shared" ref="E1443:E1450" si="209">IF(B1443 = "",E1442,B1443)</f>
        <v>White Plains</v>
      </c>
      <c r="F1443" s="92" t="s">
        <v>925</v>
      </c>
      <c r="G1443" s="97" t="str">
        <f t="shared" si="208"/>
        <v>CP790-Return Donor</v>
      </c>
      <c r="H1443" s="471"/>
      <c r="I1443" s="77" t="s">
        <v>60</v>
      </c>
      <c r="J1443" s="43"/>
      <c r="K1443" s="43"/>
      <c r="L1443" s="44"/>
      <c r="M1443" s="45"/>
      <c r="N1443" s="43"/>
      <c r="O1443" s="43"/>
      <c r="P1443" s="43"/>
      <c r="Q1443" s="43"/>
      <c r="R1443" s="43"/>
      <c r="S1443" s="43"/>
      <c r="T1443" s="43"/>
      <c r="U1443" s="43"/>
      <c r="V1443" s="176"/>
      <c r="W1443" s="217"/>
      <c r="X1443" s="217"/>
      <c r="Y1443" s="217"/>
      <c r="Z1443" s="217"/>
      <c r="AA1443" s="217" t="s">
        <v>911</v>
      </c>
      <c r="AB1443" s="217" t="s">
        <v>911</v>
      </c>
      <c r="AC1443" s="217" t="s">
        <v>911</v>
      </c>
      <c r="AD1443" s="217" t="s">
        <v>911</v>
      </c>
      <c r="AE1443" s="217" t="s">
        <v>911</v>
      </c>
      <c r="AF1443" s="217" t="s">
        <v>911</v>
      </c>
      <c r="AG1443" s="217" t="s">
        <v>911</v>
      </c>
      <c r="AH1443" s="217" t="s">
        <v>911</v>
      </c>
      <c r="AI1443" s="217" t="s">
        <v>911</v>
      </c>
      <c r="AJ1443" s="270" t="s">
        <v>911</v>
      </c>
      <c r="AK1443" s="313" t="s">
        <v>911</v>
      </c>
      <c r="AL1443" s="313" t="s">
        <v>911</v>
      </c>
      <c r="AM1443" s="313"/>
      <c r="AN1443" s="271" t="s">
        <v>916</v>
      </c>
      <c r="AO1443" s="313" t="s">
        <v>916</v>
      </c>
      <c r="AP1443" s="313" t="s">
        <v>916</v>
      </c>
      <c r="AQ1443" s="313" t="s">
        <v>916</v>
      </c>
      <c r="AS1443" s="116" t="str">
        <f t="shared" si="202"/>
        <v>N</v>
      </c>
      <c r="AT1443" s="113">
        <f>IFERROR(SUMIF('Current NLData'!A:A,'Payment Changes'!G1443,'Current NLData'!K:K)/COUNTIF('Current NLData'!A:A,'Payment Changes'!G1443),0)+IFERROR(VLOOKUP(G1443&amp;"-ALL",NLPaymentExport,10,FALSE),0)</f>
        <v>0</v>
      </c>
      <c r="AU1443" s="117" t="str">
        <f t="shared" si="204"/>
        <v/>
      </c>
    </row>
    <row r="1444" spans="1:47" x14ac:dyDescent="0.45">
      <c r="A1444" s="459"/>
      <c r="B1444" s="462"/>
      <c r="C1444" s="465"/>
      <c r="D1444" s="468"/>
      <c r="E1444" s="90" t="str">
        <f t="shared" si="209"/>
        <v>White Plains</v>
      </c>
      <c r="F1444" s="92" t="s">
        <v>925</v>
      </c>
      <c r="G1444" s="97" t="str">
        <f t="shared" si="208"/>
        <v>CP790-Retention Bonus</v>
      </c>
      <c r="H1444" s="471"/>
      <c r="I1444" s="78" t="s">
        <v>62</v>
      </c>
      <c r="J1444" s="46"/>
      <c r="K1444" s="46"/>
      <c r="L1444" s="47"/>
      <c r="M1444" s="48"/>
      <c r="N1444" s="46"/>
      <c r="O1444" s="141"/>
      <c r="P1444" s="141"/>
      <c r="Q1444" s="141"/>
      <c r="R1444" s="141"/>
      <c r="S1444" s="141"/>
      <c r="T1444" s="141"/>
      <c r="U1444" s="141"/>
      <c r="V1444" s="177"/>
      <c r="W1444" s="218"/>
      <c r="X1444" s="218"/>
      <c r="Y1444" s="218"/>
      <c r="Z1444" s="218"/>
      <c r="AA1444" s="218" t="s">
        <v>65</v>
      </c>
      <c r="AB1444" s="218" t="s">
        <v>65</v>
      </c>
      <c r="AC1444" s="218" t="s">
        <v>65</v>
      </c>
      <c r="AD1444" s="218" t="s">
        <v>65</v>
      </c>
      <c r="AE1444" s="218" t="s">
        <v>65</v>
      </c>
      <c r="AF1444" s="218" t="s">
        <v>65</v>
      </c>
      <c r="AG1444" s="218" t="s">
        <v>65</v>
      </c>
      <c r="AH1444" s="218" t="s">
        <v>65</v>
      </c>
      <c r="AI1444" s="218" t="s">
        <v>65</v>
      </c>
      <c r="AJ1444" s="280" t="s">
        <v>65</v>
      </c>
      <c r="AK1444" s="314" t="s">
        <v>65</v>
      </c>
      <c r="AL1444" s="314" t="s">
        <v>65</v>
      </c>
      <c r="AM1444" s="314"/>
      <c r="AN1444" s="276" t="s">
        <v>917</v>
      </c>
      <c r="AO1444" s="276" t="s">
        <v>64</v>
      </c>
      <c r="AP1444" s="314" t="s">
        <v>64</v>
      </c>
      <c r="AQ1444" s="314" t="s">
        <v>64</v>
      </c>
      <c r="AS1444" s="116" t="str">
        <f t="shared" si="202"/>
        <v>N</v>
      </c>
      <c r="AT1444" s="113">
        <f>IFERROR(SUMIF('Current NLData'!A:A,'Payment Changes'!G1444,'Current NLData'!K:K)/COUNTIF('Current NLData'!A:A,'Payment Changes'!G1444),0)+IFERROR(VLOOKUP(G1444&amp;"-ALL",NLPaymentExport,10,FALSE),0)</f>
        <v>0</v>
      </c>
      <c r="AU1444" s="117" t="str">
        <f t="shared" si="204"/>
        <v/>
      </c>
    </row>
    <row r="1445" spans="1:47" ht="14.65" thickBot="1" x14ac:dyDescent="0.5">
      <c r="A1445" s="460"/>
      <c r="B1445" s="463"/>
      <c r="C1445" s="466"/>
      <c r="D1445" s="469"/>
      <c r="E1445" s="109" t="str">
        <f t="shared" si="209"/>
        <v>White Plains</v>
      </c>
      <c r="F1445" s="109" t="s">
        <v>925</v>
      </c>
      <c r="G1445" s="111" t="str">
        <f t="shared" si="208"/>
        <v>CP790-Referral</v>
      </c>
      <c r="H1445" s="472"/>
      <c r="I1445" s="79" t="s">
        <v>73</v>
      </c>
      <c r="J1445" s="49"/>
      <c r="K1445" s="49"/>
      <c r="L1445" s="50"/>
      <c r="M1445" s="51"/>
      <c r="N1445" s="49"/>
      <c r="O1445" s="49"/>
      <c r="P1445" s="49"/>
      <c r="Q1445" s="49"/>
      <c r="R1445" s="49"/>
      <c r="S1445" s="49"/>
      <c r="T1445" s="49"/>
      <c r="U1445" s="49"/>
      <c r="V1445" s="178"/>
      <c r="W1445" s="219"/>
      <c r="X1445" s="219"/>
      <c r="Y1445" s="219"/>
      <c r="Z1445" s="219"/>
      <c r="AA1445" s="219">
        <v>100</v>
      </c>
      <c r="AB1445" s="219">
        <v>100</v>
      </c>
      <c r="AC1445" s="219">
        <v>100</v>
      </c>
      <c r="AD1445" s="219">
        <v>100</v>
      </c>
      <c r="AE1445" s="219">
        <v>100</v>
      </c>
      <c r="AF1445" s="219">
        <v>100</v>
      </c>
      <c r="AG1445" s="219">
        <v>100</v>
      </c>
      <c r="AH1445" s="219">
        <v>100</v>
      </c>
      <c r="AI1445" s="219">
        <v>100</v>
      </c>
      <c r="AJ1445" s="277">
        <v>100</v>
      </c>
      <c r="AK1445" s="315">
        <v>100</v>
      </c>
      <c r="AL1445" s="315">
        <v>100</v>
      </c>
      <c r="AM1445" s="315"/>
      <c r="AN1445" s="283" t="s">
        <v>145</v>
      </c>
      <c r="AO1445" s="315" t="s">
        <v>145</v>
      </c>
      <c r="AP1445" s="315" t="s">
        <v>145</v>
      </c>
      <c r="AQ1445" s="315" t="s">
        <v>145</v>
      </c>
      <c r="AS1445" s="116" t="str">
        <f t="shared" si="202"/>
        <v>N</v>
      </c>
      <c r="AT1445" s="113">
        <f>IFERROR(SUMIF('Current NLData'!A:A,'Payment Changes'!G1445,'Current NLData'!K:K)/COUNTIF('Current NLData'!A:A,'Payment Changes'!G1445),0)+IFERROR(VLOOKUP(G1445&amp;"-ALL",NLPaymentExport,10,FALSE),0)</f>
        <v>0</v>
      </c>
      <c r="AU1445" s="117" t="str">
        <f t="shared" si="204"/>
        <v/>
      </c>
    </row>
    <row r="1446" spans="1:47" outlineLevel="1" x14ac:dyDescent="0.45">
      <c r="A1446" s="3"/>
      <c r="C1446" s="4"/>
      <c r="D1446" s="455" t="s">
        <v>908</v>
      </c>
      <c r="E1446" s="90" t="str">
        <f t="shared" si="209"/>
        <v>White Plains</v>
      </c>
      <c r="F1446" s="92" t="s">
        <v>925</v>
      </c>
      <c r="G1446" s="98" t="str">
        <f t="shared" si="208"/>
        <v>CP790-NEW DONOR -1st</v>
      </c>
      <c r="H1446" s="457" t="s">
        <v>75</v>
      </c>
      <c r="I1446" s="33" t="s">
        <v>76</v>
      </c>
      <c r="J1446" s="60">
        <v>100</v>
      </c>
      <c r="K1446" s="61"/>
      <c r="L1446" s="60"/>
      <c r="M1446" s="60"/>
      <c r="N1446" s="60"/>
      <c r="O1446" s="60"/>
      <c r="P1446" s="60"/>
      <c r="Q1446" s="60"/>
      <c r="R1446" s="60"/>
      <c r="S1446" s="60"/>
      <c r="T1446" s="60"/>
      <c r="U1446" s="60"/>
      <c r="V1446" s="192"/>
      <c r="W1446" s="220"/>
      <c r="X1446" s="220"/>
      <c r="Y1446" s="220"/>
      <c r="Z1446" s="220"/>
      <c r="AA1446" s="220">
        <v>75</v>
      </c>
      <c r="AB1446" s="220">
        <v>75</v>
      </c>
      <c r="AC1446" s="220">
        <v>75</v>
      </c>
      <c r="AD1446" s="220">
        <v>75</v>
      </c>
      <c r="AE1446" s="220">
        <v>75</v>
      </c>
      <c r="AF1446" s="220">
        <v>75</v>
      </c>
      <c r="AG1446" s="220">
        <v>75</v>
      </c>
      <c r="AH1446" s="220">
        <v>75</v>
      </c>
      <c r="AI1446" s="220">
        <v>75</v>
      </c>
      <c r="AJ1446" s="272">
        <v>75</v>
      </c>
      <c r="AK1446" s="301">
        <v>75</v>
      </c>
      <c r="AL1446" s="301">
        <v>75</v>
      </c>
      <c r="AM1446" s="301"/>
      <c r="AN1446" s="289">
        <v>100</v>
      </c>
      <c r="AO1446" s="301">
        <v>100</v>
      </c>
      <c r="AP1446" s="301">
        <v>100</v>
      </c>
      <c r="AQ1446" s="301">
        <v>100</v>
      </c>
      <c r="AS1446" s="116" t="str">
        <f t="shared" si="202"/>
        <v>N</v>
      </c>
      <c r="AT1446" s="113">
        <f>IFERROR(SUMIF('Current NLData'!A:A,'Payment Changes'!G1446,'Current NLData'!K:K)/COUNTIF('Current NLData'!A:A,'Payment Changes'!G1446),0)+IFERROR(VLOOKUP(G1446&amp;"-ALL",NLPaymentExport,10,FALSE),0)</f>
        <v>0</v>
      </c>
      <c r="AU1446" s="117">
        <f t="shared" si="204"/>
        <v>100</v>
      </c>
    </row>
    <row r="1447" spans="1:47" outlineLevel="1" x14ac:dyDescent="0.45">
      <c r="A1447" s="3"/>
      <c r="C1447" s="4"/>
      <c r="D1447" s="456"/>
      <c r="E1447" s="90" t="str">
        <f t="shared" si="209"/>
        <v>White Plains</v>
      </c>
      <c r="F1447" s="92" t="s">
        <v>925</v>
      </c>
      <c r="G1447" s="98" t="str">
        <f t="shared" si="208"/>
        <v>CP790-NEW DONOR -2nd</v>
      </c>
      <c r="H1447" s="457"/>
      <c r="I1447" s="34" t="s">
        <v>77</v>
      </c>
      <c r="J1447" s="58">
        <v>100</v>
      </c>
      <c r="K1447" s="62"/>
      <c r="L1447" s="58"/>
      <c r="M1447" s="58"/>
      <c r="N1447" s="58"/>
      <c r="O1447" s="58"/>
      <c r="P1447" s="58"/>
      <c r="Q1447" s="58"/>
      <c r="R1447" s="58"/>
      <c r="S1447" s="58"/>
      <c r="T1447" s="58"/>
      <c r="U1447" s="58"/>
      <c r="V1447" s="190"/>
      <c r="W1447" s="214"/>
      <c r="X1447" s="214"/>
      <c r="Y1447" s="214"/>
      <c r="Z1447" s="214"/>
      <c r="AA1447" s="214">
        <v>125</v>
      </c>
      <c r="AB1447" s="214">
        <v>125</v>
      </c>
      <c r="AC1447" s="214">
        <v>125</v>
      </c>
      <c r="AD1447" s="214">
        <v>125</v>
      </c>
      <c r="AE1447" s="214">
        <v>125</v>
      </c>
      <c r="AF1447" s="214">
        <v>125</v>
      </c>
      <c r="AG1447" s="214">
        <v>125</v>
      </c>
      <c r="AH1447" s="214">
        <v>125</v>
      </c>
      <c r="AI1447" s="214">
        <v>125</v>
      </c>
      <c r="AJ1447" s="301">
        <v>125</v>
      </c>
      <c r="AK1447" s="301">
        <v>125</v>
      </c>
      <c r="AL1447" s="301">
        <v>125</v>
      </c>
      <c r="AM1447" s="301"/>
      <c r="AN1447" s="289">
        <v>100</v>
      </c>
      <c r="AO1447" s="301">
        <v>100</v>
      </c>
      <c r="AP1447" s="301">
        <v>100</v>
      </c>
      <c r="AQ1447" s="301">
        <v>100</v>
      </c>
      <c r="AS1447" s="116" t="str">
        <f t="shared" si="202"/>
        <v>N</v>
      </c>
      <c r="AT1447" s="113">
        <f>IFERROR(SUMIF('Current NLData'!A:A,'Payment Changes'!G1447,'Current NLData'!K:K)/COUNTIF('Current NLData'!A:A,'Payment Changes'!G1447),0)+IFERROR(VLOOKUP(G1447&amp;"-ALL",NLPaymentExport,10,FALSE),0)</f>
        <v>0</v>
      </c>
      <c r="AU1447" s="117">
        <f t="shared" si="204"/>
        <v>100</v>
      </c>
    </row>
    <row r="1448" spans="1:47" outlineLevel="1" x14ac:dyDescent="0.45">
      <c r="A1448" s="3"/>
      <c r="C1448" s="4"/>
      <c r="D1448" s="456"/>
      <c r="E1448" s="90" t="str">
        <f t="shared" si="209"/>
        <v>White Plains</v>
      </c>
      <c r="F1448" s="92" t="s">
        <v>925</v>
      </c>
      <c r="G1448" s="98" t="str">
        <f t="shared" si="208"/>
        <v>CP790-NEW DONOR -3rd</v>
      </c>
      <c r="H1448" s="457"/>
      <c r="I1448" s="34" t="s">
        <v>78</v>
      </c>
      <c r="J1448" s="58">
        <v>30</v>
      </c>
      <c r="K1448" s="62"/>
      <c r="L1448" s="58"/>
      <c r="M1448" s="58"/>
      <c r="N1448" s="58"/>
      <c r="O1448" s="58"/>
      <c r="P1448" s="58"/>
      <c r="Q1448" s="58"/>
      <c r="R1448" s="58"/>
      <c r="S1448" s="58"/>
      <c r="T1448" s="58"/>
      <c r="U1448" s="58"/>
      <c r="V1448" s="190"/>
      <c r="W1448" s="214"/>
      <c r="X1448" s="214"/>
      <c r="Y1448" s="214"/>
      <c r="Z1448" s="214"/>
      <c r="AA1448" s="214">
        <v>100</v>
      </c>
      <c r="AB1448" s="214">
        <v>100</v>
      </c>
      <c r="AC1448" s="214">
        <v>100</v>
      </c>
      <c r="AD1448" s="214">
        <v>100</v>
      </c>
      <c r="AE1448" s="214">
        <v>100</v>
      </c>
      <c r="AF1448" s="214">
        <v>100</v>
      </c>
      <c r="AG1448" s="214">
        <v>100</v>
      </c>
      <c r="AH1448" s="214">
        <v>100</v>
      </c>
      <c r="AI1448" s="214">
        <v>100</v>
      </c>
      <c r="AJ1448" s="301">
        <v>100</v>
      </c>
      <c r="AK1448" s="301">
        <v>100</v>
      </c>
      <c r="AL1448" s="301">
        <v>100</v>
      </c>
      <c r="AM1448" s="301"/>
      <c r="AN1448" s="289">
        <v>100</v>
      </c>
      <c r="AO1448" s="301">
        <v>100</v>
      </c>
      <c r="AP1448" s="301">
        <v>100</v>
      </c>
      <c r="AQ1448" s="301">
        <v>100</v>
      </c>
      <c r="AS1448" s="116" t="str">
        <f t="shared" si="202"/>
        <v>N</v>
      </c>
      <c r="AT1448" s="113">
        <f>IFERROR(SUMIF('Current NLData'!A:A,'Payment Changes'!G1448,'Current NLData'!K:K)/COUNTIF('Current NLData'!A:A,'Payment Changes'!G1448),0)+IFERROR(VLOOKUP(G1448&amp;"-ALL",NLPaymentExport,10,FALSE),0)</f>
        <v>0</v>
      </c>
      <c r="AU1448" s="117">
        <f t="shared" si="204"/>
        <v>100</v>
      </c>
    </row>
    <row r="1449" spans="1:47" outlineLevel="1" x14ac:dyDescent="0.45">
      <c r="A1449" s="3"/>
      <c r="C1449" s="4"/>
      <c r="D1449" s="456"/>
      <c r="E1449" s="90" t="str">
        <f t="shared" si="209"/>
        <v>White Plains</v>
      </c>
      <c r="F1449" s="92" t="s">
        <v>925</v>
      </c>
      <c r="G1449" s="98" t="str">
        <f t="shared" si="208"/>
        <v>CP790-NEW DONOR -4th</v>
      </c>
      <c r="H1449" s="457"/>
      <c r="I1449" s="34" t="s">
        <v>79</v>
      </c>
      <c r="J1449" s="58">
        <v>30</v>
      </c>
      <c r="K1449" s="62"/>
      <c r="L1449" s="58"/>
      <c r="M1449" s="58"/>
      <c r="N1449" s="58"/>
      <c r="O1449" s="58"/>
      <c r="P1449" s="58"/>
      <c r="Q1449" s="58"/>
      <c r="R1449" s="58"/>
      <c r="S1449" s="58"/>
      <c r="T1449" s="58"/>
      <c r="U1449" s="58"/>
      <c r="V1449" s="190"/>
      <c r="W1449" s="214"/>
      <c r="X1449" s="214"/>
      <c r="Y1449" s="214"/>
      <c r="Z1449" s="214"/>
      <c r="AA1449" s="214">
        <v>100</v>
      </c>
      <c r="AB1449" s="214">
        <v>100</v>
      </c>
      <c r="AC1449" s="214">
        <v>100</v>
      </c>
      <c r="AD1449" s="214">
        <v>100</v>
      </c>
      <c r="AE1449" s="214">
        <v>100</v>
      </c>
      <c r="AF1449" s="214">
        <v>100</v>
      </c>
      <c r="AG1449" s="214">
        <v>100</v>
      </c>
      <c r="AH1449" s="214">
        <v>100</v>
      </c>
      <c r="AI1449" s="214">
        <v>100</v>
      </c>
      <c r="AJ1449" s="301">
        <v>100</v>
      </c>
      <c r="AK1449" s="301">
        <v>100</v>
      </c>
      <c r="AL1449" s="301">
        <v>100</v>
      </c>
      <c r="AM1449" s="301"/>
      <c r="AN1449" s="289">
        <v>100</v>
      </c>
      <c r="AO1449" s="301">
        <v>100</v>
      </c>
      <c r="AP1449" s="301">
        <v>100</v>
      </c>
      <c r="AQ1449" s="301">
        <v>100</v>
      </c>
      <c r="AS1449" s="116" t="str">
        <f t="shared" si="202"/>
        <v>N</v>
      </c>
      <c r="AT1449" s="113">
        <f>IFERROR(SUMIF('Current NLData'!A:A,'Payment Changes'!G1449,'Current NLData'!K:K)/COUNTIF('Current NLData'!A:A,'Payment Changes'!G1449),0)+IFERROR(VLOOKUP(G1449&amp;"-ALL",NLPaymentExport,10,FALSE),0)</f>
        <v>0</v>
      </c>
      <c r="AU1449" s="117">
        <f t="shared" si="204"/>
        <v>100</v>
      </c>
    </row>
    <row r="1450" spans="1:47" outlineLevel="1" x14ac:dyDescent="0.45">
      <c r="A1450" s="3"/>
      <c r="C1450" s="4"/>
      <c r="D1450" s="456"/>
      <c r="E1450" s="90" t="str">
        <f t="shared" si="209"/>
        <v>White Plains</v>
      </c>
      <c r="F1450" s="92" t="s">
        <v>925</v>
      </c>
      <c r="G1450" s="98" t="str">
        <f t="shared" si="208"/>
        <v>CP790-NEW DONOR -5th</v>
      </c>
      <c r="H1450" s="457"/>
      <c r="I1450" s="34" t="s">
        <v>80</v>
      </c>
      <c r="J1450" s="58">
        <v>30</v>
      </c>
      <c r="K1450" s="62"/>
      <c r="L1450" s="58"/>
      <c r="M1450" s="58"/>
      <c r="N1450" s="58"/>
      <c r="O1450" s="58"/>
      <c r="P1450" s="58"/>
      <c r="Q1450" s="58"/>
      <c r="R1450" s="58"/>
      <c r="S1450" s="58"/>
      <c r="T1450" s="58"/>
      <c r="U1450" s="58"/>
      <c r="V1450" s="190"/>
      <c r="W1450" s="214"/>
      <c r="X1450" s="214"/>
      <c r="Y1450" s="214"/>
      <c r="Z1450" s="214"/>
      <c r="AA1450" s="214">
        <v>100</v>
      </c>
      <c r="AB1450" s="214">
        <v>100</v>
      </c>
      <c r="AC1450" s="214">
        <v>100</v>
      </c>
      <c r="AD1450" s="214">
        <v>100</v>
      </c>
      <c r="AE1450" s="214">
        <v>100</v>
      </c>
      <c r="AF1450" s="214">
        <v>100</v>
      </c>
      <c r="AG1450" s="214">
        <v>100</v>
      </c>
      <c r="AH1450" s="214">
        <v>100</v>
      </c>
      <c r="AI1450" s="214">
        <v>100</v>
      </c>
      <c r="AJ1450" s="301">
        <v>100</v>
      </c>
      <c r="AK1450" s="301">
        <v>100</v>
      </c>
      <c r="AL1450" s="301">
        <v>100</v>
      </c>
      <c r="AM1450" s="301"/>
      <c r="AN1450" s="289">
        <v>100</v>
      </c>
      <c r="AO1450" s="301">
        <v>100</v>
      </c>
      <c r="AP1450" s="301">
        <v>100</v>
      </c>
      <c r="AQ1450" s="301">
        <v>100</v>
      </c>
      <c r="AS1450" s="116" t="str">
        <f t="shared" si="202"/>
        <v>N</v>
      </c>
      <c r="AT1450" s="113">
        <f>IFERROR(SUMIF('Current NLData'!A:A,'Payment Changes'!G1450,'Current NLData'!K:K)/COUNTIF('Current NLData'!A:A,'Payment Changes'!G1450),0)+IFERROR(VLOOKUP(G1450&amp;"-ALL",NLPaymentExport,10,FALSE),0)</f>
        <v>0</v>
      </c>
      <c r="AU1450" s="117">
        <f t="shared" si="204"/>
        <v>100</v>
      </c>
    </row>
    <row r="1451" spans="1:47" outlineLevel="1" x14ac:dyDescent="0.45">
      <c r="A1451" s="3"/>
      <c r="C1451" s="4"/>
      <c r="D1451" s="456"/>
      <c r="E1451" s="90" t="str">
        <f>IF(B1451 = "",E1450,B1451)</f>
        <v>White Plains</v>
      </c>
      <c r="F1451" s="92" t="s">
        <v>925</v>
      </c>
      <c r="G1451" s="98" t="str">
        <f t="shared" si="208"/>
        <v>CP790-NEW DONOR -6th</v>
      </c>
      <c r="H1451" s="457"/>
      <c r="I1451" s="34" t="s">
        <v>81</v>
      </c>
      <c r="J1451" s="58">
        <v>30</v>
      </c>
      <c r="K1451" s="62"/>
      <c r="L1451" s="58"/>
      <c r="M1451" s="58"/>
      <c r="N1451" s="58"/>
      <c r="O1451" s="58"/>
      <c r="P1451" s="58"/>
      <c r="Q1451" s="58"/>
      <c r="R1451" s="58"/>
      <c r="S1451" s="58"/>
      <c r="T1451" s="58"/>
      <c r="U1451" s="58"/>
      <c r="V1451" s="186"/>
      <c r="W1451" s="214"/>
      <c r="X1451" s="214"/>
      <c r="Y1451" s="214"/>
      <c r="Z1451" s="214"/>
      <c r="AA1451" s="214">
        <v>100</v>
      </c>
      <c r="AB1451" s="214">
        <v>100</v>
      </c>
      <c r="AC1451" s="214">
        <v>100</v>
      </c>
      <c r="AD1451" s="214">
        <v>100</v>
      </c>
      <c r="AE1451" s="214">
        <v>100</v>
      </c>
      <c r="AF1451" s="214">
        <v>100</v>
      </c>
      <c r="AG1451" s="214">
        <v>100</v>
      </c>
      <c r="AH1451" s="214">
        <v>100</v>
      </c>
      <c r="AI1451" s="214">
        <v>100</v>
      </c>
      <c r="AJ1451" s="301">
        <v>100</v>
      </c>
      <c r="AK1451" s="301">
        <v>100</v>
      </c>
      <c r="AL1451" s="301">
        <v>100</v>
      </c>
      <c r="AM1451" s="301"/>
      <c r="AN1451" s="289">
        <v>100</v>
      </c>
      <c r="AO1451" s="301">
        <v>100</v>
      </c>
      <c r="AP1451" s="301">
        <v>100</v>
      </c>
      <c r="AQ1451" s="301">
        <v>100</v>
      </c>
      <c r="AS1451" s="116" t="str">
        <f t="shared" si="202"/>
        <v>N</v>
      </c>
      <c r="AT1451" s="113">
        <f>IFERROR(SUMIF('Current NLData'!A:A,'Payment Changes'!G1451,'Current NLData'!K:K)/COUNTIF('Current NLData'!A:A,'Payment Changes'!G1451),0)+IFERROR(VLOOKUP(G1451&amp;"-ALL",NLPaymentExport,10,FALSE),0)</f>
        <v>0</v>
      </c>
      <c r="AU1451" s="117">
        <f t="shared" si="204"/>
        <v>100</v>
      </c>
    </row>
    <row r="1452" spans="1:47" outlineLevel="1" x14ac:dyDescent="0.45">
      <c r="A1452" s="3"/>
      <c r="C1452" s="4"/>
      <c r="D1452" s="456"/>
      <c r="E1452" s="90" t="str">
        <f t="shared" ref="E1452:E1460" si="210">IF(B1452 = "",E1451,B1452)</f>
        <v>White Plains</v>
      </c>
      <c r="F1452" s="92" t="s">
        <v>925</v>
      </c>
      <c r="G1452" s="98" t="str">
        <f t="shared" si="208"/>
        <v>CP790-NEW DONOR -7th</v>
      </c>
      <c r="H1452" s="457"/>
      <c r="I1452" s="34" t="s">
        <v>82</v>
      </c>
      <c r="J1452" s="58">
        <v>30</v>
      </c>
      <c r="K1452" s="62"/>
      <c r="L1452" s="58"/>
      <c r="M1452" s="58"/>
      <c r="N1452" s="58"/>
      <c r="O1452" s="58"/>
      <c r="P1452" s="58"/>
      <c r="Q1452" s="58"/>
      <c r="R1452" s="58"/>
      <c r="S1452" s="58"/>
      <c r="T1452" s="58"/>
      <c r="U1452" s="58"/>
      <c r="V1452" s="186"/>
      <c r="W1452" s="214"/>
      <c r="X1452" s="214"/>
      <c r="Y1452" s="214"/>
      <c r="Z1452" s="214"/>
      <c r="AA1452" s="214">
        <v>100</v>
      </c>
      <c r="AB1452" s="214">
        <v>100</v>
      </c>
      <c r="AC1452" s="214">
        <v>100</v>
      </c>
      <c r="AD1452" s="214">
        <v>100</v>
      </c>
      <c r="AE1452" s="214">
        <v>100</v>
      </c>
      <c r="AF1452" s="214">
        <v>100</v>
      </c>
      <c r="AG1452" s="214">
        <v>100</v>
      </c>
      <c r="AH1452" s="214">
        <v>100</v>
      </c>
      <c r="AI1452" s="214">
        <v>100</v>
      </c>
      <c r="AJ1452" s="301">
        <v>100</v>
      </c>
      <c r="AK1452" s="301">
        <v>100</v>
      </c>
      <c r="AL1452" s="301">
        <v>100</v>
      </c>
      <c r="AM1452" s="301"/>
      <c r="AN1452" s="289">
        <v>100</v>
      </c>
      <c r="AO1452" s="301">
        <v>100</v>
      </c>
      <c r="AP1452" s="301">
        <v>100</v>
      </c>
      <c r="AQ1452" s="301">
        <v>100</v>
      </c>
      <c r="AS1452" s="116" t="str">
        <f t="shared" si="202"/>
        <v>N</v>
      </c>
      <c r="AT1452" s="113">
        <f>IFERROR(SUMIF('Current NLData'!A:A,'Payment Changes'!G1452,'Current NLData'!K:K)/COUNTIF('Current NLData'!A:A,'Payment Changes'!G1452),0)+IFERROR(VLOOKUP(G1452&amp;"-ALL",NLPaymentExport,10,FALSE),0)</f>
        <v>0</v>
      </c>
      <c r="AU1452" s="117">
        <f t="shared" si="204"/>
        <v>100</v>
      </c>
    </row>
    <row r="1453" spans="1:47" outlineLevel="1" x14ac:dyDescent="0.45">
      <c r="A1453" s="3"/>
      <c r="C1453" s="4"/>
      <c r="D1453" s="456"/>
      <c r="E1453" s="90" t="str">
        <f t="shared" si="210"/>
        <v>White Plains</v>
      </c>
      <c r="F1453" s="92" t="s">
        <v>925</v>
      </c>
      <c r="G1453" s="98" t="str">
        <f t="shared" si="208"/>
        <v>CP790-NEW DONOR -8th</v>
      </c>
      <c r="H1453" s="457"/>
      <c r="I1453" s="35" t="s">
        <v>83</v>
      </c>
      <c r="J1453" s="63">
        <v>30</v>
      </c>
      <c r="K1453" s="64"/>
      <c r="L1453" s="63"/>
      <c r="M1453" s="63"/>
      <c r="N1453" s="63"/>
      <c r="O1453" s="63"/>
      <c r="P1453" s="63"/>
      <c r="Q1453" s="63"/>
      <c r="R1453" s="63"/>
      <c r="S1453" s="63"/>
      <c r="T1453" s="63"/>
      <c r="U1453" s="63"/>
      <c r="V1453" s="187"/>
      <c r="W1453" s="221"/>
      <c r="X1453" s="221"/>
      <c r="Y1453" s="221"/>
      <c r="Z1453" s="221"/>
      <c r="AA1453" s="221">
        <v>100</v>
      </c>
      <c r="AB1453" s="221">
        <v>100</v>
      </c>
      <c r="AC1453" s="221">
        <v>100</v>
      </c>
      <c r="AD1453" s="221">
        <v>100</v>
      </c>
      <c r="AE1453" s="221">
        <v>100</v>
      </c>
      <c r="AF1453" s="221">
        <v>100</v>
      </c>
      <c r="AG1453" s="221">
        <v>100</v>
      </c>
      <c r="AH1453" s="221">
        <v>100</v>
      </c>
      <c r="AI1453" s="221">
        <v>100</v>
      </c>
      <c r="AJ1453" s="302">
        <v>100</v>
      </c>
      <c r="AK1453" s="302">
        <v>100</v>
      </c>
      <c r="AL1453" s="302">
        <v>100</v>
      </c>
      <c r="AM1453" s="301"/>
      <c r="AN1453" s="289">
        <v>100</v>
      </c>
      <c r="AO1453" s="301">
        <v>100</v>
      </c>
      <c r="AP1453" s="301">
        <v>100</v>
      </c>
      <c r="AQ1453" s="301">
        <v>100</v>
      </c>
      <c r="AS1453" s="116" t="str">
        <f t="shared" si="202"/>
        <v>N</v>
      </c>
      <c r="AT1453" s="113">
        <f>IFERROR(SUMIF('Current NLData'!A:A,'Payment Changes'!G1453,'Current NLData'!K:K)/COUNTIF('Current NLData'!A:A,'Payment Changes'!G1453),0)+IFERROR(VLOOKUP(G1453&amp;"-ALL",NLPaymentExport,10,FALSE),0)</f>
        <v>0</v>
      </c>
      <c r="AU1453" s="117">
        <f t="shared" si="204"/>
        <v>100</v>
      </c>
    </row>
    <row r="1454" spans="1:47" ht="28.5" outlineLevel="1" x14ac:dyDescent="0.45">
      <c r="A1454" s="3"/>
      <c r="C1454" s="4"/>
      <c r="D1454" s="456"/>
      <c r="E1454" s="90" t="str">
        <f t="shared" si="210"/>
        <v>White Plains</v>
      </c>
      <c r="F1454" s="92" t="s">
        <v>925</v>
      </c>
      <c r="G1454" s="98" t="str">
        <f t="shared" si="208"/>
        <v>CP790-RETURN - 1st don of the week -STD</v>
      </c>
      <c r="H1454" s="457"/>
      <c r="I1454" s="36" t="s">
        <v>84</v>
      </c>
      <c r="J1454" s="58">
        <v>30</v>
      </c>
      <c r="K1454" s="58"/>
      <c r="L1454" s="58"/>
      <c r="M1454" s="58"/>
      <c r="N1454" s="58"/>
      <c r="O1454" s="58"/>
      <c r="P1454" s="58"/>
      <c r="Q1454" s="58"/>
      <c r="R1454" s="58"/>
      <c r="S1454" s="58"/>
      <c r="T1454" s="58"/>
      <c r="U1454" s="58"/>
      <c r="V1454" s="186"/>
      <c r="W1454" s="214"/>
      <c r="X1454" s="214"/>
      <c r="Y1454" s="214"/>
      <c r="Z1454" s="214"/>
      <c r="AA1454" s="214">
        <v>45</v>
      </c>
      <c r="AB1454" s="214">
        <v>45</v>
      </c>
      <c r="AC1454" s="214">
        <v>45</v>
      </c>
      <c r="AD1454" s="214">
        <v>45</v>
      </c>
      <c r="AE1454" s="214">
        <v>45</v>
      </c>
      <c r="AF1454" s="214">
        <v>45</v>
      </c>
      <c r="AG1454" s="214">
        <v>45</v>
      </c>
      <c r="AH1454" s="214">
        <v>45</v>
      </c>
      <c r="AI1454" s="214">
        <v>45</v>
      </c>
      <c r="AJ1454" s="301">
        <v>45</v>
      </c>
      <c r="AK1454" s="301">
        <v>45</v>
      </c>
      <c r="AL1454" s="301">
        <v>45</v>
      </c>
      <c r="AM1454" s="301"/>
      <c r="AN1454" s="289">
        <v>50</v>
      </c>
      <c r="AO1454" s="301">
        <v>50</v>
      </c>
      <c r="AP1454" s="301">
        <v>50</v>
      </c>
      <c r="AQ1454" s="301">
        <v>50</v>
      </c>
      <c r="AS1454" s="116" t="str">
        <f t="shared" si="202"/>
        <v>N</v>
      </c>
      <c r="AT1454" s="113">
        <f>IFERROR(SUMIF('Current NLData'!A:A,'Payment Changes'!G1454,'Current NLData'!K:K)/COUNTIF('Current NLData'!A:A,'Payment Changes'!G1454),0)+IFERROR(VLOOKUP(G1454&amp;"-ALL",NLPaymentExport,10,FALSE),0)</f>
        <v>0</v>
      </c>
      <c r="AU1454" s="117">
        <f t="shared" si="204"/>
        <v>50</v>
      </c>
    </row>
    <row r="1455" spans="1:47" ht="28.5" outlineLevel="1" x14ac:dyDescent="0.45">
      <c r="A1455" s="3"/>
      <c r="C1455" s="4"/>
      <c r="D1455" s="456"/>
      <c r="E1455" s="90" t="str">
        <f t="shared" si="210"/>
        <v>White Plains</v>
      </c>
      <c r="F1455" s="92" t="s">
        <v>925</v>
      </c>
      <c r="G1455" s="98" t="str">
        <f t="shared" si="208"/>
        <v>CP790-RETURN - 2nd don of the week -BONUS</v>
      </c>
      <c r="H1455" s="457"/>
      <c r="I1455" s="36" t="s">
        <v>85</v>
      </c>
      <c r="J1455" s="58">
        <v>45</v>
      </c>
      <c r="K1455" s="58"/>
      <c r="L1455" s="58"/>
      <c r="M1455" s="58"/>
      <c r="N1455" s="58"/>
      <c r="O1455" s="58"/>
      <c r="P1455" s="58"/>
      <c r="Q1455" s="58"/>
      <c r="R1455" s="58"/>
      <c r="S1455" s="58"/>
      <c r="T1455" s="58"/>
      <c r="U1455" s="58"/>
      <c r="V1455" s="186"/>
      <c r="W1455" s="214"/>
      <c r="X1455" s="214"/>
      <c r="Y1455" s="214"/>
      <c r="Z1455" s="214"/>
      <c r="AA1455" s="214">
        <v>30</v>
      </c>
      <c r="AB1455" s="214">
        <v>30</v>
      </c>
      <c r="AC1455" s="214">
        <v>30</v>
      </c>
      <c r="AD1455" s="214">
        <v>30</v>
      </c>
      <c r="AE1455" s="214">
        <v>30</v>
      </c>
      <c r="AF1455" s="214">
        <v>30</v>
      </c>
      <c r="AG1455" s="214">
        <v>30</v>
      </c>
      <c r="AH1455" s="214">
        <v>30</v>
      </c>
      <c r="AI1455" s="214">
        <v>30</v>
      </c>
      <c r="AJ1455" s="301">
        <v>30</v>
      </c>
      <c r="AK1455" s="301">
        <v>30</v>
      </c>
      <c r="AL1455" s="301">
        <v>30</v>
      </c>
      <c r="AM1455" s="301"/>
      <c r="AN1455" s="289">
        <v>20</v>
      </c>
      <c r="AO1455" s="301">
        <v>20</v>
      </c>
      <c r="AP1455" s="301">
        <v>20</v>
      </c>
      <c r="AQ1455" s="301">
        <v>20</v>
      </c>
      <c r="AS1455" s="116" t="str">
        <f t="shared" si="202"/>
        <v>N</v>
      </c>
      <c r="AT1455" s="113">
        <f>IFERROR(SUMIF('Current NLData'!A:A,'Payment Changes'!G1455,'Current NLData'!K:K)/COUNTIF('Current NLData'!A:A,'Payment Changes'!G1455),0)+IFERROR(VLOOKUP(G1455&amp;"-ALL",NLPaymentExport,10,FALSE),0)</f>
        <v>0</v>
      </c>
      <c r="AU1455" s="117">
        <f t="shared" si="204"/>
        <v>20</v>
      </c>
    </row>
    <row r="1456" spans="1:47" ht="28.5" outlineLevel="1" x14ac:dyDescent="0.45">
      <c r="A1456" s="3"/>
      <c r="C1456" s="4"/>
      <c r="D1456" s="456"/>
      <c r="E1456" s="90" t="str">
        <f t="shared" si="210"/>
        <v>White Plains</v>
      </c>
      <c r="F1456" s="92" t="s">
        <v>925</v>
      </c>
      <c r="G1456" s="98" t="str">
        <f t="shared" si="208"/>
        <v>CP790-RETURN - 5th don of the month -BONUS</v>
      </c>
      <c r="H1456" s="457"/>
      <c r="I1456" s="37" t="s">
        <v>86</v>
      </c>
      <c r="J1456" s="65">
        <v>0</v>
      </c>
      <c r="K1456" s="65"/>
      <c r="L1456" s="65"/>
      <c r="M1456" s="65"/>
      <c r="N1456" s="65"/>
      <c r="O1456" s="65"/>
      <c r="P1456" s="65"/>
      <c r="Q1456" s="65"/>
      <c r="R1456" s="65"/>
      <c r="S1456" s="65"/>
      <c r="T1456" s="65"/>
      <c r="U1456" s="65"/>
      <c r="V1456" s="188"/>
      <c r="W1456" s="222"/>
      <c r="X1456" s="222"/>
      <c r="Y1456" s="222"/>
      <c r="Z1456" s="222"/>
      <c r="AA1456" s="222">
        <v>0</v>
      </c>
      <c r="AB1456" s="222">
        <v>0</v>
      </c>
      <c r="AC1456" s="222">
        <v>0</v>
      </c>
      <c r="AD1456" s="222">
        <v>0</v>
      </c>
      <c r="AE1456" s="222">
        <v>0</v>
      </c>
      <c r="AF1456" s="222">
        <v>0</v>
      </c>
      <c r="AG1456" s="222">
        <v>0</v>
      </c>
      <c r="AH1456" s="222">
        <v>0</v>
      </c>
      <c r="AI1456" s="222">
        <v>0</v>
      </c>
      <c r="AJ1456" s="303">
        <v>0</v>
      </c>
      <c r="AK1456" s="303">
        <v>0</v>
      </c>
      <c r="AL1456" s="303">
        <v>0</v>
      </c>
      <c r="AM1456" s="301"/>
      <c r="AN1456" s="272">
        <v>0</v>
      </c>
      <c r="AO1456" s="301">
        <v>0</v>
      </c>
      <c r="AP1456" s="301">
        <v>0</v>
      </c>
      <c r="AQ1456" s="301">
        <v>0</v>
      </c>
      <c r="AS1456" s="116" t="str">
        <f t="shared" si="202"/>
        <v>N</v>
      </c>
      <c r="AT1456" s="113">
        <f>IFERROR(SUMIF('Current NLData'!A:A,'Payment Changes'!G1456,'Current NLData'!K:K)/COUNTIF('Current NLData'!A:A,'Payment Changes'!G1456),0)+IFERROR(VLOOKUP(G1456&amp;"-ALL",NLPaymentExport,10,FALSE),0)</f>
        <v>0</v>
      </c>
      <c r="AU1456" s="117">
        <f t="shared" si="204"/>
        <v>0</v>
      </c>
    </row>
    <row r="1457" spans="1:47" ht="28.5" outlineLevel="1" x14ac:dyDescent="0.45">
      <c r="A1457" s="3"/>
      <c r="C1457" s="4"/>
      <c r="D1457" s="456"/>
      <c r="E1457" s="90" t="str">
        <f t="shared" si="210"/>
        <v>White Plains</v>
      </c>
      <c r="F1457" s="92" t="s">
        <v>925</v>
      </c>
      <c r="G1457" s="98" t="str">
        <f t="shared" si="208"/>
        <v>CP790-RETURN - 6th don of the month -BONUS</v>
      </c>
      <c r="H1457" s="457"/>
      <c r="I1457" s="38" t="s">
        <v>87</v>
      </c>
      <c r="J1457" s="58">
        <v>0</v>
      </c>
      <c r="K1457" s="58"/>
      <c r="L1457" s="58"/>
      <c r="M1457" s="58"/>
      <c r="N1457" s="58"/>
      <c r="O1457" s="58"/>
      <c r="P1457" s="58"/>
      <c r="Q1457" s="58"/>
      <c r="R1457" s="58"/>
      <c r="S1457" s="58"/>
      <c r="T1457" s="58"/>
      <c r="U1457" s="58"/>
      <c r="V1457" s="186"/>
      <c r="W1457" s="214"/>
      <c r="X1457" s="214"/>
      <c r="Y1457" s="214"/>
      <c r="Z1457" s="214"/>
      <c r="AA1457" s="214">
        <v>30</v>
      </c>
      <c r="AB1457" s="214">
        <v>30</v>
      </c>
      <c r="AC1457" s="214">
        <v>30</v>
      </c>
      <c r="AD1457" s="214">
        <v>30</v>
      </c>
      <c r="AE1457" s="214">
        <v>30</v>
      </c>
      <c r="AF1457" s="214">
        <v>30</v>
      </c>
      <c r="AG1457" s="214">
        <v>30</v>
      </c>
      <c r="AH1457" s="214">
        <v>30</v>
      </c>
      <c r="AI1457" s="214">
        <v>30</v>
      </c>
      <c r="AJ1457" s="301">
        <v>30</v>
      </c>
      <c r="AK1457" s="301">
        <v>30</v>
      </c>
      <c r="AL1457" s="301">
        <v>30</v>
      </c>
      <c r="AM1457" s="301"/>
      <c r="AN1457" s="272">
        <v>0</v>
      </c>
      <c r="AO1457" s="301">
        <v>0</v>
      </c>
      <c r="AP1457" s="301">
        <v>0</v>
      </c>
      <c r="AQ1457" s="301">
        <v>0</v>
      </c>
      <c r="AS1457" s="116" t="str">
        <f t="shared" si="202"/>
        <v>N</v>
      </c>
      <c r="AT1457" s="113">
        <f>IFERROR(SUMIF('Current NLData'!A:A,'Payment Changes'!G1457,'Current NLData'!K:K)/COUNTIF('Current NLData'!A:A,'Payment Changes'!G1457),0)+IFERROR(VLOOKUP(G1457&amp;"-ALL",NLPaymentExport,10,FALSE),0)</f>
        <v>0</v>
      </c>
      <c r="AU1457" s="117">
        <f t="shared" si="204"/>
        <v>0</v>
      </c>
    </row>
    <row r="1458" spans="1:47" ht="28.5" outlineLevel="1" x14ac:dyDescent="0.45">
      <c r="A1458" s="3"/>
      <c r="C1458" s="4"/>
      <c r="D1458" s="456"/>
      <c r="E1458" s="90" t="str">
        <f t="shared" si="210"/>
        <v>White Plains</v>
      </c>
      <c r="F1458" s="92" t="s">
        <v>925</v>
      </c>
      <c r="G1458" s="98" t="str">
        <f t="shared" si="208"/>
        <v>CP790-RETURN - 7th don of the month -BONUS</v>
      </c>
      <c r="H1458" s="457"/>
      <c r="I1458" s="38" t="s">
        <v>88</v>
      </c>
      <c r="J1458" s="58">
        <v>0</v>
      </c>
      <c r="K1458" s="58"/>
      <c r="L1458" s="58"/>
      <c r="M1458" s="58"/>
      <c r="N1458" s="58"/>
      <c r="O1458" s="58"/>
      <c r="P1458" s="58"/>
      <c r="Q1458" s="58"/>
      <c r="R1458" s="58"/>
      <c r="S1458" s="58"/>
      <c r="T1458" s="58"/>
      <c r="U1458" s="58"/>
      <c r="V1458" s="186"/>
      <c r="W1458" s="214"/>
      <c r="X1458" s="214"/>
      <c r="Y1458" s="214"/>
      <c r="Z1458" s="214"/>
      <c r="AA1458" s="214">
        <v>0</v>
      </c>
      <c r="AB1458" s="214">
        <v>0</v>
      </c>
      <c r="AC1458" s="214">
        <v>0</v>
      </c>
      <c r="AD1458" s="214">
        <v>0</v>
      </c>
      <c r="AE1458" s="214">
        <v>0</v>
      </c>
      <c r="AF1458" s="214">
        <v>0</v>
      </c>
      <c r="AG1458" s="214">
        <v>0</v>
      </c>
      <c r="AH1458" s="214">
        <v>0</v>
      </c>
      <c r="AI1458" s="214">
        <v>0</v>
      </c>
      <c r="AJ1458" s="301">
        <v>0</v>
      </c>
      <c r="AK1458" s="301">
        <v>0</v>
      </c>
      <c r="AL1458" s="301">
        <v>0</v>
      </c>
      <c r="AM1458" s="301"/>
      <c r="AN1458" s="272">
        <v>0</v>
      </c>
      <c r="AO1458" s="301">
        <v>0</v>
      </c>
      <c r="AP1458" s="301">
        <v>0</v>
      </c>
      <c r="AQ1458" s="301">
        <v>0</v>
      </c>
      <c r="AS1458" s="116" t="str">
        <f t="shared" si="202"/>
        <v>N</v>
      </c>
      <c r="AT1458" s="113">
        <f>IFERROR(SUMIF('Current NLData'!A:A,'Payment Changes'!G1458,'Current NLData'!K:K)/COUNTIF('Current NLData'!A:A,'Payment Changes'!G1458),0)+IFERROR(VLOOKUP(G1458&amp;"-ALL",NLPaymentExport,10,FALSE),0)</f>
        <v>0</v>
      </c>
      <c r="AU1458" s="117">
        <f t="shared" si="204"/>
        <v>0</v>
      </c>
    </row>
    <row r="1459" spans="1:47" ht="28.5" outlineLevel="1" x14ac:dyDescent="0.45">
      <c r="A1459" s="3"/>
      <c r="C1459" s="4"/>
      <c r="D1459" s="456"/>
      <c r="E1459" s="90" t="str">
        <f t="shared" si="210"/>
        <v>White Plains</v>
      </c>
      <c r="F1459" s="92" t="s">
        <v>925</v>
      </c>
      <c r="G1459" s="98" t="str">
        <f t="shared" si="208"/>
        <v>CP790-RETURN - 8th don of the month -BONUS</v>
      </c>
      <c r="H1459" s="457"/>
      <c r="I1459" s="38" t="s">
        <v>89</v>
      </c>
      <c r="J1459" s="58">
        <v>0</v>
      </c>
      <c r="K1459" s="58"/>
      <c r="L1459" s="58"/>
      <c r="M1459" s="58"/>
      <c r="N1459" s="58"/>
      <c r="O1459" s="58"/>
      <c r="P1459" s="58"/>
      <c r="Q1459" s="58"/>
      <c r="R1459" s="58"/>
      <c r="S1459" s="58"/>
      <c r="T1459" s="58"/>
      <c r="U1459" s="58"/>
      <c r="V1459" s="186"/>
      <c r="W1459" s="214"/>
      <c r="X1459" s="214"/>
      <c r="Y1459" s="214"/>
      <c r="Z1459" s="214"/>
      <c r="AA1459" s="214">
        <v>0</v>
      </c>
      <c r="AB1459" s="214">
        <v>0</v>
      </c>
      <c r="AC1459" s="214">
        <v>0</v>
      </c>
      <c r="AD1459" s="214">
        <v>0</v>
      </c>
      <c r="AE1459" s="214">
        <v>0</v>
      </c>
      <c r="AF1459" s="214">
        <v>0</v>
      </c>
      <c r="AG1459" s="214">
        <v>0</v>
      </c>
      <c r="AH1459" s="214">
        <v>0</v>
      </c>
      <c r="AI1459" s="214">
        <v>0</v>
      </c>
      <c r="AJ1459" s="301">
        <v>0</v>
      </c>
      <c r="AK1459" s="301">
        <v>0</v>
      </c>
      <c r="AL1459" s="301">
        <v>0</v>
      </c>
      <c r="AM1459" s="301"/>
      <c r="AN1459" s="272">
        <v>0</v>
      </c>
      <c r="AO1459" s="301">
        <v>0</v>
      </c>
      <c r="AP1459" s="301">
        <v>0</v>
      </c>
      <c r="AQ1459" s="301">
        <v>0</v>
      </c>
      <c r="AS1459" s="116" t="str">
        <f t="shared" si="202"/>
        <v>N</v>
      </c>
      <c r="AT1459" s="113">
        <f>IFERROR(SUMIF('Current NLData'!A:A,'Payment Changes'!G1459,'Current NLData'!K:K)/COUNTIF('Current NLData'!A:A,'Payment Changes'!G1459),0)+IFERROR(VLOOKUP(G1459&amp;"-ALL",NLPaymentExport,10,FALSE),0)</f>
        <v>0</v>
      </c>
      <c r="AU1459" s="117">
        <f t="shared" si="204"/>
        <v>0</v>
      </c>
    </row>
    <row r="1460" spans="1:47" ht="28.5" outlineLevel="1" x14ac:dyDescent="0.45">
      <c r="A1460" s="3"/>
      <c r="C1460" s="4" t="str">
        <f>IF(J1460=0,"Warning","")</f>
        <v/>
      </c>
      <c r="D1460" s="456"/>
      <c r="E1460" s="90" t="str">
        <f t="shared" si="210"/>
        <v>White Plains</v>
      </c>
      <c r="F1460" s="92" t="s">
        <v>925</v>
      </c>
      <c r="G1460" s="98" t="str">
        <f t="shared" si="208"/>
        <v>CP790-RETURN - Buddy referral  -BONUS</v>
      </c>
      <c r="H1460" s="457"/>
      <c r="I1460" s="39" t="s">
        <v>90</v>
      </c>
      <c r="J1460" s="58">
        <v>50</v>
      </c>
      <c r="K1460" s="58"/>
      <c r="L1460" s="58"/>
      <c r="M1460" s="58"/>
      <c r="N1460" s="58"/>
      <c r="O1460" s="58"/>
      <c r="P1460" s="58"/>
      <c r="Q1460" s="58"/>
      <c r="R1460" s="58"/>
      <c r="S1460" s="58"/>
      <c r="T1460" s="58"/>
      <c r="U1460" s="58"/>
      <c r="V1460" s="186"/>
      <c r="W1460" s="214"/>
      <c r="X1460" s="214"/>
      <c r="Y1460" s="214"/>
      <c r="Z1460" s="214"/>
      <c r="AA1460" s="214">
        <v>100</v>
      </c>
      <c r="AB1460" s="214">
        <v>100</v>
      </c>
      <c r="AC1460" s="214">
        <v>100</v>
      </c>
      <c r="AD1460" s="214">
        <v>100</v>
      </c>
      <c r="AE1460" s="214">
        <v>100</v>
      </c>
      <c r="AF1460" s="214">
        <v>100</v>
      </c>
      <c r="AG1460" s="214">
        <v>100</v>
      </c>
      <c r="AH1460" s="214">
        <v>100</v>
      </c>
      <c r="AI1460" s="214">
        <v>100</v>
      </c>
      <c r="AJ1460" s="301">
        <v>100</v>
      </c>
      <c r="AK1460" s="301">
        <v>100</v>
      </c>
      <c r="AL1460" s="301">
        <v>100</v>
      </c>
      <c r="AM1460" s="301"/>
      <c r="AN1460" s="289">
        <v>100</v>
      </c>
      <c r="AO1460" s="301">
        <v>100</v>
      </c>
      <c r="AP1460" s="301">
        <v>100</v>
      </c>
      <c r="AQ1460" s="301">
        <v>100</v>
      </c>
      <c r="AS1460" s="116" t="str">
        <f t="shared" si="202"/>
        <v>N</v>
      </c>
      <c r="AT1460" s="113">
        <f>IFERROR(SUMIF('Current NLData'!A:A,'Payment Changes'!G1460,'Current NLData'!K:K)/COUNTIF('Current NLData'!A:A,'Payment Changes'!G1460),0)+IFERROR(VLOOKUP(G1460&amp;"-ALL",NLPaymentExport,10,FALSE),0)</f>
        <v>0</v>
      </c>
      <c r="AU1460" s="117">
        <f t="shared" si="204"/>
        <v>100</v>
      </c>
    </row>
    <row r="1461" spans="1:47" ht="21.4" outlineLevel="1" thickBot="1" x14ac:dyDescent="0.7">
      <c r="A1461" s="85"/>
      <c r="B1461" s="348"/>
      <c r="C1461" s="160"/>
      <c r="D1461" s="86"/>
      <c r="E1461" s="86"/>
      <c r="F1461" s="86"/>
      <c r="G1461" s="86"/>
      <c r="H1461" s="95"/>
      <c r="I1461" s="87"/>
      <c r="J1461" s="88"/>
      <c r="K1461" s="88"/>
      <c r="L1461" s="88"/>
      <c r="M1461" s="88"/>
      <c r="N1461" s="88"/>
      <c r="O1461" s="88"/>
      <c r="P1461" s="88"/>
      <c r="Q1461" s="88"/>
      <c r="R1461" s="88"/>
      <c r="S1461" s="88"/>
      <c r="T1461" s="88"/>
      <c r="U1461" s="88"/>
      <c r="V1461" s="189" t="s">
        <v>91</v>
      </c>
      <c r="W1461" s="189" t="s">
        <v>91</v>
      </c>
      <c r="X1461" s="189" t="s">
        <v>91</v>
      </c>
      <c r="Y1461" s="189" t="s">
        <v>91</v>
      </c>
      <c r="Z1461" s="189" t="s">
        <v>91</v>
      </c>
      <c r="AA1461" s="189" t="s">
        <v>91</v>
      </c>
      <c r="AB1461" s="189" t="s">
        <v>91</v>
      </c>
      <c r="AC1461" s="189" t="s">
        <v>91</v>
      </c>
      <c r="AD1461" s="257" t="s">
        <v>91</v>
      </c>
      <c r="AE1461" s="257" t="s">
        <v>91</v>
      </c>
      <c r="AF1461" s="257" t="s">
        <v>91</v>
      </c>
      <c r="AG1461" s="257" t="s">
        <v>91</v>
      </c>
      <c r="AH1461" s="257" t="s">
        <v>91</v>
      </c>
      <c r="AI1461" s="257" t="s">
        <v>91</v>
      </c>
      <c r="AJ1461" s="311" t="s">
        <v>91</v>
      </c>
      <c r="AK1461" s="311" t="s">
        <v>91</v>
      </c>
      <c r="AL1461" s="311" t="s">
        <v>91</v>
      </c>
      <c r="AM1461" s="311" t="s">
        <v>91</v>
      </c>
      <c r="AN1461" s="288" t="s">
        <v>91</v>
      </c>
      <c r="AO1461" s="311" t="s">
        <v>91</v>
      </c>
      <c r="AP1461" s="311" t="s">
        <v>91</v>
      </c>
      <c r="AQ1461" s="311" t="s">
        <v>91</v>
      </c>
      <c r="AS1461" s="116" t="str">
        <f t="shared" si="202"/>
        <v>N</v>
      </c>
      <c r="AT1461" s="113">
        <f>IFERROR(SUMIF('Current NLData'!A:A,'Payment Changes'!G1461,'Current NLData'!K:K)/COUNTIF('Current NLData'!A:A,'Payment Changes'!G1461),0)+IFERROR(VLOOKUP(G1461&amp;"-ALL",NLPaymentExport,10,FALSE),0)</f>
        <v>0</v>
      </c>
      <c r="AU1461" s="117" t="str">
        <f t="shared" si="204"/>
        <v/>
      </c>
    </row>
    <row r="1462" spans="1:47" x14ac:dyDescent="0.45">
      <c r="A1462" s="458">
        <v>79</v>
      </c>
      <c r="B1462" s="461" t="s">
        <v>926</v>
      </c>
      <c r="C1462" s="464"/>
      <c r="D1462" s="467" t="s">
        <v>907</v>
      </c>
      <c r="E1462" s="105" t="str">
        <f>IF(B1462 = "",E1461,B1462)</f>
        <v>Alburquerque</v>
      </c>
      <c r="F1462" s="92" t="s">
        <v>927</v>
      </c>
      <c r="G1462" s="107" t="str">
        <f t="shared" ref="G1462:G1480" si="211">F1462&amp;"-"&amp;I1462</f>
        <v>CP578-New Donor</v>
      </c>
      <c r="H1462" s="470" t="s">
        <v>282</v>
      </c>
      <c r="I1462" s="76" t="s">
        <v>48</v>
      </c>
      <c r="J1462" s="40"/>
      <c r="K1462" s="41"/>
      <c r="L1462" s="41"/>
      <c r="M1462" s="42"/>
      <c r="N1462" s="40"/>
      <c r="O1462" s="40"/>
      <c r="P1462" s="40"/>
      <c r="Q1462" s="40"/>
      <c r="R1462" s="40"/>
      <c r="S1462" s="40"/>
      <c r="T1462" s="40"/>
      <c r="U1462" s="40"/>
      <c r="V1462" s="191"/>
      <c r="W1462" s="213"/>
      <c r="X1462" s="213"/>
      <c r="Y1462" s="213"/>
      <c r="Z1462" s="213"/>
      <c r="AA1462" s="213" t="s">
        <v>909</v>
      </c>
      <c r="AB1462" s="213" t="s">
        <v>909</v>
      </c>
      <c r="AC1462" s="213" t="s">
        <v>909</v>
      </c>
      <c r="AD1462" s="213" t="s">
        <v>909</v>
      </c>
      <c r="AE1462" s="213" t="s">
        <v>909</v>
      </c>
      <c r="AF1462" s="213" t="s">
        <v>909</v>
      </c>
      <c r="AG1462" s="213" t="s">
        <v>909</v>
      </c>
      <c r="AH1462" s="213" t="s">
        <v>909</v>
      </c>
      <c r="AI1462" s="213" t="s">
        <v>909</v>
      </c>
      <c r="AJ1462" s="281" t="s">
        <v>909</v>
      </c>
      <c r="AK1462" s="320" t="s">
        <v>909</v>
      </c>
      <c r="AL1462" s="320" t="s">
        <v>909</v>
      </c>
      <c r="AM1462" s="320"/>
      <c r="AN1462" s="282" t="s">
        <v>328</v>
      </c>
      <c r="AO1462" s="320" t="s">
        <v>328</v>
      </c>
      <c r="AP1462" s="320" t="s">
        <v>328</v>
      </c>
      <c r="AQ1462" s="320" t="s">
        <v>328</v>
      </c>
      <c r="AS1462" s="116" t="str">
        <f t="shared" si="202"/>
        <v>N</v>
      </c>
      <c r="AT1462" s="113">
        <f>IFERROR(SUMIF('Current NLData'!A:A,'Payment Changes'!G1462,'Current NLData'!K:K)/COUNTIF('Current NLData'!A:A,'Payment Changes'!G1462),0)+IFERROR(VLOOKUP(G1462&amp;"-ALL",NLPaymentExport,10,FALSE),0)</f>
        <v>0</v>
      </c>
      <c r="AU1462" s="117" t="str">
        <f t="shared" si="204"/>
        <v/>
      </c>
    </row>
    <row r="1463" spans="1:47" x14ac:dyDescent="0.45">
      <c r="A1463" s="459"/>
      <c r="B1463" s="462"/>
      <c r="C1463" s="465"/>
      <c r="D1463" s="468"/>
      <c r="E1463" s="90" t="str">
        <f t="shared" ref="E1463:E1470" si="212">IF(B1463 = "",E1462,B1463)</f>
        <v>Alburquerque</v>
      </c>
      <c r="F1463" s="92" t="s">
        <v>927</v>
      </c>
      <c r="G1463" s="97" t="str">
        <f t="shared" si="211"/>
        <v>CP578-Return Donor</v>
      </c>
      <c r="H1463" s="471"/>
      <c r="I1463" s="77" t="s">
        <v>60</v>
      </c>
      <c r="J1463" s="43"/>
      <c r="K1463" s="43"/>
      <c r="L1463" s="44"/>
      <c r="M1463" s="45"/>
      <c r="N1463" s="43"/>
      <c r="O1463" s="43"/>
      <c r="P1463" s="43"/>
      <c r="Q1463" s="43"/>
      <c r="R1463" s="43"/>
      <c r="S1463" s="43"/>
      <c r="T1463" s="43"/>
      <c r="U1463" s="43"/>
      <c r="V1463" s="176"/>
      <c r="W1463" s="217"/>
      <c r="X1463" s="217"/>
      <c r="Y1463" s="217"/>
      <c r="Z1463" s="217"/>
      <c r="AA1463" s="217" t="s">
        <v>911</v>
      </c>
      <c r="AB1463" s="217" t="s">
        <v>911</v>
      </c>
      <c r="AC1463" s="217" t="s">
        <v>911</v>
      </c>
      <c r="AD1463" s="217" t="s">
        <v>911</v>
      </c>
      <c r="AE1463" s="217" t="s">
        <v>911</v>
      </c>
      <c r="AF1463" s="217" t="s">
        <v>911</v>
      </c>
      <c r="AG1463" s="217" t="s">
        <v>911</v>
      </c>
      <c r="AH1463" s="217" t="s">
        <v>911</v>
      </c>
      <c r="AI1463" s="217" t="s">
        <v>911</v>
      </c>
      <c r="AJ1463" s="270" t="s">
        <v>911</v>
      </c>
      <c r="AK1463" s="313" t="s">
        <v>911</v>
      </c>
      <c r="AL1463" s="313" t="s">
        <v>911</v>
      </c>
      <c r="AM1463" s="313"/>
      <c r="AN1463" s="271" t="s">
        <v>916</v>
      </c>
      <c r="AO1463" s="313" t="s">
        <v>916</v>
      </c>
      <c r="AP1463" s="313" t="s">
        <v>916</v>
      </c>
      <c r="AQ1463" s="313" t="s">
        <v>916</v>
      </c>
      <c r="AS1463" s="116" t="str">
        <f t="shared" si="202"/>
        <v>N</v>
      </c>
      <c r="AT1463" s="113">
        <f>IFERROR(SUMIF('Current NLData'!A:A,'Payment Changes'!G1463,'Current NLData'!K:K)/COUNTIF('Current NLData'!A:A,'Payment Changes'!G1463),0)+IFERROR(VLOOKUP(G1463&amp;"-ALL",NLPaymentExport,10,FALSE),0)</f>
        <v>0</v>
      </c>
      <c r="AU1463" s="117" t="str">
        <f t="shared" si="204"/>
        <v/>
      </c>
    </row>
    <row r="1464" spans="1:47" x14ac:dyDescent="0.45">
      <c r="A1464" s="459"/>
      <c r="B1464" s="462"/>
      <c r="C1464" s="465"/>
      <c r="D1464" s="468"/>
      <c r="E1464" s="90" t="str">
        <f t="shared" si="212"/>
        <v>Alburquerque</v>
      </c>
      <c r="F1464" s="92" t="s">
        <v>927</v>
      </c>
      <c r="G1464" s="97" t="str">
        <f t="shared" si="211"/>
        <v>CP578-Retention Bonus</v>
      </c>
      <c r="H1464" s="471"/>
      <c r="I1464" s="78" t="s">
        <v>62</v>
      </c>
      <c r="J1464" s="46"/>
      <c r="K1464" s="46"/>
      <c r="L1464" s="47"/>
      <c r="M1464" s="48"/>
      <c r="N1464" s="46"/>
      <c r="O1464" s="141"/>
      <c r="P1464" s="141"/>
      <c r="Q1464" s="141"/>
      <c r="R1464" s="141"/>
      <c r="S1464" s="141"/>
      <c r="T1464" s="141"/>
      <c r="U1464" s="141"/>
      <c r="V1464" s="177"/>
      <c r="W1464" s="218"/>
      <c r="X1464" s="218"/>
      <c r="Y1464" s="218"/>
      <c r="Z1464" s="218"/>
      <c r="AA1464" s="218" t="s">
        <v>65</v>
      </c>
      <c r="AB1464" s="218" t="s">
        <v>65</v>
      </c>
      <c r="AC1464" s="218" t="s">
        <v>65</v>
      </c>
      <c r="AD1464" s="218" t="s">
        <v>65</v>
      </c>
      <c r="AE1464" s="218" t="s">
        <v>65</v>
      </c>
      <c r="AF1464" s="218" t="s">
        <v>65</v>
      </c>
      <c r="AG1464" s="218" t="s">
        <v>65</v>
      </c>
      <c r="AH1464" s="218" t="s">
        <v>65</v>
      </c>
      <c r="AI1464" s="218" t="s">
        <v>65</v>
      </c>
      <c r="AJ1464" s="280" t="s">
        <v>65</v>
      </c>
      <c r="AK1464" s="314" t="s">
        <v>65</v>
      </c>
      <c r="AL1464" s="314" t="s">
        <v>65</v>
      </c>
      <c r="AM1464" s="314"/>
      <c r="AN1464" s="276" t="s">
        <v>917</v>
      </c>
      <c r="AO1464" s="276" t="s">
        <v>64</v>
      </c>
      <c r="AP1464" s="314" t="s">
        <v>64</v>
      </c>
      <c r="AQ1464" s="314" t="s">
        <v>64</v>
      </c>
      <c r="AS1464" s="116" t="str">
        <f t="shared" si="202"/>
        <v>N</v>
      </c>
      <c r="AT1464" s="113">
        <f>IFERROR(SUMIF('Current NLData'!A:A,'Payment Changes'!G1464,'Current NLData'!K:K)/COUNTIF('Current NLData'!A:A,'Payment Changes'!G1464),0)+IFERROR(VLOOKUP(G1464&amp;"-ALL",NLPaymentExport,10,FALSE),0)</f>
        <v>0</v>
      </c>
      <c r="AU1464" s="117" t="str">
        <f t="shared" si="204"/>
        <v/>
      </c>
    </row>
    <row r="1465" spans="1:47" ht="14.65" thickBot="1" x14ac:dyDescent="0.5">
      <c r="A1465" s="460"/>
      <c r="B1465" s="463"/>
      <c r="C1465" s="466"/>
      <c r="D1465" s="469"/>
      <c r="E1465" s="109" t="str">
        <f t="shared" si="212"/>
        <v>Alburquerque</v>
      </c>
      <c r="F1465" s="109" t="s">
        <v>927</v>
      </c>
      <c r="G1465" s="111" t="str">
        <f t="shared" si="211"/>
        <v>CP578-Referral</v>
      </c>
      <c r="H1465" s="472"/>
      <c r="I1465" s="79" t="s">
        <v>73</v>
      </c>
      <c r="J1465" s="49"/>
      <c r="K1465" s="49"/>
      <c r="L1465" s="50"/>
      <c r="M1465" s="51"/>
      <c r="N1465" s="49"/>
      <c r="O1465" s="49"/>
      <c r="P1465" s="49"/>
      <c r="Q1465" s="49"/>
      <c r="R1465" s="49"/>
      <c r="S1465" s="49"/>
      <c r="T1465" s="49"/>
      <c r="U1465" s="49"/>
      <c r="V1465" s="178"/>
      <c r="W1465" s="219"/>
      <c r="X1465" s="219"/>
      <c r="Y1465" s="219"/>
      <c r="Z1465" s="219"/>
      <c r="AA1465" s="219">
        <v>100</v>
      </c>
      <c r="AB1465" s="219">
        <v>100</v>
      </c>
      <c r="AC1465" s="219">
        <v>100</v>
      </c>
      <c r="AD1465" s="219">
        <v>100</v>
      </c>
      <c r="AE1465" s="219">
        <v>100</v>
      </c>
      <c r="AF1465" s="219">
        <v>100</v>
      </c>
      <c r="AG1465" s="219">
        <v>100</v>
      </c>
      <c r="AH1465" s="219">
        <v>100</v>
      </c>
      <c r="AI1465" s="219">
        <v>100</v>
      </c>
      <c r="AJ1465" s="277">
        <v>100</v>
      </c>
      <c r="AK1465" s="315">
        <v>100</v>
      </c>
      <c r="AL1465" s="315">
        <v>100</v>
      </c>
      <c r="AM1465" s="315"/>
      <c r="AN1465" s="283" t="s">
        <v>145</v>
      </c>
      <c r="AO1465" s="315" t="s">
        <v>145</v>
      </c>
      <c r="AP1465" s="315" t="s">
        <v>145</v>
      </c>
      <c r="AQ1465" s="315" t="s">
        <v>145</v>
      </c>
      <c r="AS1465" s="116" t="str">
        <f t="shared" si="202"/>
        <v>N</v>
      </c>
      <c r="AT1465" s="113">
        <f>IFERROR(SUMIF('Current NLData'!A:A,'Payment Changes'!G1465,'Current NLData'!K:K)/COUNTIF('Current NLData'!A:A,'Payment Changes'!G1465),0)+IFERROR(VLOOKUP(G1465&amp;"-ALL",NLPaymentExport,10,FALSE),0)</f>
        <v>0</v>
      </c>
      <c r="AU1465" s="117" t="str">
        <f t="shared" si="204"/>
        <v/>
      </c>
    </row>
    <row r="1466" spans="1:47" outlineLevel="1" x14ac:dyDescent="0.45">
      <c r="A1466" s="3"/>
      <c r="C1466" s="4"/>
      <c r="D1466" s="455" t="s">
        <v>908</v>
      </c>
      <c r="E1466" s="90" t="str">
        <f t="shared" si="212"/>
        <v>Alburquerque</v>
      </c>
      <c r="F1466" s="92" t="s">
        <v>927</v>
      </c>
      <c r="G1466" s="98" t="str">
        <f t="shared" si="211"/>
        <v>CP578-NEW DONOR -1st</v>
      </c>
      <c r="H1466" s="457" t="s">
        <v>75</v>
      </c>
      <c r="I1466" s="33" t="s">
        <v>76</v>
      </c>
      <c r="J1466" s="60">
        <v>100</v>
      </c>
      <c r="K1466" s="61"/>
      <c r="L1466" s="60"/>
      <c r="M1466" s="60"/>
      <c r="N1466" s="60"/>
      <c r="O1466" s="60"/>
      <c r="P1466" s="60"/>
      <c r="Q1466" s="60"/>
      <c r="R1466" s="60"/>
      <c r="S1466" s="60"/>
      <c r="T1466" s="60"/>
      <c r="U1466" s="60"/>
      <c r="V1466" s="192"/>
      <c r="W1466" s="220"/>
      <c r="X1466" s="220"/>
      <c r="Y1466" s="220"/>
      <c r="Z1466" s="220"/>
      <c r="AA1466" s="220">
        <v>75</v>
      </c>
      <c r="AB1466" s="220">
        <v>75</v>
      </c>
      <c r="AC1466" s="220">
        <v>75</v>
      </c>
      <c r="AD1466" s="220">
        <v>75</v>
      </c>
      <c r="AE1466" s="220">
        <v>75</v>
      </c>
      <c r="AF1466" s="220">
        <v>75</v>
      </c>
      <c r="AG1466" s="220">
        <v>75</v>
      </c>
      <c r="AH1466" s="220">
        <v>75</v>
      </c>
      <c r="AI1466" s="220">
        <v>75</v>
      </c>
      <c r="AJ1466" s="272">
        <v>75</v>
      </c>
      <c r="AK1466" s="301">
        <v>75</v>
      </c>
      <c r="AL1466" s="301">
        <v>75</v>
      </c>
      <c r="AM1466" s="301"/>
      <c r="AN1466" s="289">
        <v>100</v>
      </c>
      <c r="AO1466" s="301">
        <v>100</v>
      </c>
      <c r="AP1466" s="301">
        <v>100</v>
      </c>
      <c r="AQ1466" s="301">
        <v>100</v>
      </c>
      <c r="AS1466" s="116" t="str">
        <f t="shared" si="202"/>
        <v>N</v>
      </c>
      <c r="AT1466" s="113">
        <f>IFERROR(SUMIF('Current NLData'!A:A,'Payment Changes'!G1466,'Current NLData'!K:K)/COUNTIF('Current NLData'!A:A,'Payment Changes'!G1466),0)+IFERROR(VLOOKUP(G1466&amp;"-ALL",NLPaymentExport,10,FALSE),0)</f>
        <v>0</v>
      </c>
      <c r="AU1466" s="117">
        <f t="shared" si="204"/>
        <v>100</v>
      </c>
    </row>
    <row r="1467" spans="1:47" outlineLevel="1" x14ac:dyDescent="0.45">
      <c r="A1467" s="3"/>
      <c r="C1467" s="4"/>
      <c r="D1467" s="456"/>
      <c r="E1467" s="90" t="str">
        <f t="shared" si="212"/>
        <v>Alburquerque</v>
      </c>
      <c r="F1467" s="92" t="s">
        <v>927</v>
      </c>
      <c r="G1467" s="98" t="str">
        <f t="shared" si="211"/>
        <v>CP578-NEW DONOR -2nd</v>
      </c>
      <c r="H1467" s="457"/>
      <c r="I1467" s="34" t="s">
        <v>77</v>
      </c>
      <c r="J1467" s="58">
        <v>100</v>
      </c>
      <c r="K1467" s="62"/>
      <c r="L1467" s="58"/>
      <c r="M1467" s="58"/>
      <c r="N1467" s="58"/>
      <c r="O1467" s="58"/>
      <c r="P1467" s="58"/>
      <c r="Q1467" s="58"/>
      <c r="R1467" s="58"/>
      <c r="S1467" s="58"/>
      <c r="T1467" s="58"/>
      <c r="U1467" s="58"/>
      <c r="V1467" s="190"/>
      <c r="W1467" s="214"/>
      <c r="X1467" s="214"/>
      <c r="Y1467" s="214"/>
      <c r="Z1467" s="214"/>
      <c r="AA1467" s="214">
        <v>125</v>
      </c>
      <c r="AB1467" s="214">
        <v>125</v>
      </c>
      <c r="AC1467" s="214">
        <v>125</v>
      </c>
      <c r="AD1467" s="214">
        <v>125</v>
      </c>
      <c r="AE1467" s="214">
        <v>125</v>
      </c>
      <c r="AF1467" s="214">
        <v>125</v>
      </c>
      <c r="AG1467" s="214">
        <v>125</v>
      </c>
      <c r="AH1467" s="214">
        <v>125</v>
      </c>
      <c r="AI1467" s="214">
        <v>125</v>
      </c>
      <c r="AJ1467" s="301">
        <v>125</v>
      </c>
      <c r="AK1467" s="301">
        <v>125</v>
      </c>
      <c r="AL1467" s="301">
        <v>125</v>
      </c>
      <c r="AM1467" s="301"/>
      <c r="AN1467" s="289">
        <v>100</v>
      </c>
      <c r="AO1467" s="301">
        <v>100</v>
      </c>
      <c r="AP1467" s="301">
        <v>100</v>
      </c>
      <c r="AQ1467" s="301">
        <v>100</v>
      </c>
      <c r="AS1467" s="116" t="str">
        <f t="shared" si="202"/>
        <v>N</v>
      </c>
      <c r="AT1467" s="113">
        <f>IFERROR(SUMIF('Current NLData'!A:A,'Payment Changes'!G1467,'Current NLData'!K:K)/COUNTIF('Current NLData'!A:A,'Payment Changes'!G1467),0)+IFERROR(VLOOKUP(G1467&amp;"-ALL",NLPaymentExport,10,FALSE),0)</f>
        <v>0</v>
      </c>
      <c r="AU1467" s="117">
        <f t="shared" si="204"/>
        <v>100</v>
      </c>
    </row>
    <row r="1468" spans="1:47" outlineLevel="1" x14ac:dyDescent="0.45">
      <c r="A1468" s="3"/>
      <c r="C1468" s="4"/>
      <c r="D1468" s="456"/>
      <c r="E1468" s="90" t="str">
        <f t="shared" si="212"/>
        <v>Alburquerque</v>
      </c>
      <c r="F1468" s="92" t="s">
        <v>927</v>
      </c>
      <c r="G1468" s="98" t="str">
        <f t="shared" si="211"/>
        <v>CP578-NEW DONOR -3rd</v>
      </c>
      <c r="H1468" s="457"/>
      <c r="I1468" s="34" t="s">
        <v>78</v>
      </c>
      <c r="J1468" s="58">
        <v>30</v>
      </c>
      <c r="K1468" s="62"/>
      <c r="L1468" s="58"/>
      <c r="M1468" s="58"/>
      <c r="N1468" s="58"/>
      <c r="O1468" s="58"/>
      <c r="P1468" s="58"/>
      <c r="Q1468" s="58"/>
      <c r="R1468" s="58"/>
      <c r="S1468" s="58"/>
      <c r="T1468" s="58"/>
      <c r="U1468" s="58"/>
      <c r="V1468" s="190"/>
      <c r="W1468" s="214"/>
      <c r="X1468" s="214"/>
      <c r="Y1468" s="214"/>
      <c r="Z1468" s="214"/>
      <c r="AA1468" s="214">
        <v>100</v>
      </c>
      <c r="AB1468" s="214">
        <v>100</v>
      </c>
      <c r="AC1468" s="214">
        <v>100</v>
      </c>
      <c r="AD1468" s="214">
        <v>100</v>
      </c>
      <c r="AE1468" s="214">
        <v>100</v>
      </c>
      <c r="AF1468" s="214">
        <v>100</v>
      </c>
      <c r="AG1468" s="214">
        <v>100</v>
      </c>
      <c r="AH1468" s="214">
        <v>100</v>
      </c>
      <c r="AI1468" s="214">
        <v>100</v>
      </c>
      <c r="AJ1468" s="301">
        <v>100</v>
      </c>
      <c r="AK1468" s="301">
        <v>100</v>
      </c>
      <c r="AL1468" s="301">
        <v>100</v>
      </c>
      <c r="AM1468" s="301"/>
      <c r="AN1468" s="289">
        <v>100</v>
      </c>
      <c r="AO1468" s="301">
        <v>100</v>
      </c>
      <c r="AP1468" s="301">
        <v>100</v>
      </c>
      <c r="AQ1468" s="301">
        <v>100</v>
      </c>
      <c r="AS1468" s="116" t="str">
        <f t="shared" si="202"/>
        <v>N</v>
      </c>
      <c r="AT1468" s="113">
        <f>IFERROR(SUMIF('Current NLData'!A:A,'Payment Changes'!G1468,'Current NLData'!K:K)/COUNTIF('Current NLData'!A:A,'Payment Changes'!G1468),0)+IFERROR(VLOOKUP(G1468&amp;"-ALL",NLPaymentExport,10,FALSE),0)</f>
        <v>0</v>
      </c>
      <c r="AU1468" s="117">
        <f t="shared" si="204"/>
        <v>100</v>
      </c>
    </row>
    <row r="1469" spans="1:47" outlineLevel="1" x14ac:dyDescent="0.45">
      <c r="A1469" s="3"/>
      <c r="C1469" s="4"/>
      <c r="D1469" s="456"/>
      <c r="E1469" s="90" t="str">
        <f t="shared" si="212"/>
        <v>Alburquerque</v>
      </c>
      <c r="F1469" s="92" t="s">
        <v>927</v>
      </c>
      <c r="G1469" s="98" t="str">
        <f t="shared" si="211"/>
        <v>CP578-NEW DONOR -4th</v>
      </c>
      <c r="H1469" s="457"/>
      <c r="I1469" s="34" t="s">
        <v>79</v>
      </c>
      <c r="J1469" s="58">
        <v>30</v>
      </c>
      <c r="K1469" s="62"/>
      <c r="L1469" s="58"/>
      <c r="M1469" s="58"/>
      <c r="N1469" s="58"/>
      <c r="O1469" s="58"/>
      <c r="P1469" s="58"/>
      <c r="Q1469" s="58"/>
      <c r="R1469" s="58"/>
      <c r="S1469" s="58"/>
      <c r="T1469" s="58"/>
      <c r="U1469" s="58"/>
      <c r="V1469" s="190"/>
      <c r="W1469" s="214"/>
      <c r="X1469" s="214"/>
      <c r="Y1469" s="214"/>
      <c r="Z1469" s="214"/>
      <c r="AA1469" s="214">
        <v>100</v>
      </c>
      <c r="AB1469" s="214">
        <v>100</v>
      </c>
      <c r="AC1469" s="214">
        <v>100</v>
      </c>
      <c r="AD1469" s="214">
        <v>100</v>
      </c>
      <c r="AE1469" s="214">
        <v>100</v>
      </c>
      <c r="AF1469" s="214">
        <v>100</v>
      </c>
      <c r="AG1469" s="214">
        <v>100</v>
      </c>
      <c r="AH1469" s="214">
        <v>100</v>
      </c>
      <c r="AI1469" s="214">
        <v>100</v>
      </c>
      <c r="AJ1469" s="301">
        <v>100</v>
      </c>
      <c r="AK1469" s="301">
        <v>100</v>
      </c>
      <c r="AL1469" s="301">
        <v>100</v>
      </c>
      <c r="AM1469" s="301"/>
      <c r="AN1469" s="289">
        <v>100</v>
      </c>
      <c r="AO1469" s="301">
        <v>100</v>
      </c>
      <c r="AP1469" s="301">
        <v>100</v>
      </c>
      <c r="AQ1469" s="301">
        <v>100</v>
      </c>
      <c r="AS1469" s="116" t="str">
        <f t="shared" si="202"/>
        <v>N</v>
      </c>
      <c r="AT1469" s="113">
        <f>IFERROR(SUMIF('Current NLData'!A:A,'Payment Changes'!G1469,'Current NLData'!K:K)/COUNTIF('Current NLData'!A:A,'Payment Changes'!G1469),0)+IFERROR(VLOOKUP(G1469&amp;"-ALL",NLPaymentExport,10,FALSE),0)</f>
        <v>0</v>
      </c>
      <c r="AU1469" s="117">
        <f t="shared" si="204"/>
        <v>100</v>
      </c>
    </row>
    <row r="1470" spans="1:47" outlineLevel="1" x14ac:dyDescent="0.45">
      <c r="A1470" s="3"/>
      <c r="C1470" s="4"/>
      <c r="D1470" s="456"/>
      <c r="E1470" s="90" t="str">
        <f t="shared" si="212"/>
        <v>Alburquerque</v>
      </c>
      <c r="F1470" s="92" t="s">
        <v>927</v>
      </c>
      <c r="G1470" s="98" t="str">
        <f t="shared" si="211"/>
        <v>CP578-NEW DONOR -5th</v>
      </c>
      <c r="H1470" s="457"/>
      <c r="I1470" s="34" t="s">
        <v>80</v>
      </c>
      <c r="J1470" s="58">
        <v>30</v>
      </c>
      <c r="K1470" s="62"/>
      <c r="L1470" s="58"/>
      <c r="M1470" s="58"/>
      <c r="N1470" s="58"/>
      <c r="O1470" s="58"/>
      <c r="P1470" s="58"/>
      <c r="Q1470" s="58"/>
      <c r="R1470" s="58"/>
      <c r="S1470" s="58"/>
      <c r="T1470" s="58"/>
      <c r="U1470" s="58"/>
      <c r="V1470" s="190"/>
      <c r="W1470" s="214"/>
      <c r="X1470" s="214"/>
      <c r="Y1470" s="214"/>
      <c r="Z1470" s="214"/>
      <c r="AA1470" s="214">
        <v>100</v>
      </c>
      <c r="AB1470" s="214">
        <v>100</v>
      </c>
      <c r="AC1470" s="214">
        <v>100</v>
      </c>
      <c r="AD1470" s="214">
        <v>100</v>
      </c>
      <c r="AE1470" s="214">
        <v>100</v>
      </c>
      <c r="AF1470" s="214">
        <v>100</v>
      </c>
      <c r="AG1470" s="214">
        <v>100</v>
      </c>
      <c r="AH1470" s="214">
        <v>100</v>
      </c>
      <c r="AI1470" s="214">
        <v>100</v>
      </c>
      <c r="AJ1470" s="301">
        <v>100</v>
      </c>
      <c r="AK1470" s="301">
        <v>100</v>
      </c>
      <c r="AL1470" s="301">
        <v>100</v>
      </c>
      <c r="AM1470" s="301"/>
      <c r="AN1470" s="289">
        <v>100</v>
      </c>
      <c r="AO1470" s="301">
        <v>100</v>
      </c>
      <c r="AP1470" s="301">
        <v>100</v>
      </c>
      <c r="AQ1470" s="301">
        <v>100</v>
      </c>
      <c r="AS1470" s="116" t="str">
        <f t="shared" si="202"/>
        <v>N</v>
      </c>
      <c r="AT1470" s="113">
        <f>IFERROR(SUMIF('Current NLData'!A:A,'Payment Changes'!G1470,'Current NLData'!K:K)/COUNTIF('Current NLData'!A:A,'Payment Changes'!G1470),0)+IFERROR(VLOOKUP(G1470&amp;"-ALL",NLPaymentExport,10,FALSE),0)</f>
        <v>0</v>
      </c>
      <c r="AU1470" s="117">
        <f t="shared" si="204"/>
        <v>100</v>
      </c>
    </row>
    <row r="1471" spans="1:47" outlineLevel="1" x14ac:dyDescent="0.45">
      <c r="A1471" s="3"/>
      <c r="C1471" s="4"/>
      <c r="D1471" s="456"/>
      <c r="E1471" s="90" t="str">
        <f>IF(B1471 = "",E1470,B1471)</f>
        <v>Alburquerque</v>
      </c>
      <c r="F1471" s="92" t="s">
        <v>927</v>
      </c>
      <c r="G1471" s="98" t="str">
        <f t="shared" si="211"/>
        <v>CP578-NEW DONOR -6th</v>
      </c>
      <c r="H1471" s="457"/>
      <c r="I1471" s="34" t="s">
        <v>81</v>
      </c>
      <c r="J1471" s="58">
        <v>30</v>
      </c>
      <c r="K1471" s="62"/>
      <c r="L1471" s="58"/>
      <c r="M1471" s="58"/>
      <c r="N1471" s="58"/>
      <c r="O1471" s="58"/>
      <c r="P1471" s="58"/>
      <c r="Q1471" s="58"/>
      <c r="R1471" s="58"/>
      <c r="S1471" s="58"/>
      <c r="T1471" s="58"/>
      <c r="U1471" s="58"/>
      <c r="V1471" s="186"/>
      <c r="W1471" s="214"/>
      <c r="X1471" s="214"/>
      <c r="Y1471" s="214"/>
      <c r="Z1471" s="214"/>
      <c r="AA1471" s="214">
        <v>100</v>
      </c>
      <c r="AB1471" s="214">
        <v>100</v>
      </c>
      <c r="AC1471" s="214">
        <v>100</v>
      </c>
      <c r="AD1471" s="214">
        <v>100</v>
      </c>
      <c r="AE1471" s="214">
        <v>100</v>
      </c>
      <c r="AF1471" s="214">
        <v>100</v>
      </c>
      <c r="AG1471" s="214">
        <v>100</v>
      </c>
      <c r="AH1471" s="214">
        <v>100</v>
      </c>
      <c r="AI1471" s="214">
        <v>100</v>
      </c>
      <c r="AJ1471" s="301">
        <v>100</v>
      </c>
      <c r="AK1471" s="301">
        <v>100</v>
      </c>
      <c r="AL1471" s="301">
        <v>100</v>
      </c>
      <c r="AM1471" s="301"/>
      <c r="AN1471" s="289">
        <v>100</v>
      </c>
      <c r="AO1471" s="301">
        <v>100</v>
      </c>
      <c r="AP1471" s="301">
        <v>100</v>
      </c>
      <c r="AQ1471" s="301">
        <v>100</v>
      </c>
      <c r="AS1471" s="116" t="str">
        <f t="shared" si="202"/>
        <v>N</v>
      </c>
      <c r="AT1471" s="113">
        <f>IFERROR(SUMIF('Current NLData'!A:A,'Payment Changes'!G1471,'Current NLData'!K:K)/COUNTIF('Current NLData'!A:A,'Payment Changes'!G1471),0)+IFERROR(VLOOKUP(G1471&amp;"-ALL",NLPaymentExport,10,FALSE),0)</f>
        <v>0</v>
      </c>
      <c r="AU1471" s="117">
        <f t="shared" si="204"/>
        <v>100</v>
      </c>
    </row>
    <row r="1472" spans="1:47" outlineLevel="1" x14ac:dyDescent="0.45">
      <c r="A1472" s="3"/>
      <c r="C1472" s="4"/>
      <c r="D1472" s="456"/>
      <c r="E1472" s="90" t="str">
        <f t="shared" ref="E1472:E1480" si="213">IF(B1472 = "",E1471,B1472)</f>
        <v>Alburquerque</v>
      </c>
      <c r="F1472" s="92" t="s">
        <v>927</v>
      </c>
      <c r="G1472" s="98" t="str">
        <f t="shared" si="211"/>
        <v>CP578-NEW DONOR -7th</v>
      </c>
      <c r="H1472" s="457"/>
      <c r="I1472" s="34" t="s">
        <v>82</v>
      </c>
      <c r="J1472" s="58">
        <v>30</v>
      </c>
      <c r="K1472" s="62"/>
      <c r="L1472" s="58"/>
      <c r="M1472" s="58"/>
      <c r="N1472" s="58"/>
      <c r="O1472" s="58"/>
      <c r="P1472" s="58"/>
      <c r="Q1472" s="58"/>
      <c r="R1472" s="58"/>
      <c r="S1472" s="58"/>
      <c r="T1472" s="58"/>
      <c r="U1472" s="58"/>
      <c r="V1472" s="186"/>
      <c r="W1472" s="214"/>
      <c r="X1472" s="214"/>
      <c r="Y1472" s="214"/>
      <c r="Z1472" s="214"/>
      <c r="AA1472" s="214">
        <v>100</v>
      </c>
      <c r="AB1472" s="214">
        <v>100</v>
      </c>
      <c r="AC1472" s="214">
        <v>100</v>
      </c>
      <c r="AD1472" s="214">
        <v>100</v>
      </c>
      <c r="AE1472" s="214">
        <v>100</v>
      </c>
      <c r="AF1472" s="214">
        <v>100</v>
      </c>
      <c r="AG1472" s="214">
        <v>100</v>
      </c>
      <c r="AH1472" s="214">
        <v>100</v>
      </c>
      <c r="AI1472" s="214">
        <v>100</v>
      </c>
      <c r="AJ1472" s="301">
        <v>100</v>
      </c>
      <c r="AK1472" s="301">
        <v>100</v>
      </c>
      <c r="AL1472" s="301">
        <v>100</v>
      </c>
      <c r="AM1472" s="301"/>
      <c r="AN1472" s="289">
        <v>100</v>
      </c>
      <c r="AO1472" s="301">
        <v>100</v>
      </c>
      <c r="AP1472" s="301">
        <v>100</v>
      </c>
      <c r="AQ1472" s="301">
        <v>100</v>
      </c>
      <c r="AS1472" s="116" t="str">
        <f t="shared" si="202"/>
        <v>N</v>
      </c>
      <c r="AT1472" s="113">
        <f>IFERROR(SUMIF('Current NLData'!A:A,'Payment Changes'!G1472,'Current NLData'!K:K)/COUNTIF('Current NLData'!A:A,'Payment Changes'!G1472),0)+IFERROR(VLOOKUP(G1472&amp;"-ALL",NLPaymentExport,10,FALSE),0)</f>
        <v>0</v>
      </c>
      <c r="AU1472" s="117">
        <f t="shared" si="204"/>
        <v>100</v>
      </c>
    </row>
    <row r="1473" spans="1:47" outlineLevel="1" x14ac:dyDescent="0.45">
      <c r="A1473" s="3"/>
      <c r="C1473" s="4"/>
      <c r="D1473" s="456"/>
      <c r="E1473" s="90" t="str">
        <f t="shared" si="213"/>
        <v>Alburquerque</v>
      </c>
      <c r="F1473" s="92" t="s">
        <v>927</v>
      </c>
      <c r="G1473" s="98" t="str">
        <f t="shared" si="211"/>
        <v>CP578-NEW DONOR -8th</v>
      </c>
      <c r="H1473" s="457"/>
      <c r="I1473" s="35" t="s">
        <v>83</v>
      </c>
      <c r="J1473" s="63">
        <v>30</v>
      </c>
      <c r="K1473" s="64"/>
      <c r="L1473" s="63"/>
      <c r="M1473" s="63"/>
      <c r="N1473" s="63"/>
      <c r="O1473" s="63"/>
      <c r="P1473" s="63"/>
      <c r="Q1473" s="63"/>
      <c r="R1473" s="63"/>
      <c r="S1473" s="63"/>
      <c r="T1473" s="63"/>
      <c r="U1473" s="63"/>
      <c r="V1473" s="187"/>
      <c r="W1473" s="221"/>
      <c r="X1473" s="221"/>
      <c r="Y1473" s="221"/>
      <c r="Z1473" s="221"/>
      <c r="AA1473" s="221">
        <v>100</v>
      </c>
      <c r="AB1473" s="221">
        <v>100</v>
      </c>
      <c r="AC1473" s="221">
        <v>100</v>
      </c>
      <c r="AD1473" s="221">
        <v>100</v>
      </c>
      <c r="AE1473" s="221">
        <v>100</v>
      </c>
      <c r="AF1473" s="221">
        <v>100</v>
      </c>
      <c r="AG1473" s="221">
        <v>100</v>
      </c>
      <c r="AH1473" s="221">
        <v>100</v>
      </c>
      <c r="AI1473" s="221">
        <v>100</v>
      </c>
      <c r="AJ1473" s="302">
        <v>100</v>
      </c>
      <c r="AK1473" s="302">
        <v>100</v>
      </c>
      <c r="AL1473" s="302">
        <v>100</v>
      </c>
      <c r="AM1473" s="301"/>
      <c r="AN1473" s="289">
        <v>100</v>
      </c>
      <c r="AO1473" s="301">
        <v>100</v>
      </c>
      <c r="AP1473" s="301">
        <v>100</v>
      </c>
      <c r="AQ1473" s="301">
        <v>100</v>
      </c>
      <c r="AS1473" s="116" t="str">
        <f t="shared" si="202"/>
        <v>N</v>
      </c>
      <c r="AT1473" s="113">
        <f>IFERROR(SUMIF('Current NLData'!A:A,'Payment Changes'!G1473,'Current NLData'!K:K)/COUNTIF('Current NLData'!A:A,'Payment Changes'!G1473),0)+IFERROR(VLOOKUP(G1473&amp;"-ALL",NLPaymentExport,10,FALSE),0)</f>
        <v>0</v>
      </c>
      <c r="AU1473" s="117">
        <f t="shared" si="204"/>
        <v>100</v>
      </c>
    </row>
    <row r="1474" spans="1:47" ht="28.5" outlineLevel="1" x14ac:dyDescent="0.45">
      <c r="A1474" s="3"/>
      <c r="C1474" s="4"/>
      <c r="D1474" s="456"/>
      <c r="E1474" s="90" t="str">
        <f t="shared" si="213"/>
        <v>Alburquerque</v>
      </c>
      <c r="F1474" s="92" t="s">
        <v>927</v>
      </c>
      <c r="G1474" s="98" t="str">
        <f t="shared" si="211"/>
        <v>CP578-RETURN - 1st don of the week -STD</v>
      </c>
      <c r="H1474" s="457"/>
      <c r="I1474" s="36" t="s">
        <v>84</v>
      </c>
      <c r="J1474" s="58">
        <v>30</v>
      </c>
      <c r="K1474" s="58"/>
      <c r="L1474" s="58"/>
      <c r="M1474" s="58"/>
      <c r="N1474" s="58"/>
      <c r="O1474" s="58"/>
      <c r="P1474" s="58"/>
      <c r="Q1474" s="58"/>
      <c r="R1474" s="58"/>
      <c r="S1474" s="58"/>
      <c r="T1474" s="58"/>
      <c r="U1474" s="58"/>
      <c r="V1474" s="186"/>
      <c r="W1474" s="214"/>
      <c r="X1474" s="214"/>
      <c r="Y1474" s="214"/>
      <c r="Z1474" s="214"/>
      <c r="AA1474" s="214">
        <v>45</v>
      </c>
      <c r="AB1474" s="214">
        <v>45</v>
      </c>
      <c r="AC1474" s="214">
        <v>45</v>
      </c>
      <c r="AD1474" s="214">
        <v>45</v>
      </c>
      <c r="AE1474" s="214">
        <v>45</v>
      </c>
      <c r="AF1474" s="214">
        <v>45</v>
      </c>
      <c r="AG1474" s="214">
        <v>45</v>
      </c>
      <c r="AH1474" s="214">
        <v>45</v>
      </c>
      <c r="AI1474" s="214">
        <v>45</v>
      </c>
      <c r="AJ1474" s="301">
        <v>45</v>
      </c>
      <c r="AK1474" s="301">
        <v>45</v>
      </c>
      <c r="AL1474" s="301">
        <v>45</v>
      </c>
      <c r="AM1474" s="301"/>
      <c r="AN1474" s="289">
        <v>50</v>
      </c>
      <c r="AO1474" s="301">
        <v>50</v>
      </c>
      <c r="AP1474" s="301">
        <v>50</v>
      </c>
      <c r="AQ1474" s="301">
        <v>50</v>
      </c>
      <c r="AS1474" s="116" t="str">
        <f t="shared" si="202"/>
        <v>N</v>
      </c>
      <c r="AT1474" s="113">
        <f>IFERROR(SUMIF('Current NLData'!A:A,'Payment Changes'!G1474,'Current NLData'!K:K)/COUNTIF('Current NLData'!A:A,'Payment Changes'!G1474),0)+IFERROR(VLOOKUP(G1474&amp;"-ALL",NLPaymentExport,10,FALSE),0)</f>
        <v>0</v>
      </c>
      <c r="AU1474" s="117">
        <f t="shared" si="204"/>
        <v>50</v>
      </c>
    </row>
    <row r="1475" spans="1:47" ht="28.5" outlineLevel="1" x14ac:dyDescent="0.45">
      <c r="A1475" s="3"/>
      <c r="C1475" s="4"/>
      <c r="D1475" s="456"/>
      <c r="E1475" s="90" t="str">
        <f t="shared" si="213"/>
        <v>Alburquerque</v>
      </c>
      <c r="F1475" s="92" t="s">
        <v>927</v>
      </c>
      <c r="G1475" s="98" t="str">
        <f t="shared" si="211"/>
        <v>CP578-RETURN - 2nd don of the week -BONUS</v>
      </c>
      <c r="H1475" s="457"/>
      <c r="I1475" s="36" t="s">
        <v>85</v>
      </c>
      <c r="J1475" s="58">
        <v>45</v>
      </c>
      <c r="K1475" s="58"/>
      <c r="L1475" s="58"/>
      <c r="M1475" s="58"/>
      <c r="N1475" s="58"/>
      <c r="O1475" s="58"/>
      <c r="P1475" s="58"/>
      <c r="Q1475" s="58"/>
      <c r="R1475" s="58"/>
      <c r="S1475" s="58"/>
      <c r="T1475" s="58"/>
      <c r="U1475" s="58"/>
      <c r="V1475" s="186"/>
      <c r="W1475" s="214"/>
      <c r="X1475" s="214"/>
      <c r="Y1475" s="214"/>
      <c r="Z1475" s="214"/>
      <c r="AA1475" s="214">
        <v>30</v>
      </c>
      <c r="AB1475" s="214">
        <v>30</v>
      </c>
      <c r="AC1475" s="214">
        <v>30</v>
      </c>
      <c r="AD1475" s="214">
        <v>30</v>
      </c>
      <c r="AE1475" s="214">
        <v>30</v>
      </c>
      <c r="AF1475" s="214">
        <v>30</v>
      </c>
      <c r="AG1475" s="214">
        <v>30</v>
      </c>
      <c r="AH1475" s="214">
        <v>30</v>
      </c>
      <c r="AI1475" s="214">
        <v>30</v>
      </c>
      <c r="AJ1475" s="301">
        <v>30</v>
      </c>
      <c r="AK1475" s="301">
        <v>30</v>
      </c>
      <c r="AL1475" s="301">
        <v>30</v>
      </c>
      <c r="AM1475" s="301"/>
      <c r="AN1475" s="289">
        <v>20</v>
      </c>
      <c r="AO1475" s="301">
        <v>20</v>
      </c>
      <c r="AP1475" s="301">
        <v>20</v>
      </c>
      <c r="AQ1475" s="301">
        <v>20</v>
      </c>
      <c r="AS1475" s="116" t="str">
        <f t="shared" ref="AS1475:AS1481" si="214">IF(AP1475=AQ1475,"N","Y")</f>
        <v>N</v>
      </c>
      <c r="AT1475" s="113">
        <f>IFERROR(SUMIF('Current NLData'!A:A,'Payment Changes'!G1475,'Current NLData'!K:K)/COUNTIF('Current NLData'!A:A,'Payment Changes'!G1475),0)+IFERROR(VLOOKUP(G1475&amp;"-ALL",NLPaymentExport,10,FALSE),0)</f>
        <v>0</v>
      </c>
      <c r="AU1475" s="117">
        <f t="shared" si="204"/>
        <v>20</v>
      </c>
    </row>
    <row r="1476" spans="1:47" ht="28.5" outlineLevel="1" x14ac:dyDescent="0.45">
      <c r="A1476" s="3"/>
      <c r="C1476" s="4"/>
      <c r="D1476" s="456"/>
      <c r="E1476" s="90" t="str">
        <f t="shared" si="213"/>
        <v>Alburquerque</v>
      </c>
      <c r="F1476" s="92" t="s">
        <v>927</v>
      </c>
      <c r="G1476" s="98" t="str">
        <f t="shared" si="211"/>
        <v>CP578-RETURN - 5th don of the month -BONUS</v>
      </c>
      <c r="H1476" s="457"/>
      <c r="I1476" s="37" t="s">
        <v>86</v>
      </c>
      <c r="J1476" s="65">
        <v>0</v>
      </c>
      <c r="K1476" s="65"/>
      <c r="L1476" s="65"/>
      <c r="M1476" s="65"/>
      <c r="N1476" s="65"/>
      <c r="O1476" s="65"/>
      <c r="P1476" s="65"/>
      <c r="Q1476" s="65"/>
      <c r="R1476" s="65"/>
      <c r="S1476" s="65"/>
      <c r="T1476" s="65"/>
      <c r="U1476" s="65"/>
      <c r="V1476" s="188"/>
      <c r="W1476" s="222"/>
      <c r="X1476" s="222"/>
      <c r="Y1476" s="222"/>
      <c r="Z1476" s="222"/>
      <c r="AA1476" s="222">
        <v>0</v>
      </c>
      <c r="AB1476" s="222">
        <v>0</v>
      </c>
      <c r="AC1476" s="222">
        <v>0</v>
      </c>
      <c r="AD1476" s="222">
        <v>0</v>
      </c>
      <c r="AE1476" s="222">
        <v>0</v>
      </c>
      <c r="AF1476" s="222">
        <v>0</v>
      </c>
      <c r="AG1476" s="222">
        <v>0</v>
      </c>
      <c r="AH1476" s="222">
        <v>0</v>
      </c>
      <c r="AI1476" s="222">
        <v>0</v>
      </c>
      <c r="AJ1476" s="303">
        <v>0</v>
      </c>
      <c r="AK1476" s="303">
        <v>0</v>
      </c>
      <c r="AL1476" s="303">
        <v>0</v>
      </c>
      <c r="AM1476" s="301"/>
      <c r="AN1476" s="272">
        <v>0</v>
      </c>
      <c r="AO1476" s="301">
        <v>0</v>
      </c>
      <c r="AP1476" s="301">
        <v>0</v>
      </c>
      <c r="AQ1476" s="301">
        <v>0</v>
      </c>
      <c r="AS1476" s="116" t="str">
        <f t="shared" si="214"/>
        <v>N</v>
      </c>
      <c r="AT1476" s="113">
        <f>IFERROR(SUMIF('Current NLData'!A:A,'Payment Changes'!G1476,'Current NLData'!K:K)/COUNTIF('Current NLData'!A:A,'Payment Changes'!G1476),0)+IFERROR(VLOOKUP(G1476&amp;"-ALL",NLPaymentExport,10,FALSE),0)</f>
        <v>0</v>
      </c>
      <c r="AU1476" s="117">
        <f t="shared" si="204"/>
        <v>0</v>
      </c>
    </row>
    <row r="1477" spans="1:47" ht="28.5" outlineLevel="1" x14ac:dyDescent="0.45">
      <c r="A1477" s="3"/>
      <c r="C1477" s="4"/>
      <c r="D1477" s="456"/>
      <c r="E1477" s="90" t="str">
        <f t="shared" si="213"/>
        <v>Alburquerque</v>
      </c>
      <c r="F1477" s="92" t="s">
        <v>927</v>
      </c>
      <c r="G1477" s="98" t="str">
        <f t="shared" si="211"/>
        <v>CP578-RETURN - 6th don of the month -BONUS</v>
      </c>
      <c r="H1477" s="457"/>
      <c r="I1477" s="38" t="s">
        <v>87</v>
      </c>
      <c r="J1477" s="58">
        <v>0</v>
      </c>
      <c r="K1477" s="58"/>
      <c r="L1477" s="58"/>
      <c r="M1477" s="58"/>
      <c r="N1477" s="58"/>
      <c r="O1477" s="58"/>
      <c r="P1477" s="58"/>
      <c r="Q1477" s="58"/>
      <c r="R1477" s="58"/>
      <c r="S1477" s="58"/>
      <c r="T1477" s="58"/>
      <c r="U1477" s="58"/>
      <c r="V1477" s="186"/>
      <c r="W1477" s="214"/>
      <c r="X1477" s="214"/>
      <c r="Y1477" s="214"/>
      <c r="Z1477" s="214"/>
      <c r="AA1477" s="214">
        <v>30</v>
      </c>
      <c r="AB1477" s="214">
        <v>30</v>
      </c>
      <c r="AC1477" s="214">
        <v>30</v>
      </c>
      <c r="AD1477" s="214">
        <v>30</v>
      </c>
      <c r="AE1477" s="214">
        <v>30</v>
      </c>
      <c r="AF1477" s="214">
        <v>30</v>
      </c>
      <c r="AG1477" s="214">
        <v>30</v>
      </c>
      <c r="AH1477" s="214">
        <v>30</v>
      </c>
      <c r="AI1477" s="214">
        <v>30</v>
      </c>
      <c r="AJ1477" s="301">
        <v>30</v>
      </c>
      <c r="AK1477" s="301">
        <v>30</v>
      </c>
      <c r="AL1477" s="301">
        <v>30</v>
      </c>
      <c r="AM1477" s="301"/>
      <c r="AN1477" s="272">
        <v>0</v>
      </c>
      <c r="AO1477" s="301">
        <v>0</v>
      </c>
      <c r="AP1477" s="301">
        <v>0</v>
      </c>
      <c r="AQ1477" s="301">
        <v>0</v>
      </c>
      <c r="AS1477" s="116" t="str">
        <f t="shared" si="214"/>
        <v>N</v>
      </c>
      <c r="AT1477" s="113">
        <f>IFERROR(SUMIF('Current NLData'!A:A,'Payment Changes'!G1477,'Current NLData'!K:K)/COUNTIF('Current NLData'!A:A,'Payment Changes'!G1477),0)+IFERROR(VLOOKUP(G1477&amp;"-ALL",NLPaymentExport,10,FALSE),0)</f>
        <v>0</v>
      </c>
      <c r="AU1477" s="117">
        <f t="shared" si="204"/>
        <v>0</v>
      </c>
    </row>
    <row r="1478" spans="1:47" ht="28.5" outlineLevel="1" x14ac:dyDescent="0.45">
      <c r="A1478" s="3"/>
      <c r="C1478" s="4"/>
      <c r="D1478" s="456"/>
      <c r="E1478" s="90" t="str">
        <f t="shared" si="213"/>
        <v>Alburquerque</v>
      </c>
      <c r="F1478" s="92" t="s">
        <v>927</v>
      </c>
      <c r="G1478" s="98" t="str">
        <f t="shared" si="211"/>
        <v>CP578-RETURN - 7th don of the month -BONUS</v>
      </c>
      <c r="H1478" s="457"/>
      <c r="I1478" s="38" t="s">
        <v>88</v>
      </c>
      <c r="J1478" s="58">
        <v>0</v>
      </c>
      <c r="K1478" s="58"/>
      <c r="L1478" s="58"/>
      <c r="M1478" s="58"/>
      <c r="N1478" s="58"/>
      <c r="O1478" s="58"/>
      <c r="P1478" s="58"/>
      <c r="Q1478" s="58"/>
      <c r="R1478" s="58"/>
      <c r="S1478" s="58"/>
      <c r="T1478" s="58"/>
      <c r="U1478" s="58"/>
      <c r="V1478" s="186"/>
      <c r="W1478" s="214"/>
      <c r="X1478" s="214"/>
      <c r="Y1478" s="214"/>
      <c r="Z1478" s="214"/>
      <c r="AA1478" s="214">
        <v>0</v>
      </c>
      <c r="AB1478" s="214">
        <v>0</v>
      </c>
      <c r="AC1478" s="214">
        <v>0</v>
      </c>
      <c r="AD1478" s="214">
        <v>0</v>
      </c>
      <c r="AE1478" s="214">
        <v>0</v>
      </c>
      <c r="AF1478" s="214">
        <v>0</v>
      </c>
      <c r="AG1478" s="214">
        <v>0</v>
      </c>
      <c r="AH1478" s="214">
        <v>0</v>
      </c>
      <c r="AI1478" s="214">
        <v>0</v>
      </c>
      <c r="AJ1478" s="301">
        <v>0</v>
      </c>
      <c r="AK1478" s="301">
        <v>0</v>
      </c>
      <c r="AL1478" s="301">
        <v>0</v>
      </c>
      <c r="AM1478" s="301"/>
      <c r="AN1478" s="272">
        <v>0</v>
      </c>
      <c r="AO1478" s="301">
        <v>0</v>
      </c>
      <c r="AP1478" s="301">
        <v>0</v>
      </c>
      <c r="AQ1478" s="301">
        <v>0</v>
      </c>
      <c r="AS1478" s="116" t="str">
        <f t="shared" si="214"/>
        <v>N</v>
      </c>
      <c r="AT1478" s="113">
        <f>IFERROR(SUMIF('Current NLData'!A:A,'Payment Changes'!G1478,'Current NLData'!K:K)/COUNTIF('Current NLData'!A:A,'Payment Changes'!G1478),0)+IFERROR(VLOOKUP(G1478&amp;"-ALL",NLPaymentExport,10,FALSE),0)</f>
        <v>0</v>
      </c>
      <c r="AU1478" s="117">
        <f t="shared" si="204"/>
        <v>0</v>
      </c>
    </row>
    <row r="1479" spans="1:47" ht="28.5" outlineLevel="1" x14ac:dyDescent="0.45">
      <c r="A1479" s="3"/>
      <c r="C1479" s="4"/>
      <c r="D1479" s="456"/>
      <c r="E1479" s="90" t="str">
        <f t="shared" si="213"/>
        <v>Alburquerque</v>
      </c>
      <c r="F1479" s="92" t="s">
        <v>927</v>
      </c>
      <c r="G1479" s="98" t="str">
        <f t="shared" si="211"/>
        <v>CP578-RETURN - 8th don of the month -BONUS</v>
      </c>
      <c r="H1479" s="457"/>
      <c r="I1479" s="38" t="s">
        <v>89</v>
      </c>
      <c r="J1479" s="58">
        <v>0</v>
      </c>
      <c r="K1479" s="58"/>
      <c r="L1479" s="58"/>
      <c r="M1479" s="58"/>
      <c r="N1479" s="58"/>
      <c r="O1479" s="58"/>
      <c r="P1479" s="58"/>
      <c r="Q1479" s="58"/>
      <c r="R1479" s="58"/>
      <c r="S1479" s="58"/>
      <c r="T1479" s="58"/>
      <c r="U1479" s="58"/>
      <c r="V1479" s="186"/>
      <c r="W1479" s="214"/>
      <c r="X1479" s="214"/>
      <c r="Y1479" s="214"/>
      <c r="Z1479" s="214"/>
      <c r="AA1479" s="214">
        <v>0</v>
      </c>
      <c r="AB1479" s="214">
        <v>0</v>
      </c>
      <c r="AC1479" s="214">
        <v>0</v>
      </c>
      <c r="AD1479" s="214">
        <v>0</v>
      </c>
      <c r="AE1479" s="214">
        <v>0</v>
      </c>
      <c r="AF1479" s="214">
        <v>0</v>
      </c>
      <c r="AG1479" s="214">
        <v>0</v>
      </c>
      <c r="AH1479" s="214">
        <v>0</v>
      </c>
      <c r="AI1479" s="214">
        <v>0</v>
      </c>
      <c r="AJ1479" s="301">
        <v>0</v>
      </c>
      <c r="AK1479" s="301">
        <v>0</v>
      </c>
      <c r="AL1479" s="301">
        <v>0</v>
      </c>
      <c r="AM1479" s="301"/>
      <c r="AN1479" s="272">
        <v>0</v>
      </c>
      <c r="AO1479" s="301">
        <v>0</v>
      </c>
      <c r="AP1479" s="301">
        <v>0</v>
      </c>
      <c r="AQ1479" s="301">
        <v>0</v>
      </c>
      <c r="AS1479" s="116" t="str">
        <f t="shared" si="214"/>
        <v>N</v>
      </c>
      <c r="AT1479" s="113">
        <f>IFERROR(SUMIF('Current NLData'!A:A,'Payment Changes'!G1479,'Current NLData'!K:K)/COUNTIF('Current NLData'!A:A,'Payment Changes'!G1479),0)+IFERROR(VLOOKUP(G1479&amp;"-ALL",NLPaymentExport,10,FALSE),0)</f>
        <v>0</v>
      </c>
      <c r="AU1479" s="117">
        <f t="shared" ref="AU1479:AU1481" si="215">IF(OR(I1479 = "New Donor", I1479="Return Donor", I1479="Retention Bonus", I1479="Referral", I1479 = ""),"",AQ1479-AT1479 )</f>
        <v>0</v>
      </c>
    </row>
    <row r="1480" spans="1:47" ht="28.5" outlineLevel="1" x14ac:dyDescent="0.45">
      <c r="A1480" s="3"/>
      <c r="C1480" s="4" t="str">
        <f>IF(J1480=0,"Warning","")</f>
        <v/>
      </c>
      <c r="D1480" s="456"/>
      <c r="E1480" s="90" t="str">
        <f t="shared" si="213"/>
        <v>Alburquerque</v>
      </c>
      <c r="F1480" s="92" t="s">
        <v>927</v>
      </c>
      <c r="G1480" s="98" t="str">
        <f t="shared" si="211"/>
        <v>CP578-RETURN - Buddy referral  -BONUS</v>
      </c>
      <c r="H1480" s="457"/>
      <c r="I1480" s="39" t="s">
        <v>90</v>
      </c>
      <c r="J1480" s="58">
        <v>50</v>
      </c>
      <c r="K1480" s="58"/>
      <c r="L1480" s="58"/>
      <c r="M1480" s="58"/>
      <c r="N1480" s="58"/>
      <c r="O1480" s="58"/>
      <c r="P1480" s="58"/>
      <c r="Q1480" s="58"/>
      <c r="R1480" s="58"/>
      <c r="S1480" s="58"/>
      <c r="T1480" s="58"/>
      <c r="U1480" s="58"/>
      <c r="V1480" s="186"/>
      <c r="W1480" s="214"/>
      <c r="X1480" s="214"/>
      <c r="Y1480" s="214"/>
      <c r="Z1480" s="214"/>
      <c r="AA1480" s="214">
        <v>100</v>
      </c>
      <c r="AB1480" s="214">
        <v>100</v>
      </c>
      <c r="AC1480" s="214">
        <v>100</v>
      </c>
      <c r="AD1480" s="214">
        <v>100</v>
      </c>
      <c r="AE1480" s="214">
        <v>100</v>
      </c>
      <c r="AF1480" s="214">
        <v>100</v>
      </c>
      <c r="AG1480" s="214">
        <v>100</v>
      </c>
      <c r="AH1480" s="214">
        <v>100</v>
      </c>
      <c r="AI1480" s="214">
        <v>100</v>
      </c>
      <c r="AJ1480" s="301">
        <v>100</v>
      </c>
      <c r="AK1480" s="301">
        <v>100</v>
      </c>
      <c r="AL1480" s="301">
        <v>100</v>
      </c>
      <c r="AM1480" s="301"/>
      <c r="AN1480" s="289">
        <v>100</v>
      </c>
      <c r="AO1480" s="301">
        <v>100</v>
      </c>
      <c r="AP1480" s="301">
        <v>100</v>
      </c>
      <c r="AQ1480" s="301">
        <v>100</v>
      </c>
      <c r="AS1480" s="116" t="str">
        <f t="shared" si="214"/>
        <v>N</v>
      </c>
      <c r="AT1480" s="113">
        <f>IFERROR(SUMIF('Current NLData'!A:A,'Payment Changes'!G1480,'Current NLData'!K:K)/COUNTIF('Current NLData'!A:A,'Payment Changes'!G1480),0)+IFERROR(VLOOKUP(G1480&amp;"-ALL",NLPaymentExport,10,FALSE),0)</f>
        <v>0</v>
      </c>
      <c r="AU1480" s="117">
        <f t="shared" si="215"/>
        <v>100</v>
      </c>
    </row>
    <row r="1481" spans="1:47" ht="21" outlineLevel="1" x14ac:dyDescent="0.65">
      <c r="A1481" s="85"/>
      <c r="B1481" s="348"/>
      <c r="C1481" s="160"/>
      <c r="D1481" s="86"/>
      <c r="E1481" s="86"/>
      <c r="F1481" s="86"/>
      <c r="G1481" s="86"/>
      <c r="H1481" s="95"/>
      <c r="I1481" s="87"/>
      <c r="J1481" s="88"/>
      <c r="K1481" s="88"/>
      <c r="L1481" s="88"/>
      <c r="M1481" s="88"/>
      <c r="N1481" s="88"/>
      <c r="O1481" s="88"/>
      <c r="P1481" s="88"/>
      <c r="Q1481" s="88"/>
      <c r="R1481" s="88"/>
      <c r="S1481" s="88"/>
      <c r="T1481" s="88"/>
      <c r="U1481" s="88"/>
      <c r="V1481" s="189" t="s">
        <v>91</v>
      </c>
      <c r="W1481" s="189" t="s">
        <v>91</v>
      </c>
      <c r="X1481" s="189" t="s">
        <v>91</v>
      </c>
      <c r="Y1481" s="189" t="s">
        <v>91</v>
      </c>
      <c r="Z1481" s="189" t="s">
        <v>91</v>
      </c>
      <c r="AA1481" s="189" t="s">
        <v>91</v>
      </c>
      <c r="AB1481" s="189" t="s">
        <v>91</v>
      </c>
      <c r="AC1481" s="189" t="s">
        <v>91</v>
      </c>
      <c r="AD1481" s="257" t="s">
        <v>91</v>
      </c>
      <c r="AE1481" s="257" t="s">
        <v>91</v>
      </c>
      <c r="AF1481" s="257" t="s">
        <v>91</v>
      </c>
      <c r="AG1481" s="257" t="s">
        <v>91</v>
      </c>
      <c r="AH1481" s="257" t="s">
        <v>91</v>
      </c>
      <c r="AI1481" s="257" t="s">
        <v>91</v>
      </c>
      <c r="AJ1481" s="311" t="s">
        <v>91</v>
      </c>
      <c r="AK1481" s="311" t="s">
        <v>91</v>
      </c>
      <c r="AL1481" s="311" t="s">
        <v>91</v>
      </c>
      <c r="AM1481" s="311" t="s">
        <v>91</v>
      </c>
      <c r="AN1481" s="288" t="s">
        <v>91</v>
      </c>
      <c r="AO1481" s="311" t="s">
        <v>91</v>
      </c>
      <c r="AP1481" s="311" t="s">
        <v>91</v>
      </c>
      <c r="AQ1481" s="311" t="s">
        <v>91</v>
      </c>
      <c r="AS1481" s="116" t="str">
        <f t="shared" si="214"/>
        <v>N</v>
      </c>
      <c r="AT1481" s="113">
        <f>IFERROR(SUMIF('Current NLData'!A:A,'Payment Changes'!G1481,'Current NLData'!K:K)/COUNTIF('Current NLData'!A:A,'Payment Changes'!G1481),0)+IFERROR(VLOOKUP(G1481&amp;"-ALL",NLPaymentExport,10,FALSE),0)</f>
        <v>0</v>
      </c>
      <c r="AU1481" s="117" t="str">
        <f t="shared" si="215"/>
        <v/>
      </c>
    </row>
  </sheetData>
  <autoFilter ref="A1:CB1481" xr:uid="{C1528FF5-E65D-4104-9EC5-E99E4B6EB0C1}"/>
  <mergeCells count="518">
    <mergeCell ref="D1466:D1480"/>
    <mergeCell ref="H1466:H1480"/>
    <mergeCell ref="A1442:A1445"/>
    <mergeCell ref="B1442:B1445"/>
    <mergeCell ref="C1442:C1445"/>
    <mergeCell ref="D1442:D1445"/>
    <mergeCell ref="H1442:H1445"/>
    <mergeCell ref="D1446:D1460"/>
    <mergeCell ref="H1446:H1460"/>
    <mergeCell ref="A1462:A1465"/>
    <mergeCell ref="B1462:B1465"/>
    <mergeCell ref="C1462:C1465"/>
    <mergeCell ref="D1462:D1465"/>
    <mergeCell ref="H1462:H1465"/>
    <mergeCell ref="D1406:D1420"/>
    <mergeCell ref="H1406:H1420"/>
    <mergeCell ref="A1422:A1425"/>
    <mergeCell ref="B1422:B1425"/>
    <mergeCell ref="C1422:C1425"/>
    <mergeCell ref="D1422:D1425"/>
    <mergeCell ref="H1422:H1425"/>
    <mergeCell ref="D1426:D1440"/>
    <mergeCell ref="H1426:H1440"/>
    <mergeCell ref="A1382:A1385"/>
    <mergeCell ref="B1382:B1385"/>
    <mergeCell ref="C1382:C1385"/>
    <mergeCell ref="D1382:D1385"/>
    <mergeCell ref="H1382:H1385"/>
    <mergeCell ref="D1386:D1400"/>
    <mergeCell ref="H1386:H1400"/>
    <mergeCell ref="A1402:A1405"/>
    <mergeCell ref="B1402:B1405"/>
    <mergeCell ref="C1402:C1405"/>
    <mergeCell ref="D1402:D1405"/>
    <mergeCell ref="H1402:H1405"/>
    <mergeCell ref="A1362:A1365"/>
    <mergeCell ref="B1362:B1365"/>
    <mergeCell ref="C1362:C1365"/>
    <mergeCell ref="D1362:D1365"/>
    <mergeCell ref="H1362:H1365"/>
    <mergeCell ref="D1366:D1380"/>
    <mergeCell ref="H1366:H1380"/>
    <mergeCell ref="A1322:A1325"/>
    <mergeCell ref="B1322:B1325"/>
    <mergeCell ref="C1322:C1325"/>
    <mergeCell ref="D1322:D1325"/>
    <mergeCell ref="H1322:H1325"/>
    <mergeCell ref="D1326:D1340"/>
    <mergeCell ref="H1326:H1340"/>
    <mergeCell ref="A1342:A1345"/>
    <mergeCell ref="B1342:B1345"/>
    <mergeCell ref="C1342:C1345"/>
    <mergeCell ref="D1342:D1345"/>
    <mergeCell ref="H1342:H1345"/>
    <mergeCell ref="D1346:D1360"/>
    <mergeCell ref="H1346:H1360"/>
    <mergeCell ref="B82:B85"/>
    <mergeCell ref="C82:C85"/>
    <mergeCell ref="D82:D85"/>
    <mergeCell ref="D86:D100"/>
    <mergeCell ref="A2:A5"/>
    <mergeCell ref="B2:B5"/>
    <mergeCell ref="C2:C5"/>
    <mergeCell ref="H22:H25"/>
    <mergeCell ref="H26:H40"/>
    <mergeCell ref="D2:D5"/>
    <mergeCell ref="B62:B65"/>
    <mergeCell ref="C62:C65"/>
    <mergeCell ref="D62:D65"/>
    <mergeCell ref="A82:A85"/>
    <mergeCell ref="H62:H65"/>
    <mergeCell ref="H66:H80"/>
    <mergeCell ref="D46:D60"/>
    <mergeCell ref="H46:H60"/>
    <mergeCell ref="D66:D80"/>
    <mergeCell ref="H82:H85"/>
    <mergeCell ref="A62:A65"/>
    <mergeCell ref="H2:H5"/>
    <mergeCell ref="H6:H20"/>
    <mergeCell ref="A42:A45"/>
    <mergeCell ref="B42:B45"/>
    <mergeCell ref="C42:C45"/>
    <mergeCell ref="D42:D45"/>
    <mergeCell ref="H42:H45"/>
    <mergeCell ref="A22:A25"/>
    <mergeCell ref="B22:B25"/>
    <mergeCell ref="C22:C25"/>
    <mergeCell ref="D22:D25"/>
    <mergeCell ref="D26:D40"/>
    <mergeCell ref="D6:D20"/>
    <mergeCell ref="H102:H105"/>
    <mergeCell ref="H106:H120"/>
    <mergeCell ref="D146:D160"/>
    <mergeCell ref="H142:H145"/>
    <mergeCell ref="H146:H160"/>
    <mergeCell ref="H122:H125"/>
    <mergeCell ref="H126:H140"/>
    <mergeCell ref="H86:H100"/>
    <mergeCell ref="A162:A165"/>
    <mergeCell ref="B162:B165"/>
    <mergeCell ref="C162:C165"/>
    <mergeCell ref="D162:D165"/>
    <mergeCell ref="D166:D180"/>
    <mergeCell ref="H162:H165"/>
    <mergeCell ref="H166:H180"/>
    <mergeCell ref="A102:A105"/>
    <mergeCell ref="B102:B105"/>
    <mergeCell ref="C102:C105"/>
    <mergeCell ref="D102:D105"/>
    <mergeCell ref="D106:D120"/>
    <mergeCell ref="A142:A145"/>
    <mergeCell ref="D142:D145"/>
    <mergeCell ref="A122:A125"/>
    <mergeCell ref="B122:B125"/>
    <mergeCell ref="C122:C125"/>
    <mergeCell ref="D122:D125"/>
    <mergeCell ref="D126:D140"/>
    <mergeCell ref="B142:B145"/>
    <mergeCell ref="C142:C145"/>
    <mergeCell ref="A202:A205"/>
    <mergeCell ref="B202:B205"/>
    <mergeCell ref="C202:C205"/>
    <mergeCell ref="D202:D205"/>
    <mergeCell ref="D206:D220"/>
    <mergeCell ref="H202:H205"/>
    <mergeCell ref="H206:H220"/>
    <mergeCell ref="A182:A185"/>
    <mergeCell ref="B182:B185"/>
    <mergeCell ref="C182:C185"/>
    <mergeCell ref="D182:D185"/>
    <mergeCell ref="D186:D200"/>
    <mergeCell ref="H182:H185"/>
    <mergeCell ref="H186:H200"/>
    <mergeCell ref="A242:A245"/>
    <mergeCell ref="B242:B245"/>
    <mergeCell ref="C242:C245"/>
    <mergeCell ref="D242:D245"/>
    <mergeCell ref="D246:D260"/>
    <mergeCell ref="H242:H245"/>
    <mergeCell ref="H246:H260"/>
    <mergeCell ref="A222:A225"/>
    <mergeCell ref="B222:B225"/>
    <mergeCell ref="C222:C225"/>
    <mergeCell ref="D222:D225"/>
    <mergeCell ref="D226:D240"/>
    <mergeCell ref="H222:H225"/>
    <mergeCell ref="H226:H240"/>
    <mergeCell ref="A282:A285"/>
    <mergeCell ref="B282:B285"/>
    <mergeCell ref="C282:C285"/>
    <mergeCell ref="D282:D285"/>
    <mergeCell ref="D286:D300"/>
    <mergeCell ref="H282:H285"/>
    <mergeCell ref="H286:H300"/>
    <mergeCell ref="A262:A265"/>
    <mergeCell ref="B262:B265"/>
    <mergeCell ref="C262:C265"/>
    <mergeCell ref="D262:D265"/>
    <mergeCell ref="D266:D280"/>
    <mergeCell ref="H262:H265"/>
    <mergeCell ref="H266:H280"/>
    <mergeCell ref="A322:A325"/>
    <mergeCell ref="B322:B325"/>
    <mergeCell ref="C322:C325"/>
    <mergeCell ref="D322:D325"/>
    <mergeCell ref="D326:D340"/>
    <mergeCell ref="H322:H325"/>
    <mergeCell ref="H326:H340"/>
    <mergeCell ref="A302:A305"/>
    <mergeCell ref="B302:B305"/>
    <mergeCell ref="C302:C305"/>
    <mergeCell ref="D302:D305"/>
    <mergeCell ref="D306:D320"/>
    <mergeCell ref="H302:H305"/>
    <mergeCell ref="H306:H320"/>
    <mergeCell ref="A362:A365"/>
    <mergeCell ref="B362:B365"/>
    <mergeCell ref="C362:C365"/>
    <mergeCell ref="D362:D365"/>
    <mergeCell ref="D366:D380"/>
    <mergeCell ref="H362:H365"/>
    <mergeCell ref="H366:H380"/>
    <mergeCell ref="A342:A345"/>
    <mergeCell ref="B342:B345"/>
    <mergeCell ref="C342:C345"/>
    <mergeCell ref="D342:D345"/>
    <mergeCell ref="D346:D360"/>
    <mergeCell ref="H342:H345"/>
    <mergeCell ref="H346:H360"/>
    <mergeCell ref="A402:A405"/>
    <mergeCell ref="B402:B405"/>
    <mergeCell ref="C402:C405"/>
    <mergeCell ref="D402:D405"/>
    <mergeCell ref="D406:D420"/>
    <mergeCell ref="H402:H405"/>
    <mergeCell ref="H406:H420"/>
    <mergeCell ref="A382:A385"/>
    <mergeCell ref="B382:B385"/>
    <mergeCell ref="C382:C385"/>
    <mergeCell ref="D382:D385"/>
    <mergeCell ref="D386:D400"/>
    <mergeCell ref="H382:H385"/>
    <mergeCell ref="H386:H400"/>
    <mergeCell ref="A442:A445"/>
    <mergeCell ref="B442:B445"/>
    <mergeCell ref="C442:C445"/>
    <mergeCell ref="D442:D445"/>
    <mergeCell ref="D446:D460"/>
    <mergeCell ref="H442:H445"/>
    <mergeCell ref="H446:H460"/>
    <mergeCell ref="A422:A425"/>
    <mergeCell ref="B422:B425"/>
    <mergeCell ref="C422:C425"/>
    <mergeCell ref="D422:D425"/>
    <mergeCell ref="D426:D440"/>
    <mergeCell ref="H422:H425"/>
    <mergeCell ref="H426:H440"/>
    <mergeCell ref="A482:A485"/>
    <mergeCell ref="B482:B485"/>
    <mergeCell ref="C482:C485"/>
    <mergeCell ref="D482:D485"/>
    <mergeCell ref="D486:D500"/>
    <mergeCell ref="H482:H485"/>
    <mergeCell ref="H486:H500"/>
    <mergeCell ref="A462:A465"/>
    <mergeCell ref="B462:B465"/>
    <mergeCell ref="C462:C465"/>
    <mergeCell ref="D462:D465"/>
    <mergeCell ref="D466:D480"/>
    <mergeCell ref="H462:H465"/>
    <mergeCell ref="H466:H480"/>
    <mergeCell ref="A522:A525"/>
    <mergeCell ref="B522:B525"/>
    <mergeCell ref="C522:C525"/>
    <mergeCell ref="D522:D525"/>
    <mergeCell ref="D526:D540"/>
    <mergeCell ref="H522:H525"/>
    <mergeCell ref="A502:A505"/>
    <mergeCell ref="B502:B505"/>
    <mergeCell ref="C502:C505"/>
    <mergeCell ref="D502:D505"/>
    <mergeCell ref="D506:D520"/>
    <mergeCell ref="H502:H505"/>
    <mergeCell ref="H506:H520"/>
    <mergeCell ref="H526:H540"/>
    <mergeCell ref="A562:A565"/>
    <mergeCell ref="B562:B565"/>
    <mergeCell ref="C562:C565"/>
    <mergeCell ref="D562:D565"/>
    <mergeCell ref="D566:D580"/>
    <mergeCell ref="H562:H565"/>
    <mergeCell ref="H566:H580"/>
    <mergeCell ref="A542:A545"/>
    <mergeCell ref="B542:B545"/>
    <mergeCell ref="C542:C545"/>
    <mergeCell ref="D542:D545"/>
    <mergeCell ref="D546:D560"/>
    <mergeCell ref="H542:H545"/>
    <mergeCell ref="H546:H560"/>
    <mergeCell ref="A602:A605"/>
    <mergeCell ref="B602:B605"/>
    <mergeCell ref="C602:C605"/>
    <mergeCell ref="D602:D605"/>
    <mergeCell ref="D606:D620"/>
    <mergeCell ref="H602:H605"/>
    <mergeCell ref="H606:H620"/>
    <mergeCell ref="A582:A585"/>
    <mergeCell ref="B582:B585"/>
    <mergeCell ref="C582:C585"/>
    <mergeCell ref="D582:D585"/>
    <mergeCell ref="D586:D600"/>
    <mergeCell ref="H582:H585"/>
    <mergeCell ref="H586:H600"/>
    <mergeCell ref="A642:A645"/>
    <mergeCell ref="B642:B645"/>
    <mergeCell ref="C642:C645"/>
    <mergeCell ref="D642:D645"/>
    <mergeCell ref="D646:D660"/>
    <mergeCell ref="H642:H645"/>
    <mergeCell ref="H646:H660"/>
    <mergeCell ref="A622:A625"/>
    <mergeCell ref="B622:B625"/>
    <mergeCell ref="C622:C625"/>
    <mergeCell ref="D622:D625"/>
    <mergeCell ref="D626:D640"/>
    <mergeCell ref="H622:H625"/>
    <mergeCell ref="H626:H640"/>
    <mergeCell ref="A682:A685"/>
    <mergeCell ref="B682:B685"/>
    <mergeCell ref="C682:C685"/>
    <mergeCell ref="D682:D685"/>
    <mergeCell ref="D686:D700"/>
    <mergeCell ref="H682:H685"/>
    <mergeCell ref="H686:H700"/>
    <mergeCell ref="A662:A665"/>
    <mergeCell ref="B662:B665"/>
    <mergeCell ref="C662:C665"/>
    <mergeCell ref="D662:D665"/>
    <mergeCell ref="D666:D680"/>
    <mergeCell ref="H662:H665"/>
    <mergeCell ref="H666:H680"/>
    <mergeCell ref="A722:A725"/>
    <mergeCell ref="B722:B725"/>
    <mergeCell ref="C722:C725"/>
    <mergeCell ref="D722:D725"/>
    <mergeCell ref="D726:D740"/>
    <mergeCell ref="H722:H725"/>
    <mergeCell ref="H726:H740"/>
    <mergeCell ref="A702:A705"/>
    <mergeCell ref="B702:B705"/>
    <mergeCell ref="C702:C705"/>
    <mergeCell ref="D702:D705"/>
    <mergeCell ref="D706:D720"/>
    <mergeCell ref="H702:H705"/>
    <mergeCell ref="H706:H720"/>
    <mergeCell ref="A742:A745"/>
    <mergeCell ref="B742:B745"/>
    <mergeCell ref="C742:C745"/>
    <mergeCell ref="D742:D745"/>
    <mergeCell ref="D746:D760"/>
    <mergeCell ref="H742:H745"/>
    <mergeCell ref="H746:H760"/>
    <mergeCell ref="A782:A785"/>
    <mergeCell ref="B782:B785"/>
    <mergeCell ref="C782:C785"/>
    <mergeCell ref="D782:D785"/>
    <mergeCell ref="D786:D800"/>
    <mergeCell ref="H782:H785"/>
    <mergeCell ref="H786:H800"/>
    <mergeCell ref="A762:A765"/>
    <mergeCell ref="B762:B765"/>
    <mergeCell ref="C762:C765"/>
    <mergeCell ref="D762:D765"/>
    <mergeCell ref="D766:D780"/>
    <mergeCell ref="H762:H765"/>
    <mergeCell ref="H766:H780"/>
    <mergeCell ref="A822:A825"/>
    <mergeCell ref="B822:B825"/>
    <mergeCell ref="C822:C825"/>
    <mergeCell ref="D822:D825"/>
    <mergeCell ref="D826:D840"/>
    <mergeCell ref="H822:H825"/>
    <mergeCell ref="H826:H840"/>
    <mergeCell ref="A802:A805"/>
    <mergeCell ref="B802:B805"/>
    <mergeCell ref="C802:C805"/>
    <mergeCell ref="D802:D805"/>
    <mergeCell ref="D806:D820"/>
    <mergeCell ref="H802:H805"/>
    <mergeCell ref="H806:H820"/>
    <mergeCell ref="A862:A865"/>
    <mergeCell ref="B862:B865"/>
    <mergeCell ref="C862:C865"/>
    <mergeCell ref="D862:D865"/>
    <mergeCell ref="D866:D880"/>
    <mergeCell ref="H862:H865"/>
    <mergeCell ref="H866:H880"/>
    <mergeCell ref="A842:A845"/>
    <mergeCell ref="B842:B845"/>
    <mergeCell ref="C842:C845"/>
    <mergeCell ref="D842:D845"/>
    <mergeCell ref="D846:D860"/>
    <mergeCell ref="H842:H845"/>
    <mergeCell ref="H846:H860"/>
    <mergeCell ref="A902:A905"/>
    <mergeCell ref="B902:B905"/>
    <mergeCell ref="C902:C905"/>
    <mergeCell ref="D902:D905"/>
    <mergeCell ref="D906:D920"/>
    <mergeCell ref="H902:H905"/>
    <mergeCell ref="H906:H920"/>
    <mergeCell ref="A882:A885"/>
    <mergeCell ref="B882:B885"/>
    <mergeCell ref="C882:C885"/>
    <mergeCell ref="D882:D885"/>
    <mergeCell ref="D886:D900"/>
    <mergeCell ref="H882:H885"/>
    <mergeCell ref="H886:H900"/>
    <mergeCell ref="A942:A945"/>
    <mergeCell ref="B942:B945"/>
    <mergeCell ref="C942:C945"/>
    <mergeCell ref="D942:D945"/>
    <mergeCell ref="D946:D960"/>
    <mergeCell ref="H942:H945"/>
    <mergeCell ref="H946:H960"/>
    <mergeCell ref="A922:A925"/>
    <mergeCell ref="B922:B925"/>
    <mergeCell ref="C922:C925"/>
    <mergeCell ref="D922:D925"/>
    <mergeCell ref="D926:D940"/>
    <mergeCell ref="H922:H925"/>
    <mergeCell ref="H926:H940"/>
    <mergeCell ref="A982:A985"/>
    <mergeCell ref="B982:B985"/>
    <mergeCell ref="C982:C985"/>
    <mergeCell ref="D982:D985"/>
    <mergeCell ref="D986:D1000"/>
    <mergeCell ref="H982:H985"/>
    <mergeCell ref="H986:H1000"/>
    <mergeCell ref="A962:A965"/>
    <mergeCell ref="B962:B965"/>
    <mergeCell ref="C962:C965"/>
    <mergeCell ref="D962:D965"/>
    <mergeCell ref="D966:D980"/>
    <mergeCell ref="H962:H965"/>
    <mergeCell ref="H966:H980"/>
    <mergeCell ref="A1022:A1025"/>
    <mergeCell ref="B1022:B1025"/>
    <mergeCell ref="C1022:C1025"/>
    <mergeCell ref="D1022:D1025"/>
    <mergeCell ref="D1026:D1040"/>
    <mergeCell ref="H1022:H1025"/>
    <mergeCell ref="H1026:H1040"/>
    <mergeCell ref="A1002:A1005"/>
    <mergeCell ref="B1002:B1005"/>
    <mergeCell ref="C1002:C1005"/>
    <mergeCell ref="D1002:D1005"/>
    <mergeCell ref="D1006:D1020"/>
    <mergeCell ref="H1002:H1005"/>
    <mergeCell ref="H1006:H1020"/>
    <mergeCell ref="A1062:A1065"/>
    <mergeCell ref="B1062:B1065"/>
    <mergeCell ref="C1062:C1065"/>
    <mergeCell ref="D1062:D1065"/>
    <mergeCell ref="D1066:D1080"/>
    <mergeCell ref="H1062:H1065"/>
    <mergeCell ref="H1066:H1080"/>
    <mergeCell ref="A1042:A1045"/>
    <mergeCell ref="B1042:B1045"/>
    <mergeCell ref="C1042:C1045"/>
    <mergeCell ref="D1042:D1045"/>
    <mergeCell ref="D1046:D1060"/>
    <mergeCell ref="H1042:H1045"/>
    <mergeCell ref="H1046:H1060"/>
    <mergeCell ref="A1102:A1105"/>
    <mergeCell ref="B1102:B1105"/>
    <mergeCell ref="C1102:C1105"/>
    <mergeCell ref="D1102:D1105"/>
    <mergeCell ref="D1106:D1120"/>
    <mergeCell ref="H1102:H1105"/>
    <mergeCell ref="H1106:H1120"/>
    <mergeCell ref="A1082:A1085"/>
    <mergeCell ref="B1082:B1085"/>
    <mergeCell ref="C1082:C1085"/>
    <mergeCell ref="D1082:D1085"/>
    <mergeCell ref="D1086:D1100"/>
    <mergeCell ref="H1082:H1085"/>
    <mergeCell ref="H1086:H1100"/>
    <mergeCell ref="A1142:A1145"/>
    <mergeCell ref="B1142:B1145"/>
    <mergeCell ref="C1142:C1145"/>
    <mergeCell ref="D1142:D1145"/>
    <mergeCell ref="D1146:D1160"/>
    <mergeCell ref="H1142:H1145"/>
    <mergeCell ref="H1146:H1160"/>
    <mergeCell ref="A1122:A1125"/>
    <mergeCell ref="B1122:B1125"/>
    <mergeCell ref="C1122:C1125"/>
    <mergeCell ref="D1122:D1125"/>
    <mergeCell ref="D1126:D1140"/>
    <mergeCell ref="H1122:H1125"/>
    <mergeCell ref="H1126:H1140"/>
    <mergeCell ref="A1182:A1185"/>
    <mergeCell ref="B1182:B1185"/>
    <mergeCell ref="C1182:C1185"/>
    <mergeCell ref="D1182:D1185"/>
    <mergeCell ref="D1186:D1200"/>
    <mergeCell ref="H1182:H1185"/>
    <mergeCell ref="H1186:H1200"/>
    <mergeCell ref="A1162:A1165"/>
    <mergeCell ref="B1162:B1165"/>
    <mergeCell ref="C1162:C1165"/>
    <mergeCell ref="D1162:D1165"/>
    <mergeCell ref="D1166:D1180"/>
    <mergeCell ref="H1162:H1165"/>
    <mergeCell ref="H1166:H1180"/>
    <mergeCell ref="D1226:D1240"/>
    <mergeCell ref="H1222:H1225"/>
    <mergeCell ref="H1226:H1240"/>
    <mergeCell ref="A1262:A1265"/>
    <mergeCell ref="B1262:B1265"/>
    <mergeCell ref="C1262:C1265"/>
    <mergeCell ref="D1262:D1265"/>
    <mergeCell ref="H1262:H1265"/>
    <mergeCell ref="A1242:A1245"/>
    <mergeCell ref="B1242:B1245"/>
    <mergeCell ref="C1242:C1245"/>
    <mergeCell ref="D1242:D1245"/>
    <mergeCell ref="D1246:D1260"/>
    <mergeCell ref="H1242:H1245"/>
    <mergeCell ref="H1246:H1260"/>
    <mergeCell ref="A1202:A1205"/>
    <mergeCell ref="B1202:B1205"/>
    <mergeCell ref="C1202:C1205"/>
    <mergeCell ref="D1202:D1205"/>
    <mergeCell ref="D1206:D1220"/>
    <mergeCell ref="H1202:H1205"/>
    <mergeCell ref="H1206:H1220"/>
    <mergeCell ref="A1222:A1225"/>
    <mergeCell ref="B1222:B1225"/>
    <mergeCell ref="C1222:C1225"/>
    <mergeCell ref="D1222:D1225"/>
    <mergeCell ref="D1266:D1280"/>
    <mergeCell ref="H1266:H1280"/>
    <mergeCell ref="D1306:D1320"/>
    <mergeCell ref="H1306:H1320"/>
    <mergeCell ref="A1302:A1305"/>
    <mergeCell ref="B1302:B1305"/>
    <mergeCell ref="C1302:C1305"/>
    <mergeCell ref="D1302:D1305"/>
    <mergeCell ref="H1302:H1305"/>
    <mergeCell ref="A1282:A1285"/>
    <mergeCell ref="B1282:B1285"/>
    <mergeCell ref="C1282:C1285"/>
    <mergeCell ref="D1282:D1285"/>
    <mergeCell ref="D1286:D1300"/>
    <mergeCell ref="H1282:H1285"/>
    <mergeCell ref="H1286:H1300"/>
  </mergeCells>
  <phoneticPr fontId="7" type="noConversion"/>
  <conditionalFormatting sqref="O762:S765 O63:T63 O65:T65 O85:T85 O123:T124 O242:T243 O246:T254 O363:T364 O462:T463 O466:T469 O543:T544 O556:T558 O722:T722 O902:T904 O908:T910 O917:T918 O922:T923 O928:T930 O1082:T1082 O1092:T1093 O1162:T1163 O1171:T1175 O1284:T1284 O1297:T1299 O661:U721 O2:U62 O64:U64 O244:U245 O255:U362 O464:U465 O470:U542 O545:U555 O559:U659 O905:U907 O911:U916 O919:U921 O924:U927 O1083:U1091 O1164:U1170 O1176:U1283 O1285:U1296 O1300:U1320 O66:U84 O86:U122 O125:U241 O365:U461 O766:U901 O931:U1081 O1094:U1161 AI428:AI434 O723:U761">
    <cfRule type="expression" dxfId="50" priority="26">
      <formula>($AS2="Y")</formula>
    </cfRule>
  </conditionalFormatting>
  <conditionalFormatting sqref="O1322:U1340">
    <cfRule type="expression" dxfId="49" priority="25">
      <formula>($AS1322="Y")</formula>
    </cfRule>
  </conditionalFormatting>
  <conditionalFormatting sqref="O660:U660">
    <cfRule type="expression" dxfId="48" priority="33">
      <formula>(#REF!="Y")</formula>
    </cfRule>
  </conditionalFormatting>
  <conditionalFormatting sqref="U246:U253">
    <cfRule type="expression" dxfId="47" priority="24">
      <formula>($AS246="Y")</formula>
    </cfRule>
  </conditionalFormatting>
  <conditionalFormatting sqref="U466:U469">
    <cfRule type="expression" dxfId="46" priority="23">
      <formula>($AS466="Y")</formula>
    </cfRule>
  </conditionalFormatting>
  <conditionalFormatting sqref="U556">
    <cfRule type="expression" dxfId="45" priority="22">
      <formula>($AS556="Y")</formula>
    </cfRule>
  </conditionalFormatting>
  <conditionalFormatting sqref="U557">
    <cfRule type="expression" dxfId="44" priority="21">
      <formula>($AS557="Y")</formula>
    </cfRule>
  </conditionalFormatting>
  <conditionalFormatting sqref="U558">
    <cfRule type="expression" dxfId="43" priority="20">
      <formula>($AS558="Y")</formula>
    </cfRule>
  </conditionalFormatting>
  <conditionalFormatting sqref="U908:U910">
    <cfRule type="expression" dxfId="42" priority="19">
      <formula>($AS908="Y")</formula>
    </cfRule>
  </conditionalFormatting>
  <conditionalFormatting sqref="U917:U918">
    <cfRule type="expression" dxfId="41" priority="18">
      <formula>($AS917="Y")</formula>
    </cfRule>
  </conditionalFormatting>
  <conditionalFormatting sqref="U928:U930">
    <cfRule type="expression" dxfId="40" priority="17">
      <formula>($AS928="Y")</formula>
    </cfRule>
  </conditionalFormatting>
  <conditionalFormatting sqref="U1092:U1093">
    <cfRule type="expression" dxfId="39" priority="16">
      <formula>($AS1092="Y")</formula>
    </cfRule>
  </conditionalFormatting>
  <conditionalFormatting sqref="U1171:U1175">
    <cfRule type="expression" dxfId="38" priority="15">
      <formula>($AS1171="Y")</formula>
    </cfRule>
  </conditionalFormatting>
  <conditionalFormatting sqref="U1297:U1299">
    <cfRule type="expression" dxfId="37" priority="14">
      <formula>($AS1297="Y")</formula>
    </cfRule>
  </conditionalFormatting>
  <conditionalFormatting sqref="U254">
    <cfRule type="expression" dxfId="36" priority="13">
      <formula>($AS254="Y")</formula>
    </cfRule>
  </conditionalFormatting>
  <conditionalFormatting sqref="V428:AG428">
    <cfRule type="expression" dxfId="35" priority="12">
      <formula>($AS428="Y")</formula>
    </cfRule>
  </conditionalFormatting>
  <conditionalFormatting sqref="V429:AG434">
    <cfRule type="expression" dxfId="34" priority="11">
      <formula>($AS429="Y")</formula>
    </cfRule>
  </conditionalFormatting>
  <conditionalFormatting sqref="AS1:AS1048576">
    <cfRule type="cellIs" dxfId="33" priority="10" operator="equal">
      <formula>"Y"</formula>
    </cfRule>
  </conditionalFormatting>
  <conditionalFormatting sqref="O1342:U1360">
    <cfRule type="expression" dxfId="32" priority="9">
      <formula>($AS1342="Y")</formula>
    </cfRule>
  </conditionalFormatting>
  <conditionalFormatting sqref="AH428">
    <cfRule type="expression" dxfId="31" priority="8">
      <formula>($AI428="Y")</formula>
    </cfRule>
  </conditionalFormatting>
  <conditionalFormatting sqref="AH429:AH434">
    <cfRule type="expression" dxfId="30" priority="7">
      <formula>($AI429="Y")</formula>
    </cfRule>
  </conditionalFormatting>
  <conditionalFormatting sqref="O1362:U1380">
    <cfRule type="expression" dxfId="29" priority="6">
      <formula>($AS1362="Y")</formula>
    </cfRule>
  </conditionalFormatting>
  <conditionalFormatting sqref="O1382:U1400">
    <cfRule type="expression" dxfId="28" priority="5">
      <formula>($AS1382="Y")</formula>
    </cfRule>
  </conditionalFormatting>
  <conditionalFormatting sqref="O1402:U1420">
    <cfRule type="expression" dxfId="27" priority="4">
      <formula>($AS1402="Y")</formula>
    </cfRule>
  </conditionalFormatting>
  <conditionalFormatting sqref="O1422:U1440">
    <cfRule type="expression" dxfId="26" priority="3">
      <formula>($AS1422="Y")</formula>
    </cfRule>
  </conditionalFormatting>
  <conditionalFormatting sqref="O1442:U1460">
    <cfRule type="expression" dxfId="25" priority="2">
      <formula>($AS1442="Y")</formula>
    </cfRule>
  </conditionalFormatting>
  <conditionalFormatting sqref="O1462:U1480">
    <cfRule type="expression" dxfId="24" priority="1">
      <formula>($AS1462="Y")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C175-553F-4928-9874-D487C562AA14}">
  <dimension ref="A1:L1252"/>
  <sheetViews>
    <sheetView workbookViewId="0">
      <pane ySplit="3" topLeftCell="A31" activePane="bottomLeft" state="frozen"/>
      <selection activeCell="B1" sqref="B1"/>
      <selection pane="bottomLeft" activeCell="A1209" sqref="A1209:XFD1209"/>
    </sheetView>
  </sheetViews>
  <sheetFormatPr defaultColWidth="27" defaultRowHeight="14.25" x14ac:dyDescent="0.45"/>
  <cols>
    <col min="1" max="1" width="17" customWidth="1"/>
    <col min="2" max="2" width="11.6640625" customWidth="1"/>
    <col min="3" max="3" width="36" bestFit="1" customWidth="1"/>
    <col min="4" max="4" width="43.1328125" style="36" customWidth="1"/>
    <col min="5" max="5" width="12.86328125" style="36" customWidth="1"/>
    <col min="6" max="6" width="48.46484375" style="36" customWidth="1"/>
    <col min="7" max="7" width="18.46484375" style="147" customWidth="1"/>
    <col min="8" max="8" width="22.53125" style="5" bestFit="1" customWidth="1"/>
    <col min="9" max="9" width="13.33203125" style="5" customWidth="1"/>
    <col min="10" max="10" width="15.33203125" style="5" customWidth="1"/>
    <col min="11" max="11" width="15" style="143" customWidth="1"/>
    <col min="12" max="12" width="22.1328125" style="5" customWidth="1"/>
  </cols>
  <sheetData>
    <row r="1" spans="1:12" s="148" customFormat="1" ht="21" x14ac:dyDescent="0.65">
      <c r="G1" s="149" t="s">
        <v>928</v>
      </c>
      <c r="H1" s="150"/>
      <c r="I1" s="150"/>
      <c r="J1" s="150"/>
      <c r="K1" s="151"/>
      <c r="L1" s="150"/>
    </row>
    <row r="2" spans="1:12" s="152" customFormat="1" ht="47.25" x14ac:dyDescent="0.5">
      <c r="G2" s="153"/>
      <c r="H2" s="228" t="s">
        <v>929</v>
      </c>
      <c r="I2" s="227" t="s">
        <v>930</v>
      </c>
      <c r="J2" s="353" t="s">
        <v>931</v>
      </c>
      <c r="K2" s="155"/>
      <c r="L2" s="154"/>
    </row>
    <row r="3" spans="1:12" x14ac:dyDescent="0.45">
      <c r="A3" t="s">
        <v>932</v>
      </c>
      <c r="B3" t="s">
        <v>933</v>
      </c>
      <c r="C3" t="s">
        <v>934</v>
      </c>
      <c r="D3" s="36" t="s">
        <v>935</v>
      </c>
      <c r="F3" s="36" t="s">
        <v>936</v>
      </c>
      <c r="G3" s="147" t="s">
        <v>937</v>
      </c>
      <c r="H3" s="5" t="s">
        <v>938</v>
      </c>
      <c r="I3" s="5" t="s">
        <v>939</v>
      </c>
      <c r="J3" s="5" t="s">
        <v>940</v>
      </c>
      <c r="K3" s="143" t="s">
        <v>941</v>
      </c>
      <c r="L3" s="5" t="s">
        <v>42</v>
      </c>
    </row>
    <row r="4" spans="1:12" x14ac:dyDescent="0.45">
      <c r="A4" t="s">
        <v>850</v>
      </c>
      <c r="B4" t="s">
        <v>851</v>
      </c>
      <c r="C4" t="s">
        <v>942</v>
      </c>
      <c r="D4" s="361" t="str">
        <f t="shared" ref="D4:D67" si="0">B4&amp;"-"&amp;C4</f>
        <v>CP941-2X Week Anti-D Pre-Existing</v>
      </c>
      <c r="E4" s="361" t="str">
        <f t="shared" ref="E4:E67" si="1">VLOOKUP(C4,RULENAMELU,5,FALSE)</f>
        <v>RETURN - 2nd don of the week -BONUS</v>
      </c>
      <c r="F4" s="361" t="str">
        <f t="shared" ref="F4:F67" si="2">B4&amp;"-"&amp;E4</f>
        <v>CP941-RETURN - 2nd don of the week -BONUS</v>
      </c>
      <c r="G4" s="147">
        <f t="shared" ref="G4:G67" si="3">IFERROR(VLOOKUP(F4,SpecialtyBaseLU,37,FALSE),0)</f>
        <v>40</v>
      </c>
      <c r="H4" s="240">
        <f>200-2*(VLOOKUP(B4&amp;"-P Anti-D Pre-Existing Standard", AntiDSpecialty,4, FALSE))- 2*(VLOOKUP(B4&amp;"-P Anti-D Pre-Existing Standard", AntiDSpecialty,5, FALSE))-G4</f>
        <v>60</v>
      </c>
      <c r="I4" s="240"/>
      <c r="J4" s="240">
        <f t="shared" ref="J4:J18" si="4">G4+H4+I4</f>
        <v>100</v>
      </c>
      <c r="K4" s="241">
        <f t="shared" ref="K4:K67" si="5">VLOOKUP(D4,CurrentNLDataLU,11,FALSE)</f>
        <v>100</v>
      </c>
      <c r="L4" s="240">
        <f t="shared" ref="L4:L67" si="6">J4-K4</f>
        <v>0</v>
      </c>
    </row>
    <row r="5" spans="1:12" x14ac:dyDescent="0.45">
      <c r="A5" t="s">
        <v>850</v>
      </c>
      <c r="B5" t="s">
        <v>851</v>
      </c>
      <c r="C5" s="238" t="s">
        <v>943</v>
      </c>
      <c r="D5" s="239" t="str">
        <f t="shared" si="0"/>
        <v>CP941-2X Week P Anti-D</v>
      </c>
      <c r="E5" s="239" t="str">
        <f t="shared" si="1"/>
        <v>RETURN - 2nd don of the week -BONUS</v>
      </c>
      <c r="F5" s="239" t="str">
        <f t="shared" si="2"/>
        <v>CP941-RETURN - 2nd don of the week -BONUS</v>
      </c>
      <c r="G5" s="147">
        <f t="shared" si="3"/>
        <v>40</v>
      </c>
      <c r="H5" s="240">
        <f>200-2*(VLOOKUP(B5&amp;"-P Anti-D Standard", AntiDSpecialty,4, FALSE))- 2*(VLOOKUP(B5&amp;"-P Anti-D Standard", AntiDSpecialty,5, FALSE))-G5</f>
        <v>60</v>
      </c>
      <c r="I5" s="240"/>
      <c r="J5" s="240">
        <f t="shared" si="4"/>
        <v>100</v>
      </c>
      <c r="K5" s="241">
        <f t="shared" si="5"/>
        <v>100</v>
      </c>
      <c r="L5" s="240">
        <f t="shared" si="6"/>
        <v>0</v>
      </c>
    </row>
    <row r="6" spans="1:12" x14ac:dyDescent="0.45">
      <c r="A6" t="s">
        <v>850</v>
      </c>
      <c r="B6" s="144" t="s">
        <v>851</v>
      </c>
      <c r="C6" s="144" t="s">
        <v>944</v>
      </c>
      <c r="D6" s="36" t="str">
        <f t="shared" si="0"/>
        <v>CP941-2X Week P CMV</v>
      </c>
      <c r="E6" s="36" t="str">
        <f t="shared" si="1"/>
        <v>RETURN - 2nd don of the week -BONUS</v>
      </c>
      <c r="F6" s="36" t="str">
        <f t="shared" si="2"/>
        <v>CP941-RETURN - 2nd don of the week -BONUS</v>
      </c>
      <c r="G6" s="147">
        <f t="shared" si="3"/>
        <v>40</v>
      </c>
      <c r="H6" s="240">
        <v>60</v>
      </c>
      <c r="J6" s="5">
        <f t="shared" si="4"/>
        <v>100</v>
      </c>
      <c r="K6" s="143">
        <f t="shared" si="5"/>
        <v>40</v>
      </c>
      <c r="L6" s="5">
        <f t="shared" si="6"/>
        <v>60</v>
      </c>
    </row>
    <row r="7" spans="1:12" x14ac:dyDescent="0.45">
      <c r="A7" t="s">
        <v>850</v>
      </c>
      <c r="B7" t="s">
        <v>851</v>
      </c>
      <c r="C7" t="s">
        <v>945</v>
      </c>
      <c r="D7" s="36" t="str">
        <f t="shared" si="0"/>
        <v>CP941-2X Week P RSV Pre-Existing</v>
      </c>
      <c r="E7" s="36" t="str">
        <f t="shared" si="1"/>
        <v>RETURN - 2nd don of the week -BONUS</v>
      </c>
      <c r="F7" s="36" t="str">
        <f t="shared" si="2"/>
        <v>CP941-RETURN - 2nd don of the week -BONUS</v>
      </c>
      <c r="G7" s="147">
        <f t="shared" si="3"/>
        <v>40</v>
      </c>
      <c r="H7" s="5">
        <v>10</v>
      </c>
      <c r="J7" s="5">
        <f t="shared" si="4"/>
        <v>50</v>
      </c>
      <c r="K7" s="143">
        <f t="shared" si="5"/>
        <v>50</v>
      </c>
      <c r="L7" s="5">
        <f t="shared" si="6"/>
        <v>0</v>
      </c>
    </row>
    <row r="8" spans="1:12" x14ac:dyDescent="0.45">
      <c r="A8" t="s">
        <v>850</v>
      </c>
      <c r="B8" t="s">
        <v>851</v>
      </c>
      <c r="C8" t="s">
        <v>946</v>
      </c>
      <c r="D8" s="36" t="str">
        <f t="shared" si="0"/>
        <v>CP941-P Anti-D Pre-Existing Standard</v>
      </c>
      <c r="E8" s="36" t="str">
        <f t="shared" si="1"/>
        <v>RETURN - 1st don of the week -STD</v>
      </c>
      <c r="F8" s="36" t="str">
        <f t="shared" si="2"/>
        <v>CP941-RETURN - 1st don of the week -STD</v>
      </c>
      <c r="G8" s="147">
        <f t="shared" si="3"/>
        <v>30</v>
      </c>
      <c r="H8" s="5">
        <v>20</v>
      </c>
      <c r="J8" s="5">
        <f t="shared" si="4"/>
        <v>50</v>
      </c>
      <c r="K8" s="143">
        <f t="shared" si="5"/>
        <v>50</v>
      </c>
      <c r="L8" s="5">
        <f t="shared" si="6"/>
        <v>0</v>
      </c>
    </row>
    <row r="9" spans="1:12" x14ac:dyDescent="0.45">
      <c r="A9" s="238" t="s">
        <v>850</v>
      </c>
      <c r="B9" s="238" t="s">
        <v>851</v>
      </c>
      <c r="C9" s="238" t="s">
        <v>947</v>
      </c>
      <c r="D9" s="239" t="str">
        <f t="shared" si="0"/>
        <v>CP941-P Anti-D Standard</v>
      </c>
      <c r="E9" s="239" t="str">
        <f t="shared" si="1"/>
        <v>RETURN - 1st don of the week -STD</v>
      </c>
      <c r="F9" s="239" t="str">
        <f t="shared" si="2"/>
        <v>CP941-RETURN - 1st don of the week -STD</v>
      </c>
      <c r="G9" s="147">
        <f t="shared" si="3"/>
        <v>30</v>
      </c>
      <c r="H9" s="240">
        <v>20</v>
      </c>
      <c r="I9" s="240"/>
      <c r="J9" s="240">
        <f t="shared" si="4"/>
        <v>50</v>
      </c>
      <c r="K9" s="241">
        <f t="shared" si="5"/>
        <v>50</v>
      </c>
      <c r="L9" s="240">
        <f t="shared" si="6"/>
        <v>0</v>
      </c>
    </row>
    <row r="10" spans="1:12" x14ac:dyDescent="0.45">
      <c r="A10" t="s">
        <v>850</v>
      </c>
      <c r="B10" s="144" t="s">
        <v>851</v>
      </c>
      <c r="C10" s="144" t="s">
        <v>948</v>
      </c>
      <c r="D10" s="36" t="str">
        <f t="shared" si="0"/>
        <v>CP941-P CMV Standard</v>
      </c>
      <c r="E10" s="36" t="str">
        <f t="shared" si="1"/>
        <v>RETURN - 1st don of the week -STD</v>
      </c>
      <c r="F10" s="36" t="str">
        <f t="shared" si="2"/>
        <v>CP941-RETURN - 1st don of the week -STD</v>
      </c>
      <c r="G10" s="147">
        <f t="shared" si="3"/>
        <v>30</v>
      </c>
      <c r="H10" s="5">
        <v>0</v>
      </c>
      <c r="J10" s="5">
        <f t="shared" si="4"/>
        <v>30</v>
      </c>
      <c r="K10" s="143">
        <f t="shared" si="5"/>
        <v>30</v>
      </c>
      <c r="L10" s="5">
        <f t="shared" si="6"/>
        <v>0</v>
      </c>
    </row>
    <row r="11" spans="1:12" x14ac:dyDescent="0.45">
      <c r="A11" t="s">
        <v>850</v>
      </c>
      <c r="B11" t="s">
        <v>851</v>
      </c>
      <c r="C11" t="s">
        <v>949</v>
      </c>
      <c r="D11" s="239" t="str">
        <f t="shared" si="0"/>
        <v>CP941-P Denovo Non-Injectable</v>
      </c>
      <c r="E11" s="239">
        <f t="shared" si="1"/>
        <v>0</v>
      </c>
      <c r="F11" s="239" t="str">
        <f t="shared" si="2"/>
        <v>CP941-0</v>
      </c>
      <c r="G11" s="147">
        <f t="shared" si="3"/>
        <v>0</v>
      </c>
      <c r="H11" s="240">
        <v>30</v>
      </c>
      <c r="I11" s="240"/>
      <c r="J11" s="240">
        <f t="shared" si="4"/>
        <v>30</v>
      </c>
      <c r="K11" s="241">
        <f t="shared" si="5"/>
        <v>30</v>
      </c>
      <c r="L11" s="240">
        <f t="shared" si="6"/>
        <v>0</v>
      </c>
    </row>
    <row r="12" spans="1:12" x14ac:dyDescent="0.45">
      <c r="A12" t="s">
        <v>850</v>
      </c>
      <c r="B12" t="s">
        <v>851</v>
      </c>
      <c r="C12" t="s">
        <v>950</v>
      </c>
      <c r="D12" s="239" t="str">
        <f t="shared" si="0"/>
        <v>CP941-P NORM KIG 10 Standard</v>
      </c>
      <c r="E12" s="239" t="str">
        <f t="shared" si="1"/>
        <v>RETURN - 1st don of the week -STD</v>
      </c>
      <c r="F12" s="239" t="str">
        <f t="shared" si="2"/>
        <v>CP941-RETURN - 1st don of the week -STD</v>
      </c>
      <c r="G12" s="147">
        <f t="shared" si="3"/>
        <v>30</v>
      </c>
      <c r="H12" s="240"/>
      <c r="I12" s="240"/>
      <c r="J12" s="240">
        <f t="shared" si="4"/>
        <v>30</v>
      </c>
      <c r="K12" s="241">
        <f t="shared" si="5"/>
        <v>30</v>
      </c>
      <c r="L12" s="240">
        <f t="shared" si="6"/>
        <v>0</v>
      </c>
    </row>
    <row r="13" spans="1:12" x14ac:dyDescent="0.45">
      <c r="A13" t="s">
        <v>850</v>
      </c>
      <c r="B13" t="s">
        <v>851</v>
      </c>
      <c r="C13" t="s">
        <v>951</v>
      </c>
      <c r="D13" s="239" t="str">
        <f t="shared" si="0"/>
        <v>CP941-P NORM KIG 10-1 Standard</v>
      </c>
      <c r="E13" s="239" t="str">
        <f t="shared" si="1"/>
        <v>RETURN - 1st don of the week -STD</v>
      </c>
      <c r="F13" s="239" t="str">
        <f t="shared" si="2"/>
        <v>CP941-RETURN - 1st don of the week -STD</v>
      </c>
      <c r="G13" s="147">
        <f t="shared" si="3"/>
        <v>30</v>
      </c>
      <c r="H13" s="240"/>
      <c r="I13" s="240"/>
      <c r="J13" s="240">
        <f t="shared" si="4"/>
        <v>30</v>
      </c>
      <c r="K13" s="241">
        <f t="shared" si="5"/>
        <v>30</v>
      </c>
      <c r="L13" s="240">
        <f t="shared" si="6"/>
        <v>0</v>
      </c>
    </row>
    <row r="14" spans="1:12" x14ac:dyDescent="0.45">
      <c r="A14" t="s">
        <v>850</v>
      </c>
      <c r="B14" t="s">
        <v>851</v>
      </c>
      <c r="C14" t="s">
        <v>952</v>
      </c>
      <c r="D14" s="239" t="str">
        <f t="shared" si="0"/>
        <v>CP941-P NORM KIG 10-2 Standard</v>
      </c>
      <c r="E14" s="239" t="str">
        <f t="shared" si="1"/>
        <v>RETURN - 1st don of the week -STD</v>
      </c>
      <c r="F14" s="239" t="str">
        <f t="shared" si="2"/>
        <v>CP941-RETURN - 1st don of the week -STD</v>
      </c>
      <c r="G14" s="147">
        <f t="shared" si="3"/>
        <v>30</v>
      </c>
      <c r="H14" s="240"/>
      <c r="I14" s="240"/>
      <c r="J14" s="240">
        <f t="shared" si="4"/>
        <v>30</v>
      </c>
      <c r="K14" s="241">
        <f t="shared" si="5"/>
        <v>30</v>
      </c>
      <c r="L14" s="240">
        <f t="shared" si="6"/>
        <v>0</v>
      </c>
    </row>
    <row r="15" spans="1:12" x14ac:dyDescent="0.45">
      <c r="A15" t="s">
        <v>850</v>
      </c>
      <c r="B15" t="s">
        <v>851</v>
      </c>
      <c r="C15" t="s">
        <v>953</v>
      </c>
      <c r="D15" s="239" t="str">
        <f t="shared" si="0"/>
        <v>CP941-P NORM KIG 10-3 Standard</v>
      </c>
      <c r="E15" s="239" t="str">
        <f t="shared" si="1"/>
        <v>RETURN - 1st don of the week -STD</v>
      </c>
      <c r="F15" s="239" t="str">
        <f t="shared" si="2"/>
        <v>CP941-RETURN - 1st don of the week -STD</v>
      </c>
      <c r="G15" s="147">
        <f t="shared" si="3"/>
        <v>30</v>
      </c>
      <c r="H15" s="240"/>
      <c r="I15" s="240"/>
      <c r="J15" s="240">
        <f t="shared" si="4"/>
        <v>30</v>
      </c>
      <c r="K15" s="241">
        <f t="shared" si="5"/>
        <v>30</v>
      </c>
      <c r="L15" s="240">
        <f t="shared" si="6"/>
        <v>0</v>
      </c>
    </row>
    <row r="16" spans="1:12" x14ac:dyDescent="0.45">
      <c r="A16" t="s">
        <v>850</v>
      </c>
      <c r="B16" t="s">
        <v>851</v>
      </c>
      <c r="C16" t="s">
        <v>954</v>
      </c>
      <c r="D16" s="239" t="str">
        <f t="shared" si="0"/>
        <v>CP941-P NORM KIG 10-4 Standard</v>
      </c>
      <c r="E16" s="239" t="str">
        <f t="shared" si="1"/>
        <v>RETURN - 1st don of the week -STD</v>
      </c>
      <c r="F16" s="239" t="str">
        <f t="shared" si="2"/>
        <v>CP941-RETURN - 1st don of the week -STD</v>
      </c>
      <c r="G16" s="147">
        <f t="shared" si="3"/>
        <v>30</v>
      </c>
      <c r="H16" s="240"/>
      <c r="I16" s="240"/>
      <c r="J16" s="240">
        <f t="shared" si="4"/>
        <v>30</v>
      </c>
      <c r="K16" s="241">
        <f t="shared" si="5"/>
        <v>30</v>
      </c>
      <c r="L16" s="240">
        <f t="shared" si="6"/>
        <v>0</v>
      </c>
    </row>
    <row r="17" spans="1:12" x14ac:dyDescent="0.45">
      <c r="A17" t="s">
        <v>850</v>
      </c>
      <c r="B17" t="s">
        <v>851</v>
      </c>
      <c r="C17" t="s">
        <v>955</v>
      </c>
      <c r="D17" s="36" t="str">
        <f t="shared" si="0"/>
        <v>CP941-P RSV Pre-Existing Standard</v>
      </c>
      <c r="E17" s="36" t="str">
        <f t="shared" si="1"/>
        <v>RETURN - 1st don of the week -STD</v>
      </c>
      <c r="F17" s="36" t="str">
        <f t="shared" si="2"/>
        <v>CP941-RETURN - 1st don of the week -STD</v>
      </c>
      <c r="G17" s="147">
        <f t="shared" si="3"/>
        <v>30</v>
      </c>
      <c r="J17" s="5">
        <f t="shared" si="4"/>
        <v>30</v>
      </c>
      <c r="K17" s="143">
        <f t="shared" si="5"/>
        <v>30</v>
      </c>
      <c r="L17" s="5">
        <f t="shared" si="6"/>
        <v>0</v>
      </c>
    </row>
    <row r="18" spans="1:12" x14ac:dyDescent="0.45">
      <c r="A18" s="238" t="s">
        <v>850</v>
      </c>
      <c r="B18" s="238" t="s">
        <v>851</v>
      </c>
      <c r="C18" s="238" t="s">
        <v>956</v>
      </c>
      <c r="D18" s="239" t="str">
        <f t="shared" si="0"/>
        <v>CP941-P Vaccinia Standard</v>
      </c>
      <c r="E18" s="239">
        <f t="shared" si="1"/>
        <v>0</v>
      </c>
      <c r="F18" s="239" t="str">
        <f t="shared" si="2"/>
        <v>CP941-0</v>
      </c>
      <c r="G18" s="147">
        <f t="shared" si="3"/>
        <v>0</v>
      </c>
      <c r="H18" s="240">
        <v>0</v>
      </c>
      <c r="I18" s="240">
        <v>100</v>
      </c>
      <c r="J18" s="240">
        <f t="shared" si="4"/>
        <v>100</v>
      </c>
      <c r="K18" s="241">
        <f t="shared" si="5"/>
        <v>100</v>
      </c>
      <c r="L18" s="240">
        <f t="shared" si="6"/>
        <v>0</v>
      </c>
    </row>
    <row r="19" spans="1:12" x14ac:dyDescent="0.45">
      <c r="A19" t="s">
        <v>850</v>
      </c>
      <c r="B19" s="144" t="s">
        <v>851</v>
      </c>
      <c r="C19" s="144" t="s">
        <v>957</v>
      </c>
      <c r="D19" s="36" t="str">
        <f t="shared" si="0"/>
        <v>CP941-Vaccinia - 1st Donation</v>
      </c>
      <c r="E19" s="36">
        <f t="shared" si="1"/>
        <v>0</v>
      </c>
      <c r="F19" s="36" t="str">
        <f t="shared" si="2"/>
        <v>CP941-0</v>
      </c>
      <c r="G19" s="147">
        <f t="shared" si="3"/>
        <v>0</v>
      </c>
      <c r="H19" s="5">
        <v>0</v>
      </c>
      <c r="J19" s="5">
        <v>150</v>
      </c>
      <c r="K19" s="143">
        <f t="shared" si="5"/>
        <v>150</v>
      </c>
      <c r="L19" s="5">
        <f t="shared" si="6"/>
        <v>0</v>
      </c>
    </row>
    <row r="20" spans="1:12" x14ac:dyDescent="0.45">
      <c r="A20" t="s">
        <v>850</v>
      </c>
      <c r="B20" s="144" t="s">
        <v>851</v>
      </c>
      <c r="C20" s="144" t="s">
        <v>958</v>
      </c>
      <c r="D20" s="36" t="str">
        <f t="shared" si="0"/>
        <v>CP941-Vaccinia - 2nd Donation</v>
      </c>
      <c r="E20" s="36">
        <f t="shared" si="1"/>
        <v>0</v>
      </c>
      <c r="F20" s="36" t="str">
        <f t="shared" si="2"/>
        <v>CP941-0</v>
      </c>
      <c r="G20" s="147">
        <f t="shared" si="3"/>
        <v>0</v>
      </c>
      <c r="H20" s="5">
        <v>0</v>
      </c>
      <c r="J20" s="5">
        <v>250</v>
      </c>
      <c r="K20" s="143">
        <f t="shared" si="5"/>
        <v>250</v>
      </c>
      <c r="L20" s="5">
        <f t="shared" si="6"/>
        <v>0</v>
      </c>
    </row>
    <row r="21" spans="1:12" x14ac:dyDescent="0.45">
      <c r="A21" t="s">
        <v>850</v>
      </c>
      <c r="B21" s="144" t="s">
        <v>851</v>
      </c>
      <c r="C21" s="144" t="s">
        <v>959</v>
      </c>
      <c r="D21" s="36" t="str">
        <f t="shared" si="0"/>
        <v>CP941-Vaccinia - 3rd Donation</v>
      </c>
      <c r="E21" s="36">
        <f t="shared" si="1"/>
        <v>0</v>
      </c>
      <c r="F21" s="36" t="str">
        <f t="shared" si="2"/>
        <v>CP941-0</v>
      </c>
      <c r="G21" s="147">
        <f t="shared" si="3"/>
        <v>0</v>
      </c>
      <c r="H21" s="5">
        <v>0</v>
      </c>
      <c r="J21" s="5">
        <v>300</v>
      </c>
      <c r="K21" s="143">
        <f t="shared" si="5"/>
        <v>300</v>
      </c>
      <c r="L21" s="5">
        <f t="shared" si="6"/>
        <v>0</v>
      </c>
    </row>
    <row r="22" spans="1:12" x14ac:dyDescent="0.45">
      <c r="A22" t="s">
        <v>850</v>
      </c>
      <c r="B22" s="144" t="s">
        <v>851</v>
      </c>
      <c r="C22" s="144" t="s">
        <v>960</v>
      </c>
      <c r="D22" s="36" t="str">
        <f t="shared" si="0"/>
        <v>CP941-Vaccinia - 4th Donation</v>
      </c>
      <c r="E22" s="36">
        <f t="shared" si="1"/>
        <v>0</v>
      </c>
      <c r="F22" s="36" t="str">
        <f t="shared" si="2"/>
        <v>CP941-0</v>
      </c>
      <c r="G22" s="147">
        <f t="shared" si="3"/>
        <v>0</v>
      </c>
      <c r="H22" s="5">
        <v>0</v>
      </c>
      <c r="J22" s="5">
        <v>300</v>
      </c>
      <c r="K22" s="143">
        <f t="shared" si="5"/>
        <v>300</v>
      </c>
      <c r="L22" s="5">
        <f t="shared" si="6"/>
        <v>0</v>
      </c>
    </row>
    <row r="23" spans="1:12" x14ac:dyDescent="0.45">
      <c r="A23" t="s">
        <v>540</v>
      </c>
      <c r="B23" t="s">
        <v>541</v>
      </c>
      <c r="C23" t="s">
        <v>942</v>
      </c>
      <c r="D23" s="36" t="str">
        <f t="shared" si="0"/>
        <v>CP893-2X Week Anti-D Pre-Existing</v>
      </c>
      <c r="E23" s="36" t="str">
        <f t="shared" si="1"/>
        <v>RETURN - 2nd don of the week -BONUS</v>
      </c>
      <c r="F23" s="36" t="str">
        <f t="shared" si="2"/>
        <v>CP893-RETURN - 2nd don of the week -BONUS</v>
      </c>
      <c r="G23" s="147">
        <f t="shared" si="3"/>
        <v>15</v>
      </c>
      <c r="H23" s="240">
        <f>200-2*(VLOOKUP(B23&amp;"-P Anti-D Pre-Existing Standard", AntiDSpecialty,4, FALSE))- 2*(VLOOKUP(B23&amp;"-P Anti-D Pre-Existing Standard", AntiDSpecialty,5, FALSE))-G23</f>
        <v>55</v>
      </c>
      <c r="J23" s="5">
        <f t="shared" ref="J23:J54" si="7">G23+H23+I23</f>
        <v>70</v>
      </c>
      <c r="K23" s="143" t="e">
        <f t="shared" si="5"/>
        <v>#N/A</v>
      </c>
      <c r="L23" s="5" t="e">
        <f t="shared" si="6"/>
        <v>#N/A</v>
      </c>
    </row>
    <row r="24" spans="1:12" x14ac:dyDescent="0.45">
      <c r="A24" t="s">
        <v>540</v>
      </c>
      <c r="B24" t="s">
        <v>541</v>
      </c>
      <c r="C24" t="s">
        <v>961</v>
      </c>
      <c r="D24" s="36" t="str">
        <f t="shared" si="0"/>
        <v>CP893-2X Week P HBS</v>
      </c>
      <c r="E24" s="36" t="str">
        <f t="shared" si="1"/>
        <v>RETURN - 2nd don of the week -BONUS</v>
      </c>
      <c r="F24" s="36" t="str">
        <f t="shared" si="2"/>
        <v>CP893-RETURN - 2nd don of the week -BONUS</v>
      </c>
      <c r="G24" s="147">
        <f t="shared" si="3"/>
        <v>15</v>
      </c>
      <c r="H24" s="5">
        <v>10</v>
      </c>
      <c r="J24" s="5">
        <f t="shared" si="7"/>
        <v>25</v>
      </c>
      <c r="K24" s="143">
        <f t="shared" si="5"/>
        <v>25</v>
      </c>
      <c r="L24" s="5">
        <f t="shared" si="6"/>
        <v>0</v>
      </c>
    </row>
    <row r="25" spans="1:12" x14ac:dyDescent="0.45">
      <c r="A25" t="s">
        <v>540</v>
      </c>
      <c r="B25" t="s">
        <v>541</v>
      </c>
      <c r="C25" t="s">
        <v>962</v>
      </c>
      <c r="D25" s="36" t="str">
        <f t="shared" si="0"/>
        <v>CP893-2X Week P HBS Pre-Existing</v>
      </c>
      <c r="E25" s="36" t="str">
        <f t="shared" si="1"/>
        <v>RETURN - 2nd don of the week -BONUS</v>
      </c>
      <c r="F25" s="36" t="str">
        <f t="shared" si="2"/>
        <v>CP893-RETURN - 2nd don of the week -BONUS</v>
      </c>
      <c r="G25" s="147">
        <f t="shared" si="3"/>
        <v>15</v>
      </c>
      <c r="H25" s="5">
        <v>10</v>
      </c>
      <c r="J25" s="5">
        <f t="shared" si="7"/>
        <v>25</v>
      </c>
      <c r="K25" s="143">
        <f t="shared" si="5"/>
        <v>25</v>
      </c>
      <c r="L25" s="5">
        <f t="shared" si="6"/>
        <v>0</v>
      </c>
    </row>
    <row r="26" spans="1:12" x14ac:dyDescent="0.45">
      <c r="A26" t="s">
        <v>540</v>
      </c>
      <c r="B26" t="s">
        <v>541</v>
      </c>
      <c r="C26" t="s">
        <v>945</v>
      </c>
      <c r="D26" s="36" t="str">
        <f t="shared" si="0"/>
        <v>CP893-2X Week P RSV Pre-Existing</v>
      </c>
      <c r="E26" s="36" t="str">
        <f t="shared" si="1"/>
        <v>RETURN - 2nd don of the week -BONUS</v>
      </c>
      <c r="F26" s="36" t="str">
        <f t="shared" si="2"/>
        <v>CP893-RETURN - 2nd don of the week -BONUS</v>
      </c>
      <c r="G26" s="147">
        <f t="shared" si="3"/>
        <v>15</v>
      </c>
      <c r="H26" s="5">
        <v>10</v>
      </c>
      <c r="J26" s="5">
        <f t="shared" si="7"/>
        <v>25</v>
      </c>
      <c r="K26" s="143">
        <f t="shared" si="5"/>
        <v>25</v>
      </c>
      <c r="L26" s="5">
        <f t="shared" si="6"/>
        <v>0</v>
      </c>
    </row>
    <row r="27" spans="1:12" x14ac:dyDescent="0.45">
      <c r="A27" t="s">
        <v>540</v>
      </c>
      <c r="B27" t="s">
        <v>541</v>
      </c>
      <c r="C27" t="s">
        <v>946</v>
      </c>
      <c r="D27" s="36" t="str">
        <f t="shared" si="0"/>
        <v>CP893-P Anti-D Pre-Existing Standard</v>
      </c>
      <c r="E27" s="36" t="str">
        <f t="shared" si="1"/>
        <v>RETURN - 1st don of the week -STD</v>
      </c>
      <c r="F27" s="36" t="str">
        <f t="shared" si="2"/>
        <v>CP893-RETURN - 1st don of the week -STD</v>
      </c>
      <c r="G27" s="147">
        <f t="shared" si="3"/>
        <v>45</v>
      </c>
      <c r="H27" s="5">
        <v>20</v>
      </c>
      <c r="J27" s="5">
        <f t="shared" si="7"/>
        <v>65</v>
      </c>
      <c r="K27" s="143">
        <f t="shared" si="5"/>
        <v>45</v>
      </c>
      <c r="L27" s="5">
        <f t="shared" si="6"/>
        <v>20</v>
      </c>
    </row>
    <row r="28" spans="1:12" x14ac:dyDescent="0.45">
      <c r="A28" t="s">
        <v>540</v>
      </c>
      <c r="B28" t="s">
        <v>541</v>
      </c>
      <c r="C28" t="s">
        <v>963</v>
      </c>
      <c r="D28" s="36" t="str">
        <f t="shared" si="0"/>
        <v>CP893-P HBS Pre-Existing Standard</v>
      </c>
      <c r="E28" s="36" t="str">
        <f t="shared" si="1"/>
        <v>RETURN - 1st don of the week -STD</v>
      </c>
      <c r="F28" s="36" t="str">
        <f t="shared" si="2"/>
        <v>CP893-RETURN - 1st don of the week -STD</v>
      </c>
      <c r="G28" s="147">
        <f t="shared" si="3"/>
        <v>45</v>
      </c>
      <c r="H28" s="5">
        <v>5</v>
      </c>
      <c r="J28" s="5">
        <f t="shared" si="7"/>
        <v>50</v>
      </c>
      <c r="K28" s="143">
        <f t="shared" si="5"/>
        <v>50</v>
      </c>
      <c r="L28" s="5">
        <f t="shared" si="6"/>
        <v>0</v>
      </c>
    </row>
    <row r="29" spans="1:12" x14ac:dyDescent="0.45">
      <c r="A29" t="s">
        <v>540</v>
      </c>
      <c r="B29" t="s">
        <v>541</v>
      </c>
      <c r="C29" t="s">
        <v>964</v>
      </c>
      <c r="D29" s="36" t="str">
        <f t="shared" si="0"/>
        <v>CP893-P HBS Standard</v>
      </c>
      <c r="E29" s="36" t="str">
        <f t="shared" si="1"/>
        <v>RETURN - 1st don of the week -STD</v>
      </c>
      <c r="F29" s="36" t="str">
        <f t="shared" si="2"/>
        <v>CP893-RETURN - 1st don of the week -STD</v>
      </c>
      <c r="G29" s="147">
        <f t="shared" si="3"/>
        <v>45</v>
      </c>
      <c r="H29" s="5">
        <v>5</v>
      </c>
      <c r="J29" s="5">
        <f t="shared" si="7"/>
        <v>50</v>
      </c>
      <c r="K29" s="143">
        <f t="shared" si="5"/>
        <v>50</v>
      </c>
      <c r="L29" s="5">
        <f t="shared" si="6"/>
        <v>0</v>
      </c>
    </row>
    <row r="30" spans="1:12" x14ac:dyDescent="0.45">
      <c r="A30" t="s">
        <v>540</v>
      </c>
      <c r="B30" t="s">
        <v>541</v>
      </c>
      <c r="C30" t="s">
        <v>950</v>
      </c>
      <c r="D30" s="239" t="str">
        <f t="shared" si="0"/>
        <v>CP893-P NORM KIG 10 Standard</v>
      </c>
      <c r="E30" s="239" t="str">
        <f t="shared" si="1"/>
        <v>RETURN - 1st don of the week -STD</v>
      </c>
      <c r="F30" s="239" t="str">
        <f t="shared" si="2"/>
        <v>CP893-RETURN - 1st don of the week -STD</v>
      </c>
      <c r="G30" s="147">
        <f t="shared" si="3"/>
        <v>45</v>
      </c>
      <c r="H30" s="240"/>
      <c r="I30" s="240"/>
      <c r="J30" s="240">
        <f t="shared" si="7"/>
        <v>45</v>
      </c>
      <c r="K30" s="241">
        <f t="shared" si="5"/>
        <v>45</v>
      </c>
      <c r="L30" s="240">
        <f t="shared" si="6"/>
        <v>0</v>
      </c>
    </row>
    <row r="31" spans="1:12" x14ac:dyDescent="0.45">
      <c r="A31" t="s">
        <v>540</v>
      </c>
      <c r="B31" t="s">
        <v>541</v>
      </c>
      <c r="C31" t="s">
        <v>951</v>
      </c>
      <c r="D31" s="239" t="str">
        <f t="shared" si="0"/>
        <v>CP893-P NORM KIG 10-1 Standard</v>
      </c>
      <c r="E31" s="239" t="str">
        <f t="shared" si="1"/>
        <v>RETURN - 1st don of the week -STD</v>
      </c>
      <c r="F31" s="239" t="str">
        <f t="shared" si="2"/>
        <v>CP893-RETURN - 1st don of the week -STD</v>
      </c>
      <c r="G31" s="147">
        <f t="shared" si="3"/>
        <v>45</v>
      </c>
      <c r="H31" s="240"/>
      <c r="I31" s="240"/>
      <c r="J31" s="240">
        <f t="shared" si="7"/>
        <v>45</v>
      </c>
      <c r="K31" s="241">
        <f t="shared" si="5"/>
        <v>45</v>
      </c>
      <c r="L31" s="240">
        <f t="shared" si="6"/>
        <v>0</v>
      </c>
    </row>
    <row r="32" spans="1:12" x14ac:dyDescent="0.45">
      <c r="A32" t="s">
        <v>540</v>
      </c>
      <c r="B32" t="s">
        <v>541</v>
      </c>
      <c r="C32" t="s">
        <v>952</v>
      </c>
      <c r="D32" s="239" t="str">
        <f t="shared" si="0"/>
        <v>CP893-P NORM KIG 10-2 Standard</v>
      </c>
      <c r="E32" s="239" t="str">
        <f t="shared" si="1"/>
        <v>RETURN - 1st don of the week -STD</v>
      </c>
      <c r="F32" s="239" t="str">
        <f t="shared" si="2"/>
        <v>CP893-RETURN - 1st don of the week -STD</v>
      </c>
      <c r="G32" s="147">
        <f t="shared" si="3"/>
        <v>45</v>
      </c>
      <c r="H32" s="240"/>
      <c r="I32" s="240"/>
      <c r="J32" s="240">
        <f t="shared" si="7"/>
        <v>45</v>
      </c>
      <c r="K32" s="241">
        <f t="shared" si="5"/>
        <v>45</v>
      </c>
      <c r="L32" s="240">
        <f t="shared" si="6"/>
        <v>0</v>
      </c>
    </row>
    <row r="33" spans="1:12" x14ac:dyDescent="0.45">
      <c r="A33" t="s">
        <v>540</v>
      </c>
      <c r="B33" t="s">
        <v>541</v>
      </c>
      <c r="C33" t="s">
        <v>953</v>
      </c>
      <c r="D33" s="239" t="str">
        <f t="shared" si="0"/>
        <v>CP893-P NORM KIG 10-3 Standard</v>
      </c>
      <c r="E33" s="239" t="str">
        <f t="shared" si="1"/>
        <v>RETURN - 1st don of the week -STD</v>
      </c>
      <c r="F33" s="239" t="str">
        <f t="shared" si="2"/>
        <v>CP893-RETURN - 1st don of the week -STD</v>
      </c>
      <c r="G33" s="147">
        <f t="shared" si="3"/>
        <v>45</v>
      </c>
      <c r="H33" s="240"/>
      <c r="I33" s="240"/>
      <c r="J33" s="240">
        <f t="shared" si="7"/>
        <v>45</v>
      </c>
      <c r="K33" s="241">
        <f t="shared" si="5"/>
        <v>45</v>
      </c>
      <c r="L33" s="240">
        <f t="shared" si="6"/>
        <v>0</v>
      </c>
    </row>
    <row r="34" spans="1:12" x14ac:dyDescent="0.45">
      <c r="A34" t="s">
        <v>540</v>
      </c>
      <c r="B34" t="s">
        <v>541</v>
      </c>
      <c r="C34" t="s">
        <v>954</v>
      </c>
      <c r="D34" s="239" t="str">
        <f t="shared" si="0"/>
        <v>CP893-P NORM KIG 10-4 Standard</v>
      </c>
      <c r="E34" s="239" t="str">
        <f t="shared" si="1"/>
        <v>RETURN - 1st don of the week -STD</v>
      </c>
      <c r="F34" s="239" t="str">
        <f t="shared" si="2"/>
        <v>CP893-RETURN - 1st don of the week -STD</v>
      </c>
      <c r="G34" s="147">
        <f t="shared" si="3"/>
        <v>45</v>
      </c>
      <c r="H34" s="240"/>
      <c r="I34" s="240"/>
      <c r="J34" s="240">
        <f t="shared" si="7"/>
        <v>45</v>
      </c>
      <c r="K34" s="241">
        <f t="shared" si="5"/>
        <v>45</v>
      </c>
      <c r="L34" s="240">
        <f t="shared" si="6"/>
        <v>0</v>
      </c>
    </row>
    <row r="35" spans="1:12" x14ac:dyDescent="0.45">
      <c r="A35" t="s">
        <v>540</v>
      </c>
      <c r="B35" t="s">
        <v>541</v>
      </c>
      <c r="C35" t="s">
        <v>955</v>
      </c>
      <c r="D35" s="36" t="str">
        <f t="shared" si="0"/>
        <v>CP893-P RSV Pre-Existing Standard</v>
      </c>
      <c r="E35" s="36" t="str">
        <f t="shared" si="1"/>
        <v>RETURN - 1st don of the week -STD</v>
      </c>
      <c r="F35" s="36" t="str">
        <f t="shared" si="2"/>
        <v>CP893-RETURN - 1st don of the week -STD</v>
      </c>
      <c r="G35" s="147">
        <f t="shared" si="3"/>
        <v>45</v>
      </c>
      <c r="H35" s="5">
        <v>0</v>
      </c>
      <c r="J35" s="5">
        <f t="shared" si="7"/>
        <v>45</v>
      </c>
      <c r="K35" s="143">
        <f t="shared" si="5"/>
        <v>45</v>
      </c>
      <c r="L35" s="5">
        <f t="shared" si="6"/>
        <v>0</v>
      </c>
    </row>
    <row r="36" spans="1:12" x14ac:dyDescent="0.45">
      <c r="A36" t="s">
        <v>556</v>
      </c>
      <c r="B36" t="s">
        <v>557</v>
      </c>
      <c r="C36" t="s">
        <v>942</v>
      </c>
      <c r="D36" s="36" t="str">
        <f t="shared" si="0"/>
        <v>CP917-2X Week Anti-D Pre-Existing</v>
      </c>
      <c r="E36" s="36" t="str">
        <f t="shared" si="1"/>
        <v>RETURN - 2nd don of the week -BONUS</v>
      </c>
      <c r="F36" s="36" t="str">
        <f t="shared" si="2"/>
        <v>CP917-RETURN - 2nd don of the week -BONUS</v>
      </c>
      <c r="G36" s="147">
        <f t="shared" si="3"/>
        <v>30</v>
      </c>
      <c r="H36" s="5">
        <v>-30</v>
      </c>
      <c r="J36" s="5">
        <f t="shared" si="7"/>
        <v>0</v>
      </c>
      <c r="K36" s="143" t="e">
        <f t="shared" si="5"/>
        <v>#N/A</v>
      </c>
      <c r="L36" s="5" t="e">
        <f t="shared" si="6"/>
        <v>#N/A</v>
      </c>
    </row>
    <row r="37" spans="1:12" s="352" customFormat="1" x14ac:dyDescent="0.45">
      <c r="A37" s="165" t="s">
        <v>556</v>
      </c>
      <c r="B37" s="165" t="s">
        <v>557</v>
      </c>
      <c r="C37" s="165" t="s">
        <v>943</v>
      </c>
      <c r="D37" s="36" t="str">
        <f t="shared" si="0"/>
        <v>CP917-2X Week P Anti-D</v>
      </c>
      <c r="E37" s="36" t="str">
        <f t="shared" si="1"/>
        <v>RETURN - 2nd don of the week -BONUS</v>
      </c>
      <c r="F37" s="36" t="str">
        <f t="shared" si="2"/>
        <v>CP917-RETURN - 2nd don of the week -BONUS</v>
      </c>
      <c r="G37" s="147">
        <f t="shared" si="3"/>
        <v>30</v>
      </c>
      <c r="H37" s="5">
        <v>-30</v>
      </c>
      <c r="I37" s="5"/>
      <c r="J37" s="5">
        <f t="shared" si="7"/>
        <v>0</v>
      </c>
      <c r="K37" s="143" t="e">
        <f t="shared" si="5"/>
        <v>#N/A</v>
      </c>
      <c r="L37" s="5" t="e">
        <f t="shared" si="6"/>
        <v>#N/A</v>
      </c>
    </row>
    <row r="38" spans="1:12" s="352" customFormat="1" x14ac:dyDescent="0.45">
      <c r="A38" t="s">
        <v>556</v>
      </c>
      <c r="B38" s="144" t="s">
        <v>557</v>
      </c>
      <c r="C38" s="144" t="s">
        <v>944</v>
      </c>
      <c r="D38" s="36" t="str">
        <f t="shared" si="0"/>
        <v>CP917-2X Week P CMV</v>
      </c>
      <c r="E38" s="36" t="str">
        <f t="shared" si="1"/>
        <v>RETURN - 2nd don of the week -BONUS</v>
      </c>
      <c r="F38" s="36" t="str">
        <f t="shared" si="2"/>
        <v>CP917-RETURN - 2nd don of the week -BONUS</v>
      </c>
      <c r="G38" s="147">
        <f t="shared" si="3"/>
        <v>30</v>
      </c>
      <c r="H38" s="5">
        <v>10</v>
      </c>
      <c r="I38" s="5"/>
      <c r="J38" s="5">
        <f t="shared" si="7"/>
        <v>40</v>
      </c>
      <c r="K38" s="143">
        <f t="shared" si="5"/>
        <v>30</v>
      </c>
      <c r="L38" s="5">
        <f t="shared" si="6"/>
        <v>10</v>
      </c>
    </row>
    <row r="39" spans="1:12" x14ac:dyDescent="0.45">
      <c r="A39" t="s">
        <v>556</v>
      </c>
      <c r="B39" t="s">
        <v>557</v>
      </c>
      <c r="C39" t="s">
        <v>945</v>
      </c>
      <c r="D39" s="36" t="str">
        <f t="shared" si="0"/>
        <v>CP917-2X Week P RSV Pre-Existing</v>
      </c>
      <c r="E39" s="36" t="str">
        <f t="shared" si="1"/>
        <v>RETURN - 2nd don of the week -BONUS</v>
      </c>
      <c r="F39" s="36" t="str">
        <f t="shared" si="2"/>
        <v>CP917-RETURN - 2nd don of the week -BONUS</v>
      </c>
      <c r="G39" s="147">
        <f t="shared" si="3"/>
        <v>30</v>
      </c>
      <c r="H39" s="5">
        <v>10</v>
      </c>
      <c r="J39" s="5">
        <f t="shared" si="7"/>
        <v>40</v>
      </c>
      <c r="K39" s="143">
        <f t="shared" si="5"/>
        <v>40</v>
      </c>
      <c r="L39" s="5">
        <f t="shared" si="6"/>
        <v>0</v>
      </c>
    </row>
    <row r="40" spans="1:12" x14ac:dyDescent="0.45">
      <c r="A40" t="s">
        <v>556</v>
      </c>
      <c r="B40" t="s">
        <v>557</v>
      </c>
      <c r="C40" t="s">
        <v>946</v>
      </c>
      <c r="D40" s="36" t="str">
        <f t="shared" si="0"/>
        <v>CP917-P Anti-D Pre-Existing Standard</v>
      </c>
      <c r="E40" s="36" t="str">
        <f t="shared" si="1"/>
        <v>RETURN - 1st don of the week -STD</v>
      </c>
      <c r="F40" s="36" t="str">
        <f t="shared" si="2"/>
        <v>CP917-RETURN - 1st don of the week -STD</v>
      </c>
      <c r="G40" s="147">
        <f t="shared" si="3"/>
        <v>40</v>
      </c>
      <c r="H40" s="5">
        <v>70</v>
      </c>
      <c r="J40" s="5">
        <f t="shared" si="7"/>
        <v>110</v>
      </c>
      <c r="K40" s="451">
        <f t="shared" si="5"/>
        <v>110</v>
      </c>
      <c r="L40" s="449">
        <f t="shared" si="6"/>
        <v>0</v>
      </c>
    </row>
    <row r="41" spans="1:12" x14ac:dyDescent="0.45">
      <c r="A41" t="s">
        <v>556</v>
      </c>
      <c r="B41" t="s">
        <v>557</v>
      </c>
      <c r="C41" t="s">
        <v>947</v>
      </c>
      <c r="D41" s="36" t="str">
        <f t="shared" si="0"/>
        <v>CP917-P Anti-D Standard</v>
      </c>
      <c r="E41" s="36" t="str">
        <f t="shared" si="1"/>
        <v>RETURN - 1st don of the week -STD</v>
      </c>
      <c r="F41" s="36" t="str">
        <f t="shared" si="2"/>
        <v>CP917-RETURN - 1st don of the week -STD</v>
      </c>
      <c r="G41" s="147">
        <f t="shared" si="3"/>
        <v>40</v>
      </c>
      <c r="H41" s="5">
        <v>70</v>
      </c>
      <c r="J41" s="5">
        <f t="shared" si="7"/>
        <v>110</v>
      </c>
      <c r="K41" s="451">
        <f t="shared" si="5"/>
        <v>110</v>
      </c>
      <c r="L41" s="449">
        <f t="shared" si="6"/>
        <v>0</v>
      </c>
    </row>
    <row r="42" spans="1:12" x14ac:dyDescent="0.45">
      <c r="A42" t="s">
        <v>556</v>
      </c>
      <c r="B42" s="144" t="s">
        <v>557</v>
      </c>
      <c r="C42" s="144" t="s">
        <v>948</v>
      </c>
      <c r="D42" s="36" t="str">
        <f t="shared" si="0"/>
        <v>CP917-P CMV Standard</v>
      </c>
      <c r="E42" s="36" t="str">
        <f t="shared" si="1"/>
        <v>RETURN - 1st don of the week -STD</v>
      </c>
      <c r="F42" s="36" t="str">
        <f t="shared" si="2"/>
        <v>CP917-RETURN - 1st don of the week -STD</v>
      </c>
      <c r="G42" s="147">
        <f t="shared" si="3"/>
        <v>40</v>
      </c>
      <c r="H42" s="5">
        <v>0</v>
      </c>
      <c r="J42" s="5">
        <f t="shared" si="7"/>
        <v>40</v>
      </c>
      <c r="K42" s="143">
        <f t="shared" si="5"/>
        <v>40</v>
      </c>
      <c r="L42" s="5">
        <f t="shared" si="6"/>
        <v>0</v>
      </c>
    </row>
    <row r="43" spans="1:12" x14ac:dyDescent="0.45">
      <c r="A43" t="s">
        <v>556</v>
      </c>
      <c r="B43" t="s">
        <v>557</v>
      </c>
      <c r="C43" t="s">
        <v>949</v>
      </c>
      <c r="D43" s="239" t="str">
        <f t="shared" si="0"/>
        <v>CP917-P Denovo Non-Injectable</v>
      </c>
      <c r="E43" s="239">
        <f t="shared" si="1"/>
        <v>0</v>
      </c>
      <c r="F43" s="239" t="str">
        <f t="shared" si="2"/>
        <v>CP917-0</v>
      </c>
      <c r="G43" s="147">
        <f t="shared" si="3"/>
        <v>0</v>
      </c>
      <c r="H43" s="240">
        <v>40</v>
      </c>
      <c r="I43" s="240"/>
      <c r="J43" s="240">
        <f t="shared" si="7"/>
        <v>40</v>
      </c>
      <c r="K43" s="241">
        <f t="shared" si="5"/>
        <v>40</v>
      </c>
      <c r="L43" s="240">
        <f t="shared" si="6"/>
        <v>0</v>
      </c>
    </row>
    <row r="44" spans="1:12" x14ac:dyDescent="0.45">
      <c r="A44" t="s">
        <v>556</v>
      </c>
      <c r="B44" t="s">
        <v>557</v>
      </c>
      <c r="C44" t="s">
        <v>955</v>
      </c>
      <c r="D44" s="36" t="str">
        <f t="shared" si="0"/>
        <v>CP917-P RSV Pre-Existing Standard</v>
      </c>
      <c r="E44" s="36" t="str">
        <f t="shared" si="1"/>
        <v>RETURN - 1st don of the week -STD</v>
      </c>
      <c r="F44" s="36" t="str">
        <f t="shared" si="2"/>
        <v>CP917-RETURN - 1st don of the week -STD</v>
      </c>
      <c r="G44" s="147">
        <f t="shared" si="3"/>
        <v>40</v>
      </c>
      <c r="H44" s="5">
        <v>0</v>
      </c>
      <c r="J44" s="5">
        <f t="shared" si="7"/>
        <v>40</v>
      </c>
      <c r="K44" s="143">
        <f t="shared" si="5"/>
        <v>40</v>
      </c>
      <c r="L44" s="5">
        <f t="shared" si="6"/>
        <v>0</v>
      </c>
    </row>
    <row r="45" spans="1:12" x14ac:dyDescent="0.45">
      <c r="A45" t="s">
        <v>556</v>
      </c>
      <c r="B45" t="s">
        <v>557</v>
      </c>
      <c r="C45" t="s">
        <v>956</v>
      </c>
      <c r="D45" s="36" t="str">
        <f t="shared" si="0"/>
        <v>CP917-P Vaccinia Standard</v>
      </c>
      <c r="E45" s="36">
        <f t="shared" si="1"/>
        <v>0</v>
      </c>
      <c r="F45" s="36" t="str">
        <f t="shared" si="2"/>
        <v>CP917-0</v>
      </c>
      <c r="G45" s="147">
        <f t="shared" si="3"/>
        <v>0</v>
      </c>
      <c r="I45" s="5">
        <v>100</v>
      </c>
      <c r="J45" s="5">
        <f t="shared" si="7"/>
        <v>100</v>
      </c>
      <c r="K45" s="143">
        <f t="shared" si="5"/>
        <v>100</v>
      </c>
      <c r="L45" s="5">
        <f t="shared" si="6"/>
        <v>0</v>
      </c>
    </row>
    <row r="46" spans="1:12" x14ac:dyDescent="0.45">
      <c r="A46" t="s">
        <v>556</v>
      </c>
      <c r="B46" t="s">
        <v>557</v>
      </c>
      <c r="C46" t="s">
        <v>957</v>
      </c>
      <c r="D46" s="36" t="str">
        <f t="shared" si="0"/>
        <v>CP917-Vaccinia - 1st Donation</v>
      </c>
      <c r="E46" s="36">
        <f t="shared" si="1"/>
        <v>0</v>
      </c>
      <c r="F46" s="36" t="str">
        <f t="shared" si="2"/>
        <v>CP917-0</v>
      </c>
      <c r="G46" s="147">
        <f t="shared" si="3"/>
        <v>0</v>
      </c>
      <c r="I46" s="5">
        <v>150</v>
      </c>
      <c r="J46" s="5">
        <f t="shared" si="7"/>
        <v>150</v>
      </c>
      <c r="K46" s="143">
        <f t="shared" si="5"/>
        <v>150</v>
      </c>
      <c r="L46" s="5">
        <f t="shared" si="6"/>
        <v>0</v>
      </c>
    </row>
    <row r="47" spans="1:12" x14ac:dyDescent="0.45">
      <c r="A47" t="s">
        <v>556</v>
      </c>
      <c r="B47" t="s">
        <v>557</v>
      </c>
      <c r="C47" t="s">
        <v>958</v>
      </c>
      <c r="D47" s="36" t="str">
        <f t="shared" si="0"/>
        <v>CP917-Vaccinia - 2nd Donation</v>
      </c>
      <c r="E47" s="36">
        <f t="shared" si="1"/>
        <v>0</v>
      </c>
      <c r="F47" s="36" t="str">
        <f t="shared" si="2"/>
        <v>CP917-0</v>
      </c>
      <c r="G47" s="147">
        <f t="shared" si="3"/>
        <v>0</v>
      </c>
      <c r="I47" s="5">
        <v>250</v>
      </c>
      <c r="J47" s="5">
        <f t="shared" si="7"/>
        <v>250</v>
      </c>
      <c r="K47" s="143">
        <f t="shared" si="5"/>
        <v>250</v>
      </c>
      <c r="L47" s="5">
        <f t="shared" si="6"/>
        <v>0</v>
      </c>
    </row>
    <row r="48" spans="1:12" x14ac:dyDescent="0.45">
      <c r="A48" t="s">
        <v>556</v>
      </c>
      <c r="B48" t="s">
        <v>557</v>
      </c>
      <c r="C48" s="18" t="s">
        <v>959</v>
      </c>
      <c r="D48" s="36" t="str">
        <f t="shared" si="0"/>
        <v>CP917-Vaccinia - 3rd Donation</v>
      </c>
      <c r="E48" s="36">
        <f t="shared" si="1"/>
        <v>0</v>
      </c>
      <c r="F48" s="36" t="str">
        <f t="shared" si="2"/>
        <v>CP917-0</v>
      </c>
      <c r="G48" s="147">
        <f t="shared" si="3"/>
        <v>0</v>
      </c>
      <c r="I48" s="5">
        <v>300</v>
      </c>
      <c r="J48" s="5">
        <f t="shared" si="7"/>
        <v>300</v>
      </c>
      <c r="K48" s="143">
        <f t="shared" si="5"/>
        <v>300</v>
      </c>
      <c r="L48" s="5">
        <f t="shared" si="6"/>
        <v>0</v>
      </c>
    </row>
    <row r="49" spans="1:12" x14ac:dyDescent="0.45">
      <c r="A49" t="s">
        <v>556</v>
      </c>
      <c r="B49" t="s">
        <v>557</v>
      </c>
      <c r="C49" t="s">
        <v>960</v>
      </c>
      <c r="D49" s="36" t="str">
        <f t="shared" si="0"/>
        <v>CP917-Vaccinia - 4th Donation</v>
      </c>
      <c r="E49" s="36">
        <f t="shared" si="1"/>
        <v>0</v>
      </c>
      <c r="F49" s="36" t="str">
        <f t="shared" si="2"/>
        <v>CP917-0</v>
      </c>
      <c r="G49" s="147">
        <f t="shared" si="3"/>
        <v>0</v>
      </c>
      <c r="I49" s="5">
        <v>300</v>
      </c>
      <c r="J49" s="5">
        <f t="shared" si="7"/>
        <v>300</v>
      </c>
      <c r="K49" s="143">
        <f t="shared" si="5"/>
        <v>300</v>
      </c>
      <c r="L49" s="5">
        <f t="shared" si="6"/>
        <v>0</v>
      </c>
    </row>
    <row r="50" spans="1:12" x14ac:dyDescent="0.45">
      <c r="A50" t="s">
        <v>841</v>
      </c>
      <c r="B50" t="s">
        <v>842</v>
      </c>
      <c r="C50" t="s">
        <v>942</v>
      </c>
      <c r="D50" s="361" t="str">
        <f t="shared" si="0"/>
        <v>CP873-2X Week Anti-D Pre-Existing</v>
      </c>
      <c r="E50" s="361" t="str">
        <f t="shared" si="1"/>
        <v>RETURN - 2nd don of the week -BONUS</v>
      </c>
      <c r="F50" s="361" t="str">
        <f t="shared" si="2"/>
        <v>CP873-RETURN - 2nd don of the week -BONUS</v>
      </c>
      <c r="G50" s="147">
        <f t="shared" si="3"/>
        <v>25</v>
      </c>
      <c r="H50" s="240">
        <f>200-2*(VLOOKUP(B50&amp;"-P Anti-D Pre-Existing Standard", AntiDSpecialty,4, FALSE))- 2*(VLOOKUP(B50&amp;"-P Anti-D Pre-Existing Standard", AntiDSpecialty,5, FALSE))-G50</f>
        <v>45</v>
      </c>
      <c r="I50" s="240"/>
      <c r="J50" s="240">
        <f t="shared" si="7"/>
        <v>70</v>
      </c>
      <c r="K50" s="241">
        <f t="shared" si="5"/>
        <v>70</v>
      </c>
      <c r="L50" s="240">
        <f t="shared" si="6"/>
        <v>0</v>
      </c>
    </row>
    <row r="51" spans="1:12" x14ac:dyDescent="0.45">
      <c r="A51" t="s">
        <v>841</v>
      </c>
      <c r="B51" t="s">
        <v>842</v>
      </c>
      <c r="C51" s="238" t="s">
        <v>943</v>
      </c>
      <c r="D51" s="239" t="str">
        <f t="shared" si="0"/>
        <v>CP873-2X Week P Anti-D</v>
      </c>
      <c r="E51" s="239" t="str">
        <f t="shared" si="1"/>
        <v>RETURN - 2nd don of the week -BONUS</v>
      </c>
      <c r="F51" s="239" t="str">
        <f t="shared" si="2"/>
        <v>CP873-RETURN - 2nd don of the week -BONUS</v>
      </c>
      <c r="G51" s="147">
        <f t="shared" si="3"/>
        <v>25</v>
      </c>
      <c r="H51" s="240">
        <f>200-2*(VLOOKUP(B51&amp;"-P Anti-D Standard", AntiDSpecialty,4, FALSE))- 2*(VLOOKUP(B51&amp;"-P Anti-D Standard", AntiDSpecialty,5, FALSE))-G51</f>
        <v>45</v>
      </c>
      <c r="I51" s="240"/>
      <c r="J51" s="240">
        <f t="shared" si="7"/>
        <v>70</v>
      </c>
      <c r="K51" s="241">
        <f t="shared" si="5"/>
        <v>70</v>
      </c>
      <c r="L51" s="240">
        <f t="shared" si="6"/>
        <v>0</v>
      </c>
    </row>
    <row r="52" spans="1:12" x14ac:dyDescent="0.45">
      <c r="A52" t="s">
        <v>841</v>
      </c>
      <c r="B52" t="s">
        <v>842</v>
      </c>
      <c r="C52" t="s">
        <v>945</v>
      </c>
      <c r="D52" s="36" t="str">
        <f t="shared" si="0"/>
        <v>CP873-2X Week P RSV Pre-Existing</v>
      </c>
      <c r="E52" s="36" t="str">
        <f t="shared" si="1"/>
        <v>RETURN - 2nd don of the week -BONUS</v>
      </c>
      <c r="F52" s="36" t="str">
        <f t="shared" si="2"/>
        <v>CP873-RETURN - 2nd don of the week -BONUS</v>
      </c>
      <c r="G52" s="147">
        <f t="shared" si="3"/>
        <v>25</v>
      </c>
      <c r="H52" s="5">
        <v>10</v>
      </c>
      <c r="J52" s="5">
        <f t="shared" si="7"/>
        <v>35</v>
      </c>
      <c r="K52" s="143">
        <f t="shared" si="5"/>
        <v>35</v>
      </c>
      <c r="L52" s="5">
        <f t="shared" si="6"/>
        <v>0</v>
      </c>
    </row>
    <row r="53" spans="1:12" x14ac:dyDescent="0.45">
      <c r="A53" t="s">
        <v>841</v>
      </c>
      <c r="B53" t="s">
        <v>842</v>
      </c>
      <c r="C53" t="s">
        <v>965</v>
      </c>
      <c r="D53" s="36" t="str">
        <f t="shared" si="0"/>
        <v>CP873-2X Week P Tetanus</v>
      </c>
      <c r="E53" s="36" t="str">
        <f t="shared" si="1"/>
        <v>RETURN - 2nd don of the week -BONUS</v>
      </c>
      <c r="F53" s="36" t="str">
        <f t="shared" si="2"/>
        <v>CP873-RETURN - 2nd don of the week -BONUS</v>
      </c>
      <c r="G53" s="147">
        <f t="shared" si="3"/>
        <v>25</v>
      </c>
      <c r="H53" s="5">
        <v>0</v>
      </c>
      <c r="J53" s="5">
        <f t="shared" si="7"/>
        <v>25</v>
      </c>
      <c r="K53" s="143">
        <f t="shared" si="5"/>
        <v>25</v>
      </c>
      <c r="L53" s="5">
        <f t="shared" si="6"/>
        <v>0</v>
      </c>
    </row>
    <row r="54" spans="1:12" x14ac:dyDescent="0.45">
      <c r="A54" t="s">
        <v>841</v>
      </c>
      <c r="B54" t="s">
        <v>842</v>
      </c>
      <c r="C54" t="s">
        <v>966</v>
      </c>
      <c r="D54" s="36" t="str">
        <f t="shared" si="0"/>
        <v>CP873-2X Week P Tetanus PE</v>
      </c>
      <c r="E54" s="36" t="str">
        <f t="shared" si="1"/>
        <v>RETURN - 2nd don of the week -BONUS</v>
      </c>
      <c r="F54" s="36" t="str">
        <f t="shared" si="2"/>
        <v>CP873-RETURN - 2nd don of the week -BONUS</v>
      </c>
      <c r="G54" s="147">
        <f t="shared" si="3"/>
        <v>25</v>
      </c>
      <c r="H54" s="5">
        <v>0</v>
      </c>
      <c r="J54" s="5">
        <f t="shared" si="7"/>
        <v>25</v>
      </c>
      <c r="K54" s="143">
        <f t="shared" si="5"/>
        <v>25</v>
      </c>
      <c r="L54" s="5">
        <f t="shared" si="6"/>
        <v>0</v>
      </c>
    </row>
    <row r="55" spans="1:12" x14ac:dyDescent="0.45">
      <c r="A55" t="s">
        <v>841</v>
      </c>
      <c r="B55" t="s">
        <v>842</v>
      </c>
      <c r="C55" t="s">
        <v>967</v>
      </c>
      <c r="D55" s="36" t="str">
        <f t="shared" si="0"/>
        <v>CP873-2X Week P VZV</v>
      </c>
      <c r="E55" s="36" t="str">
        <f t="shared" si="1"/>
        <v>RETURN - 2nd don of the week -BONUS</v>
      </c>
      <c r="F55" s="36" t="str">
        <f t="shared" si="2"/>
        <v>CP873-RETURN - 2nd don of the week -BONUS</v>
      </c>
      <c r="G55" s="147">
        <f t="shared" si="3"/>
        <v>25</v>
      </c>
      <c r="H55" s="5">
        <v>0</v>
      </c>
      <c r="J55" s="5">
        <f t="shared" ref="J55:J86" si="8">G55+H55+I55</f>
        <v>25</v>
      </c>
      <c r="K55" s="143">
        <f t="shared" si="5"/>
        <v>25</v>
      </c>
      <c r="L55" s="5">
        <f t="shared" si="6"/>
        <v>0</v>
      </c>
    </row>
    <row r="56" spans="1:12" x14ac:dyDescent="0.45">
      <c r="A56" t="s">
        <v>841</v>
      </c>
      <c r="B56" t="s">
        <v>842</v>
      </c>
      <c r="C56" t="s">
        <v>968</v>
      </c>
      <c r="D56" s="36" t="str">
        <f t="shared" si="0"/>
        <v>CP873-2X Week P VZV Pre-Existing</v>
      </c>
      <c r="E56" s="36" t="str">
        <f t="shared" si="1"/>
        <v>RETURN - 2nd don of the week -BONUS</v>
      </c>
      <c r="F56" s="36" t="str">
        <f t="shared" si="2"/>
        <v>CP873-RETURN - 2nd don of the week -BONUS</v>
      </c>
      <c r="G56" s="147">
        <f t="shared" si="3"/>
        <v>25</v>
      </c>
      <c r="H56" s="5">
        <v>0</v>
      </c>
      <c r="J56" s="5">
        <f t="shared" si="8"/>
        <v>25</v>
      </c>
      <c r="K56" s="143">
        <f t="shared" si="5"/>
        <v>25</v>
      </c>
      <c r="L56" s="5">
        <f t="shared" si="6"/>
        <v>0</v>
      </c>
    </row>
    <row r="57" spans="1:12" x14ac:dyDescent="0.45">
      <c r="A57" t="s">
        <v>841</v>
      </c>
      <c r="B57" t="s">
        <v>842</v>
      </c>
      <c r="C57" t="s">
        <v>946</v>
      </c>
      <c r="D57" s="36" t="str">
        <f t="shared" si="0"/>
        <v>CP873-P Anti-D Pre-Existing Standard</v>
      </c>
      <c r="E57" s="36" t="str">
        <f t="shared" si="1"/>
        <v>RETURN - 1st don of the week -STD</v>
      </c>
      <c r="F57" s="36" t="str">
        <f t="shared" si="2"/>
        <v>CP873-RETURN - 1st don of the week -STD</v>
      </c>
      <c r="G57" s="147">
        <f t="shared" si="3"/>
        <v>45</v>
      </c>
      <c r="H57" s="5">
        <v>20</v>
      </c>
      <c r="J57" s="5">
        <f t="shared" si="8"/>
        <v>65</v>
      </c>
      <c r="K57" s="143">
        <f t="shared" si="5"/>
        <v>65</v>
      </c>
      <c r="L57" s="5">
        <f t="shared" si="6"/>
        <v>0</v>
      </c>
    </row>
    <row r="58" spans="1:12" x14ac:dyDescent="0.45">
      <c r="A58" s="238" t="s">
        <v>841</v>
      </c>
      <c r="B58" s="238" t="s">
        <v>842</v>
      </c>
      <c r="C58" s="238" t="s">
        <v>947</v>
      </c>
      <c r="D58" s="239" t="str">
        <f t="shared" si="0"/>
        <v>CP873-P Anti-D Standard</v>
      </c>
      <c r="E58" s="239" t="str">
        <f t="shared" si="1"/>
        <v>RETURN - 1st don of the week -STD</v>
      </c>
      <c r="F58" s="239" t="str">
        <f t="shared" si="2"/>
        <v>CP873-RETURN - 1st don of the week -STD</v>
      </c>
      <c r="G58" s="147">
        <f t="shared" si="3"/>
        <v>45</v>
      </c>
      <c r="H58" s="240">
        <v>20</v>
      </c>
      <c r="I58" s="240"/>
      <c r="J58" s="240">
        <f t="shared" si="8"/>
        <v>65</v>
      </c>
      <c r="K58" s="241">
        <f t="shared" si="5"/>
        <v>65</v>
      </c>
      <c r="L58" s="240">
        <f t="shared" si="6"/>
        <v>0</v>
      </c>
    </row>
    <row r="59" spans="1:12" x14ac:dyDescent="0.45">
      <c r="A59" t="s">
        <v>841</v>
      </c>
      <c r="B59" t="s">
        <v>842</v>
      </c>
      <c r="C59" t="s">
        <v>949</v>
      </c>
      <c r="D59" s="239" t="str">
        <f t="shared" si="0"/>
        <v>CP873-P Denovo Non-Injectable</v>
      </c>
      <c r="E59" s="239">
        <f t="shared" si="1"/>
        <v>0</v>
      </c>
      <c r="F59" s="239" t="str">
        <f t="shared" si="2"/>
        <v>CP873-0</v>
      </c>
      <c r="G59" s="147">
        <f t="shared" si="3"/>
        <v>0</v>
      </c>
      <c r="H59" s="240">
        <v>45</v>
      </c>
      <c r="I59" s="240"/>
      <c r="J59" s="240">
        <f t="shared" si="8"/>
        <v>45</v>
      </c>
      <c r="K59" s="241">
        <f t="shared" si="5"/>
        <v>45</v>
      </c>
      <c r="L59" s="240">
        <f t="shared" si="6"/>
        <v>0</v>
      </c>
    </row>
    <row r="60" spans="1:12" x14ac:dyDescent="0.45">
      <c r="A60" t="s">
        <v>841</v>
      </c>
      <c r="B60" t="s">
        <v>842</v>
      </c>
      <c r="C60" t="s">
        <v>955</v>
      </c>
      <c r="D60" s="36" t="str">
        <f t="shared" si="0"/>
        <v>CP873-P RSV Pre-Existing Standard</v>
      </c>
      <c r="E60" s="36" t="str">
        <f t="shared" si="1"/>
        <v>RETURN - 1st don of the week -STD</v>
      </c>
      <c r="F60" s="36" t="str">
        <f t="shared" si="2"/>
        <v>CP873-RETURN - 1st don of the week -STD</v>
      </c>
      <c r="G60" s="147">
        <f t="shared" si="3"/>
        <v>45</v>
      </c>
      <c r="H60" s="5">
        <v>0</v>
      </c>
      <c r="J60" s="5">
        <f t="shared" si="8"/>
        <v>45</v>
      </c>
      <c r="K60" s="143">
        <f t="shared" si="5"/>
        <v>45</v>
      </c>
      <c r="L60" s="5">
        <f t="shared" si="6"/>
        <v>0</v>
      </c>
    </row>
    <row r="61" spans="1:12" x14ac:dyDescent="0.45">
      <c r="A61" t="s">
        <v>841</v>
      </c>
      <c r="B61" t="s">
        <v>842</v>
      </c>
      <c r="C61" t="s">
        <v>969</v>
      </c>
      <c r="D61" s="36" t="str">
        <f t="shared" si="0"/>
        <v>CP873-P Tetanus Pre-Existing Standard</v>
      </c>
      <c r="E61" s="36" t="str">
        <f t="shared" si="1"/>
        <v>RETURN - 1st don of the week -STD</v>
      </c>
      <c r="F61" s="36" t="str">
        <f t="shared" si="2"/>
        <v>CP873-RETURN - 1st don of the week -STD</v>
      </c>
      <c r="G61" s="147">
        <f t="shared" si="3"/>
        <v>45</v>
      </c>
      <c r="H61" s="5">
        <v>10</v>
      </c>
      <c r="J61" s="5">
        <f t="shared" si="8"/>
        <v>55</v>
      </c>
      <c r="K61" s="143">
        <f t="shared" si="5"/>
        <v>55</v>
      </c>
      <c r="L61" s="5">
        <f t="shared" si="6"/>
        <v>0</v>
      </c>
    </row>
    <row r="62" spans="1:12" x14ac:dyDescent="0.45">
      <c r="A62" t="s">
        <v>841</v>
      </c>
      <c r="B62" t="s">
        <v>842</v>
      </c>
      <c r="C62" t="s">
        <v>970</v>
      </c>
      <c r="D62" s="36" t="str">
        <f t="shared" si="0"/>
        <v>CP873-P Tetanus Standard</v>
      </c>
      <c r="E62" s="36" t="str">
        <f t="shared" si="1"/>
        <v>RETURN - 1st don of the week -STD</v>
      </c>
      <c r="F62" s="36" t="str">
        <f t="shared" si="2"/>
        <v>CP873-RETURN - 1st don of the week -STD</v>
      </c>
      <c r="G62" s="147">
        <f t="shared" si="3"/>
        <v>45</v>
      </c>
      <c r="H62" s="5">
        <v>10</v>
      </c>
      <c r="J62" s="5">
        <f t="shared" si="8"/>
        <v>55</v>
      </c>
      <c r="K62" s="143">
        <f t="shared" si="5"/>
        <v>55</v>
      </c>
      <c r="L62" s="5">
        <f t="shared" si="6"/>
        <v>0</v>
      </c>
    </row>
    <row r="63" spans="1:12" x14ac:dyDescent="0.45">
      <c r="A63" t="s">
        <v>841</v>
      </c>
      <c r="B63" t="s">
        <v>842</v>
      </c>
      <c r="C63" t="s">
        <v>971</v>
      </c>
      <c r="D63" s="36" t="str">
        <f t="shared" si="0"/>
        <v>CP873-P VZV Standard</v>
      </c>
      <c r="E63" s="36" t="str">
        <f t="shared" si="1"/>
        <v>RETURN - 1st don of the week -STD</v>
      </c>
      <c r="F63" s="36" t="str">
        <f t="shared" si="2"/>
        <v>CP873-RETURN - 1st don of the week -STD</v>
      </c>
      <c r="G63" s="147">
        <f t="shared" si="3"/>
        <v>45</v>
      </c>
      <c r="H63" s="5">
        <v>15</v>
      </c>
      <c r="J63" s="5">
        <f t="shared" si="8"/>
        <v>60</v>
      </c>
      <c r="K63" s="143">
        <f t="shared" si="5"/>
        <v>55</v>
      </c>
      <c r="L63" s="5">
        <f t="shared" si="6"/>
        <v>5</v>
      </c>
    </row>
    <row r="64" spans="1:12" x14ac:dyDescent="0.45">
      <c r="A64" t="s">
        <v>841</v>
      </c>
      <c r="B64" t="s">
        <v>842</v>
      </c>
      <c r="C64" t="s">
        <v>972</v>
      </c>
      <c r="D64" s="36" t="str">
        <f t="shared" si="0"/>
        <v>CP873-PVZV Pre-Existing Standard</v>
      </c>
      <c r="E64" s="36" t="str">
        <f t="shared" si="1"/>
        <v>RETURN - 1st don of the week -STD</v>
      </c>
      <c r="F64" s="36" t="str">
        <f t="shared" si="2"/>
        <v>CP873-RETURN - 1st don of the week -STD</v>
      </c>
      <c r="G64" s="147">
        <f t="shared" si="3"/>
        <v>45</v>
      </c>
      <c r="H64" s="5">
        <v>15</v>
      </c>
      <c r="J64" s="5">
        <f t="shared" si="8"/>
        <v>60</v>
      </c>
      <c r="K64" s="143">
        <f t="shared" si="5"/>
        <v>60</v>
      </c>
      <c r="L64" s="5">
        <f t="shared" si="6"/>
        <v>0</v>
      </c>
    </row>
    <row r="65" spans="1:12" x14ac:dyDescent="0.45">
      <c r="A65" t="s">
        <v>487</v>
      </c>
      <c r="B65" t="s">
        <v>488</v>
      </c>
      <c r="C65" t="s">
        <v>942</v>
      </c>
      <c r="D65" s="36" t="str">
        <f t="shared" si="0"/>
        <v>CP078-2X Week Anti-D Pre-Existing</v>
      </c>
      <c r="E65" s="36" t="str">
        <f t="shared" si="1"/>
        <v>RETURN - 2nd don of the week -BONUS</v>
      </c>
      <c r="F65" s="36" t="str">
        <f t="shared" si="2"/>
        <v>CP078-RETURN - 2nd don of the week -BONUS</v>
      </c>
      <c r="G65" s="147">
        <f t="shared" si="3"/>
        <v>30</v>
      </c>
      <c r="H65" s="240">
        <f>200-2*(VLOOKUP(B65&amp;"-P Anti-D Pre-Existing Standard", AntiDSpecialty,4, FALSE))- 2*(VLOOKUP(B65&amp;"-P Anti-D Pre-Existing Standard", AntiDSpecialty,5, FALSE))-G65</f>
        <v>30</v>
      </c>
      <c r="J65" s="5">
        <f t="shared" si="8"/>
        <v>60</v>
      </c>
      <c r="K65" s="143" t="e">
        <f t="shared" si="5"/>
        <v>#N/A</v>
      </c>
      <c r="L65" s="5" t="e">
        <f t="shared" si="6"/>
        <v>#N/A</v>
      </c>
    </row>
    <row r="66" spans="1:12" x14ac:dyDescent="0.45">
      <c r="A66" s="165" t="s">
        <v>487</v>
      </c>
      <c r="B66" s="165" t="s">
        <v>488</v>
      </c>
      <c r="C66" s="165" t="s">
        <v>943</v>
      </c>
      <c r="D66" s="36" t="str">
        <f t="shared" si="0"/>
        <v>CP078-2X Week P Anti-D</v>
      </c>
      <c r="E66" s="36" t="str">
        <f t="shared" si="1"/>
        <v>RETURN - 2nd don of the week -BONUS</v>
      </c>
      <c r="F66" s="36" t="str">
        <f t="shared" si="2"/>
        <v>CP078-RETURN - 2nd don of the week -BONUS</v>
      </c>
      <c r="G66" s="147">
        <f t="shared" si="3"/>
        <v>30</v>
      </c>
      <c r="H66" s="240">
        <f>200-2*(VLOOKUP(B66&amp;"-P Anti-D Standard", AntiDSpecialty,4, FALSE))- 2*(VLOOKUP(B66&amp;"-P Anti-D Standard", AntiDSpecialty,5, FALSE))-G66</f>
        <v>30</v>
      </c>
      <c r="J66" s="5">
        <f t="shared" si="8"/>
        <v>60</v>
      </c>
      <c r="K66" s="143" t="e">
        <f t="shared" si="5"/>
        <v>#N/A</v>
      </c>
      <c r="L66" s="5" t="e">
        <f t="shared" si="6"/>
        <v>#N/A</v>
      </c>
    </row>
    <row r="67" spans="1:12" x14ac:dyDescent="0.45">
      <c r="A67" t="s">
        <v>487</v>
      </c>
      <c r="B67" t="s">
        <v>488</v>
      </c>
      <c r="C67" t="s">
        <v>944</v>
      </c>
      <c r="D67" s="36" t="str">
        <f t="shared" si="0"/>
        <v>CP078-2X Week P CMV</v>
      </c>
      <c r="E67" s="36" t="str">
        <f t="shared" si="1"/>
        <v>RETURN - 2nd don of the week -BONUS</v>
      </c>
      <c r="F67" s="36" t="str">
        <f t="shared" si="2"/>
        <v>CP078-RETURN - 2nd don of the week -BONUS</v>
      </c>
      <c r="G67" s="147">
        <f t="shared" si="3"/>
        <v>30</v>
      </c>
      <c r="H67" s="5">
        <v>10</v>
      </c>
      <c r="J67" s="5">
        <f t="shared" si="8"/>
        <v>40</v>
      </c>
      <c r="K67" s="143">
        <f t="shared" si="5"/>
        <v>30</v>
      </c>
      <c r="L67" s="5">
        <f t="shared" si="6"/>
        <v>10</v>
      </c>
    </row>
    <row r="68" spans="1:12" s="352" customFormat="1" x14ac:dyDescent="0.45">
      <c r="A68" t="s">
        <v>487</v>
      </c>
      <c r="B68" t="s">
        <v>488</v>
      </c>
      <c r="C68" t="s">
        <v>973</v>
      </c>
      <c r="D68" s="36" t="str">
        <f t="shared" ref="D68:D131" si="9">B68&amp;"-"&amp;C68</f>
        <v>CP078-2X Week P Rabies</v>
      </c>
      <c r="E68" s="36" t="str">
        <f t="shared" ref="E68:E131" si="10">VLOOKUP(C68,RULENAMELU,5,FALSE)</f>
        <v>RETURN - 2nd don of the week -BONUS</v>
      </c>
      <c r="F68" s="36" t="str">
        <f t="shared" ref="F68:F131" si="11">B68&amp;"-"&amp;E68</f>
        <v>CP078-RETURN - 2nd don of the week -BONUS</v>
      </c>
      <c r="G68" s="147">
        <f t="shared" ref="G68:G131" si="12">IFERROR(VLOOKUP(F68,SpecialtyBaseLU,37,FALSE),0)</f>
        <v>30</v>
      </c>
      <c r="H68" s="5">
        <v>0</v>
      </c>
      <c r="I68" s="5"/>
      <c r="J68" s="5">
        <f t="shared" si="8"/>
        <v>30</v>
      </c>
      <c r="K68" s="143">
        <f t="shared" ref="K68:K131" si="13">VLOOKUP(D68,CurrentNLDataLU,11,FALSE)</f>
        <v>30</v>
      </c>
      <c r="L68" s="5">
        <f t="shared" ref="L68:L131" si="14">J68-K68</f>
        <v>0</v>
      </c>
    </row>
    <row r="69" spans="1:12" s="352" customFormat="1" x14ac:dyDescent="0.45">
      <c r="A69" t="s">
        <v>487</v>
      </c>
      <c r="B69" t="s">
        <v>488</v>
      </c>
      <c r="C69" t="s">
        <v>974</v>
      </c>
      <c r="D69" s="36" t="str">
        <f t="shared" si="9"/>
        <v>CP078-2X Week P Rabies HT</v>
      </c>
      <c r="E69" s="36" t="str">
        <f t="shared" si="10"/>
        <v>RETURN - 2nd don of the week -BONUS</v>
      </c>
      <c r="F69" s="36" t="str">
        <f t="shared" si="11"/>
        <v>CP078-RETURN - 2nd don of the week -BONUS</v>
      </c>
      <c r="G69" s="147">
        <f t="shared" si="12"/>
        <v>30</v>
      </c>
      <c r="H69" s="5">
        <v>0</v>
      </c>
      <c r="I69" s="5"/>
      <c r="J69" s="5">
        <f t="shared" si="8"/>
        <v>30</v>
      </c>
      <c r="K69" s="143">
        <f t="shared" si="13"/>
        <v>30</v>
      </c>
      <c r="L69" s="5">
        <f t="shared" si="14"/>
        <v>0</v>
      </c>
    </row>
    <row r="70" spans="1:12" x14ac:dyDescent="0.45">
      <c r="A70" t="s">
        <v>487</v>
      </c>
      <c r="B70" t="s">
        <v>488</v>
      </c>
      <c r="C70" t="s">
        <v>945</v>
      </c>
      <c r="D70" s="36" t="str">
        <f t="shared" si="9"/>
        <v>CP078-2X Week P RSV Pre-Existing</v>
      </c>
      <c r="E70" s="36" t="str">
        <f t="shared" si="10"/>
        <v>RETURN - 2nd don of the week -BONUS</v>
      </c>
      <c r="F70" s="36" t="str">
        <f t="shared" si="11"/>
        <v>CP078-RETURN - 2nd don of the week -BONUS</v>
      </c>
      <c r="G70" s="147">
        <f t="shared" si="12"/>
        <v>30</v>
      </c>
      <c r="H70" s="5">
        <v>10</v>
      </c>
      <c r="J70" s="5">
        <f t="shared" si="8"/>
        <v>40</v>
      </c>
      <c r="K70" s="143">
        <f t="shared" si="13"/>
        <v>40</v>
      </c>
      <c r="L70" s="5">
        <f t="shared" si="14"/>
        <v>0</v>
      </c>
    </row>
    <row r="71" spans="1:12" x14ac:dyDescent="0.45">
      <c r="A71" t="s">
        <v>487</v>
      </c>
      <c r="B71" t="s">
        <v>488</v>
      </c>
      <c r="C71" t="s">
        <v>965</v>
      </c>
      <c r="D71" s="36" t="str">
        <f t="shared" si="9"/>
        <v>CP078-2X Week P Tetanus</v>
      </c>
      <c r="E71" s="36" t="str">
        <f t="shared" si="10"/>
        <v>RETURN - 2nd don of the week -BONUS</v>
      </c>
      <c r="F71" s="36" t="str">
        <f t="shared" si="11"/>
        <v>CP078-RETURN - 2nd don of the week -BONUS</v>
      </c>
      <c r="G71" s="147">
        <f t="shared" si="12"/>
        <v>30</v>
      </c>
      <c r="H71" s="5">
        <v>0</v>
      </c>
      <c r="J71" s="5">
        <f t="shared" si="8"/>
        <v>30</v>
      </c>
      <c r="K71" s="143">
        <f t="shared" si="13"/>
        <v>30</v>
      </c>
      <c r="L71" s="5">
        <f t="shared" si="14"/>
        <v>0</v>
      </c>
    </row>
    <row r="72" spans="1:12" x14ac:dyDescent="0.45">
      <c r="A72" t="s">
        <v>487</v>
      </c>
      <c r="B72" t="s">
        <v>488</v>
      </c>
      <c r="C72" t="s">
        <v>966</v>
      </c>
      <c r="D72" s="36" t="str">
        <f t="shared" si="9"/>
        <v>CP078-2X Week P Tetanus PE</v>
      </c>
      <c r="E72" s="36" t="str">
        <f t="shared" si="10"/>
        <v>RETURN - 2nd don of the week -BONUS</v>
      </c>
      <c r="F72" s="36" t="str">
        <f t="shared" si="11"/>
        <v>CP078-RETURN - 2nd don of the week -BONUS</v>
      </c>
      <c r="G72" s="147">
        <f t="shared" si="12"/>
        <v>30</v>
      </c>
      <c r="H72" s="5">
        <v>0</v>
      </c>
      <c r="J72" s="5">
        <f t="shared" si="8"/>
        <v>30</v>
      </c>
      <c r="K72" s="143">
        <f t="shared" si="13"/>
        <v>30</v>
      </c>
      <c r="L72" s="5">
        <f t="shared" si="14"/>
        <v>0</v>
      </c>
    </row>
    <row r="73" spans="1:12" x14ac:dyDescent="0.45">
      <c r="A73" t="s">
        <v>487</v>
      </c>
      <c r="B73" t="s">
        <v>488</v>
      </c>
      <c r="C73" t="s">
        <v>946</v>
      </c>
      <c r="D73" s="36" t="str">
        <f t="shared" si="9"/>
        <v>CP078-P Anti-D Pre-Existing Standard</v>
      </c>
      <c r="E73" s="450" t="str">
        <f t="shared" si="10"/>
        <v>RETURN - 1st don of the week -STD</v>
      </c>
      <c r="F73" s="36" t="str">
        <f t="shared" si="11"/>
        <v>CP078-RETURN - 1st don of the week -STD</v>
      </c>
      <c r="G73" s="147">
        <f t="shared" si="12"/>
        <v>50</v>
      </c>
      <c r="H73" s="5">
        <v>20</v>
      </c>
      <c r="J73" s="5">
        <f t="shared" si="8"/>
        <v>70</v>
      </c>
      <c r="K73" s="451">
        <f t="shared" si="13"/>
        <v>95</v>
      </c>
      <c r="L73" s="449">
        <f t="shared" si="14"/>
        <v>-25</v>
      </c>
    </row>
    <row r="74" spans="1:12" x14ac:dyDescent="0.45">
      <c r="A74" t="s">
        <v>487</v>
      </c>
      <c r="B74" t="s">
        <v>488</v>
      </c>
      <c r="C74" t="s">
        <v>947</v>
      </c>
      <c r="D74" s="36" t="str">
        <f t="shared" si="9"/>
        <v>CP078-P Anti-D Standard</v>
      </c>
      <c r="E74" s="450" t="str">
        <f t="shared" si="10"/>
        <v>RETURN - 1st don of the week -STD</v>
      </c>
      <c r="F74" s="36" t="str">
        <f t="shared" si="11"/>
        <v>CP078-RETURN - 1st don of the week -STD</v>
      </c>
      <c r="G74" s="147">
        <f t="shared" si="12"/>
        <v>50</v>
      </c>
      <c r="H74" s="5">
        <v>20</v>
      </c>
      <c r="J74" s="5">
        <f t="shared" si="8"/>
        <v>70</v>
      </c>
      <c r="K74" s="451">
        <f t="shared" si="13"/>
        <v>95</v>
      </c>
      <c r="L74" s="449">
        <f t="shared" si="14"/>
        <v>-25</v>
      </c>
    </row>
    <row r="75" spans="1:12" x14ac:dyDescent="0.45">
      <c r="A75" t="s">
        <v>487</v>
      </c>
      <c r="B75" t="s">
        <v>488</v>
      </c>
      <c r="C75" t="s">
        <v>948</v>
      </c>
      <c r="D75" s="36" t="str">
        <f t="shared" si="9"/>
        <v>CP078-P CMV Standard</v>
      </c>
      <c r="E75" s="36" t="str">
        <f t="shared" si="10"/>
        <v>RETURN - 1st don of the week -STD</v>
      </c>
      <c r="F75" s="36" t="str">
        <f t="shared" si="11"/>
        <v>CP078-RETURN - 1st don of the week -STD</v>
      </c>
      <c r="G75" s="147">
        <f t="shared" si="12"/>
        <v>50</v>
      </c>
      <c r="H75" s="5">
        <v>0</v>
      </c>
      <c r="J75" s="5">
        <f t="shared" si="8"/>
        <v>50</v>
      </c>
      <c r="K75" s="143">
        <f t="shared" si="13"/>
        <v>55</v>
      </c>
      <c r="L75" s="5">
        <f t="shared" si="14"/>
        <v>-5</v>
      </c>
    </row>
    <row r="76" spans="1:12" x14ac:dyDescent="0.45">
      <c r="A76" t="s">
        <v>487</v>
      </c>
      <c r="B76" t="s">
        <v>488</v>
      </c>
      <c r="C76" t="s">
        <v>949</v>
      </c>
      <c r="D76" s="239" t="str">
        <f t="shared" si="9"/>
        <v>CP078-P Denovo Non-Injectable</v>
      </c>
      <c r="E76" s="239">
        <f t="shared" si="10"/>
        <v>0</v>
      </c>
      <c r="F76" s="239" t="str">
        <f t="shared" si="11"/>
        <v>CP078-0</v>
      </c>
      <c r="G76" s="147">
        <f t="shared" si="12"/>
        <v>0</v>
      </c>
      <c r="H76" s="240">
        <v>50</v>
      </c>
      <c r="I76" s="240"/>
      <c r="J76" s="240">
        <f t="shared" si="8"/>
        <v>50</v>
      </c>
      <c r="K76" s="241">
        <f t="shared" si="13"/>
        <v>50</v>
      </c>
      <c r="L76" s="240">
        <f t="shared" si="14"/>
        <v>0</v>
      </c>
    </row>
    <row r="77" spans="1:12" x14ac:dyDescent="0.45">
      <c r="A77" t="s">
        <v>487</v>
      </c>
      <c r="B77" t="s">
        <v>488</v>
      </c>
      <c r="C77" t="s">
        <v>975</v>
      </c>
      <c r="D77" s="36" t="str">
        <f t="shared" si="9"/>
        <v>CP078-P Rabies HT Standard</v>
      </c>
      <c r="E77" s="36" t="str">
        <f t="shared" si="10"/>
        <v>RETURN - 1st don of the week -STD</v>
      </c>
      <c r="F77" s="36" t="str">
        <f t="shared" si="11"/>
        <v>CP078-RETURN - 1st don of the week -STD</v>
      </c>
      <c r="G77" s="147">
        <f t="shared" si="12"/>
        <v>50</v>
      </c>
      <c r="H77" s="5">
        <v>10</v>
      </c>
      <c r="J77" s="5">
        <f t="shared" si="8"/>
        <v>60</v>
      </c>
      <c r="K77" s="143">
        <f t="shared" si="13"/>
        <v>60</v>
      </c>
      <c r="L77" s="5">
        <f t="shared" si="14"/>
        <v>0</v>
      </c>
    </row>
    <row r="78" spans="1:12" x14ac:dyDescent="0.45">
      <c r="A78" t="s">
        <v>487</v>
      </c>
      <c r="B78" t="s">
        <v>488</v>
      </c>
      <c r="C78" t="s">
        <v>976</v>
      </c>
      <c r="D78" s="36" t="str">
        <f t="shared" si="9"/>
        <v>CP078-P Rabies Standard</v>
      </c>
      <c r="E78" s="36" t="str">
        <f t="shared" si="10"/>
        <v>RETURN - 1st don of the week -STD</v>
      </c>
      <c r="F78" s="36" t="str">
        <f t="shared" si="11"/>
        <v>CP078-RETURN - 1st don of the week -STD</v>
      </c>
      <c r="G78" s="147">
        <f t="shared" si="12"/>
        <v>50</v>
      </c>
      <c r="H78" s="5">
        <v>10</v>
      </c>
      <c r="J78" s="5">
        <f t="shared" si="8"/>
        <v>60</v>
      </c>
      <c r="K78" s="143">
        <f t="shared" si="13"/>
        <v>60</v>
      </c>
      <c r="L78" s="5">
        <f t="shared" si="14"/>
        <v>0</v>
      </c>
    </row>
    <row r="79" spans="1:12" x14ac:dyDescent="0.45">
      <c r="A79" t="s">
        <v>487</v>
      </c>
      <c r="B79" t="s">
        <v>488</v>
      </c>
      <c r="C79" t="s">
        <v>955</v>
      </c>
      <c r="D79" s="36" t="str">
        <f t="shared" si="9"/>
        <v>CP078-P RSV Pre-Existing Standard</v>
      </c>
      <c r="E79" s="36" t="str">
        <f t="shared" si="10"/>
        <v>RETURN - 1st don of the week -STD</v>
      </c>
      <c r="F79" s="36" t="str">
        <f t="shared" si="11"/>
        <v>CP078-RETURN - 1st don of the week -STD</v>
      </c>
      <c r="G79" s="147">
        <f t="shared" si="12"/>
        <v>50</v>
      </c>
      <c r="H79" s="5">
        <v>0</v>
      </c>
      <c r="J79" s="5">
        <f t="shared" si="8"/>
        <v>50</v>
      </c>
      <c r="K79" s="143">
        <f t="shared" si="13"/>
        <v>50</v>
      </c>
      <c r="L79" s="5">
        <f t="shared" si="14"/>
        <v>0</v>
      </c>
    </row>
    <row r="80" spans="1:12" x14ac:dyDescent="0.45">
      <c r="A80" t="s">
        <v>487</v>
      </c>
      <c r="B80" t="s">
        <v>488</v>
      </c>
      <c r="C80" t="s">
        <v>969</v>
      </c>
      <c r="D80" s="36" t="str">
        <f t="shared" si="9"/>
        <v>CP078-P Tetanus Pre-Existing Standard</v>
      </c>
      <c r="E80" s="36" t="str">
        <f t="shared" si="10"/>
        <v>RETURN - 1st don of the week -STD</v>
      </c>
      <c r="F80" s="36" t="str">
        <f t="shared" si="11"/>
        <v>CP078-RETURN - 1st don of the week -STD</v>
      </c>
      <c r="G80" s="147">
        <f t="shared" si="12"/>
        <v>50</v>
      </c>
      <c r="H80" s="5">
        <v>10</v>
      </c>
      <c r="J80" s="5">
        <f t="shared" si="8"/>
        <v>60</v>
      </c>
      <c r="K80" s="143">
        <f t="shared" si="13"/>
        <v>60</v>
      </c>
      <c r="L80" s="5">
        <f t="shared" si="14"/>
        <v>0</v>
      </c>
    </row>
    <row r="81" spans="1:12" x14ac:dyDescent="0.45">
      <c r="A81" t="s">
        <v>487</v>
      </c>
      <c r="B81" t="s">
        <v>488</v>
      </c>
      <c r="C81" t="s">
        <v>970</v>
      </c>
      <c r="D81" s="36" t="str">
        <f t="shared" si="9"/>
        <v>CP078-P Tetanus Standard</v>
      </c>
      <c r="E81" s="36" t="str">
        <f t="shared" si="10"/>
        <v>RETURN - 1st don of the week -STD</v>
      </c>
      <c r="F81" s="36" t="str">
        <f t="shared" si="11"/>
        <v>CP078-RETURN - 1st don of the week -STD</v>
      </c>
      <c r="G81" s="147">
        <f t="shared" si="12"/>
        <v>50</v>
      </c>
      <c r="H81" s="5">
        <v>10</v>
      </c>
      <c r="J81" s="5">
        <f t="shared" si="8"/>
        <v>60</v>
      </c>
      <c r="K81" s="143">
        <f t="shared" si="13"/>
        <v>60</v>
      </c>
      <c r="L81" s="5">
        <f t="shared" si="14"/>
        <v>0</v>
      </c>
    </row>
    <row r="82" spans="1:12" x14ac:dyDescent="0.45">
      <c r="A82" t="s">
        <v>914</v>
      </c>
      <c r="B82" t="s">
        <v>915</v>
      </c>
      <c r="C82" t="s">
        <v>977</v>
      </c>
      <c r="D82" s="239" t="str">
        <f t="shared" si="9"/>
        <v>CP572-P PL KIG 10-0 Standard</v>
      </c>
      <c r="E82" s="239" t="str">
        <f t="shared" si="10"/>
        <v>RETURN - 1st don of the week -STD</v>
      </c>
      <c r="F82" s="239" t="str">
        <f t="shared" si="11"/>
        <v>CP572-RETURN - 1st don of the week -STD</v>
      </c>
      <c r="G82" s="147">
        <f t="shared" si="12"/>
        <v>50</v>
      </c>
      <c r="H82" s="240"/>
      <c r="I82" s="240"/>
      <c r="J82" s="240">
        <f t="shared" si="8"/>
        <v>50</v>
      </c>
      <c r="K82" s="241">
        <f t="shared" si="13"/>
        <v>50</v>
      </c>
      <c r="L82" s="240">
        <f t="shared" si="14"/>
        <v>0</v>
      </c>
    </row>
    <row r="83" spans="1:12" x14ac:dyDescent="0.45">
      <c r="A83" t="s">
        <v>914</v>
      </c>
      <c r="B83" t="s">
        <v>915</v>
      </c>
      <c r="C83" t="s">
        <v>978</v>
      </c>
      <c r="D83" s="239" t="str">
        <f t="shared" si="9"/>
        <v>CP572-P PL KIG 10-1 Standard</v>
      </c>
      <c r="E83" s="239" t="str">
        <f t="shared" si="10"/>
        <v>RETURN - 1st don of the week -STD</v>
      </c>
      <c r="F83" s="239" t="str">
        <f t="shared" si="11"/>
        <v>CP572-RETURN - 1st don of the week -STD</v>
      </c>
      <c r="G83" s="147">
        <f t="shared" si="12"/>
        <v>50</v>
      </c>
      <c r="H83" s="240"/>
      <c r="I83" s="240"/>
      <c r="J83" s="240">
        <f t="shared" si="8"/>
        <v>50</v>
      </c>
      <c r="K83" s="241">
        <f t="shared" si="13"/>
        <v>50</v>
      </c>
      <c r="L83" s="240">
        <f t="shared" si="14"/>
        <v>0</v>
      </c>
    </row>
    <row r="84" spans="1:12" x14ac:dyDescent="0.45">
      <c r="A84" t="s">
        <v>914</v>
      </c>
      <c r="B84" t="s">
        <v>915</v>
      </c>
      <c r="C84" t="s">
        <v>979</v>
      </c>
      <c r="D84" s="239" t="str">
        <f t="shared" si="9"/>
        <v>CP572-P PL KIG 10-2 Standard</v>
      </c>
      <c r="E84" s="239" t="str">
        <f t="shared" si="10"/>
        <v>RETURN - 1st don of the week -STD</v>
      </c>
      <c r="F84" s="239" t="str">
        <f t="shared" si="11"/>
        <v>CP572-RETURN - 1st don of the week -STD</v>
      </c>
      <c r="G84" s="147">
        <f t="shared" si="12"/>
        <v>50</v>
      </c>
      <c r="H84" s="240"/>
      <c r="I84" s="240"/>
      <c r="J84" s="240">
        <f t="shared" si="8"/>
        <v>50</v>
      </c>
      <c r="K84" s="241">
        <f t="shared" si="13"/>
        <v>50</v>
      </c>
      <c r="L84" s="240">
        <f t="shared" si="14"/>
        <v>0</v>
      </c>
    </row>
    <row r="85" spans="1:12" x14ac:dyDescent="0.45">
      <c r="A85" t="s">
        <v>914</v>
      </c>
      <c r="B85" t="s">
        <v>915</v>
      </c>
      <c r="C85" t="s">
        <v>980</v>
      </c>
      <c r="D85" s="239" t="str">
        <f t="shared" si="9"/>
        <v>CP572-P PL KIG 10-3 Standard</v>
      </c>
      <c r="E85" s="239" t="str">
        <f t="shared" si="10"/>
        <v>RETURN - 1st don of the week -STD</v>
      </c>
      <c r="F85" s="239" t="str">
        <f t="shared" si="11"/>
        <v>CP572-RETURN - 1st don of the week -STD</v>
      </c>
      <c r="G85" s="147">
        <f t="shared" si="12"/>
        <v>50</v>
      </c>
      <c r="H85" s="240"/>
      <c r="I85" s="240"/>
      <c r="J85" s="240">
        <f t="shared" si="8"/>
        <v>50</v>
      </c>
      <c r="K85" s="241">
        <f t="shared" si="13"/>
        <v>50</v>
      </c>
      <c r="L85" s="240">
        <f t="shared" si="14"/>
        <v>0</v>
      </c>
    </row>
    <row r="86" spans="1:12" x14ac:dyDescent="0.45">
      <c r="A86" t="s">
        <v>914</v>
      </c>
      <c r="B86" t="s">
        <v>915</v>
      </c>
      <c r="C86" t="s">
        <v>981</v>
      </c>
      <c r="D86" s="239" t="str">
        <f t="shared" si="9"/>
        <v>CP572-P PL KIG 10-4 Standard</v>
      </c>
      <c r="E86" s="239" t="str">
        <f t="shared" si="10"/>
        <v>RETURN - 1st don of the week -STD</v>
      </c>
      <c r="F86" s="239" t="str">
        <f t="shared" si="11"/>
        <v>CP572-RETURN - 1st don of the week -STD</v>
      </c>
      <c r="G86" s="147">
        <f t="shared" si="12"/>
        <v>50</v>
      </c>
      <c r="H86" s="240"/>
      <c r="I86" s="240"/>
      <c r="J86" s="240">
        <f t="shared" si="8"/>
        <v>50</v>
      </c>
      <c r="K86" s="241">
        <f t="shared" si="13"/>
        <v>50</v>
      </c>
      <c r="L86" s="240">
        <f t="shared" si="14"/>
        <v>0</v>
      </c>
    </row>
    <row r="87" spans="1:12" x14ac:dyDescent="0.45">
      <c r="A87" t="s">
        <v>914</v>
      </c>
      <c r="B87" t="s">
        <v>915</v>
      </c>
      <c r="C87" t="s">
        <v>982</v>
      </c>
      <c r="D87" s="239" t="str">
        <f t="shared" si="9"/>
        <v>CP572-P PRE VIP PL Standard</v>
      </c>
      <c r="E87" s="239" t="str">
        <f t="shared" si="10"/>
        <v>RETURN - 1st don of the week -STD</v>
      </c>
      <c r="F87" s="239" t="str">
        <f t="shared" si="11"/>
        <v>CP572-RETURN - 1st don of the week -STD</v>
      </c>
      <c r="G87" s="147">
        <f t="shared" si="12"/>
        <v>50</v>
      </c>
      <c r="H87" s="240"/>
      <c r="I87" s="240"/>
      <c r="J87" s="240">
        <f t="shared" ref="J87:J118" si="15">G87+H87+I87</f>
        <v>50</v>
      </c>
      <c r="K87" s="241">
        <f t="shared" si="13"/>
        <v>50</v>
      </c>
      <c r="L87" s="240">
        <f t="shared" si="14"/>
        <v>0</v>
      </c>
    </row>
    <row r="88" spans="1:12" s="352" customFormat="1" x14ac:dyDescent="0.45">
      <c r="A88" t="s">
        <v>432</v>
      </c>
      <c r="B88" t="s">
        <v>433</v>
      </c>
      <c r="C88" t="s">
        <v>942</v>
      </c>
      <c r="D88" s="36" t="str">
        <f t="shared" si="9"/>
        <v>CP946-2X Week Anti-D Pre-Existing</v>
      </c>
      <c r="E88" s="36" t="str">
        <f t="shared" si="10"/>
        <v>RETURN - 2nd don of the week -BONUS</v>
      </c>
      <c r="F88" s="36" t="str">
        <f t="shared" si="11"/>
        <v>CP946-RETURN - 2nd don of the week -BONUS</v>
      </c>
      <c r="G88" s="147">
        <f t="shared" si="12"/>
        <v>10</v>
      </c>
      <c r="H88" s="240">
        <f>200-2*(VLOOKUP(B88&amp;"-P Anti-D Pre-Existing Standard", AntiDSpecialty,4, FALSE))- 2*(VLOOKUP(B88&amp;"-P Anti-D Pre-Existing Standard", AntiDSpecialty,5, FALSE))-G88</f>
        <v>50</v>
      </c>
      <c r="I88" s="5"/>
      <c r="J88" s="5">
        <f t="shared" si="15"/>
        <v>60</v>
      </c>
      <c r="K88" s="143" t="e">
        <f t="shared" si="13"/>
        <v>#N/A</v>
      </c>
      <c r="L88" s="5" t="e">
        <f t="shared" si="14"/>
        <v>#N/A</v>
      </c>
    </row>
    <row r="89" spans="1:12" x14ac:dyDescent="0.45">
      <c r="A89" t="s">
        <v>432</v>
      </c>
      <c r="B89" t="s">
        <v>433</v>
      </c>
      <c r="C89" t="s">
        <v>961</v>
      </c>
      <c r="D89" s="36" t="str">
        <f t="shared" si="9"/>
        <v>CP946-2X Week P HBS</v>
      </c>
      <c r="E89" s="36" t="str">
        <f t="shared" si="10"/>
        <v>RETURN - 2nd don of the week -BONUS</v>
      </c>
      <c r="F89" s="36" t="str">
        <f t="shared" si="11"/>
        <v>CP946-RETURN - 2nd don of the week -BONUS</v>
      </c>
      <c r="G89" s="147">
        <f t="shared" si="12"/>
        <v>10</v>
      </c>
      <c r="H89" s="5">
        <v>10</v>
      </c>
      <c r="J89" s="5">
        <f t="shared" si="15"/>
        <v>20</v>
      </c>
      <c r="K89" s="143">
        <f t="shared" si="13"/>
        <v>20</v>
      </c>
      <c r="L89" s="5">
        <f t="shared" si="14"/>
        <v>0</v>
      </c>
    </row>
    <row r="90" spans="1:12" x14ac:dyDescent="0.45">
      <c r="A90" t="s">
        <v>432</v>
      </c>
      <c r="B90" t="s">
        <v>433</v>
      </c>
      <c r="C90" t="s">
        <v>962</v>
      </c>
      <c r="D90" s="36" t="str">
        <f t="shared" si="9"/>
        <v>CP946-2X Week P HBS Pre-Existing</v>
      </c>
      <c r="E90" s="36" t="str">
        <f t="shared" si="10"/>
        <v>RETURN - 2nd don of the week -BONUS</v>
      </c>
      <c r="F90" s="36" t="str">
        <f t="shared" si="11"/>
        <v>CP946-RETURN - 2nd don of the week -BONUS</v>
      </c>
      <c r="G90" s="147">
        <f t="shared" si="12"/>
        <v>10</v>
      </c>
      <c r="H90" s="5">
        <v>10</v>
      </c>
      <c r="J90" s="5">
        <f t="shared" si="15"/>
        <v>20</v>
      </c>
      <c r="K90" s="143">
        <f t="shared" si="13"/>
        <v>20</v>
      </c>
      <c r="L90" s="5">
        <f t="shared" si="14"/>
        <v>0</v>
      </c>
    </row>
    <row r="91" spans="1:12" x14ac:dyDescent="0.45">
      <c r="A91" t="s">
        <v>432</v>
      </c>
      <c r="B91" t="s">
        <v>433</v>
      </c>
      <c r="C91" t="s">
        <v>945</v>
      </c>
      <c r="D91" s="36" t="str">
        <f t="shared" si="9"/>
        <v>CP946-2X Week P RSV Pre-Existing</v>
      </c>
      <c r="E91" s="36" t="str">
        <f t="shared" si="10"/>
        <v>RETURN - 2nd don of the week -BONUS</v>
      </c>
      <c r="F91" s="36" t="str">
        <f t="shared" si="11"/>
        <v>CP946-RETURN - 2nd don of the week -BONUS</v>
      </c>
      <c r="G91" s="147">
        <f t="shared" si="12"/>
        <v>10</v>
      </c>
      <c r="H91" s="5">
        <v>10</v>
      </c>
      <c r="J91" s="5">
        <f t="shared" si="15"/>
        <v>20</v>
      </c>
      <c r="K91" s="143">
        <f t="shared" si="13"/>
        <v>20</v>
      </c>
      <c r="L91" s="5">
        <f t="shared" si="14"/>
        <v>0</v>
      </c>
    </row>
    <row r="92" spans="1:12" x14ac:dyDescent="0.45">
      <c r="A92" t="s">
        <v>432</v>
      </c>
      <c r="B92" t="s">
        <v>433</v>
      </c>
      <c r="C92" t="s">
        <v>967</v>
      </c>
      <c r="D92" s="36" t="str">
        <f t="shared" si="9"/>
        <v>CP946-2X Week P VZV</v>
      </c>
      <c r="E92" s="36" t="str">
        <f t="shared" si="10"/>
        <v>RETURN - 2nd don of the week -BONUS</v>
      </c>
      <c r="F92" s="36" t="str">
        <f t="shared" si="11"/>
        <v>CP946-RETURN - 2nd don of the week -BONUS</v>
      </c>
      <c r="G92" s="147">
        <f t="shared" si="12"/>
        <v>10</v>
      </c>
      <c r="H92" s="5">
        <v>0</v>
      </c>
      <c r="J92" s="5">
        <f t="shared" si="15"/>
        <v>10</v>
      </c>
      <c r="K92" s="143">
        <f t="shared" si="13"/>
        <v>10</v>
      </c>
      <c r="L92" s="5">
        <f t="shared" si="14"/>
        <v>0</v>
      </c>
    </row>
    <row r="93" spans="1:12" x14ac:dyDescent="0.45">
      <c r="A93" t="s">
        <v>432</v>
      </c>
      <c r="B93" t="s">
        <v>433</v>
      </c>
      <c r="C93" t="s">
        <v>968</v>
      </c>
      <c r="D93" s="36" t="str">
        <f t="shared" si="9"/>
        <v>CP946-2X Week P VZV Pre-Existing</v>
      </c>
      <c r="E93" s="36" t="str">
        <f t="shared" si="10"/>
        <v>RETURN - 2nd don of the week -BONUS</v>
      </c>
      <c r="F93" s="36" t="str">
        <f t="shared" si="11"/>
        <v>CP946-RETURN - 2nd don of the week -BONUS</v>
      </c>
      <c r="G93" s="147">
        <f t="shared" si="12"/>
        <v>10</v>
      </c>
      <c r="H93" s="5">
        <v>0</v>
      </c>
      <c r="J93" s="5">
        <f t="shared" si="15"/>
        <v>10</v>
      </c>
      <c r="K93" s="143">
        <f t="shared" si="13"/>
        <v>10</v>
      </c>
      <c r="L93" s="5">
        <f t="shared" si="14"/>
        <v>0</v>
      </c>
    </row>
    <row r="94" spans="1:12" x14ac:dyDescent="0.45">
      <c r="A94" t="s">
        <v>432</v>
      </c>
      <c r="B94" t="s">
        <v>433</v>
      </c>
      <c r="C94" t="s">
        <v>946</v>
      </c>
      <c r="D94" s="36" t="str">
        <f t="shared" si="9"/>
        <v>CP946-P Anti-D Pre-Existing Standard</v>
      </c>
      <c r="E94" s="450" t="str">
        <f t="shared" si="10"/>
        <v>RETURN - 1st don of the week -STD</v>
      </c>
      <c r="F94" s="36" t="str">
        <f t="shared" si="11"/>
        <v>CP946-RETURN - 1st don of the week -STD</v>
      </c>
      <c r="G94" s="147">
        <f t="shared" si="12"/>
        <v>50</v>
      </c>
      <c r="H94" s="5">
        <v>20</v>
      </c>
      <c r="J94" s="5">
        <f t="shared" si="15"/>
        <v>70</v>
      </c>
      <c r="K94" s="143">
        <f t="shared" si="13"/>
        <v>50</v>
      </c>
      <c r="L94" s="5">
        <f t="shared" si="14"/>
        <v>20</v>
      </c>
    </row>
    <row r="95" spans="1:12" x14ac:dyDescent="0.45">
      <c r="A95" t="s">
        <v>432</v>
      </c>
      <c r="B95" t="s">
        <v>433</v>
      </c>
      <c r="C95" t="s">
        <v>963</v>
      </c>
      <c r="D95" s="36" t="str">
        <f t="shared" si="9"/>
        <v>CP946-P HBS Pre-Existing Standard</v>
      </c>
      <c r="E95" s="36" t="str">
        <f t="shared" si="10"/>
        <v>RETURN - 1st don of the week -STD</v>
      </c>
      <c r="F95" s="36" t="str">
        <f t="shared" si="11"/>
        <v>CP946-RETURN - 1st don of the week -STD</v>
      </c>
      <c r="G95" s="147">
        <f t="shared" si="12"/>
        <v>50</v>
      </c>
      <c r="H95" s="5">
        <v>0</v>
      </c>
      <c r="J95" s="5">
        <f t="shared" si="15"/>
        <v>50</v>
      </c>
      <c r="K95" s="143">
        <f t="shared" si="13"/>
        <v>50</v>
      </c>
      <c r="L95" s="5">
        <f t="shared" si="14"/>
        <v>0</v>
      </c>
    </row>
    <row r="96" spans="1:12" x14ac:dyDescent="0.45">
      <c r="A96" t="s">
        <v>432</v>
      </c>
      <c r="B96" t="s">
        <v>433</v>
      </c>
      <c r="C96" t="s">
        <v>964</v>
      </c>
      <c r="D96" s="36" t="str">
        <f t="shared" si="9"/>
        <v>CP946-P HBS Standard</v>
      </c>
      <c r="E96" s="36" t="str">
        <f t="shared" si="10"/>
        <v>RETURN - 1st don of the week -STD</v>
      </c>
      <c r="F96" s="36" t="str">
        <f t="shared" si="11"/>
        <v>CP946-RETURN - 1st don of the week -STD</v>
      </c>
      <c r="G96" s="147">
        <f t="shared" si="12"/>
        <v>50</v>
      </c>
      <c r="J96" s="5">
        <f t="shared" si="15"/>
        <v>50</v>
      </c>
      <c r="K96" s="143">
        <f t="shared" si="13"/>
        <v>50</v>
      </c>
      <c r="L96" s="5">
        <f t="shared" si="14"/>
        <v>0</v>
      </c>
    </row>
    <row r="97" spans="1:12" x14ac:dyDescent="0.45">
      <c r="A97" t="s">
        <v>432</v>
      </c>
      <c r="B97" t="s">
        <v>433</v>
      </c>
      <c r="C97" t="s">
        <v>950</v>
      </c>
      <c r="D97" s="239" t="str">
        <f t="shared" si="9"/>
        <v>CP946-P NORM KIG 10 Standard</v>
      </c>
      <c r="E97" s="239" t="str">
        <f t="shared" si="10"/>
        <v>RETURN - 1st don of the week -STD</v>
      </c>
      <c r="F97" s="239" t="str">
        <f t="shared" si="11"/>
        <v>CP946-RETURN - 1st don of the week -STD</v>
      </c>
      <c r="G97" s="147">
        <f t="shared" si="12"/>
        <v>50</v>
      </c>
      <c r="H97" s="240"/>
      <c r="I97" s="240"/>
      <c r="J97" s="240">
        <f t="shared" si="15"/>
        <v>50</v>
      </c>
      <c r="K97" s="241">
        <f t="shared" si="13"/>
        <v>50</v>
      </c>
      <c r="L97" s="240">
        <f t="shared" si="14"/>
        <v>0</v>
      </c>
    </row>
    <row r="98" spans="1:12" x14ac:dyDescent="0.45">
      <c r="A98" t="s">
        <v>432</v>
      </c>
      <c r="B98" t="s">
        <v>433</v>
      </c>
      <c r="C98" t="s">
        <v>951</v>
      </c>
      <c r="D98" s="239" t="str">
        <f t="shared" si="9"/>
        <v>CP946-P NORM KIG 10-1 Standard</v>
      </c>
      <c r="E98" s="239" t="str">
        <f t="shared" si="10"/>
        <v>RETURN - 1st don of the week -STD</v>
      </c>
      <c r="F98" s="239" t="str">
        <f t="shared" si="11"/>
        <v>CP946-RETURN - 1st don of the week -STD</v>
      </c>
      <c r="G98" s="147">
        <f t="shared" si="12"/>
        <v>50</v>
      </c>
      <c r="H98" s="240"/>
      <c r="I98" s="240"/>
      <c r="J98" s="240">
        <f t="shared" si="15"/>
        <v>50</v>
      </c>
      <c r="K98" s="241">
        <f t="shared" si="13"/>
        <v>50</v>
      </c>
      <c r="L98" s="240">
        <f t="shared" si="14"/>
        <v>0</v>
      </c>
    </row>
    <row r="99" spans="1:12" x14ac:dyDescent="0.45">
      <c r="A99" t="s">
        <v>432</v>
      </c>
      <c r="B99" t="s">
        <v>433</v>
      </c>
      <c r="C99" t="s">
        <v>952</v>
      </c>
      <c r="D99" s="239" t="str">
        <f t="shared" si="9"/>
        <v>CP946-P NORM KIG 10-2 Standard</v>
      </c>
      <c r="E99" s="239" t="str">
        <f t="shared" si="10"/>
        <v>RETURN - 1st don of the week -STD</v>
      </c>
      <c r="F99" s="239" t="str">
        <f t="shared" si="11"/>
        <v>CP946-RETURN - 1st don of the week -STD</v>
      </c>
      <c r="G99" s="147">
        <f t="shared" si="12"/>
        <v>50</v>
      </c>
      <c r="H99" s="240"/>
      <c r="I99" s="240"/>
      <c r="J99" s="240">
        <f t="shared" si="15"/>
        <v>50</v>
      </c>
      <c r="K99" s="241">
        <f t="shared" si="13"/>
        <v>50</v>
      </c>
      <c r="L99" s="240">
        <f t="shared" si="14"/>
        <v>0</v>
      </c>
    </row>
    <row r="100" spans="1:12" x14ac:dyDescent="0.45">
      <c r="A100" t="s">
        <v>432</v>
      </c>
      <c r="B100" t="s">
        <v>433</v>
      </c>
      <c r="C100" t="s">
        <v>953</v>
      </c>
      <c r="D100" s="239" t="str">
        <f t="shared" si="9"/>
        <v>CP946-P NORM KIG 10-3 Standard</v>
      </c>
      <c r="E100" s="239" t="str">
        <f t="shared" si="10"/>
        <v>RETURN - 1st don of the week -STD</v>
      </c>
      <c r="F100" s="239" t="str">
        <f t="shared" si="11"/>
        <v>CP946-RETURN - 1st don of the week -STD</v>
      </c>
      <c r="G100" s="147">
        <f t="shared" si="12"/>
        <v>50</v>
      </c>
      <c r="H100" s="240"/>
      <c r="I100" s="240"/>
      <c r="J100" s="240">
        <f t="shared" si="15"/>
        <v>50</v>
      </c>
      <c r="K100" s="241">
        <f t="shared" si="13"/>
        <v>50</v>
      </c>
      <c r="L100" s="240">
        <f t="shared" si="14"/>
        <v>0</v>
      </c>
    </row>
    <row r="101" spans="1:12" x14ac:dyDescent="0.45">
      <c r="A101" t="s">
        <v>432</v>
      </c>
      <c r="B101" t="s">
        <v>433</v>
      </c>
      <c r="C101" t="s">
        <v>954</v>
      </c>
      <c r="D101" s="239" t="str">
        <f t="shared" si="9"/>
        <v>CP946-P NORM KIG 10-4 Standard</v>
      </c>
      <c r="E101" s="239" t="str">
        <f t="shared" si="10"/>
        <v>RETURN - 1st don of the week -STD</v>
      </c>
      <c r="F101" s="239" t="str">
        <f t="shared" si="11"/>
        <v>CP946-RETURN - 1st don of the week -STD</v>
      </c>
      <c r="G101" s="147">
        <f t="shared" si="12"/>
        <v>50</v>
      </c>
      <c r="H101" s="240"/>
      <c r="I101" s="240"/>
      <c r="J101" s="240">
        <f t="shared" si="15"/>
        <v>50</v>
      </c>
      <c r="K101" s="241">
        <f t="shared" si="13"/>
        <v>50</v>
      </c>
      <c r="L101" s="240">
        <f t="shared" si="14"/>
        <v>0</v>
      </c>
    </row>
    <row r="102" spans="1:12" x14ac:dyDescent="0.45">
      <c r="A102" t="s">
        <v>432</v>
      </c>
      <c r="B102" t="s">
        <v>433</v>
      </c>
      <c r="C102" t="s">
        <v>955</v>
      </c>
      <c r="D102" s="36" t="str">
        <f t="shared" si="9"/>
        <v>CP946-P RSV Pre-Existing Standard</v>
      </c>
      <c r="E102" s="36" t="str">
        <f t="shared" si="10"/>
        <v>RETURN - 1st don of the week -STD</v>
      </c>
      <c r="F102" s="36" t="str">
        <f t="shared" si="11"/>
        <v>CP946-RETURN - 1st don of the week -STD</v>
      </c>
      <c r="G102" s="147">
        <f t="shared" si="12"/>
        <v>50</v>
      </c>
      <c r="H102" s="5">
        <v>0</v>
      </c>
      <c r="J102" s="5">
        <f t="shared" si="15"/>
        <v>50</v>
      </c>
      <c r="K102" s="143">
        <f t="shared" si="13"/>
        <v>50</v>
      </c>
      <c r="L102" s="5">
        <f t="shared" si="14"/>
        <v>0</v>
      </c>
    </row>
    <row r="103" spans="1:12" x14ac:dyDescent="0.45">
      <c r="A103" t="s">
        <v>432</v>
      </c>
      <c r="B103" t="s">
        <v>433</v>
      </c>
      <c r="C103" t="s">
        <v>971</v>
      </c>
      <c r="D103" s="36" t="str">
        <f t="shared" si="9"/>
        <v>CP946-P VZV Standard</v>
      </c>
      <c r="E103" s="36" t="str">
        <f t="shared" si="10"/>
        <v>RETURN - 1st don of the week -STD</v>
      </c>
      <c r="F103" s="36" t="str">
        <f t="shared" si="11"/>
        <v>CP946-RETURN - 1st don of the week -STD</v>
      </c>
      <c r="G103" s="147">
        <f t="shared" si="12"/>
        <v>50</v>
      </c>
      <c r="H103" s="5">
        <v>10</v>
      </c>
      <c r="J103" s="5">
        <f t="shared" si="15"/>
        <v>60</v>
      </c>
      <c r="K103" s="143">
        <f t="shared" si="13"/>
        <v>60</v>
      </c>
      <c r="L103" s="5">
        <f t="shared" si="14"/>
        <v>0</v>
      </c>
    </row>
    <row r="104" spans="1:12" x14ac:dyDescent="0.45">
      <c r="A104" t="s">
        <v>432</v>
      </c>
      <c r="B104" t="s">
        <v>433</v>
      </c>
      <c r="C104" t="s">
        <v>972</v>
      </c>
      <c r="D104" s="36" t="str">
        <f t="shared" si="9"/>
        <v>CP946-PVZV Pre-Existing Standard</v>
      </c>
      <c r="E104" s="36" t="str">
        <f t="shared" si="10"/>
        <v>RETURN - 1st don of the week -STD</v>
      </c>
      <c r="F104" s="36" t="str">
        <f t="shared" si="11"/>
        <v>CP946-RETURN - 1st don of the week -STD</v>
      </c>
      <c r="G104" s="147">
        <f t="shared" si="12"/>
        <v>50</v>
      </c>
      <c r="H104" s="5">
        <v>10</v>
      </c>
      <c r="J104" s="5">
        <f t="shared" si="15"/>
        <v>60</v>
      </c>
      <c r="K104" s="143">
        <f t="shared" si="13"/>
        <v>60</v>
      </c>
      <c r="L104" s="5">
        <f t="shared" si="14"/>
        <v>0</v>
      </c>
    </row>
    <row r="105" spans="1:12" x14ac:dyDescent="0.45">
      <c r="A105" t="s">
        <v>604</v>
      </c>
      <c r="B105" t="s">
        <v>605</v>
      </c>
      <c r="C105" t="s">
        <v>942</v>
      </c>
      <c r="D105" s="361" t="str">
        <f t="shared" si="9"/>
        <v>CP177-2X Week Anti-D Pre-Existing</v>
      </c>
      <c r="E105" s="361" t="str">
        <f t="shared" si="10"/>
        <v>RETURN - 2nd don of the week -BONUS</v>
      </c>
      <c r="F105" s="361" t="str">
        <f t="shared" si="11"/>
        <v>CP177-RETURN - 2nd don of the week -BONUS</v>
      </c>
      <c r="G105" s="147">
        <f t="shared" si="12"/>
        <v>20</v>
      </c>
      <c r="H105" s="240">
        <f>200-2*(VLOOKUP(B105&amp;"-P Anti-D Pre-Existing Standard", AntiDSpecialty,4, FALSE))- 2*(VLOOKUP(B105&amp;"-P Anti-D Pre-Existing Standard", AntiDSpecialty,5, FALSE))-G105</f>
        <v>60</v>
      </c>
      <c r="I105" s="240"/>
      <c r="J105" s="240">
        <f t="shared" si="15"/>
        <v>80</v>
      </c>
      <c r="K105" s="241">
        <f t="shared" si="13"/>
        <v>80</v>
      </c>
      <c r="L105" s="240">
        <f t="shared" si="14"/>
        <v>0</v>
      </c>
    </row>
    <row r="106" spans="1:12" x14ac:dyDescent="0.45">
      <c r="A106" t="s">
        <v>604</v>
      </c>
      <c r="B106" t="s">
        <v>605</v>
      </c>
      <c r="C106" s="165" t="s">
        <v>943</v>
      </c>
      <c r="D106" s="36" t="str">
        <f t="shared" si="9"/>
        <v>CP177-2X Week P Anti-D</v>
      </c>
      <c r="E106" s="36" t="str">
        <f t="shared" si="10"/>
        <v>RETURN - 2nd don of the week -BONUS</v>
      </c>
      <c r="F106" s="36" t="str">
        <f t="shared" si="11"/>
        <v>CP177-RETURN - 2nd don of the week -BONUS</v>
      </c>
      <c r="G106" s="147">
        <f t="shared" si="12"/>
        <v>20</v>
      </c>
      <c r="H106" s="240">
        <f>200-2*(VLOOKUP(B106&amp;"-P Anti-D Standard", AntiDSpecialty,4, FALSE))- 2*(VLOOKUP(B106&amp;"-P Anti-D Standard", AntiDSpecialty,5, FALSE))-G106</f>
        <v>60</v>
      </c>
      <c r="J106" s="5">
        <f t="shared" si="15"/>
        <v>80</v>
      </c>
      <c r="K106" s="143">
        <f t="shared" si="13"/>
        <v>80</v>
      </c>
      <c r="L106" s="5">
        <f t="shared" si="14"/>
        <v>0</v>
      </c>
    </row>
    <row r="107" spans="1:12" x14ac:dyDescent="0.45">
      <c r="A107" t="s">
        <v>604</v>
      </c>
      <c r="B107" t="s">
        <v>605</v>
      </c>
      <c r="C107" t="s">
        <v>962</v>
      </c>
      <c r="D107" s="36" t="str">
        <f t="shared" si="9"/>
        <v>CP177-2X Week P HBS Pre-Existing</v>
      </c>
      <c r="E107" s="36" t="str">
        <f t="shared" si="10"/>
        <v>RETURN - 2nd don of the week -BONUS</v>
      </c>
      <c r="F107" s="36" t="str">
        <f t="shared" si="11"/>
        <v>CP177-RETURN - 2nd don of the week -BONUS</v>
      </c>
      <c r="G107" s="147">
        <f t="shared" si="12"/>
        <v>20</v>
      </c>
      <c r="H107" s="5">
        <v>0</v>
      </c>
      <c r="J107" s="5">
        <f t="shared" si="15"/>
        <v>20</v>
      </c>
      <c r="K107" s="143">
        <f t="shared" si="13"/>
        <v>20</v>
      </c>
      <c r="L107" s="5">
        <f t="shared" si="14"/>
        <v>0</v>
      </c>
    </row>
    <row r="108" spans="1:12" x14ac:dyDescent="0.45">
      <c r="A108" t="s">
        <v>604</v>
      </c>
      <c r="B108" t="s">
        <v>605</v>
      </c>
      <c r="C108" t="s">
        <v>983</v>
      </c>
      <c r="D108" s="36" t="str">
        <f t="shared" si="9"/>
        <v>CP177-2X Week P HBS TWINRX</v>
      </c>
      <c r="E108" s="36" t="str">
        <f t="shared" si="10"/>
        <v>RETURN - 2nd don of the week -BONUS</v>
      </c>
      <c r="F108" s="36" t="str">
        <f t="shared" si="11"/>
        <v>CP177-RETURN - 2nd don of the week -BONUS</v>
      </c>
      <c r="G108" s="147">
        <f t="shared" si="12"/>
        <v>20</v>
      </c>
      <c r="H108" s="5">
        <v>0</v>
      </c>
      <c r="J108" s="5">
        <f t="shared" si="15"/>
        <v>20</v>
      </c>
      <c r="K108" s="143">
        <f t="shared" si="13"/>
        <v>20</v>
      </c>
      <c r="L108" s="5">
        <f t="shared" si="14"/>
        <v>0</v>
      </c>
    </row>
    <row r="109" spans="1:12" s="355" customFormat="1" x14ac:dyDescent="0.45">
      <c r="A109" t="s">
        <v>604</v>
      </c>
      <c r="B109" s="144" t="s">
        <v>605</v>
      </c>
      <c r="C109" s="144" t="s">
        <v>945</v>
      </c>
      <c r="D109" s="36" t="str">
        <f t="shared" si="9"/>
        <v>CP177-2X Week P RSV Pre-Existing</v>
      </c>
      <c r="E109" s="36" t="str">
        <f t="shared" si="10"/>
        <v>RETURN - 2nd don of the week -BONUS</v>
      </c>
      <c r="F109" s="36" t="str">
        <f t="shared" si="11"/>
        <v>CP177-RETURN - 2nd don of the week -BONUS</v>
      </c>
      <c r="G109" s="147">
        <f t="shared" si="12"/>
        <v>20</v>
      </c>
      <c r="H109" s="5">
        <v>10</v>
      </c>
      <c r="I109" s="5"/>
      <c r="J109" s="5">
        <f t="shared" si="15"/>
        <v>30</v>
      </c>
      <c r="K109" s="143">
        <f t="shared" si="13"/>
        <v>30</v>
      </c>
      <c r="L109" s="5">
        <f t="shared" si="14"/>
        <v>0</v>
      </c>
    </row>
    <row r="110" spans="1:12" s="355" customFormat="1" x14ac:dyDescent="0.45">
      <c r="A110" t="s">
        <v>604</v>
      </c>
      <c r="B110" t="s">
        <v>605</v>
      </c>
      <c r="C110" t="s">
        <v>968</v>
      </c>
      <c r="D110" s="36" t="str">
        <f t="shared" si="9"/>
        <v>CP177-2X Week P VZV Pre-Existing</v>
      </c>
      <c r="E110" s="36" t="str">
        <f t="shared" si="10"/>
        <v>RETURN - 2nd don of the week -BONUS</v>
      </c>
      <c r="F110" s="36" t="str">
        <f t="shared" si="11"/>
        <v>CP177-RETURN - 2nd don of the week -BONUS</v>
      </c>
      <c r="G110" s="147">
        <f t="shared" si="12"/>
        <v>20</v>
      </c>
      <c r="H110" s="5">
        <v>0</v>
      </c>
      <c r="I110" s="5"/>
      <c r="J110" s="5">
        <f t="shared" si="15"/>
        <v>20</v>
      </c>
      <c r="K110" s="143">
        <f t="shared" si="13"/>
        <v>20</v>
      </c>
      <c r="L110" s="5">
        <f t="shared" si="14"/>
        <v>0</v>
      </c>
    </row>
    <row r="111" spans="1:12" s="355" customFormat="1" x14ac:dyDescent="0.45">
      <c r="A111" t="s">
        <v>604</v>
      </c>
      <c r="B111" t="s">
        <v>605</v>
      </c>
      <c r="C111" t="s">
        <v>984</v>
      </c>
      <c r="D111" s="36" t="str">
        <f t="shared" si="9"/>
        <v>CP177-Anthrax 1st donation</v>
      </c>
      <c r="E111" s="36" t="e">
        <f t="shared" si="10"/>
        <v>#N/A</v>
      </c>
      <c r="F111" s="36" t="e">
        <f t="shared" si="11"/>
        <v>#N/A</v>
      </c>
      <c r="G111" s="147">
        <f t="shared" si="12"/>
        <v>0</v>
      </c>
      <c r="H111" s="5"/>
      <c r="I111" s="5"/>
      <c r="J111" s="5">
        <f t="shared" si="15"/>
        <v>0</v>
      </c>
      <c r="K111" s="143" t="e">
        <f t="shared" si="13"/>
        <v>#N/A</v>
      </c>
      <c r="L111" s="5" t="e">
        <f t="shared" si="14"/>
        <v>#N/A</v>
      </c>
    </row>
    <row r="112" spans="1:12" s="355" customFormat="1" x14ac:dyDescent="0.45">
      <c r="A112" s="355" t="s">
        <v>604</v>
      </c>
      <c r="B112" s="355" t="s">
        <v>605</v>
      </c>
      <c r="C112" s="355" t="s">
        <v>985</v>
      </c>
      <c r="D112" s="356" t="str">
        <f t="shared" si="9"/>
        <v>CP177-Anthrax Booster Immunization</v>
      </c>
      <c r="E112" s="356">
        <f t="shared" si="10"/>
        <v>0</v>
      </c>
      <c r="F112" s="356" t="str">
        <f t="shared" si="11"/>
        <v>CP177-0</v>
      </c>
      <c r="G112" s="357">
        <f t="shared" si="12"/>
        <v>0</v>
      </c>
      <c r="H112" s="358"/>
      <c r="I112" s="358">
        <v>200</v>
      </c>
      <c r="J112" s="358">
        <f t="shared" si="15"/>
        <v>200</v>
      </c>
      <c r="K112" s="359">
        <f t="shared" si="13"/>
        <v>200</v>
      </c>
      <c r="L112" s="358">
        <f t="shared" si="14"/>
        <v>0</v>
      </c>
    </row>
    <row r="113" spans="1:12" s="355" customFormat="1" x14ac:dyDescent="0.45">
      <c r="A113" s="355" t="s">
        <v>604</v>
      </c>
      <c r="B113" s="355" t="s">
        <v>605</v>
      </c>
      <c r="C113" s="355" t="s">
        <v>986</v>
      </c>
      <c r="D113" s="356" t="str">
        <f t="shared" si="9"/>
        <v>CP177-Anthrax P1 (1 Month Priming) Imm</v>
      </c>
      <c r="E113" s="356">
        <f t="shared" si="10"/>
        <v>0</v>
      </c>
      <c r="F113" s="356" t="str">
        <f t="shared" si="11"/>
        <v>CP177-0</v>
      </c>
      <c r="G113" s="357">
        <f t="shared" si="12"/>
        <v>0</v>
      </c>
      <c r="H113" s="358"/>
      <c r="I113" s="358">
        <v>75</v>
      </c>
      <c r="J113" s="358">
        <f t="shared" si="15"/>
        <v>75</v>
      </c>
      <c r="K113" s="359">
        <f t="shared" si="13"/>
        <v>75</v>
      </c>
      <c r="L113" s="358">
        <f t="shared" si="14"/>
        <v>0</v>
      </c>
    </row>
    <row r="114" spans="1:12" s="355" customFormat="1" x14ac:dyDescent="0.45">
      <c r="A114" s="355" t="s">
        <v>604</v>
      </c>
      <c r="B114" s="355" t="s">
        <v>605</v>
      </c>
      <c r="C114" s="355" t="s">
        <v>987</v>
      </c>
      <c r="D114" s="356" t="str">
        <f t="shared" si="9"/>
        <v>CP177-Anthrax P6 (6 Month Priming) Imm</v>
      </c>
      <c r="E114" s="356">
        <f t="shared" si="10"/>
        <v>0</v>
      </c>
      <c r="F114" s="356" t="str">
        <f t="shared" si="11"/>
        <v>CP177-0</v>
      </c>
      <c r="G114" s="357">
        <f t="shared" si="12"/>
        <v>0</v>
      </c>
      <c r="H114" s="358"/>
      <c r="I114" s="358">
        <v>125</v>
      </c>
      <c r="J114" s="358">
        <f t="shared" si="15"/>
        <v>125</v>
      </c>
      <c r="K114" s="359">
        <f t="shared" si="13"/>
        <v>125</v>
      </c>
      <c r="L114" s="358">
        <f t="shared" si="14"/>
        <v>0</v>
      </c>
    </row>
    <row r="115" spans="1:12" s="355" customFormat="1" x14ac:dyDescent="0.45">
      <c r="A115" s="355" t="s">
        <v>604</v>
      </c>
      <c r="B115" s="355" t="s">
        <v>605</v>
      </c>
      <c r="C115" s="355" t="s">
        <v>988</v>
      </c>
      <c r="D115" s="356" t="str">
        <f t="shared" si="9"/>
        <v>CP177-Anthrax PO (Day 0 Priming) Immun</v>
      </c>
      <c r="E115" s="356">
        <f t="shared" si="10"/>
        <v>0</v>
      </c>
      <c r="F115" s="356" t="str">
        <f t="shared" si="11"/>
        <v>CP177-0</v>
      </c>
      <c r="G115" s="357">
        <f t="shared" si="12"/>
        <v>0</v>
      </c>
      <c r="H115" s="358"/>
      <c r="I115" s="358">
        <v>25</v>
      </c>
      <c r="J115" s="358">
        <f t="shared" si="15"/>
        <v>25</v>
      </c>
      <c r="K115" s="359">
        <f t="shared" si="13"/>
        <v>25</v>
      </c>
      <c r="L115" s="358">
        <f t="shared" si="14"/>
        <v>0</v>
      </c>
    </row>
    <row r="116" spans="1:12" s="355" customFormat="1" x14ac:dyDescent="0.45">
      <c r="A116" s="355" t="s">
        <v>604</v>
      </c>
      <c r="B116" s="355" t="s">
        <v>605</v>
      </c>
      <c r="C116" s="355" t="s">
        <v>989</v>
      </c>
      <c r="D116" s="356" t="str">
        <f t="shared" si="9"/>
        <v>CP177-Anthrax Referral</v>
      </c>
      <c r="E116" s="356">
        <f t="shared" si="10"/>
        <v>0</v>
      </c>
      <c r="F116" s="356" t="str">
        <f t="shared" si="11"/>
        <v>CP177-0</v>
      </c>
      <c r="G116" s="357">
        <f t="shared" si="12"/>
        <v>0</v>
      </c>
      <c r="H116" s="358"/>
      <c r="I116" s="358">
        <v>100</v>
      </c>
      <c r="J116" s="358">
        <f t="shared" si="15"/>
        <v>100</v>
      </c>
      <c r="K116" s="359">
        <f t="shared" si="13"/>
        <v>100</v>
      </c>
      <c r="L116" s="358">
        <f t="shared" si="14"/>
        <v>0</v>
      </c>
    </row>
    <row r="117" spans="1:12" s="355" customFormat="1" x14ac:dyDescent="0.45">
      <c r="A117" s="355" t="s">
        <v>604</v>
      </c>
      <c r="B117" s="355" t="s">
        <v>605</v>
      </c>
      <c r="C117" s="355" t="s">
        <v>990</v>
      </c>
      <c r="D117" s="356" t="str">
        <f t="shared" si="9"/>
        <v>CP177-P Anthrax 1st Donation</v>
      </c>
      <c r="E117" s="356">
        <f t="shared" si="10"/>
        <v>0</v>
      </c>
      <c r="F117" s="356" t="str">
        <f t="shared" si="11"/>
        <v>CP177-0</v>
      </c>
      <c r="G117" s="357">
        <f t="shared" si="12"/>
        <v>0</v>
      </c>
      <c r="H117" s="358"/>
      <c r="I117" s="358">
        <v>50</v>
      </c>
      <c r="J117" s="358">
        <f t="shared" si="15"/>
        <v>50</v>
      </c>
      <c r="K117" s="359">
        <f t="shared" si="13"/>
        <v>50</v>
      </c>
      <c r="L117" s="358">
        <f t="shared" si="14"/>
        <v>0</v>
      </c>
    </row>
    <row r="118" spans="1:12" s="355" customFormat="1" x14ac:dyDescent="0.45">
      <c r="A118" s="355" t="s">
        <v>604</v>
      </c>
      <c r="B118" s="355" t="s">
        <v>605</v>
      </c>
      <c r="C118" s="355" t="s">
        <v>991</v>
      </c>
      <c r="D118" s="356" t="str">
        <f t="shared" si="9"/>
        <v>CP177-P Anthrax 2nd Donation</v>
      </c>
      <c r="E118" s="356">
        <f t="shared" si="10"/>
        <v>0</v>
      </c>
      <c r="F118" s="356" t="str">
        <f t="shared" si="11"/>
        <v>CP177-0</v>
      </c>
      <c r="G118" s="357">
        <f t="shared" si="12"/>
        <v>0</v>
      </c>
      <c r="H118" s="358"/>
      <c r="I118" s="358">
        <v>50</v>
      </c>
      <c r="J118" s="358">
        <f t="shared" si="15"/>
        <v>50</v>
      </c>
      <c r="K118" s="359">
        <f t="shared" si="13"/>
        <v>50</v>
      </c>
      <c r="L118" s="358">
        <f t="shared" si="14"/>
        <v>0</v>
      </c>
    </row>
    <row r="119" spans="1:12" s="355" customFormat="1" x14ac:dyDescent="0.45">
      <c r="A119" s="355" t="s">
        <v>604</v>
      </c>
      <c r="B119" s="355" t="s">
        <v>605</v>
      </c>
      <c r="C119" s="355" t="s">
        <v>992</v>
      </c>
      <c r="D119" s="356" t="str">
        <f t="shared" si="9"/>
        <v>CP177-P Anthrax 3rd Donation</v>
      </c>
      <c r="E119" s="356">
        <f t="shared" si="10"/>
        <v>0</v>
      </c>
      <c r="F119" s="356" t="str">
        <f t="shared" si="11"/>
        <v>CP177-0</v>
      </c>
      <c r="G119" s="357">
        <f t="shared" si="12"/>
        <v>0</v>
      </c>
      <c r="H119" s="358"/>
      <c r="I119" s="358">
        <v>50</v>
      </c>
      <c r="J119" s="358">
        <f t="shared" ref="J119:J150" si="16">G119+H119+I119</f>
        <v>50</v>
      </c>
      <c r="K119" s="359">
        <f t="shared" si="13"/>
        <v>50</v>
      </c>
      <c r="L119" s="358">
        <f t="shared" si="14"/>
        <v>0</v>
      </c>
    </row>
    <row r="120" spans="1:12" s="452" customFormat="1" x14ac:dyDescent="0.45">
      <c r="A120" s="355" t="s">
        <v>604</v>
      </c>
      <c r="B120" s="355" t="s">
        <v>605</v>
      </c>
      <c r="C120" s="355" t="s">
        <v>993</v>
      </c>
      <c r="D120" s="356" t="str">
        <f t="shared" si="9"/>
        <v>CP177-P Anthrax 4th Donation</v>
      </c>
      <c r="E120" s="356">
        <f t="shared" si="10"/>
        <v>0</v>
      </c>
      <c r="F120" s="356" t="str">
        <f t="shared" si="11"/>
        <v>CP177-0</v>
      </c>
      <c r="G120" s="357">
        <f t="shared" si="12"/>
        <v>0</v>
      </c>
      <c r="H120" s="358"/>
      <c r="I120" s="358">
        <v>50</v>
      </c>
      <c r="J120" s="358">
        <f t="shared" si="16"/>
        <v>50</v>
      </c>
      <c r="K120" s="359">
        <f t="shared" si="13"/>
        <v>50</v>
      </c>
      <c r="L120" s="358">
        <f t="shared" si="14"/>
        <v>0</v>
      </c>
    </row>
    <row r="121" spans="1:12" s="355" customFormat="1" x14ac:dyDescent="0.45">
      <c r="A121" s="355" t="s">
        <v>604</v>
      </c>
      <c r="B121" s="355" t="s">
        <v>605</v>
      </c>
      <c r="C121" s="355" t="s">
        <v>994</v>
      </c>
      <c r="D121" s="356" t="str">
        <f t="shared" si="9"/>
        <v>CP177-P Anthrax 5th Donation</v>
      </c>
      <c r="E121" s="356">
        <f t="shared" si="10"/>
        <v>0</v>
      </c>
      <c r="F121" s="356" t="str">
        <f t="shared" si="11"/>
        <v>CP177-0</v>
      </c>
      <c r="G121" s="357">
        <f t="shared" si="12"/>
        <v>0</v>
      </c>
      <c r="H121" s="358"/>
      <c r="I121" s="358">
        <v>50</v>
      </c>
      <c r="J121" s="358">
        <f t="shared" si="16"/>
        <v>50</v>
      </c>
      <c r="K121" s="359">
        <f t="shared" si="13"/>
        <v>50</v>
      </c>
      <c r="L121" s="358">
        <f t="shared" si="14"/>
        <v>0</v>
      </c>
    </row>
    <row r="122" spans="1:12" s="355" customFormat="1" x14ac:dyDescent="0.45">
      <c r="A122" s="355" t="s">
        <v>604</v>
      </c>
      <c r="B122" s="355" t="s">
        <v>605</v>
      </c>
      <c r="C122" s="355" t="s">
        <v>995</v>
      </c>
      <c r="D122" s="356" t="str">
        <f t="shared" si="9"/>
        <v>CP177-P Anthrax 6th Donation</v>
      </c>
      <c r="E122" s="356">
        <f t="shared" si="10"/>
        <v>0</v>
      </c>
      <c r="F122" s="356" t="str">
        <f t="shared" si="11"/>
        <v>CP177-0</v>
      </c>
      <c r="G122" s="357">
        <f t="shared" si="12"/>
        <v>0</v>
      </c>
      <c r="H122" s="358"/>
      <c r="I122" s="358">
        <v>50</v>
      </c>
      <c r="J122" s="358">
        <f t="shared" si="16"/>
        <v>50</v>
      </c>
      <c r="K122" s="359">
        <f t="shared" si="13"/>
        <v>50</v>
      </c>
      <c r="L122" s="358">
        <f t="shared" si="14"/>
        <v>0</v>
      </c>
    </row>
    <row r="123" spans="1:12" x14ac:dyDescent="0.45">
      <c r="A123" s="355" t="s">
        <v>604</v>
      </c>
      <c r="B123" s="355" t="s">
        <v>605</v>
      </c>
      <c r="C123" s="355" t="s">
        <v>996</v>
      </c>
      <c r="D123" s="356" t="str">
        <f t="shared" si="9"/>
        <v>CP177-P Anthrax 7th Donation</v>
      </c>
      <c r="E123" s="356">
        <f t="shared" si="10"/>
        <v>0</v>
      </c>
      <c r="F123" s="356" t="str">
        <f t="shared" si="11"/>
        <v>CP177-0</v>
      </c>
      <c r="G123" s="357">
        <f t="shared" si="12"/>
        <v>0</v>
      </c>
      <c r="H123" s="358"/>
      <c r="I123" s="358">
        <v>50</v>
      </c>
      <c r="J123" s="358">
        <f t="shared" si="16"/>
        <v>50</v>
      </c>
      <c r="K123" s="359">
        <f t="shared" si="13"/>
        <v>50</v>
      </c>
      <c r="L123" s="358">
        <f t="shared" si="14"/>
        <v>0</v>
      </c>
    </row>
    <row r="124" spans="1:12" x14ac:dyDescent="0.45">
      <c r="A124" s="355" t="s">
        <v>604</v>
      </c>
      <c r="B124" s="355" t="s">
        <v>605</v>
      </c>
      <c r="C124" s="355" t="s">
        <v>997</v>
      </c>
      <c r="D124" s="356" t="str">
        <f t="shared" si="9"/>
        <v>CP177-P Anthrax 8th Donation</v>
      </c>
      <c r="E124" s="356">
        <f t="shared" si="10"/>
        <v>0</v>
      </c>
      <c r="F124" s="356" t="str">
        <f t="shared" si="11"/>
        <v>CP177-0</v>
      </c>
      <c r="G124" s="357">
        <f t="shared" si="12"/>
        <v>0</v>
      </c>
      <c r="H124" s="358"/>
      <c r="I124" s="358">
        <v>50</v>
      </c>
      <c r="J124" s="358">
        <f t="shared" si="16"/>
        <v>50</v>
      </c>
      <c r="K124" s="359">
        <f t="shared" si="13"/>
        <v>50</v>
      </c>
      <c r="L124" s="358">
        <f t="shared" si="14"/>
        <v>0</v>
      </c>
    </row>
    <row r="125" spans="1:12" x14ac:dyDescent="0.45">
      <c r="A125" s="355" t="s">
        <v>604</v>
      </c>
      <c r="B125" s="355" t="s">
        <v>605</v>
      </c>
      <c r="C125" s="355" t="s">
        <v>998</v>
      </c>
      <c r="D125" s="356" t="str">
        <f t="shared" si="9"/>
        <v>CP177-P Anthrax Standard</v>
      </c>
      <c r="E125" s="356">
        <f t="shared" si="10"/>
        <v>0</v>
      </c>
      <c r="F125" s="356" t="str">
        <f t="shared" si="11"/>
        <v>CP177-0</v>
      </c>
      <c r="G125" s="357">
        <f t="shared" si="12"/>
        <v>0</v>
      </c>
      <c r="H125" s="358"/>
      <c r="I125" s="358">
        <v>100</v>
      </c>
      <c r="J125" s="358">
        <f t="shared" si="16"/>
        <v>100</v>
      </c>
      <c r="K125" s="359">
        <f t="shared" si="13"/>
        <v>100</v>
      </c>
      <c r="L125" s="358">
        <f t="shared" si="14"/>
        <v>0</v>
      </c>
    </row>
    <row r="126" spans="1:12" x14ac:dyDescent="0.45">
      <c r="A126" t="s">
        <v>604</v>
      </c>
      <c r="B126" t="s">
        <v>605</v>
      </c>
      <c r="C126" t="s">
        <v>946</v>
      </c>
      <c r="D126" s="36" t="str">
        <f t="shared" si="9"/>
        <v>CP177-P Anti-D Pre-Existing Standard</v>
      </c>
      <c r="E126" s="36" t="str">
        <f t="shared" si="10"/>
        <v>RETURN - 1st don of the week -STD</v>
      </c>
      <c r="F126" s="36" t="str">
        <f t="shared" si="11"/>
        <v>CP177-RETURN - 1st don of the week -STD</v>
      </c>
      <c r="G126" s="147">
        <f t="shared" si="12"/>
        <v>40</v>
      </c>
      <c r="H126" s="5">
        <v>20</v>
      </c>
      <c r="J126" s="5">
        <f t="shared" si="16"/>
        <v>60</v>
      </c>
      <c r="K126" s="143">
        <f t="shared" si="13"/>
        <v>54</v>
      </c>
      <c r="L126" s="5">
        <f t="shared" si="14"/>
        <v>6</v>
      </c>
    </row>
    <row r="127" spans="1:12" x14ac:dyDescent="0.45">
      <c r="A127" t="s">
        <v>604</v>
      </c>
      <c r="B127" t="s">
        <v>605</v>
      </c>
      <c r="C127" t="s">
        <v>947</v>
      </c>
      <c r="D127" s="36" t="str">
        <f t="shared" si="9"/>
        <v>CP177-P Anti-D Standard</v>
      </c>
      <c r="E127" s="450" t="str">
        <f t="shared" si="10"/>
        <v>RETURN - 1st don of the week -STD</v>
      </c>
      <c r="F127" s="36" t="str">
        <f t="shared" si="11"/>
        <v>CP177-RETURN - 1st don of the week -STD</v>
      </c>
      <c r="G127" s="147">
        <f t="shared" si="12"/>
        <v>40</v>
      </c>
      <c r="H127" s="5">
        <v>20</v>
      </c>
      <c r="J127" s="5">
        <f t="shared" si="16"/>
        <v>60</v>
      </c>
      <c r="K127" s="143">
        <f t="shared" si="13"/>
        <v>60</v>
      </c>
      <c r="L127" s="5">
        <f t="shared" si="14"/>
        <v>0</v>
      </c>
    </row>
    <row r="128" spans="1:12" x14ac:dyDescent="0.45">
      <c r="A128" t="s">
        <v>604</v>
      </c>
      <c r="B128" t="s">
        <v>605</v>
      </c>
      <c r="C128" t="s">
        <v>949</v>
      </c>
      <c r="D128" s="239" t="str">
        <f t="shared" si="9"/>
        <v>CP177-P Denovo Non-Injectable</v>
      </c>
      <c r="E128" s="239">
        <f t="shared" si="10"/>
        <v>0</v>
      </c>
      <c r="F128" s="239" t="str">
        <f t="shared" si="11"/>
        <v>CP177-0</v>
      </c>
      <c r="G128" s="147">
        <f t="shared" si="12"/>
        <v>0</v>
      </c>
      <c r="H128" s="240">
        <v>40</v>
      </c>
      <c r="I128" s="240"/>
      <c r="J128" s="240">
        <f t="shared" si="16"/>
        <v>40</v>
      </c>
      <c r="K128" s="241">
        <f t="shared" si="13"/>
        <v>40</v>
      </c>
      <c r="L128" s="240">
        <f t="shared" si="14"/>
        <v>0</v>
      </c>
    </row>
    <row r="129" spans="1:12" x14ac:dyDescent="0.45">
      <c r="A129" t="s">
        <v>604</v>
      </c>
      <c r="B129" t="s">
        <v>605</v>
      </c>
      <c r="C129" t="s">
        <v>963</v>
      </c>
      <c r="D129" s="36" t="str">
        <f t="shared" si="9"/>
        <v>CP177-P HBS Pre-Existing Standard</v>
      </c>
      <c r="E129" s="36" t="str">
        <f t="shared" si="10"/>
        <v>RETURN - 1st don of the week -STD</v>
      </c>
      <c r="F129" s="36" t="str">
        <f t="shared" si="11"/>
        <v>CP177-RETURN - 1st don of the week -STD</v>
      </c>
      <c r="G129" s="147">
        <f t="shared" si="12"/>
        <v>40</v>
      </c>
      <c r="H129" s="5">
        <v>20</v>
      </c>
      <c r="J129" s="5">
        <f t="shared" si="16"/>
        <v>60</v>
      </c>
      <c r="K129" s="143">
        <f t="shared" si="13"/>
        <v>60</v>
      </c>
      <c r="L129" s="5">
        <f t="shared" si="14"/>
        <v>0</v>
      </c>
    </row>
    <row r="130" spans="1:12" x14ac:dyDescent="0.45">
      <c r="A130" t="s">
        <v>604</v>
      </c>
      <c r="B130" t="s">
        <v>605</v>
      </c>
      <c r="C130" t="s">
        <v>999</v>
      </c>
      <c r="D130" s="36" t="str">
        <f t="shared" si="9"/>
        <v>CP177-P HBS TWINRIX Standard</v>
      </c>
      <c r="E130" s="36" t="str">
        <f t="shared" si="10"/>
        <v>RETURN - 1st don of the week -STD</v>
      </c>
      <c r="F130" s="36" t="str">
        <f t="shared" si="11"/>
        <v>CP177-RETURN - 1st don of the week -STD</v>
      </c>
      <c r="G130" s="147">
        <f t="shared" si="12"/>
        <v>40</v>
      </c>
      <c r="H130" s="5">
        <v>20</v>
      </c>
      <c r="J130" s="5">
        <f t="shared" si="16"/>
        <v>60</v>
      </c>
      <c r="K130" s="143">
        <f t="shared" si="13"/>
        <v>60</v>
      </c>
      <c r="L130" s="5">
        <f t="shared" si="14"/>
        <v>0</v>
      </c>
    </row>
    <row r="131" spans="1:12" x14ac:dyDescent="0.45">
      <c r="A131" t="s">
        <v>604</v>
      </c>
      <c r="B131" s="144" t="s">
        <v>605</v>
      </c>
      <c r="C131" s="144" t="s">
        <v>955</v>
      </c>
      <c r="D131" s="36" t="str">
        <f t="shared" si="9"/>
        <v>CP177-P RSV Pre-Existing Standard</v>
      </c>
      <c r="E131" s="36" t="str">
        <f t="shared" si="10"/>
        <v>RETURN - 1st don of the week -STD</v>
      </c>
      <c r="F131" s="36" t="str">
        <f t="shared" si="11"/>
        <v>CP177-RETURN - 1st don of the week -STD</v>
      </c>
      <c r="G131" s="147">
        <f t="shared" si="12"/>
        <v>40</v>
      </c>
      <c r="H131" s="5">
        <v>0</v>
      </c>
      <c r="J131" s="5">
        <f t="shared" si="16"/>
        <v>40</v>
      </c>
      <c r="K131" s="143">
        <f t="shared" si="13"/>
        <v>40</v>
      </c>
      <c r="L131" s="5">
        <f t="shared" si="14"/>
        <v>0</v>
      </c>
    </row>
    <row r="132" spans="1:12" s="352" customFormat="1" x14ac:dyDescent="0.45">
      <c r="A132" t="s">
        <v>604</v>
      </c>
      <c r="B132" t="s">
        <v>605</v>
      </c>
      <c r="C132" t="s">
        <v>972</v>
      </c>
      <c r="D132" s="36" t="str">
        <f t="shared" ref="D132:D195" si="17">B132&amp;"-"&amp;C132</f>
        <v>CP177-PVZV Pre-Existing Standard</v>
      </c>
      <c r="E132" s="36" t="str">
        <f t="shared" ref="E132:E195" si="18">VLOOKUP(C132,RULENAMELU,5,FALSE)</f>
        <v>RETURN - 1st don of the week -STD</v>
      </c>
      <c r="F132" s="36" t="str">
        <f t="shared" ref="F132:F195" si="19">B132&amp;"-"&amp;E132</f>
        <v>CP177-RETURN - 1st don of the week -STD</v>
      </c>
      <c r="G132" s="147">
        <f t="shared" ref="G132:G195" si="20">IFERROR(VLOOKUP(F132,SpecialtyBaseLU,37,FALSE),0)</f>
        <v>40</v>
      </c>
      <c r="H132" s="5">
        <v>6</v>
      </c>
      <c r="I132" s="5"/>
      <c r="J132" s="5">
        <f t="shared" si="16"/>
        <v>46</v>
      </c>
      <c r="K132" s="143">
        <f t="shared" ref="K132:K195" si="21">VLOOKUP(D132,CurrentNLDataLU,11,FALSE)</f>
        <v>46</v>
      </c>
      <c r="L132" s="5">
        <f t="shared" ref="L132:L195" si="22">J132-K132</f>
        <v>0</v>
      </c>
    </row>
    <row r="133" spans="1:12" s="352" customFormat="1" x14ac:dyDescent="0.45">
      <c r="A133" t="s">
        <v>794</v>
      </c>
      <c r="B133" t="s">
        <v>795</v>
      </c>
      <c r="C133" t="s">
        <v>942</v>
      </c>
      <c r="D133" s="36" t="str">
        <f t="shared" si="17"/>
        <v>CP154-2X Week Anti-D Pre-Existing</v>
      </c>
      <c r="E133" s="36" t="str">
        <f t="shared" si="18"/>
        <v>RETURN - 2nd don of the week -BONUS</v>
      </c>
      <c r="F133" s="36" t="str">
        <f t="shared" si="19"/>
        <v>CP154-RETURN - 2nd don of the week -BONUS</v>
      </c>
      <c r="G133" s="147">
        <f t="shared" si="20"/>
        <v>35</v>
      </c>
      <c r="H133" s="240">
        <f>200-2*(VLOOKUP(B133&amp;"-P Anti-D Pre-Existing Standard", AntiDSpecialty,4, FALSE))- 2*(VLOOKUP(B133&amp;"-P Anti-D Pre-Existing Standard", AntiDSpecialty,5, FALSE))-G133</f>
        <v>45</v>
      </c>
      <c r="I133" s="5"/>
      <c r="J133" s="5">
        <f t="shared" si="16"/>
        <v>80</v>
      </c>
      <c r="K133" s="143" t="e">
        <f t="shared" si="21"/>
        <v>#N/A</v>
      </c>
      <c r="L133" s="5" t="e">
        <f t="shared" si="22"/>
        <v>#N/A</v>
      </c>
    </row>
    <row r="134" spans="1:12" x14ac:dyDescent="0.45">
      <c r="A134" t="s">
        <v>794</v>
      </c>
      <c r="B134" t="s">
        <v>795</v>
      </c>
      <c r="C134" t="s">
        <v>944</v>
      </c>
      <c r="D134" s="36" t="str">
        <f t="shared" si="17"/>
        <v>CP154-2X Week P CMV</v>
      </c>
      <c r="E134" s="36" t="str">
        <f t="shared" si="18"/>
        <v>RETURN - 2nd don of the week -BONUS</v>
      </c>
      <c r="F134" s="36" t="str">
        <f t="shared" si="19"/>
        <v>CP154-RETURN - 2nd don of the week -BONUS</v>
      </c>
      <c r="G134" s="147">
        <f t="shared" si="20"/>
        <v>35</v>
      </c>
      <c r="H134" s="5">
        <v>10</v>
      </c>
      <c r="J134" s="5">
        <f t="shared" si="16"/>
        <v>45</v>
      </c>
      <c r="K134" s="143">
        <f t="shared" si="21"/>
        <v>35</v>
      </c>
      <c r="L134" s="5">
        <f t="shared" si="22"/>
        <v>10</v>
      </c>
    </row>
    <row r="135" spans="1:12" x14ac:dyDescent="0.45">
      <c r="A135" t="s">
        <v>794</v>
      </c>
      <c r="B135" t="s">
        <v>795</v>
      </c>
      <c r="C135" t="s">
        <v>961</v>
      </c>
      <c r="D135" s="36" t="str">
        <f t="shared" si="17"/>
        <v>CP154-2X Week P HBS</v>
      </c>
      <c r="E135" s="36" t="str">
        <f t="shared" si="18"/>
        <v>RETURN - 2nd don of the week -BONUS</v>
      </c>
      <c r="F135" s="36" t="str">
        <f t="shared" si="19"/>
        <v>CP154-RETURN - 2nd don of the week -BONUS</v>
      </c>
      <c r="G135" s="147">
        <f t="shared" si="20"/>
        <v>35</v>
      </c>
      <c r="H135" s="5">
        <v>20</v>
      </c>
      <c r="J135" s="5">
        <f t="shared" si="16"/>
        <v>55</v>
      </c>
      <c r="K135" s="143">
        <f t="shared" si="21"/>
        <v>55</v>
      </c>
      <c r="L135" s="5">
        <f t="shared" si="22"/>
        <v>0</v>
      </c>
    </row>
    <row r="136" spans="1:12" x14ac:dyDescent="0.45">
      <c r="A136" t="s">
        <v>794</v>
      </c>
      <c r="B136" t="s">
        <v>795</v>
      </c>
      <c r="C136" t="s">
        <v>962</v>
      </c>
      <c r="D136" s="36" t="str">
        <f t="shared" si="17"/>
        <v>CP154-2X Week P HBS Pre-Existing</v>
      </c>
      <c r="E136" s="36" t="str">
        <f t="shared" si="18"/>
        <v>RETURN - 2nd don of the week -BONUS</v>
      </c>
      <c r="F136" s="36" t="str">
        <f t="shared" si="19"/>
        <v>CP154-RETURN - 2nd don of the week -BONUS</v>
      </c>
      <c r="G136" s="147">
        <f t="shared" si="20"/>
        <v>35</v>
      </c>
      <c r="H136" s="5">
        <v>20</v>
      </c>
      <c r="J136" s="5">
        <f t="shared" si="16"/>
        <v>55</v>
      </c>
      <c r="K136" s="143">
        <f t="shared" si="21"/>
        <v>55</v>
      </c>
      <c r="L136" s="5">
        <f t="shared" si="22"/>
        <v>0</v>
      </c>
    </row>
    <row r="137" spans="1:12" x14ac:dyDescent="0.45">
      <c r="A137" t="s">
        <v>794</v>
      </c>
      <c r="B137" t="s">
        <v>795</v>
      </c>
      <c r="C137" t="s">
        <v>945</v>
      </c>
      <c r="D137" s="36" t="str">
        <f t="shared" si="17"/>
        <v>CP154-2X Week P RSV Pre-Existing</v>
      </c>
      <c r="E137" s="36" t="str">
        <f t="shared" si="18"/>
        <v>RETURN - 2nd don of the week -BONUS</v>
      </c>
      <c r="F137" s="36" t="str">
        <f t="shared" si="19"/>
        <v>CP154-RETURN - 2nd don of the week -BONUS</v>
      </c>
      <c r="G137" s="147">
        <f t="shared" si="20"/>
        <v>35</v>
      </c>
      <c r="H137" s="5">
        <v>10</v>
      </c>
      <c r="J137" s="5">
        <f t="shared" si="16"/>
        <v>45</v>
      </c>
      <c r="K137" s="143">
        <f t="shared" si="21"/>
        <v>45</v>
      </c>
      <c r="L137" s="5">
        <f t="shared" si="22"/>
        <v>0</v>
      </c>
    </row>
    <row r="138" spans="1:12" x14ac:dyDescent="0.45">
      <c r="A138" t="s">
        <v>794</v>
      </c>
      <c r="B138" t="s">
        <v>795</v>
      </c>
      <c r="C138" t="s">
        <v>967</v>
      </c>
      <c r="D138" s="36" t="str">
        <f t="shared" si="17"/>
        <v>CP154-2X Week P VZV</v>
      </c>
      <c r="E138" s="36" t="str">
        <f t="shared" si="18"/>
        <v>RETURN - 2nd don of the week -BONUS</v>
      </c>
      <c r="F138" s="36" t="str">
        <f t="shared" si="19"/>
        <v>CP154-RETURN - 2nd don of the week -BONUS</v>
      </c>
      <c r="G138" s="147">
        <f t="shared" si="20"/>
        <v>35</v>
      </c>
      <c r="H138" s="5">
        <v>0</v>
      </c>
      <c r="J138" s="5">
        <f t="shared" si="16"/>
        <v>35</v>
      </c>
      <c r="K138" s="143">
        <f t="shared" si="21"/>
        <v>35</v>
      </c>
      <c r="L138" s="5">
        <f t="shared" si="22"/>
        <v>0</v>
      </c>
    </row>
    <row r="139" spans="1:12" x14ac:dyDescent="0.45">
      <c r="A139" t="s">
        <v>794</v>
      </c>
      <c r="B139" t="s">
        <v>795</v>
      </c>
      <c r="C139" t="s">
        <v>968</v>
      </c>
      <c r="D139" s="36" t="str">
        <f t="shared" si="17"/>
        <v>CP154-2X Week P VZV Pre-Existing</v>
      </c>
      <c r="E139" s="36" t="str">
        <f t="shared" si="18"/>
        <v>RETURN - 2nd don of the week -BONUS</v>
      </c>
      <c r="F139" s="36" t="str">
        <f t="shared" si="19"/>
        <v>CP154-RETURN - 2nd don of the week -BONUS</v>
      </c>
      <c r="G139" s="147">
        <f t="shared" si="20"/>
        <v>35</v>
      </c>
      <c r="H139" s="5">
        <v>0</v>
      </c>
      <c r="J139" s="5">
        <f t="shared" si="16"/>
        <v>35</v>
      </c>
      <c r="K139" s="143">
        <f t="shared" si="21"/>
        <v>35</v>
      </c>
      <c r="L139" s="5">
        <f t="shared" si="22"/>
        <v>0</v>
      </c>
    </row>
    <row r="140" spans="1:12" x14ac:dyDescent="0.45">
      <c r="A140" t="s">
        <v>794</v>
      </c>
      <c r="B140" t="s">
        <v>795</v>
      </c>
      <c r="C140" t="s">
        <v>946</v>
      </c>
      <c r="D140" s="36" t="str">
        <f t="shared" si="17"/>
        <v>CP154-P Anti-D Pre-Existing Standard</v>
      </c>
      <c r="E140" s="450" t="str">
        <f t="shared" si="18"/>
        <v>RETURN - 1st don of the week -STD</v>
      </c>
      <c r="F140" s="36" t="str">
        <f t="shared" si="19"/>
        <v>CP154-RETURN - 1st don of the week -STD</v>
      </c>
      <c r="G140" s="147">
        <f t="shared" si="20"/>
        <v>40</v>
      </c>
      <c r="H140" s="5">
        <v>20</v>
      </c>
      <c r="J140" s="5">
        <f t="shared" si="16"/>
        <v>60</v>
      </c>
      <c r="K140" s="143">
        <f t="shared" si="21"/>
        <v>50</v>
      </c>
      <c r="L140" s="5">
        <f t="shared" si="22"/>
        <v>10</v>
      </c>
    </row>
    <row r="141" spans="1:12" x14ac:dyDescent="0.45">
      <c r="A141" t="s">
        <v>794</v>
      </c>
      <c r="B141" t="s">
        <v>795</v>
      </c>
      <c r="C141" t="s">
        <v>948</v>
      </c>
      <c r="D141" s="36" t="str">
        <f t="shared" si="17"/>
        <v>CP154-P CMV Standard</v>
      </c>
      <c r="E141" s="36" t="str">
        <f t="shared" si="18"/>
        <v>RETURN - 1st don of the week -STD</v>
      </c>
      <c r="F141" s="36" t="str">
        <f t="shared" si="19"/>
        <v>CP154-RETURN - 1st don of the week -STD</v>
      </c>
      <c r="G141" s="147">
        <f t="shared" si="20"/>
        <v>40</v>
      </c>
      <c r="H141" s="5">
        <v>0</v>
      </c>
      <c r="J141" s="5">
        <f t="shared" si="16"/>
        <v>40</v>
      </c>
      <c r="K141" s="143">
        <f t="shared" si="21"/>
        <v>45</v>
      </c>
      <c r="L141" s="5">
        <f t="shared" si="22"/>
        <v>-5</v>
      </c>
    </row>
    <row r="142" spans="1:12" x14ac:dyDescent="0.45">
      <c r="A142" t="s">
        <v>794</v>
      </c>
      <c r="B142" t="s">
        <v>795</v>
      </c>
      <c r="C142" t="s">
        <v>963</v>
      </c>
      <c r="D142" s="36" t="str">
        <f t="shared" si="17"/>
        <v>CP154-P HBS Pre-Existing Standard</v>
      </c>
      <c r="E142" s="36" t="str">
        <f t="shared" si="18"/>
        <v>RETURN - 1st don of the week -STD</v>
      </c>
      <c r="F142" s="36" t="str">
        <f t="shared" si="19"/>
        <v>CP154-RETURN - 1st don of the week -STD</v>
      </c>
      <c r="G142" s="147">
        <f t="shared" si="20"/>
        <v>40</v>
      </c>
      <c r="H142" s="5">
        <v>0</v>
      </c>
      <c r="J142" s="5">
        <f t="shared" si="16"/>
        <v>40</v>
      </c>
      <c r="K142" s="143">
        <f t="shared" si="21"/>
        <v>40</v>
      </c>
      <c r="L142" s="5">
        <f t="shared" si="22"/>
        <v>0</v>
      </c>
    </row>
    <row r="143" spans="1:12" x14ac:dyDescent="0.45">
      <c r="A143" t="s">
        <v>794</v>
      </c>
      <c r="B143" t="s">
        <v>795</v>
      </c>
      <c r="C143" t="s">
        <v>964</v>
      </c>
      <c r="D143" s="36" t="str">
        <f t="shared" si="17"/>
        <v>CP154-P HBS Standard</v>
      </c>
      <c r="E143" s="36" t="str">
        <f t="shared" si="18"/>
        <v>RETURN - 1st don of the week -STD</v>
      </c>
      <c r="F143" s="36" t="str">
        <f t="shared" si="19"/>
        <v>CP154-RETURN - 1st don of the week -STD</v>
      </c>
      <c r="G143" s="147">
        <f t="shared" si="20"/>
        <v>40</v>
      </c>
      <c r="H143" s="5">
        <v>0</v>
      </c>
      <c r="J143" s="5">
        <f t="shared" si="16"/>
        <v>40</v>
      </c>
      <c r="K143" s="143">
        <f t="shared" si="21"/>
        <v>40</v>
      </c>
      <c r="L143" s="5">
        <f t="shared" si="22"/>
        <v>0</v>
      </c>
    </row>
    <row r="144" spans="1:12" x14ac:dyDescent="0.45">
      <c r="A144" t="s">
        <v>794</v>
      </c>
      <c r="B144" t="s">
        <v>795</v>
      </c>
      <c r="C144" t="s">
        <v>955</v>
      </c>
      <c r="D144" s="36" t="str">
        <f t="shared" si="17"/>
        <v>CP154-P RSV Pre-Existing Standard</v>
      </c>
      <c r="E144" s="36" t="str">
        <f t="shared" si="18"/>
        <v>RETURN - 1st don of the week -STD</v>
      </c>
      <c r="F144" s="36" t="str">
        <f t="shared" si="19"/>
        <v>CP154-RETURN - 1st don of the week -STD</v>
      </c>
      <c r="G144" s="147">
        <f t="shared" si="20"/>
        <v>40</v>
      </c>
      <c r="H144" s="5">
        <v>0</v>
      </c>
      <c r="J144" s="5">
        <f t="shared" si="16"/>
        <v>40</v>
      </c>
      <c r="K144" s="143">
        <f t="shared" si="21"/>
        <v>40</v>
      </c>
      <c r="L144" s="5">
        <f t="shared" si="22"/>
        <v>0</v>
      </c>
    </row>
    <row r="145" spans="1:12" x14ac:dyDescent="0.45">
      <c r="A145" t="s">
        <v>794</v>
      </c>
      <c r="B145" t="s">
        <v>795</v>
      </c>
      <c r="C145" t="s">
        <v>956</v>
      </c>
      <c r="D145" s="36" t="str">
        <f t="shared" si="17"/>
        <v>CP154-P Vaccinia Standard</v>
      </c>
      <c r="E145" s="36">
        <f t="shared" si="18"/>
        <v>0</v>
      </c>
      <c r="F145" s="36" t="str">
        <f t="shared" si="19"/>
        <v>CP154-0</v>
      </c>
      <c r="G145" s="147">
        <f t="shared" si="20"/>
        <v>0</v>
      </c>
      <c r="I145" s="5">
        <v>100</v>
      </c>
      <c r="J145" s="5">
        <f t="shared" si="16"/>
        <v>100</v>
      </c>
      <c r="K145" s="143">
        <f t="shared" si="21"/>
        <v>100</v>
      </c>
      <c r="L145" s="5">
        <f t="shared" si="22"/>
        <v>0</v>
      </c>
    </row>
    <row r="146" spans="1:12" x14ac:dyDescent="0.45">
      <c r="A146" t="s">
        <v>794</v>
      </c>
      <c r="B146" t="s">
        <v>795</v>
      </c>
      <c r="C146" t="s">
        <v>971</v>
      </c>
      <c r="D146" s="36" t="str">
        <f t="shared" si="17"/>
        <v>CP154-P VZV Standard</v>
      </c>
      <c r="E146" s="36" t="str">
        <f t="shared" si="18"/>
        <v>RETURN - 1st don of the week -STD</v>
      </c>
      <c r="F146" s="36" t="str">
        <f t="shared" si="19"/>
        <v>CP154-RETURN - 1st don of the week -STD</v>
      </c>
      <c r="G146" s="147">
        <f t="shared" si="20"/>
        <v>40</v>
      </c>
      <c r="H146" s="5">
        <v>10</v>
      </c>
      <c r="J146" s="5">
        <f t="shared" si="16"/>
        <v>50</v>
      </c>
      <c r="K146" s="143">
        <f t="shared" si="21"/>
        <v>50</v>
      </c>
      <c r="L146" s="5">
        <f t="shared" si="22"/>
        <v>0</v>
      </c>
    </row>
    <row r="147" spans="1:12" x14ac:dyDescent="0.45">
      <c r="A147" t="s">
        <v>794</v>
      </c>
      <c r="B147" t="s">
        <v>795</v>
      </c>
      <c r="C147" t="s">
        <v>972</v>
      </c>
      <c r="D147" s="36" t="str">
        <f t="shared" si="17"/>
        <v>CP154-PVZV Pre-Existing Standard</v>
      </c>
      <c r="E147" s="36" t="str">
        <f t="shared" si="18"/>
        <v>RETURN - 1st don of the week -STD</v>
      </c>
      <c r="F147" s="36" t="str">
        <f t="shared" si="19"/>
        <v>CP154-RETURN - 1st don of the week -STD</v>
      </c>
      <c r="G147" s="147">
        <f t="shared" si="20"/>
        <v>40</v>
      </c>
      <c r="H147" s="5">
        <v>10</v>
      </c>
      <c r="J147" s="5">
        <f t="shared" si="16"/>
        <v>50</v>
      </c>
      <c r="K147" s="143">
        <f t="shared" si="21"/>
        <v>50</v>
      </c>
      <c r="L147" s="5">
        <f t="shared" si="22"/>
        <v>0</v>
      </c>
    </row>
    <row r="148" spans="1:12" s="352" customFormat="1" x14ac:dyDescent="0.45">
      <c r="A148" t="s">
        <v>794</v>
      </c>
      <c r="B148" t="s">
        <v>795</v>
      </c>
      <c r="C148" t="s">
        <v>957</v>
      </c>
      <c r="D148" s="36" t="str">
        <f t="shared" si="17"/>
        <v>CP154-Vaccinia - 1st Donation</v>
      </c>
      <c r="E148" s="36">
        <f t="shared" si="18"/>
        <v>0</v>
      </c>
      <c r="F148" s="36" t="str">
        <f t="shared" si="19"/>
        <v>CP154-0</v>
      </c>
      <c r="G148" s="147">
        <f t="shared" si="20"/>
        <v>0</v>
      </c>
      <c r="H148" s="5">
        <v>0</v>
      </c>
      <c r="I148" s="5">
        <v>150</v>
      </c>
      <c r="J148" s="5">
        <f t="shared" si="16"/>
        <v>150</v>
      </c>
      <c r="K148" s="143">
        <f t="shared" si="21"/>
        <v>150</v>
      </c>
      <c r="L148" s="5">
        <f t="shared" si="22"/>
        <v>0</v>
      </c>
    </row>
    <row r="149" spans="1:12" x14ac:dyDescent="0.45">
      <c r="A149" t="s">
        <v>794</v>
      </c>
      <c r="B149" t="s">
        <v>795</v>
      </c>
      <c r="C149" t="s">
        <v>958</v>
      </c>
      <c r="D149" s="36" t="str">
        <f t="shared" si="17"/>
        <v>CP154-Vaccinia - 2nd Donation</v>
      </c>
      <c r="E149" s="36">
        <f t="shared" si="18"/>
        <v>0</v>
      </c>
      <c r="F149" s="36" t="str">
        <f t="shared" si="19"/>
        <v>CP154-0</v>
      </c>
      <c r="G149" s="147">
        <f t="shared" si="20"/>
        <v>0</v>
      </c>
      <c r="H149" s="5">
        <v>0</v>
      </c>
      <c r="I149" s="5">
        <v>250</v>
      </c>
      <c r="J149" s="5">
        <f t="shared" si="16"/>
        <v>250</v>
      </c>
      <c r="K149" s="143">
        <f t="shared" si="21"/>
        <v>250</v>
      </c>
      <c r="L149" s="5">
        <f t="shared" si="22"/>
        <v>0</v>
      </c>
    </row>
    <row r="150" spans="1:12" x14ac:dyDescent="0.45">
      <c r="A150" t="s">
        <v>794</v>
      </c>
      <c r="B150" t="s">
        <v>795</v>
      </c>
      <c r="C150" t="s">
        <v>959</v>
      </c>
      <c r="D150" s="36" t="str">
        <f t="shared" si="17"/>
        <v>CP154-Vaccinia - 3rd Donation</v>
      </c>
      <c r="E150" s="36">
        <f t="shared" si="18"/>
        <v>0</v>
      </c>
      <c r="F150" s="36" t="str">
        <f t="shared" si="19"/>
        <v>CP154-0</v>
      </c>
      <c r="G150" s="147">
        <f t="shared" si="20"/>
        <v>0</v>
      </c>
      <c r="H150" s="5">
        <v>0</v>
      </c>
      <c r="I150" s="5">
        <v>300</v>
      </c>
      <c r="J150" s="5">
        <f t="shared" si="16"/>
        <v>300</v>
      </c>
      <c r="K150" s="143">
        <f t="shared" si="21"/>
        <v>300</v>
      </c>
      <c r="L150" s="5">
        <f t="shared" si="22"/>
        <v>0</v>
      </c>
    </row>
    <row r="151" spans="1:12" x14ac:dyDescent="0.45">
      <c r="A151" t="s">
        <v>794</v>
      </c>
      <c r="B151" t="s">
        <v>795</v>
      </c>
      <c r="C151" t="s">
        <v>960</v>
      </c>
      <c r="D151" s="36" t="str">
        <f t="shared" si="17"/>
        <v>CP154-Vaccinia - 4th Donation</v>
      </c>
      <c r="E151" s="36">
        <f t="shared" si="18"/>
        <v>0</v>
      </c>
      <c r="F151" s="36" t="str">
        <f t="shared" si="19"/>
        <v>CP154-0</v>
      </c>
      <c r="G151" s="147">
        <f t="shared" si="20"/>
        <v>0</v>
      </c>
      <c r="H151" s="5">
        <v>0</v>
      </c>
      <c r="I151" s="5">
        <v>300</v>
      </c>
      <c r="J151" s="5">
        <f t="shared" ref="J151:J162" si="23">G151+H151+I151</f>
        <v>300</v>
      </c>
      <c r="K151" s="143">
        <f t="shared" si="21"/>
        <v>300</v>
      </c>
      <c r="L151" s="5">
        <f t="shared" si="22"/>
        <v>0</v>
      </c>
    </row>
    <row r="152" spans="1:12" x14ac:dyDescent="0.45">
      <c r="A152" t="s">
        <v>782</v>
      </c>
      <c r="B152" t="s">
        <v>783</v>
      </c>
      <c r="C152" t="s">
        <v>942</v>
      </c>
      <c r="D152" s="36" t="str">
        <f t="shared" si="17"/>
        <v>CP149-2X Week Anti-D Pre-Existing</v>
      </c>
      <c r="E152" s="36" t="str">
        <f t="shared" si="18"/>
        <v>RETURN - 2nd don of the week -BONUS</v>
      </c>
      <c r="F152" s="36" t="str">
        <f t="shared" si="19"/>
        <v>CP149-RETURN - 2nd don of the week -BONUS</v>
      </c>
      <c r="G152" s="147">
        <f t="shared" si="20"/>
        <v>20</v>
      </c>
      <c r="H152" s="240">
        <f>200-2*(VLOOKUP(B152&amp;"-P Anti-D Pre-Existing Standard", AntiDSpecialty,4, FALSE))- 2*(VLOOKUP(B152&amp;"-P Anti-D Pre-Existing Standard", AntiDSpecialty,5, FALSE))-G152</f>
        <v>40</v>
      </c>
      <c r="J152" s="5">
        <f t="shared" si="23"/>
        <v>60</v>
      </c>
      <c r="K152" s="143" t="e">
        <f t="shared" si="21"/>
        <v>#N/A</v>
      </c>
      <c r="L152" s="5" t="e">
        <f t="shared" si="22"/>
        <v>#N/A</v>
      </c>
    </row>
    <row r="153" spans="1:12" x14ac:dyDescent="0.45">
      <c r="A153" t="s">
        <v>782</v>
      </c>
      <c r="B153" t="s">
        <v>783</v>
      </c>
      <c r="C153" t="s">
        <v>944</v>
      </c>
      <c r="D153" s="36" t="str">
        <f t="shared" si="17"/>
        <v>CP149-2X Week P CMV</v>
      </c>
      <c r="E153" s="36" t="str">
        <f t="shared" si="18"/>
        <v>RETURN - 2nd don of the week -BONUS</v>
      </c>
      <c r="F153" s="36" t="str">
        <f t="shared" si="19"/>
        <v>CP149-RETURN - 2nd don of the week -BONUS</v>
      </c>
      <c r="G153" s="147">
        <f t="shared" si="20"/>
        <v>20</v>
      </c>
      <c r="H153" s="5">
        <v>10</v>
      </c>
      <c r="J153" s="5">
        <f t="shared" si="23"/>
        <v>30</v>
      </c>
      <c r="K153" s="143">
        <f t="shared" si="21"/>
        <v>20</v>
      </c>
      <c r="L153" s="5">
        <f t="shared" si="22"/>
        <v>10</v>
      </c>
    </row>
    <row r="154" spans="1:12" x14ac:dyDescent="0.45">
      <c r="A154" t="s">
        <v>782</v>
      </c>
      <c r="B154" s="334" t="s">
        <v>783</v>
      </c>
      <c r="C154" s="334" t="s">
        <v>945</v>
      </c>
      <c r="D154" s="36" t="str">
        <f t="shared" si="17"/>
        <v>CP149-2X Week P RSV Pre-Existing</v>
      </c>
      <c r="E154" s="36" t="str">
        <f t="shared" si="18"/>
        <v>RETURN - 2nd don of the week -BONUS</v>
      </c>
      <c r="F154" s="36" t="str">
        <f t="shared" si="19"/>
        <v>CP149-RETURN - 2nd don of the week -BONUS</v>
      </c>
      <c r="G154" s="147">
        <f t="shared" si="20"/>
        <v>20</v>
      </c>
      <c r="H154" s="5">
        <v>10</v>
      </c>
      <c r="J154" s="5">
        <f t="shared" si="23"/>
        <v>30</v>
      </c>
      <c r="K154" s="143">
        <f t="shared" si="21"/>
        <v>30</v>
      </c>
      <c r="L154" s="5">
        <f t="shared" si="22"/>
        <v>0</v>
      </c>
    </row>
    <row r="155" spans="1:12" x14ac:dyDescent="0.45">
      <c r="A155" t="s">
        <v>782</v>
      </c>
      <c r="B155" t="s">
        <v>783</v>
      </c>
      <c r="C155" t="s">
        <v>965</v>
      </c>
      <c r="D155" s="36" t="str">
        <f t="shared" si="17"/>
        <v>CP149-2X Week P Tetanus</v>
      </c>
      <c r="E155" s="36" t="str">
        <f t="shared" si="18"/>
        <v>RETURN - 2nd don of the week -BONUS</v>
      </c>
      <c r="F155" s="36" t="str">
        <f t="shared" si="19"/>
        <v>CP149-RETURN - 2nd don of the week -BONUS</v>
      </c>
      <c r="G155" s="147">
        <f t="shared" si="20"/>
        <v>20</v>
      </c>
      <c r="H155" s="5">
        <v>20</v>
      </c>
      <c r="J155" s="5">
        <f t="shared" si="23"/>
        <v>40</v>
      </c>
      <c r="K155" s="143">
        <f t="shared" si="21"/>
        <v>40</v>
      </c>
      <c r="L155" s="5">
        <f t="shared" si="22"/>
        <v>0</v>
      </c>
    </row>
    <row r="156" spans="1:12" x14ac:dyDescent="0.45">
      <c r="A156" t="s">
        <v>782</v>
      </c>
      <c r="B156" t="s">
        <v>783</v>
      </c>
      <c r="C156" t="s">
        <v>966</v>
      </c>
      <c r="D156" s="36" t="str">
        <f t="shared" si="17"/>
        <v>CP149-2X Week P Tetanus PE</v>
      </c>
      <c r="E156" s="36" t="str">
        <f t="shared" si="18"/>
        <v>RETURN - 2nd don of the week -BONUS</v>
      </c>
      <c r="F156" s="36" t="str">
        <f t="shared" si="19"/>
        <v>CP149-RETURN - 2nd don of the week -BONUS</v>
      </c>
      <c r="G156" s="147">
        <f t="shared" si="20"/>
        <v>20</v>
      </c>
      <c r="H156" s="5">
        <v>20</v>
      </c>
      <c r="J156" s="5">
        <f t="shared" si="23"/>
        <v>40</v>
      </c>
      <c r="K156" s="143">
        <f t="shared" si="21"/>
        <v>40</v>
      </c>
      <c r="L156" s="5">
        <f t="shared" si="22"/>
        <v>0</v>
      </c>
    </row>
    <row r="157" spans="1:12" x14ac:dyDescent="0.45">
      <c r="A157" t="s">
        <v>782</v>
      </c>
      <c r="B157" t="s">
        <v>783</v>
      </c>
      <c r="C157" t="s">
        <v>946</v>
      </c>
      <c r="D157" s="36" t="str">
        <f t="shared" si="17"/>
        <v>CP149-P Anti-D Pre-Existing Standard</v>
      </c>
      <c r="E157" s="450" t="str">
        <f t="shared" si="18"/>
        <v>RETURN - 1st don of the week -STD</v>
      </c>
      <c r="F157" s="36" t="str">
        <f t="shared" si="19"/>
        <v>CP149-RETURN - 1st don of the week -STD</v>
      </c>
      <c r="G157" s="147">
        <f t="shared" si="20"/>
        <v>50</v>
      </c>
      <c r="H157" s="5">
        <v>20</v>
      </c>
      <c r="J157" s="5">
        <f t="shared" si="23"/>
        <v>70</v>
      </c>
      <c r="K157" s="143">
        <f t="shared" si="21"/>
        <v>50</v>
      </c>
      <c r="L157" s="5">
        <f t="shared" si="22"/>
        <v>20</v>
      </c>
    </row>
    <row r="158" spans="1:12" x14ac:dyDescent="0.45">
      <c r="A158" t="s">
        <v>782</v>
      </c>
      <c r="B158" t="s">
        <v>783</v>
      </c>
      <c r="C158" t="s">
        <v>948</v>
      </c>
      <c r="D158" s="36" t="str">
        <f t="shared" si="17"/>
        <v>CP149-P CMV Standard</v>
      </c>
      <c r="E158" s="36" t="str">
        <f t="shared" si="18"/>
        <v>RETURN - 1st don of the week -STD</v>
      </c>
      <c r="F158" s="36" t="str">
        <f t="shared" si="19"/>
        <v>CP149-RETURN - 1st don of the week -STD</v>
      </c>
      <c r="G158" s="147">
        <f t="shared" si="20"/>
        <v>50</v>
      </c>
      <c r="H158" s="5">
        <v>0</v>
      </c>
      <c r="J158" s="5">
        <f t="shared" si="23"/>
        <v>50</v>
      </c>
      <c r="K158" s="143">
        <f t="shared" si="21"/>
        <v>55</v>
      </c>
      <c r="L158" s="5">
        <f t="shared" si="22"/>
        <v>-5</v>
      </c>
    </row>
    <row r="159" spans="1:12" x14ac:dyDescent="0.45">
      <c r="A159" t="s">
        <v>782</v>
      </c>
      <c r="B159" s="334" t="s">
        <v>783</v>
      </c>
      <c r="C159" s="334" t="s">
        <v>955</v>
      </c>
      <c r="D159" s="36" t="str">
        <f t="shared" si="17"/>
        <v>CP149-P RSV Pre-Existing Standard</v>
      </c>
      <c r="E159" s="36" t="str">
        <f t="shared" si="18"/>
        <v>RETURN - 1st don of the week -STD</v>
      </c>
      <c r="F159" s="36" t="str">
        <f t="shared" si="19"/>
        <v>CP149-RETURN - 1st don of the week -STD</v>
      </c>
      <c r="G159" s="147">
        <f t="shared" si="20"/>
        <v>50</v>
      </c>
      <c r="J159" s="5">
        <f t="shared" si="23"/>
        <v>50</v>
      </c>
      <c r="K159" s="143">
        <f t="shared" si="21"/>
        <v>50</v>
      </c>
      <c r="L159" s="5">
        <f t="shared" si="22"/>
        <v>0</v>
      </c>
    </row>
    <row r="160" spans="1:12" x14ac:dyDescent="0.45">
      <c r="A160" t="s">
        <v>782</v>
      </c>
      <c r="B160" t="s">
        <v>783</v>
      </c>
      <c r="C160" t="s">
        <v>969</v>
      </c>
      <c r="D160" s="36" t="str">
        <f t="shared" si="17"/>
        <v>CP149-P Tetanus Pre-Existing Standard</v>
      </c>
      <c r="E160" s="36" t="str">
        <f t="shared" si="18"/>
        <v>RETURN - 1st don of the week -STD</v>
      </c>
      <c r="F160" s="36" t="str">
        <f t="shared" si="19"/>
        <v>CP149-RETURN - 1st don of the week -STD</v>
      </c>
      <c r="G160" s="147">
        <f t="shared" si="20"/>
        <v>50</v>
      </c>
      <c r="H160" s="5">
        <v>0</v>
      </c>
      <c r="J160" s="5">
        <f t="shared" si="23"/>
        <v>50</v>
      </c>
      <c r="K160" s="143">
        <f t="shared" si="21"/>
        <v>50</v>
      </c>
      <c r="L160" s="5">
        <f t="shared" si="22"/>
        <v>0</v>
      </c>
    </row>
    <row r="161" spans="1:12" x14ac:dyDescent="0.45">
      <c r="A161" t="s">
        <v>782</v>
      </c>
      <c r="B161" t="s">
        <v>783</v>
      </c>
      <c r="C161" t="s">
        <v>970</v>
      </c>
      <c r="D161" s="36" t="str">
        <f t="shared" si="17"/>
        <v>CP149-P Tetanus Standard</v>
      </c>
      <c r="E161" s="36" t="str">
        <f t="shared" si="18"/>
        <v>RETURN - 1st don of the week -STD</v>
      </c>
      <c r="F161" s="36" t="str">
        <f t="shared" si="19"/>
        <v>CP149-RETURN - 1st don of the week -STD</v>
      </c>
      <c r="G161" s="147">
        <f t="shared" si="20"/>
        <v>50</v>
      </c>
      <c r="H161" s="5">
        <v>0</v>
      </c>
      <c r="J161" s="5">
        <f t="shared" si="23"/>
        <v>50</v>
      </c>
      <c r="K161" s="143">
        <f t="shared" si="21"/>
        <v>50</v>
      </c>
      <c r="L161" s="5">
        <f t="shared" si="22"/>
        <v>0</v>
      </c>
    </row>
    <row r="162" spans="1:12" x14ac:dyDescent="0.45">
      <c r="A162" t="s">
        <v>782</v>
      </c>
      <c r="B162" t="s">
        <v>783</v>
      </c>
      <c r="C162" t="s">
        <v>1000</v>
      </c>
      <c r="D162" s="36" t="str">
        <f t="shared" si="17"/>
        <v>CP149-P Tetanus Tox Standard</v>
      </c>
      <c r="E162" s="36" t="str">
        <f t="shared" si="18"/>
        <v>RETURN - 1st don of the week -STD</v>
      </c>
      <c r="F162" s="36" t="str">
        <f t="shared" si="19"/>
        <v>CP149-RETURN - 1st don of the week -STD</v>
      </c>
      <c r="G162" s="147">
        <f t="shared" si="20"/>
        <v>50</v>
      </c>
      <c r="H162" s="5">
        <v>0</v>
      </c>
      <c r="J162" s="5">
        <f t="shared" si="23"/>
        <v>50</v>
      </c>
      <c r="K162" s="143">
        <f t="shared" si="21"/>
        <v>50</v>
      </c>
      <c r="L162" s="5">
        <f t="shared" si="22"/>
        <v>0</v>
      </c>
    </row>
    <row r="163" spans="1:12" x14ac:dyDescent="0.45">
      <c r="A163" t="s">
        <v>782</v>
      </c>
      <c r="B163" s="144" t="s">
        <v>783</v>
      </c>
      <c r="C163" s="144" t="s">
        <v>956</v>
      </c>
      <c r="D163" s="36" t="str">
        <f t="shared" si="17"/>
        <v>CP149-P Vaccinia Standard</v>
      </c>
      <c r="E163" s="36">
        <f t="shared" si="18"/>
        <v>0</v>
      </c>
      <c r="F163" s="36" t="str">
        <f t="shared" si="19"/>
        <v>CP149-0</v>
      </c>
      <c r="G163" s="147">
        <f t="shared" si="20"/>
        <v>0</v>
      </c>
      <c r="H163" s="5">
        <v>0</v>
      </c>
      <c r="J163" s="5">
        <v>100</v>
      </c>
      <c r="K163" s="143">
        <f t="shared" si="21"/>
        <v>100</v>
      </c>
      <c r="L163" s="5">
        <f t="shared" si="22"/>
        <v>0</v>
      </c>
    </row>
    <row r="164" spans="1:12" x14ac:dyDescent="0.45">
      <c r="A164" t="s">
        <v>782</v>
      </c>
      <c r="B164" s="144" t="s">
        <v>783</v>
      </c>
      <c r="C164" s="144" t="s">
        <v>957</v>
      </c>
      <c r="D164" s="36" t="str">
        <f t="shared" si="17"/>
        <v>CP149-Vaccinia - 1st Donation</v>
      </c>
      <c r="E164" s="36">
        <f t="shared" si="18"/>
        <v>0</v>
      </c>
      <c r="F164" s="36" t="str">
        <f t="shared" si="19"/>
        <v>CP149-0</v>
      </c>
      <c r="G164" s="147">
        <f t="shared" si="20"/>
        <v>0</v>
      </c>
      <c r="H164" s="5">
        <v>0</v>
      </c>
      <c r="J164" s="5">
        <v>150</v>
      </c>
      <c r="K164" s="143">
        <f t="shared" si="21"/>
        <v>150</v>
      </c>
      <c r="L164" s="5">
        <f t="shared" si="22"/>
        <v>0</v>
      </c>
    </row>
    <row r="165" spans="1:12" s="352" customFormat="1" x14ac:dyDescent="0.45">
      <c r="A165" t="s">
        <v>782</v>
      </c>
      <c r="B165" s="144" t="s">
        <v>783</v>
      </c>
      <c r="C165" s="144" t="s">
        <v>958</v>
      </c>
      <c r="D165" s="36" t="str">
        <f t="shared" si="17"/>
        <v>CP149-Vaccinia - 2nd Donation</v>
      </c>
      <c r="E165" s="36">
        <f t="shared" si="18"/>
        <v>0</v>
      </c>
      <c r="F165" s="36" t="str">
        <f t="shared" si="19"/>
        <v>CP149-0</v>
      </c>
      <c r="G165" s="147">
        <f t="shared" si="20"/>
        <v>0</v>
      </c>
      <c r="H165" s="5">
        <v>0</v>
      </c>
      <c r="I165" s="5"/>
      <c r="J165" s="5">
        <v>250</v>
      </c>
      <c r="K165" s="143">
        <f t="shared" si="21"/>
        <v>250</v>
      </c>
      <c r="L165" s="5">
        <f t="shared" si="22"/>
        <v>0</v>
      </c>
    </row>
    <row r="166" spans="1:12" x14ac:dyDescent="0.45">
      <c r="A166" t="s">
        <v>782</v>
      </c>
      <c r="B166" s="144" t="s">
        <v>783</v>
      </c>
      <c r="C166" s="144" t="s">
        <v>959</v>
      </c>
      <c r="D166" s="36" t="str">
        <f t="shared" si="17"/>
        <v>CP149-Vaccinia - 3rd Donation</v>
      </c>
      <c r="E166" s="36">
        <f t="shared" si="18"/>
        <v>0</v>
      </c>
      <c r="F166" s="36" t="str">
        <f t="shared" si="19"/>
        <v>CP149-0</v>
      </c>
      <c r="G166" s="147">
        <f t="shared" si="20"/>
        <v>0</v>
      </c>
      <c r="H166" s="5">
        <v>0</v>
      </c>
      <c r="J166" s="5">
        <v>300</v>
      </c>
      <c r="K166" s="143">
        <f t="shared" si="21"/>
        <v>300</v>
      </c>
      <c r="L166" s="5">
        <f t="shared" si="22"/>
        <v>0</v>
      </c>
    </row>
    <row r="167" spans="1:12" x14ac:dyDescent="0.45">
      <c r="A167" t="s">
        <v>782</v>
      </c>
      <c r="B167" s="144" t="s">
        <v>783</v>
      </c>
      <c r="C167" s="144" t="s">
        <v>960</v>
      </c>
      <c r="D167" s="36" t="str">
        <f t="shared" si="17"/>
        <v>CP149-Vaccinia - 4th Donation</v>
      </c>
      <c r="E167" s="36">
        <f t="shared" si="18"/>
        <v>0</v>
      </c>
      <c r="F167" s="36" t="str">
        <f t="shared" si="19"/>
        <v>CP149-0</v>
      </c>
      <c r="G167" s="147">
        <f t="shared" si="20"/>
        <v>0</v>
      </c>
      <c r="H167" s="5">
        <v>0</v>
      </c>
      <c r="J167" s="5">
        <v>300</v>
      </c>
      <c r="K167" s="143">
        <f t="shared" si="21"/>
        <v>300</v>
      </c>
      <c r="L167" s="5">
        <f t="shared" si="22"/>
        <v>0</v>
      </c>
    </row>
    <row r="168" spans="1:12" x14ac:dyDescent="0.45">
      <c r="A168" t="s">
        <v>887</v>
      </c>
      <c r="B168" t="s">
        <v>889</v>
      </c>
      <c r="C168" t="s">
        <v>942</v>
      </c>
      <c r="D168" s="36" t="str">
        <f t="shared" si="17"/>
        <v>CP575-2X Week Anti-D Pre-Existing</v>
      </c>
      <c r="E168" s="36" t="str">
        <f t="shared" si="18"/>
        <v>RETURN - 2nd don of the week -BONUS</v>
      </c>
      <c r="F168" s="36" t="str">
        <f t="shared" si="19"/>
        <v>CP575-RETURN - 2nd don of the week -BONUS</v>
      </c>
      <c r="G168" s="147">
        <f t="shared" si="20"/>
        <v>10</v>
      </c>
      <c r="H168" s="240">
        <f>200-2*(VLOOKUP(B168&amp;"-P Anti-D Pre-Existing Standard", AntiDSpecialty,4, FALSE))- 2*(VLOOKUP(B168&amp;"-P Anti-D Pre-Existing Standard", AntiDSpecialty,5, FALSE))-G168</f>
        <v>30</v>
      </c>
      <c r="J168" s="5">
        <f t="shared" ref="J168:J197" si="24">G168+H168+I168</f>
        <v>40</v>
      </c>
      <c r="K168" s="143" t="e">
        <f t="shared" si="21"/>
        <v>#N/A</v>
      </c>
      <c r="L168" s="5" t="e">
        <f t="shared" si="22"/>
        <v>#N/A</v>
      </c>
    </row>
    <row r="169" spans="1:12" x14ac:dyDescent="0.45">
      <c r="A169" t="s">
        <v>887</v>
      </c>
      <c r="B169" t="s">
        <v>889</v>
      </c>
      <c r="C169" s="144" t="s">
        <v>1001</v>
      </c>
      <c r="D169" s="36" t="str">
        <f t="shared" si="17"/>
        <v>CP575-2X Week P NORM KIG10_0</v>
      </c>
      <c r="E169" s="36" t="str">
        <f t="shared" si="18"/>
        <v>RETURN - 2nd don of the week -BONUS</v>
      </c>
      <c r="F169" s="36" t="str">
        <f t="shared" si="19"/>
        <v>CP575-RETURN - 2nd don of the week -BONUS</v>
      </c>
      <c r="G169" s="147">
        <f t="shared" si="20"/>
        <v>10</v>
      </c>
      <c r="H169" s="5">
        <v>10</v>
      </c>
      <c r="J169" s="5">
        <f t="shared" si="24"/>
        <v>20</v>
      </c>
      <c r="K169" s="143">
        <f t="shared" si="21"/>
        <v>20</v>
      </c>
      <c r="L169" s="5">
        <f t="shared" si="22"/>
        <v>0</v>
      </c>
    </row>
    <row r="170" spans="1:12" x14ac:dyDescent="0.45">
      <c r="A170" t="s">
        <v>887</v>
      </c>
      <c r="B170" t="s">
        <v>889</v>
      </c>
      <c r="C170" s="144" t="s">
        <v>1002</v>
      </c>
      <c r="D170" s="36" t="str">
        <f t="shared" si="17"/>
        <v>CP575-2X Week P NORM KIG10_2</v>
      </c>
      <c r="E170" s="36" t="str">
        <f t="shared" si="18"/>
        <v>RETURN - 2nd don of the week -BONUS</v>
      </c>
      <c r="F170" s="36" t="str">
        <f t="shared" si="19"/>
        <v>CP575-RETURN - 2nd don of the week -BONUS</v>
      </c>
      <c r="G170" s="147">
        <f t="shared" si="20"/>
        <v>10</v>
      </c>
      <c r="H170" s="5">
        <v>0</v>
      </c>
      <c r="J170" s="5">
        <f t="shared" si="24"/>
        <v>10</v>
      </c>
      <c r="K170" s="143">
        <f t="shared" si="21"/>
        <v>10</v>
      </c>
      <c r="L170" s="5">
        <f t="shared" si="22"/>
        <v>0</v>
      </c>
    </row>
    <row r="171" spans="1:12" x14ac:dyDescent="0.45">
      <c r="A171" t="s">
        <v>887</v>
      </c>
      <c r="B171" t="s">
        <v>889</v>
      </c>
      <c r="C171" s="144" t="s">
        <v>1003</v>
      </c>
      <c r="D171" s="36" t="str">
        <f t="shared" si="17"/>
        <v>CP575-2X Week P NORM KIG10_3</v>
      </c>
      <c r="E171" s="36" t="str">
        <f t="shared" si="18"/>
        <v>RETURN - 2nd don of the week -BONUS</v>
      </c>
      <c r="F171" s="36" t="str">
        <f t="shared" si="19"/>
        <v>CP575-RETURN - 2nd don of the week -BONUS</v>
      </c>
      <c r="G171" s="147">
        <f t="shared" si="20"/>
        <v>10</v>
      </c>
      <c r="H171" s="5">
        <v>0</v>
      </c>
      <c r="J171" s="5">
        <f t="shared" si="24"/>
        <v>10</v>
      </c>
      <c r="K171" s="143">
        <f t="shared" si="21"/>
        <v>10</v>
      </c>
      <c r="L171" s="5">
        <f t="shared" si="22"/>
        <v>0</v>
      </c>
    </row>
    <row r="172" spans="1:12" x14ac:dyDescent="0.45">
      <c r="A172" t="s">
        <v>887</v>
      </c>
      <c r="B172" t="s">
        <v>889</v>
      </c>
      <c r="C172" s="144" t="s">
        <v>1004</v>
      </c>
      <c r="D172" s="36" t="str">
        <f t="shared" si="17"/>
        <v>CP575-2X Week P NORM KIG10_4</v>
      </c>
      <c r="E172" s="36" t="str">
        <f t="shared" si="18"/>
        <v>RETURN - 2nd don of the week -BONUS</v>
      </c>
      <c r="F172" s="36" t="str">
        <f t="shared" si="19"/>
        <v>CP575-RETURN - 2nd don of the week -BONUS</v>
      </c>
      <c r="G172" s="147">
        <f t="shared" si="20"/>
        <v>10</v>
      </c>
      <c r="H172" s="5">
        <v>0</v>
      </c>
      <c r="J172" s="5">
        <f t="shared" si="24"/>
        <v>10</v>
      </c>
      <c r="K172" s="143">
        <f t="shared" si="21"/>
        <v>10</v>
      </c>
      <c r="L172" s="5">
        <f t="shared" si="22"/>
        <v>0</v>
      </c>
    </row>
    <row r="173" spans="1:12" x14ac:dyDescent="0.45">
      <c r="A173" t="s">
        <v>887</v>
      </c>
      <c r="B173" t="s">
        <v>889</v>
      </c>
      <c r="C173" t="s">
        <v>1005</v>
      </c>
      <c r="D173" s="36" t="str">
        <f t="shared" si="17"/>
        <v>CP575-2X Week P NORM KIG10-1</v>
      </c>
      <c r="E173" s="36" t="str">
        <f t="shared" si="18"/>
        <v>RETURN - 2nd don of the week -BONUS</v>
      </c>
      <c r="F173" s="36" t="str">
        <f t="shared" si="19"/>
        <v>CP575-RETURN - 2nd don of the week -BONUS</v>
      </c>
      <c r="G173" s="147">
        <f t="shared" si="20"/>
        <v>10</v>
      </c>
      <c r="J173" s="5">
        <f t="shared" si="24"/>
        <v>10</v>
      </c>
      <c r="K173" s="143">
        <f t="shared" si="21"/>
        <v>10</v>
      </c>
      <c r="L173" s="5">
        <f t="shared" si="22"/>
        <v>0</v>
      </c>
    </row>
    <row r="174" spans="1:12" x14ac:dyDescent="0.45">
      <c r="A174" t="s">
        <v>887</v>
      </c>
      <c r="B174" s="334" t="s">
        <v>889</v>
      </c>
      <c r="C174" s="334" t="s">
        <v>945</v>
      </c>
      <c r="D174" s="36" t="str">
        <f t="shared" si="17"/>
        <v>CP575-2X Week P RSV Pre-Existing</v>
      </c>
      <c r="E174" s="36" t="str">
        <f t="shared" si="18"/>
        <v>RETURN - 2nd don of the week -BONUS</v>
      </c>
      <c r="F174" s="36" t="str">
        <f t="shared" si="19"/>
        <v>CP575-RETURN - 2nd don of the week -BONUS</v>
      </c>
      <c r="G174" s="147">
        <f t="shared" si="20"/>
        <v>10</v>
      </c>
      <c r="H174" s="5">
        <v>10</v>
      </c>
      <c r="J174" s="5">
        <f t="shared" si="24"/>
        <v>20</v>
      </c>
      <c r="K174" s="143">
        <f t="shared" si="21"/>
        <v>20</v>
      </c>
      <c r="L174" s="5">
        <f t="shared" si="22"/>
        <v>0</v>
      </c>
    </row>
    <row r="175" spans="1:12" x14ac:dyDescent="0.45">
      <c r="A175" t="s">
        <v>887</v>
      </c>
      <c r="B175" t="s">
        <v>889</v>
      </c>
      <c r="C175" t="s">
        <v>946</v>
      </c>
      <c r="D175" s="36" t="str">
        <f t="shared" si="17"/>
        <v>CP575-P Anti-D Pre-Existing Standard</v>
      </c>
      <c r="E175" s="450" t="str">
        <f t="shared" si="18"/>
        <v>RETURN - 1st don of the week -STD</v>
      </c>
      <c r="F175" s="36" t="str">
        <f t="shared" si="19"/>
        <v>CP575-RETURN - 1st don of the week -STD</v>
      </c>
      <c r="G175" s="147">
        <f t="shared" si="20"/>
        <v>60</v>
      </c>
      <c r="H175" s="5">
        <v>20</v>
      </c>
      <c r="J175" s="5">
        <f t="shared" si="24"/>
        <v>80</v>
      </c>
      <c r="K175" s="143">
        <f t="shared" si="21"/>
        <v>70</v>
      </c>
      <c r="L175" s="5">
        <f t="shared" si="22"/>
        <v>10</v>
      </c>
    </row>
    <row r="176" spans="1:12" x14ac:dyDescent="0.45">
      <c r="A176" t="s">
        <v>887</v>
      </c>
      <c r="B176" t="s">
        <v>889</v>
      </c>
      <c r="C176" s="144" t="s">
        <v>950</v>
      </c>
      <c r="D176" s="36" t="str">
        <f t="shared" si="17"/>
        <v>CP575-P NORM KIG 10 Standard</v>
      </c>
      <c r="E176" s="36" t="str">
        <f t="shared" si="18"/>
        <v>RETURN - 1st don of the week -STD</v>
      </c>
      <c r="F176" s="36" t="str">
        <f t="shared" si="19"/>
        <v>CP575-RETURN - 1st don of the week -STD</v>
      </c>
      <c r="G176" s="147">
        <f t="shared" si="20"/>
        <v>60</v>
      </c>
      <c r="H176" s="5">
        <v>0</v>
      </c>
      <c r="J176" s="5">
        <f t="shared" si="24"/>
        <v>60</v>
      </c>
      <c r="K176" s="143">
        <f t="shared" si="21"/>
        <v>60</v>
      </c>
      <c r="L176" s="5">
        <f t="shared" si="22"/>
        <v>0</v>
      </c>
    </row>
    <row r="177" spans="1:12" s="352" customFormat="1" x14ac:dyDescent="0.45">
      <c r="A177" t="s">
        <v>887</v>
      </c>
      <c r="B177" t="s">
        <v>889</v>
      </c>
      <c r="C177" s="144" t="s">
        <v>951</v>
      </c>
      <c r="D177" s="36" t="str">
        <f t="shared" si="17"/>
        <v>CP575-P NORM KIG 10-1 Standard</v>
      </c>
      <c r="E177" s="36" t="str">
        <f t="shared" si="18"/>
        <v>RETURN - 1st don of the week -STD</v>
      </c>
      <c r="F177" s="36" t="str">
        <f t="shared" si="19"/>
        <v>CP575-RETURN - 1st don of the week -STD</v>
      </c>
      <c r="G177" s="147">
        <f t="shared" si="20"/>
        <v>60</v>
      </c>
      <c r="H177" s="5">
        <v>0</v>
      </c>
      <c r="I177" s="5"/>
      <c r="J177" s="5">
        <f t="shared" si="24"/>
        <v>60</v>
      </c>
      <c r="K177" s="143">
        <f t="shared" si="21"/>
        <v>60</v>
      </c>
      <c r="L177" s="5">
        <f t="shared" si="22"/>
        <v>0</v>
      </c>
    </row>
    <row r="178" spans="1:12" x14ac:dyDescent="0.45">
      <c r="A178" t="s">
        <v>887</v>
      </c>
      <c r="B178" t="s">
        <v>889</v>
      </c>
      <c r="C178" s="144" t="s">
        <v>952</v>
      </c>
      <c r="D178" s="36" t="str">
        <f t="shared" si="17"/>
        <v>CP575-P NORM KIG 10-2 Standard</v>
      </c>
      <c r="E178" s="36" t="str">
        <f t="shared" si="18"/>
        <v>RETURN - 1st don of the week -STD</v>
      </c>
      <c r="F178" s="36" t="str">
        <f t="shared" si="19"/>
        <v>CP575-RETURN - 1st don of the week -STD</v>
      </c>
      <c r="G178" s="147">
        <f t="shared" si="20"/>
        <v>60</v>
      </c>
      <c r="H178" s="5">
        <v>0</v>
      </c>
      <c r="J178" s="5">
        <f t="shared" si="24"/>
        <v>60</v>
      </c>
      <c r="K178" s="143">
        <f t="shared" si="21"/>
        <v>60</v>
      </c>
      <c r="L178" s="5">
        <f t="shared" si="22"/>
        <v>0</v>
      </c>
    </row>
    <row r="179" spans="1:12" x14ac:dyDescent="0.45">
      <c r="A179" t="s">
        <v>887</v>
      </c>
      <c r="B179" t="s">
        <v>889</v>
      </c>
      <c r="C179" s="144" t="s">
        <v>953</v>
      </c>
      <c r="D179" s="36" t="str">
        <f t="shared" si="17"/>
        <v>CP575-P NORM KIG 10-3 Standard</v>
      </c>
      <c r="E179" s="36" t="str">
        <f t="shared" si="18"/>
        <v>RETURN - 1st don of the week -STD</v>
      </c>
      <c r="F179" s="36" t="str">
        <f t="shared" si="19"/>
        <v>CP575-RETURN - 1st don of the week -STD</v>
      </c>
      <c r="G179" s="147">
        <f t="shared" si="20"/>
        <v>60</v>
      </c>
      <c r="H179" s="5">
        <v>0</v>
      </c>
      <c r="J179" s="5">
        <f t="shared" si="24"/>
        <v>60</v>
      </c>
      <c r="K179" s="143">
        <f t="shared" si="21"/>
        <v>60</v>
      </c>
      <c r="L179" s="5">
        <f t="shared" si="22"/>
        <v>0</v>
      </c>
    </row>
    <row r="180" spans="1:12" x14ac:dyDescent="0.45">
      <c r="A180" t="s">
        <v>887</v>
      </c>
      <c r="B180" t="s">
        <v>889</v>
      </c>
      <c r="C180" s="144" t="s">
        <v>954</v>
      </c>
      <c r="D180" s="36" t="str">
        <f t="shared" si="17"/>
        <v>CP575-P NORM KIG 10-4 Standard</v>
      </c>
      <c r="E180" s="36" t="str">
        <f t="shared" si="18"/>
        <v>RETURN - 1st don of the week -STD</v>
      </c>
      <c r="F180" s="36" t="str">
        <f t="shared" si="19"/>
        <v>CP575-RETURN - 1st don of the week -STD</v>
      </c>
      <c r="G180" s="147">
        <f t="shared" si="20"/>
        <v>60</v>
      </c>
      <c r="H180" s="5">
        <v>0</v>
      </c>
      <c r="J180" s="5">
        <f t="shared" si="24"/>
        <v>60</v>
      </c>
      <c r="K180" s="143">
        <f t="shared" si="21"/>
        <v>60</v>
      </c>
      <c r="L180" s="5">
        <f t="shared" si="22"/>
        <v>0</v>
      </c>
    </row>
    <row r="181" spans="1:12" x14ac:dyDescent="0.45">
      <c r="A181" t="s">
        <v>887</v>
      </c>
      <c r="B181" s="334" t="s">
        <v>889</v>
      </c>
      <c r="C181" s="334" t="s">
        <v>955</v>
      </c>
      <c r="D181" s="36" t="str">
        <f t="shared" si="17"/>
        <v>CP575-P RSV Pre-Existing Standard</v>
      </c>
      <c r="E181" s="36" t="str">
        <f t="shared" si="18"/>
        <v>RETURN - 1st don of the week -STD</v>
      </c>
      <c r="F181" s="36" t="str">
        <f t="shared" si="19"/>
        <v>CP575-RETURN - 1st don of the week -STD</v>
      </c>
      <c r="G181" s="147">
        <f t="shared" si="20"/>
        <v>60</v>
      </c>
      <c r="J181" s="5">
        <f t="shared" si="24"/>
        <v>60</v>
      </c>
      <c r="K181" s="143">
        <f t="shared" si="21"/>
        <v>60</v>
      </c>
      <c r="L181" s="5">
        <f t="shared" si="22"/>
        <v>0</v>
      </c>
    </row>
    <row r="182" spans="1:12" x14ac:dyDescent="0.45">
      <c r="A182" t="s">
        <v>365</v>
      </c>
      <c r="B182" t="s">
        <v>366</v>
      </c>
      <c r="C182" t="s">
        <v>942</v>
      </c>
      <c r="D182" s="36" t="str">
        <f t="shared" si="17"/>
        <v>CP138-2X Week Anti-D Pre-Existing</v>
      </c>
      <c r="E182" s="36" t="str">
        <f t="shared" si="18"/>
        <v>RETURN - 2nd don of the week -BONUS</v>
      </c>
      <c r="F182" s="36" t="str">
        <f t="shared" si="19"/>
        <v>CP138-RETURN - 2nd don of the week -BONUS</v>
      </c>
      <c r="G182" s="147">
        <f t="shared" si="20"/>
        <v>45</v>
      </c>
      <c r="H182" s="240">
        <f>200-2*(VLOOKUP(B182&amp;"-P Anti-D Pre-Existing Standard", AntiDSpecialty,4, FALSE))- 2*(VLOOKUP(B182&amp;"-P Anti-D Pre-Existing Standard", AntiDSpecialty,5, FALSE))-G182</f>
        <v>35</v>
      </c>
      <c r="J182" s="5">
        <f t="shared" si="24"/>
        <v>80</v>
      </c>
      <c r="K182" s="143" t="e">
        <f t="shared" si="21"/>
        <v>#N/A</v>
      </c>
      <c r="L182" s="5" t="e">
        <f t="shared" si="22"/>
        <v>#N/A</v>
      </c>
    </row>
    <row r="183" spans="1:12" x14ac:dyDescent="0.45">
      <c r="A183" t="s">
        <v>365</v>
      </c>
      <c r="B183" t="s">
        <v>366</v>
      </c>
      <c r="C183" s="238" t="s">
        <v>1006</v>
      </c>
      <c r="D183" s="239" t="str">
        <f t="shared" si="17"/>
        <v>CP138-2X Week P Pre-VIP NS</v>
      </c>
      <c r="E183" s="239" t="str">
        <f t="shared" si="18"/>
        <v>RETURN - 2nd don of the week -BONUS</v>
      </c>
      <c r="F183" s="239" t="str">
        <f t="shared" si="19"/>
        <v>CP138-RETURN - 2nd don of the week -BONUS</v>
      </c>
      <c r="G183" s="147">
        <f t="shared" si="20"/>
        <v>45</v>
      </c>
      <c r="H183" s="240">
        <v>0</v>
      </c>
      <c r="I183" s="240"/>
      <c r="J183" s="240">
        <f t="shared" si="24"/>
        <v>45</v>
      </c>
      <c r="K183" s="241">
        <f t="shared" si="21"/>
        <v>45</v>
      </c>
      <c r="L183" s="240">
        <f t="shared" si="22"/>
        <v>0</v>
      </c>
    </row>
    <row r="184" spans="1:12" x14ac:dyDescent="0.45">
      <c r="A184" t="s">
        <v>365</v>
      </c>
      <c r="B184" t="s">
        <v>366</v>
      </c>
      <c r="C184" t="s">
        <v>945</v>
      </c>
      <c r="D184" s="36" t="str">
        <f t="shared" si="17"/>
        <v>CP138-2X Week P RSV Pre-Existing</v>
      </c>
      <c r="E184" s="36" t="str">
        <f t="shared" si="18"/>
        <v>RETURN - 2nd don of the week -BONUS</v>
      </c>
      <c r="F184" s="36" t="str">
        <f t="shared" si="19"/>
        <v>CP138-RETURN - 2nd don of the week -BONUS</v>
      </c>
      <c r="G184" s="147">
        <f t="shared" si="20"/>
        <v>45</v>
      </c>
      <c r="H184" s="5">
        <v>10</v>
      </c>
      <c r="J184" s="5">
        <f t="shared" si="24"/>
        <v>55</v>
      </c>
      <c r="K184" s="143">
        <f t="shared" si="21"/>
        <v>55</v>
      </c>
      <c r="L184" s="5">
        <f t="shared" si="22"/>
        <v>0</v>
      </c>
    </row>
    <row r="185" spans="1:12" x14ac:dyDescent="0.45">
      <c r="A185" t="s">
        <v>365</v>
      </c>
      <c r="B185" s="144" t="s">
        <v>366</v>
      </c>
      <c r="C185" s="144" t="s">
        <v>1007</v>
      </c>
      <c r="D185" s="36" t="str">
        <f t="shared" si="17"/>
        <v>CP138-2X Week P VIP A</v>
      </c>
      <c r="E185" s="36" t="str">
        <f t="shared" si="18"/>
        <v>RETURN - 2nd don of the week -BONUS</v>
      </c>
      <c r="F185" s="36" t="str">
        <f t="shared" si="19"/>
        <v>CP138-RETURN - 2nd don of the week -BONUS</v>
      </c>
      <c r="G185" s="147">
        <f t="shared" si="20"/>
        <v>45</v>
      </c>
      <c r="H185" s="5">
        <v>0</v>
      </c>
      <c r="J185" s="5">
        <f t="shared" si="24"/>
        <v>45</v>
      </c>
      <c r="K185" s="143">
        <f t="shared" si="21"/>
        <v>45</v>
      </c>
      <c r="L185" s="5">
        <f t="shared" si="22"/>
        <v>0</v>
      </c>
    </row>
    <row r="186" spans="1:12" x14ac:dyDescent="0.45">
      <c r="A186" t="s">
        <v>365</v>
      </c>
      <c r="B186" t="s">
        <v>366</v>
      </c>
      <c r="C186" s="238" t="s">
        <v>1008</v>
      </c>
      <c r="D186" s="239" t="str">
        <f t="shared" si="17"/>
        <v>CP138-2X Week P VIP AB</v>
      </c>
      <c r="E186" s="239" t="str">
        <f t="shared" si="18"/>
        <v>RETURN - 2nd don of the week -BONUS</v>
      </c>
      <c r="F186" s="239" t="str">
        <f t="shared" si="19"/>
        <v>CP138-RETURN - 2nd don of the week -BONUS</v>
      </c>
      <c r="G186" s="147">
        <f t="shared" si="20"/>
        <v>45</v>
      </c>
      <c r="H186" s="240">
        <v>0</v>
      </c>
      <c r="I186" s="240"/>
      <c r="J186" s="240">
        <f t="shared" si="24"/>
        <v>45</v>
      </c>
      <c r="K186" s="241">
        <f t="shared" si="21"/>
        <v>45</v>
      </c>
      <c r="L186" s="240">
        <f t="shared" si="22"/>
        <v>0</v>
      </c>
    </row>
    <row r="187" spans="1:12" x14ac:dyDescent="0.45">
      <c r="A187" t="s">
        <v>365</v>
      </c>
      <c r="B187" t="s">
        <v>366</v>
      </c>
      <c r="C187" t="s">
        <v>946</v>
      </c>
      <c r="D187" s="36" t="str">
        <f t="shared" si="17"/>
        <v>CP138-P Anti-D Pre-Existing Standard</v>
      </c>
      <c r="E187" s="450" t="str">
        <f t="shared" si="18"/>
        <v>RETURN - 1st don of the week -STD</v>
      </c>
      <c r="F187" s="36" t="str">
        <f t="shared" si="19"/>
        <v>CP138-RETURN - 1st don of the week -STD</v>
      </c>
      <c r="G187" s="147">
        <f t="shared" si="20"/>
        <v>40</v>
      </c>
      <c r="H187" s="5">
        <v>20</v>
      </c>
      <c r="J187" s="5">
        <f t="shared" si="24"/>
        <v>60</v>
      </c>
      <c r="K187" s="143">
        <f t="shared" si="21"/>
        <v>50</v>
      </c>
      <c r="L187" s="5">
        <f t="shared" si="22"/>
        <v>10</v>
      </c>
    </row>
    <row r="188" spans="1:12" x14ac:dyDescent="0.45">
      <c r="A188" t="s">
        <v>365</v>
      </c>
      <c r="B188" t="s">
        <v>366</v>
      </c>
      <c r="C188" t="s">
        <v>950</v>
      </c>
      <c r="D188" s="239" t="str">
        <f t="shared" si="17"/>
        <v>CP138-P NORM KIG 10 Standard</v>
      </c>
      <c r="E188" s="239" t="str">
        <f t="shared" si="18"/>
        <v>RETURN - 1st don of the week -STD</v>
      </c>
      <c r="F188" s="239" t="str">
        <f t="shared" si="19"/>
        <v>CP138-RETURN - 1st don of the week -STD</v>
      </c>
      <c r="G188" s="147">
        <f t="shared" si="20"/>
        <v>40</v>
      </c>
      <c r="H188" s="240"/>
      <c r="I188" s="240"/>
      <c r="J188" s="240">
        <f t="shared" si="24"/>
        <v>40</v>
      </c>
      <c r="K188" s="241">
        <f t="shared" si="21"/>
        <v>40</v>
      </c>
      <c r="L188" s="240">
        <f t="shared" si="22"/>
        <v>0</v>
      </c>
    </row>
    <row r="189" spans="1:12" x14ac:dyDescent="0.45">
      <c r="A189" t="s">
        <v>365</v>
      </c>
      <c r="B189" t="s">
        <v>366</v>
      </c>
      <c r="C189" t="s">
        <v>951</v>
      </c>
      <c r="D189" s="239" t="str">
        <f t="shared" si="17"/>
        <v>CP138-P NORM KIG 10-1 Standard</v>
      </c>
      <c r="E189" s="239" t="str">
        <f t="shared" si="18"/>
        <v>RETURN - 1st don of the week -STD</v>
      </c>
      <c r="F189" s="239" t="str">
        <f t="shared" si="19"/>
        <v>CP138-RETURN - 1st don of the week -STD</v>
      </c>
      <c r="G189" s="147">
        <f t="shared" si="20"/>
        <v>40</v>
      </c>
      <c r="H189" s="240"/>
      <c r="I189" s="240"/>
      <c r="J189" s="240">
        <f t="shared" si="24"/>
        <v>40</v>
      </c>
      <c r="K189" s="241">
        <f t="shared" si="21"/>
        <v>40</v>
      </c>
      <c r="L189" s="240">
        <f t="shared" si="22"/>
        <v>0</v>
      </c>
    </row>
    <row r="190" spans="1:12" x14ac:dyDescent="0.45">
      <c r="A190" t="s">
        <v>365</v>
      </c>
      <c r="B190" t="s">
        <v>366</v>
      </c>
      <c r="C190" t="s">
        <v>952</v>
      </c>
      <c r="D190" s="239" t="str">
        <f t="shared" si="17"/>
        <v>CP138-P NORM KIG 10-2 Standard</v>
      </c>
      <c r="E190" s="239" t="str">
        <f t="shared" si="18"/>
        <v>RETURN - 1st don of the week -STD</v>
      </c>
      <c r="F190" s="239" t="str">
        <f t="shared" si="19"/>
        <v>CP138-RETURN - 1st don of the week -STD</v>
      </c>
      <c r="G190" s="147">
        <f t="shared" si="20"/>
        <v>40</v>
      </c>
      <c r="H190" s="240"/>
      <c r="I190" s="240"/>
      <c r="J190" s="240">
        <f t="shared" si="24"/>
        <v>40</v>
      </c>
      <c r="K190" s="241">
        <f t="shared" si="21"/>
        <v>40</v>
      </c>
      <c r="L190" s="240">
        <f t="shared" si="22"/>
        <v>0</v>
      </c>
    </row>
    <row r="191" spans="1:12" x14ac:dyDescent="0.45">
      <c r="A191" t="s">
        <v>365</v>
      </c>
      <c r="B191" t="s">
        <v>366</v>
      </c>
      <c r="C191" t="s">
        <v>953</v>
      </c>
      <c r="D191" s="239" t="str">
        <f t="shared" si="17"/>
        <v>CP138-P NORM KIG 10-3 Standard</v>
      </c>
      <c r="E191" s="239" t="str">
        <f t="shared" si="18"/>
        <v>RETURN - 1st don of the week -STD</v>
      </c>
      <c r="F191" s="239" t="str">
        <f t="shared" si="19"/>
        <v>CP138-RETURN - 1st don of the week -STD</v>
      </c>
      <c r="G191" s="147">
        <f t="shared" si="20"/>
        <v>40</v>
      </c>
      <c r="H191" s="240"/>
      <c r="I191" s="240"/>
      <c r="J191" s="240">
        <f t="shared" si="24"/>
        <v>40</v>
      </c>
      <c r="K191" s="241">
        <f t="shared" si="21"/>
        <v>40</v>
      </c>
      <c r="L191" s="240">
        <f t="shared" si="22"/>
        <v>0</v>
      </c>
    </row>
    <row r="192" spans="1:12" x14ac:dyDescent="0.45">
      <c r="A192" t="s">
        <v>365</v>
      </c>
      <c r="B192" t="s">
        <v>366</v>
      </c>
      <c r="C192" t="s">
        <v>954</v>
      </c>
      <c r="D192" s="239" t="str">
        <f t="shared" si="17"/>
        <v>CP138-P NORM KIG 10-4 Standard</v>
      </c>
      <c r="E192" s="239" t="str">
        <f t="shared" si="18"/>
        <v>RETURN - 1st don of the week -STD</v>
      </c>
      <c r="F192" s="239" t="str">
        <f t="shared" si="19"/>
        <v>CP138-RETURN - 1st don of the week -STD</v>
      </c>
      <c r="G192" s="147">
        <f t="shared" si="20"/>
        <v>40</v>
      </c>
      <c r="H192" s="240"/>
      <c r="I192" s="240"/>
      <c r="J192" s="240">
        <f t="shared" si="24"/>
        <v>40</v>
      </c>
      <c r="K192" s="241">
        <f t="shared" si="21"/>
        <v>40</v>
      </c>
      <c r="L192" s="240">
        <f t="shared" si="22"/>
        <v>0</v>
      </c>
    </row>
    <row r="193" spans="1:12" x14ac:dyDescent="0.45">
      <c r="A193" s="238" t="s">
        <v>365</v>
      </c>
      <c r="B193" s="238" t="s">
        <v>366</v>
      </c>
      <c r="C193" s="238" t="s">
        <v>1010</v>
      </c>
      <c r="D193" s="239" t="str">
        <f t="shared" si="17"/>
        <v>CP138-P Pre-VIP NS Standard</v>
      </c>
      <c r="E193" s="239" t="str">
        <f t="shared" si="18"/>
        <v>RETURN - 1st don of the week -STD</v>
      </c>
      <c r="F193" s="239" t="str">
        <f t="shared" si="19"/>
        <v>CP138-RETURN - 1st don of the week -STD</v>
      </c>
      <c r="G193" s="147">
        <f t="shared" si="20"/>
        <v>40</v>
      </c>
      <c r="H193" s="240">
        <v>0</v>
      </c>
      <c r="I193" s="240"/>
      <c r="J193" s="240">
        <f t="shared" si="24"/>
        <v>40</v>
      </c>
      <c r="K193" s="241">
        <f t="shared" si="21"/>
        <v>40</v>
      </c>
      <c r="L193" s="240">
        <f t="shared" si="22"/>
        <v>0</v>
      </c>
    </row>
    <row r="194" spans="1:12" x14ac:dyDescent="0.45">
      <c r="A194" t="s">
        <v>365</v>
      </c>
      <c r="B194" t="s">
        <v>366</v>
      </c>
      <c r="C194" t="s">
        <v>955</v>
      </c>
      <c r="D194" s="36" t="str">
        <f t="shared" si="17"/>
        <v>CP138-P RSV Pre-Existing Standard</v>
      </c>
      <c r="E194" s="36" t="str">
        <f t="shared" si="18"/>
        <v>RETURN - 1st don of the week -STD</v>
      </c>
      <c r="F194" s="36" t="str">
        <f t="shared" si="19"/>
        <v>CP138-RETURN - 1st don of the week -STD</v>
      </c>
      <c r="G194" s="147">
        <f t="shared" si="20"/>
        <v>40</v>
      </c>
      <c r="H194" s="5">
        <v>0</v>
      </c>
      <c r="J194" s="5">
        <f t="shared" si="24"/>
        <v>40</v>
      </c>
      <c r="K194" s="143">
        <f t="shared" si="21"/>
        <v>40</v>
      </c>
      <c r="L194" s="5">
        <f t="shared" si="22"/>
        <v>0</v>
      </c>
    </row>
    <row r="195" spans="1:12" x14ac:dyDescent="0.45">
      <c r="A195" s="238" t="s">
        <v>365</v>
      </c>
      <c r="B195" s="238" t="s">
        <v>366</v>
      </c>
      <c r="C195" s="238" t="s">
        <v>956</v>
      </c>
      <c r="D195" s="239" t="str">
        <f t="shared" si="17"/>
        <v>CP138-P Vaccinia Standard</v>
      </c>
      <c r="E195" s="239">
        <f t="shared" si="18"/>
        <v>0</v>
      </c>
      <c r="F195" s="239" t="str">
        <f t="shared" si="19"/>
        <v>CP138-0</v>
      </c>
      <c r="G195" s="147">
        <f t="shared" si="20"/>
        <v>0</v>
      </c>
      <c r="H195" s="240">
        <v>0</v>
      </c>
      <c r="I195" s="240">
        <v>100</v>
      </c>
      <c r="J195" s="240">
        <f t="shared" si="24"/>
        <v>100</v>
      </c>
      <c r="K195" s="241">
        <f t="shared" si="21"/>
        <v>100</v>
      </c>
      <c r="L195" s="240">
        <f t="shared" si="22"/>
        <v>0</v>
      </c>
    </row>
    <row r="196" spans="1:12" x14ac:dyDescent="0.45">
      <c r="A196" t="s">
        <v>365</v>
      </c>
      <c r="B196" s="144" t="s">
        <v>366</v>
      </c>
      <c r="C196" s="144" t="s">
        <v>1011</v>
      </c>
      <c r="D196" s="36" t="str">
        <f t="shared" ref="D196:D259" si="25">B196&amp;"-"&amp;C196</f>
        <v>CP138-P VIP A Standard</v>
      </c>
      <c r="E196" s="36" t="str">
        <f t="shared" ref="E196:E259" si="26">VLOOKUP(C196,RULENAMELU,5,FALSE)</f>
        <v>RETURN - 1st don of the week -STD</v>
      </c>
      <c r="F196" s="36" t="str">
        <f t="shared" ref="F196:F259" si="27">B196&amp;"-"&amp;E196</f>
        <v>CP138-RETURN - 1st don of the week -STD</v>
      </c>
      <c r="G196" s="147">
        <f t="shared" ref="G196:G259" si="28">IFERROR(VLOOKUP(F196,SpecialtyBaseLU,37,FALSE),0)</f>
        <v>40</v>
      </c>
      <c r="H196" s="5">
        <v>0</v>
      </c>
      <c r="J196" s="5">
        <f t="shared" si="24"/>
        <v>40</v>
      </c>
      <c r="K196" s="143">
        <f t="shared" ref="K196:K259" si="29">VLOOKUP(D196,CurrentNLDataLU,11,FALSE)</f>
        <v>40</v>
      </c>
      <c r="L196" s="5">
        <f t="shared" ref="L196:L259" si="30">J196-K196</f>
        <v>0</v>
      </c>
    </row>
    <row r="197" spans="1:12" x14ac:dyDescent="0.45">
      <c r="A197" s="238" t="s">
        <v>365</v>
      </c>
      <c r="B197" s="238" t="s">
        <v>366</v>
      </c>
      <c r="C197" s="238" t="s">
        <v>1012</v>
      </c>
      <c r="D197" s="239" t="str">
        <f t="shared" si="25"/>
        <v>CP138-P VIP AB Standard</v>
      </c>
      <c r="E197" s="239" t="str">
        <f t="shared" si="26"/>
        <v>RETURN - 1st don of the week -STD</v>
      </c>
      <c r="F197" s="239" t="str">
        <f t="shared" si="27"/>
        <v>CP138-RETURN - 1st don of the week -STD</v>
      </c>
      <c r="G197" s="147">
        <f t="shared" si="28"/>
        <v>40</v>
      </c>
      <c r="H197" s="240">
        <v>0</v>
      </c>
      <c r="I197" s="240"/>
      <c r="J197" s="240">
        <f t="shared" si="24"/>
        <v>40</v>
      </c>
      <c r="K197" s="241">
        <f t="shared" si="29"/>
        <v>40</v>
      </c>
      <c r="L197" s="240">
        <f t="shared" si="30"/>
        <v>0</v>
      </c>
    </row>
    <row r="198" spans="1:12" x14ac:dyDescent="0.45">
      <c r="A198" t="s">
        <v>365</v>
      </c>
      <c r="B198" s="144" t="s">
        <v>366</v>
      </c>
      <c r="C198" s="144" t="s">
        <v>957</v>
      </c>
      <c r="D198" s="36" t="str">
        <f t="shared" si="25"/>
        <v>CP138-Vaccinia - 1st Donation</v>
      </c>
      <c r="E198" s="36">
        <f t="shared" si="26"/>
        <v>0</v>
      </c>
      <c r="F198" s="36" t="str">
        <f t="shared" si="27"/>
        <v>CP138-0</v>
      </c>
      <c r="G198" s="147">
        <f t="shared" si="28"/>
        <v>0</v>
      </c>
      <c r="H198" s="5">
        <v>0</v>
      </c>
      <c r="J198" s="5">
        <v>150</v>
      </c>
      <c r="K198" s="143">
        <f t="shared" si="29"/>
        <v>150</v>
      </c>
      <c r="L198" s="5">
        <f t="shared" si="30"/>
        <v>0</v>
      </c>
    </row>
    <row r="199" spans="1:12" x14ac:dyDescent="0.45">
      <c r="A199" t="s">
        <v>365</v>
      </c>
      <c r="B199" s="144" t="s">
        <v>366</v>
      </c>
      <c r="C199" s="144" t="s">
        <v>958</v>
      </c>
      <c r="D199" s="36" t="str">
        <f t="shared" si="25"/>
        <v>CP138-Vaccinia - 2nd Donation</v>
      </c>
      <c r="E199" s="36">
        <f t="shared" si="26"/>
        <v>0</v>
      </c>
      <c r="F199" s="36" t="str">
        <f t="shared" si="27"/>
        <v>CP138-0</v>
      </c>
      <c r="G199" s="147">
        <f t="shared" si="28"/>
        <v>0</v>
      </c>
      <c r="H199" s="5">
        <v>0</v>
      </c>
      <c r="J199" s="5">
        <v>250</v>
      </c>
      <c r="K199" s="143">
        <f t="shared" si="29"/>
        <v>250</v>
      </c>
      <c r="L199" s="5">
        <f t="shared" si="30"/>
        <v>0</v>
      </c>
    </row>
    <row r="200" spans="1:12" x14ac:dyDescent="0.45">
      <c r="A200" t="s">
        <v>365</v>
      </c>
      <c r="B200" s="144" t="s">
        <v>366</v>
      </c>
      <c r="C200" s="144" t="s">
        <v>959</v>
      </c>
      <c r="D200" s="36" t="str">
        <f t="shared" si="25"/>
        <v>CP138-Vaccinia - 3rd Donation</v>
      </c>
      <c r="E200" s="36">
        <f t="shared" si="26"/>
        <v>0</v>
      </c>
      <c r="F200" s="36" t="str">
        <f t="shared" si="27"/>
        <v>CP138-0</v>
      </c>
      <c r="G200" s="147">
        <f t="shared" si="28"/>
        <v>0</v>
      </c>
      <c r="H200" s="5">
        <v>0</v>
      </c>
      <c r="J200" s="5">
        <v>300</v>
      </c>
      <c r="K200" s="143">
        <f t="shared" si="29"/>
        <v>300</v>
      </c>
      <c r="L200" s="5">
        <f t="shared" si="30"/>
        <v>0</v>
      </c>
    </row>
    <row r="201" spans="1:12" x14ac:dyDescent="0.45">
      <c r="A201" t="s">
        <v>365</v>
      </c>
      <c r="B201" s="144" t="s">
        <v>366</v>
      </c>
      <c r="C201" s="144" t="s">
        <v>960</v>
      </c>
      <c r="D201" s="36" t="str">
        <f t="shared" si="25"/>
        <v>CP138-Vaccinia - 4th Donation</v>
      </c>
      <c r="E201" s="36">
        <f t="shared" si="26"/>
        <v>0</v>
      </c>
      <c r="F201" s="36" t="str">
        <f t="shared" si="27"/>
        <v>CP138-0</v>
      </c>
      <c r="G201" s="147">
        <f t="shared" si="28"/>
        <v>0</v>
      </c>
      <c r="H201" s="5">
        <v>0</v>
      </c>
      <c r="J201" s="5">
        <v>300</v>
      </c>
      <c r="K201" s="143">
        <f t="shared" si="29"/>
        <v>300</v>
      </c>
      <c r="L201" s="5">
        <f t="shared" si="30"/>
        <v>0</v>
      </c>
    </row>
    <row r="202" spans="1:12" x14ac:dyDescent="0.45">
      <c r="A202" t="s">
        <v>816</v>
      </c>
      <c r="B202" t="s">
        <v>817</v>
      </c>
      <c r="C202" t="s">
        <v>942</v>
      </c>
      <c r="D202" s="361" t="str">
        <f t="shared" si="25"/>
        <v>CP947-2X Week Anti-D Pre-Existing</v>
      </c>
      <c r="E202" s="361" t="str">
        <f t="shared" si="26"/>
        <v>RETURN - 2nd don of the week -BONUS</v>
      </c>
      <c r="F202" s="361" t="str">
        <f t="shared" si="27"/>
        <v>CP947-RETURN - 2nd don of the week -BONUS</v>
      </c>
      <c r="G202" s="147">
        <f t="shared" si="28"/>
        <v>15</v>
      </c>
      <c r="H202" s="240">
        <f>200-2*(VLOOKUP(B202&amp;"-P Anti-D Pre-Existing Standard", AntiDSpecialty,4, FALSE))- 2*(VLOOKUP(B202&amp;"-P Anti-D Pre-Existing Standard", AntiDSpecialty,5, FALSE))-G202</f>
        <v>55</v>
      </c>
      <c r="I202" s="240"/>
      <c r="J202" s="240">
        <f t="shared" ref="J202:J223" si="31">G202+H202+I202</f>
        <v>70</v>
      </c>
      <c r="K202" s="241">
        <f t="shared" si="29"/>
        <v>70</v>
      </c>
      <c r="L202" s="240">
        <f t="shared" si="30"/>
        <v>0</v>
      </c>
    </row>
    <row r="203" spans="1:12" x14ac:dyDescent="0.45">
      <c r="A203" t="s">
        <v>816</v>
      </c>
      <c r="B203" t="s">
        <v>817</v>
      </c>
      <c r="C203" s="238" t="s">
        <v>943</v>
      </c>
      <c r="D203" s="239" t="str">
        <f t="shared" si="25"/>
        <v>CP947-2X Week P Anti-D</v>
      </c>
      <c r="E203" s="239" t="str">
        <f t="shared" si="26"/>
        <v>RETURN - 2nd don of the week -BONUS</v>
      </c>
      <c r="F203" s="239" t="str">
        <f t="shared" si="27"/>
        <v>CP947-RETURN - 2nd don of the week -BONUS</v>
      </c>
      <c r="G203" s="147">
        <f t="shared" si="28"/>
        <v>15</v>
      </c>
      <c r="H203" s="240">
        <f>200-2*(VLOOKUP(B203&amp;"-P Anti-D Standard", AntiDSpecialty,4, FALSE))- 2*(VLOOKUP(B203&amp;"-P Anti-D Standard", AntiDSpecialty,5, FALSE))-G203</f>
        <v>55</v>
      </c>
      <c r="I203" s="240"/>
      <c r="J203" s="240">
        <f t="shared" si="31"/>
        <v>70</v>
      </c>
      <c r="K203" s="241">
        <f t="shared" si="29"/>
        <v>70</v>
      </c>
      <c r="L203" s="240">
        <f t="shared" si="30"/>
        <v>0</v>
      </c>
    </row>
    <row r="204" spans="1:12" x14ac:dyDescent="0.45">
      <c r="A204" t="s">
        <v>816</v>
      </c>
      <c r="B204" t="s">
        <v>817</v>
      </c>
      <c r="C204" s="144" t="s">
        <v>1001</v>
      </c>
      <c r="D204" s="36" t="str">
        <f t="shared" si="25"/>
        <v>CP947-2X Week P NORM KIG10_0</v>
      </c>
      <c r="E204" s="36" t="str">
        <f t="shared" si="26"/>
        <v>RETURN - 2nd don of the week -BONUS</v>
      </c>
      <c r="F204" s="36" t="str">
        <f t="shared" si="27"/>
        <v>CP947-RETURN - 2nd don of the week -BONUS</v>
      </c>
      <c r="G204" s="147">
        <f t="shared" si="28"/>
        <v>15</v>
      </c>
      <c r="H204" s="5">
        <v>-415</v>
      </c>
      <c r="J204" s="5">
        <f t="shared" si="31"/>
        <v>-400</v>
      </c>
      <c r="K204" s="143">
        <f t="shared" si="29"/>
        <v>25</v>
      </c>
      <c r="L204" s="5">
        <f t="shared" si="30"/>
        <v>-425</v>
      </c>
    </row>
    <row r="205" spans="1:12" x14ac:dyDescent="0.45">
      <c r="A205" t="s">
        <v>816</v>
      </c>
      <c r="B205" t="s">
        <v>817</v>
      </c>
      <c r="C205" s="144" t="s">
        <v>1002</v>
      </c>
      <c r="D205" s="36" t="str">
        <f t="shared" si="25"/>
        <v>CP947-2X Week P NORM KIG10_2</v>
      </c>
      <c r="E205" s="36" t="str">
        <f t="shared" si="26"/>
        <v>RETURN - 2nd don of the week -BONUS</v>
      </c>
      <c r="F205" s="36" t="str">
        <f t="shared" si="27"/>
        <v>CP947-RETURN - 2nd don of the week -BONUS</v>
      </c>
      <c r="G205" s="147">
        <f t="shared" si="28"/>
        <v>15</v>
      </c>
      <c r="H205" s="5">
        <v>0</v>
      </c>
      <c r="J205" s="5">
        <f t="shared" si="31"/>
        <v>15</v>
      </c>
      <c r="K205" s="143">
        <f t="shared" si="29"/>
        <v>15</v>
      </c>
      <c r="L205" s="5">
        <f t="shared" si="30"/>
        <v>0</v>
      </c>
    </row>
    <row r="206" spans="1:12" x14ac:dyDescent="0.45">
      <c r="A206" t="s">
        <v>816</v>
      </c>
      <c r="B206" t="s">
        <v>817</v>
      </c>
      <c r="C206" s="144" t="s">
        <v>1003</v>
      </c>
      <c r="D206" s="36" t="str">
        <f t="shared" si="25"/>
        <v>CP947-2X Week P NORM KIG10_3</v>
      </c>
      <c r="E206" s="36" t="str">
        <f t="shared" si="26"/>
        <v>RETURN - 2nd don of the week -BONUS</v>
      </c>
      <c r="F206" s="36" t="str">
        <f t="shared" si="27"/>
        <v>CP947-RETURN - 2nd don of the week -BONUS</v>
      </c>
      <c r="G206" s="147">
        <f t="shared" si="28"/>
        <v>15</v>
      </c>
      <c r="H206" s="5">
        <v>0</v>
      </c>
      <c r="J206" s="5">
        <f t="shared" si="31"/>
        <v>15</v>
      </c>
      <c r="K206" s="143">
        <f t="shared" si="29"/>
        <v>15</v>
      </c>
      <c r="L206" s="5">
        <f t="shared" si="30"/>
        <v>0</v>
      </c>
    </row>
    <row r="207" spans="1:12" x14ac:dyDescent="0.45">
      <c r="A207" t="s">
        <v>816</v>
      </c>
      <c r="B207" t="s">
        <v>817</v>
      </c>
      <c r="C207" s="144" t="s">
        <v>1004</v>
      </c>
      <c r="D207" s="36" t="str">
        <f t="shared" si="25"/>
        <v>CP947-2X Week P NORM KIG10_4</v>
      </c>
      <c r="E207" s="36" t="str">
        <f t="shared" si="26"/>
        <v>RETURN - 2nd don of the week -BONUS</v>
      </c>
      <c r="F207" s="36" t="str">
        <f t="shared" si="27"/>
        <v>CP947-RETURN - 2nd don of the week -BONUS</v>
      </c>
      <c r="G207" s="147">
        <f t="shared" si="28"/>
        <v>15</v>
      </c>
      <c r="H207" s="5">
        <v>0</v>
      </c>
      <c r="J207" s="5">
        <f t="shared" si="31"/>
        <v>15</v>
      </c>
      <c r="K207" s="143">
        <f t="shared" si="29"/>
        <v>15</v>
      </c>
      <c r="L207" s="5">
        <f t="shared" si="30"/>
        <v>0</v>
      </c>
    </row>
    <row r="208" spans="1:12" x14ac:dyDescent="0.45">
      <c r="A208" t="s">
        <v>816</v>
      </c>
      <c r="B208" t="s">
        <v>817</v>
      </c>
      <c r="C208" t="s">
        <v>1005</v>
      </c>
      <c r="D208" s="36" t="str">
        <f t="shared" si="25"/>
        <v>CP947-2X Week P NORM KIG10-1</v>
      </c>
      <c r="E208" s="36" t="str">
        <f t="shared" si="26"/>
        <v>RETURN - 2nd don of the week -BONUS</v>
      </c>
      <c r="F208" s="36" t="str">
        <f t="shared" si="27"/>
        <v>CP947-RETURN - 2nd don of the week -BONUS</v>
      </c>
      <c r="G208" s="147">
        <f t="shared" si="28"/>
        <v>15</v>
      </c>
      <c r="J208" s="5">
        <f t="shared" si="31"/>
        <v>15</v>
      </c>
      <c r="K208" s="143">
        <f t="shared" si="29"/>
        <v>15</v>
      </c>
      <c r="L208" s="5">
        <f t="shared" si="30"/>
        <v>0</v>
      </c>
    </row>
    <row r="209" spans="1:12" x14ac:dyDescent="0.45">
      <c r="A209" t="s">
        <v>816</v>
      </c>
      <c r="B209" s="334" t="s">
        <v>817</v>
      </c>
      <c r="C209" s="334" t="s">
        <v>945</v>
      </c>
      <c r="D209" s="36" t="str">
        <f t="shared" si="25"/>
        <v>CP947-2X Week P RSV Pre-Existing</v>
      </c>
      <c r="E209" s="36" t="str">
        <f t="shared" si="26"/>
        <v>RETURN - 2nd don of the week -BONUS</v>
      </c>
      <c r="F209" s="36" t="str">
        <f t="shared" si="27"/>
        <v>CP947-RETURN - 2nd don of the week -BONUS</v>
      </c>
      <c r="G209" s="147">
        <f t="shared" si="28"/>
        <v>15</v>
      </c>
      <c r="H209" s="5">
        <v>10</v>
      </c>
      <c r="J209" s="5">
        <f t="shared" si="31"/>
        <v>25</v>
      </c>
      <c r="K209" s="143">
        <f t="shared" si="29"/>
        <v>25</v>
      </c>
      <c r="L209" s="5">
        <f t="shared" si="30"/>
        <v>0</v>
      </c>
    </row>
    <row r="210" spans="1:12" s="352" customFormat="1" x14ac:dyDescent="0.45">
      <c r="A210" t="s">
        <v>816</v>
      </c>
      <c r="B210" t="s">
        <v>817</v>
      </c>
      <c r="C210" t="s">
        <v>946</v>
      </c>
      <c r="D210" s="36" t="str">
        <f t="shared" si="25"/>
        <v>CP947-P Anti-D Pre-Existing Standard</v>
      </c>
      <c r="E210" s="36" t="str">
        <f t="shared" si="26"/>
        <v>RETURN - 1st don of the week -STD</v>
      </c>
      <c r="F210" s="36" t="str">
        <f t="shared" si="27"/>
        <v>CP947-RETURN - 1st don of the week -STD</v>
      </c>
      <c r="G210" s="147">
        <f t="shared" si="28"/>
        <v>45</v>
      </c>
      <c r="H210" s="5">
        <v>20</v>
      </c>
      <c r="I210" s="5"/>
      <c r="J210" s="5">
        <f t="shared" si="31"/>
        <v>65</v>
      </c>
      <c r="K210" s="143">
        <f t="shared" si="29"/>
        <v>65</v>
      </c>
      <c r="L210" s="5">
        <f t="shared" si="30"/>
        <v>0</v>
      </c>
    </row>
    <row r="211" spans="1:12" x14ac:dyDescent="0.45">
      <c r="A211" s="238" t="s">
        <v>816</v>
      </c>
      <c r="B211" s="238" t="s">
        <v>817</v>
      </c>
      <c r="C211" s="238" t="s">
        <v>947</v>
      </c>
      <c r="D211" s="239" t="str">
        <f t="shared" si="25"/>
        <v>CP947-P Anti-D Standard</v>
      </c>
      <c r="E211" s="239" t="str">
        <f t="shared" si="26"/>
        <v>RETURN - 1st don of the week -STD</v>
      </c>
      <c r="F211" s="239" t="str">
        <f t="shared" si="27"/>
        <v>CP947-RETURN - 1st don of the week -STD</v>
      </c>
      <c r="G211" s="147">
        <f t="shared" si="28"/>
        <v>45</v>
      </c>
      <c r="H211" s="240">
        <v>20</v>
      </c>
      <c r="I211" s="240"/>
      <c r="J211" s="240">
        <f t="shared" si="31"/>
        <v>65</v>
      </c>
      <c r="K211" s="241">
        <f t="shared" si="29"/>
        <v>65</v>
      </c>
      <c r="L211" s="240">
        <f t="shared" si="30"/>
        <v>0</v>
      </c>
    </row>
    <row r="212" spans="1:12" x14ac:dyDescent="0.45">
      <c r="A212" t="s">
        <v>816</v>
      </c>
      <c r="B212" t="s">
        <v>817</v>
      </c>
      <c r="C212" t="s">
        <v>949</v>
      </c>
      <c r="D212" s="239" t="str">
        <f t="shared" si="25"/>
        <v>CP947-P Denovo Non-Injectable</v>
      </c>
      <c r="E212" s="239">
        <f t="shared" si="26"/>
        <v>0</v>
      </c>
      <c r="F212" s="239" t="str">
        <f t="shared" si="27"/>
        <v>CP947-0</v>
      </c>
      <c r="G212" s="147">
        <f t="shared" si="28"/>
        <v>0</v>
      </c>
      <c r="H212" s="240">
        <v>45</v>
      </c>
      <c r="I212" s="240"/>
      <c r="J212" s="240">
        <f t="shared" si="31"/>
        <v>45</v>
      </c>
      <c r="K212" s="241">
        <f t="shared" si="29"/>
        <v>45</v>
      </c>
      <c r="L212" s="240">
        <f t="shared" si="30"/>
        <v>0</v>
      </c>
    </row>
    <row r="213" spans="1:12" x14ac:dyDescent="0.45">
      <c r="A213" t="s">
        <v>816</v>
      </c>
      <c r="B213" t="s">
        <v>817</v>
      </c>
      <c r="C213" s="144" t="s">
        <v>950</v>
      </c>
      <c r="D213" s="36" t="str">
        <f t="shared" si="25"/>
        <v>CP947-P NORM KIG 10 Standard</v>
      </c>
      <c r="E213" s="36" t="str">
        <f t="shared" si="26"/>
        <v>RETURN - 1st don of the week -STD</v>
      </c>
      <c r="F213" s="36" t="str">
        <f t="shared" si="27"/>
        <v>CP947-RETURN - 1st don of the week -STD</v>
      </c>
      <c r="G213" s="147">
        <f t="shared" si="28"/>
        <v>45</v>
      </c>
      <c r="H213" s="5">
        <v>0</v>
      </c>
      <c r="J213" s="5">
        <f t="shared" si="31"/>
        <v>45</v>
      </c>
      <c r="K213" s="143">
        <f t="shared" si="29"/>
        <v>45</v>
      </c>
      <c r="L213" s="5">
        <f t="shared" si="30"/>
        <v>0</v>
      </c>
    </row>
    <row r="214" spans="1:12" x14ac:dyDescent="0.45">
      <c r="A214" t="s">
        <v>816</v>
      </c>
      <c r="B214" t="s">
        <v>817</v>
      </c>
      <c r="C214" s="144" t="s">
        <v>951</v>
      </c>
      <c r="D214" s="36" t="str">
        <f t="shared" si="25"/>
        <v>CP947-P NORM KIG 10-1 Standard</v>
      </c>
      <c r="E214" s="36" t="str">
        <f t="shared" si="26"/>
        <v>RETURN - 1st don of the week -STD</v>
      </c>
      <c r="F214" s="36" t="str">
        <f t="shared" si="27"/>
        <v>CP947-RETURN - 1st don of the week -STD</v>
      </c>
      <c r="G214" s="147">
        <f t="shared" si="28"/>
        <v>45</v>
      </c>
      <c r="H214" s="5">
        <v>0</v>
      </c>
      <c r="J214" s="5">
        <f t="shared" si="31"/>
        <v>45</v>
      </c>
      <c r="K214" s="143">
        <f t="shared" si="29"/>
        <v>45</v>
      </c>
      <c r="L214" s="5">
        <f t="shared" si="30"/>
        <v>0</v>
      </c>
    </row>
    <row r="215" spans="1:12" x14ac:dyDescent="0.45">
      <c r="A215" t="s">
        <v>816</v>
      </c>
      <c r="B215" t="s">
        <v>817</v>
      </c>
      <c r="C215" s="144" t="s">
        <v>952</v>
      </c>
      <c r="D215" s="36" t="str">
        <f t="shared" si="25"/>
        <v>CP947-P NORM KIG 10-2 Standard</v>
      </c>
      <c r="E215" s="36" t="str">
        <f t="shared" si="26"/>
        <v>RETURN - 1st don of the week -STD</v>
      </c>
      <c r="F215" s="36" t="str">
        <f t="shared" si="27"/>
        <v>CP947-RETURN - 1st don of the week -STD</v>
      </c>
      <c r="G215" s="147">
        <f t="shared" si="28"/>
        <v>45</v>
      </c>
      <c r="H215" s="5">
        <v>0</v>
      </c>
      <c r="J215" s="5">
        <f t="shared" si="31"/>
        <v>45</v>
      </c>
      <c r="K215" s="143">
        <f t="shared" si="29"/>
        <v>45</v>
      </c>
      <c r="L215" s="5">
        <f t="shared" si="30"/>
        <v>0</v>
      </c>
    </row>
    <row r="216" spans="1:12" x14ac:dyDescent="0.45">
      <c r="A216" t="s">
        <v>816</v>
      </c>
      <c r="B216" t="s">
        <v>817</v>
      </c>
      <c r="C216" s="144" t="s">
        <v>953</v>
      </c>
      <c r="D216" s="36" t="str">
        <f t="shared" si="25"/>
        <v>CP947-P NORM KIG 10-3 Standard</v>
      </c>
      <c r="E216" s="36" t="str">
        <f t="shared" si="26"/>
        <v>RETURN - 1st don of the week -STD</v>
      </c>
      <c r="F216" s="36" t="str">
        <f t="shared" si="27"/>
        <v>CP947-RETURN - 1st don of the week -STD</v>
      </c>
      <c r="G216" s="147">
        <f t="shared" si="28"/>
        <v>45</v>
      </c>
      <c r="H216" s="5">
        <v>0</v>
      </c>
      <c r="J216" s="5">
        <f t="shared" si="31"/>
        <v>45</v>
      </c>
      <c r="K216" s="143">
        <f t="shared" si="29"/>
        <v>45</v>
      </c>
      <c r="L216" s="5">
        <f t="shared" si="30"/>
        <v>0</v>
      </c>
    </row>
    <row r="217" spans="1:12" x14ac:dyDescent="0.45">
      <c r="A217" t="s">
        <v>816</v>
      </c>
      <c r="B217" t="s">
        <v>817</v>
      </c>
      <c r="C217" s="144" t="s">
        <v>954</v>
      </c>
      <c r="D217" s="36" t="str">
        <f t="shared" si="25"/>
        <v>CP947-P NORM KIG 10-4 Standard</v>
      </c>
      <c r="E217" s="36" t="str">
        <f t="shared" si="26"/>
        <v>RETURN - 1st don of the week -STD</v>
      </c>
      <c r="F217" s="36" t="str">
        <f t="shared" si="27"/>
        <v>CP947-RETURN - 1st don of the week -STD</v>
      </c>
      <c r="G217" s="147">
        <f t="shared" si="28"/>
        <v>45</v>
      </c>
      <c r="H217" s="5">
        <v>0</v>
      </c>
      <c r="J217" s="5">
        <f t="shared" si="31"/>
        <v>45</v>
      </c>
      <c r="K217" s="143">
        <f t="shared" si="29"/>
        <v>45</v>
      </c>
      <c r="L217" s="5">
        <f t="shared" si="30"/>
        <v>0</v>
      </c>
    </row>
    <row r="218" spans="1:12" x14ac:dyDescent="0.45">
      <c r="A218" t="s">
        <v>816</v>
      </c>
      <c r="B218" s="334" t="s">
        <v>817</v>
      </c>
      <c r="C218" s="334" t="s">
        <v>955</v>
      </c>
      <c r="D218" s="36" t="str">
        <f t="shared" si="25"/>
        <v>CP947-P RSV Pre-Existing Standard</v>
      </c>
      <c r="E218" s="36" t="str">
        <f t="shared" si="26"/>
        <v>RETURN - 1st don of the week -STD</v>
      </c>
      <c r="F218" s="36" t="str">
        <f t="shared" si="27"/>
        <v>CP947-RETURN - 1st don of the week -STD</v>
      </c>
      <c r="G218" s="147">
        <f t="shared" si="28"/>
        <v>45</v>
      </c>
      <c r="J218" s="5">
        <f t="shared" si="31"/>
        <v>45</v>
      </c>
      <c r="K218" s="143">
        <f t="shared" si="29"/>
        <v>45</v>
      </c>
      <c r="L218" s="5">
        <f t="shared" si="30"/>
        <v>0</v>
      </c>
    </row>
    <row r="219" spans="1:12" x14ac:dyDescent="0.45">
      <c r="A219" t="s">
        <v>660</v>
      </c>
      <c r="B219" t="s">
        <v>661</v>
      </c>
      <c r="C219" t="s">
        <v>942</v>
      </c>
      <c r="D219" s="36" t="str">
        <f t="shared" si="25"/>
        <v>CP686-2X Week Anti-D Pre-Existing</v>
      </c>
      <c r="E219" s="36" t="str">
        <f t="shared" si="26"/>
        <v>RETURN - 2nd don of the week -BONUS</v>
      </c>
      <c r="F219" s="36" t="str">
        <f t="shared" si="27"/>
        <v>CP686-RETURN - 2nd don of the week -BONUS</v>
      </c>
      <c r="G219" s="147">
        <f t="shared" si="28"/>
        <v>30</v>
      </c>
      <c r="H219" s="240">
        <f>200-2*(VLOOKUP(B219&amp;"-P Anti-D Pre-Existing Standard", AntiDSpecialty,4, FALSE))- 2*(VLOOKUP(B219&amp;"-P Anti-D Pre-Existing Standard", AntiDSpecialty,5, FALSE))-G219</f>
        <v>40</v>
      </c>
      <c r="J219" s="5">
        <f t="shared" si="31"/>
        <v>70</v>
      </c>
      <c r="K219" s="143" t="e">
        <f t="shared" si="29"/>
        <v>#N/A</v>
      </c>
      <c r="L219" s="5" t="e">
        <f t="shared" si="30"/>
        <v>#N/A</v>
      </c>
    </row>
    <row r="220" spans="1:12" x14ac:dyDescent="0.45">
      <c r="A220" t="s">
        <v>660</v>
      </c>
      <c r="B220" t="s">
        <v>661</v>
      </c>
      <c r="C220" t="s">
        <v>945</v>
      </c>
      <c r="D220" s="36" t="str">
        <f t="shared" si="25"/>
        <v>CP686-2X Week P RSV Pre-Existing</v>
      </c>
      <c r="E220" s="36" t="str">
        <f t="shared" si="26"/>
        <v>RETURN - 2nd don of the week -BONUS</v>
      </c>
      <c r="F220" s="36" t="str">
        <f t="shared" si="27"/>
        <v>CP686-RETURN - 2nd don of the week -BONUS</v>
      </c>
      <c r="G220" s="147">
        <f t="shared" si="28"/>
        <v>30</v>
      </c>
      <c r="H220" s="5">
        <v>10</v>
      </c>
      <c r="J220" s="5">
        <f t="shared" si="31"/>
        <v>40</v>
      </c>
      <c r="K220" s="143">
        <f t="shared" si="29"/>
        <v>40</v>
      </c>
      <c r="L220" s="5">
        <f t="shared" si="30"/>
        <v>0</v>
      </c>
    </row>
    <row r="221" spans="1:12" x14ac:dyDescent="0.45">
      <c r="A221" t="s">
        <v>660</v>
      </c>
      <c r="B221" t="s">
        <v>661</v>
      </c>
      <c r="C221" t="s">
        <v>946</v>
      </c>
      <c r="D221" s="36" t="str">
        <f t="shared" si="25"/>
        <v>CP686-P Anti-D Pre-Existing Standard</v>
      </c>
      <c r="E221" s="450" t="str">
        <f t="shared" si="26"/>
        <v>RETURN - 1st don of the week -STD</v>
      </c>
      <c r="F221" s="36" t="str">
        <f t="shared" si="27"/>
        <v>CP686-RETURN - 1st don of the week -STD</v>
      </c>
      <c r="G221" s="147">
        <f t="shared" si="28"/>
        <v>45</v>
      </c>
      <c r="H221" s="5">
        <v>20</v>
      </c>
      <c r="J221" s="5">
        <f t="shared" si="31"/>
        <v>65</v>
      </c>
      <c r="K221" s="143">
        <f t="shared" si="29"/>
        <v>55</v>
      </c>
      <c r="L221" s="5">
        <f t="shared" si="30"/>
        <v>10</v>
      </c>
    </row>
    <row r="222" spans="1:12" x14ac:dyDescent="0.45">
      <c r="A222" t="s">
        <v>660</v>
      </c>
      <c r="B222" t="s">
        <v>661</v>
      </c>
      <c r="C222" t="s">
        <v>955</v>
      </c>
      <c r="D222" s="36" t="str">
        <f t="shared" si="25"/>
        <v>CP686-P RSV Pre-Existing Standard</v>
      </c>
      <c r="E222" s="36" t="str">
        <f t="shared" si="26"/>
        <v>RETURN - 1st don of the week -STD</v>
      </c>
      <c r="F222" s="36" t="str">
        <f t="shared" si="27"/>
        <v>CP686-RETURN - 1st don of the week -STD</v>
      </c>
      <c r="G222" s="147">
        <f t="shared" si="28"/>
        <v>45</v>
      </c>
      <c r="H222" s="5">
        <v>0</v>
      </c>
      <c r="J222" s="5">
        <f t="shared" si="31"/>
        <v>45</v>
      </c>
      <c r="K222" s="143">
        <f t="shared" si="29"/>
        <v>45</v>
      </c>
      <c r="L222" s="5">
        <f t="shared" si="30"/>
        <v>0</v>
      </c>
    </row>
    <row r="223" spans="1:12" x14ac:dyDescent="0.45">
      <c r="A223" s="238" t="s">
        <v>660</v>
      </c>
      <c r="B223" s="238" t="s">
        <v>661</v>
      </c>
      <c r="C223" s="238" t="s">
        <v>956</v>
      </c>
      <c r="D223" s="239" t="str">
        <f t="shared" si="25"/>
        <v>CP686-P Vaccinia Standard</v>
      </c>
      <c r="E223" s="239">
        <f t="shared" si="26"/>
        <v>0</v>
      </c>
      <c r="F223" s="239" t="str">
        <f t="shared" si="27"/>
        <v>CP686-0</v>
      </c>
      <c r="G223" s="147">
        <f t="shared" si="28"/>
        <v>0</v>
      </c>
      <c r="H223" s="240">
        <v>0</v>
      </c>
      <c r="I223" s="240">
        <v>100</v>
      </c>
      <c r="J223" s="240">
        <f t="shared" si="31"/>
        <v>100</v>
      </c>
      <c r="K223" s="241">
        <f t="shared" si="29"/>
        <v>100</v>
      </c>
      <c r="L223" s="240">
        <f t="shared" si="30"/>
        <v>0</v>
      </c>
    </row>
    <row r="224" spans="1:12" x14ac:dyDescent="0.45">
      <c r="A224" s="238" t="s">
        <v>660</v>
      </c>
      <c r="B224" s="144" t="s">
        <v>661</v>
      </c>
      <c r="C224" s="144" t="s">
        <v>957</v>
      </c>
      <c r="D224" s="36" t="str">
        <f t="shared" si="25"/>
        <v>CP686-Vaccinia - 1st Donation</v>
      </c>
      <c r="E224" s="36">
        <f t="shared" si="26"/>
        <v>0</v>
      </c>
      <c r="F224" s="36" t="str">
        <f t="shared" si="27"/>
        <v>CP686-0</v>
      </c>
      <c r="G224" s="147">
        <f t="shared" si="28"/>
        <v>0</v>
      </c>
      <c r="H224" s="5">
        <v>0</v>
      </c>
      <c r="J224" s="5">
        <v>150</v>
      </c>
      <c r="K224" s="143">
        <f t="shared" si="29"/>
        <v>150</v>
      </c>
      <c r="L224" s="5">
        <f t="shared" si="30"/>
        <v>0</v>
      </c>
    </row>
    <row r="225" spans="1:12" x14ac:dyDescent="0.45">
      <c r="A225" s="238" t="s">
        <v>660</v>
      </c>
      <c r="B225" s="144" t="s">
        <v>661</v>
      </c>
      <c r="C225" s="144" t="s">
        <v>958</v>
      </c>
      <c r="D225" s="36" t="str">
        <f t="shared" si="25"/>
        <v>CP686-Vaccinia - 2nd Donation</v>
      </c>
      <c r="E225" s="36">
        <f t="shared" si="26"/>
        <v>0</v>
      </c>
      <c r="F225" s="36" t="str">
        <f t="shared" si="27"/>
        <v>CP686-0</v>
      </c>
      <c r="G225" s="147">
        <f t="shared" si="28"/>
        <v>0</v>
      </c>
      <c r="H225" s="5">
        <v>0</v>
      </c>
      <c r="J225" s="5">
        <v>250</v>
      </c>
      <c r="K225" s="143">
        <f t="shared" si="29"/>
        <v>250</v>
      </c>
      <c r="L225" s="5">
        <f t="shared" si="30"/>
        <v>0</v>
      </c>
    </row>
    <row r="226" spans="1:12" x14ac:dyDescent="0.45">
      <c r="A226" s="238" t="s">
        <v>660</v>
      </c>
      <c r="B226" s="144" t="s">
        <v>661</v>
      </c>
      <c r="C226" s="144" t="s">
        <v>959</v>
      </c>
      <c r="D226" s="36" t="str">
        <f t="shared" si="25"/>
        <v>CP686-Vaccinia - 3rd Donation</v>
      </c>
      <c r="E226" s="36">
        <f t="shared" si="26"/>
        <v>0</v>
      </c>
      <c r="F226" s="36" t="str">
        <f t="shared" si="27"/>
        <v>CP686-0</v>
      </c>
      <c r="G226" s="147">
        <f t="shared" si="28"/>
        <v>0</v>
      </c>
      <c r="H226" s="5">
        <v>0</v>
      </c>
      <c r="J226" s="5">
        <v>300</v>
      </c>
      <c r="K226" s="143">
        <f t="shared" si="29"/>
        <v>300</v>
      </c>
      <c r="L226" s="5">
        <f t="shared" si="30"/>
        <v>0</v>
      </c>
    </row>
    <row r="227" spans="1:12" s="352" customFormat="1" x14ac:dyDescent="0.45">
      <c r="A227" s="238" t="s">
        <v>660</v>
      </c>
      <c r="B227" s="144" t="s">
        <v>661</v>
      </c>
      <c r="C227" s="144" t="s">
        <v>960</v>
      </c>
      <c r="D227" s="36" t="str">
        <f t="shared" si="25"/>
        <v>CP686-Vaccinia - 4th Donation</v>
      </c>
      <c r="E227" s="36">
        <f t="shared" si="26"/>
        <v>0</v>
      </c>
      <c r="F227" s="36" t="str">
        <f t="shared" si="27"/>
        <v>CP686-0</v>
      </c>
      <c r="G227" s="147">
        <f t="shared" si="28"/>
        <v>0</v>
      </c>
      <c r="H227" s="5">
        <v>0</v>
      </c>
      <c r="I227" s="5"/>
      <c r="J227" s="5">
        <v>300</v>
      </c>
      <c r="K227" s="143">
        <f t="shared" si="29"/>
        <v>300</v>
      </c>
      <c r="L227" s="5">
        <f t="shared" si="30"/>
        <v>0</v>
      </c>
    </row>
    <row r="228" spans="1:12" x14ac:dyDescent="0.45">
      <c r="A228" t="s">
        <v>354</v>
      </c>
      <c r="B228" t="s">
        <v>355</v>
      </c>
      <c r="C228" t="s">
        <v>942</v>
      </c>
      <c r="D228" s="36" t="str">
        <f t="shared" si="25"/>
        <v>CP134-2X Week Anti-D Pre-Existing</v>
      </c>
      <c r="E228" s="36" t="str">
        <f t="shared" si="26"/>
        <v>RETURN - 2nd don of the week -BONUS</v>
      </c>
      <c r="F228" s="36" t="str">
        <f t="shared" si="27"/>
        <v>CP134-RETURN - 2nd don of the week -BONUS</v>
      </c>
      <c r="G228" s="147">
        <f t="shared" si="28"/>
        <v>35</v>
      </c>
      <c r="H228" s="240">
        <f>200-2*(VLOOKUP(B228&amp;"-P Anti-D Pre-Existing Standard", AntiDSpecialty,4, FALSE))- 2*(VLOOKUP(B228&amp;"-P Anti-D Pre-Existing Standard", AntiDSpecialty,5, FALSE))-G228</f>
        <v>45</v>
      </c>
      <c r="J228" s="5">
        <f t="shared" ref="J228:J291" si="32">G228+H228+I228</f>
        <v>80</v>
      </c>
      <c r="K228" s="143" t="e">
        <f t="shared" si="29"/>
        <v>#N/A</v>
      </c>
      <c r="L228" s="5" t="e">
        <f t="shared" si="30"/>
        <v>#N/A</v>
      </c>
    </row>
    <row r="229" spans="1:12" x14ac:dyDescent="0.45">
      <c r="A229" t="s">
        <v>354</v>
      </c>
      <c r="B229" t="s">
        <v>355</v>
      </c>
      <c r="C229" t="s">
        <v>944</v>
      </c>
      <c r="D229" s="36" t="str">
        <f t="shared" si="25"/>
        <v>CP134-2X Week P CMV</v>
      </c>
      <c r="E229" s="36" t="str">
        <f t="shared" si="26"/>
        <v>RETURN - 2nd don of the week -BONUS</v>
      </c>
      <c r="F229" s="36" t="str">
        <f t="shared" si="27"/>
        <v>CP134-RETURN - 2nd don of the week -BONUS</v>
      </c>
      <c r="G229" s="147">
        <f t="shared" si="28"/>
        <v>35</v>
      </c>
      <c r="H229" s="5">
        <v>10</v>
      </c>
      <c r="J229" s="5">
        <f t="shared" si="32"/>
        <v>45</v>
      </c>
      <c r="K229" s="143">
        <f t="shared" si="29"/>
        <v>35</v>
      </c>
      <c r="L229" s="5">
        <f t="shared" si="30"/>
        <v>10</v>
      </c>
    </row>
    <row r="230" spans="1:12" x14ac:dyDescent="0.45">
      <c r="A230" t="s">
        <v>354</v>
      </c>
      <c r="B230" t="s">
        <v>355</v>
      </c>
      <c r="C230" t="s">
        <v>962</v>
      </c>
      <c r="D230" s="36" t="str">
        <f t="shared" si="25"/>
        <v>CP134-2X Week P HBS Pre-Existing</v>
      </c>
      <c r="E230" s="36" t="str">
        <f t="shared" si="26"/>
        <v>RETURN - 2nd don of the week -BONUS</v>
      </c>
      <c r="F230" s="36" t="str">
        <f t="shared" si="27"/>
        <v>CP134-RETURN - 2nd don of the week -BONUS</v>
      </c>
      <c r="G230" s="147">
        <f t="shared" si="28"/>
        <v>35</v>
      </c>
      <c r="H230" s="5">
        <v>5</v>
      </c>
      <c r="J230" s="5">
        <f t="shared" si="32"/>
        <v>40</v>
      </c>
      <c r="K230" s="143">
        <f t="shared" si="29"/>
        <v>40</v>
      </c>
      <c r="L230" s="5">
        <f t="shared" si="30"/>
        <v>0</v>
      </c>
    </row>
    <row r="231" spans="1:12" x14ac:dyDescent="0.45">
      <c r="A231" t="s">
        <v>354</v>
      </c>
      <c r="B231" t="s">
        <v>355</v>
      </c>
      <c r="C231" t="s">
        <v>983</v>
      </c>
      <c r="D231" s="36" t="str">
        <f t="shared" si="25"/>
        <v>CP134-2X Week P HBS TWINRX</v>
      </c>
      <c r="E231" s="36" t="str">
        <f t="shared" si="26"/>
        <v>RETURN - 2nd don of the week -BONUS</v>
      </c>
      <c r="F231" s="36" t="str">
        <f t="shared" si="27"/>
        <v>CP134-RETURN - 2nd don of the week -BONUS</v>
      </c>
      <c r="G231" s="147">
        <f t="shared" si="28"/>
        <v>35</v>
      </c>
      <c r="H231" s="5">
        <v>5</v>
      </c>
      <c r="J231" s="5">
        <f t="shared" si="32"/>
        <v>40</v>
      </c>
      <c r="K231" s="143">
        <f t="shared" si="29"/>
        <v>40</v>
      </c>
      <c r="L231" s="5">
        <f t="shared" si="30"/>
        <v>0</v>
      </c>
    </row>
    <row r="232" spans="1:12" x14ac:dyDescent="0.45">
      <c r="A232" t="s">
        <v>354</v>
      </c>
      <c r="B232" t="s">
        <v>355</v>
      </c>
      <c r="C232" s="238" t="s">
        <v>1006</v>
      </c>
      <c r="D232" s="239" t="str">
        <f t="shared" si="25"/>
        <v>CP134-2X Week P Pre-VIP NS</v>
      </c>
      <c r="E232" s="239" t="str">
        <f t="shared" si="26"/>
        <v>RETURN - 2nd don of the week -BONUS</v>
      </c>
      <c r="F232" s="239" t="str">
        <f t="shared" si="27"/>
        <v>CP134-RETURN - 2nd don of the week -BONUS</v>
      </c>
      <c r="G232" s="147">
        <f t="shared" si="28"/>
        <v>35</v>
      </c>
      <c r="H232" s="240">
        <v>0</v>
      </c>
      <c r="I232" s="240"/>
      <c r="J232" s="240">
        <f t="shared" si="32"/>
        <v>35</v>
      </c>
      <c r="K232" s="241">
        <f t="shared" si="29"/>
        <v>35</v>
      </c>
      <c r="L232" s="240">
        <f t="shared" si="30"/>
        <v>0</v>
      </c>
    </row>
    <row r="233" spans="1:12" x14ac:dyDescent="0.45">
      <c r="A233" t="s">
        <v>354</v>
      </c>
      <c r="B233" s="334" t="s">
        <v>355</v>
      </c>
      <c r="C233" s="334" t="s">
        <v>945</v>
      </c>
      <c r="D233" s="36" t="str">
        <f t="shared" si="25"/>
        <v>CP134-2X Week P RSV Pre-Existing</v>
      </c>
      <c r="E233" s="36" t="str">
        <f t="shared" si="26"/>
        <v>RETURN - 2nd don of the week -BONUS</v>
      </c>
      <c r="F233" s="36" t="str">
        <f t="shared" si="27"/>
        <v>CP134-RETURN - 2nd don of the week -BONUS</v>
      </c>
      <c r="G233" s="147">
        <f t="shared" si="28"/>
        <v>35</v>
      </c>
      <c r="H233" s="5">
        <v>10</v>
      </c>
      <c r="J233" s="5">
        <f t="shared" si="32"/>
        <v>45</v>
      </c>
      <c r="K233" s="143">
        <f t="shared" si="29"/>
        <v>45</v>
      </c>
      <c r="L233" s="5">
        <f t="shared" si="30"/>
        <v>0</v>
      </c>
    </row>
    <row r="234" spans="1:12" x14ac:dyDescent="0.45">
      <c r="A234" t="s">
        <v>354</v>
      </c>
      <c r="B234" t="s">
        <v>355</v>
      </c>
      <c r="C234" t="s">
        <v>1007</v>
      </c>
      <c r="D234" s="36" t="str">
        <f t="shared" si="25"/>
        <v>CP134-2X Week P VIP A</v>
      </c>
      <c r="E234" s="36" t="str">
        <f t="shared" si="26"/>
        <v>RETURN - 2nd don of the week -BONUS</v>
      </c>
      <c r="F234" s="36" t="str">
        <f t="shared" si="27"/>
        <v>CP134-RETURN - 2nd don of the week -BONUS</v>
      </c>
      <c r="G234" s="147">
        <f t="shared" si="28"/>
        <v>35</v>
      </c>
      <c r="H234" s="5">
        <v>5</v>
      </c>
      <c r="J234" s="5">
        <f t="shared" si="32"/>
        <v>40</v>
      </c>
      <c r="K234" s="143">
        <f t="shared" si="29"/>
        <v>40</v>
      </c>
      <c r="L234" s="5">
        <f t="shared" si="30"/>
        <v>0</v>
      </c>
    </row>
    <row r="235" spans="1:12" x14ac:dyDescent="0.45">
      <c r="A235" t="s">
        <v>354</v>
      </c>
      <c r="B235" t="s">
        <v>355</v>
      </c>
      <c r="C235" t="s">
        <v>1008</v>
      </c>
      <c r="D235" s="36" t="str">
        <f t="shared" si="25"/>
        <v>CP134-2X Week P VIP AB</v>
      </c>
      <c r="E235" s="36" t="str">
        <f t="shared" si="26"/>
        <v>RETURN - 2nd don of the week -BONUS</v>
      </c>
      <c r="F235" s="36" t="str">
        <f t="shared" si="27"/>
        <v>CP134-RETURN - 2nd don of the week -BONUS</v>
      </c>
      <c r="G235" s="147">
        <f t="shared" si="28"/>
        <v>35</v>
      </c>
      <c r="H235" s="5">
        <v>5</v>
      </c>
      <c r="J235" s="5">
        <f t="shared" si="32"/>
        <v>40</v>
      </c>
      <c r="K235" s="143">
        <f t="shared" si="29"/>
        <v>40</v>
      </c>
      <c r="L235" s="5">
        <f t="shared" si="30"/>
        <v>0</v>
      </c>
    </row>
    <row r="236" spans="1:12" x14ac:dyDescent="0.45">
      <c r="A236" t="s">
        <v>354</v>
      </c>
      <c r="B236" t="s">
        <v>355</v>
      </c>
      <c r="C236" t="s">
        <v>967</v>
      </c>
      <c r="D236" s="36" t="str">
        <f t="shared" si="25"/>
        <v>CP134-2X Week P VZV</v>
      </c>
      <c r="E236" s="36" t="str">
        <f t="shared" si="26"/>
        <v>RETURN - 2nd don of the week -BONUS</v>
      </c>
      <c r="F236" s="36" t="str">
        <f t="shared" si="27"/>
        <v>CP134-RETURN - 2nd don of the week -BONUS</v>
      </c>
      <c r="G236" s="147">
        <f t="shared" si="28"/>
        <v>35</v>
      </c>
      <c r="H236" s="5">
        <v>0</v>
      </c>
      <c r="J236" s="5">
        <f t="shared" si="32"/>
        <v>35</v>
      </c>
      <c r="K236" s="143">
        <f t="shared" si="29"/>
        <v>35</v>
      </c>
      <c r="L236" s="5">
        <f t="shared" si="30"/>
        <v>0</v>
      </c>
    </row>
    <row r="237" spans="1:12" x14ac:dyDescent="0.45">
      <c r="A237" t="s">
        <v>354</v>
      </c>
      <c r="B237" t="s">
        <v>355</v>
      </c>
      <c r="C237" t="s">
        <v>968</v>
      </c>
      <c r="D237" s="36" t="str">
        <f t="shared" si="25"/>
        <v>CP134-2X Week P VZV Pre-Existing</v>
      </c>
      <c r="E237" s="36" t="str">
        <f t="shared" si="26"/>
        <v>RETURN - 2nd don of the week -BONUS</v>
      </c>
      <c r="F237" s="36" t="str">
        <f t="shared" si="27"/>
        <v>CP134-RETURN - 2nd don of the week -BONUS</v>
      </c>
      <c r="G237" s="147">
        <f t="shared" si="28"/>
        <v>35</v>
      </c>
      <c r="H237" s="5">
        <v>0</v>
      </c>
      <c r="J237" s="5">
        <f t="shared" si="32"/>
        <v>35</v>
      </c>
      <c r="K237" s="143">
        <f t="shared" si="29"/>
        <v>35</v>
      </c>
      <c r="L237" s="5">
        <f t="shared" si="30"/>
        <v>0</v>
      </c>
    </row>
    <row r="238" spans="1:12" s="352" customFormat="1" x14ac:dyDescent="0.45">
      <c r="A238" t="s">
        <v>354</v>
      </c>
      <c r="B238" t="s">
        <v>355</v>
      </c>
      <c r="C238" t="s">
        <v>946</v>
      </c>
      <c r="D238" s="36" t="str">
        <f t="shared" si="25"/>
        <v>CP134-P Anti-D Pre-Existing Standard</v>
      </c>
      <c r="E238" s="450" t="str">
        <f t="shared" si="26"/>
        <v>RETURN - 1st don of the week -STD</v>
      </c>
      <c r="F238" s="36" t="str">
        <f t="shared" si="27"/>
        <v>CP134-RETURN - 1st don of the week -STD</v>
      </c>
      <c r="G238" s="147">
        <f t="shared" si="28"/>
        <v>40</v>
      </c>
      <c r="H238" s="5">
        <v>20</v>
      </c>
      <c r="I238" s="5"/>
      <c r="J238" s="5">
        <f t="shared" si="32"/>
        <v>60</v>
      </c>
      <c r="K238" s="143">
        <f t="shared" si="29"/>
        <v>50</v>
      </c>
      <c r="L238" s="5">
        <f t="shared" si="30"/>
        <v>10</v>
      </c>
    </row>
    <row r="239" spans="1:12" x14ac:dyDescent="0.45">
      <c r="A239" t="s">
        <v>354</v>
      </c>
      <c r="B239" t="s">
        <v>355</v>
      </c>
      <c r="C239" t="s">
        <v>948</v>
      </c>
      <c r="D239" s="36" t="str">
        <f t="shared" si="25"/>
        <v>CP134-P CMV Standard</v>
      </c>
      <c r="E239" s="36" t="str">
        <f t="shared" si="26"/>
        <v>RETURN - 1st don of the week -STD</v>
      </c>
      <c r="F239" s="36" t="str">
        <f t="shared" si="27"/>
        <v>CP134-RETURN - 1st don of the week -STD</v>
      </c>
      <c r="G239" s="147">
        <f t="shared" si="28"/>
        <v>40</v>
      </c>
      <c r="H239" s="5">
        <v>0</v>
      </c>
      <c r="J239" s="5">
        <f t="shared" si="32"/>
        <v>40</v>
      </c>
      <c r="K239" s="143">
        <f t="shared" si="29"/>
        <v>40</v>
      </c>
      <c r="L239" s="5">
        <f t="shared" si="30"/>
        <v>0</v>
      </c>
    </row>
    <row r="240" spans="1:12" x14ac:dyDescent="0.45">
      <c r="A240" t="s">
        <v>354</v>
      </c>
      <c r="B240" t="s">
        <v>355</v>
      </c>
      <c r="C240" t="s">
        <v>963</v>
      </c>
      <c r="D240" s="36" t="str">
        <f t="shared" si="25"/>
        <v>CP134-P HBS Pre-Existing Standard</v>
      </c>
      <c r="E240" s="36" t="str">
        <f t="shared" si="26"/>
        <v>RETURN - 1st don of the week -STD</v>
      </c>
      <c r="F240" s="36" t="str">
        <f t="shared" si="27"/>
        <v>CP134-RETURN - 1st don of the week -STD</v>
      </c>
      <c r="G240" s="147">
        <f t="shared" si="28"/>
        <v>40</v>
      </c>
      <c r="H240" s="5">
        <v>5</v>
      </c>
      <c r="J240" s="5">
        <f t="shared" si="32"/>
        <v>45</v>
      </c>
      <c r="K240" s="143">
        <f t="shared" si="29"/>
        <v>45</v>
      </c>
      <c r="L240" s="5">
        <f t="shared" si="30"/>
        <v>0</v>
      </c>
    </row>
    <row r="241" spans="1:12" x14ac:dyDescent="0.45">
      <c r="A241" t="s">
        <v>354</v>
      </c>
      <c r="B241" t="s">
        <v>355</v>
      </c>
      <c r="C241" t="s">
        <v>999</v>
      </c>
      <c r="D241" s="36" t="str">
        <f t="shared" si="25"/>
        <v>CP134-P HBS TWINRIX Standard</v>
      </c>
      <c r="E241" s="36" t="str">
        <f t="shared" si="26"/>
        <v>RETURN - 1st don of the week -STD</v>
      </c>
      <c r="F241" s="36" t="str">
        <f t="shared" si="27"/>
        <v>CP134-RETURN - 1st don of the week -STD</v>
      </c>
      <c r="G241" s="147">
        <f t="shared" si="28"/>
        <v>40</v>
      </c>
      <c r="H241" s="5">
        <v>5</v>
      </c>
      <c r="J241" s="5">
        <f t="shared" si="32"/>
        <v>45</v>
      </c>
      <c r="K241" s="143">
        <f t="shared" si="29"/>
        <v>45</v>
      </c>
      <c r="L241" s="5">
        <f t="shared" si="30"/>
        <v>0</v>
      </c>
    </row>
    <row r="242" spans="1:12" x14ac:dyDescent="0.45">
      <c r="A242" s="238" t="s">
        <v>354</v>
      </c>
      <c r="B242" s="238" t="s">
        <v>355</v>
      </c>
      <c r="C242" s="238" t="s">
        <v>1010</v>
      </c>
      <c r="D242" s="239" t="str">
        <f t="shared" si="25"/>
        <v>CP134-P Pre-VIP NS Standard</v>
      </c>
      <c r="E242" s="239" t="str">
        <f t="shared" si="26"/>
        <v>RETURN - 1st don of the week -STD</v>
      </c>
      <c r="F242" s="239" t="str">
        <f t="shared" si="27"/>
        <v>CP134-RETURN - 1st don of the week -STD</v>
      </c>
      <c r="G242" s="147">
        <f t="shared" si="28"/>
        <v>40</v>
      </c>
      <c r="H242" s="240">
        <v>0</v>
      </c>
      <c r="I242" s="240"/>
      <c r="J242" s="240">
        <f t="shared" si="32"/>
        <v>40</v>
      </c>
      <c r="K242" s="241">
        <f t="shared" si="29"/>
        <v>40</v>
      </c>
      <c r="L242" s="240">
        <f t="shared" si="30"/>
        <v>0</v>
      </c>
    </row>
    <row r="243" spans="1:12" x14ac:dyDescent="0.45">
      <c r="A243" t="s">
        <v>354</v>
      </c>
      <c r="B243" s="334" t="s">
        <v>355</v>
      </c>
      <c r="C243" s="334" t="s">
        <v>955</v>
      </c>
      <c r="D243" s="36" t="str">
        <f t="shared" si="25"/>
        <v>CP134-P RSV Pre-Existing Standard</v>
      </c>
      <c r="E243" s="36" t="str">
        <f t="shared" si="26"/>
        <v>RETURN - 1st don of the week -STD</v>
      </c>
      <c r="F243" s="36" t="str">
        <f t="shared" si="27"/>
        <v>CP134-RETURN - 1st don of the week -STD</v>
      </c>
      <c r="G243" s="147">
        <f t="shared" si="28"/>
        <v>40</v>
      </c>
      <c r="J243" s="5">
        <f t="shared" si="32"/>
        <v>40</v>
      </c>
      <c r="K243" s="143">
        <f t="shared" si="29"/>
        <v>40</v>
      </c>
      <c r="L243" s="5">
        <f t="shared" si="30"/>
        <v>0</v>
      </c>
    </row>
    <row r="244" spans="1:12" x14ac:dyDescent="0.45">
      <c r="A244" t="s">
        <v>354</v>
      </c>
      <c r="B244" t="s">
        <v>355</v>
      </c>
      <c r="C244" t="s">
        <v>1011</v>
      </c>
      <c r="D244" s="36" t="str">
        <f t="shared" si="25"/>
        <v>CP134-P VIP A Standard</v>
      </c>
      <c r="E244" s="36" t="str">
        <f t="shared" si="26"/>
        <v>RETURN - 1st don of the week -STD</v>
      </c>
      <c r="F244" s="36" t="str">
        <f t="shared" si="27"/>
        <v>CP134-RETURN - 1st don of the week -STD</v>
      </c>
      <c r="G244" s="147">
        <f t="shared" si="28"/>
        <v>40</v>
      </c>
      <c r="H244" s="5">
        <v>0</v>
      </c>
      <c r="J244" s="5">
        <f t="shared" si="32"/>
        <v>40</v>
      </c>
      <c r="K244" s="143">
        <f t="shared" si="29"/>
        <v>40</v>
      </c>
      <c r="L244" s="5">
        <f t="shared" si="30"/>
        <v>0</v>
      </c>
    </row>
    <row r="245" spans="1:12" x14ac:dyDescent="0.45">
      <c r="A245" t="s">
        <v>354</v>
      </c>
      <c r="B245" t="s">
        <v>355</v>
      </c>
      <c r="C245" t="s">
        <v>1012</v>
      </c>
      <c r="D245" s="36" t="str">
        <f t="shared" si="25"/>
        <v>CP134-P VIP AB Standard</v>
      </c>
      <c r="E245" s="36" t="str">
        <f t="shared" si="26"/>
        <v>RETURN - 1st don of the week -STD</v>
      </c>
      <c r="F245" s="36" t="str">
        <f t="shared" si="27"/>
        <v>CP134-RETURN - 1st don of the week -STD</v>
      </c>
      <c r="G245" s="147">
        <f t="shared" si="28"/>
        <v>40</v>
      </c>
      <c r="H245" s="5">
        <v>0</v>
      </c>
      <c r="J245" s="5">
        <f t="shared" si="32"/>
        <v>40</v>
      </c>
      <c r="K245" s="143">
        <f t="shared" si="29"/>
        <v>40</v>
      </c>
      <c r="L245" s="5">
        <f t="shared" si="30"/>
        <v>0</v>
      </c>
    </row>
    <row r="246" spans="1:12" x14ac:dyDescent="0.45">
      <c r="A246" t="s">
        <v>354</v>
      </c>
      <c r="B246" t="s">
        <v>355</v>
      </c>
      <c r="C246" t="s">
        <v>971</v>
      </c>
      <c r="D246" s="36" t="str">
        <f t="shared" si="25"/>
        <v>CP134-P VZV Standard</v>
      </c>
      <c r="E246" s="36" t="str">
        <f t="shared" si="26"/>
        <v>RETURN - 1st don of the week -STD</v>
      </c>
      <c r="F246" s="36" t="str">
        <f t="shared" si="27"/>
        <v>CP134-RETURN - 1st don of the week -STD</v>
      </c>
      <c r="G246" s="147">
        <f t="shared" si="28"/>
        <v>40</v>
      </c>
      <c r="H246" s="5">
        <v>10</v>
      </c>
      <c r="J246" s="5">
        <f t="shared" si="32"/>
        <v>50</v>
      </c>
      <c r="K246" s="143">
        <f t="shared" si="29"/>
        <v>50</v>
      </c>
      <c r="L246" s="5">
        <f t="shared" si="30"/>
        <v>0</v>
      </c>
    </row>
    <row r="247" spans="1:12" x14ac:dyDescent="0.45">
      <c r="A247" t="s">
        <v>354</v>
      </c>
      <c r="B247" t="s">
        <v>355</v>
      </c>
      <c r="C247" t="s">
        <v>972</v>
      </c>
      <c r="D247" s="36" t="str">
        <f t="shared" si="25"/>
        <v>CP134-PVZV Pre-Existing Standard</v>
      </c>
      <c r="E247" s="36" t="str">
        <f t="shared" si="26"/>
        <v>RETURN - 1st don of the week -STD</v>
      </c>
      <c r="F247" s="36" t="str">
        <f t="shared" si="27"/>
        <v>CP134-RETURN - 1st don of the week -STD</v>
      </c>
      <c r="G247" s="147">
        <f t="shared" si="28"/>
        <v>40</v>
      </c>
      <c r="H247" s="5">
        <v>10</v>
      </c>
      <c r="J247" s="5">
        <f t="shared" si="32"/>
        <v>50</v>
      </c>
      <c r="K247" s="143">
        <f t="shared" si="29"/>
        <v>50</v>
      </c>
      <c r="L247" s="5">
        <f t="shared" si="30"/>
        <v>0</v>
      </c>
    </row>
    <row r="248" spans="1:12" x14ac:dyDescent="0.45">
      <c r="A248" t="s">
        <v>693</v>
      </c>
      <c r="B248" t="s">
        <v>694</v>
      </c>
      <c r="C248" t="s">
        <v>942</v>
      </c>
      <c r="D248" s="36" t="str">
        <f t="shared" si="25"/>
        <v>CP685-2X Week Anti-D Pre-Existing</v>
      </c>
      <c r="E248" s="36" t="str">
        <f t="shared" si="26"/>
        <v>RETURN - 2nd don of the week -BONUS</v>
      </c>
      <c r="F248" s="36" t="str">
        <f t="shared" si="27"/>
        <v>CP685-RETURN - 2nd don of the week -BONUS</v>
      </c>
      <c r="G248" s="147">
        <f t="shared" si="28"/>
        <v>15</v>
      </c>
      <c r="H248" s="240">
        <f>200-2*(VLOOKUP(B248&amp;"-P Anti-D Pre-Existing Standard", AntiDSpecialty,4, FALSE))- 2*(VLOOKUP(B248&amp;"-P Anti-D Pre-Existing Standard", AntiDSpecialty,5, FALSE))-G248</f>
        <v>55</v>
      </c>
      <c r="J248" s="5">
        <f t="shared" si="32"/>
        <v>70</v>
      </c>
      <c r="K248" s="143" t="e">
        <f t="shared" si="29"/>
        <v>#N/A</v>
      </c>
      <c r="L248" s="5" t="e">
        <f t="shared" si="30"/>
        <v>#N/A</v>
      </c>
    </row>
    <row r="249" spans="1:12" x14ac:dyDescent="0.45">
      <c r="A249" t="s">
        <v>693</v>
      </c>
      <c r="B249" t="s">
        <v>694</v>
      </c>
      <c r="C249" t="s">
        <v>945</v>
      </c>
      <c r="D249" s="36" t="str">
        <f t="shared" si="25"/>
        <v>CP685-2X Week P RSV Pre-Existing</v>
      </c>
      <c r="E249" s="36" t="str">
        <f t="shared" si="26"/>
        <v>RETURN - 2nd don of the week -BONUS</v>
      </c>
      <c r="F249" s="36" t="str">
        <f t="shared" si="27"/>
        <v>CP685-RETURN - 2nd don of the week -BONUS</v>
      </c>
      <c r="G249" s="147">
        <f t="shared" si="28"/>
        <v>15</v>
      </c>
      <c r="H249" s="5">
        <v>10</v>
      </c>
      <c r="J249" s="5">
        <f t="shared" si="32"/>
        <v>25</v>
      </c>
      <c r="K249" s="143">
        <f t="shared" si="29"/>
        <v>25</v>
      </c>
      <c r="L249" s="5">
        <f t="shared" si="30"/>
        <v>0</v>
      </c>
    </row>
    <row r="250" spans="1:12" x14ac:dyDescent="0.45">
      <c r="A250" t="s">
        <v>693</v>
      </c>
      <c r="B250" t="s">
        <v>694</v>
      </c>
      <c r="C250" t="s">
        <v>946</v>
      </c>
      <c r="D250" s="36" t="str">
        <f t="shared" si="25"/>
        <v>CP685-P Anti-D Pre-Existing Standard</v>
      </c>
      <c r="E250" s="450" t="str">
        <f t="shared" si="26"/>
        <v>RETURN - 1st don of the week -STD</v>
      </c>
      <c r="F250" s="36" t="str">
        <f t="shared" si="27"/>
        <v>CP685-RETURN - 1st don of the week -STD</v>
      </c>
      <c r="G250" s="147">
        <f t="shared" si="28"/>
        <v>45</v>
      </c>
      <c r="H250" s="5">
        <v>20</v>
      </c>
      <c r="J250" s="5">
        <f t="shared" si="32"/>
        <v>65</v>
      </c>
      <c r="K250" s="143">
        <f t="shared" si="29"/>
        <v>50</v>
      </c>
      <c r="L250" s="5">
        <f t="shared" si="30"/>
        <v>15</v>
      </c>
    </row>
    <row r="251" spans="1:12" x14ac:dyDescent="0.45">
      <c r="A251" t="s">
        <v>693</v>
      </c>
      <c r="B251" t="s">
        <v>694</v>
      </c>
      <c r="C251" t="s">
        <v>950</v>
      </c>
      <c r="D251" s="239" t="str">
        <f t="shared" si="25"/>
        <v>CP685-P NORM KIG 10 Standard</v>
      </c>
      <c r="E251" s="239" t="str">
        <f t="shared" si="26"/>
        <v>RETURN - 1st don of the week -STD</v>
      </c>
      <c r="F251" s="239" t="str">
        <f t="shared" si="27"/>
        <v>CP685-RETURN - 1st don of the week -STD</v>
      </c>
      <c r="G251" s="147">
        <f t="shared" si="28"/>
        <v>45</v>
      </c>
      <c r="H251" s="240"/>
      <c r="I251" s="240"/>
      <c r="J251" s="240">
        <f t="shared" si="32"/>
        <v>45</v>
      </c>
      <c r="K251" s="241">
        <f t="shared" si="29"/>
        <v>45</v>
      </c>
      <c r="L251" s="240">
        <f t="shared" si="30"/>
        <v>0</v>
      </c>
    </row>
    <row r="252" spans="1:12" x14ac:dyDescent="0.45">
      <c r="A252" t="s">
        <v>693</v>
      </c>
      <c r="B252" t="s">
        <v>694</v>
      </c>
      <c r="C252" t="s">
        <v>951</v>
      </c>
      <c r="D252" s="239" t="str">
        <f t="shared" si="25"/>
        <v>CP685-P NORM KIG 10-1 Standard</v>
      </c>
      <c r="E252" s="239" t="str">
        <f t="shared" si="26"/>
        <v>RETURN - 1st don of the week -STD</v>
      </c>
      <c r="F252" s="239" t="str">
        <f t="shared" si="27"/>
        <v>CP685-RETURN - 1st don of the week -STD</v>
      </c>
      <c r="G252" s="147">
        <f t="shared" si="28"/>
        <v>45</v>
      </c>
      <c r="H252" s="240"/>
      <c r="I252" s="240"/>
      <c r="J252" s="240">
        <f t="shared" si="32"/>
        <v>45</v>
      </c>
      <c r="K252" s="241">
        <f t="shared" si="29"/>
        <v>45</v>
      </c>
      <c r="L252" s="240">
        <f t="shared" si="30"/>
        <v>0</v>
      </c>
    </row>
    <row r="253" spans="1:12" x14ac:dyDescent="0.45">
      <c r="A253" t="s">
        <v>693</v>
      </c>
      <c r="B253" t="s">
        <v>694</v>
      </c>
      <c r="C253" t="s">
        <v>952</v>
      </c>
      <c r="D253" s="239" t="str">
        <f t="shared" si="25"/>
        <v>CP685-P NORM KIG 10-2 Standard</v>
      </c>
      <c r="E253" s="239" t="str">
        <f t="shared" si="26"/>
        <v>RETURN - 1st don of the week -STD</v>
      </c>
      <c r="F253" s="239" t="str">
        <f t="shared" si="27"/>
        <v>CP685-RETURN - 1st don of the week -STD</v>
      </c>
      <c r="G253" s="147">
        <f t="shared" si="28"/>
        <v>45</v>
      </c>
      <c r="H253" s="240"/>
      <c r="I253" s="240"/>
      <c r="J253" s="240">
        <f t="shared" si="32"/>
        <v>45</v>
      </c>
      <c r="K253" s="241">
        <f t="shared" si="29"/>
        <v>45</v>
      </c>
      <c r="L253" s="240">
        <f t="shared" si="30"/>
        <v>0</v>
      </c>
    </row>
    <row r="254" spans="1:12" x14ac:dyDescent="0.45">
      <c r="A254" t="s">
        <v>693</v>
      </c>
      <c r="B254" t="s">
        <v>694</v>
      </c>
      <c r="C254" t="s">
        <v>953</v>
      </c>
      <c r="D254" s="239" t="str">
        <f t="shared" si="25"/>
        <v>CP685-P NORM KIG 10-3 Standard</v>
      </c>
      <c r="E254" s="239" t="str">
        <f t="shared" si="26"/>
        <v>RETURN - 1st don of the week -STD</v>
      </c>
      <c r="F254" s="239" t="str">
        <f t="shared" si="27"/>
        <v>CP685-RETURN - 1st don of the week -STD</v>
      </c>
      <c r="G254" s="147">
        <f t="shared" si="28"/>
        <v>45</v>
      </c>
      <c r="H254" s="240"/>
      <c r="I254" s="240"/>
      <c r="J254" s="240">
        <f t="shared" si="32"/>
        <v>45</v>
      </c>
      <c r="K254" s="241">
        <f t="shared" si="29"/>
        <v>45</v>
      </c>
      <c r="L254" s="240">
        <f t="shared" si="30"/>
        <v>0</v>
      </c>
    </row>
    <row r="255" spans="1:12" x14ac:dyDescent="0.45">
      <c r="A255" t="s">
        <v>693</v>
      </c>
      <c r="B255" t="s">
        <v>694</v>
      </c>
      <c r="C255" t="s">
        <v>954</v>
      </c>
      <c r="D255" s="239" t="str">
        <f t="shared" si="25"/>
        <v>CP685-P NORM KIG 10-4 Standard</v>
      </c>
      <c r="E255" s="239" t="str">
        <f t="shared" si="26"/>
        <v>RETURN - 1st don of the week -STD</v>
      </c>
      <c r="F255" s="239" t="str">
        <f t="shared" si="27"/>
        <v>CP685-RETURN - 1st don of the week -STD</v>
      </c>
      <c r="G255" s="147">
        <f t="shared" si="28"/>
        <v>45</v>
      </c>
      <c r="H255" s="240"/>
      <c r="I255" s="240"/>
      <c r="J255" s="240">
        <f t="shared" si="32"/>
        <v>45</v>
      </c>
      <c r="K255" s="241">
        <f t="shared" si="29"/>
        <v>45</v>
      </c>
      <c r="L255" s="240">
        <f t="shared" si="30"/>
        <v>0</v>
      </c>
    </row>
    <row r="256" spans="1:12" x14ac:dyDescent="0.45">
      <c r="A256" t="s">
        <v>693</v>
      </c>
      <c r="B256" t="s">
        <v>694</v>
      </c>
      <c r="C256" t="s">
        <v>955</v>
      </c>
      <c r="D256" s="36" t="str">
        <f t="shared" si="25"/>
        <v>CP685-P RSV Pre-Existing Standard</v>
      </c>
      <c r="E256" s="36" t="str">
        <f t="shared" si="26"/>
        <v>RETURN - 1st don of the week -STD</v>
      </c>
      <c r="F256" s="36" t="str">
        <f t="shared" si="27"/>
        <v>CP685-RETURN - 1st don of the week -STD</v>
      </c>
      <c r="G256" s="147">
        <f t="shared" si="28"/>
        <v>45</v>
      </c>
      <c r="H256" s="5">
        <v>0</v>
      </c>
      <c r="J256" s="5">
        <f t="shared" si="32"/>
        <v>45</v>
      </c>
      <c r="K256" s="143">
        <f t="shared" si="29"/>
        <v>45</v>
      </c>
      <c r="L256" s="5">
        <f t="shared" si="30"/>
        <v>0</v>
      </c>
    </row>
    <row r="257" spans="1:12" x14ac:dyDescent="0.45">
      <c r="A257" t="s">
        <v>259</v>
      </c>
      <c r="B257" t="s">
        <v>260</v>
      </c>
      <c r="C257" t="s">
        <v>942</v>
      </c>
      <c r="D257" s="36" t="str">
        <f t="shared" si="25"/>
        <v>CP184-2X Week Anti-D Pre-Existing</v>
      </c>
      <c r="E257" s="36" t="str">
        <f t="shared" si="26"/>
        <v>RETURN - 2nd don of the week -BONUS</v>
      </c>
      <c r="F257" s="36" t="str">
        <f t="shared" si="27"/>
        <v>CP184-RETURN - 2nd don of the week -BONUS</v>
      </c>
      <c r="G257" s="147">
        <f t="shared" si="28"/>
        <v>10</v>
      </c>
      <c r="H257" s="240">
        <f>200-2*(VLOOKUP(B257&amp;"-P Anti-D Pre-Existing Standard", AntiDSpecialty,4, FALSE))- 2*(VLOOKUP(B257&amp;"-P Anti-D Pre-Existing Standard", AntiDSpecialty,5, FALSE))-G257</f>
        <v>50</v>
      </c>
      <c r="J257" s="5">
        <f t="shared" si="32"/>
        <v>60</v>
      </c>
      <c r="K257" s="143" t="e">
        <f t="shared" si="29"/>
        <v>#N/A</v>
      </c>
      <c r="L257" s="5" t="e">
        <f t="shared" si="30"/>
        <v>#N/A</v>
      </c>
    </row>
    <row r="258" spans="1:12" x14ac:dyDescent="0.45">
      <c r="A258" t="s">
        <v>259</v>
      </c>
      <c r="B258" t="s">
        <v>260</v>
      </c>
      <c r="C258" s="144" t="s">
        <v>1001</v>
      </c>
      <c r="D258" s="36" t="str">
        <f t="shared" si="25"/>
        <v>CP184-2X Week P NORM KIG10_0</v>
      </c>
      <c r="E258" s="36" t="str">
        <f t="shared" si="26"/>
        <v>RETURN - 2nd don of the week -BONUS</v>
      </c>
      <c r="F258" s="36" t="str">
        <f t="shared" si="27"/>
        <v>CP184-RETURN - 2nd don of the week -BONUS</v>
      </c>
      <c r="G258" s="147">
        <f t="shared" si="28"/>
        <v>10</v>
      </c>
      <c r="H258" s="5">
        <v>10</v>
      </c>
      <c r="J258" s="5">
        <f t="shared" si="32"/>
        <v>20</v>
      </c>
      <c r="K258" s="143">
        <f t="shared" si="29"/>
        <v>20</v>
      </c>
      <c r="L258" s="5">
        <f t="shared" si="30"/>
        <v>0</v>
      </c>
    </row>
    <row r="259" spans="1:12" x14ac:dyDescent="0.45">
      <c r="A259" t="s">
        <v>259</v>
      </c>
      <c r="B259" t="s">
        <v>260</v>
      </c>
      <c r="C259" s="162" t="s">
        <v>1002</v>
      </c>
      <c r="D259" s="36" t="str">
        <f t="shared" si="25"/>
        <v>CP184-2X Week P NORM KIG10_2</v>
      </c>
      <c r="E259" s="36" t="str">
        <f t="shared" si="26"/>
        <v>RETURN - 2nd don of the week -BONUS</v>
      </c>
      <c r="F259" s="36" t="str">
        <f t="shared" si="27"/>
        <v>CP184-RETURN - 2nd don of the week -BONUS</v>
      </c>
      <c r="G259" s="147">
        <f t="shared" si="28"/>
        <v>10</v>
      </c>
      <c r="H259" s="5">
        <v>0</v>
      </c>
      <c r="J259" s="5">
        <f t="shared" si="32"/>
        <v>10</v>
      </c>
      <c r="K259" s="143">
        <f t="shared" si="29"/>
        <v>10</v>
      </c>
      <c r="L259" s="5">
        <f t="shared" si="30"/>
        <v>0</v>
      </c>
    </row>
    <row r="260" spans="1:12" x14ac:dyDescent="0.45">
      <c r="A260" t="s">
        <v>259</v>
      </c>
      <c r="B260" t="s">
        <v>260</v>
      </c>
      <c r="C260" s="144" t="s">
        <v>1003</v>
      </c>
      <c r="D260" s="36" t="str">
        <f t="shared" ref="D260:D323" si="33">B260&amp;"-"&amp;C260</f>
        <v>CP184-2X Week P NORM KIG10_3</v>
      </c>
      <c r="E260" s="36" t="str">
        <f t="shared" ref="E260:E323" si="34">VLOOKUP(C260,RULENAMELU,5,FALSE)</f>
        <v>RETURN - 2nd don of the week -BONUS</v>
      </c>
      <c r="F260" s="36" t="str">
        <f t="shared" ref="F260:F323" si="35">B260&amp;"-"&amp;E260</f>
        <v>CP184-RETURN - 2nd don of the week -BONUS</v>
      </c>
      <c r="G260" s="147">
        <f t="shared" ref="G260:G323" si="36">IFERROR(VLOOKUP(F260,SpecialtyBaseLU,37,FALSE),0)</f>
        <v>10</v>
      </c>
      <c r="H260" s="5">
        <v>0</v>
      </c>
      <c r="J260" s="5">
        <f t="shared" si="32"/>
        <v>10</v>
      </c>
      <c r="K260" s="143">
        <f t="shared" ref="K260:K323" si="37">VLOOKUP(D260,CurrentNLDataLU,11,FALSE)</f>
        <v>10</v>
      </c>
      <c r="L260" s="5">
        <f t="shared" ref="L260:L323" si="38">J260-K260</f>
        <v>0</v>
      </c>
    </row>
    <row r="261" spans="1:12" x14ac:dyDescent="0.45">
      <c r="A261" t="s">
        <v>259</v>
      </c>
      <c r="B261" t="s">
        <v>260</v>
      </c>
      <c r="C261" s="144" t="s">
        <v>1004</v>
      </c>
      <c r="D261" s="36" t="str">
        <f t="shared" si="33"/>
        <v>CP184-2X Week P NORM KIG10_4</v>
      </c>
      <c r="E261" s="36" t="str">
        <f t="shared" si="34"/>
        <v>RETURN - 2nd don of the week -BONUS</v>
      </c>
      <c r="F261" s="36" t="str">
        <f t="shared" si="35"/>
        <v>CP184-RETURN - 2nd don of the week -BONUS</v>
      </c>
      <c r="G261" s="147">
        <f t="shared" si="36"/>
        <v>10</v>
      </c>
      <c r="H261" s="5">
        <v>0</v>
      </c>
      <c r="J261" s="5">
        <f t="shared" si="32"/>
        <v>10</v>
      </c>
      <c r="K261" s="143">
        <f t="shared" si="37"/>
        <v>10</v>
      </c>
      <c r="L261" s="5">
        <f t="shared" si="38"/>
        <v>0</v>
      </c>
    </row>
    <row r="262" spans="1:12" x14ac:dyDescent="0.45">
      <c r="A262" t="s">
        <v>259</v>
      </c>
      <c r="B262" t="s">
        <v>260</v>
      </c>
      <c r="C262" t="s">
        <v>1005</v>
      </c>
      <c r="D262" s="36" t="str">
        <f t="shared" si="33"/>
        <v>CP184-2X Week P NORM KIG10-1</v>
      </c>
      <c r="E262" s="36" t="str">
        <f t="shared" si="34"/>
        <v>RETURN - 2nd don of the week -BONUS</v>
      </c>
      <c r="F262" s="36" t="str">
        <f t="shared" si="35"/>
        <v>CP184-RETURN - 2nd don of the week -BONUS</v>
      </c>
      <c r="G262" s="147">
        <f t="shared" si="36"/>
        <v>10</v>
      </c>
      <c r="J262" s="5">
        <f t="shared" si="32"/>
        <v>10</v>
      </c>
      <c r="K262" s="143">
        <f t="shared" si="37"/>
        <v>10</v>
      </c>
      <c r="L262" s="5">
        <f t="shared" si="38"/>
        <v>0</v>
      </c>
    </row>
    <row r="263" spans="1:12" x14ac:dyDescent="0.45">
      <c r="A263" t="s">
        <v>259</v>
      </c>
      <c r="B263" s="334" t="s">
        <v>260</v>
      </c>
      <c r="C263" s="334" t="s">
        <v>945</v>
      </c>
      <c r="D263" s="36" t="str">
        <f t="shared" si="33"/>
        <v>CP184-2X Week P RSV Pre-Existing</v>
      </c>
      <c r="E263" s="36" t="str">
        <f t="shared" si="34"/>
        <v>RETURN - 2nd don of the week -BONUS</v>
      </c>
      <c r="F263" s="36" t="str">
        <f t="shared" si="35"/>
        <v>CP184-RETURN - 2nd don of the week -BONUS</v>
      </c>
      <c r="G263" s="147">
        <f t="shared" si="36"/>
        <v>10</v>
      </c>
      <c r="H263" s="5">
        <v>10</v>
      </c>
      <c r="J263" s="5">
        <f t="shared" si="32"/>
        <v>20</v>
      </c>
      <c r="K263" s="143">
        <f t="shared" si="37"/>
        <v>20</v>
      </c>
      <c r="L263" s="5">
        <f t="shared" si="38"/>
        <v>0</v>
      </c>
    </row>
    <row r="264" spans="1:12" x14ac:dyDescent="0.45">
      <c r="A264" t="s">
        <v>259</v>
      </c>
      <c r="B264" t="s">
        <v>260</v>
      </c>
      <c r="C264" t="s">
        <v>968</v>
      </c>
      <c r="D264" s="36" t="str">
        <f t="shared" si="33"/>
        <v>CP184-2X Week P VZV Pre-Existing</v>
      </c>
      <c r="E264" s="36" t="str">
        <f t="shared" si="34"/>
        <v>RETURN - 2nd don of the week -BONUS</v>
      </c>
      <c r="F264" s="36" t="str">
        <f t="shared" si="35"/>
        <v>CP184-RETURN - 2nd don of the week -BONUS</v>
      </c>
      <c r="G264" s="147">
        <f t="shared" si="36"/>
        <v>10</v>
      </c>
      <c r="H264" s="5">
        <v>0</v>
      </c>
      <c r="J264" s="5">
        <f t="shared" si="32"/>
        <v>10</v>
      </c>
      <c r="K264" s="143">
        <f t="shared" si="37"/>
        <v>10</v>
      </c>
      <c r="L264" s="5">
        <f t="shared" si="38"/>
        <v>0</v>
      </c>
    </row>
    <row r="265" spans="1:12" x14ac:dyDescent="0.45">
      <c r="A265" t="s">
        <v>259</v>
      </c>
      <c r="B265" t="s">
        <v>260</v>
      </c>
      <c r="C265" t="s">
        <v>985</v>
      </c>
      <c r="D265" s="239" t="str">
        <f t="shared" si="33"/>
        <v>CP184-Anthrax Booster Immunization</v>
      </c>
      <c r="E265" s="239">
        <f t="shared" si="34"/>
        <v>0</v>
      </c>
      <c r="F265" s="239" t="str">
        <f t="shared" si="35"/>
        <v>CP184-0</v>
      </c>
      <c r="G265" s="147">
        <f t="shared" si="36"/>
        <v>0</v>
      </c>
      <c r="H265" s="240"/>
      <c r="I265" s="240">
        <v>200</v>
      </c>
      <c r="J265" s="240">
        <f t="shared" si="32"/>
        <v>200</v>
      </c>
      <c r="K265" s="241">
        <f t="shared" si="37"/>
        <v>200</v>
      </c>
      <c r="L265" s="240">
        <f t="shared" si="38"/>
        <v>0</v>
      </c>
    </row>
    <row r="266" spans="1:12" s="352" customFormat="1" x14ac:dyDescent="0.45">
      <c r="A266" t="s">
        <v>259</v>
      </c>
      <c r="B266" t="s">
        <v>260</v>
      </c>
      <c r="C266" t="s">
        <v>986</v>
      </c>
      <c r="D266" s="239" t="str">
        <f t="shared" si="33"/>
        <v>CP184-Anthrax P1 (1 Month Priming) Imm</v>
      </c>
      <c r="E266" s="239">
        <f t="shared" si="34"/>
        <v>0</v>
      </c>
      <c r="F266" s="239" t="str">
        <f t="shared" si="35"/>
        <v>CP184-0</v>
      </c>
      <c r="G266" s="147">
        <f t="shared" si="36"/>
        <v>0</v>
      </c>
      <c r="H266" s="240"/>
      <c r="I266" s="240">
        <v>75</v>
      </c>
      <c r="J266" s="240">
        <f t="shared" si="32"/>
        <v>75</v>
      </c>
      <c r="K266" s="241">
        <f t="shared" si="37"/>
        <v>75</v>
      </c>
      <c r="L266" s="240">
        <f t="shared" si="38"/>
        <v>0</v>
      </c>
    </row>
    <row r="267" spans="1:12" x14ac:dyDescent="0.45">
      <c r="A267" t="s">
        <v>259</v>
      </c>
      <c r="B267" t="s">
        <v>260</v>
      </c>
      <c r="C267" t="s">
        <v>987</v>
      </c>
      <c r="D267" s="239" t="str">
        <f t="shared" si="33"/>
        <v>CP184-Anthrax P6 (6 Month Priming) Imm</v>
      </c>
      <c r="E267" s="239">
        <f t="shared" si="34"/>
        <v>0</v>
      </c>
      <c r="F267" s="239" t="str">
        <f t="shared" si="35"/>
        <v>CP184-0</v>
      </c>
      <c r="G267" s="147">
        <f t="shared" si="36"/>
        <v>0</v>
      </c>
      <c r="H267" s="240"/>
      <c r="I267" s="240">
        <v>125</v>
      </c>
      <c r="J267" s="240">
        <f t="shared" si="32"/>
        <v>125</v>
      </c>
      <c r="K267" s="241">
        <f t="shared" si="37"/>
        <v>125</v>
      </c>
      <c r="L267" s="240">
        <f t="shared" si="38"/>
        <v>0</v>
      </c>
    </row>
    <row r="268" spans="1:12" x14ac:dyDescent="0.45">
      <c r="A268" t="s">
        <v>259</v>
      </c>
      <c r="B268" t="s">
        <v>260</v>
      </c>
      <c r="C268" t="s">
        <v>988</v>
      </c>
      <c r="D268" s="239" t="str">
        <f t="shared" si="33"/>
        <v>CP184-Anthrax PO (Day 0 Priming) Immun</v>
      </c>
      <c r="E268" s="239">
        <f t="shared" si="34"/>
        <v>0</v>
      </c>
      <c r="F268" s="239" t="str">
        <f t="shared" si="35"/>
        <v>CP184-0</v>
      </c>
      <c r="G268" s="147">
        <f t="shared" si="36"/>
        <v>0</v>
      </c>
      <c r="H268" s="240"/>
      <c r="I268" s="240">
        <v>25</v>
      </c>
      <c r="J268" s="240">
        <f t="shared" si="32"/>
        <v>25</v>
      </c>
      <c r="K268" s="241">
        <f t="shared" si="37"/>
        <v>25</v>
      </c>
      <c r="L268" s="240">
        <f t="shared" si="38"/>
        <v>0</v>
      </c>
    </row>
    <row r="269" spans="1:12" x14ac:dyDescent="0.45">
      <c r="A269" t="s">
        <v>259</v>
      </c>
      <c r="B269" t="s">
        <v>260</v>
      </c>
      <c r="C269" t="s">
        <v>989</v>
      </c>
      <c r="D269" s="239" t="str">
        <f t="shared" si="33"/>
        <v>CP184-Anthrax Referral</v>
      </c>
      <c r="E269" s="239">
        <f t="shared" si="34"/>
        <v>0</v>
      </c>
      <c r="F269" s="239" t="str">
        <f t="shared" si="35"/>
        <v>CP184-0</v>
      </c>
      <c r="G269" s="147">
        <f t="shared" si="36"/>
        <v>0</v>
      </c>
      <c r="H269" s="240"/>
      <c r="I269" s="240">
        <v>50</v>
      </c>
      <c r="J269" s="240">
        <f t="shared" si="32"/>
        <v>50</v>
      </c>
      <c r="K269" s="241">
        <f t="shared" si="37"/>
        <v>50</v>
      </c>
      <c r="L269" s="240">
        <f t="shared" si="38"/>
        <v>0</v>
      </c>
    </row>
    <row r="270" spans="1:12" x14ac:dyDescent="0.45">
      <c r="A270" t="s">
        <v>259</v>
      </c>
      <c r="B270" t="s">
        <v>260</v>
      </c>
      <c r="C270" t="s">
        <v>990</v>
      </c>
      <c r="D270" s="239" t="str">
        <f t="shared" si="33"/>
        <v>CP184-P Anthrax 1st Donation</v>
      </c>
      <c r="E270" s="239">
        <f t="shared" si="34"/>
        <v>0</v>
      </c>
      <c r="F270" s="239" t="str">
        <f t="shared" si="35"/>
        <v>CP184-0</v>
      </c>
      <c r="G270" s="147">
        <f t="shared" si="36"/>
        <v>0</v>
      </c>
      <c r="H270" s="240"/>
      <c r="I270" s="240">
        <v>50</v>
      </c>
      <c r="J270" s="240">
        <f t="shared" si="32"/>
        <v>50</v>
      </c>
      <c r="K270" s="241">
        <f t="shared" si="37"/>
        <v>50</v>
      </c>
      <c r="L270" s="240">
        <f t="shared" si="38"/>
        <v>0</v>
      </c>
    </row>
    <row r="271" spans="1:12" x14ac:dyDescent="0.45">
      <c r="A271" t="s">
        <v>259</v>
      </c>
      <c r="B271" t="s">
        <v>260</v>
      </c>
      <c r="C271" t="s">
        <v>991</v>
      </c>
      <c r="D271" s="239" t="str">
        <f t="shared" si="33"/>
        <v>CP184-P Anthrax 2nd Donation</v>
      </c>
      <c r="E271" s="239">
        <f t="shared" si="34"/>
        <v>0</v>
      </c>
      <c r="F271" s="239" t="str">
        <f t="shared" si="35"/>
        <v>CP184-0</v>
      </c>
      <c r="G271" s="147">
        <f t="shared" si="36"/>
        <v>0</v>
      </c>
      <c r="H271" s="240"/>
      <c r="I271" s="240">
        <v>50</v>
      </c>
      <c r="J271" s="240">
        <f t="shared" si="32"/>
        <v>50</v>
      </c>
      <c r="K271" s="241">
        <f t="shared" si="37"/>
        <v>50</v>
      </c>
      <c r="L271" s="240">
        <f t="shared" si="38"/>
        <v>0</v>
      </c>
    </row>
    <row r="272" spans="1:12" x14ac:dyDescent="0.45">
      <c r="A272" t="s">
        <v>259</v>
      </c>
      <c r="B272" t="s">
        <v>260</v>
      </c>
      <c r="C272" t="s">
        <v>992</v>
      </c>
      <c r="D272" s="239" t="str">
        <f t="shared" si="33"/>
        <v>CP184-P Anthrax 3rd Donation</v>
      </c>
      <c r="E272" s="239">
        <f t="shared" si="34"/>
        <v>0</v>
      </c>
      <c r="F272" s="239" t="str">
        <f t="shared" si="35"/>
        <v>CP184-0</v>
      </c>
      <c r="G272" s="147">
        <f t="shared" si="36"/>
        <v>0</v>
      </c>
      <c r="H272" s="240"/>
      <c r="I272" s="240">
        <v>50</v>
      </c>
      <c r="J272" s="240">
        <f t="shared" si="32"/>
        <v>50</v>
      </c>
      <c r="K272" s="241">
        <f t="shared" si="37"/>
        <v>50</v>
      </c>
      <c r="L272" s="240">
        <f t="shared" si="38"/>
        <v>0</v>
      </c>
    </row>
    <row r="273" spans="1:12" x14ac:dyDescent="0.45">
      <c r="A273" t="s">
        <v>259</v>
      </c>
      <c r="B273" t="s">
        <v>260</v>
      </c>
      <c r="C273" t="s">
        <v>993</v>
      </c>
      <c r="D273" s="239" t="str">
        <f t="shared" si="33"/>
        <v>CP184-P Anthrax 4th Donation</v>
      </c>
      <c r="E273" s="239">
        <f t="shared" si="34"/>
        <v>0</v>
      </c>
      <c r="F273" s="239" t="str">
        <f t="shared" si="35"/>
        <v>CP184-0</v>
      </c>
      <c r="G273" s="147">
        <f t="shared" si="36"/>
        <v>0</v>
      </c>
      <c r="H273" s="240"/>
      <c r="I273" s="240">
        <v>50</v>
      </c>
      <c r="J273" s="240">
        <f t="shared" si="32"/>
        <v>50</v>
      </c>
      <c r="K273" s="241">
        <f t="shared" si="37"/>
        <v>50</v>
      </c>
      <c r="L273" s="240">
        <f t="shared" si="38"/>
        <v>0</v>
      </c>
    </row>
    <row r="274" spans="1:12" x14ac:dyDescent="0.45">
      <c r="A274" t="s">
        <v>259</v>
      </c>
      <c r="B274" t="s">
        <v>260</v>
      </c>
      <c r="C274" t="s">
        <v>994</v>
      </c>
      <c r="D274" s="239" t="str">
        <f t="shared" si="33"/>
        <v>CP184-P Anthrax 5th Donation</v>
      </c>
      <c r="E274" s="239">
        <f t="shared" si="34"/>
        <v>0</v>
      </c>
      <c r="F274" s="239" t="str">
        <f t="shared" si="35"/>
        <v>CP184-0</v>
      </c>
      <c r="G274" s="147">
        <f t="shared" si="36"/>
        <v>0</v>
      </c>
      <c r="H274" s="240"/>
      <c r="I274" s="240">
        <v>50</v>
      </c>
      <c r="J274" s="240">
        <f t="shared" si="32"/>
        <v>50</v>
      </c>
      <c r="K274" s="241">
        <f t="shared" si="37"/>
        <v>50</v>
      </c>
      <c r="L274" s="240">
        <f t="shared" si="38"/>
        <v>0</v>
      </c>
    </row>
    <row r="275" spans="1:12" x14ac:dyDescent="0.45">
      <c r="A275" t="s">
        <v>259</v>
      </c>
      <c r="B275" t="s">
        <v>260</v>
      </c>
      <c r="C275" t="s">
        <v>995</v>
      </c>
      <c r="D275" s="239" t="str">
        <f t="shared" si="33"/>
        <v>CP184-P Anthrax 6th Donation</v>
      </c>
      <c r="E275" s="239">
        <f t="shared" si="34"/>
        <v>0</v>
      </c>
      <c r="F275" s="239" t="str">
        <f t="shared" si="35"/>
        <v>CP184-0</v>
      </c>
      <c r="G275" s="147">
        <f t="shared" si="36"/>
        <v>0</v>
      </c>
      <c r="H275" s="240"/>
      <c r="I275" s="240">
        <v>50</v>
      </c>
      <c r="J275" s="240">
        <f t="shared" si="32"/>
        <v>50</v>
      </c>
      <c r="K275" s="241">
        <f t="shared" si="37"/>
        <v>50</v>
      </c>
      <c r="L275" s="240">
        <f t="shared" si="38"/>
        <v>0</v>
      </c>
    </row>
    <row r="276" spans="1:12" x14ac:dyDescent="0.45">
      <c r="A276" t="s">
        <v>259</v>
      </c>
      <c r="B276" t="s">
        <v>260</v>
      </c>
      <c r="C276" t="s">
        <v>996</v>
      </c>
      <c r="D276" s="239" t="str">
        <f t="shared" si="33"/>
        <v>CP184-P Anthrax 7th Donation</v>
      </c>
      <c r="E276" s="239">
        <f t="shared" si="34"/>
        <v>0</v>
      </c>
      <c r="F276" s="239" t="str">
        <f t="shared" si="35"/>
        <v>CP184-0</v>
      </c>
      <c r="G276" s="147">
        <f t="shared" si="36"/>
        <v>0</v>
      </c>
      <c r="H276" s="240"/>
      <c r="I276" s="240">
        <v>50</v>
      </c>
      <c r="J276" s="240">
        <f t="shared" si="32"/>
        <v>50</v>
      </c>
      <c r="K276" s="241">
        <f t="shared" si="37"/>
        <v>50</v>
      </c>
      <c r="L276" s="240">
        <f t="shared" si="38"/>
        <v>0</v>
      </c>
    </row>
    <row r="277" spans="1:12" x14ac:dyDescent="0.45">
      <c r="A277" t="s">
        <v>259</v>
      </c>
      <c r="B277" t="s">
        <v>260</v>
      </c>
      <c r="C277" t="s">
        <v>997</v>
      </c>
      <c r="D277" s="239" t="str">
        <f t="shared" si="33"/>
        <v>CP184-P Anthrax 8th Donation</v>
      </c>
      <c r="E277" s="239">
        <f t="shared" si="34"/>
        <v>0</v>
      </c>
      <c r="F277" s="239" t="str">
        <f t="shared" si="35"/>
        <v>CP184-0</v>
      </c>
      <c r="G277" s="147">
        <f t="shared" si="36"/>
        <v>0</v>
      </c>
      <c r="H277" s="240"/>
      <c r="I277" s="240">
        <v>50</v>
      </c>
      <c r="J277" s="240">
        <f t="shared" si="32"/>
        <v>50</v>
      </c>
      <c r="K277" s="241">
        <f t="shared" si="37"/>
        <v>50</v>
      </c>
      <c r="L277" s="240">
        <f t="shared" si="38"/>
        <v>0</v>
      </c>
    </row>
    <row r="278" spans="1:12" x14ac:dyDescent="0.45">
      <c r="A278" t="s">
        <v>259</v>
      </c>
      <c r="B278" t="s">
        <v>260</v>
      </c>
      <c r="C278" t="s">
        <v>998</v>
      </c>
      <c r="D278" s="239" t="str">
        <f t="shared" si="33"/>
        <v>CP184-P Anthrax Standard</v>
      </c>
      <c r="E278" s="239">
        <f t="shared" si="34"/>
        <v>0</v>
      </c>
      <c r="F278" s="239" t="str">
        <f t="shared" si="35"/>
        <v>CP184-0</v>
      </c>
      <c r="G278" s="147">
        <f t="shared" si="36"/>
        <v>0</v>
      </c>
      <c r="H278" s="240"/>
      <c r="I278" s="240">
        <v>100</v>
      </c>
      <c r="J278" s="240">
        <f t="shared" si="32"/>
        <v>100</v>
      </c>
      <c r="K278" s="241">
        <f t="shared" si="37"/>
        <v>100</v>
      </c>
      <c r="L278" s="240">
        <f t="shared" si="38"/>
        <v>0</v>
      </c>
    </row>
    <row r="279" spans="1:12" x14ac:dyDescent="0.45">
      <c r="A279" t="s">
        <v>259</v>
      </c>
      <c r="B279" t="s">
        <v>260</v>
      </c>
      <c r="C279" t="s">
        <v>946</v>
      </c>
      <c r="D279" s="36" t="str">
        <f t="shared" si="33"/>
        <v>CP184-P Anti-D Pre-Existing Standard</v>
      </c>
      <c r="E279" s="450" t="str">
        <f t="shared" si="34"/>
        <v>RETURN - 1st don of the week -STD</v>
      </c>
      <c r="F279" s="36" t="str">
        <f t="shared" si="35"/>
        <v>CP184-RETURN - 1st don of the week -STD</v>
      </c>
      <c r="G279" s="147">
        <f t="shared" si="36"/>
        <v>50</v>
      </c>
      <c r="H279" s="5">
        <v>20</v>
      </c>
      <c r="J279" s="5">
        <f t="shared" si="32"/>
        <v>70</v>
      </c>
      <c r="K279" s="143">
        <f t="shared" si="37"/>
        <v>50</v>
      </c>
      <c r="L279" s="5">
        <f t="shared" si="38"/>
        <v>20</v>
      </c>
    </row>
    <row r="280" spans="1:12" x14ac:dyDescent="0.45">
      <c r="A280" t="s">
        <v>259</v>
      </c>
      <c r="B280" t="s">
        <v>260</v>
      </c>
      <c r="C280" s="144" t="s">
        <v>950</v>
      </c>
      <c r="D280" s="36" t="str">
        <f t="shared" si="33"/>
        <v>CP184-P NORM KIG 10 Standard</v>
      </c>
      <c r="E280" s="36" t="str">
        <f t="shared" si="34"/>
        <v>RETURN - 1st don of the week -STD</v>
      </c>
      <c r="F280" s="36" t="str">
        <f t="shared" si="35"/>
        <v>CP184-RETURN - 1st don of the week -STD</v>
      </c>
      <c r="G280" s="147">
        <f t="shared" si="36"/>
        <v>50</v>
      </c>
      <c r="H280" s="5">
        <v>0</v>
      </c>
      <c r="J280" s="5">
        <f t="shared" si="32"/>
        <v>50</v>
      </c>
      <c r="K280" s="143">
        <f t="shared" si="37"/>
        <v>50</v>
      </c>
      <c r="L280" s="5">
        <f t="shared" si="38"/>
        <v>0</v>
      </c>
    </row>
    <row r="281" spans="1:12" x14ac:dyDescent="0.45">
      <c r="A281" t="s">
        <v>259</v>
      </c>
      <c r="B281" t="s">
        <v>260</v>
      </c>
      <c r="C281" s="144" t="s">
        <v>951</v>
      </c>
      <c r="D281" s="36" t="str">
        <f t="shared" si="33"/>
        <v>CP184-P NORM KIG 10-1 Standard</v>
      </c>
      <c r="E281" s="36" t="str">
        <f t="shared" si="34"/>
        <v>RETURN - 1st don of the week -STD</v>
      </c>
      <c r="F281" s="36" t="str">
        <f t="shared" si="35"/>
        <v>CP184-RETURN - 1st don of the week -STD</v>
      </c>
      <c r="G281" s="147">
        <f t="shared" si="36"/>
        <v>50</v>
      </c>
      <c r="H281" s="5">
        <v>0</v>
      </c>
      <c r="J281" s="5">
        <f t="shared" si="32"/>
        <v>50</v>
      </c>
      <c r="K281" s="143">
        <f t="shared" si="37"/>
        <v>50</v>
      </c>
      <c r="L281" s="5">
        <f t="shared" si="38"/>
        <v>0</v>
      </c>
    </row>
    <row r="282" spans="1:12" x14ac:dyDescent="0.45">
      <c r="A282" t="s">
        <v>259</v>
      </c>
      <c r="B282" t="s">
        <v>260</v>
      </c>
      <c r="C282" s="144" t="s">
        <v>952</v>
      </c>
      <c r="D282" s="36" t="str">
        <f t="shared" si="33"/>
        <v>CP184-P NORM KIG 10-2 Standard</v>
      </c>
      <c r="E282" s="36" t="str">
        <f t="shared" si="34"/>
        <v>RETURN - 1st don of the week -STD</v>
      </c>
      <c r="F282" s="36" t="str">
        <f t="shared" si="35"/>
        <v>CP184-RETURN - 1st don of the week -STD</v>
      </c>
      <c r="G282" s="147">
        <f t="shared" si="36"/>
        <v>50</v>
      </c>
      <c r="H282" s="5">
        <v>0</v>
      </c>
      <c r="J282" s="5">
        <f t="shared" si="32"/>
        <v>50</v>
      </c>
      <c r="K282" s="143">
        <f t="shared" si="37"/>
        <v>50</v>
      </c>
      <c r="L282" s="5">
        <f t="shared" si="38"/>
        <v>0</v>
      </c>
    </row>
    <row r="283" spans="1:12" x14ac:dyDescent="0.45">
      <c r="A283" t="s">
        <v>259</v>
      </c>
      <c r="B283" t="s">
        <v>260</v>
      </c>
      <c r="C283" s="144" t="s">
        <v>953</v>
      </c>
      <c r="D283" s="36" t="str">
        <f t="shared" si="33"/>
        <v>CP184-P NORM KIG 10-3 Standard</v>
      </c>
      <c r="E283" s="36" t="str">
        <f t="shared" si="34"/>
        <v>RETURN - 1st don of the week -STD</v>
      </c>
      <c r="F283" s="36" t="str">
        <f t="shared" si="35"/>
        <v>CP184-RETURN - 1st don of the week -STD</v>
      </c>
      <c r="G283" s="147">
        <f t="shared" si="36"/>
        <v>50</v>
      </c>
      <c r="H283" s="5">
        <v>0</v>
      </c>
      <c r="J283" s="5">
        <f t="shared" si="32"/>
        <v>50</v>
      </c>
      <c r="K283" s="143">
        <f t="shared" si="37"/>
        <v>50</v>
      </c>
      <c r="L283" s="5">
        <f t="shared" si="38"/>
        <v>0</v>
      </c>
    </row>
    <row r="284" spans="1:12" x14ac:dyDescent="0.45">
      <c r="A284" t="s">
        <v>259</v>
      </c>
      <c r="B284" t="s">
        <v>260</v>
      </c>
      <c r="C284" s="144" t="s">
        <v>954</v>
      </c>
      <c r="D284" s="36" t="str">
        <f t="shared" si="33"/>
        <v>CP184-P NORM KIG 10-4 Standard</v>
      </c>
      <c r="E284" s="36" t="str">
        <f t="shared" si="34"/>
        <v>RETURN - 1st don of the week -STD</v>
      </c>
      <c r="F284" s="36" t="str">
        <f t="shared" si="35"/>
        <v>CP184-RETURN - 1st don of the week -STD</v>
      </c>
      <c r="G284" s="147">
        <f t="shared" si="36"/>
        <v>50</v>
      </c>
      <c r="H284" s="5">
        <v>0</v>
      </c>
      <c r="J284" s="5">
        <f t="shared" si="32"/>
        <v>50</v>
      </c>
      <c r="K284" s="143">
        <f t="shared" si="37"/>
        <v>50</v>
      </c>
      <c r="L284" s="5">
        <f t="shared" si="38"/>
        <v>0</v>
      </c>
    </row>
    <row r="285" spans="1:12" s="352" customFormat="1" x14ac:dyDescent="0.45">
      <c r="A285" t="s">
        <v>259</v>
      </c>
      <c r="B285" s="334" t="s">
        <v>260</v>
      </c>
      <c r="C285" s="334" t="s">
        <v>955</v>
      </c>
      <c r="D285" s="36" t="str">
        <f t="shared" si="33"/>
        <v>CP184-P RSV Pre-Existing Standard</v>
      </c>
      <c r="E285" s="36" t="str">
        <f t="shared" si="34"/>
        <v>RETURN - 1st don of the week -STD</v>
      </c>
      <c r="F285" s="36" t="str">
        <f t="shared" si="35"/>
        <v>CP184-RETURN - 1st don of the week -STD</v>
      </c>
      <c r="G285" s="147">
        <f t="shared" si="36"/>
        <v>50</v>
      </c>
      <c r="H285" s="5"/>
      <c r="I285" s="5"/>
      <c r="J285" s="5">
        <f t="shared" si="32"/>
        <v>50</v>
      </c>
      <c r="K285" s="143">
        <f t="shared" si="37"/>
        <v>50</v>
      </c>
      <c r="L285" s="5">
        <f t="shared" si="38"/>
        <v>0</v>
      </c>
    </row>
    <row r="286" spans="1:12" x14ac:dyDescent="0.45">
      <c r="A286" t="s">
        <v>259</v>
      </c>
      <c r="B286" t="s">
        <v>260</v>
      </c>
      <c r="C286" t="s">
        <v>956</v>
      </c>
      <c r="D286" s="36" t="str">
        <f t="shared" si="33"/>
        <v>CP184-P Vaccinia Standard</v>
      </c>
      <c r="E286" s="36">
        <f t="shared" si="34"/>
        <v>0</v>
      </c>
      <c r="F286" s="36" t="str">
        <f t="shared" si="35"/>
        <v>CP184-0</v>
      </c>
      <c r="G286" s="147">
        <f t="shared" si="36"/>
        <v>0</v>
      </c>
      <c r="I286" s="5">
        <v>100</v>
      </c>
      <c r="J286" s="5">
        <f t="shared" si="32"/>
        <v>100</v>
      </c>
      <c r="K286" s="143">
        <f t="shared" si="37"/>
        <v>100</v>
      </c>
      <c r="L286" s="5">
        <f t="shared" si="38"/>
        <v>0</v>
      </c>
    </row>
    <row r="287" spans="1:12" x14ac:dyDescent="0.45">
      <c r="A287" t="s">
        <v>259</v>
      </c>
      <c r="B287" t="s">
        <v>260</v>
      </c>
      <c r="C287" t="s">
        <v>972</v>
      </c>
      <c r="D287" s="36" t="str">
        <f t="shared" si="33"/>
        <v>CP184-PVZV Pre-Existing Standard</v>
      </c>
      <c r="E287" s="36" t="str">
        <f t="shared" si="34"/>
        <v>RETURN - 1st don of the week -STD</v>
      </c>
      <c r="F287" s="36" t="str">
        <f t="shared" si="35"/>
        <v>CP184-RETURN - 1st don of the week -STD</v>
      </c>
      <c r="G287" s="147">
        <f t="shared" si="36"/>
        <v>50</v>
      </c>
      <c r="H287" s="5">
        <v>20</v>
      </c>
      <c r="J287" s="5">
        <f t="shared" si="32"/>
        <v>70</v>
      </c>
      <c r="K287" s="143">
        <f t="shared" si="37"/>
        <v>70</v>
      </c>
      <c r="L287" s="5">
        <f t="shared" si="38"/>
        <v>0</v>
      </c>
    </row>
    <row r="288" spans="1:12" x14ac:dyDescent="0.45">
      <c r="A288" t="s">
        <v>259</v>
      </c>
      <c r="B288" t="s">
        <v>260</v>
      </c>
      <c r="C288" t="s">
        <v>957</v>
      </c>
      <c r="D288" s="36" t="str">
        <f t="shared" si="33"/>
        <v>CP184-Vaccinia - 1st Donation</v>
      </c>
      <c r="E288" s="36">
        <f t="shared" si="34"/>
        <v>0</v>
      </c>
      <c r="F288" s="36" t="str">
        <f t="shared" si="35"/>
        <v>CP184-0</v>
      </c>
      <c r="G288" s="147">
        <f t="shared" si="36"/>
        <v>0</v>
      </c>
      <c r="I288" s="5">
        <v>150</v>
      </c>
      <c r="J288" s="5">
        <f t="shared" si="32"/>
        <v>150</v>
      </c>
      <c r="K288" s="143">
        <f t="shared" si="37"/>
        <v>150</v>
      </c>
      <c r="L288" s="5">
        <f t="shared" si="38"/>
        <v>0</v>
      </c>
    </row>
    <row r="289" spans="1:12" x14ac:dyDescent="0.45">
      <c r="A289" t="s">
        <v>259</v>
      </c>
      <c r="B289" t="s">
        <v>260</v>
      </c>
      <c r="C289" t="s">
        <v>958</v>
      </c>
      <c r="D289" s="36" t="str">
        <f t="shared" si="33"/>
        <v>CP184-Vaccinia - 2nd Donation</v>
      </c>
      <c r="E289" s="36">
        <f t="shared" si="34"/>
        <v>0</v>
      </c>
      <c r="F289" s="36" t="str">
        <f t="shared" si="35"/>
        <v>CP184-0</v>
      </c>
      <c r="G289" s="147">
        <f t="shared" si="36"/>
        <v>0</v>
      </c>
      <c r="I289" s="5">
        <v>250</v>
      </c>
      <c r="J289" s="5">
        <f t="shared" si="32"/>
        <v>250</v>
      </c>
      <c r="K289" s="143">
        <f t="shared" si="37"/>
        <v>250</v>
      </c>
      <c r="L289" s="5">
        <f t="shared" si="38"/>
        <v>0</v>
      </c>
    </row>
    <row r="290" spans="1:12" x14ac:dyDescent="0.45">
      <c r="A290" t="s">
        <v>259</v>
      </c>
      <c r="B290" t="s">
        <v>260</v>
      </c>
      <c r="C290" t="s">
        <v>959</v>
      </c>
      <c r="D290" s="36" t="str">
        <f t="shared" si="33"/>
        <v>CP184-Vaccinia - 3rd Donation</v>
      </c>
      <c r="E290" s="36">
        <f t="shared" si="34"/>
        <v>0</v>
      </c>
      <c r="F290" s="36" t="str">
        <f t="shared" si="35"/>
        <v>CP184-0</v>
      </c>
      <c r="G290" s="147">
        <f t="shared" si="36"/>
        <v>0</v>
      </c>
      <c r="I290" s="5">
        <v>300</v>
      </c>
      <c r="J290" s="5">
        <f t="shared" si="32"/>
        <v>300</v>
      </c>
      <c r="K290" s="143">
        <f t="shared" si="37"/>
        <v>300</v>
      </c>
      <c r="L290" s="5">
        <f t="shared" si="38"/>
        <v>0</v>
      </c>
    </row>
    <row r="291" spans="1:12" x14ac:dyDescent="0.45">
      <c r="A291" t="s">
        <v>259</v>
      </c>
      <c r="B291" t="s">
        <v>260</v>
      </c>
      <c r="C291" t="s">
        <v>960</v>
      </c>
      <c r="D291" s="36" t="str">
        <f t="shared" si="33"/>
        <v>CP184-Vaccinia - 4th Donation</v>
      </c>
      <c r="E291" s="36">
        <f t="shared" si="34"/>
        <v>0</v>
      </c>
      <c r="F291" s="36" t="str">
        <f t="shared" si="35"/>
        <v>CP184-0</v>
      </c>
      <c r="G291" s="147">
        <f t="shared" si="36"/>
        <v>0</v>
      </c>
      <c r="I291" s="5">
        <v>300</v>
      </c>
      <c r="J291" s="5">
        <f t="shared" si="32"/>
        <v>300</v>
      </c>
      <c r="K291" s="143">
        <f t="shared" si="37"/>
        <v>300</v>
      </c>
      <c r="L291" s="5">
        <f t="shared" si="38"/>
        <v>0</v>
      </c>
    </row>
    <row r="292" spans="1:12" x14ac:dyDescent="0.45">
      <c r="A292" t="s">
        <v>303</v>
      </c>
      <c r="B292" t="s">
        <v>306</v>
      </c>
      <c r="C292" t="s">
        <v>942</v>
      </c>
      <c r="D292" s="36" t="str">
        <f t="shared" si="33"/>
        <v>CP530-2X Week Anti-D Pre-Existing</v>
      </c>
      <c r="E292" s="36" t="str">
        <f t="shared" si="34"/>
        <v>RETURN - 2nd don of the week -BONUS</v>
      </c>
      <c r="F292" s="36" t="str">
        <f t="shared" si="35"/>
        <v>CP530-RETURN - 2nd don of the week -BONUS</v>
      </c>
      <c r="G292" s="147">
        <f t="shared" si="36"/>
        <v>10</v>
      </c>
      <c r="H292" s="240">
        <f>200-2*(VLOOKUP(B292&amp;"-P Anti-D Pre-Existing Standard", AntiDSpecialty,4, FALSE))- 2*(VLOOKUP(B292&amp;"-P Anti-D Pre-Existing Standard", AntiDSpecialty,5, FALSE))-G292</f>
        <v>40</v>
      </c>
      <c r="J292" s="5">
        <f t="shared" ref="J292:J355" si="39">G292+H292+I292</f>
        <v>50</v>
      </c>
      <c r="K292" s="143" t="e">
        <f t="shared" si="37"/>
        <v>#N/A</v>
      </c>
      <c r="L292" s="5" t="e">
        <f t="shared" si="38"/>
        <v>#N/A</v>
      </c>
    </row>
    <row r="293" spans="1:12" x14ac:dyDescent="0.45">
      <c r="A293" t="s">
        <v>303</v>
      </c>
      <c r="B293" t="s">
        <v>306</v>
      </c>
      <c r="C293" s="144" t="s">
        <v>1001</v>
      </c>
      <c r="D293" s="36" t="str">
        <f t="shared" si="33"/>
        <v>CP530-2X Week P NORM KIG10_0</v>
      </c>
      <c r="E293" s="36" t="str">
        <f t="shared" si="34"/>
        <v>RETURN - 2nd don of the week -BONUS</v>
      </c>
      <c r="F293" s="36" t="str">
        <f t="shared" si="35"/>
        <v>CP530-RETURN - 2nd don of the week -BONUS</v>
      </c>
      <c r="G293" s="147">
        <f t="shared" si="36"/>
        <v>10</v>
      </c>
      <c r="H293" s="5">
        <v>10</v>
      </c>
      <c r="J293" s="5">
        <f t="shared" si="39"/>
        <v>20</v>
      </c>
      <c r="K293" s="143">
        <f t="shared" si="37"/>
        <v>20</v>
      </c>
      <c r="L293" s="5">
        <f t="shared" si="38"/>
        <v>0</v>
      </c>
    </row>
    <row r="294" spans="1:12" x14ac:dyDescent="0.45">
      <c r="A294" t="s">
        <v>303</v>
      </c>
      <c r="B294" t="s">
        <v>306</v>
      </c>
      <c r="C294" s="144" t="s">
        <v>1002</v>
      </c>
      <c r="D294" s="36" t="str">
        <f t="shared" si="33"/>
        <v>CP530-2X Week P NORM KIG10_2</v>
      </c>
      <c r="E294" s="36" t="str">
        <f t="shared" si="34"/>
        <v>RETURN - 2nd don of the week -BONUS</v>
      </c>
      <c r="F294" s="36" t="str">
        <f t="shared" si="35"/>
        <v>CP530-RETURN - 2nd don of the week -BONUS</v>
      </c>
      <c r="G294" s="147">
        <f t="shared" si="36"/>
        <v>10</v>
      </c>
      <c r="H294" s="5">
        <v>0</v>
      </c>
      <c r="J294" s="5">
        <f t="shared" si="39"/>
        <v>10</v>
      </c>
      <c r="K294" s="143">
        <f t="shared" si="37"/>
        <v>10</v>
      </c>
      <c r="L294" s="5">
        <f t="shared" si="38"/>
        <v>0</v>
      </c>
    </row>
    <row r="295" spans="1:12" x14ac:dyDescent="0.45">
      <c r="A295" t="s">
        <v>303</v>
      </c>
      <c r="B295" t="s">
        <v>306</v>
      </c>
      <c r="C295" s="144" t="s">
        <v>1003</v>
      </c>
      <c r="D295" s="36" t="str">
        <f t="shared" si="33"/>
        <v>CP530-2X Week P NORM KIG10_3</v>
      </c>
      <c r="E295" s="36" t="str">
        <f t="shared" si="34"/>
        <v>RETURN - 2nd don of the week -BONUS</v>
      </c>
      <c r="F295" s="36" t="str">
        <f t="shared" si="35"/>
        <v>CP530-RETURN - 2nd don of the week -BONUS</v>
      </c>
      <c r="G295" s="147">
        <f t="shared" si="36"/>
        <v>10</v>
      </c>
      <c r="H295" s="5">
        <v>0</v>
      </c>
      <c r="J295" s="5">
        <f t="shared" si="39"/>
        <v>10</v>
      </c>
      <c r="K295" s="143">
        <f t="shared" si="37"/>
        <v>10</v>
      </c>
      <c r="L295" s="5">
        <f t="shared" si="38"/>
        <v>0</v>
      </c>
    </row>
    <row r="296" spans="1:12" x14ac:dyDescent="0.45">
      <c r="A296" t="s">
        <v>303</v>
      </c>
      <c r="B296" t="s">
        <v>306</v>
      </c>
      <c r="C296" s="144" t="s">
        <v>1004</v>
      </c>
      <c r="D296" s="36" t="str">
        <f t="shared" si="33"/>
        <v>CP530-2X Week P NORM KIG10_4</v>
      </c>
      <c r="E296" s="36" t="str">
        <f t="shared" si="34"/>
        <v>RETURN - 2nd don of the week -BONUS</v>
      </c>
      <c r="F296" s="36" t="str">
        <f t="shared" si="35"/>
        <v>CP530-RETURN - 2nd don of the week -BONUS</v>
      </c>
      <c r="G296" s="147">
        <f t="shared" si="36"/>
        <v>10</v>
      </c>
      <c r="H296" s="5">
        <v>0</v>
      </c>
      <c r="J296" s="5">
        <f t="shared" si="39"/>
        <v>10</v>
      </c>
      <c r="K296" s="143">
        <f t="shared" si="37"/>
        <v>10</v>
      </c>
      <c r="L296" s="5">
        <f t="shared" si="38"/>
        <v>0</v>
      </c>
    </row>
    <row r="297" spans="1:12" x14ac:dyDescent="0.45">
      <c r="A297" t="s">
        <v>303</v>
      </c>
      <c r="B297" t="s">
        <v>306</v>
      </c>
      <c r="C297" t="s">
        <v>1005</v>
      </c>
      <c r="D297" s="36" t="str">
        <f t="shared" si="33"/>
        <v>CP530-2X Week P NORM KIG10-1</v>
      </c>
      <c r="E297" s="36" t="str">
        <f t="shared" si="34"/>
        <v>RETURN - 2nd don of the week -BONUS</v>
      </c>
      <c r="F297" s="36" t="str">
        <f t="shared" si="35"/>
        <v>CP530-RETURN - 2nd don of the week -BONUS</v>
      </c>
      <c r="G297" s="147">
        <f t="shared" si="36"/>
        <v>10</v>
      </c>
      <c r="J297" s="5">
        <f t="shared" si="39"/>
        <v>10</v>
      </c>
      <c r="K297" s="143">
        <f t="shared" si="37"/>
        <v>10</v>
      </c>
      <c r="L297" s="5">
        <f t="shared" si="38"/>
        <v>0</v>
      </c>
    </row>
    <row r="298" spans="1:12" x14ac:dyDescent="0.45">
      <c r="A298" t="s">
        <v>303</v>
      </c>
      <c r="B298" s="144" t="s">
        <v>306</v>
      </c>
      <c r="C298" s="144" t="s">
        <v>945</v>
      </c>
      <c r="D298" s="36" t="str">
        <f t="shared" si="33"/>
        <v>CP530-2X Week P RSV Pre-Existing</v>
      </c>
      <c r="E298" s="36" t="str">
        <f t="shared" si="34"/>
        <v>RETURN - 2nd don of the week -BONUS</v>
      </c>
      <c r="F298" s="36" t="str">
        <f t="shared" si="35"/>
        <v>CP530-RETURN - 2nd don of the week -BONUS</v>
      </c>
      <c r="G298" s="147">
        <f t="shared" si="36"/>
        <v>10</v>
      </c>
      <c r="H298" s="5">
        <v>10</v>
      </c>
      <c r="J298" s="5">
        <f t="shared" si="39"/>
        <v>20</v>
      </c>
      <c r="K298" s="143">
        <f t="shared" si="37"/>
        <v>20</v>
      </c>
      <c r="L298" s="5">
        <f t="shared" si="38"/>
        <v>0</v>
      </c>
    </row>
    <row r="299" spans="1:12" x14ac:dyDescent="0.45">
      <c r="A299" t="s">
        <v>303</v>
      </c>
      <c r="B299" t="s">
        <v>306</v>
      </c>
      <c r="C299" t="s">
        <v>946</v>
      </c>
      <c r="D299" s="36" t="str">
        <f t="shared" si="33"/>
        <v>CP530-P Anti-D Pre-Existing Standard</v>
      </c>
      <c r="E299" s="450" t="str">
        <f t="shared" si="34"/>
        <v>RETURN - 1st don of the week -STD</v>
      </c>
      <c r="F299" s="36" t="str">
        <f t="shared" si="35"/>
        <v>CP530-RETURN - 1st don of the week -STD</v>
      </c>
      <c r="G299" s="147">
        <f t="shared" si="36"/>
        <v>55</v>
      </c>
      <c r="H299" s="5">
        <v>20</v>
      </c>
      <c r="J299" s="5">
        <f t="shared" si="39"/>
        <v>75</v>
      </c>
      <c r="K299" s="143">
        <f t="shared" si="37"/>
        <v>60</v>
      </c>
      <c r="L299" s="5">
        <f t="shared" si="38"/>
        <v>15</v>
      </c>
    </row>
    <row r="300" spans="1:12" x14ac:dyDescent="0.45">
      <c r="A300" t="s">
        <v>303</v>
      </c>
      <c r="B300" t="s">
        <v>306</v>
      </c>
      <c r="C300" s="144" t="s">
        <v>950</v>
      </c>
      <c r="D300" s="36" t="str">
        <f t="shared" si="33"/>
        <v>CP530-P NORM KIG 10 Standard</v>
      </c>
      <c r="E300" s="36" t="str">
        <f t="shared" si="34"/>
        <v>RETURN - 1st don of the week -STD</v>
      </c>
      <c r="F300" s="36" t="str">
        <f t="shared" si="35"/>
        <v>CP530-RETURN - 1st don of the week -STD</v>
      </c>
      <c r="G300" s="147">
        <f t="shared" si="36"/>
        <v>55</v>
      </c>
      <c r="H300" s="5">
        <v>0</v>
      </c>
      <c r="J300" s="5">
        <f t="shared" si="39"/>
        <v>55</v>
      </c>
      <c r="K300" s="143">
        <f t="shared" si="37"/>
        <v>55</v>
      </c>
      <c r="L300" s="5">
        <f t="shared" si="38"/>
        <v>0</v>
      </c>
    </row>
    <row r="301" spans="1:12" x14ac:dyDescent="0.45">
      <c r="A301" t="s">
        <v>303</v>
      </c>
      <c r="B301" t="s">
        <v>306</v>
      </c>
      <c r="C301" s="144" t="s">
        <v>951</v>
      </c>
      <c r="D301" s="36" t="str">
        <f t="shared" si="33"/>
        <v>CP530-P NORM KIG 10-1 Standard</v>
      </c>
      <c r="E301" s="36" t="str">
        <f t="shared" si="34"/>
        <v>RETURN - 1st don of the week -STD</v>
      </c>
      <c r="F301" s="36" t="str">
        <f t="shared" si="35"/>
        <v>CP530-RETURN - 1st don of the week -STD</v>
      </c>
      <c r="G301" s="147">
        <f t="shared" si="36"/>
        <v>55</v>
      </c>
      <c r="H301" s="5">
        <v>0</v>
      </c>
      <c r="J301" s="5">
        <f t="shared" si="39"/>
        <v>55</v>
      </c>
      <c r="K301" s="143">
        <f t="shared" si="37"/>
        <v>55</v>
      </c>
      <c r="L301" s="5">
        <f t="shared" si="38"/>
        <v>0</v>
      </c>
    </row>
    <row r="302" spans="1:12" x14ac:dyDescent="0.45">
      <c r="A302" t="s">
        <v>303</v>
      </c>
      <c r="B302" t="s">
        <v>306</v>
      </c>
      <c r="C302" s="144" t="s">
        <v>952</v>
      </c>
      <c r="D302" s="36" t="str">
        <f t="shared" si="33"/>
        <v>CP530-P NORM KIG 10-2 Standard</v>
      </c>
      <c r="E302" s="36" t="str">
        <f t="shared" si="34"/>
        <v>RETURN - 1st don of the week -STD</v>
      </c>
      <c r="F302" s="36" t="str">
        <f t="shared" si="35"/>
        <v>CP530-RETURN - 1st don of the week -STD</v>
      </c>
      <c r="G302" s="147">
        <f t="shared" si="36"/>
        <v>55</v>
      </c>
      <c r="H302" s="5">
        <v>0</v>
      </c>
      <c r="J302" s="5">
        <f t="shared" si="39"/>
        <v>55</v>
      </c>
      <c r="K302" s="143">
        <f t="shared" si="37"/>
        <v>55</v>
      </c>
      <c r="L302" s="5">
        <f t="shared" si="38"/>
        <v>0</v>
      </c>
    </row>
    <row r="303" spans="1:12" x14ac:dyDescent="0.45">
      <c r="A303" t="s">
        <v>303</v>
      </c>
      <c r="B303" t="s">
        <v>306</v>
      </c>
      <c r="C303" s="144" t="s">
        <v>953</v>
      </c>
      <c r="D303" s="36" t="str">
        <f t="shared" si="33"/>
        <v>CP530-P NORM KIG 10-3 Standard</v>
      </c>
      <c r="E303" s="36" t="str">
        <f t="shared" si="34"/>
        <v>RETURN - 1st don of the week -STD</v>
      </c>
      <c r="F303" s="36" t="str">
        <f t="shared" si="35"/>
        <v>CP530-RETURN - 1st don of the week -STD</v>
      </c>
      <c r="G303" s="147">
        <f t="shared" si="36"/>
        <v>55</v>
      </c>
      <c r="H303" s="5">
        <v>0</v>
      </c>
      <c r="J303" s="5">
        <f t="shared" si="39"/>
        <v>55</v>
      </c>
      <c r="K303" s="143">
        <f t="shared" si="37"/>
        <v>55</v>
      </c>
      <c r="L303" s="5">
        <f t="shared" si="38"/>
        <v>0</v>
      </c>
    </row>
    <row r="304" spans="1:12" x14ac:dyDescent="0.45">
      <c r="A304" t="s">
        <v>303</v>
      </c>
      <c r="B304" t="s">
        <v>306</v>
      </c>
      <c r="C304" s="144" t="s">
        <v>954</v>
      </c>
      <c r="D304" s="36" t="str">
        <f t="shared" si="33"/>
        <v>CP530-P NORM KIG 10-4 Standard</v>
      </c>
      <c r="E304" s="36" t="str">
        <f t="shared" si="34"/>
        <v>RETURN - 1st don of the week -STD</v>
      </c>
      <c r="F304" s="36" t="str">
        <f t="shared" si="35"/>
        <v>CP530-RETURN - 1st don of the week -STD</v>
      </c>
      <c r="G304" s="147">
        <f t="shared" si="36"/>
        <v>55</v>
      </c>
      <c r="H304" s="5">
        <v>0</v>
      </c>
      <c r="J304" s="5">
        <f t="shared" si="39"/>
        <v>55</v>
      </c>
      <c r="K304" s="143">
        <f t="shared" si="37"/>
        <v>55</v>
      </c>
      <c r="L304" s="5">
        <f t="shared" si="38"/>
        <v>0</v>
      </c>
    </row>
    <row r="305" spans="1:12" x14ac:dyDescent="0.45">
      <c r="A305" t="s">
        <v>303</v>
      </c>
      <c r="B305" s="144" t="s">
        <v>306</v>
      </c>
      <c r="C305" s="144" t="s">
        <v>955</v>
      </c>
      <c r="D305" s="36" t="str">
        <f t="shared" si="33"/>
        <v>CP530-P RSV Pre-Existing Standard</v>
      </c>
      <c r="E305" s="36" t="str">
        <f t="shared" si="34"/>
        <v>RETURN - 1st don of the week -STD</v>
      </c>
      <c r="F305" s="36" t="str">
        <f t="shared" si="35"/>
        <v>CP530-RETURN - 1st don of the week -STD</v>
      </c>
      <c r="G305" s="147">
        <f t="shared" si="36"/>
        <v>55</v>
      </c>
      <c r="H305" s="5">
        <v>0</v>
      </c>
      <c r="J305" s="5">
        <f t="shared" si="39"/>
        <v>55</v>
      </c>
      <c r="K305" s="143">
        <f t="shared" si="37"/>
        <v>55</v>
      </c>
      <c r="L305" s="5">
        <f t="shared" si="38"/>
        <v>0</v>
      </c>
    </row>
    <row r="306" spans="1:12" x14ac:dyDescent="0.45">
      <c r="A306" t="s">
        <v>1013</v>
      </c>
      <c r="B306" t="s">
        <v>188</v>
      </c>
      <c r="C306" t="s">
        <v>942</v>
      </c>
      <c r="D306" s="36" t="str">
        <f t="shared" si="33"/>
        <v>CP185-2X Week Anti-D Pre-Existing</v>
      </c>
      <c r="E306" s="36" t="str">
        <f t="shared" si="34"/>
        <v>RETURN - 2nd don of the week -BONUS</v>
      </c>
      <c r="F306" s="36" t="str">
        <f t="shared" si="35"/>
        <v>CP185-RETURN - 2nd don of the week -BONUS</v>
      </c>
      <c r="G306" s="147">
        <f t="shared" si="36"/>
        <v>20</v>
      </c>
      <c r="H306" s="240">
        <f>200-2*(VLOOKUP(B306&amp;"-P Anti-D Pre-Existing Standard", AntiDSpecialty,4, FALSE))- 2*(VLOOKUP(B306&amp;"-P Anti-D Pre-Existing Standard", AntiDSpecialty,5, FALSE))-G306</f>
        <v>40</v>
      </c>
      <c r="J306" s="5">
        <f t="shared" si="39"/>
        <v>60</v>
      </c>
      <c r="K306" s="143" t="e">
        <f t="shared" si="37"/>
        <v>#N/A</v>
      </c>
      <c r="L306" s="5" t="e">
        <f t="shared" si="38"/>
        <v>#N/A</v>
      </c>
    </row>
    <row r="307" spans="1:12" x14ac:dyDescent="0.45">
      <c r="A307" t="s">
        <v>1013</v>
      </c>
      <c r="B307" s="334" t="s">
        <v>188</v>
      </c>
      <c r="C307" s="334" t="s">
        <v>945</v>
      </c>
      <c r="D307" s="36" t="str">
        <f t="shared" si="33"/>
        <v>CP185-2X Week P RSV Pre-Existing</v>
      </c>
      <c r="E307" s="36" t="str">
        <f t="shared" si="34"/>
        <v>RETURN - 2nd don of the week -BONUS</v>
      </c>
      <c r="F307" s="36" t="str">
        <f t="shared" si="35"/>
        <v>CP185-RETURN - 2nd don of the week -BONUS</v>
      </c>
      <c r="G307" s="147">
        <f t="shared" si="36"/>
        <v>20</v>
      </c>
      <c r="H307" s="5">
        <v>10</v>
      </c>
      <c r="J307" s="5">
        <f t="shared" si="39"/>
        <v>30</v>
      </c>
      <c r="K307" s="143">
        <f t="shared" si="37"/>
        <v>30</v>
      </c>
      <c r="L307" s="5">
        <f t="shared" si="38"/>
        <v>0</v>
      </c>
    </row>
    <row r="308" spans="1:12" s="352" customFormat="1" x14ac:dyDescent="0.45">
      <c r="A308" t="s">
        <v>1013</v>
      </c>
      <c r="B308" t="s">
        <v>188</v>
      </c>
      <c r="C308" t="s">
        <v>968</v>
      </c>
      <c r="D308" s="36" t="str">
        <f t="shared" si="33"/>
        <v>CP185-2X Week P VZV Pre-Existing</v>
      </c>
      <c r="E308" s="36" t="str">
        <f t="shared" si="34"/>
        <v>RETURN - 2nd don of the week -BONUS</v>
      </c>
      <c r="F308" s="36" t="str">
        <f t="shared" si="35"/>
        <v>CP185-RETURN - 2nd don of the week -BONUS</v>
      </c>
      <c r="G308" s="147">
        <f t="shared" si="36"/>
        <v>20</v>
      </c>
      <c r="H308" s="5">
        <v>0</v>
      </c>
      <c r="I308" s="5"/>
      <c r="J308" s="5">
        <f t="shared" si="39"/>
        <v>20</v>
      </c>
      <c r="K308" s="143">
        <f t="shared" si="37"/>
        <v>20</v>
      </c>
      <c r="L308" s="5">
        <f t="shared" si="38"/>
        <v>0</v>
      </c>
    </row>
    <row r="309" spans="1:12" x14ac:dyDescent="0.45">
      <c r="A309" t="s">
        <v>1013</v>
      </c>
      <c r="B309" t="s">
        <v>188</v>
      </c>
      <c r="C309" t="s">
        <v>985</v>
      </c>
      <c r="D309" s="239" t="str">
        <f t="shared" si="33"/>
        <v>CP185-Anthrax Booster Immunization</v>
      </c>
      <c r="E309" s="239">
        <f t="shared" si="34"/>
        <v>0</v>
      </c>
      <c r="F309" s="239" t="str">
        <f t="shared" si="35"/>
        <v>CP185-0</v>
      </c>
      <c r="G309" s="147">
        <f t="shared" si="36"/>
        <v>0</v>
      </c>
      <c r="H309" s="240"/>
      <c r="I309" s="240">
        <v>200</v>
      </c>
      <c r="J309" s="240">
        <f t="shared" si="39"/>
        <v>200</v>
      </c>
      <c r="K309" s="241">
        <f t="shared" si="37"/>
        <v>200</v>
      </c>
      <c r="L309" s="240">
        <f t="shared" si="38"/>
        <v>0</v>
      </c>
    </row>
    <row r="310" spans="1:12" x14ac:dyDescent="0.45">
      <c r="A310" t="s">
        <v>1013</v>
      </c>
      <c r="B310" t="s">
        <v>188</v>
      </c>
      <c r="C310" t="s">
        <v>986</v>
      </c>
      <c r="D310" s="239" t="str">
        <f t="shared" si="33"/>
        <v>CP185-Anthrax P1 (1 Month Priming) Imm</v>
      </c>
      <c r="E310" s="239">
        <f t="shared" si="34"/>
        <v>0</v>
      </c>
      <c r="F310" s="239" t="str">
        <f t="shared" si="35"/>
        <v>CP185-0</v>
      </c>
      <c r="G310" s="147">
        <f t="shared" si="36"/>
        <v>0</v>
      </c>
      <c r="H310" s="240"/>
      <c r="I310" s="240">
        <v>75</v>
      </c>
      <c r="J310" s="240">
        <f t="shared" si="39"/>
        <v>75</v>
      </c>
      <c r="K310" s="241">
        <f t="shared" si="37"/>
        <v>75</v>
      </c>
      <c r="L310" s="240">
        <f t="shared" si="38"/>
        <v>0</v>
      </c>
    </row>
    <row r="311" spans="1:12" x14ac:dyDescent="0.45">
      <c r="A311" t="s">
        <v>1013</v>
      </c>
      <c r="B311" t="s">
        <v>188</v>
      </c>
      <c r="C311" t="s">
        <v>987</v>
      </c>
      <c r="D311" s="239" t="str">
        <f t="shared" si="33"/>
        <v>CP185-Anthrax P6 (6 Month Priming) Imm</v>
      </c>
      <c r="E311" s="239">
        <f t="shared" si="34"/>
        <v>0</v>
      </c>
      <c r="F311" s="239" t="str">
        <f t="shared" si="35"/>
        <v>CP185-0</v>
      </c>
      <c r="G311" s="147">
        <f t="shared" si="36"/>
        <v>0</v>
      </c>
      <c r="H311" s="240"/>
      <c r="I311" s="240">
        <v>125</v>
      </c>
      <c r="J311" s="240">
        <f t="shared" si="39"/>
        <v>125</v>
      </c>
      <c r="K311" s="241">
        <f t="shared" si="37"/>
        <v>125</v>
      </c>
      <c r="L311" s="240">
        <f t="shared" si="38"/>
        <v>0</v>
      </c>
    </row>
    <row r="312" spans="1:12" x14ac:dyDescent="0.45">
      <c r="A312" t="s">
        <v>1013</v>
      </c>
      <c r="B312" t="s">
        <v>188</v>
      </c>
      <c r="C312" t="s">
        <v>988</v>
      </c>
      <c r="D312" s="239" t="str">
        <f t="shared" si="33"/>
        <v>CP185-Anthrax PO (Day 0 Priming) Immun</v>
      </c>
      <c r="E312" s="239">
        <f t="shared" si="34"/>
        <v>0</v>
      </c>
      <c r="F312" s="239" t="str">
        <f t="shared" si="35"/>
        <v>CP185-0</v>
      </c>
      <c r="G312" s="147">
        <f t="shared" si="36"/>
        <v>0</v>
      </c>
      <c r="H312" s="240"/>
      <c r="I312" s="240">
        <v>25</v>
      </c>
      <c r="J312" s="240">
        <f t="shared" si="39"/>
        <v>25</v>
      </c>
      <c r="K312" s="241">
        <f t="shared" si="37"/>
        <v>25</v>
      </c>
      <c r="L312" s="240">
        <f t="shared" si="38"/>
        <v>0</v>
      </c>
    </row>
    <row r="313" spans="1:12" x14ac:dyDescent="0.45">
      <c r="A313" t="s">
        <v>1013</v>
      </c>
      <c r="B313" t="s">
        <v>188</v>
      </c>
      <c r="C313" t="s">
        <v>989</v>
      </c>
      <c r="D313" s="239" t="str">
        <f t="shared" si="33"/>
        <v>CP185-Anthrax Referral</v>
      </c>
      <c r="E313" s="239">
        <f t="shared" si="34"/>
        <v>0</v>
      </c>
      <c r="F313" s="239" t="str">
        <f t="shared" si="35"/>
        <v>CP185-0</v>
      </c>
      <c r="G313" s="147">
        <f t="shared" si="36"/>
        <v>0</v>
      </c>
      <c r="H313" s="240"/>
      <c r="I313" s="240">
        <v>100</v>
      </c>
      <c r="J313" s="240">
        <f t="shared" si="39"/>
        <v>100</v>
      </c>
      <c r="K313" s="241">
        <f t="shared" si="37"/>
        <v>100</v>
      </c>
      <c r="L313" s="240">
        <f t="shared" si="38"/>
        <v>0</v>
      </c>
    </row>
    <row r="314" spans="1:12" x14ac:dyDescent="0.45">
      <c r="A314" t="s">
        <v>1013</v>
      </c>
      <c r="B314" t="s">
        <v>188</v>
      </c>
      <c r="C314" t="s">
        <v>990</v>
      </c>
      <c r="D314" s="239" t="str">
        <f t="shared" si="33"/>
        <v>CP185-P Anthrax 1st Donation</v>
      </c>
      <c r="E314" s="239">
        <f t="shared" si="34"/>
        <v>0</v>
      </c>
      <c r="F314" s="239" t="str">
        <f t="shared" si="35"/>
        <v>CP185-0</v>
      </c>
      <c r="G314" s="147">
        <f t="shared" si="36"/>
        <v>0</v>
      </c>
      <c r="H314" s="240"/>
      <c r="I314" s="240">
        <v>50</v>
      </c>
      <c r="J314" s="240">
        <f t="shared" si="39"/>
        <v>50</v>
      </c>
      <c r="K314" s="241">
        <f t="shared" si="37"/>
        <v>50</v>
      </c>
      <c r="L314" s="240">
        <f t="shared" si="38"/>
        <v>0</v>
      </c>
    </row>
    <row r="315" spans="1:12" x14ac:dyDescent="0.45">
      <c r="A315" t="s">
        <v>1013</v>
      </c>
      <c r="B315" t="s">
        <v>188</v>
      </c>
      <c r="C315" t="s">
        <v>991</v>
      </c>
      <c r="D315" s="239" t="str">
        <f t="shared" si="33"/>
        <v>CP185-P Anthrax 2nd Donation</v>
      </c>
      <c r="E315" s="239">
        <f t="shared" si="34"/>
        <v>0</v>
      </c>
      <c r="F315" s="239" t="str">
        <f t="shared" si="35"/>
        <v>CP185-0</v>
      </c>
      <c r="G315" s="147">
        <f t="shared" si="36"/>
        <v>0</v>
      </c>
      <c r="H315" s="240"/>
      <c r="I315" s="240">
        <v>50</v>
      </c>
      <c r="J315" s="240">
        <f t="shared" si="39"/>
        <v>50</v>
      </c>
      <c r="K315" s="241">
        <f t="shared" si="37"/>
        <v>50</v>
      </c>
      <c r="L315" s="240">
        <f t="shared" si="38"/>
        <v>0</v>
      </c>
    </row>
    <row r="316" spans="1:12" x14ac:dyDescent="0.45">
      <c r="A316" t="s">
        <v>1013</v>
      </c>
      <c r="B316" t="s">
        <v>188</v>
      </c>
      <c r="C316" t="s">
        <v>992</v>
      </c>
      <c r="D316" s="239" t="str">
        <f t="shared" si="33"/>
        <v>CP185-P Anthrax 3rd Donation</v>
      </c>
      <c r="E316" s="239">
        <f t="shared" si="34"/>
        <v>0</v>
      </c>
      <c r="F316" s="239" t="str">
        <f t="shared" si="35"/>
        <v>CP185-0</v>
      </c>
      <c r="G316" s="147">
        <f t="shared" si="36"/>
        <v>0</v>
      </c>
      <c r="H316" s="240"/>
      <c r="I316" s="240">
        <v>50</v>
      </c>
      <c r="J316" s="240">
        <f t="shared" si="39"/>
        <v>50</v>
      </c>
      <c r="K316" s="241">
        <f t="shared" si="37"/>
        <v>50</v>
      </c>
      <c r="L316" s="240">
        <f t="shared" si="38"/>
        <v>0</v>
      </c>
    </row>
    <row r="317" spans="1:12" x14ac:dyDescent="0.45">
      <c r="A317" t="s">
        <v>1013</v>
      </c>
      <c r="B317" t="s">
        <v>188</v>
      </c>
      <c r="C317" t="s">
        <v>993</v>
      </c>
      <c r="D317" s="239" t="str">
        <f t="shared" si="33"/>
        <v>CP185-P Anthrax 4th Donation</v>
      </c>
      <c r="E317" s="239">
        <f t="shared" si="34"/>
        <v>0</v>
      </c>
      <c r="F317" s="239" t="str">
        <f t="shared" si="35"/>
        <v>CP185-0</v>
      </c>
      <c r="G317" s="147">
        <f t="shared" si="36"/>
        <v>0</v>
      </c>
      <c r="H317" s="240"/>
      <c r="I317" s="240">
        <v>50</v>
      </c>
      <c r="J317" s="240">
        <f t="shared" si="39"/>
        <v>50</v>
      </c>
      <c r="K317" s="241">
        <f t="shared" si="37"/>
        <v>50</v>
      </c>
      <c r="L317" s="240">
        <f t="shared" si="38"/>
        <v>0</v>
      </c>
    </row>
    <row r="318" spans="1:12" x14ac:dyDescent="0.45">
      <c r="A318" t="s">
        <v>1013</v>
      </c>
      <c r="B318" t="s">
        <v>188</v>
      </c>
      <c r="C318" t="s">
        <v>994</v>
      </c>
      <c r="D318" s="239" t="str">
        <f t="shared" si="33"/>
        <v>CP185-P Anthrax 5th Donation</v>
      </c>
      <c r="E318" s="239">
        <f t="shared" si="34"/>
        <v>0</v>
      </c>
      <c r="F318" s="239" t="str">
        <f t="shared" si="35"/>
        <v>CP185-0</v>
      </c>
      <c r="G318" s="147">
        <f t="shared" si="36"/>
        <v>0</v>
      </c>
      <c r="H318" s="240"/>
      <c r="I318" s="240">
        <v>50</v>
      </c>
      <c r="J318" s="240">
        <f t="shared" si="39"/>
        <v>50</v>
      </c>
      <c r="K318" s="241">
        <f t="shared" si="37"/>
        <v>50</v>
      </c>
      <c r="L318" s="240">
        <f t="shared" si="38"/>
        <v>0</v>
      </c>
    </row>
    <row r="319" spans="1:12" x14ac:dyDescent="0.45">
      <c r="A319" t="s">
        <v>1013</v>
      </c>
      <c r="B319" t="s">
        <v>188</v>
      </c>
      <c r="C319" t="s">
        <v>995</v>
      </c>
      <c r="D319" s="239" t="str">
        <f t="shared" si="33"/>
        <v>CP185-P Anthrax 6th Donation</v>
      </c>
      <c r="E319" s="239">
        <f t="shared" si="34"/>
        <v>0</v>
      </c>
      <c r="F319" s="239" t="str">
        <f t="shared" si="35"/>
        <v>CP185-0</v>
      </c>
      <c r="G319" s="147">
        <f t="shared" si="36"/>
        <v>0</v>
      </c>
      <c r="H319" s="240"/>
      <c r="I319" s="240">
        <v>50</v>
      </c>
      <c r="J319" s="240">
        <f t="shared" si="39"/>
        <v>50</v>
      </c>
      <c r="K319" s="241">
        <f t="shared" si="37"/>
        <v>50</v>
      </c>
      <c r="L319" s="240">
        <f t="shared" si="38"/>
        <v>0</v>
      </c>
    </row>
    <row r="320" spans="1:12" x14ac:dyDescent="0.45">
      <c r="A320" t="s">
        <v>1013</v>
      </c>
      <c r="B320" t="s">
        <v>188</v>
      </c>
      <c r="C320" t="s">
        <v>996</v>
      </c>
      <c r="D320" s="239" t="str">
        <f t="shared" si="33"/>
        <v>CP185-P Anthrax 7th Donation</v>
      </c>
      <c r="E320" s="239">
        <f t="shared" si="34"/>
        <v>0</v>
      </c>
      <c r="F320" s="239" t="str">
        <f t="shared" si="35"/>
        <v>CP185-0</v>
      </c>
      <c r="G320" s="147">
        <f t="shared" si="36"/>
        <v>0</v>
      </c>
      <c r="H320" s="240"/>
      <c r="I320" s="240">
        <v>50</v>
      </c>
      <c r="J320" s="240">
        <f t="shared" si="39"/>
        <v>50</v>
      </c>
      <c r="K320" s="241">
        <f t="shared" si="37"/>
        <v>50</v>
      </c>
      <c r="L320" s="240">
        <f t="shared" si="38"/>
        <v>0</v>
      </c>
    </row>
    <row r="321" spans="1:12" x14ac:dyDescent="0.45">
      <c r="A321" t="s">
        <v>1013</v>
      </c>
      <c r="B321" t="s">
        <v>188</v>
      </c>
      <c r="C321" t="s">
        <v>997</v>
      </c>
      <c r="D321" s="239" t="str">
        <f t="shared" si="33"/>
        <v>CP185-P Anthrax 8th Donation</v>
      </c>
      <c r="E321" s="239">
        <f t="shared" si="34"/>
        <v>0</v>
      </c>
      <c r="F321" s="239" t="str">
        <f t="shared" si="35"/>
        <v>CP185-0</v>
      </c>
      <c r="G321" s="147">
        <f t="shared" si="36"/>
        <v>0</v>
      </c>
      <c r="H321" s="240"/>
      <c r="I321" s="240">
        <v>50</v>
      </c>
      <c r="J321" s="240">
        <f t="shared" si="39"/>
        <v>50</v>
      </c>
      <c r="K321" s="241">
        <f t="shared" si="37"/>
        <v>50</v>
      </c>
      <c r="L321" s="240">
        <f t="shared" si="38"/>
        <v>0</v>
      </c>
    </row>
    <row r="322" spans="1:12" x14ac:dyDescent="0.45">
      <c r="A322" t="s">
        <v>1013</v>
      </c>
      <c r="B322" t="s">
        <v>188</v>
      </c>
      <c r="C322" t="s">
        <v>998</v>
      </c>
      <c r="D322" s="239" t="str">
        <f t="shared" si="33"/>
        <v>CP185-P Anthrax Standard</v>
      </c>
      <c r="E322" s="239">
        <f t="shared" si="34"/>
        <v>0</v>
      </c>
      <c r="F322" s="239" t="str">
        <f t="shared" si="35"/>
        <v>CP185-0</v>
      </c>
      <c r="G322" s="147">
        <f t="shared" si="36"/>
        <v>0</v>
      </c>
      <c r="H322" s="240"/>
      <c r="I322" s="240">
        <v>100</v>
      </c>
      <c r="J322" s="240">
        <f t="shared" si="39"/>
        <v>100</v>
      </c>
      <c r="K322" s="241">
        <f t="shared" si="37"/>
        <v>100</v>
      </c>
      <c r="L322" s="240">
        <f t="shared" si="38"/>
        <v>0</v>
      </c>
    </row>
    <row r="323" spans="1:12" x14ac:dyDescent="0.45">
      <c r="A323" t="s">
        <v>1013</v>
      </c>
      <c r="B323" t="s">
        <v>188</v>
      </c>
      <c r="C323" t="s">
        <v>946</v>
      </c>
      <c r="D323" s="36" t="str">
        <f t="shared" si="33"/>
        <v>CP185-P Anti-D Pre-Existing Standard</v>
      </c>
      <c r="E323" s="450" t="str">
        <f t="shared" si="34"/>
        <v>RETURN - 1st don of the week -STD</v>
      </c>
      <c r="F323" s="36" t="str">
        <f t="shared" si="35"/>
        <v>CP185-RETURN - 1st don of the week -STD</v>
      </c>
      <c r="G323" s="147">
        <f t="shared" si="36"/>
        <v>50</v>
      </c>
      <c r="H323" s="5">
        <v>20</v>
      </c>
      <c r="J323" s="5">
        <f t="shared" si="39"/>
        <v>70</v>
      </c>
      <c r="K323" s="143">
        <f t="shared" si="37"/>
        <v>40</v>
      </c>
      <c r="L323" s="5">
        <f t="shared" si="38"/>
        <v>30</v>
      </c>
    </row>
    <row r="324" spans="1:12" x14ac:dyDescent="0.45">
      <c r="A324" t="s">
        <v>1013</v>
      </c>
      <c r="B324" s="334" t="s">
        <v>188</v>
      </c>
      <c r="C324" s="334" t="s">
        <v>955</v>
      </c>
      <c r="D324" s="36" t="str">
        <f t="shared" ref="D324:D387" si="40">B324&amp;"-"&amp;C324</f>
        <v>CP185-P RSV Pre-Existing Standard</v>
      </c>
      <c r="E324" s="36" t="str">
        <f t="shared" ref="E324:E387" si="41">VLOOKUP(C324,RULENAMELU,5,FALSE)</f>
        <v>RETURN - 1st don of the week -STD</v>
      </c>
      <c r="F324" s="36" t="str">
        <f t="shared" ref="F324:F387" si="42">B324&amp;"-"&amp;E324</f>
        <v>CP185-RETURN - 1st don of the week -STD</v>
      </c>
      <c r="G324" s="147">
        <f t="shared" ref="G324:G387" si="43">IFERROR(VLOOKUP(F324,SpecialtyBaseLU,37,FALSE),0)</f>
        <v>50</v>
      </c>
      <c r="J324" s="5">
        <f t="shared" si="39"/>
        <v>50</v>
      </c>
      <c r="K324" s="143">
        <f t="shared" ref="K324:K387" si="44">VLOOKUP(D324,CurrentNLDataLU,11,FALSE)</f>
        <v>50</v>
      </c>
      <c r="L324" s="5">
        <f t="shared" ref="L324:L376" si="45">J324-K324</f>
        <v>0</v>
      </c>
    </row>
    <row r="325" spans="1:12" x14ac:dyDescent="0.45">
      <c r="A325" t="s">
        <v>1013</v>
      </c>
      <c r="B325" t="s">
        <v>188</v>
      </c>
      <c r="C325" t="s">
        <v>956</v>
      </c>
      <c r="D325" s="36" t="str">
        <f t="shared" si="40"/>
        <v>CP185-P Vaccinia Standard</v>
      </c>
      <c r="E325" s="36">
        <f t="shared" si="41"/>
        <v>0</v>
      </c>
      <c r="F325" s="36" t="str">
        <f t="shared" si="42"/>
        <v>CP185-0</v>
      </c>
      <c r="G325" s="147">
        <f t="shared" si="43"/>
        <v>0</v>
      </c>
      <c r="I325" s="5">
        <v>100</v>
      </c>
      <c r="J325" s="5">
        <f t="shared" si="39"/>
        <v>100</v>
      </c>
      <c r="K325" s="143">
        <f t="shared" si="44"/>
        <v>100</v>
      </c>
      <c r="L325" s="5">
        <f t="shared" si="45"/>
        <v>0</v>
      </c>
    </row>
    <row r="326" spans="1:12" x14ac:dyDescent="0.45">
      <c r="A326" t="s">
        <v>1013</v>
      </c>
      <c r="B326" t="s">
        <v>188</v>
      </c>
      <c r="C326" t="s">
        <v>972</v>
      </c>
      <c r="D326" s="36" t="str">
        <f t="shared" si="40"/>
        <v>CP185-PVZV Pre-Existing Standard</v>
      </c>
      <c r="E326" s="36" t="str">
        <f t="shared" si="41"/>
        <v>RETURN - 1st don of the week -STD</v>
      </c>
      <c r="F326" s="36" t="str">
        <f t="shared" si="42"/>
        <v>CP185-RETURN - 1st don of the week -STD</v>
      </c>
      <c r="G326" s="147">
        <f t="shared" si="43"/>
        <v>50</v>
      </c>
      <c r="H326" s="5">
        <v>25</v>
      </c>
      <c r="J326" s="5">
        <f t="shared" si="39"/>
        <v>75</v>
      </c>
      <c r="K326" s="143">
        <f t="shared" si="44"/>
        <v>75</v>
      </c>
      <c r="L326" s="5">
        <f t="shared" si="45"/>
        <v>0</v>
      </c>
    </row>
    <row r="327" spans="1:12" x14ac:dyDescent="0.45">
      <c r="A327" t="s">
        <v>1013</v>
      </c>
      <c r="B327" t="s">
        <v>188</v>
      </c>
      <c r="C327" t="s">
        <v>957</v>
      </c>
      <c r="D327" s="36" t="str">
        <f t="shared" si="40"/>
        <v>CP185-Vaccinia - 1st Donation</v>
      </c>
      <c r="E327" s="36">
        <f t="shared" si="41"/>
        <v>0</v>
      </c>
      <c r="F327" s="36" t="str">
        <f t="shared" si="42"/>
        <v>CP185-0</v>
      </c>
      <c r="G327" s="147">
        <f t="shared" si="43"/>
        <v>0</v>
      </c>
      <c r="I327" s="5">
        <v>150</v>
      </c>
      <c r="J327" s="5">
        <f t="shared" si="39"/>
        <v>150</v>
      </c>
      <c r="K327" s="143">
        <f t="shared" si="44"/>
        <v>150</v>
      </c>
      <c r="L327" s="5">
        <f t="shared" si="45"/>
        <v>0</v>
      </c>
    </row>
    <row r="328" spans="1:12" x14ac:dyDescent="0.45">
      <c r="A328" t="s">
        <v>1013</v>
      </c>
      <c r="B328" t="s">
        <v>188</v>
      </c>
      <c r="C328" t="s">
        <v>958</v>
      </c>
      <c r="D328" s="36" t="str">
        <f t="shared" si="40"/>
        <v>CP185-Vaccinia - 2nd Donation</v>
      </c>
      <c r="E328" s="36">
        <f t="shared" si="41"/>
        <v>0</v>
      </c>
      <c r="F328" s="36" t="str">
        <f t="shared" si="42"/>
        <v>CP185-0</v>
      </c>
      <c r="G328" s="147">
        <f t="shared" si="43"/>
        <v>0</v>
      </c>
      <c r="I328" s="5">
        <v>250</v>
      </c>
      <c r="J328" s="5">
        <f t="shared" si="39"/>
        <v>250</v>
      </c>
      <c r="K328" s="143">
        <f t="shared" si="44"/>
        <v>250</v>
      </c>
      <c r="L328" s="5">
        <f t="shared" si="45"/>
        <v>0</v>
      </c>
    </row>
    <row r="329" spans="1:12" x14ac:dyDescent="0.45">
      <c r="A329" t="s">
        <v>1013</v>
      </c>
      <c r="B329" t="s">
        <v>188</v>
      </c>
      <c r="C329" t="s">
        <v>959</v>
      </c>
      <c r="D329" s="36" t="str">
        <f t="shared" si="40"/>
        <v>CP185-Vaccinia - 3rd Donation</v>
      </c>
      <c r="E329" s="36">
        <f t="shared" si="41"/>
        <v>0</v>
      </c>
      <c r="F329" s="36" t="str">
        <f t="shared" si="42"/>
        <v>CP185-0</v>
      </c>
      <c r="G329" s="147">
        <f t="shared" si="43"/>
        <v>0</v>
      </c>
      <c r="I329" s="5">
        <v>300</v>
      </c>
      <c r="J329" s="5">
        <f t="shared" si="39"/>
        <v>300</v>
      </c>
      <c r="K329" s="143">
        <f t="shared" si="44"/>
        <v>300</v>
      </c>
      <c r="L329" s="5">
        <f t="shared" si="45"/>
        <v>0</v>
      </c>
    </row>
    <row r="330" spans="1:12" x14ac:dyDescent="0.45">
      <c r="A330" t="s">
        <v>1013</v>
      </c>
      <c r="B330" t="s">
        <v>188</v>
      </c>
      <c r="C330" t="s">
        <v>960</v>
      </c>
      <c r="D330" s="36" t="str">
        <f t="shared" si="40"/>
        <v>CP185-Vaccinia - 4th Donation</v>
      </c>
      <c r="E330" s="36">
        <f t="shared" si="41"/>
        <v>0</v>
      </c>
      <c r="F330" s="36" t="str">
        <f t="shared" si="42"/>
        <v>CP185-0</v>
      </c>
      <c r="G330" s="147">
        <f t="shared" si="43"/>
        <v>0</v>
      </c>
      <c r="I330" s="5">
        <v>300</v>
      </c>
      <c r="J330" s="5">
        <f t="shared" si="39"/>
        <v>300</v>
      </c>
      <c r="K330" s="143">
        <f t="shared" si="44"/>
        <v>300</v>
      </c>
      <c r="L330" s="5">
        <f t="shared" si="45"/>
        <v>0</v>
      </c>
    </row>
    <row r="331" spans="1:12" x14ac:dyDescent="0.45">
      <c r="A331" t="s">
        <v>1014</v>
      </c>
      <c r="B331" t="s">
        <v>199</v>
      </c>
      <c r="C331" t="s">
        <v>942</v>
      </c>
      <c r="D331" s="361" t="str">
        <f t="shared" si="40"/>
        <v>CP528-2X Week Anti-D Pre-Existing</v>
      </c>
      <c r="E331" s="361" t="str">
        <f t="shared" si="41"/>
        <v>RETURN - 2nd don of the week -BONUS</v>
      </c>
      <c r="F331" s="361" t="str">
        <f t="shared" si="42"/>
        <v>CP528-RETURN - 2nd don of the week -BONUS</v>
      </c>
      <c r="G331" s="147">
        <f t="shared" si="43"/>
        <v>10</v>
      </c>
      <c r="H331" s="240">
        <f>200-2*(VLOOKUP(B331&amp;"-P Anti-D Pre-Existing Standard", AntiDSpecialty,4, FALSE))- 2*(VLOOKUP(B331&amp;"-P Anti-D Pre-Existing Standard", AntiDSpecialty,5, FALSE))-G331</f>
        <v>40</v>
      </c>
      <c r="I331" s="240"/>
      <c r="J331" s="240">
        <f t="shared" si="39"/>
        <v>50</v>
      </c>
      <c r="K331" s="241">
        <f t="shared" si="44"/>
        <v>10</v>
      </c>
      <c r="L331" s="240">
        <f t="shared" si="45"/>
        <v>40</v>
      </c>
    </row>
    <row r="332" spans="1:12" x14ac:dyDescent="0.45">
      <c r="A332" t="s">
        <v>1014</v>
      </c>
      <c r="B332" t="s">
        <v>199</v>
      </c>
      <c r="C332" s="238" t="s">
        <v>943</v>
      </c>
      <c r="D332" s="239" t="str">
        <f t="shared" si="40"/>
        <v>CP528-2X Week P Anti-D</v>
      </c>
      <c r="E332" s="239" t="str">
        <f t="shared" si="41"/>
        <v>RETURN - 2nd don of the week -BONUS</v>
      </c>
      <c r="F332" s="239" t="str">
        <f t="shared" si="42"/>
        <v>CP528-RETURN - 2nd don of the week -BONUS</v>
      </c>
      <c r="G332" s="147">
        <f t="shared" si="43"/>
        <v>10</v>
      </c>
      <c r="H332" s="240">
        <f>200-2*(VLOOKUP(B332&amp;"-P Anti-D Standard", AntiDSpecialty,4, FALSE))- 2*(VLOOKUP(B332&amp;"-P Anti-D Standard", AntiDSpecialty,5, FALSE))-G332</f>
        <v>40</v>
      </c>
      <c r="I332" s="240"/>
      <c r="J332" s="240">
        <f t="shared" si="39"/>
        <v>50</v>
      </c>
      <c r="K332" s="241">
        <f t="shared" si="44"/>
        <v>10</v>
      </c>
      <c r="L332" s="240">
        <f t="shared" si="45"/>
        <v>40</v>
      </c>
    </row>
    <row r="333" spans="1:12" x14ac:dyDescent="0.45">
      <c r="A333" t="s">
        <v>1014</v>
      </c>
      <c r="B333" t="s">
        <v>199</v>
      </c>
      <c r="C333" s="144" t="s">
        <v>1001</v>
      </c>
      <c r="D333" s="36" t="str">
        <f t="shared" si="40"/>
        <v>CP528-2X Week P NORM KIG10_0</v>
      </c>
      <c r="E333" s="36" t="str">
        <f t="shared" si="41"/>
        <v>RETURN - 2nd don of the week -BONUS</v>
      </c>
      <c r="F333" s="36" t="str">
        <f t="shared" si="42"/>
        <v>CP528-RETURN - 2nd don of the week -BONUS</v>
      </c>
      <c r="G333" s="147">
        <f t="shared" si="43"/>
        <v>10</v>
      </c>
      <c r="H333" s="5">
        <v>10</v>
      </c>
      <c r="J333" s="5">
        <f t="shared" si="39"/>
        <v>20</v>
      </c>
      <c r="K333" s="143">
        <f t="shared" si="44"/>
        <v>20</v>
      </c>
      <c r="L333" s="5">
        <f t="shared" si="45"/>
        <v>0</v>
      </c>
    </row>
    <row r="334" spans="1:12" x14ac:dyDescent="0.45">
      <c r="A334" t="s">
        <v>1014</v>
      </c>
      <c r="B334" t="s">
        <v>199</v>
      </c>
      <c r="C334" s="144" t="s">
        <v>1002</v>
      </c>
      <c r="D334" s="36" t="str">
        <f t="shared" si="40"/>
        <v>CP528-2X Week P NORM KIG10_2</v>
      </c>
      <c r="E334" s="36" t="str">
        <f t="shared" si="41"/>
        <v>RETURN - 2nd don of the week -BONUS</v>
      </c>
      <c r="F334" s="36" t="str">
        <f t="shared" si="42"/>
        <v>CP528-RETURN - 2nd don of the week -BONUS</v>
      </c>
      <c r="G334" s="147">
        <f t="shared" si="43"/>
        <v>10</v>
      </c>
      <c r="H334" s="5">
        <v>0</v>
      </c>
      <c r="J334" s="5">
        <f t="shared" si="39"/>
        <v>10</v>
      </c>
      <c r="K334" s="143">
        <f t="shared" si="44"/>
        <v>10</v>
      </c>
      <c r="L334" s="5">
        <f t="shared" si="45"/>
        <v>0</v>
      </c>
    </row>
    <row r="335" spans="1:12" x14ac:dyDescent="0.45">
      <c r="A335" t="s">
        <v>1014</v>
      </c>
      <c r="B335" t="s">
        <v>199</v>
      </c>
      <c r="C335" s="144" t="s">
        <v>1003</v>
      </c>
      <c r="D335" s="36" t="str">
        <f t="shared" si="40"/>
        <v>CP528-2X Week P NORM KIG10_3</v>
      </c>
      <c r="E335" s="36" t="str">
        <f t="shared" si="41"/>
        <v>RETURN - 2nd don of the week -BONUS</v>
      </c>
      <c r="F335" s="36" t="str">
        <f t="shared" si="42"/>
        <v>CP528-RETURN - 2nd don of the week -BONUS</v>
      </c>
      <c r="G335" s="147">
        <f t="shared" si="43"/>
        <v>10</v>
      </c>
      <c r="H335" s="5">
        <v>0</v>
      </c>
      <c r="J335" s="5">
        <f t="shared" si="39"/>
        <v>10</v>
      </c>
      <c r="K335" s="143">
        <f t="shared" si="44"/>
        <v>10</v>
      </c>
      <c r="L335" s="5">
        <f t="shared" si="45"/>
        <v>0</v>
      </c>
    </row>
    <row r="336" spans="1:12" x14ac:dyDescent="0.45">
      <c r="A336" t="s">
        <v>1014</v>
      </c>
      <c r="B336" t="s">
        <v>199</v>
      </c>
      <c r="C336" s="144" t="s">
        <v>1004</v>
      </c>
      <c r="D336" s="36" t="str">
        <f t="shared" si="40"/>
        <v>CP528-2X Week P NORM KIG10_4</v>
      </c>
      <c r="E336" s="36" t="str">
        <f t="shared" si="41"/>
        <v>RETURN - 2nd don of the week -BONUS</v>
      </c>
      <c r="F336" s="36" t="str">
        <f t="shared" si="42"/>
        <v>CP528-RETURN - 2nd don of the week -BONUS</v>
      </c>
      <c r="G336" s="147">
        <f t="shared" si="43"/>
        <v>10</v>
      </c>
      <c r="H336" s="5">
        <v>0</v>
      </c>
      <c r="J336" s="5">
        <f t="shared" si="39"/>
        <v>10</v>
      </c>
      <c r="K336" s="143">
        <f t="shared" si="44"/>
        <v>10</v>
      </c>
      <c r="L336" s="5">
        <f t="shared" si="45"/>
        <v>0</v>
      </c>
    </row>
    <row r="337" spans="1:12" x14ac:dyDescent="0.45">
      <c r="A337" t="s">
        <v>1014</v>
      </c>
      <c r="B337" t="s">
        <v>199</v>
      </c>
      <c r="C337" t="s">
        <v>1005</v>
      </c>
      <c r="D337" s="36" t="str">
        <f t="shared" si="40"/>
        <v>CP528-2X Week P NORM KIG10-1</v>
      </c>
      <c r="E337" s="36" t="str">
        <f t="shared" si="41"/>
        <v>RETURN - 2nd don of the week -BONUS</v>
      </c>
      <c r="F337" s="36" t="str">
        <f t="shared" si="42"/>
        <v>CP528-RETURN - 2nd don of the week -BONUS</v>
      </c>
      <c r="G337" s="147">
        <f t="shared" si="43"/>
        <v>10</v>
      </c>
      <c r="J337" s="5">
        <f t="shared" si="39"/>
        <v>10</v>
      </c>
      <c r="K337" s="143">
        <f t="shared" si="44"/>
        <v>10</v>
      </c>
      <c r="L337" s="5">
        <f t="shared" si="45"/>
        <v>0</v>
      </c>
    </row>
    <row r="338" spans="1:12" x14ac:dyDescent="0.45">
      <c r="A338" t="s">
        <v>1014</v>
      </c>
      <c r="B338" s="334" t="s">
        <v>199</v>
      </c>
      <c r="C338" s="334" t="s">
        <v>945</v>
      </c>
      <c r="D338" s="36" t="str">
        <f t="shared" si="40"/>
        <v>CP528-2X Week P RSV Pre-Existing</v>
      </c>
      <c r="E338" s="36" t="str">
        <f t="shared" si="41"/>
        <v>RETURN - 2nd don of the week -BONUS</v>
      </c>
      <c r="F338" s="36" t="str">
        <f t="shared" si="42"/>
        <v>CP528-RETURN - 2nd don of the week -BONUS</v>
      </c>
      <c r="G338" s="147">
        <f t="shared" si="43"/>
        <v>10</v>
      </c>
      <c r="H338" s="5">
        <v>10</v>
      </c>
      <c r="J338" s="5">
        <f t="shared" si="39"/>
        <v>20</v>
      </c>
      <c r="K338" s="143">
        <f t="shared" si="44"/>
        <v>20</v>
      </c>
      <c r="L338" s="5">
        <f t="shared" si="45"/>
        <v>0</v>
      </c>
    </row>
    <row r="339" spans="1:12" x14ac:dyDescent="0.45">
      <c r="A339" t="s">
        <v>1014</v>
      </c>
      <c r="B339" t="s">
        <v>199</v>
      </c>
      <c r="C339" t="s">
        <v>946</v>
      </c>
      <c r="D339" s="36" t="str">
        <f t="shared" si="40"/>
        <v>CP528-P Anti-D Pre-Existing Standard</v>
      </c>
      <c r="E339" s="36" t="str">
        <f t="shared" si="41"/>
        <v>RETURN - 1st don of the week -STD</v>
      </c>
      <c r="F339" s="36" t="str">
        <f t="shared" si="42"/>
        <v>CP528-RETURN - 1st don of the week -STD</v>
      </c>
      <c r="G339" s="147">
        <f t="shared" si="43"/>
        <v>55</v>
      </c>
      <c r="H339" s="5">
        <v>20</v>
      </c>
      <c r="J339" s="5">
        <f t="shared" si="39"/>
        <v>75</v>
      </c>
      <c r="K339" s="143">
        <f t="shared" si="44"/>
        <v>55</v>
      </c>
      <c r="L339" s="5">
        <f t="shared" si="45"/>
        <v>20</v>
      </c>
    </row>
    <row r="340" spans="1:12" x14ac:dyDescent="0.45">
      <c r="A340" t="s">
        <v>1014</v>
      </c>
      <c r="B340" t="s">
        <v>199</v>
      </c>
      <c r="C340" t="s">
        <v>947</v>
      </c>
      <c r="D340" s="36" t="str">
        <f t="shared" si="40"/>
        <v>CP528-P Anti-D Standard</v>
      </c>
      <c r="E340" s="239" t="str">
        <f t="shared" si="41"/>
        <v>RETURN - 1st don of the week -STD</v>
      </c>
      <c r="F340" s="36" t="str">
        <f t="shared" si="42"/>
        <v>CP528-RETURN - 1st don of the week -STD</v>
      </c>
      <c r="G340" s="147">
        <f t="shared" si="43"/>
        <v>55</v>
      </c>
      <c r="H340" s="5">
        <v>20</v>
      </c>
      <c r="J340" s="5">
        <f t="shared" si="39"/>
        <v>75</v>
      </c>
      <c r="K340" s="143">
        <f t="shared" si="44"/>
        <v>55</v>
      </c>
      <c r="L340" s="5">
        <f t="shared" si="45"/>
        <v>20</v>
      </c>
    </row>
    <row r="341" spans="1:12" x14ac:dyDescent="0.45">
      <c r="A341" t="s">
        <v>1014</v>
      </c>
      <c r="B341" t="s">
        <v>199</v>
      </c>
      <c r="C341" s="144" t="s">
        <v>950</v>
      </c>
      <c r="D341" s="36" t="str">
        <f t="shared" si="40"/>
        <v>CP528-P NORM KIG 10 Standard</v>
      </c>
      <c r="E341" s="36" t="str">
        <f t="shared" si="41"/>
        <v>RETURN - 1st don of the week -STD</v>
      </c>
      <c r="F341" s="36" t="str">
        <f t="shared" si="42"/>
        <v>CP528-RETURN - 1st don of the week -STD</v>
      </c>
      <c r="G341" s="147">
        <f t="shared" si="43"/>
        <v>55</v>
      </c>
      <c r="H341" s="5">
        <v>0</v>
      </c>
      <c r="J341" s="5">
        <f t="shared" si="39"/>
        <v>55</v>
      </c>
      <c r="K341" s="143">
        <f t="shared" si="44"/>
        <v>55</v>
      </c>
      <c r="L341" s="5">
        <f t="shared" si="45"/>
        <v>0</v>
      </c>
    </row>
    <row r="342" spans="1:12" x14ac:dyDescent="0.45">
      <c r="A342" t="s">
        <v>1014</v>
      </c>
      <c r="B342" t="s">
        <v>199</v>
      </c>
      <c r="C342" s="144" t="s">
        <v>951</v>
      </c>
      <c r="D342" s="36" t="str">
        <f t="shared" si="40"/>
        <v>CP528-P NORM KIG 10-1 Standard</v>
      </c>
      <c r="E342" s="36" t="str">
        <f t="shared" si="41"/>
        <v>RETURN - 1st don of the week -STD</v>
      </c>
      <c r="F342" s="36" t="str">
        <f t="shared" si="42"/>
        <v>CP528-RETURN - 1st don of the week -STD</v>
      </c>
      <c r="G342" s="147">
        <f t="shared" si="43"/>
        <v>55</v>
      </c>
      <c r="H342" s="5">
        <v>0</v>
      </c>
      <c r="J342" s="5">
        <f t="shared" si="39"/>
        <v>55</v>
      </c>
      <c r="K342" s="143">
        <f t="shared" si="44"/>
        <v>55</v>
      </c>
      <c r="L342" s="5">
        <f t="shared" si="45"/>
        <v>0</v>
      </c>
    </row>
    <row r="343" spans="1:12" s="352" customFormat="1" x14ac:dyDescent="0.45">
      <c r="A343" t="s">
        <v>1014</v>
      </c>
      <c r="B343" t="s">
        <v>199</v>
      </c>
      <c r="C343" s="144" t="s">
        <v>952</v>
      </c>
      <c r="D343" s="36" t="str">
        <f t="shared" si="40"/>
        <v>CP528-P NORM KIG 10-2 Standard</v>
      </c>
      <c r="E343" s="36" t="str">
        <f t="shared" si="41"/>
        <v>RETURN - 1st don of the week -STD</v>
      </c>
      <c r="F343" s="36" t="str">
        <f t="shared" si="42"/>
        <v>CP528-RETURN - 1st don of the week -STD</v>
      </c>
      <c r="G343" s="147">
        <f t="shared" si="43"/>
        <v>55</v>
      </c>
      <c r="H343" s="5">
        <v>0</v>
      </c>
      <c r="I343" s="5"/>
      <c r="J343" s="5">
        <f t="shared" si="39"/>
        <v>55</v>
      </c>
      <c r="K343" s="143">
        <f t="shared" si="44"/>
        <v>55</v>
      </c>
      <c r="L343" s="5">
        <f t="shared" si="45"/>
        <v>0</v>
      </c>
    </row>
    <row r="344" spans="1:12" x14ac:dyDescent="0.45">
      <c r="A344" t="s">
        <v>1014</v>
      </c>
      <c r="B344" t="s">
        <v>199</v>
      </c>
      <c r="C344" s="162" t="s">
        <v>953</v>
      </c>
      <c r="D344" s="36" t="str">
        <f t="shared" si="40"/>
        <v>CP528-P NORM KIG 10-3 Standard</v>
      </c>
      <c r="E344" s="36" t="str">
        <f t="shared" si="41"/>
        <v>RETURN - 1st don of the week -STD</v>
      </c>
      <c r="F344" s="36" t="str">
        <f t="shared" si="42"/>
        <v>CP528-RETURN - 1st don of the week -STD</v>
      </c>
      <c r="G344" s="147">
        <f t="shared" si="43"/>
        <v>55</v>
      </c>
      <c r="H344" s="5">
        <v>0</v>
      </c>
      <c r="J344" s="5">
        <f t="shared" si="39"/>
        <v>55</v>
      </c>
      <c r="K344" s="143">
        <f t="shared" si="44"/>
        <v>55</v>
      </c>
      <c r="L344" s="5">
        <f t="shared" si="45"/>
        <v>0</v>
      </c>
    </row>
    <row r="345" spans="1:12" x14ac:dyDescent="0.45">
      <c r="A345" t="s">
        <v>1014</v>
      </c>
      <c r="B345" t="s">
        <v>199</v>
      </c>
      <c r="C345" s="162" t="s">
        <v>954</v>
      </c>
      <c r="D345" s="36" t="str">
        <f t="shared" si="40"/>
        <v>CP528-P NORM KIG 10-4 Standard</v>
      </c>
      <c r="E345" s="36" t="str">
        <f t="shared" si="41"/>
        <v>RETURN - 1st don of the week -STD</v>
      </c>
      <c r="F345" s="36" t="str">
        <f t="shared" si="42"/>
        <v>CP528-RETURN - 1st don of the week -STD</v>
      </c>
      <c r="G345" s="147">
        <f t="shared" si="43"/>
        <v>55</v>
      </c>
      <c r="H345" s="5">
        <v>0</v>
      </c>
      <c r="J345" s="5">
        <f t="shared" si="39"/>
        <v>55</v>
      </c>
      <c r="K345" s="143">
        <f t="shared" si="44"/>
        <v>55</v>
      </c>
      <c r="L345" s="5">
        <f t="shared" si="45"/>
        <v>0</v>
      </c>
    </row>
    <row r="346" spans="1:12" x14ac:dyDescent="0.45">
      <c r="A346" t="s">
        <v>1014</v>
      </c>
      <c r="B346" s="334" t="s">
        <v>199</v>
      </c>
      <c r="C346" s="454" t="s">
        <v>955</v>
      </c>
      <c r="D346" s="36" t="str">
        <f t="shared" si="40"/>
        <v>CP528-P RSV Pre-Existing Standard</v>
      </c>
      <c r="E346" s="36" t="str">
        <f t="shared" si="41"/>
        <v>RETURN - 1st don of the week -STD</v>
      </c>
      <c r="F346" s="36" t="str">
        <f t="shared" si="42"/>
        <v>CP528-RETURN - 1st don of the week -STD</v>
      </c>
      <c r="G346" s="147">
        <f t="shared" si="43"/>
        <v>55</v>
      </c>
      <c r="J346" s="5">
        <f t="shared" si="39"/>
        <v>55</v>
      </c>
      <c r="K346" s="143">
        <f t="shared" si="44"/>
        <v>55</v>
      </c>
      <c r="L346" s="5">
        <f t="shared" si="45"/>
        <v>0</v>
      </c>
    </row>
    <row r="347" spans="1:12" x14ac:dyDescent="0.45">
      <c r="A347" s="238" t="s">
        <v>1014</v>
      </c>
      <c r="B347" s="238" t="s">
        <v>199</v>
      </c>
      <c r="C347" s="354" t="s">
        <v>956</v>
      </c>
      <c r="D347" s="239" t="str">
        <f t="shared" si="40"/>
        <v>CP528-P Vaccinia Standard</v>
      </c>
      <c r="E347" s="239">
        <f t="shared" si="41"/>
        <v>0</v>
      </c>
      <c r="F347" s="239" t="str">
        <f t="shared" si="42"/>
        <v>CP528-0</v>
      </c>
      <c r="G347" s="147">
        <f t="shared" si="43"/>
        <v>0</v>
      </c>
      <c r="H347" s="240">
        <v>0</v>
      </c>
      <c r="I347" s="240">
        <v>100</v>
      </c>
      <c r="J347" s="240">
        <f t="shared" si="39"/>
        <v>100</v>
      </c>
      <c r="K347" s="241">
        <f t="shared" si="44"/>
        <v>100</v>
      </c>
      <c r="L347" s="240">
        <f t="shared" si="45"/>
        <v>0</v>
      </c>
    </row>
    <row r="348" spans="1:12" x14ac:dyDescent="0.45">
      <c r="A348" t="s">
        <v>1015</v>
      </c>
      <c r="B348" t="s">
        <v>212</v>
      </c>
      <c r="C348" s="18" t="s">
        <v>942</v>
      </c>
      <c r="D348" s="36" t="str">
        <f t="shared" si="40"/>
        <v>CP206-2X Week Anti-D Pre-Existing</v>
      </c>
      <c r="E348" s="36" t="str">
        <f t="shared" si="41"/>
        <v>RETURN - 2nd don of the week -BONUS</v>
      </c>
      <c r="F348" s="36" t="str">
        <f t="shared" si="42"/>
        <v>CP206-RETURN - 2nd don of the week -BONUS</v>
      </c>
      <c r="G348" s="147">
        <f t="shared" si="43"/>
        <v>10</v>
      </c>
      <c r="H348" s="240">
        <f>200-2*(VLOOKUP(B348&amp;"-P Anti-D Pre-Existing Standard", AntiDSpecialty,4, FALSE))- 2*(VLOOKUP(B348&amp;"-P Anti-D Pre-Existing Standard", AntiDSpecialty,5, FALSE))-G348</f>
        <v>40</v>
      </c>
      <c r="J348" s="5">
        <f t="shared" si="39"/>
        <v>50</v>
      </c>
      <c r="K348" s="143" t="e">
        <f t="shared" si="44"/>
        <v>#N/A</v>
      </c>
      <c r="L348" s="5" t="e">
        <f t="shared" si="45"/>
        <v>#N/A</v>
      </c>
    </row>
    <row r="349" spans="1:12" x14ac:dyDescent="0.45">
      <c r="A349" t="s">
        <v>1015</v>
      </c>
      <c r="B349" t="s">
        <v>212</v>
      </c>
      <c r="C349" t="s">
        <v>962</v>
      </c>
      <c r="D349" s="36" t="str">
        <f t="shared" si="40"/>
        <v>CP206-2X Week P HBS Pre-Existing</v>
      </c>
      <c r="E349" s="36" t="str">
        <f t="shared" si="41"/>
        <v>RETURN - 2nd don of the week -BONUS</v>
      </c>
      <c r="F349" s="36" t="str">
        <f t="shared" si="42"/>
        <v>CP206-RETURN - 2nd don of the week -BONUS</v>
      </c>
      <c r="G349" s="147">
        <f t="shared" si="43"/>
        <v>10</v>
      </c>
      <c r="H349" s="5">
        <v>0</v>
      </c>
      <c r="J349" s="5">
        <f t="shared" si="39"/>
        <v>10</v>
      </c>
      <c r="K349" s="143">
        <f t="shared" si="44"/>
        <v>10</v>
      </c>
      <c r="L349" s="5">
        <f t="shared" si="45"/>
        <v>0</v>
      </c>
    </row>
    <row r="350" spans="1:12" x14ac:dyDescent="0.45">
      <c r="A350" t="s">
        <v>1015</v>
      </c>
      <c r="B350" t="s">
        <v>212</v>
      </c>
      <c r="C350" t="s">
        <v>983</v>
      </c>
      <c r="D350" s="36" t="str">
        <f t="shared" si="40"/>
        <v>CP206-2X Week P HBS TWINRX</v>
      </c>
      <c r="E350" s="36" t="str">
        <f t="shared" si="41"/>
        <v>RETURN - 2nd don of the week -BONUS</v>
      </c>
      <c r="F350" s="36" t="str">
        <f t="shared" si="42"/>
        <v>CP206-RETURN - 2nd don of the week -BONUS</v>
      </c>
      <c r="G350" s="147">
        <f t="shared" si="43"/>
        <v>10</v>
      </c>
      <c r="H350" s="5">
        <v>0</v>
      </c>
      <c r="J350" s="5">
        <f t="shared" si="39"/>
        <v>10</v>
      </c>
      <c r="K350" s="143">
        <f t="shared" si="44"/>
        <v>10</v>
      </c>
      <c r="L350" s="5">
        <f t="shared" si="45"/>
        <v>0</v>
      </c>
    </row>
    <row r="351" spans="1:12" x14ac:dyDescent="0.45">
      <c r="A351" t="s">
        <v>1015</v>
      </c>
      <c r="B351" t="s">
        <v>212</v>
      </c>
      <c r="C351" s="144" t="s">
        <v>1001</v>
      </c>
      <c r="D351" s="36" t="str">
        <f t="shared" si="40"/>
        <v>CP206-2X Week P NORM KIG10_0</v>
      </c>
      <c r="E351" s="36" t="str">
        <f t="shared" si="41"/>
        <v>RETURN - 2nd don of the week -BONUS</v>
      </c>
      <c r="F351" s="36" t="str">
        <f t="shared" si="42"/>
        <v>CP206-RETURN - 2nd don of the week -BONUS</v>
      </c>
      <c r="G351" s="147">
        <f t="shared" si="43"/>
        <v>10</v>
      </c>
      <c r="H351" s="5">
        <v>10</v>
      </c>
      <c r="J351" s="5">
        <f t="shared" si="39"/>
        <v>20</v>
      </c>
      <c r="K351" s="143">
        <f t="shared" si="44"/>
        <v>20</v>
      </c>
      <c r="L351" s="5">
        <f t="shared" si="45"/>
        <v>0</v>
      </c>
    </row>
    <row r="352" spans="1:12" x14ac:dyDescent="0.45">
      <c r="A352" t="s">
        <v>1015</v>
      </c>
      <c r="B352" t="s">
        <v>212</v>
      </c>
      <c r="C352" s="144" t="s">
        <v>1002</v>
      </c>
      <c r="D352" s="36" t="str">
        <f t="shared" si="40"/>
        <v>CP206-2X Week P NORM KIG10_2</v>
      </c>
      <c r="E352" s="36" t="str">
        <f t="shared" si="41"/>
        <v>RETURN - 2nd don of the week -BONUS</v>
      </c>
      <c r="F352" s="36" t="str">
        <f t="shared" si="42"/>
        <v>CP206-RETURN - 2nd don of the week -BONUS</v>
      </c>
      <c r="G352" s="147">
        <f t="shared" si="43"/>
        <v>10</v>
      </c>
      <c r="H352" s="5">
        <v>0</v>
      </c>
      <c r="J352" s="5">
        <f t="shared" si="39"/>
        <v>10</v>
      </c>
      <c r="K352" s="143">
        <f t="shared" si="44"/>
        <v>10</v>
      </c>
      <c r="L352" s="5">
        <f t="shared" si="45"/>
        <v>0</v>
      </c>
    </row>
    <row r="353" spans="1:12" x14ac:dyDescent="0.45">
      <c r="A353" t="s">
        <v>1015</v>
      </c>
      <c r="B353" t="s">
        <v>212</v>
      </c>
      <c r="C353" s="144" t="s">
        <v>1003</v>
      </c>
      <c r="D353" s="36" t="str">
        <f t="shared" si="40"/>
        <v>CP206-2X Week P NORM KIG10_3</v>
      </c>
      <c r="E353" s="36" t="str">
        <f t="shared" si="41"/>
        <v>RETURN - 2nd don of the week -BONUS</v>
      </c>
      <c r="F353" s="36" t="str">
        <f t="shared" si="42"/>
        <v>CP206-RETURN - 2nd don of the week -BONUS</v>
      </c>
      <c r="G353" s="147">
        <f t="shared" si="43"/>
        <v>10</v>
      </c>
      <c r="H353" s="5">
        <v>0</v>
      </c>
      <c r="J353" s="5">
        <f t="shared" si="39"/>
        <v>10</v>
      </c>
      <c r="K353" s="143">
        <f t="shared" si="44"/>
        <v>10</v>
      </c>
      <c r="L353" s="5">
        <f t="shared" si="45"/>
        <v>0</v>
      </c>
    </row>
    <row r="354" spans="1:12" x14ac:dyDescent="0.45">
      <c r="A354" t="s">
        <v>1015</v>
      </c>
      <c r="B354" t="s">
        <v>212</v>
      </c>
      <c r="C354" s="144" t="s">
        <v>1004</v>
      </c>
      <c r="D354" s="36" t="str">
        <f t="shared" si="40"/>
        <v>CP206-2X Week P NORM KIG10_4</v>
      </c>
      <c r="E354" s="36" t="str">
        <f t="shared" si="41"/>
        <v>RETURN - 2nd don of the week -BONUS</v>
      </c>
      <c r="F354" s="36" t="str">
        <f t="shared" si="42"/>
        <v>CP206-RETURN - 2nd don of the week -BONUS</v>
      </c>
      <c r="G354" s="147">
        <f t="shared" si="43"/>
        <v>10</v>
      </c>
      <c r="H354" s="5">
        <v>0</v>
      </c>
      <c r="J354" s="5">
        <f t="shared" si="39"/>
        <v>10</v>
      </c>
      <c r="K354" s="143">
        <f t="shared" si="44"/>
        <v>10</v>
      </c>
      <c r="L354" s="5">
        <f t="shared" si="45"/>
        <v>0</v>
      </c>
    </row>
    <row r="355" spans="1:12" x14ac:dyDescent="0.45">
      <c r="A355" t="s">
        <v>1015</v>
      </c>
      <c r="B355" t="s">
        <v>212</v>
      </c>
      <c r="C355" t="s">
        <v>1005</v>
      </c>
      <c r="D355" s="36" t="str">
        <f t="shared" si="40"/>
        <v>CP206-2X Week P NORM KIG10-1</v>
      </c>
      <c r="E355" s="36" t="str">
        <f t="shared" si="41"/>
        <v>RETURN - 2nd don of the week -BONUS</v>
      </c>
      <c r="F355" s="36" t="str">
        <f t="shared" si="42"/>
        <v>CP206-RETURN - 2nd don of the week -BONUS</v>
      </c>
      <c r="G355" s="147">
        <f t="shared" si="43"/>
        <v>10</v>
      </c>
      <c r="J355" s="5">
        <f t="shared" si="39"/>
        <v>10</v>
      </c>
      <c r="K355" s="143">
        <f t="shared" si="44"/>
        <v>10</v>
      </c>
      <c r="L355" s="5">
        <f t="shared" si="45"/>
        <v>0</v>
      </c>
    </row>
    <row r="356" spans="1:12" x14ac:dyDescent="0.45">
      <c r="A356" t="s">
        <v>1015</v>
      </c>
      <c r="B356" s="334" t="s">
        <v>212</v>
      </c>
      <c r="C356" s="334" t="s">
        <v>945</v>
      </c>
      <c r="D356" s="36" t="str">
        <f t="shared" si="40"/>
        <v>CP206-2X Week P RSV Pre-Existing</v>
      </c>
      <c r="E356" s="36" t="str">
        <f t="shared" si="41"/>
        <v>RETURN - 2nd don of the week -BONUS</v>
      </c>
      <c r="F356" s="36" t="str">
        <f t="shared" si="42"/>
        <v>CP206-RETURN - 2nd don of the week -BONUS</v>
      </c>
      <c r="G356" s="147">
        <f t="shared" si="43"/>
        <v>10</v>
      </c>
      <c r="H356" s="5">
        <v>10</v>
      </c>
      <c r="J356" s="5">
        <f t="shared" ref="J356:J419" si="46">G356+H356+I356</f>
        <v>20</v>
      </c>
      <c r="K356" s="143">
        <f t="shared" si="44"/>
        <v>20</v>
      </c>
      <c r="L356" s="5">
        <f t="shared" si="45"/>
        <v>0</v>
      </c>
    </row>
    <row r="357" spans="1:12" x14ac:dyDescent="0.45">
      <c r="A357" t="s">
        <v>1015</v>
      </c>
      <c r="B357" t="s">
        <v>212</v>
      </c>
      <c r="C357" t="s">
        <v>967</v>
      </c>
      <c r="D357" s="36" t="str">
        <f t="shared" si="40"/>
        <v>CP206-2X Week P VZV</v>
      </c>
      <c r="E357" s="36" t="str">
        <f t="shared" si="41"/>
        <v>RETURN - 2nd don of the week -BONUS</v>
      </c>
      <c r="F357" s="36" t="str">
        <f t="shared" si="42"/>
        <v>CP206-RETURN - 2nd don of the week -BONUS</v>
      </c>
      <c r="G357" s="147">
        <f t="shared" si="43"/>
        <v>10</v>
      </c>
      <c r="H357" s="5">
        <v>0</v>
      </c>
      <c r="J357" s="5">
        <f t="shared" si="46"/>
        <v>10</v>
      </c>
      <c r="K357" s="143">
        <f t="shared" si="44"/>
        <v>10</v>
      </c>
      <c r="L357" s="5">
        <f t="shared" si="45"/>
        <v>0</v>
      </c>
    </row>
    <row r="358" spans="1:12" x14ac:dyDescent="0.45">
      <c r="A358" t="s">
        <v>1015</v>
      </c>
      <c r="B358" t="s">
        <v>212</v>
      </c>
      <c r="C358" t="s">
        <v>968</v>
      </c>
      <c r="D358" s="36" t="str">
        <f t="shared" si="40"/>
        <v>CP206-2X Week P VZV Pre-Existing</v>
      </c>
      <c r="E358" s="36" t="str">
        <f t="shared" si="41"/>
        <v>RETURN - 2nd don of the week -BONUS</v>
      </c>
      <c r="F358" s="36" t="str">
        <f t="shared" si="42"/>
        <v>CP206-RETURN - 2nd don of the week -BONUS</v>
      </c>
      <c r="G358" s="147">
        <f t="shared" si="43"/>
        <v>10</v>
      </c>
      <c r="H358" s="5">
        <v>0</v>
      </c>
      <c r="J358" s="5">
        <f t="shared" si="46"/>
        <v>10</v>
      </c>
      <c r="K358" s="143">
        <f t="shared" si="44"/>
        <v>10</v>
      </c>
      <c r="L358" s="5">
        <f t="shared" si="45"/>
        <v>0</v>
      </c>
    </row>
    <row r="359" spans="1:12" x14ac:dyDescent="0.45">
      <c r="A359" t="s">
        <v>1015</v>
      </c>
      <c r="B359" t="s">
        <v>212</v>
      </c>
      <c r="C359" t="s">
        <v>946</v>
      </c>
      <c r="D359" s="36" t="str">
        <f t="shared" si="40"/>
        <v>CP206-P Anti-D Pre-Existing Standard</v>
      </c>
      <c r="E359" s="450" t="str">
        <f t="shared" si="41"/>
        <v>RETURN - 1st don of the week -STD</v>
      </c>
      <c r="F359" s="36" t="str">
        <f t="shared" si="42"/>
        <v>CP206-RETURN - 1st don of the week -STD</v>
      </c>
      <c r="G359" s="147">
        <f t="shared" si="43"/>
        <v>55</v>
      </c>
      <c r="H359" s="5">
        <v>20</v>
      </c>
      <c r="J359" s="5">
        <f t="shared" si="46"/>
        <v>75</v>
      </c>
      <c r="K359" s="143">
        <f t="shared" si="44"/>
        <v>40</v>
      </c>
      <c r="L359" s="5">
        <f t="shared" si="45"/>
        <v>35</v>
      </c>
    </row>
    <row r="360" spans="1:12" x14ac:dyDescent="0.45">
      <c r="A360" t="s">
        <v>1015</v>
      </c>
      <c r="B360" t="s">
        <v>212</v>
      </c>
      <c r="C360" t="s">
        <v>963</v>
      </c>
      <c r="D360" s="36" t="str">
        <f t="shared" si="40"/>
        <v>CP206-P HBS Pre-Existing Standard</v>
      </c>
      <c r="E360" s="36" t="str">
        <f t="shared" si="41"/>
        <v>RETURN - 1st don of the week -STD</v>
      </c>
      <c r="F360" s="36" t="str">
        <f t="shared" si="42"/>
        <v>CP206-RETURN - 1st don of the week -STD</v>
      </c>
      <c r="G360" s="147">
        <f t="shared" si="43"/>
        <v>55</v>
      </c>
      <c r="H360" s="5">
        <v>20</v>
      </c>
      <c r="J360" s="5">
        <f t="shared" si="46"/>
        <v>75</v>
      </c>
      <c r="K360" s="143">
        <f t="shared" si="44"/>
        <v>75</v>
      </c>
      <c r="L360" s="5">
        <f t="shared" si="45"/>
        <v>0</v>
      </c>
    </row>
    <row r="361" spans="1:12" x14ac:dyDescent="0.45">
      <c r="A361" t="s">
        <v>1015</v>
      </c>
      <c r="B361" t="s">
        <v>212</v>
      </c>
      <c r="C361" t="s">
        <v>999</v>
      </c>
      <c r="D361" s="36" t="str">
        <f t="shared" si="40"/>
        <v>CP206-P HBS TWINRIX Standard</v>
      </c>
      <c r="E361" s="36" t="str">
        <f t="shared" si="41"/>
        <v>RETURN - 1st don of the week -STD</v>
      </c>
      <c r="F361" s="36" t="str">
        <f t="shared" si="42"/>
        <v>CP206-RETURN - 1st don of the week -STD</v>
      </c>
      <c r="G361" s="147">
        <f t="shared" si="43"/>
        <v>55</v>
      </c>
      <c r="H361" s="5">
        <v>20</v>
      </c>
      <c r="J361" s="5">
        <f t="shared" si="46"/>
        <v>75</v>
      </c>
      <c r="K361" s="143">
        <f t="shared" si="44"/>
        <v>75</v>
      </c>
      <c r="L361" s="5">
        <f t="shared" si="45"/>
        <v>0</v>
      </c>
    </row>
    <row r="362" spans="1:12" x14ac:dyDescent="0.45">
      <c r="A362" t="s">
        <v>1015</v>
      </c>
      <c r="B362" t="s">
        <v>212</v>
      </c>
      <c r="C362" s="144" t="s">
        <v>950</v>
      </c>
      <c r="D362" s="36" t="str">
        <f t="shared" si="40"/>
        <v>CP206-P NORM KIG 10 Standard</v>
      </c>
      <c r="E362" s="36" t="str">
        <f t="shared" si="41"/>
        <v>RETURN - 1st don of the week -STD</v>
      </c>
      <c r="F362" s="36" t="str">
        <f t="shared" si="42"/>
        <v>CP206-RETURN - 1st don of the week -STD</v>
      </c>
      <c r="G362" s="147">
        <f t="shared" si="43"/>
        <v>55</v>
      </c>
      <c r="H362" s="5">
        <v>0</v>
      </c>
      <c r="J362" s="5">
        <f t="shared" si="46"/>
        <v>55</v>
      </c>
      <c r="K362" s="143">
        <f t="shared" si="44"/>
        <v>55</v>
      </c>
      <c r="L362" s="5">
        <f t="shared" si="45"/>
        <v>0</v>
      </c>
    </row>
    <row r="363" spans="1:12" x14ac:dyDescent="0.45">
      <c r="A363" t="s">
        <v>1015</v>
      </c>
      <c r="B363" t="s">
        <v>212</v>
      </c>
      <c r="C363" s="144" t="s">
        <v>951</v>
      </c>
      <c r="D363" s="36" t="str">
        <f t="shared" si="40"/>
        <v>CP206-P NORM KIG 10-1 Standard</v>
      </c>
      <c r="E363" s="36" t="str">
        <f t="shared" si="41"/>
        <v>RETURN - 1st don of the week -STD</v>
      </c>
      <c r="F363" s="36" t="str">
        <f t="shared" si="42"/>
        <v>CP206-RETURN - 1st don of the week -STD</v>
      </c>
      <c r="G363" s="147">
        <f t="shared" si="43"/>
        <v>55</v>
      </c>
      <c r="H363" s="5">
        <v>0</v>
      </c>
      <c r="J363" s="5">
        <f t="shared" si="46"/>
        <v>55</v>
      </c>
      <c r="K363" s="143">
        <f t="shared" si="44"/>
        <v>55</v>
      </c>
      <c r="L363" s="5">
        <f t="shared" si="45"/>
        <v>0</v>
      </c>
    </row>
    <row r="364" spans="1:12" x14ac:dyDescent="0.45">
      <c r="A364" t="s">
        <v>1015</v>
      </c>
      <c r="B364" t="s">
        <v>212</v>
      </c>
      <c r="C364" s="144" t="s">
        <v>952</v>
      </c>
      <c r="D364" s="36" t="str">
        <f t="shared" si="40"/>
        <v>CP206-P NORM KIG 10-2 Standard</v>
      </c>
      <c r="E364" s="36" t="str">
        <f t="shared" si="41"/>
        <v>RETURN - 1st don of the week -STD</v>
      </c>
      <c r="F364" s="36" t="str">
        <f t="shared" si="42"/>
        <v>CP206-RETURN - 1st don of the week -STD</v>
      </c>
      <c r="G364" s="147">
        <f t="shared" si="43"/>
        <v>55</v>
      </c>
      <c r="H364" s="5">
        <v>0</v>
      </c>
      <c r="J364" s="5">
        <f t="shared" si="46"/>
        <v>55</v>
      </c>
      <c r="K364" s="143">
        <f t="shared" si="44"/>
        <v>55</v>
      </c>
      <c r="L364" s="5">
        <f t="shared" si="45"/>
        <v>0</v>
      </c>
    </row>
    <row r="365" spans="1:12" s="352" customFormat="1" x14ac:dyDescent="0.45">
      <c r="A365" t="s">
        <v>1015</v>
      </c>
      <c r="B365" t="s">
        <v>212</v>
      </c>
      <c r="C365" s="144" t="s">
        <v>953</v>
      </c>
      <c r="D365" s="36" t="str">
        <f t="shared" si="40"/>
        <v>CP206-P NORM KIG 10-3 Standard</v>
      </c>
      <c r="E365" s="36" t="str">
        <f t="shared" si="41"/>
        <v>RETURN - 1st don of the week -STD</v>
      </c>
      <c r="F365" s="36" t="str">
        <f t="shared" si="42"/>
        <v>CP206-RETURN - 1st don of the week -STD</v>
      </c>
      <c r="G365" s="147">
        <f t="shared" si="43"/>
        <v>55</v>
      </c>
      <c r="H365" s="5">
        <v>0</v>
      </c>
      <c r="I365" s="5"/>
      <c r="J365" s="5">
        <f t="shared" si="46"/>
        <v>55</v>
      </c>
      <c r="K365" s="143">
        <f t="shared" si="44"/>
        <v>55</v>
      </c>
      <c r="L365" s="5">
        <f t="shared" si="45"/>
        <v>0</v>
      </c>
    </row>
    <row r="366" spans="1:12" x14ac:dyDescent="0.45">
      <c r="A366" t="s">
        <v>1015</v>
      </c>
      <c r="B366" t="s">
        <v>212</v>
      </c>
      <c r="C366" s="144" t="s">
        <v>954</v>
      </c>
      <c r="D366" s="36" t="str">
        <f t="shared" si="40"/>
        <v>CP206-P NORM KIG 10-4 Standard</v>
      </c>
      <c r="E366" s="36" t="str">
        <f t="shared" si="41"/>
        <v>RETURN - 1st don of the week -STD</v>
      </c>
      <c r="F366" s="36" t="str">
        <f t="shared" si="42"/>
        <v>CP206-RETURN - 1st don of the week -STD</v>
      </c>
      <c r="G366" s="147">
        <f t="shared" si="43"/>
        <v>55</v>
      </c>
      <c r="H366" s="5">
        <v>0</v>
      </c>
      <c r="J366" s="5">
        <f t="shared" si="46"/>
        <v>55</v>
      </c>
      <c r="K366" s="143">
        <f t="shared" si="44"/>
        <v>55</v>
      </c>
      <c r="L366" s="5">
        <f t="shared" si="45"/>
        <v>0</v>
      </c>
    </row>
    <row r="367" spans="1:12" x14ac:dyDescent="0.45">
      <c r="A367" t="s">
        <v>1015</v>
      </c>
      <c r="B367" s="334" t="s">
        <v>212</v>
      </c>
      <c r="C367" s="334" t="s">
        <v>955</v>
      </c>
      <c r="D367" s="36" t="str">
        <f t="shared" si="40"/>
        <v>CP206-P RSV Pre-Existing Standard</v>
      </c>
      <c r="E367" s="36" t="str">
        <f t="shared" si="41"/>
        <v>RETURN - 1st don of the week -STD</v>
      </c>
      <c r="F367" s="36" t="str">
        <f t="shared" si="42"/>
        <v>CP206-RETURN - 1st don of the week -STD</v>
      </c>
      <c r="G367" s="147">
        <f t="shared" si="43"/>
        <v>55</v>
      </c>
      <c r="J367" s="5">
        <f t="shared" si="46"/>
        <v>55</v>
      </c>
      <c r="K367" s="143">
        <f t="shared" si="44"/>
        <v>55</v>
      </c>
      <c r="L367" s="5">
        <f t="shared" si="45"/>
        <v>0</v>
      </c>
    </row>
    <row r="368" spans="1:12" x14ac:dyDescent="0.45">
      <c r="A368" t="s">
        <v>1015</v>
      </c>
      <c r="B368" t="s">
        <v>212</v>
      </c>
      <c r="C368" t="s">
        <v>971</v>
      </c>
      <c r="D368" s="36" t="str">
        <f t="shared" si="40"/>
        <v>CP206-P VZV Standard</v>
      </c>
      <c r="E368" s="36" t="str">
        <f t="shared" si="41"/>
        <v>RETURN - 1st don of the week -STD</v>
      </c>
      <c r="F368" s="36" t="str">
        <f t="shared" si="42"/>
        <v>CP206-RETURN - 1st don of the week -STD</v>
      </c>
      <c r="G368" s="147">
        <f t="shared" si="43"/>
        <v>55</v>
      </c>
      <c r="H368" s="5">
        <v>15</v>
      </c>
      <c r="I368" s="5">
        <v>0</v>
      </c>
      <c r="J368" s="5">
        <f t="shared" si="46"/>
        <v>70</v>
      </c>
      <c r="K368" s="143">
        <f t="shared" si="44"/>
        <v>65</v>
      </c>
      <c r="L368" s="5">
        <f t="shared" si="45"/>
        <v>5</v>
      </c>
    </row>
    <row r="369" spans="1:12" x14ac:dyDescent="0.45">
      <c r="A369" t="s">
        <v>1015</v>
      </c>
      <c r="B369" t="s">
        <v>212</v>
      </c>
      <c r="C369" t="s">
        <v>972</v>
      </c>
      <c r="D369" s="36" t="str">
        <f t="shared" si="40"/>
        <v>CP206-PVZV Pre-Existing Standard</v>
      </c>
      <c r="E369" s="36" t="str">
        <f t="shared" si="41"/>
        <v>RETURN - 1st don of the week -STD</v>
      </c>
      <c r="F369" s="36" t="str">
        <f t="shared" si="42"/>
        <v>CP206-RETURN - 1st don of the week -STD</v>
      </c>
      <c r="G369" s="147">
        <f t="shared" si="43"/>
        <v>55</v>
      </c>
      <c r="H369" s="5">
        <v>15</v>
      </c>
      <c r="J369" s="5">
        <f t="shared" si="46"/>
        <v>70</v>
      </c>
      <c r="K369" s="143">
        <f t="shared" si="44"/>
        <v>70</v>
      </c>
      <c r="L369" s="5">
        <f t="shared" si="45"/>
        <v>0</v>
      </c>
    </row>
    <row r="370" spans="1:12" x14ac:dyDescent="0.45">
      <c r="A370" t="s">
        <v>1016</v>
      </c>
      <c r="B370" t="s">
        <v>205</v>
      </c>
      <c r="C370" t="s">
        <v>942</v>
      </c>
      <c r="D370" s="361" t="str">
        <f t="shared" si="40"/>
        <v>CP527-2X Week Anti-D Pre-Existing</v>
      </c>
      <c r="E370" s="361" t="str">
        <f t="shared" si="41"/>
        <v>RETURN - 2nd don of the week -BONUS</v>
      </c>
      <c r="F370" s="361" t="str">
        <f t="shared" si="42"/>
        <v>CP527-RETURN - 2nd don of the week -BONUS</v>
      </c>
      <c r="G370" s="147">
        <f t="shared" si="43"/>
        <v>15</v>
      </c>
      <c r="H370" s="240">
        <f>200-2*(VLOOKUP(B370&amp;"-P Anti-D Pre-Existing Standard", AntiDSpecialty,4, FALSE))- 2*(VLOOKUP(B370&amp;"-P Anti-D Pre-Existing Standard", AntiDSpecialty,5, FALSE))-G370</f>
        <v>35</v>
      </c>
      <c r="I370" s="240"/>
      <c r="J370" s="240">
        <f t="shared" si="46"/>
        <v>50</v>
      </c>
      <c r="K370" s="241">
        <f t="shared" si="44"/>
        <v>15</v>
      </c>
      <c r="L370" s="240">
        <f t="shared" si="45"/>
        <v>35</v>
      </c>
    </row>
    <row r="371" spans="1:12" x14ac:dyDescent="0.45">
      <c r="A371" t="s">
        <v>1016</v>
      </c>
      <c r="B371" t="s">
        <v>205</v>
      </c>
      <c r="C371" s="238" t="s">
        <v>943</v>
      </c>
      <c r="D371" s="239" t="str">
        <f t="shared" si="40"/>
        <v>CP527-2X Week P Anti-D</v>
      </c>
      <c r="E371" s="239" t="str">
        <f t="shared" si="41"/>
        <v>RETURN - 2nd don of the week -BONUS</v>
      </c>
      <c r="F371" s="239" t="str">
        <f t="shared" si="42"/>
        <v>CP527-RETURN - 2nd don of the week -BONUS</v>
      </c>
      <c r="G371" s="147">
        <f t="shared" si="43"/>
        <v>15</v>
      </c>
      <c r="H371" s="240">
        <f>200-2*(VLOOKUP(B371&amp;"-P Anti-D Standard", AntiDSpecialty,4, FALSE))- 2*(VLOOKUP(B371&amp;"-P Anti-D Standard", AntiDSpecialty,5, FALSE))-G371</f>
        <v>35</v>
      </c>
      <c r="I371" s="240"/>
      <c r="J371" s="240">
        <f t="shared" si="46"/>
        <v>50</v>
      </c>
      <c r="K371" s="241">
        <f t="shared" si="44"/>
        <v>15</v>
      </c>
      <c r="L371" s="240">
        <f t="shared" si="45"/>
        <v>35</v>
      </c>
    </row>
    <row r="372" spans="1:12" s="352" customFormat="1" x14ac:dyDescent="0.45">
      <c r="A372" t="s">
        <v>1016</v>
      </c>
      <c r="B372" t="s">
        <v>205</v>
      </c>
      <c r="C372" t="s">
        <v>945</v>
      </c>
      <c r="D372" s="361" t="str">
        <f t="shared" si="40"/>
        <v>CP527-2X Week P RSV Pre-Existing</v>
      </c>
      <c r="E372" s="361" t="str">
        <f t="shared" si="41"/>
        <v>RETURN - 2nd don of the week -BONUS</v>
      </c>
      <c r="F372" s="361" t="str">
        <f t="shared" si="42"/>
        <v>CP527-RETURN - 2nd don of the week -BONUS</v>
      </c>
      <c r="G372" s="147">
        <f t="shared" si="43"/>
        <v>15</v>
      </c>
      <c r="H372" s="240">
        <v>10</v>
      </c>
      <c r="I372" s="240"/>
      <c r="J372" s="240">
        <f t="shared" si="46"/>
        <v>25</v>
      </c>
      <c r="K372" s="241">
        <f t="shared" si="44"/>
        <v>25</v>
      </c>
      <c r="L372" s="240">
        <f t="shared" si="45"/>
        <v>0</v>
      </c>
    </row>
    <row r="373" spans="1:12" x14ac:dyDescent="0.45">
      <c r="A373" t="s">
        <v>1016</v>
      </c>
      <c r="B373" t="s">
        <v>205</v>
      </c>
      <c r="C373" t="s">
        <v>946</v>
      </c>
      <c r="D373" s="36" t="str">
        <f t="shared" si="40"/>
        <v>CP527-P Anti-D Pre-Existing Standard</v>
      </c>
      <c r="E373" s="36" t="str">
        <f t="shared" si="41"/>
        <v>RETURN - 1st don of the week -STD</v>
      </c>
      <c r="F373" s="36" t="str">
        <f t="shared" si="42"/>
        <v>CP527-RETURN - 1st don of the week -STD</v>
      </c>
      <c r="G373" s="147">
        <f t="shared" si="43"/>
        <v>55</v>
      </c>
      <c r="H373" s="5">
        <v>20</v>
      </c>
      <c r="J373" s="5">
        <f t="shared" si="46"/>
        <v>75</v>
      </c>
      <c r="K373" s="143">
        <f t="shared" si="44"/>
        <v>55</v>
      </c>
      <c r="L373" s="5">
        <f t="shared" si="45"/>
        <v>20</v>
      </c>
    </row>
    <row r="374" spans="1:12" x14ac:dyDescent="0.45">
      <c r="A374" s="238" t="s">
        <v>1016</v>
      </c>
      <c r="B374" s="238" t="s">
        <v>205</v>
      </c>
      <c r="C374" s="238" t="s">
        <v>947</v>
      </c>
      <c r="D374" s="239" t="str">
        <f t="shared" si="40"/>
        <v>CP527-P Anti-D Standard</v>
      </c>
      <c r="E374" s="239" t="str">
        <f t="shared" si="41"/>
        <v>RETURN - 1st don of the week -STD</v>
      </c>
      <c r="F374" s="239" t="str">
        <f t="shared" si="42"/>
        <v>CP527-RETURN - 1st don of the week -STD</v>
      </c>
      <c r="G374" s="147">
        <f t="shared" si="43"/>
        <v>55</v>
      </c>
      <c r="H374" s="240">
        <v>20</v>
      </c>
      <c r="I374" s="240"/>
      <c r="J374" s="240">
        <f t="shared" si="46"/>
        <v>75</v>
      </c>
      <c r="K374" s="241">
        <f t="shared" si="44"/>
        <v>55</v>
      </c>
      <c r="L374" s="240">
        <f t="shared" si="45"/>
        <v>20</v>
      </c>
    </row>
    <row r="375" spans="1:12" x14ac:dyDescent="0.45">
      <c r="A375" t="s">
        <v>1016</v>
      </c>
      <c r="B375" t="s">
        <v>205</v>
      </c>
      <c r="C375" t="s">
        <v>955</v>
      </c>
      <c r="D375" s="239" t="str">
        <f t="shared" si="40"/>
        <v>CP527-P RSV Pre-Existing Standard</v>
      </c>
      <c r="E375" s="239" t="str">
        <f t="shared" si="41"/>
        <v>RETURN - 1st don of the week -STD</v>
      </c>
      <c r="F375" s="239" t="str">
        <f t="shared" si="42"/>
        <v>CP527-RETURN - 1st don of the week -STD</v>
      </c>
      <c r="G375" s="147">
        <f t="shared" si="43"/>
        <v>55</v>
      </c>
      <c r="H375" s="240"/>
      <c r="I375" s="240"/>
      <c r="J375" s="240">
        <f t="shared" si="46"/>
        <v>55</v>
      </c>
      <c r="K375" s="241">
        <f t="shared" si="44"/>
        <v>55</v>
      </c>
      <c r="L375" s="240">
        <f t="shared" si="45"/>
        <v>0</v>
      </c>
    </row>
    <row r="376" spans="1:12" x14ac:dyDescent="0.45">
      <c r="A376" s="238" t="s">
        <v>1016</v>
      </c>
      <c r="B376" s="238" t="s">
        <v>205</v>
      </c>
      <c r="C376" s="238" t="s">
        <v>971</v>
      </c>
      <c r="D376" s="239" t="str">
        <f t="shared" si="40"/>
        <v>CP527-P VZV Standard</v>
      </c>
      <c r="E376" s="239" t="str">
        <f t="shared" si="41"/>
        <v>RETURN - 1st don of the week -STD</v>
      </c>
      <c r="F376" s="239" t="str">
        <f t="shared" si="42"/>
        <v>CP527-RETURN - 1st don of the week -STD</v>
      </c>
      <c r="G376" s="147">
        <f t="shared" si="43"/>
        <v>55</v>
      </c>
      <c r="H376" s="240"/>
      <c r="I376" s="240">
        <v>15</v>
      </c>
      <c r="J376" s="240">
        <f t="shared" si="46"/>
        <v>70</v>
      </c>
      <c r="K376" s="241">
        <f t="shared" si="44"/>
        <v>70</v>
      </c>
      <c r="L376" s="240">
        <f t="shared" si="45"/>
        <v>0</v>
      </c>
    </row>
    <row r="377" spans="1:12" x14ac:dyDescent="0.45">
      <c r="A377" s="238" t="s">
        <v>1016</v>
      </c>
      <c r="B377" s="238" t="s">
        <v>205</v>
      </c>
      <c r="C377" s="238" t="s">
        <v>972</v>
      </c>
      <c r="D377" s="239" t="str">
        <f t="shared" si="40"/>
        <v>CP527-PVZV Pre-Existing Standard</v>
      </c>
      <c r="E377" s="239" t="str">
        <f t="shared" si="41"/>
        <v>RETURN - 1st don of the week -STD</v>
      </c>
      <c r="F377" s="239" t="str">
        <f t="shared" si="42"/>
        <v>CP527-RETURN - 1st don of the week -STD</v>
      </c>
      <c r="G377" s="147">
        <f t="shared" si="43"/>
        <v>55</v>
      </c>
      <c r="H377" s="240">
        <v>0</v>
      </c>
      <c r="I377" s="240">
        <v>15</v>
      </c>
      <c r="J377" s="240">
        <f t="shared" si="46"/>
        <v>70</v>
      </c>
      <c r="K377" s="241">
        <f t="shared" si="44"/>
        <v>70</v>
      </c>
      <c r="L377" s="240"/>
    </row>
    <row r="378" spans="1:12" x14ac:dyDescent="0.45">
      <c r="A378" t="str">
        <f>VLOOKUP(B378,CenterLU,2,FALSE)</f>
        <v>EP Zaragoza</v>
      </c>
      <c r="B378" t="s">
        <v>205</v>
      </c>
      <c r="C378" t="s">
        <v>968</v>
      </c>
      <c r="D378" s="36" t="str">
        <f t="shared" si="40"/>
        <v>CP527-2X Week P VZV Pre-Existing</v>
      </c>
      <c r="E378" s="36" t="str">
        <f t="shared" si="41"/>
        <v>RETURN - 2nd don of the week -BONUS</v>
      </c>
      <c r="F378" s="36" t="str">
        <f t="shared" si="42"/>
        <v>CP527-RETURN - 2nd don of the week -BONUS</v>
      </c>
      <c r="G378" s="147">
        <f t="shared" si="43"/>
        <v>15</v>
      </c>
      <c r="J378" s="5">
        <f t="shared" si="46"/>
        <v>15</v>
      </c>
      <c r="K378" s="143" t="e">
        <f t="shared" si="44"/>
        <v>#N/A</v>
      </c>
      <c r="L378" s="5" t="e">
        <f t="shared" ref="L378:L441" si="47">J378-K378</f>
        <v>#N/A</v>
      </c>
    </row>
    <row r="379" spans="1:12" x14ac:dyDescent="0.45">
      <c r="A379" t="str">
        <f>VLOOKUP(B379,CenterLU,2,FALSE)</f>
        <v>EP Zaragoza</v>
      </c>
      <c r="B379" s="165" t="s">
        <v>205</v>
      </c>
      <c r="C379" t="s">
        <v>968</v>
      </c>
      <c r="D379" s="36" t="str">
        <f t="shared" si="40"/>
        <v>CP527-2X Week P VZV Pre-Existing</v>
      </c>
      <c r="E379" s="36" t="str">
        <f t="shared" si="41"/>
        <v>RETURN - 2nd don of the week -BONUS</v>
      </c>
      <c r="F379" s="36" t="str">
        <f t="shared" si="42"/>
        <v>CP527-RETURN - 2nd don of the week -BONUS</v>
      </c>
      <c r="G379" s="147">
        <f t="shared" si="43"/>
        <v>15</v>
      </c>
      <c r="J379" s="5">
        <f t="shared" si="46"/>
        <v>15</v>
      </c>
      <c r="K379" s="143" t="e">
        <f t="shared" si="44"/>
        <v>#N/A</v>
      </c>
      <c r="L379" s="5" t="e">
        <f t="shared" si="47"/>
        <v>#N/A</v>
      </c>
    </row>
    <row r="380" spans="1:12" x14ac:dyDescent="0.45">
      <c r="A380" t="s">
        <v>280</v>
      </c>
      <c r="B380" t="s">
        <v>281</v>
      </c>
      <c r="C380" t="s">
        <v>942</v>
      </c>
      <c r="D380" s="36" t="str">
        <f t="shared" si="40"/>
        <v>CP207-2X Week Anti-D Pre-Existing</v>
      </c>
      <c r="E380" s="36" t="str">
        <f t="shared" si="41"/>
        <v>RETURN - 2nd don of the week -BONUS</v>
      </c>
      <c r="F380" s="36" t="str">
        <f t="shared" si="42"/>
        <v>CP207-RETURN - 2nd don of the week -BONUS</v>
      </c>
      <c r="G380" s="147">
        <f t="shared" si="43"/>
        <v>10</v>
      </c>
      <c r="H380" s="240">
        <f>200-2*(VLOOKUP(B380&amp;"-P Anti-D Pre-Existing Standard", AntiDSpecialty,4, FALSE))- 2*(VLOOKUP(B380&amp;"-P Anti-D Pre-Existing Standard", AntiDSpecialty,5, FALSE))-G380</f>
        <v>50</v>
      </c>
      <c r="J380" s="5">
        <f t="shared" si="46"/>
        <v>60</v>
      </c>
      <c r="K380" s="143" t="e">
        <f t="shared" si="44"/>
        <v>#N/A</v>
      </c>
      <c r="L380" s="5" t="e">
        <f t="shared" si="47"/>
        <v>#N/A</v>
      </c>
    </row>
    <row r="381" spans="1:12" x14ac:dyDescent="0.45">
      <c r="A381" t="s">
        <v>280</v>
      </c>
      <c r="B381" s="334" t="s">
        <v>281</v>
      </c>
      <c r="C381" s="334" t="s">
        <v>962</v>
      </c>
      <c r="D381" s="36" t="str">
        <f t="shared" si="40"/>
        <v>CP207-2X Week P HBS Pre-Existing</v>
      </c>
      <c r="E381" s="36" t="str">
        <f t="shared" si="41"/>
        <v>RETURN - 2nd don of the week -BONUS</v>
      </c>
      <c r="F381" s="36" t="str">
        <f t="shared" si="42"/>
        <v>CP207-RETURN - 2nd don of the week -BONUS</v>
      </c>
      <c r="G381" s="147">
        <f t="shared" si="43"/>
        <v>10</v>
      </c>
      <c r="H381" s="5">
        <v>10</v>
      </c>
      <c r="J381" s="5">
        <f t="shared" si="46"/>
        <v>20</v>
      </c>
      <c r="K381" s="143" t="e">
        <f t="shared" si="44"/>
        <v>#N/A</v>
      </c>
      <c r="L381" s="5" t="e">
        <f t="shared" si="47"/>
        <v>#N/A</v>
      </c>
    </row>
    <row r="382" spans="1:12" x14ac:dyDescent="0.45">
      <c r="A382" t="s">
        <v>280</v>
      </c>
      <c r="B382" s="334" t="s">
        <v>281</v>
      </c>
      <c r="C382" s="334" t="s">
        <v>983</v>
      </c>
      <c r="D382" s="36" t="str">
        <f t="shared" si="40"/>
        <v>CP207-2X Week P HBS TWINRX</v>
      </c>
      <c r="E382" s="36" t="str">
        <f t="shared" si="41"/>
        <v>RETURN - 2nd don of the week -BONUS</v>
      </c>
      <c r="F382" s="36" t="str">
        <f t="shared" si="42"/>
        <v>CP207-RETURN - 2nd don of the week -BONUS</v>
      </c>
      <c r="G382" s="147">
        <f t="shared" si="43"/>
        <v>10</v>
      </c>
      <c r="H382" s="5">
        <v>10</v>
      </c>
      <c r="J382" s="5">
        <f t="shared" si="46"/>
        <v>20</v>
      </c>
      <c r="K382" s="143" t="e">
        <f t="shared" si="44"/>
        <v>#N/A</v>
      </c>
      <c r="L382" s="5" t="e">
        <f t="shared" si="47"/>
        <v>#N/A</v>
      </c>
    </row>
    <row r="383" spans="1:12" x14ac:dyDescent="0.45">
      <c r="A383" t="s">
        <v>280</v>
      </c>
      <c r="B383" s="334" t="s">
        <v>281</v>
      </c>
      <c r="C383" s="334" t="s">
        <v>945</v>
      </c>
      <c r="D383" s="36" t="str">
        <f t="shared" si="40"/>
        <v>CP207-2X Week P RSV Pre-Existing</v>
      </c>
      <c r="E383" s="36" t="str">
        <f t="shared" si="41"/>
        <v>RETURN - 2nd don of the week -BONUS</v>
      </c>
      <c r="F383" s="36" t="str">
        <f t="shared" si="42"/>
        <v>CP207-RETURN - 2nd don of the week -BONUS</v>
      </c>
      <c r="G383" s="147">
        <f t="shared" si="43"/>
        <v>10</v>
      </c>
      <c r="H383" s="5">
        <v>10</v>
      </c>
      <c r="J383" s="5">
        <f t="shared" si="46"/>
        <v>20</v>
      </c>
      <c r="K383" s="143">
        <f t="shared" si="44"/>
        <v>20</v>
      </c>
      <c r="L383" s="5">
        <f t="shared" si="47"/>
        <v>0</v>
      </c>
    </row>
    <row r="384" spans="1:12" x14ac:dyDescent="0.45">
      <c r="A384" t="s">
        <v>280</v>
      </c>
      <c r="B384" t="s">
        <v>281</v>
      </c>
      <c r="C384" t="s">
        <v>946</v>
      </c>
      <c r="D384" s="36" t="str">
        <f t="shared" si="40"/>
        <v>CP207-P Anti-D Pre-Existing Standard</v>
      </c>
      <c r="E384" s="450" t="str">
        <f t="shared" si="41"/>
        <v>RETURN - 1st don of the week -STD</v>
      </c>
      <c r="F384" s="36" t="str">
        <f t="shared" si="42"/>
        <v>CP207-RETURN - 1st don of the week -STD</v>
      </c>
      <c r="G384" s="147">
        <f t="shared" si="43"/>
        <v>50</v>
      </c>
      <c r="H384" s="5">
        <v>20</v>
      </c>
      <c r="J384" s="5">
        <f t="shared" si="46"/>
        <v>70</v>
      </c>
      <c r="K384" s="143">
        <f t="shared" si="44"/>
        <v>47</v>
      </c>
      <c r="L384" s="5">
        <f t="shared" si="47"/>
        <v>23</v>
      </c>
    </row>
    <row r="385" spans="1:12" x14ac:dyDescent="0.45">
      <c r="A385" t="s">
        <v>280</v>
      </c>
      <c r="B385" t="s">
        <v>281</v>
      </c>
      <c r="C385" t="s">
        <v>963</v>
      </c>
      <c r="D385" s="36" t="str">
        <f t="shared" si="40"/>
        <v>CP207-P HBS Pre-Existing Standard</v>
      </c>
      <c r="E385" s="36" t="str">
        <f t="shared" si="41"/>
        <v>RETURN - 1st don of the week -STD</v>
      </c>
      <c r="F385" s="36" t="str">
        <f t="shared" si="42"/>
        <v>CP207-RETURN - 1st don of the week -STD</v>
      </c>
      <c r="G385" s="147">
        <f t="shared" si="43"/>
        <v>50</v>
      </c>
      <c r="H385" s="5">
        <v>20</v>
      </c>
      <c r="J385" s="5">
        <f t="shared" si="46"/>
        <v>70</v>
      </c>
      <c r="K385" s="143">
        <f t="shared" si="44"/>
        <v>70</v>
      </c>
      <c r="L385" s="5">
        <f t="shared" si="47"/>
        <v>0</v>
      </c>
    </row>
    <row r="386" spans="1:12" x14ac:dyDescent="0.45">
      <c r="A386" t="s">
        <v>280</v>
      </c>
      <c r="B386" t="s">
        <v>281</v>
      </c>
      <c r="C386" t="s">
        <v>999</v>
      </c>
      <c r="D386" s="36" t="str">
        <f t="shared" si="40"/>
        <v>CP207-P HBS TWINRIX Standard</v>
      </c>
      <c r="E386" s="36" t="str">
        <f t="shared" si="41"/>
        <v>RETURN - 1st don of the week -STD</v>
      </c>
      <c r="F386" s="36" t="str">
        <f t="shared" si="42"/>
        <v>CP207-RETURN - 1st don of the week -STD</v>
      </c>
      <c r="G386" s="147">
        <f t="shared" si="43"/>
        <v>50</v>
      </c>
      <c r="H386" s="5">
        <v>20</v>
      </c>
      <c r="J386" s="5">
        <f t="shared" si="46"/>
        <v>70</v>
      </c>
      <c r="K386" s="143">
        <f t="shared" si="44"/>
        <v>70</v>
      </c>
      <c r="L386" s="5">
        <f t="shared" si="47"/>
        <v>0</v>
      </c>
    </row>
    <row r="387" spans="1:12" x14ac:dyDescent="0.45">
      <c r="A387" t="s">
        <v>280</v>
      </c>
      <c r="B387" s="334" t="s">
        <v>281</v>
      </c>
      <c r="C387" s="334" t="s">
        <v>955</v>
      </c>
      <c r="D387" s="36" t="str">
        <f t="shared" si="40"/>
        <v>CP207-P RSV Pre-Existing Standard</v>
      </c>
      <c r="E387" s="36" t="str">
        <f t="shared" si="41"/>
        <v>RETURN - 1st don of the week -STD</v>
      </c>
      <c r="F387" s="36" t="str">
        <f t="shared" si="42"/>
        <v>CP207-RETURN - 1st don of the week -STD</v>
      </c>
      <c r="G387" s="147">
        <f t="shared" si="43"/>
        <v>50</v>
      </c>
      <c r="J387" s="5">
        <f t="shared" si="46"/>
        <v>50</v>
      </c>
      <c r="K387" s="143">
        <f t="shared" si="44"/>
        <v>50</v>
      </c>
      <c r="L387" s="5">
        <f t="shared" si="47"/>
        <v>0</v>
      </c>
    </row>
    <row r="388" spans="1:12" x14ac:dyDescent="0.45">
      <c r="A388" t="s">
        <v>280</v>
      </c>
      <c r="B388" t="s">
        <v>281</v>
      </c>
      <c r="C388" t="s">
        <v>971</v>
      </c>
      <c r="D388" s="36" t="str">
        <f t="shared" ref="D388:D451" si="48">B388&amp;"-"&amp;C388</f>
        <v>CP207-P VZV Standard</v>
      </c>
      <c r="E388" s="36" t="str">
        <f t="shared" ref="E388:E451" si="49">VLOOKUP(C388,RULENAMELU,5,FALSE)</f>
        <v>RETURN - 1st don of the week -STD</v>
      </c>
      <c r="F388" s="36" t="str">
        <f t="shared" ref="F388:F451" si="50">B388&amp;"-"&amp;E388</f>
        <v>CP207-RETURN - 1st don of the week -STD</v>
      </c>
      <c r="G388" s="147">
        <f t="shared" ref="G388:G451" si="51">IFERROR(VLOOKUP(F388,SpecialtyBaseLU,37,FALSE),0)</f>
        <v>50</v>
      </c>
      <c r="H388" s="5">
        <v>13</v>
      </c>
      <c r="I388" s="5">
        <v>0</v>
      </c>
      <c r="J388" s="5">
        <f t="shared" si="46"/>
        <v>63</v>
      </c>
      <c r="K388" s="143">
        <f t="shared" ref="K388:K451" si="52">VLOOKUP(D388,CurrentNLDataLU,11,FALSE)</f>
        <v>60</v>
      </c>
      <c r="L388" s="5">
        <f t="shared" si="47"/>
        <v>3</v>
      </c>
    </row>
    <row r="389" spans="1:12" x14ac:dyDescent="0.45">
      <c r="A389" t="s">
        <v>280</v>
      </c>
      <c r="B389" t="s">
        <v>281</v>
      </c>
      <c r="C389" t="s">
        <v>972</v>
      </c>
      <c r="D389" s="36" t="str">
        <f t="shared" si="48"/>
        <v>CP207-PVZV Pre-Existing Standard</v>
      </c>
      <c r="E389" s="36" t="str">
        <f t="shared" si="49"/>
        <v>RETURN - 1st don of the week -STD</v>
      </c>
      <c r="F389" s="36" t="str">
        <f t="shared" si="50"/>
        <v>CP207-RETURN - 1st don of the week -STD</v>
      </c>
      <c r="G389" s="147">
        <f t="shared" si="51"/>
        <v>50</v>
      </c>
      <c r="H389" s="5">
        <v>13</v>
      </c>
      <c r="J389" s="5">
        <f t="shared" si="46"/>
        <v>63</v>
      </c>
      <c r="K389" s="143">
        <f t="shared" si="52"/>
        <v>63</v>
      </c>
      <c r="L389" s="5">
        <f t="shared" si="47"/>
        <v>0</v>
      </c>
    </row>
    <row r="390" spans="1:12" x14ac:dyDescent="0.45">
      <c r="A390" t="str">
        <f>VLOOKUP(B390,CenterLU,2,FALSE)</f>
        <v>Farmington</v>
      </c>
      <c r="B390" s="165" t="s">
        <v>281</v>
      </c>
      <c r="C390" t="s">
        <v>968</v>
      </c>
      <c r="D390" s="36" t="str">
        <f t="shared" si="48"/>
        <v>CP207-2X Week P VZV Pre-Existing</v>
      </c>
      <c r="E390" s="36" t="str">
        <f t="shared" si="49"/>
        <v>RETURN - 2nd don of the week -BONUS</v>
      </c>
      <c r="F390" s="36" t="str">
        <f t="shared" si="50"/>
        <v>CP207-RETURN - 2nd don of the week -BONUS</v>
      </c>
      <c r="G390" s="147">
        <f t="shared" si="51"/>
        <v>10</v>
      </c>
      <c r="J390" s="5">
        <f t="shared" si="46"/>
        <v>10</v>
      </c>
      <c r="K390" s="143" t="e">
        <f t="shared" si="52"/>
        <v>#N/A</v>
      </c>
      <c r="L390" s="5" t="e">
        <f t="shared" si="47"/>
        <v>#N/A</v>
      </c>
    </row>
    <row r="391" spans="1:12" x14ac:dyDescent="0.45">
      <c r="A391" t="s">
        <v>466</v>
      </c>
      <c r="B391" t="s">
        <v>467</v>
      </c>
      <c r="C391" t="s">
        <v>942</v>
      </c>
      <c r="D391" s="36" t="str">
        <f t="shared" si="48"/>
        <v>CP894-2X Week Anti-D Pre-Existing</v>
      </c>
      <c r="E391" s="36" t="str">
        <f t="shared" si="49"/>
        <v>RETURN - 2nd don of the week -BONUS</v>
      </c>
      <c r="F391" s="36" t="str">
        <f t="shared" si="50"/>
        <v>CP894-RETURN - 2nd don of the week -BONUS</v>
      </c>
      <c r="G391" s="147">
        <f t="shared" si="51"/>
        <v>15</v>
      </c>
      <c r="H391" s="240">
        <f>200-2*(VLOOKUP(B391&amp;"-P Anti-D Pre-Existing Standard", AntiDSpecialty,4, FALSE))- 2*(VLOOKUP(B391&amp;"-P Anti-D Pre-Existing Standard", AntiDSpecialty,5, FALSE))-G391</f>
        <v>55</v>
      </c>
      <c r="J391" s="5">
        <f t="shared" si="46"/>
        <v>70</v>
      </c>
      <c r="K391" s="143" t="e">
        <f t="shared" si="52"/>
        <v>#N/A</v>
      </c>
      <c r="L391" s="5" t="e">
        <f t="shared" si="47"/>
        <v>#N/A</v>
      </c>
    </row>
    <row r="392" spans="1:12" x14ac:dyDescent="0.45">
      <c r="A392" t="s">
        <v>466</v>
      </c>
      <c r="B392" t="s">
        <v>467</v>
      </c>
      <c r="C392" t="s">
        <v>945</v>
      </c>
      <c r="D392" s="36" t="str">
        <f t="shared" si="48"/>
        <v>CP894-2X Week P RSV Pre-Existing</v>
      </c>
      <c r="E392" s="36" t="str">
        <f t="shared" si="49"/>
        <v>RETURN - 2nd don of the week -BONUS</v>
      </c>
      <c r="F392" s="36" t="str">
        <f t="shared" si="50"/>
        <v>CP894-RETURN - 2nd don of the week -BONUS</v>
      </c>
      <c r="G392" s="147">
        <f t="shared" si="51"/>
        <v>15</v>
      </c>
      <c r="H392" s="5">
        <v>10</v>
      </c>
      <c r="J392" s="5">
        <f t="shared" si="46"/>
        <v>25</v>
      </c>
      <c r="K392" s="143">
        <f t="shared" si="52"/>
        <v>25</v>
      </c>
      <c r="L392" s="5">
        <f t="shared" si="47"/>
        <v>0</v>
      </c>
    </row>
    <row r="393" spans="1:12" x14ac:dyDescent="0.45">
      <c r="A393" t="s">
        <v>466</v>
      </c>
      <c r="B393" t="s">
        <v>467</v>
      </c>
      <c r="C393" t="s">
        <v>946</v>
      </c>
      <c r="D393" s="36" t="str">
        <f t="shared" si="48"/>
        <v>CP894-P Anti-D Pre-Existing Standard</v>
      </c>
      <c r="E393" s="450" t="str">
        <f t="shared" si="49"/>
        <v>RETURN - 1st don of the week -STD</v>
      </c>
      <c r="F393" s="36" t="str">
        <f t="shared" si="50"/>
        <v>CP894-RETURN - 1st don of the week -STD</v>
      </c>
      <c r="G393" s="147">
        <f t="shared" si="51"/>
        <v>45</v>
      </c>
      <c r="H393" s="5">
        <v>20</v>
      </c>
      <c r="J393" s="5">
        <f t="shared" si="46"/>
        <v>65</v>
      </c>
      <c r="K393" s="143">
        <f t="shared" si="52"/>
        <v>50</v>
      </c>
      <c r="L393" s="5">
        <f t="shared" si="47"/>
        <v>15</v>
      </c>
    </row>
    <row r="394" spans="1:12" x14ac:dyDescent="0.45">
      <c r="A394" t="s">
        <v>466</v>
      </c>
      <c r="B394" t="s">
        <v>467</v>
      </c>
      <c r="C394" t="s">
        <v>950</v>
      </c>
      <c r="D394" s="239" t="str">
        <f t="shared" si="48"/>
        <v>CP894-P NORM KIG 10 Standard</v>
      </c>
      <c r="E394" s="239" t="str">
        <f t="shared" si="49"/>
        <v>RETURN - 1st don of the week -STD</v>
      </c>
      <c r="F394" s="239" t="str">
        <f t="shared" si="50"/>
        <v>CP894-RETURN - 1st don of the week -STD</v>
      </c>
      <c r="G394" s="147">
        <f t="shared" si="51"/>
        <v>45</v>
      </c>
      <c r="H394" s="240"/>
      <c r="I394" s="240"/>
      <c r="J394" s="240">
        <f t="shared" si="46"/>
        <v>45</v>
      </c>
      <c r="K394" s="241">
        <f t="shared" si="52"/>
        <v>45</v>
      </c>
      <c r="L394" s="240">
        <f t="shared" si="47"/>
        <v>0</v>
      </c>
    </row>
    <row r="395" spans="1:12" x14ac:dyDescent="0.45">
      <c r="A395" t="s">
        <v>466</v>
      </c>
      <c r="B395" t="s">
        <v>467</v>
      </c>
      <c r="C395" t="s">
        <v>951</v>
      </c>
      <c r="D395" s="239" t="str">
        <f t="shared" si="48"/>
        <v>CP894-P NORM KIG 10-1 Standard</v>
      </c>
      <c r="E395" s="239" t="str">
        <f t="shared" si="49"/>
        <v>RETURN - 1st don of the week -STD</v>
      </c>
      <c r="F395" s="239" t="str">
        <f t="shared" si="50"/>
        <v>CP894-RETURN - 1st don of the week -STD</v>
      </c>
      <c r="G395" s="147">
        <f t="shared" si="51"/>
        <v>45</v>
      </c>
      <c r="H395" s="240"/>
      <c r="I395" s="240"/>
      <c r="J395" s="240">
        <f t="shared" si="46"/>
        <v>45</v>
      </c>
      <c r="K395" s="241">
        <f t="shared" si="52"/>
        <v>45</v>
      </c>
      <c r="L395" s="240">
        <f t="shared" si="47"/>
        <v>0</v>
      </c>
    </row>
    <row r="396" spans="1:12" x14ac:dyDescent="0.45">
      <c r="A396" t="s">
        <v>466</v>
      </c>
      <c r="B396" t="s">
        <v>467</v>
      </c>
      <c r="C396" t="s">
        <v>952</v>
      </c>
      <c r="D396" s="239" t="str">
        <f t="shared" si="48"/>
        <v>CP894-P NORM KIG 10-2 Standard</v>
      </c>
      <c r="E396" s="239" t="str">
        <f t="shared" si="49"/>
        <v>RETURN - 1st don of the week -STD</v>
      </c>
      <c r="F396" s="239" t="str">
        <f t="shared" si="50"/>
        <v>CP894-RETURN - 1st don of the week -STD</v>
      </c>
      <c r="G396" s="147">
        <f t="shared" si="51"/>
        <v>45</v>
      </c>
      <c r="H396" s="240"/>
      <c r="I396" s="240"/>
      <c r="J396" s="240">
        <f t="shared" si="46"/>
        <v>45</v>
      </c>
      <c r="K396" s="241">
        <f t="shared" si="52"/>
        <v>45</v>
      </c>
      <c r="L396" s="240">
        <f t="shared" si="47"/>
        <v>0</v>
      </c>
    </row>
    <row r="397" spans="1:12" x14ac:dyDescent="0.45">
      <c r="A397" t="s">
        <v>466</v>
      </c>
      <c r="B397" t="s">
        <v>467</v>
      </c>
      <c r="C397" t="s">
        <v>953</v>
      </c>
      <c r="D397" s="239" t="str">
        <f t="shared" si="48"/>
        <v>CP894-P NORM KIG 10-3 Standard</v>
      </c>
      <c r="E397" s="239" t="str">
        <f t="shared" si="49"/>
        <v>RETURN - 1st don of the week -STD</v>
      </c>
      <c r="F397" s="239" t="str">
        <f t="shared" si="50"/>
        <v>CP894-RETURN - 1st don of the week -STD</v>
      </c>
      <c r="G397" s="147">
        <f t="shared" si="51"/>
        <v>45</v>
      </c>
      <c r="H397" s="240"/>
      <c r="I397" s="240"/>
      <c r="J397" s="240">
        <f t="shared" si="46"/>
        <v>45</v>
      </c>
      <c r="K397" s="241">
        <f t="shared" si="52"/>
        <v>45</v>
      </c>
      <c r="L397" s="240">
        <f t="shared" si="47"/>
        <v>0</v>
      </c>
    </row>
    <row r="398" spans="1:12" x14ac:dyDescent="0.45">
      <c r="A398" t="s">
        <v>466</v>
      </c>
      <c r="B398" t="s">
        <v>467</v>
      </c>
      <c r="C398" t="s">
        <v>954</v>
      </c>
      <c r="D398" s="239" t="str">
        <f t="shared" si="48"/>
        <v>CP894-P NORM KIG 10-4 Standard</v>
      </c>
      <c r="E398" s="239" t="str">
        <f t="shared" si="49"/>
        <v>RETURN - 1st don of the week -STD</v>
      </c>
      <c r="F398" s="239" t="str">
        <f t="shared" si="50"/>
        <v>CP894-RETURN - 1st don of the week -STD</v>
      </c>
      <c r="G398" s="147">
        <f t="shared" si="51"/>
        <v>45</v>
      </c>
      <c r="H398" s="240"/>
      <c r="I398" s="240"/>
      <c r="J398" s="240">
        <f t="shared" si="46"/>
        <v>45</v>
      </c>
      <c r="K398" s="241">
        <f t="shared" si="52"/>
        <v>45</v>
      </c>
      <c r="L398" s="240">
        <f t="shared" si="47"/>
        <v>0</v>
      </c>
    </row>
    <row r="399" spans="1:12" x14ac:dyDescent="0.45">
      <c r="A399" t="s">
        <v>466</v>
      </c>
      <c r="B399" t="s">
        <v>467</v>
      </c>
      <c r="C399" t="s">
        <v>955</v>
      </c>
      <c r="D399" s="36" t="str">
        <f t="shared" si="48"/>
        <v>CP894-P RSV Pre-Existing Standard</v>
      </c>
      <c r="E399" s="36" t="str">
        <f t="shared" si="49"/>
        <v>RETURN - 1st don of the week -STD</v>
      </c>
      <c r="F399" s="36" t="str">
        <f t="shared" si="50"/>
        <v>CP894-RETURN - 1st don of the week -STD</v>
      </c>
      <c r="G399" s="147">
        <f t="shared" si="51"/>
        <v>45</v>
      </c>
      <c r="H399" s="5">
        <v>0</v>
      </c>
      <c r="J399" s="5">
        <f t="shared" si="46"/>
        <v>45</v>
      </c>
      <c r="K399" s="143">
        <f t="shared" si="52"/>
        <v>45</v>
      </c>
      <c r="L399" s="5">
        <f t="shared" si="47"/>
        <v>0</v>
      </c>
    </row>
    <row r="400" spans="1:12" x14ac:dyDescent="0.45">
      <c r="A400" t="s">
        <v>220</v>
      </c>
      <c r="B400" t="s">
        <v>221</v>
      </c>
      <c r="C400" t="s">
        <v>942</v>
      </c>
      <c r="D400" s="36" t="str">
        <f t="shared" si="48"/>
        <v>CP214-2X Week Anti-D Pre-Existing</v>
      </c>
      <c r="E400" s="36" t="str">
        <f t="shared" si="49"/>
        <v>RETURN - 2nd don of the week -BONUS</v>
      </c>
      <c r="F400" s="36" t="str">
        <f t="shared" si="50"/>
        <v>CP214-RETURN - 2nd don of the week -BONUS</v>
      </c>
      <c r="G400" s="147">
        <f t="shared" si="51"/>
        <v>20</v>
      </c>
      <c r="H400" s="240">
        <f>200-2*(VLOOKUP(B400&amp;"-P Anti-D Pre-Existing Standard", AntiDSpecialty,4, FALSE))- 2*(VLOOKUP(B400&amp;"-P Anti-D Pre-Existing Standard", AntiDSpecialty,5, FALSE))-G400</f>
        <v>30</v>
      </c>
      <c r="J400" s="5">
        <f t="shared" si="46"/>
        <v>50</v>
      </c>
      <c r="K400" s="143" t="e">
        <f t="shared" si="52"/>
        <v>#N/A</v>
      </c>
      <c r="L400" s="5" t="e">
        <f t="shared" si="47"/>
        <v>#N/A</v>
      </c>
    </row>
    <row r="401" spans="1:12" x14ac:dyDescent="0.45">
      <c r="A401" t="s">
        <v>220</v>
      </c>
      <c r="B401" t="s">
        <v>221</v>
      </c>
      <c r="C401" t="s">
        <v>962</v>
      </c>
      <c r="D401" s="36" t="str">
        <f t="shared" si="48"/>
        <v>CP214-2X Week P HBS Pre-Existing</v>
      </c>
      <c r="E401" s="36" t="str">
        <f t="shared" si="49"/>
        <v>RETURN - 2nd don of the week -BONUS</v>
      </c>
      <c r="F401" s="36" t="str">
        <f t="shared" si="50"/>
        <v>CP214-RETURN - 2nd don of the week -BONUS</v>
      </c>
      <c r="G401" s="147">
        <f t="shared" si="51"/>
        <v>20</v>
      </c>
      <c r="H401" s="5">
        <v>0</v>
      </c>
      <c r="J401" s="5">
        <f t="shared" si="46"/>
        <v>20</v>
      </c>
      <c r="K401" s="143">
        <f t="shared" si="52"/>
        <v>20</v>
      </c>
      <c r="L401" s="5">
        <f t="shared" si="47"/>
        <v>0</v>
      </c>
    </row>
    <row r="402" spans="1:12" x14ac:dyDescent="0.45">
      <c r="A402" t="s">
        <v>220</v>
      </c>
      <c r="B402" t="s">
        <v>221</v>
      </c>
      <c r="C402" t="s">
        <v>983</v>
      </c>
      <c r="D402" s="36" t="str">
        <f t="shared" si="48"/>
        <v>CP214-2X Week P HBS TWINRX</v>
      </c>
      <c r="E402" s="36" t="str">
        <f t="shared" si="49"/>
        <v>RETURN - 2nd don of the week -BONUS</v>
      </c>
      <c r="F402" s="36" t="str">
        <f t="shared" si="50"/>
        <v>CP214-RETURN - 2nd don of the week -BONUS</v>
      </c>
      <c r="G402" s="147">
        <f t="shared" si="51"/>
        <v>20</v>
      </c>
      <c r="H402" s="5">
        <v>0</v>
      </c>
      <c r="J402" s="5">
        <f t="shared" si="46"/>
        <v>20</v>
      </c>
      <c r="K402" s="143">
        <f t="shared" si="52"/>
        <v>20</v>
      </c>
      <c r="L402" s="5">
        <f t="shared" si="47"/>
        <v>0</v>
      </c>
    </row>
    <row r="403" spans="1:12" x14ac:dyDescent="0.45">
      <c r="A403" t="s">
        <v>220</v>
      </c>
      <c r="B403" t="s">
        <v>221</v>
      </c>
      <c r="C403" t="s">
        <v>945</v>
      </c>
      <c r="D403" s="36" t="str">
        <f t="shared" si="48"/>
        <v>CP214-2X Week P RSV Pre-Existing</v>
      </c>
      <c r="E403" s="36" t="str">
        <f t="shared" si="49"/>
        <v>RETURN - 2nd don of the week -BONUS</v>
      </c>
      <c r="F403" s="36" t="str">
        <f t="shared" si="50"/>
        <v>CP214-RETURN - 2nd don of the week -BONUS</v>
      </c>
      <c r="G403" s="147">
        <f t="shared" si="51"/>
        <v>20</v>
      </c>
      <c r="H403" s="5">
        <v>10</v>
      </c>
      <c r="J403" s="5">
        <f t="shared" si="46"/>
        <v>30</v>
      </c>
      <c r="K403" s="143">
        <f t="shared" si="52"/>
        <v>30</v>
      </c>
      <c r="L403" s="5">
        <f t="shared" si="47"/>
        <v>0</v>
      </c>
    </row>
    <row r="404" spans="1:12" x14ac:dyDescent="0.45">
      <c r="A404" t="s">
        <v>220</v>
      </c>
      <c r="B404" t="s">
        <v>221</v>
      </c>
      <c r="C404" t="s">
        <v>967</v>
      </c>
      <c r="D404" s="36" t="str">
        <f t="shared" si="48"/>
        <v>CP214-2X Week P VZV</v>
      </c>
      <c r="E404" s="36" t="str">
        <f t="shared" si="49"/>
        <v>RETURN - 2nd don of the week -BONUS</v>
      </c>
      <c r="F404" s="36" t="str">
        <f t="shared" si="50"/>
        <v>CP214-RETURN - 2nd don of the week -BONUS</v>
      </c>
      <c r="G404" s="147">
        <f t="shared" si="51"/>
        <v>20</v>
      </c>
      <c r="H404" s="5">
        <v>0</v>
      </c>
      <c r="J404" s="5">
        <f t="shared" si="46"/>
        <v>20</v>
      </c>
      <c r="K404" s="143">
        <f t="shared" si="52"/>
        <v>20</v>
      </c>
      <c r="L404" s="5">
        <f t="shared" si="47"/>
        <v>0</v>
      </c>
    </row>
    <row r="405" spans="1:12" x14ac:dyDescent="0.45">
      <c r="A405" t="s">
        <v>220</v>
      </c>
      <c r="B405" t="s">
        <v>221</v>
      </c>
      <c r="C405" t="s">
        <v>968</v>
      </c>
      <c r="D405" s="36" t="str">
        <f t="shared" si="48"/>
        <v>CP214-2X Week P VZV Pre-Existing</v>
      </c>
      <c r="E405" s="36" t="str">
        <f t="shared" si="49"/>
        <v>RETURN - 2nd don of the week -BONUS</v>
      </c>
      <c r="F405" s="36" t="str">
        <f t="shared" si="50"/>
        <v>CP214-RETURN - 2nd don of the week -BONUS</v>
      </c>
      <c r="G405" s="147">
        <f t="shared" si="51"/>
        <v>20</v>
      </c>
      <c r="H405" s="5">
        <v>0</v>
      </c>
      <c r="J405" s="5">
        <f t="shared" si="46"/>
        <v>20</v>
      </c>
      <c r="K405" s="143">
        <f t="shared" si="52"/>
        <v>20</v>
      </c>
      <c r="L405" s="5">
        <f t="shared" si="47"/>
        <v>0</v>
      </c>
    </row>
    <row r="406" spans="1:12" x14ac:dyDescent="0.45">
      <c r="A406" t="s">
        <v>220</v>
      </c>
      <c r="B406" t="s">
        <v>221</v>
      </c>
      <c r="C406" t="s">
        <v>985</v>
      </c>
      <c r="D406" s="239" t="str">
        <f t="shared" si="48"/>
        <v>CP214-Anthrax Booster Immunization</v>
      </c>
      <c r="E406" s="239">
        <f t="shared" si="49"/>
        <v>0</v>
      </c>
      <c r="F406" s="239" t="str">
        <f t="shared" si="50"/>
        <v>CP214-0</v>
      </c>
      <c r="G406" s="147">
        <f t="shared" si="51"/>
        <v>0</v>
      </c>
      <c r="H406" s="240"/>
      <c r="I406" s="240">
        <v>200</v>
      </c>
      <c r="J406" s="240">
        <f t="shared" si="46"/>
        <v>200</v>
      </c>
      <c r="K406" s="241">
        <f t="shared" si="52"/>
        <v>200</v>
      </c>
      <c r="L406" s="240">
        <f t="shared" si="47"/>
        <v>0</v>
      </c>
    </row>
    <row r="407" spans="1:12" x14ac:dyDescent="0.45">
      <c r="A407" t="s">
        <v>220</v>
      </c>
      <c r="B407" t="s">
        <v>221</v>
      </c>
      <c r="C407" t="s">
        <v>986</v>
      </c>
      <c r="D407" s="239" t="str">
        <f t="shared" si="48"/>
        <v>CP214-Anthrax P1 (1 Month Priming) Imm</v>
      </c>
      <c r="E407" s="239">
        <f t="shared" si="49"/>
        <v>0</v>
      </c>
      <c r="F407" s="239" t="str">
        <f t="shared" si="50"/>
        <v>CP214-0</v>
      </c>
      <c r="G407" s="147">
        <f t="shared" si="51"/>
        <v>0</v>
      </c>
      <c r="H407" s="240"/>
      <c r="I407" s="240">
        <v>75</v>
      </c>
      <c r="J407" s="240">
        <f t="shared" si="46"/>
        <v>75</v>
      </c>
      <c r="K407" s="241">
        <f t="shared" si="52"/>
        <v>75</v>
      </c>
      <c r="L407" s="240">
        <f t="shared" si="47"/>
        <v>0</v>
      </c>
    </row>
    <row r="408" spans="1:12" x14ac:dyDescent="0.45">
      <c r="A408" t="s">
        <v>220</v>
      </c>
      <c r="B408" t="s">
        <v>221</v>
      </c>
      <c r="C408" t="s">
        <v>987</v>
      </c>
      <c r="D408" s="239" t="str">
        <f t="shared" si="48"/>
        <v>CP214-Anthrax P6 (6 Month Priming) Imm</v>
      </c>
      <c r="E408" s="239">
        <f t="shared" si="49"/>
        <v>0</v>
      </c>
      <c r="F408" s="239" t="str">
        <f t="shared" si="50"/>
        <v>CP214-0</v>
      </c>
      <c r="G408" s="147">
        <f t="shared" si="51"/>
        <v>0</v>
      </c>
      <c r="H408" s="240"/>
      <c r="I408" s="240">
        <v>125</v>
      </c>
      <c r="J408" s="240">
        <f t="shared" si="46"/>
        <v>125</v>
      </c>
      <c r="K408" s="241">
        <f t="shared" si="52"/>
        <v>125</v>
      </c>
      <c r="L408" s="240">
        <f t="shared" si="47"/>
        <v>0</v>
      </c>
    </row>
    <row r="409" spans="1:12" x14ac:dyDescent="0.45">
      <c r="A409" t="s">
        <v>220</v>
      </c>
      <c r="B409" t="s">
        <v>221</v>
      </c>
      <c r="C409" t="s">
        <v>988</v>
      </c>
      <c r="D409" s="239" t="str">
        <f t="shared" si="48"/>
        <v>CP214-Anthrax PO (Day 0 Priming) Immun</v>
      </c>
      <c r="E409" s="239">
        <f t="shared" si="49"/>
        <v>0</v>
      </c>
      <c r="F409" s="239" t="str">
        <f t="shared" si="50"/>
        <v>CP214-0</v>
      </c>
      <c r="G409" s="147">
        <f t="shared" si="51"/>
        <v>0</v>
      </c>
      <c r="H409" s="240"/>
      <c r="I409" s="240">
        <v>25</v>
      </c>
      <c r="J409" s="240">
        <f t="shared" si="46"/>
        <v>25</v>
      </c>
      <c r="K409" s="241">
        <f t="shared" si="52"/>
        <v>25</v>
      </c>
      <c r="L409" s="240">
        <f t="shared" si="47"/>
        <v>0</v>
      </c>
    </row>
    <row r="410" spans="1:12" s="352" customFormat="1" x14ac:dyDescent="0.45">
      <c r="A410" t="s">
        <v>220</v>
      </c>
      <c r="B410" t="s">
        <v>221</v>
      </c>
      <c r="C410" t="s">
        <v>989</v>
      </c>
      <c r="D410" s="239" t="str">
        <f t="shared" si="48"/>
        <v>CP214-Anthrax Referral</v>
      </c>
      <c r="E410" s="239">
        <f t="shared" si="49"/>
        <v>0</v>
      </c>
      <c r="F410" s="239" t="str">
        <f t="shared" si="50"/>
        <v>CP214-0</v>
      </c>
      <c r="G410" s="147">
        <f t="shared" si="51"/>
        <v>0</v>
      </c>
      <c r="H410" s="240"/>
      <c r="I410" s="240">
        <v>50</v>
      </c>
      <c r="J410" s="240">
        <f t="shared" si="46"/>
        <v>50</v>
      </c>
      <c r="K410" s="241">
        <f t="shared" si="52"/>
        <v>50</v>
      </c>
      <c r="L410" s="240">
        <f t="shared" si="47"/>
        <v>0</v>
      </c>
    </row>
    <row r="411" spans="1:12" x14ac:dyDescent="0.45">
      <c r="A411" t="s">
        <v>220</v>
      </c>
      <c r="B411" t="s">
        <v>221</v>
      </c>
      <c r="C411" t="s">
        <v>990</v>
      </c>
      <c r="D411" s="239" t="str">
        <f t="shared" si="48"/>
        <v>CP214-P Anthrax 1st Donation</v>
      </c>
      <c r="E411" s="239">
        <f t="shared" si="49"/>
        <v>0</v>
      </c>
      <c r="F411" s="239" t="str">
        <f t="shared" si="50"/>
        <v>CP214-0</v>
      </c>
      <c r="G411" s="147">
        <f t="shared" si="51"/>
        <v>0</v>
      </c>
      <c r="H411" s="240"/>
      <c r="I411" s="240">
        <v>50</v>
      </c>
      <c r="J411" s="240">
        <f t="shared" si="46"/>
        <v>50</v>
      </c>
      <c r="K411" s="241">
        <f t="shared" si="52"/>
        <v>50</v>
      </c>
      <c r="L411" s="240">
        <f t="shared" si="47"/>
        <v>0</v>
      </c>
    </row>
    <row r="412" spans="1:12" x14ac:dyDescent="0.45">
      <c r="A412" t="s">
        <v>220</v>
      </c>
      <c r="B412" t="s">
        <v>221</v>
      </c>
      <c r="C412" t="s">
        <v>991</v>
      </c>
      <c r="D412" s="239" t="str">
        <f t="shared" si="48"/>
        <v>CP214-P Anthrax 2nd Donation</v>
      </c>
      <c r="E412" s="239">
        <f t="shared" si="49"/>
        <v>0</v>
      </c>
      <c r="F412" s="239" t="str">
        <f t="shared" si="50"/>
        <v>CP214-0</v>
      </c>
      <c r="G412" s="147">
        <f t="shared" si="51"/>
        <v>0</v>
      </c>
      <c r="H412" s="240"/>
      <c r="I412" s="240">
        <v>50</v>
      </c>
      <c r="J412" s="240">
        <f t="shared" si="46"/>
        <v>50</v>
      </c>
      <c r="K412" s="241">
        <f t="shared" si="52"/>
        <v>50</v>
      </c>
      <c r="L412" s="240">
        <f t="shared" si="47"/>
        <v>0</v>
      </c>
    </row>
    <row r="413" spans="1:12" x14ac:dyDescent="0.45">
      <c r="A413" t="s">
        <v>220</v>
      </c>
      <c r="B413" t="s">
        <v>221</v>
      </c>
      <c r="C413" t="s">
        <v>992</v>
      </c>
      <c r="D413" s="239" t="str">
        <f t="shared" si="48"/>
        <v>CP214-P Anthrax 3rd Donation</v>
      </c>
      <c r="E413" s="239">
        <f t="shared" si="49"/>
        <v>0</v>
      </c>
      <c r="F413" s="239" t="str">
        <f t="shared" si="50"/>
        <v>CP214-0</v>
      </c>
      <c r="G413" s="147">
        <f t="shared" si="51"/>
        <v>0</v>
      </c>
      <c r="H413" s="240"/>
      <c r="I413" s="240">
        <v>50</v>
      </c>
      <c r="J413" s="240">
        <f t="shared" si="46"/>
        <v>50</v>
      </c>
      <c r="K413" s="241">
        <f t="shared" si="52"/>
        <v>50</v>
      </c>
      <c r="L413" s="240">
        <f t="shared" si="47"/>
        <v>0</v>
      </c>
    </row>
    <row r="414" spans="1:12" x14ac:dyDescent="0.45">
      <c r="A414" t="s">
        <v>220</v>
      </c>
      <c r="B414" t="s">
        <v>221</v>
      </c>
      <c r="C414" t="s">
        <v>993</v>
      </c>
      <c r="D414" s="239" t="str">
        <f t="shared" si="48"/>
        <v>CP214-P Anthrax 4th Donation</v>
      </c>
      <c r="E414" s="239">
        <f t="shared" si="49"/>
        <v>0</v>
      </c>
      <c r="F414" s="239" t="str">
        <f t="shared" si="50"/>
        <v>CP214-0</v>
      </c>
      <c r="G414" s="147">
        <f t="shared" si="51"/>
        <v>0</v>
      </c>
      <c r="H414" s="240"/>
      <c r="I414" s="240">
        <v>50</v>
      </c>
      <c r="J414" s="240">
        <f t="shared" si="46"/>
        <v>50</v>
      </c>
      <c r="K414" s="241">
        <f t="shared" si="52"/>
        <v>50</v>
      </c>
      <c r="L414" s="240">
        <f t="shared" si="47"/>
        <v>0</v>
      </c>
    </row>
    <row r="415" spans="1:12" x14ac:dyDescent="0.45">
      <c r="A415" t="s">
        <v>220</v>
      </c>
      <c r="B415" t="s">
        <v>221</v>
      </c>
      <c r="C415" t="s">
        <v>994</v>
      </c>
      <c r="D415" s="239" t="str">
        <f t="shared" si="48"/>
        <v>CP214-P Anthrax 5th Donation</v>
      </c>
      <c r="E415" s="239">
        <f t="shared" si="49"/>
        <v>0</v>
      </c>
      <c r="F415" s="239" t="str">
        <f t="shared" si="50"/>
        <v>CP214-0</v>
      </c>
      <c r="G415" s="147">
        <f t="shared" si="51"/>
        <v>0</v>
      </c>
      <c r="H415" s="240"/>
      <c r="I415" s="240">
        <v>50</v>
      </c>
      <c r="J415" s="240">
        <f t="shared" si="46"/>
        <v>50</v>
      </c>
      <c r="K415" s="241">
        <f t="shared" si="52"/>
        <v>50</v>
      </c>
      <c r="L415" s="240">
        <f t="shared" si="47"/>
        <v>0</v>
      </c>
    </row>
    <row r="416" spans="1:12" x14ac:dyDescent="0.45">
      <c r="A416" t="s">
        <v>220</v>
      </c>
      <c r="B416" t="s">
        <v>221</v>
      </c>
      <c r="C416" t="s">
        <v>995</v>
      </c>
      <c r="D416" s="239" t="str">
        <f t="shared" si="48"/>
        <v>CP214-P Anthrax 6th Donation</v>
      </c>
      <c r="E416" s="239">
        <f t="shared" si="49"/>
        <v>0</v>
      </c>
      <c r="F416" s="239" t="str">
        <f t="shared" si="50"/>
        <v>CP214-0</v>
      </c>
      <c r="G416" s="147">
        <f t="shared" si="51"/>
        <v>0</v>
      </c>
      <c r="H416" s="240"/>
      <c r="I416" s="240">
        <v>50</v>
      </c>
      <c r="J416" s="240">
        <f t="shared" si="46"/>
        <v>50</v>
      </c>
      <c r="K416" s="241">
        <f t="shared" si="52"/>
        <v>50</v>
      </c>
      <c r="L416" s="240">
        <f t="shared" si="47"/>
        <v>0</v>
      </c>
    </row>
    <row r="417" spans="1:12" x14ac:dyDescent="0.45">
      <c r="A417" t="s">
        <v>220</v>
      </c>
      <c r="B417" t="s">
        <v>221</v>
      </c>
      <c r="C417" t="s">
        <v>996</v>
      </c>
      <c r="D417" s="239" t="str">
        <f t="shared" si="48"/>
        <v>CP214-P Anthrax 7th Donation</v>
      </c>
      <c r="E417" s="239">
        <f t="shared" si="49"/>
        <v>0</v>
      </c>
      <c r="F417" s="239" t="str">
        <f t="shared" si="50"/>
        <v>CP214-0</v>
      </c>
      <c r="G417" s="147">
        <f t="shared" si="51"/>
        <v>0</v>
      </c>
      <c r="H417" s="240"/>
      <c r="I417" s="240">
        <v>50</v>
      </c>
      <c r="J417" s="240">
        <f t="shared" si="46"/>
        <v>50</v>
      </c>
      <c r="K417" s="241">
        <f t="shared" si="52"/>
        <v>50</v>
      </c>
      <c r="L417" s="240">
        <f t="shared" si="47"/>
        <v>0</v>
      </c>
    </row>
    <row r="418" spans="1:12" x14ac:dyDescent="0.45">
      <c r="A418" t="s">
        <v>220</v>
      </c>
      <c r="B418" t="s">
        <v>221</v>
      </c>
      <c r="C418" t="s">
        <v>997</v>
      </c>
      <c r="D418" s="239" t="str">
        <f t="shared" si="48"/>
        <v>CP214-P Anthrax 8th Donation</v>
      </c>
      <c r="E418" s="239">
        <f t="shared" si="49"/>
        <v>0</v>
      </c>
      <c r="F418" s="239" t="str">
        <f t="shared" si="50"/>
        <v>CP214-0</v>
      </c>
      <c r="G418" s="147">
        <f t="shared" si="51"/>
        <v>0</v>
      </c>
      <c r="H418" s="240"/>
      <c r="I418" s="240">
        <v>50</v>
      </c>
      <c r="J418" s="240">
        <f t="shared" si="46"/>
        <v>50</v>
      </c>
      <c r="K418" s="241">
        <f t="shared" si="52"/>
        <v>50</v>
      </c>
      <c r="L418" s="240">
        <f t="shared" si="47"/>
        <v>0</v>
      </c>
    </row>
    <row r="419" spans="1:12" x14ac:dyDescent="0.45">
      <c r="A419" t="s">
        <v>220</v>
      </c>
      <c r="B419" t="s">
        <v>221</v>
      </c>
      <c r="C419" t="s">
        <v>998</v>
      </c>
      <c r="D419" s="239" t="str">
        <f t="shared" si="48"/>
        <v>CP214-P Anthrax Standard</v>
      </c>
      <c r="E419" s="239">
        <f t="shared" si="49"/>
        <v>0</v>
      </c>
      <c r="F419" s="239" t="str">
        <f t="shared" si="50"/>
        <v>CP214-0</v>
      </c>
      <c r="G419" s="147">
        <f t="shared" si="51"/>
        <v>0</v>
      </c>
      <c r="H419" s="240"/>
      <c r="I419" s="240">
        <v>100</v>
      </c>
      <c r="J419" s="240">
        <f t="shared" si="46"/>
        <v>100</v>
      </c>
      <c r="K419" s="241">
        <f t="shared" si="52"/>
        <v>100</v>
      </c>
      <c r="L419" s="240">
        <f t="shared" si="47"/>
        <v>0</v>
      </c>
    </row>
    <row r="420" spans="1:12" x14ac:dyDescent="0.45">
      <c r="A420" t="s">
        <v>220</v>
      </c>
      <c r="B420" t="s">
        <v>221</v>
      </c>
      <c r="C420" t="s">
        <v>946</v>
      </c>
      <c r="D420" s="36" t="str">
        <f t="shared" si="48"/>
        <v>CP214-P Anti-D Pre-Existing Standard</v>
      </c>
      <c r="E420" s="450" t="str">
        <f t="shared" si="49"/>
        <v>RETURN - 1st don of the week -STD</v>
      </c>
      <c r="F420" s="36" t="str">
        <f t="shared" si="50"/>
        <v>CP214-RETURN - 1st don of the week -STD</v>
      </c>
      <c r="G420" s="147">
        <f t="shared" si="51"/>
        <v>55</v>
      </c>
      <c r="H420" s="5">
        <v>20</v>
      </c>
      <c r="J420" s="5">
        <f t="shared" ref="J420:J483" si="53">G420+H420+I420</f>
        <v>75</v>
      </c>
      <c r="K420" s="143">
        <f t="shared" si="52"/>
        <v>50</v>
      </c>
      <c r="L420" s="5">
        <f t="shared" si="47"/>
        <v>25</v>
      </c>
    </row>
    <row r="421" spans="1:12" x14ac:dyDescent="0.45">
      <c r="A421" t="s">
        <v>220</v>
      </c>
      <c r="B421" t="s">
        <v>221</v>
      </c>
      <c r="C421" t="s">
        <v>963</v>
      </c>
      <c r="D421" s="36" t="str">
        <f t="shared" si="48"/>
        <v>CP214-P HBS Pre-Existing Standard</v>
      </c>
      <c r="E421" s="36" t="str">
        <f t="shared" si="49"/>
        <v>RETURN - 1st don of the week -STD</v>
      </c>
      <c r="F421" s="36" t="str">
        <f t="shared" si="50"/>
        <v>CP214-RETURN - 1st don of the week -STD</v>
      </c>
      <c r="G421" s="147">
        <f t="shared" si="51"/>
        <v>55</v>
      </c>
      <c r="H421" s="5">
        <v>20</v>
      </c>
      <c r="J421" s="5">
        <f t="shared" si="53"/>
        <v>75</v>
      </c>
      <c r="K421" s="143">
        <f t="shared" si="52"/>
        <v>75</v>
      </c>
      <c r="L421" s="5">
        <f t="shared" si="47"/>
        <v>0</v>
      </c>
    </row>
    <row r="422" spans="1:12" x14ac:dyDescent="0.45">
      <c r="A422" t="s">
        <v>220</v>
      </c>
      <c r="B422" t="s">
        <v>221</v>
      </c>
      <c r="C422" t="s">
        <v>999</v>
      </c>
      <c r="D422" s="36" t="str">
        <f t="shared" si="48"/>
        <v>CP214-P HBS TWINRIX Standard</v>
      </c>
      <c r="E422" s="36" t="str">
        <f t="shared" si="49"/>
        <v>RETURN - 1st don of the week -STD</v>
      </c>
      <c r="F422" s="36" t="str">
        <f t="shared" si="50"/>
        <v>CP214-RETURN - 1st don of the week -STD</v>
      </c>
      <c r="G422" s="147">
        <f t="shared" si="51"/>
        <v>55</v>
      </c>
      <c r="H422" s="5">
        <v>20</v>
      </c>
      <c r="J422" s="5">
        <f t="shared" si="53"/>
        <v>75</v>
      </c>
      <c r="K422" s="143">
        <f t="shared" si="52"/>
        <v>75</v>
      </c>
      <c r="L422" s="5">
        <f t="shared" si="47"/>
        <v>0</v>
      </c>
    </row>
    <row r="423" spans="1:12" x14ac:dyDescent="0.45">
      <c r="A423" t="s">
        <v>220</v>
      </c>
      <c r="B423" t="s">
        <v>221</v>
      </c>
      <c r="C423" t="s">
        <v>955</v>
      </c>
      <c r="D423" s="36" t="str">
        <f t="shared" si="48"/>
        <v>CP214-P RSV Pre-Existing Standard</v>
      </c>
      <c r="E423" s="36" t="str">
        <f t="shared" si="49"/>
        <v>RETURN - 1st don of the week -STD</v>
      </c>
      <c r="F423" s="36" t="str">
        <f t="shared" si="50"/>
        <v>CP214-RETURN - 1st don of the week -STD</v>
      </c>
      <c r="G423" s="147">
        <f t="shared" si="51"/>
        <v>55</v>
      </c>
      <c r="H423" s="5">
        <v>0</v>
      </c>
      <c r="J423" s="5">
        <f t="shared" si="53"/>
        <v>55</v>
      </c>
      <c r="K423" s="143">
        <f t="shared" si="52"/>
        <v>55</v>
      </c>
      <c r="L423" s="5">
        <f t="shared" si="47"/>
        <v>0</v>
      </c>
    </row>
    <row r="424" spans="1:12" x14ac:dyDescent="0.45">
      <c r="A424" t="s">
        <v>220</v>
      </c>
      <c r="B424" t="s">
        <v>221</v>
      </c>
      <c r="C424" t="s">
        <v>956</v>
      </c>
      <c r="D424" s="36" t="str">
        <f t="shared" si="48"/>
        <v>CP214-P Vaccinia Standard</v>
      </c>
      <c r="E424" s="36">
        <f t="shared" si="49"/>
        <v>0</v>
      </c>
      <c r="F424" s="36" t="str">
        <f t="shared" si="50"/>
        <v>CP214-0</v>
      </c>
      <c r="G424" s="147">
        <f t="shared" si="51"/>
        <v>0</v>
      </c>
      <c r="I424" s="5">
        <v>100</v>
      </c>
      <c r="J424" s="5">
        <f t="shared" si="53"/>
        <v>100</v>
      </c>
      <c r="K424" s="143">
        <f t="shared" si="52"/>
        <v>100</v>
      </c>
      <c r="L424" s="5">
        <f t="shared" si="47"/>
        <v>0</v>
      </c>
    </row>
    <row r="425" spans="1:12" x14ac:dyDescent="0.45">
      <c r="A425" t="s">
        <v>220</v>
      </c>
      <c r="B425" t="s">
        <v>221</v>
      </c>
      <c r="C425" t="s">
        <v>971</v>
      </c>
      <c r="D425" s="36" t="str">
        <f t="shared" si="48"/>
        <v>CP214-P VZV Standard</v>
      </c>
      <c r="E425" s="36" t="str">
        <f t="shared" si="49"/>
        <v>RETURN - 1st don of the week -STD</v>
      </c>
      <c r="F425" s="36" t="str">
        <f t="shared" si="50"/>
        <v>CP214-RETURN - 1st don of the week -STD</v>
      </c>
      <c r="G425" s="147">
        <f t="shared" si="51"/>
        <v>55</v>
      </c>
      <c r="H425" s="5">
        <v>10</v>
      </c>
      <c r="I425" s="5">
        <v>0</v>
      </c>
      <c r="J425" s="5">
        <f t="shared" si="53"/>
        <v>65</v>
      </c>
      <c r="K425" s="143">
        <f t="shared" si="52"/>
        <v>65</v>
      </c>
      <c r="L425" s="5">
        <f t="shared" si="47"/>
        <v>0</v>
      </c>
    </row>
    <row r="426" spans="1:12" x14ac:dyDescent="0.45">
      <c r="A426" t="s">
        <v>220</v>
      </c>
      <c r="B426" t="s">
        <v>221</v>
      </c>
      <c r="C426" t="s">
        <v>972</v>
      </c>
      <c r="D426" s="36" t="str">
        <f t="shared" si="48"/>
        <v>CP214-PVZV Pre-Existing Standard</v>
      </c>
      <c r="E426" s="36" t="str">
        <f t="shared" si="49"/>
        <v>RETURN - 1st don of the week -STD</v>
      </c>
      <c r="F426" s="36" t="str">
        <f t="shared" si="50"/>
        <v>CP214-RETURN - 1st don of the week -STD</v>
      </c>
      <c r="G426" s="147">
        <f t="shared" si="51"/>
        <v>55</v>
      </c>
      <c r="H426" s="5">
        <v>10</v>
      </c>
      <c r="J426" s="5">
        <f t="shared" si="53"/>
        <v>65</v>
      </c>
      <c r="K426" s="143">
        <f t="shared" si="52"/>
        <v>65</v>
      </c>
      <c r="L426" s="5">
        <f t="shared" si="47"/>
        <v>0</v>
      </c>
    </row>
    <row r="427" spans="1:12" x14ac:dyDescent="0.45">
      <c r="A427" t="s">
        <v>220</v>
      </c>
      <c r="B427" t="s">
        <v>221</v>
      </c>
      <c r="C427" t="s">
        <v>957</v>
      </c>
      <c r="D427" s="36" t="str">
        <f t="shared" si="48"/>
        <v>CP214-Vaccinia - 1st Donation</v>
      </c>
      <c r="E427" s="36">
        <f t="shared" si="49"/>
        <v>0</v>
      </c>
      <c r="F427" s="36" t="str">
        <f t="shared" si="50"/>
        <v>CP214-0</v>
      </c>
      <c r="G427" s="147">
        <f t="shared" si="51"/>
        <v>0</v>
      </c>
      <c r="I427" s="5">
        <v>150</v>
      </c>
      <c r="J427" s="5">
        <f t="shared" si="53"/>
        <v>150</v>
      </c>
      <c r="K427" s="143">
        <f t="shared" si="52"/>
        <v>150</v>
      </c>
      <c r="L427" s="5">
        <f t="shared" si="47"/>
        <v>0</v>
      </c>
    </row>
    <row r="428" spans="1:12" x14ac:dyDescent="0.45">
      <c r="A428" t="s">
        <v>220</v>
      </c>
      <c r="B428" t="s">
        <v>221</v>
      </c>
      <c r="C428" t="s">
        <v>958</v>
      </c>
      <c r="D428" s="36" t="str">
        <f t="shared" si="48"/>
        <v>CP214-Vaccinia - 2nd Donation</v>
      </c>
      <c r="E428" s="36">
        <f t="shared" si="49"/>
        <v>0</v>
      </c>
      <c r="F428" s="36" t="str">
        <f t="shared" si="50"/>
        <v>CP214-0</v>
      </c>
      <c r="G428" s="147">
        <f t="shared" si="51"/>
        <v>0</v>
      </c>
      <c r="I428" s="5">
        <v>250</v>
      </c>
      <c r="J428" s="5">
        <f t="shared" si="53"/>
        <v>250</v>
      </c>
      <c r="K428" s="143">
        <f t="shared" si="52"/>
        <v>250</v>
      </c>
      <c r="L428" s="5">
        <f t="shared" si="47"/>
        <v>0</v>
      </c>
    </row>
    <row r="429" spans="1:12" x14ac:dyDescent="0.45">
      <c r="A429" t="s">
        <v>220</v>
      </c>
      <c r="B429" t="s">
        <v>221</v>
      </c>
      <c r="C429" t="s">
        <v>959</v>
      </c>
      <c r="D429" s="36" t="str">
        <f t="shared" si="48"/>
        <v>CP214-Vaccinia - 3rd Donation</v>
      </c>
      <c r="E429" s="36">
        <f t="shared" si="49"/>
        <v>0</v>
      </c>
      <c r="F429" s="36" t="str">
        <f t="shared" si="50"/>
        <v>CP214-0</v>
      </c>
      <c r="G429" s="147">
        <f t="shared" si="51"/>
        <v>0</v>
      </c>
      <c r="I429" s="5">
        <v>300</v>
      </c>
      <c r="J429" s="5">
        <f t="shared" si="53"/>
        <v>300</v>
      </c>
      <c r="K429" s="143">
        <f t="shared" si="52"/>
        <v>300</v>
      </c>
      <c r="L429" s="5">
        <f t="shared" si="47"/>
        <v>0</v>
      </c>
    </row>
    <row r="430" spans="1:12" x14ac:dyDescent="0.45">
      <c r="A430" t="s">
        <v>220</v>
      </c>
      <c r="B430" t="s">
        <v>221</v>
      </c>
      <c r="C430" t="s">
        <v>960</v>
      </c>
      <c r="D430" s="36" t="str">
        <f t="shared" si="48"/>
        <v>CP214-Vaccinia - 4th Donation</v>
      </c>
      <c r="E430" s="36">
        <f t="shared" si="49"/>
        <v>0</v>
      </c>
      <c r="F430" s="36" t="str">
        <f t="shared" si="50"/>
        <v>CP214-0</v>
      </c>
      <c r="G430" s="147">
        <f t="shared" si="51"/>
        <v>0</v>
      </c>
      <c r="I430" s="5">
        <v>300</v>
      </c>
      <c r="J430" s="5">
        <f t="shared" si="53"/>
        <v>300</v>
      </c>
      <c r="K430" s="143">
        <f t="shared" si="52"/>
        <v>300</v>
      </c>
      <c r="L430" s="5">
        <f t="shared" si="47"/>
        <v>0</v>
      </c>
    </row>
    <row r="431" spans="1:12" x14ac:dyDescent="0.45">
      <c r="A431" t="s">
        <v>290</v>
      </c>
      <c r="B431" t="s">
        <v>291</v>
      </c>
      <c r="C431" t="s">
        <v>942</v>
      </c>
      <c r="D431" s="36" t="str">
        <f t="shared" si="48"/>
        <v>CP215-2X Week Anti-D Pre-Existing</v>
      </c>
      <c r="E431" s="36" t="str">
        <f t="shared" si="49"/>
        <v>RETURN - 2nd don of the week -BONUS</v>
      </c>
      <c r="F431" s="36" t="str">
        <f t="shared" si="50"/>
        <v>CP215-RETURN - 2nd don of the week -BONUS</v>
      </c>
      <c r="G431" s="147">
        <f t="shared" si="51"/>
        <v>0</v>
      </c>
      <c r="H431" s="240">
        <f>200-2*(VLOOKUP(B431&amp;"-P Anti-D Pre-Existing Standard", AntiDSpecialty,4, FALSE))- 2*(VLOOKUP(B431&amp;"-P Anti-D Pre-Existing Standard", AntiDSpecialty,5, FALSE))-G431</f>
        <v>58</v>
      </c>
      <c r="J431" s="5">
        <f t="shared" si="53"/>
        <v>58</v>
      </c>
      <c r="K431" s="143" t="e">
        <f t="shared" si="52"/>
        <v>#N/A</v>
      </c>
      <c r="L431" s="5" t="e">
        <f t="shared" si="47"/>
        <v>#N/A</v>
      </c>
    </row>
    <row r="432" spans="1:12" x14ac:dyDescent="0.45">
      <c r="A432" t="s">
        <v>290</v>
      </c>
      <c r="B432" t="s">
        <v>291</v>
      </c>
      <c r="C432" t="s">
        <v>945</v>
      </c>
      <c r="D432" s="36" t="str">
        <f t="shared" si="48"/>
        <v>CP215-2X Week P RSV Pre-Existing</v>
      </c>
      <c r="E432" s="36" t="str">
        <f t="shared" si="49"/>
        <v>RETURN - 2nd don of the week -BONUS</v>
      </c>
      <c r="F432" s="36" t="str">
        <f t="shared" si="50"/>
        <v>CP215-RETURN - 2nd don of the week -BONUS</v>
      </c>
      <c r="G432" s="147">
        <f t="shared" si="51"/>
        <v>0</v>
      </c>
      <c r="H432" s="5">
        <v>10</v>
      </c>
      <c r="J432" s="5">
        <f t="shared" si="53"/>
        <v>10</v>
      </c>
      <c r="K432" s="143">
        <f t="shared" si="52"/>
        <v>10</v>
      </c>
      <c r="L432" s="5">
        <f t="shared" si="47"/>
        <v>0</v>
      </c>
    </row>
    <row r="433" spans="1:12" x14ac:dyDescent="0.45">
      <c r="A433" t="s">
        <v>290</v>
      </c>
      <c r="B433" t="s">
        <v>291</v>
      </c>
      <c r="C433" t="s">
        <v>946</v>
      </c>
      <c r="D433" s="36" t="str">
        <f t="shared" si="48"/>
        <v>CP215-P Anti-D Pre-Existing Standard</v>
      </c>
      <c r="E433" s="450" t="str">
        <f t="shared" si="49"/>
        <v>RETURN - 1st don of the week -STD</v>
      </c>
      <c r="F433" s="36" t="str">
        <f t="shared" si="50"/>
        <v>CP215-RETURN - 1st don of the week -STD</v>
      </c>
      <c r="G433" s="147">
        <f t="shared" si="51"/>
        <v>51</v>
      </c>
      <c r="H433" s="5">
        <v>20</v>
      </c>
      <c r="J433" s="5">
        <f t="shared" si="53"/>
        <v>71</v>
      </c>
      <c r="K433" s="143">
        <f t="shared" si="52"/>
        <v>50.5</v>
      </c>
      <c r="L433" s="5">
        <f t="shared" si="47"/>
        <v>20.5</v>
      </c>
    </row>
    <row r="434" spans="1:12" x14ac:dyDescent="0.45">
      <c r="A434" t="s">
        <v>290</v>
      </c>
      <c r="B434" t="s">
        <v>291</v>
      </c>
      <c r="C434" t="s">
        <v>950</v>
      </c>
      <c r="D434" s="36" t="str">
        <f t="shared" si="48"/>
        <v>CP215-P NORM KIG 10 Standard</v>
      </c>
      <c r="E434" s="36" t="str">
        <f t="shared" si="49"/>
        <v>RETURN - 1st don of the week -STD</v>
      </c>
      <c r="F434" s="36" t="str">
        <f t="shared" si="50"/>
        <v>CP215-RETURN - 1st don of the week -STD</v>
      </c>
      <c r="G434" s="147">
        <f t="shared" si="51"/>
        <v>51</v>
      </c>
      <c r="J434" s="5">
        <f t="shared" si="53"/>
        <v>51</v>
      </c>
      <c r="K434" s="143">
        <f t="shared" si="52"/>
        <v>51</v>
      </c>
      <c r="L434" s="5">
        <f t="shared" si="47"/>
        <v>0</v>
      </c>
    </row>
    <row r="435" spans="1:12" x14ac:dyDescent="0.45">
      <c r="A435" t="s">
        <v>290</v>
      </c>
      <c r="B435" t="s">
        <v>291</v>
      </c>
      <c r="C435" t="s">
        <v>951</v>
      </c>
      <c r="D435" s="36" t="str">
        <f t="shared" si="48"/>
        <v>CP215-P NORM KIG 10-1 Standard</v>
      </c>
      <c r="E435" s="36" t="str">
        <f t="shared" si="49"/>
        <v>RETURN - 1st don of the week -STD</v>
      </c>
      <c r="F435" s="36" t="str">
        <f t="shared" si="50"/>
        <v>CP215-RETURN - 1st don of the week -STD</v>
      </c>
      <c r="G435" s="147">
        <f t="shared" si="51"/>
        <v>51</v>
      </c>
      <c r="J435" s="5">
        <f t="shared" si="53"/>
        <v>51</v>
      </c>
      <c r="K435" s="143">
        <f t="shared" si="52"/>
        <v>51</v>
      </c>
      <c r="L435" s="5">
        <f t="shared" si="47"/>
        <v>0</v>
      </c>
    </row>
    <row r="436" spans="1:12" x14ac:dyDescent="0.45">
      <c r="A436" t="s">
        <v>290</v>
      </c>
      <c r="B436" t="s">
        <v>291</v>
      </c>
      <c r="C436" t="s">
        <v>952</v>
      </c>
      <c r="D436" s="36" t="str">
        <f t="shared" si="48"/>
        <v>CP215-P NORM KIG 10-2 Standard</v>
      </c>
      <c r="E436" s="36" t="str">
        <f t="shared" si="49"/>
        <v>RETURN - 1st don of the week -STD</v>
      </c>
      <c r="F436" s="36" t="str">
        <f t="shared" si="50"/>
        <v>CP215-RETURN - 1st don of the week -STD</v>
      </c>
      <c r="G436" s="147">
        <f t="shared" si="51"/>
        <v>51</v>
      </c>
      <c r="J436" s="5">
        <f t="shared" si="53"/>
        <v>51</v>
      </c>
      <c r="K436" s="143">
        <f t="shared" si="52"/>
        <v>51</v>
      </c>
      <c r="L436" s="5">
        <f t="shared" si="47"/>
        <v>0</v>
      </c>
    </row>
    <row r="437" spans="1:12" x14ac:dyDescent="0.45">
      <c r="A437" t="s">
        <v>290</v>
      </c>
      <c r="B437" t="s">
        <v>291</v>
      </c>
      <c r="C437" t="s">
        <v>953</v>
      </c>
      <c r="D437" s="36" t="str">
        <f t="shared" si="48"/>
        <v>CP215-P NORM KIG 10-3 Standard</v>
      </c>
      <c r="E437" s="36" t="str">
        <f t="shared" si="49"/>
        <v>RETURN - 1st don of the week -STD</v>
      </c>
      <c r="F437" s="36" t="str">
        <f t="shared" si="50"/>
        <v>CP215-RETURN - 1st don of the week -STD</v>
      </c>
      <c r="G437" s="147">
        <f t="shared" si="51"/>
        <v>51</v>
      </c>
      <c r="J437" s="5">
        <f t="shared" si="53"/>
        <v>51</v>
      </c>
      <c r="K437" s="143">
        <f t="shared" si="52"/>
        <v>51</v>
      </c>
      <c r="L437" s="5">
        <f t="shared" si="47"/>
        <v>0</v>
      </c>
    </row>
    <row r="438" spans="1:12" x14ac:dyDescent="0.45">
      <c r="A438" t="s">
        <v>290</v>
      </c>
      <c r="B438" t="s">
        <v>291</v>
      </c>
      <c r="C438" t="s">
        <v>954</v>
      </c>
      <c r="D438" s="36" t="str">
        <f t="shared" si="48"/>
        <v>CP215-P NORM KIG 10-4 Standard</v>
      </c>
      <c r="E438" s="36" t="str">
        <f t="shared" si="49"/>
        <v>RETURN - 1st don of the week -STD</v>
      </c>
      <c r="F438" s="36" t="str">
        <f t="shared" si="50"/>
        <v>CP215-RETURN - 1st don of the week -STD</v>
      </c>
      <c r="G438" s="147">
        <f t="shared" si="51"/>
        <v>51</v>
      </c>
      <c r="J438" s="5">
        <f t="shared" si="53"/>
        <v>51</v>
      </c>
      <c r="K438" s="143">
        <f t="shared" si="52"/>
        <v>51</v>
      </c>
      <c r="L438" s="5">
        <f t="shared" si="47"/>
        <v>0</v>
      </c>
    </row>
    <row r="439" spans="1:12" x14ac:dyDescent="0.45">
      <c r="A439" t="s">
        <v>290</v>
      </c>
      <c r="B439" t="s">
        <v>291</v>
      </c>
      <c r="C439" t="s">
        <v>955</v>
      </c>
      <c r="D439" s="36" t="str">
        <f t="shared" si="48"/>
        <v>CP215-P RSV Pre-Existing Standard</v>
      </c>
      <c r="E439" s="36" t="str">
        <f t="shared" si="49"/>
        <v>RETURN - 1st don of the week -STD</v>
      </c>
      <c r="F439" s="36" t="str">
        <f t="shared" si="50"/>
        <v>CP215-RETURN - 1st don of the week -STD</v>
      </c>
      <c r="G439" s="147">
        <f t="shared" si="51"/>
        <v>51</v>
      </c>
      <c r="H439" s="5">
        <v>0</v>
      </c>
      <c r="J439" s="5">
        <f t="shared" si="53"/>
        <v>51</v>
      </c>
      <c r="K439" s="143">
        <f t="shared" si="52"/>
        <v>51</v>
      </c>
      <c r="L439" s="5">
        <f t="shared" si="47"/>
        <v>0</v>
      </c>
    </row>
    <row r="440" spans="1:12" x14ac:dyDescent="0.45">
      <c r="A440" t="s">
        <v>290</v>
      </c>
      <c r="B440" t="s">
        <v>291</v>
      </c>
      <c r="C440" t="s">
        <v>956</v>
      </c>
      <c r="D440" s="36" t="str">
        <f t="shared" si="48"/>
        <v>CP215-P Vaccinia Standard</v>
      </c>
      <c r="E440" s="36">
        <f t="shared" si="49"/>
        <v>0</v>
      </c>
      <c r="F440" s="36" t="str">
        <f t="shared" si="50"/>
        <v>CP215-0</v>
      </c>
      <c r="G440" s="147">
        <f t="shared" si="51"/>
        <v>0</v>
      </c>
      <c r="I440" s="5">
        <v>100</v>
      </c>
      <c r="J440" s="5">
        <f t="shared" si="53"/>
        <v>100</v>
      </c>
      <c r="K440" s="143">
        <f t="shared" si="52"/>
        <v>100</v>
      </c>
      <c r="L440" s="5">
        <f t="shared" si="47"/>
        <v>0</v>
      </c>
    </row>
    <row r="441" spans="1:12" s="352" customFormat="1" x14ac:dyDescent="0.45">
      <c r="A441" t="s">
        <v>290</v>
      </c>
      <c r="B441" t="s">
        <v>291</v>
      </c>
      <c r="C441" t="s">
        <v>971</v>
      </c>
      <c r="D441" s="36" t="str">
        <f t="shared" si="48"/>
        <v>CP215-P VZV Standard</v>
      </c>
      <c r="E441" s="36" t="str">
        <f t="shared" si="49"/>
        <v>RETURN - 1st don of the week -STD</v>
      </c>
      <c r="F441" s="36" t="str">
        <f t="shared" si="50"/>
        <v>CP215-RETURN - 1st don of the week -STD</v>
      </c>
      <c r="G441" s="147">
        <f t="shared" si="51"/>
        <v>51</v>
      </c>
      <c r="H441" s="5">
        <v>10</v>
      </c>
      <c r="I441" s="5">
        <v>0</v>
      </c>
      <c r="J441" s="5">
        <f t="shared" si="53"/>
        <v>61</v>
      </c>
      <c r="K441" s="143">
        <f t="shared" si="52"/>
        <v>61</v>
      </c>
      <c r="L441" s="5">
        <f t="shared" si="47"/>
        <v>0</v>
      </c>
    </row>
    <row r="442" spans="1:12" x14ac:dyDescent="0.45">
      <c r="A442" t="s">
        <v>290</v>
      </c>
      <c r="B442" t="s">
        <v>291</v>
      </c>
      <c r="C442" t="s">
        <v>972</v>
      </c>
      <c r="D442" s="36" t="str">
        <f t="shared" si="48"/>
        <v>CP215-PVZV Pre-Existing Standard</v>
      </c>
      <c r="E442" s="36" t="str">
        <f t="shared" si="49"/>
        <v>RETURN - 1st don of the week -STD</v>
      </c>
      <c r="F442" s="36" t="str">
        <f t="shared" si="50"/>
        <v>CP215-RETURN - 1st don of the week -STD</v>
      </c>
      <c r="G442" s="147">
        <f t="shared" si="51"/>
        <v>51</v>
      </c>
      <c r="H442" s="5">
        <v>10</v>
      </c>
      <c r="J442" s="5">
        <f t="shared" si="53"/>
        <v>61</v>
      </c>
      <c r="K442" s="143">
        <f t="shared" si="52"/>
        <v>60.5</v>
      </c>
      <c r="L442" s="5">
        <f t="shared" ref="L442:L505" si="54">J442-K442</f>
        <v>0.5</v>
      </c>
    </row>
    <row r="443" spans="1:12" x14ac:dyDescent="0.45">
      <c r="A443" t="s">
        <v>290</v>
      </c>
      <c r="B443" t="s">
        <v>291</v>
      </c>
      <c r="C443" t="s">
        <v>957</v>
      </c>
      <c r="D443" s="36" t="str">
        <f t="shared" si="48"/>
        <v>CP215-Vaccinia - 1st Donation</v>
      </c>
      <c r="E443" s="36">
        <f t="shared" si="49"/>
        <v>0</v>
      </c>
      <c r="F443" s="36" t="str">
        <f t="shared" si="50"/>
        <v>CP215-0</v>
      </c>
      <c r="G443" s="147">
        <f t="shared" si="51"/>
        <v>0</v>
      </c>
      <c r="I443" s="5">
        <v>150</v>
      </c>
      <c r="J443" s="5">
        <f t="shared" si="53"/>
        <v>150</v>
      </c>
      <c r="K443" s="143">
        <f t="shared" si="52"/>
        <v>150</v>
      </c>
      <c r="L443" s="5">
        <f t="shared" si="54"/>
        <v>0</v>
      </c>
    </row>
    <row r="444" spans="1:12" x14ac:dyDescent="0.45">
      <c r="A444" t="s">
        <v>290</v>
      </c>
      <c r="B444" t="s">
        <v>291</v>
      </c>
      <c r="C444" t="s">
        <v>958</v>
      </c>
      <c r="D444" s="36" t="str">
        <f t="shared" si="48"/>
        <v>CP215-Vaccinia - 2nd Donation</v>
      </c>
      <c r="E444" s="36">
        <f t="shared" si="49"/>
        <v>0</v>
      </c>
      <c r="F444" s="36" t="str">
        <f t="shared" si="50"/>
        <v>CP215-0</v>
      </c>
      <c r="G444" s="147">
        <f t="shared" si="51"/>
        <v>0</v>
      </c>
      <c r="I444" s="5">
        <v>250</v>
      </c>
      <c r="J444" s="5">
        <f t="shared" si="53"/>
        <v>250</v>
      </c>
      <c r="K444" s="143">
        <f t="shared" si="52"/>
        <v>250</v>
      </c>
      <c r="L444" s="5">
        <f t="shared" si="54"/>
        <v>0</v>
      </c>
    </row>
    <row r="445" spans="1:12" x14ac:dyDescent="0.45">
      <c r="A445" t="s">
        <v>290</v>
      </c>
      <c r="B445" t="s">
        <v>291</v>
      </c>
      <c r="C445" t="s">
        <v>959</v>
      </c>
      <c r="D445" s="36" t="str">
        <f t="shared" si="48"/>
        <v>CP215-Vaccinia - 3rd Donation</v>
      </c>
      <c r="E445" s="36">
        <f t="shared" si="49"/>
        <v>0</v>
      </c>
      <c r="F445" s="36" t="str">
        <f t="shared" si="50"/>
        <v>CP215-0</v>
      </c>
      <c r="G445" s="147">
        <f t="shared" si="51"/>
        <v>0</v>
      </c>
      <c r="I445" s="5">
        <v>300</v>
      </c>
      <c r="J445" s="5">
        <f t="shared" si="53"/>
        <v>300</v>
      </c>
      <c r="K445" s="143">
        <f t="shared" si="52"/>
        <v>300</v>
      </c>
      <c r="L445" s="5">
        <f t="shared" si="54"/>
        <v>0</v>
      </c>
    </row>
    <row r="446" spans="1:12" x14ac:dyDescent="0.45">
      <c r="A446" t="s">
        <v>290</v>
      </c>
      <c r="B446" t="s">
        <v>291</v>
      </c>
      <c r="C446" t="s">
        <v>960</v>
      </c>
      <c r="D446" s="36" t="str">
        <f t="shared" si="48"/>
        <v>CP215-Vaccinia - 4th Donation</v>
      </c>
      <c r="E446" s="36">
        <f t="shared" si="49"/>
        <v>0</v>
      </c>
      <c r="F446" s="36" t="str">
        <f t="shared" si="50"/>
        <v>CP215-0</v>
      </c>
      <c r="G446" s="147">
        <f t="shared" si="51"/>
        <v>0</v>
      </c>
      <c r="I446" s="5">
        <v>300</v>
      </c>
      <c r="J446" s="5">
        <f t="shared" si="53"/>
        <v>300</v>
      </c>
      <c r="K446" s="143">
        <f t="shared" si="52"/>
        <v>300</v>
      </c>
      <c r="L446" s="5">
        <f t="shared" si="54"/>
        <v>0</v>
      </c>
    </row>
    <row r="447" spans="1:12" x14ac:dyDescent="0.45">
      <c r="A447" t="str">
        <f>VLOOKUP(B447,CenterLU,2,FALSE)</f>
        <v>Gallup</v>
      </c>
      <c r="B447" s="165" t="s">
        <v>291</v>
      </c>
      <c r="C447" t="s">
        <v>968</v>
      </c>
      <c r="D447" s="36" t="str">
        <f t="shared" si="48"/>
        <v>CP215-2X Week P VZV Pre-Existing</v>
      </c>
      <c r="E447" s="36" t="str">
        <f t="shared" si="49"/>
        <v>RETURN - 2nd don of the week -BONUS</v>
      </c>
      <c r="F447" s="36" t="str">
        <f t="shared" si="50"/>
        <v>CP215-RETURN - 2nd don of the week -BONUS</v>
      </c>
      <c r="G447" s="147">
        <f t="shared" si="51"/>
        <v>0</v>
      </c>
      <c r="J447" s="5">
        <f t="shared" si="53"/>
        <v>0</v>
      </c>
      <c r="K447" s="143" t="e">
        <f t="shared" si="52"/>
        <v>#N/A</v>
      </c>
      <c r="L447" s="5" t="e">
        <f t="shared" si="54"/>
        <v>#N/A</v>
      </c>
    </row>
    <row r="448" spans="1:12" x14ac:dyDescent="0.45">
      <c r="A448" t="s">
        <v>146</v>
      </c>
      <c r="B448" t="s">
        <v>147</v>
      </c>
      <c r="C448" t="s">
        <v>942</v>
      </c>
      <c r="D448" s="36" t="str">
        <f t="shared" si="48"/>
        <v>CP221-2X Week Anti-D Pre-Existing</v>
      </c>
      <c r="E448" s="36" t="str">
        <f t="shared" si="49"/>
        <v>RETURN - 2nd don of the week -BONUS</v>
      </c>
      <c r="F448" s="36" t="str">
        <f t="shared" si="50"/>
        <v>CP221-RETURN - 2nd don of the week -BONUS</v>
      </c>
      <c r="G448" s="147">
        <f t="shared" si="51"/>
        <v>20</v>
      </c>
      <c r="H448" s="240">
        <f>200-2*(VLOOKUP(B448&amp;"-P Anti-D Pre-Existing Standard", AntiDSpecialty,4, FALSE))- 2*(VLOOKUP(B448&amp;"-P Anti-D Pre-Existing Standard", AntiDSpecialty,5, FALSE))-G448</f>
        <v>40</v>
      </c>
      <c r="J448" s="5">
        <f t="shared" si="53"/>
        <v>60</v>
      </c>
      <c r="K448" s="143" t="e">
        <f t="shared" si="52"/>
        <v>#N/A</v>
      </c>
      <c r="L448" s="5" t="e">
        <f t="shared" si="54"/>
        <v>#N/A</v>
      </c>
    </row>
    <row r="449" spans="1:12" x14ac:dyDescent="0.45">
      <c r="A449" t="s">
        <v>146</v>
      </c>
      <c r="B449" s="334" t="s">
        <v>147</v>
      </c>
      <c r="C449" s="334" t="s">
        <v>945</v>
      </c>
      <c r="D449" s="36" t="str">
        <f t="shared" si="48"/>
        <v>CP221-2X Week P RSV Pre-Existing</v>
      </c>
      <c r="E449" s="36" t="str">
        <f t="shared" si="49"/>
        <v>RETURN - 2nd don of the week -BONUS</v>
      </c>
      <c r="F449" s="36" t="str">
        <f t="shared" si="50"/>
        <v>CP221-RETURN - 2nd don of the week -BONUS</v>
      </c>
      <c r="G449" s="147">
        <f t="shared" si="51"/>
        <v>20</v>
      </c>
      <c r="H449" s="5">
        <v>10</v>
      </c>
      <c r="J449" s="5">
        <f t="shared" si="53"/>
        <v>30</v>
      </c>
      <c r="K449" s="143">
        <f t="shared" si="52"/>
        <v>30</v>
      </c>
      <c r="L449" s="5">
        <f t="shared" si="54"/>
        <v>0</v>
      </c>
    </row>
    <row r="450" spans="1:12" x14ac:dyDescent="0.45">
      <c r="A450" t="s">
        <v>146</v>
      </c>
      <c r="B450" t="s">
        <v>147</v>
      </c>
      <c r="C450" t="s">
        <v>967</v>
      </c>
      <c r="D450" s="36" t="str">
        <f t="shared" si="48"/>
        <v>CP221-2X Week P VZV</v>
      </c>
      <c r="E450" s="36" t="str">
        <f t="shared" si="49"/>
        <v>RETURN - 2nd don of the week -BONUS</v>
      </c>
      <c r="F450" s="36" t="str">
        <f t="shared" si="50"/>
        <v>CP221-RETURN - 2nd don of the week -BONUS</v>
      </c>
      <c r="G450" s="147">
        <f t="shared" si="51"/>
        <v>20</v>
      </c>
      <c r="H450" s="5">
        <v>0</v>
      </c>
      <c r="J450" s="5">
        <f t="shared" si="53"/>
        <v>20</v>
      </c>
      <c r="K450" s="143">
        <f t="shared" si="52"/>
        <v>20</v>
      </c>
      <c r="L450" s="5">
        <f t="shared" si="54"/>
        <v>0</v>
      </c>
    </row>
    <row r="451" spans="1:12" x14ac:dyDescent="0.45">
      <c r="A451" t="s">
        <v>146</v>
      </c>
      <c r="B451" t="s">
        <v>147</v>
      </c>
      <c r="C451" t="s">
        <v>968</v>
      </c>
      <c r="D451" s="36" t="str">
        <f t="shared" si="48"/>
        <v>CP221-2X Week P VZV Pre-Existing</v>
      </c>
      <c r="E451" s="36" t="str">
        <f t="shared" si="49"/>
        <v>RETURN - 2nd don of the week -BONUS</v>
      </c>
      <c r="F451" s="36" t="str">
        <f t="shared" si="50"/>
        <v>CP221-RETURN - 2nd don of the week -BONUS</v>
      </c>
      <c r="G451" s="147">
        <f t="shared" si="51"/>
        <v>20</v>
      </c>
      <c r="H451" s="5">
        <v>0</v>
      </c>
      <c r="J451" s="5">
        <f t="shared" si="53"/>
        <v>20</v>
      </c>
      <c r="K451" s="143">
        <f t="shared" si="52"/>
        <v>20</v>
      </c>
      <c r="L451" s="5">
        <f t="shared" si="54"/>
        <v>0</v>
      </c>
    </row>
    <row r="452" spans="1:12" x14ac:dyDescent="0.45">
      <c r="A452" t="s">
        <v>146</v>
      </c>
      <c r="B452" t="s">
        <v>147</v>
      </c>
      <c r="C452" t="s">
        <v>946</v>
      </c>
      <c r="D452" s="36" t="str">
        <f t="shared" ref="D452:D515" si="55">B452&amp;"-"&amp;C452</f>
        <v>CP221-P Anti-D Pre-Existing Standard</v>
      </c>
      <c r="E452" s="450" t="str">
        <f t="shared" ref="E452:E515" si="56">VLOOKUP(C452,RULENAMELU,5,FALSE)</f>
        <v>RETURN - 1st don of the week -STD</v>
      </c>
      <c r="F452" s="36" t="str">
        <f t="shared" ref="F452:F515" si="57">B452&amp;"-"&amp;E452</f>
        <v>CP221-RETURN - 1st don of the week -STD</v>
      </c>
      <c r="G452" s="147">
        <f t="shared" ref="G452:G515" si="58">IFERROR(VLOOKUP(F452,SpecialtyBaseLU,37,FALSE),0)</f>
        <v>50</v>
      </c>
      <c r="H452" s="5">
        <v>20</v>
      </c>
      <c r="J452" s="5">
        <f t="shared" si="53"/>
        <v>70</v>
      </c>
      <c r="K452" s="143">
        <f t="shared" ref="K452:K515" si="59">VLOOKUP(D452,CurrentNLDataLU,11,FALSE)</f>
        <v>50</v>
      </c>
      <c r="L452" s="5">
        <f t="shared" si="54"/>
        <v>20</v>
      </c>
    </row>
    <row r="453" spans="1:12" x14ac:dyDescent="0.45">
      <c r="A453" t="s">
        <v>146</v>
      </c>
      <c r="B453" s="334" t="s">
        <v>147</v>
      </c>
      <c r="C453" s="334" t="s">
        <v>955</v>
      </c>
      <c r="D453" s="36" t="str">
        <f t="shared" si="55"/>
        <v>CP221-P RSV Pre-Existing Standard</v>
      </c>
      <c r="E453" s="36" t="str">
        <f t="shared" si="56"/>
        <v>RETURN - 1st don of the week -STD</v>
      </c>
      <c r="F453" s="36" t="str">
        <f t="shared" si="57"/>
        <v>CP221-RETURN - 1st don of the week -STD</v>
      </c>
      <c r="G453" s="147">
        <f t="shared" si="58"/>
        <v>50</v>
      </c>
      <c r="J453" s="5">
        <f t="shared" si="53"/>
        <v>50</v>
      </c>
      <c r="K453" s="143">
        <f t="shared" si="59"/>
        <v>50</v>
      </c>
      <c r="L453" s="5">
        <f t="shared" si="54"/>
        <v>0</v>
      </c>
    </row>
    <row r="454" spans="1:12" x14ac:dyDescent="0.45">
      <c r="A454" t="s">
        <v>146</v>
      </c>
      <c r="B454" t="s">
        <v>147</v>
      </c>
      <c r="C454" t="s">
        <v>956</v>
      </c>
      <c r="D454" s="36" t="str">
        <f t="shared" si="55"/>
        <v>CP221-P Vaccinia Standard</v>
      </c>
      <c r="E454" s="36">
        <f t="shared" si="56"/>
        <v>0</v>
      </c>
      <c r="F454" s="36" t="str">
        <f t="shared" si="57"/>
        <v>CP221-0</v>
      </c>
      <c r="G454" s="147">
        <f t="shared" si="58"/>
        <v>0</v>
      </c>
      <c r="I454" s="5">
        <v>100</v>
      </c>
      <c r="J454" s="5">
        <f t="shared" si="53"/>
        <v>100</v>
      </c>
      <c r="K454" s="143">
        <f t="shared" si="59"/>
        <v>100</v>
      </c>
      <c r="L454" s="5">
        <f t="shared" si="54"/>
        <v>0</v>
      </c>
    </row>
    <row r="455" spans="1:12" x14ac:dyDescent="0.45">
      <c r="A455" t="s">
        <v>146</v>
      </c>
      <c r="B455" t="s">
        <v>147</v>
      </c>
      <c r="C455" t="s">
        <v>971</v>
      </c>
      <c r="D455" s="36" t="str">
        <f t="shared" si="55"/>
        <v>CP221-P VZV Standard</v>
      </c>
      <c r="E455" s="36" t="str">
        <f t="shared" si="56"/>
        <v>RETURN - 1st don of the week -STD</v>
      </c>
      <c r="F455" s="36" t="str">
        <f t="shared" si="57"/>
        <v>CP221-RETURN - 1st don of the week -STD</v>
      </c>
      <c r="G455" s="147">
        <f t="shared" si="58"/>
        <v>50</v>
      </c>
      <c r="H455" s="5">
        <v>10</v>
      </c>
      <c r="I455" s="5">
        <v>0</v>
      </c>
      <c r="J455" s="5">
        <f t="shared" si="53"/>
        <v>60</v>
      </c>
      <c r="K455" s="143">
        <f t="shared" si="59"/>
        <v>60</v>
      </c>
      <c r="L455" s="5">
        <f t="shared" si="54"/>
        <v>0</v>
      </c>
    </row>
    <row r="456" spans="1:12" x14ac:dyDescent="0.45">
      <c r="A456" t="s">
        <v>146</v>
      </c>
      <c r="B456" t="s">
        <v>147</v>
      </c>
      <c r="C456" t="s">
        <v>972</v>
      </c>
      <c r="D456" s="36" t="str">
        <f t="shared" si="55"/>
        <v>CP221-PVZV Pre-Existing Standard</v>
      </c>
      <c r="E456" s="36" t="str">
        <f t="shared" si="56"/>
        <v>RETURN - 1st don of the week -STD</v>
      </c>
      <c r="F456" s="36" t="str">
        <f t="shared" si="57"/>
        <v>CP221-RETURN - 1st don of the week -STD</v>
      </c>
      <c r="G456" s="147">
        <f t="shared" si="58"/>
        <v>50</v>
      </c>
      <c r="H456" s="5">
        <v>10</v>
      </c>
      <c r="J456" s="5">
        <f t="shared" si="53"/>
        <v>60</v>
      </c>
      <c r="K456" s="143">
        <f t="shared" si="59"/>
        <v>60</v>
      </c>
      <c r="L456" s="5">
        <f t="shared" si="54"/>
        <v>0</v>
      </c>
    </row>
    <row r="457" spans="1:12" x14ac:dyDescent="0.45">
      <c r="A457" t="s">
        <v>146</v>
      </c>
      <c r="B457" t="s">
        <v>147</v>
      </c>
      <c r="C457" t="s">
        <v>957</v>
      </c>
      <c r="D457" s="36" t="str">
        <f t="shared" si="55"/>
        <v>CP221-Vaccinia - 1st Donation</v>
      </c>
      <c r="E457" s="36">
        <f t="shared" si="56"/>
        <v>0</v>
      </c>
      <c r="F457" s="36" t="str">
        <f t="shared" si="57"/>
        <v>CP221-0</v>
      </c>
      <c r="G457" s="147">
        <f t="shared" si="58"/>
        <v>0</v>
      </c>
      <c r="I457" s="5">
        <v>150</v>
      </c>
      <c r="J457" s="5">
        <f t="shared" si="53"/>
        <v>150</v>
      </c>
      <c r="K457" s="143">
        <f t="shared" si="59"/>
        <v>150</v>
      </c>
      <c r="L457" s="5">
        <f t="shared" si="54"/>
        <v>0</v>
      </c>
    </row>
    <row r="458" spans="1:12" x14ac:dyDescent="0.45">
      <c r="A458" t="s">
        <v>146</v>
      </c>
      <c r="B458" t="s">
        <v>147</v>
      </c>
      <c r="C458" t="s">
        <v>958</v>
      </c>
      <c r="D458" s="36" t="str">
        <f t="shared" si="55"/>
        <v>CP221-Vaccinia - 2nd Donation</v>
      </c>
      <c r="E458" s="36">
        <f t="shared" si="56"/>
        <v>0</v>
      </c>
      <c r="F458" s="36" t="str">
        <f t="shared" si="57"/>
        <v>CP221-0</v>
      </c>
      <c r="G458" s="147">
        <f t="shared" si="58"/>
        <v>0</v>
      </c>
      <c r="I458" s="5">
        <v>250</v>
      </c>
      <c r="J458" s="5">
        <f t="shared" si="53"/>
        <v>250</v>
      </c>
      <c r="K458" s="143">
        <f t="shared" si="59"/>
        <v>250</v>
      </c>
      <c r="L458" s="5">
        <f t="shared" si="54"/>
        <v>0</v>
      </c>
    </row>
    <row r="459" spans="1:12" x14ac:dyDescent="0.45">
      <c r="A459" t="s">
        <v>146</v>
      </c>
      <c r="B459" t="s">
        <v>147</v>
      </c>
      <c r="C459" t="s">
        <v>959</v>
      </c>
      <c r="D459" s="36" t="str">
        <f t="shared" si="55"/>
        <v>CP221-Vaccinia - 3rd Donation</v>
      </c>
      <c r="E459" s="36">
        <f t="shared" si="56"/>
        <v>0</v>
      </c>
      <c r="F459" s="36" t="str">
        <f t="shared" si="57"/>
        <v>CP221-0</v>
      </c>
      <c r="G459" s="147">
        <f t="shared" si="58"/>
        <v>0</v>
      </c>
      <c r="I459" s="5">
        <v>300</v>
      </c>
      <c r="J459" s="5">
        <f t="shared" si="53"/>
        <v>300</v>
      </c>
      <c r="K459" s="143">
        <f t="shared" si="59"/>
        <v>300</v>
      </c>
      <c r="L459" s="5">
        <f t="shared" si="54"/>
        <v>0</v>
      </c>
    </row>
    <row r="460" spans="1:12" x14ac:dyDescent="0.45">
      <c r="A460" t="s">
        <v>146</v>
      </c>
      <c r="B460" t="s">
        <v>147</v>
      </c>
      <c r="C460" t="s">
        <v>960</v>
      </c>
      <c r="D460" s="36" t="str">
        <f t="shared" si="55"/>
        <v>CP221-Vaccinia - 4th Donation</v>
      </c>
      <c r="E460" s="36">
        <f t="shared" si="56"/>
        <v>0</v>
      </c>
      <c r="F460" s="36" t="str">
        <f t="shared" si="57"/>
        <v>CP221-0</v>
      </c>
      <c r="G460" s="147">
        <f t="shared" si="58"/>
        <v>0</v>
      </c>
      <c r="I460" s="5">
        <v>300</v>
      </c>
      <c r="J460" s="5">
        <f t="shared" si="53"/>
        <v>300</v>
      </c>
      <c r="K460" s="143">
        <f t="shared" si="59"/>
        <v>300</v>
      </c>
      <c r="L460" s="5">
        <f t="shared" si="54"/>
        <v>0</v>
      </c>
    </row>
    <row r="461" spans="1:12" x14ac:dyDescent="0.45">
      <c r="A461" t="s">
        <v>639</v>
      </c>
      <c r="B461" t="s">
        <v>640</v>
      </c>
      <c r="C461" t="s">
        <v>942</v>
      </c>
      <c r="D461" s="36" t="str">
        <f t="shared" si="55"/>
        <v>CP573-2X Week Anti-D Pre-Existing</v>
      </c>
      <c r="E461" s="361" t="str">
        <f t="shared" si="56"/>
        <v>RETURN - 2nd don of the week -BONUS</v>
      </c>
      <c r="F461" s="36" t="str">
        <f t="shared" si="57"/>
        <v>CP573-RETURN - 2nd don of the week -BONUS</v>
      </c>
      <c r="G461" s="147">
        <f t="shared" si="58"/>
        <v>30</v>
      </c>
      <c r="H461" s="240">
        <f>200-2*(VLOOKUP(B461&amp;"-P Anti-D Pre-Existing Standard", AntiDSpecialty,4, FALSE))- 2*(VLOOKUP(B461&amp;"-P Anti-D Pre-Existing Standard", AntiDSpecialty,5, FALSE))-G461</f>
        <v>40</v>
      </c>
      <c r="J461" s="5">
        <f t="shared" si="53"/>
        <v>70</v>
      </c>
      <c r="K461" s="143">
        <f t="shared" si="59"/>
        <v>30</v>
      </c>
      <c r="L461" s="5">
        <f t="shared" si="54"/>
        <v>40</v>
      </c>
    </row>
    <row r="462" spans="1:12" x14ac:dyDescent="0.45">
      <c r="A462" t="s">
        <v>639</v>
      </c>
      <c r="B462" t="s">
        <v>640</v>
      </c>
      <c r="C462" t="s">
        <v>943</v>
      </c>
      <c r="D462" s="36" t="str">
        <f t="shared" si="55"/>
        <v>CP573-2X Week P Anti-D</v>
      </c>
      <c r="E462" s="239" t="str">
        <f t="shared" si="56"/>
        <v>RETURN - 2nd don of the week -BONUS</v>
      </c>
      <c r="F462" s="36" t="str">
        <f t="shared" si="57"/>
        <v>CP573-RETURN - 2nd don of the week -BONUS</v>
      </c>
      <c r="G462" s="147">
        <f t="shared" si="58"/>
        <v>30</v>
      </c>
      <c r="H462" s="240">
        <f>200-2*(VLOOKUP(B462&amp;"-P Anti-D Standard", AntiDSpecialty,4, FALSE))- 2*(VLOOKUP(B462&amp;"-P Anti-D Standard", AntiDSpecialty,5, FALSE))-G462</f>
        <v>40</v>
      </c>
      <c r="J462" s="5">
        <f t="shared" si="53"/>
        <v>70</v>
      </c>
      <c r="K462" s="143">
        <f t="shared" si="59"/>
        <v>30</v>
      </c>
      <c r="L462" s="5">
        <f t="shared" si="54"/>
        <v>40</v>
      </c>
    </row>
    <row r="463" spans="1:12" x14ac:dyDescent="0.45">
      <c r="A463" t="s">
        <v>639</v>
      </c>
      <c r="B463" t="s">
        <v>640</v>
      </c>
      <c r="C463" t="s">
        <v>945</v>
      </c>
      <c r="D463" s="36" t="str">
        <f t="shared" si="55"/>
        <v>CP573-2X Week P RSV Pre-Existing</v>
      </c>
      <c r="E463" s="36" t="str">
        <f t="shared" si="56"/>
        <v>RETURN - 2nd don of the week -BONUS</v>
      </c>
      <c r="F463" s="36" t="str">
        <f t="shared" si="57"/>
        <v>CP573-RETURN - 2nd don of the week -BONUS</v>
      </c>
      <c r="G463" s="147">
        <f t="shared" si="58"/>
        <v>30</v>
      </c>
      <c r="H463" s="5">
        <v>10</v>
      </c>
      <c r="J463" s="5">
        <f t="shared" si="53"/>
        <v>40</v>
      </c>
      <c r="K463" s="143">
        <f t="shared" si="59"/>
        <v>40</v>
      </c>
      <c r="L463" s="5">
        <f t="shared" si="54"/>
        <v>0</v>
      </c>
    </row>
    <row r="464" spans="1:12" x14ac:dyDescent="0.45">
      <c r="A464" t="s">
        <v>639</v>
      </c>
      <c r="B464" t="s">
        <v>640</v>
      </c>
      <c r="C464" t="s">
        <v>946</v>
      </c>
      <c r="D464" s="36" t="str">
        <f t="shared" si="55"/>
        <v>CP573-P Anti-D Pre-Existing Standard</v>
      </c>
      <c r="E464" s="36" t="str">
        <f t="shared" si="56"/>
        <v>RETURN - 1st don of the week -STD</v>
      </c>
      <c r="F464" s="36" t="str">
        <f t="shared" si="57"/>
        <v>CP573-RETURN - 1st don of the week -STD</v>
      </c>
      <c r="G464" s="147">
        <f t="shared" si="58"/>
        <v>45</v>
      </c>
      <c r="H464" s="5">
        <v>20</v>
      </c>
      <c r="J464" s="5">
        <f t="shared" si="53"/>
        <v>65</v>
      </c>
      <c r="K464" s="143">
        <f t="shared" si="59"/>
        <v>45</v>
      </c>
      <c r="L464" s="5">
        <f t="shared" si="54"/>
        <v>20</v>
      </c>
    </row>
    <row r="465" spans="1:12" x14ac:dyDescent="0.45">
      <c r="A465" t="s">
        <v>639</v>
      </c>
      <c r="B465" t="s">
        <v>640</v>
      </c>
      <c r="C465" t="s">
        <v>947</v>
      </c>
      <c r="D465" s="36" t="str">
        <f t="shared" si="55"/>
        <v>CP573-P Anti-D Standard</v>
      </c>
      <c r="E465" s="239" t="str">
        <f t="shared" si="56"/>
        <v>RETURN - 1st don of the week -STD</v>
      </c>
      <c r="F465" s="36" t="str">
        <f t="shared" si="57"/>
        <v>CP573-RETURN - 1st don of the week -STD</v>
      </c>
      <c r="G465" s="147">
        <f t="shared" si="58"/>
        <v>45</v>
      </c>
      <c r="H465" s="5">
        <v>20</v>
      </c>
      <c r="J465" s="5">
        <f t="shared" si="53"/>
        <v>65</v>
      </c>
      <c r="K465" s="143">
        <f t="shared" si="59"/>
        <v>45</v>
      </c>
      <c r="L465" s="5">
        <f t="shared" si="54"/>
        <v>20</v>
      </c>
    </row>
    <row r="466" spans="1:12" x14ac:dyDescent="0.45">
      <c r="A466" t="s">
        <v>639</v>
      </c>
      <c r="B466" t="s">
        <v>640</v>
      </c>
      <c r="C466" t="s">
        <v>949</v>
      </c>
      <c r="D466" s="239" t="str">
        <f t="shared" si="55"/>
        <v>CP573-P Denovo Non-Injectable</v>
      </c>
      <c r="E466" s="239">
        <f t="shared" si="56"/>
        <v>0</v>
      </c>
      <c r="F466" s="239" t="str">
        <f t="shared" si="57"/>
        <v>CP573-0</v>
      </c>
      <c r="G466" s="147">
        <f t="shared" si="58"/>
        <v>0</v>
      </c>
      <c r="H466" s="240">
        <v>45</v>
      </c>
      <c r="I466" s="240"/>
      <c r="J466" s="240">
        <f t="shared" si="53"/>
        <v>45</v>
      </c>
      <c r="K466" s="241">
        <f t="shared" si="59"/>
        <v>45</v>
      </c>
      <c r="L466" s="240">
        <f t="shared" si="54"/>
        <v>0</v>
      </c>
    </row>
    <row r="467" spans="1:12" x14ac:dyDescent="0.45">
      <c r="A467" t="s">
        <v>639</v>
      </c>
      <c r="B467" t="s">
        <v>640</v>
      </c>
      <c r="C467" t="s">
        <v>955</v>
      </c>
      <c r="D467" s="36" t="str">
        <f t="shared" si="55"/>
        <v>CP573-P RSV Pre-Existing Standard</v>
      </c>
      <c r="E467" s="36" t="str">
        <f t="shared" si="56"/>
        <v>RETURN - 1st don of the week -STD</v>
      </c>
      <c r="F467" s="36" t="str">
        <f t="shared" si="57"/>
        <v>CP573-RETURN - 1st don of the week -STD</v>
      </c>
      <c r="G467" s="147">
        <f t="shared" si="58"/>
        <v>45</v>
      </c>
      <c r="H467" s="5">
        <v>0</v>
      </c>
      <c r="J467" s="5">
        <f t="shared" si="53"/>
        <v>45</v>
      </c>
      <c r="K467" s="143">
        <f t="shared" si="59"/>
        <v>45</v>
      </c>
      <c r="L467" s="5">
        <f t="shared" si="54"/>
        <v>0</v>
      </c>
    </row>
    <row r="468" spans="1:12" x14ac:dyDescent="0.45">
      <c r="A468" t="s">
        <v>272</v>
      </c>
      <c r="B468" t="s">
        <v>273</v>
      </c>
      <c r="C468" t="s">
        <v>942</v>
      </c>
      <c r="D468" s="36" t="str">
        <f t="shared" si="55"/>
        <v>CP222-2X Week Anti-D Pre-Existing</v>
      </c>
      <c r="E468" s="36" t="str">
        <f t="shared" si="56"/>
        <v>RETURN - 2nd don of the week -BONUS</v>
      </c>
      <c r="F468" s="36" t="str">
        <f t="shared" si="57"/>
        <v>CP222-RETURN - 2nd don of the week -BONUS</v>
      </c>
      <c r="G468" s="147">
        <f t="shared" si="58"/>
        <v>20</v>
      </c>
      <c r="H468" s="240">
        <f>200-2*(VLOOKUP(B468&amp;"-P Anti-D Pre-Existing Standard", AntiDSpecialty,4, FALSE))- 2*(VLOOKUP(B468&amp;"-P Anti-D Pre-Existing Standard", AntiDSpecialty,5, FALSE))-G468</f>
        <v>40</v>
      </c>
      <c r="J468" s="5">
        <f t="shared" si="53"/>
        <v>60</v>
      </c>
      <c r="K468" s="143" t="e">
        <f t="shared" si="59"/>
        <v>#N/A</v>
      </c>
      <c r="L468" s="5" t="e">
        <f t="shared" si="54"/>
        <v>#N/A</v>
      </c>
    </row>
    <row r="469" spans="1:12" x14ac:dyDescent="0.45">
      <c r="A469" t="s">
        <v>272</v>
      </c>
      <c r="B469" t="s">
        <v>273</v>
      </c>
      <c r="C469" t="s">
        <v>962</v>
      </c>
      <c r="D469" s="36" t="str">
        <f t="shared" si="55"/>
        <v>CP222-2X Week P HBS Pre-Existing</v>
      </c>
      <c r="E469" s="36" t="str">
        <f t="shared" si="56"/>
        <v>RETURN - 2nd don of the week -BONUS</v>
      </c>
      <c r="F469" s="36" t="str">
        <f t="shared" si="57"/>
        <v>CP222-RETURN - 2nd don of the week -BONUS</v>
      </c>
      <c r="G469" s="147">
        <f t="shared" si="58"/>
        <v>20</v>
      </c>
      <c r="H469" s="5">
        <v>0</v>
      </c>
      <c r="J469" s="5">
        <f t="shared" si="53"/>
        <v>20</v>
      </c>
      <c r="K469" s="143">
        <f t="shared" si="59"/>
        <v>20</v>
      </c>
      <c r="L469" s="5">
        <f t="shared" si="54"/>
        <v>0</v>
      </c>
    </row>
    <row r="470" spans="1:12" x14ac:dyDescent="0.45">
      <c r="A470" t="s">
        <v>272</v>
      </c>
      <c r="B470" t="s">
        <v>273</v>
      </c>
      <c r="C470" t="s">
        <v>983</v>
      </c>
      <c r="D470" s="36" t="str">
        <f t="shared" si="55"/>
        <v>CP222-2X Week P HBS TWINRX</v>
      </c>
      <c r="E470" s="36" t="str">
        <f t="shared" si="56"/>
        <v>RETURN - 2nd don of the week -BONUS</v>
      </c>
      <c r="F470" s="36" t="str">
        <f t="shared" si="57"/>
        <v>CP222-RETURN - 2nd don of the week -BONUS</v>
      </c>
      <c r="G470" s="147">
        <f t="shared" si="58"/>
        <v>20</v>
      </c>
      <c r="H470" s="5">
        <v>0</v>
      </c>
      <c r="J470" s="5">
        <f t="shared" si="53"/>
        <v>20</v>
      </c>
      <c r="K470" s="143">
        <f t="shared" si="59"/>
        <v>20</v>
      </c>
      <c r="L470" s="5">
        <f t="shared" si="54"/>
        <v>0</v>
      </c>
    </row>
    <row r="471" spans="1:12" x14ac:dyDescent="0.45">
      <c r="A471" t="s">
        <v>272</v>
      </c>
      <c r="B471" s="334" t="s">
        <v>273</v>
      </c>
      <c r="C471" s="334" t="s">
        <v>945</v>
      </c>
      <c r="D471" s="36" t="str">
        <f t="shared" si="55"/>
        <v>CP222-2X Week P RSV Pre-Existing</v>
      </c>
      <c r="E471" s="36" t="str">
        <f t="shared" si="56"/>
        <v>RETURN - 2nd don of the week -BONUS</v>
      </c>
      <c r="F471" s="36" t="str">
        <f t="shared" si="57"/>
        <v>CP222-RETURN - 2nd don of the week -BONUS</v>
      </c>
      <c r="G471" s="147">
        <f t="shared" si="58"/>
        <v>20</v>
      </c>
      <c r="H471" s="5">
        <v>10</v>
      </c>
      <c r="J471" s="5">
        <f t="shared" si="53"/>
        <v>30</v>
      </c>
      <c r="K471" s="143">
        <f t="shared" si="59"/>
        <v>30</v>
      </c>
      <c r="L471" s="5">
        <f t="shared" si="54"/>
        <v>0</v>
      </c>
    </row>
    <row r="472" spans="1:12" x14ac:dyDescent="0.45">
      <c r="A472" t="s">
        <v>272</v>
      </c>
      <c r="B472" t="s">
        <v>273</v>
      </c>
      <c r="C472" t="s">
        <v>967</v>
      </c>
      <c r="D472" s="36" t="str">
        <f t="shared" si="55"/>
        <v>CP222-2X Week P VZV</v>
      </c>
      <c r="E472" s="36" t="str">
        <f t="shared" si="56"/>
        <v>RETURN - 2nd don of the week -BONUS</v>
      </c>
      <c r="F472" s="36" t="str">
        <f t="shared" si="57"/>
        <v>CP222-RETURN - 2nd don of the week -BONUS</v>
      </c>
      <c r="G472" s="147">
        <f t="shared" si="58"/>
        <v>20</v>
      </c>
      <c r="H472" s="5">
        <v>0</v>
      </c>
      <c r="J472" s="5">
        <f t="shared" si="53"/>
        <v>20</v>
      </c>
      <c r="K472" s="143">
        <f t="shared" si="59"/>
        <v>20</v>
      </c>
      <c r="L472" s="5">
        <f t="shared" si="54"/>
        <v>0</v>
      </c>
    </row>
    <row r="473" spans="1:12" x14ac:dyDescent="0.45">
      <c r="A473" t="s">
        <v>272</v>
      </c>
      <c r="B473" t="s">
        <v>273</v>
      </c>
      <c r="C473" t="s">
        <v>968</v>
      </c>
      <c r="D473" s="36" t="str">
        <f t="shared" si="55"/>
        <v>CP222-2X Week P VZV Pre-Existing</v>
      </c>
      <c r="E473" s="36" t="str">
        <f t="shared" si="56"/>
        <v>RETURN - 2nd don of the week -BONUS</v>
      </c>
      <c r="F473" s="36" t="str">
        <f t="shared" si="57"/>
        <v>CP222-RETURN - 2nd don of the week -BONUS</v>
      </c>
      <c r="G473" s="147">
        <f t="shared" si="58"/>
        <v>20</v>
      </c>
      <c r="H473" s="5">
        <v>0</v>
      </c>
      <c r="J473" s="5">
        <f t="shared" si="53"/>
        <v>20</v>
      </c>
      <c r="K473" s="143">
        <f t="shared" si="59"/>
        <v>20</v>
      </c>
      <c r="L473" s="5">
        <f t="shared" si="54"/>
        <v>0</v>
      </c>
    </row>
    <row r="474" spans="1:12" x14ac:dyDescent="0.45">
      <c r="A474" t="s">
        <v>272</v>
      </c>
      <c r="B474" t="s">
        <v>273</v>
      </c>
      <c r="C474" t="s">
        <v>946</v>
      </c>
      <c r="D474" s="36" t="str">
        <f t="shared" si="55"/>
        <v>CP222-P Anti-D Pre-Existing Standard</v>
      </c>
      <c r="E474" s="450" t="str">
        <f t="shared" si="56"/>
        <v>RETURN - 1st don of the week -STD</v>
      </c>
      <c r="F474" s="36" t="str">
        <f t="shared" si="57"/>
        <v>CP222-RETURN - 1st don of the week -STD</v>
      </c>
      <c r="G474" s="147">
        <f t="shared" si="58"/>
        <v>50</v>
      </c>
      <c r="H474" s="5">
        <v>20</v>
      </c>
      <c r="J474" s="5">
        <f t="shared" si="53"/>
        <v>70</v>
      </c>
      <c r="K474" s="143">
        <f t="shared" si="59"/>
        <v>40</v>
      </c>
      <c r="L474" s="5">
        <f t="shared" si="54"/>
        <v>30</v>
      </c>
    </row>
    <row r="475" spans="1:12" x14ac:dyDescent="0.45">
      <c r="A475" t="s">
        <v>272</v>
      </c>
      <c r="B475" t="s">
        <v>273</v>
      </c>
      <c r="C475" t="s">
        <v>963</v>
      </c>
      <c r="D475" s="36" t="str">
        <f t="shared" si="55"/>
        <v>CP222-P HBS Pre-Existing Standard</v>
      </c>
      <c r="E475" s="36" t="str">
        <f t="shared" si="56"/>
        <v>RETURN - 1st don of the week -STD</v>
      </c>
      <c r="F475" s="36" t="str">
        <f t="shared" si="57"/>
        <v>CP222-RETURN - 1st don of the week -STD</v>
      </c>
      <c r="G475" s="147">
        <f t="shared" si="58"/>
        <v>50</v>
      </c>
      <c r="H475" s="5">
        <v>20</v>
      </c>
      <c r="J475" s="5">
        <f t="shared" si="53"/>
        <v>70</v>
      </c>
      <c r="K475" s="143">
        <f t="shared" si="59"/>
        <v>70</v>
      </c>
      <c r="L475" s="5">
        <f t="shared" si="54"/>
        <v>0</v>
      </c>
    </row>
    <row r="476" spans="1:12" x14ac:dyDescent="0.45">
      <c r="A476" t="s">
        <v>272</v>
      </c>
      <c r="B476" t="s">
        <v>273</v>
      </c>
      <c r="C476" t="s">
        <v>999</v>
      </c>
      <c r="D476" s="36" t="str">
        <f t="shared" si="55"/>
        <v>CP222-P HBS TWINRIX Standard</v>
      </c>
      <c r="E476" s="36" t="str">
        <f t="shared" si="56"/>
        <v>RETURN - 1st don of the week -STD</v>
      </c>
      <c r="F476" s="36" t="str">
        <f t="shared" si="57"/>
        <v>CP222-RETURN - 1st don of the week -STD</v>
      </c>
      <c r="G476" s="147">
        <f t="shared" si="58"/>
        <v>50</v>
      </c>
      <c r="H476" s="5">
        <v>20</v>
      </c>
      <c r="J476" s="5">
        <f t="shared" si="53"/>
        <v>70</v>
      </c>
      <c r="K476" s="143">
        <f t="shared" si="59"/>
        <v>70</v>
      </c>
      <c r="L476" s="5">
        <f t="shared" si="54"/>
        <v>0</v>
      </c>
    </row>
    <row r="477" spans="1:12" x14ac:dyDescent="0.45">
      <c r="A477" t="s">
        <v>272</v>
      </c>
      <c r="B477" t="s">
        <v>273</v>
      </c>
      <c r="C477" t="s">
        <v>950</v>
      </c>
      <c r="D477" s="239" t="str">
        <f t="shared" si="55"/>
        <v>CP222-P NORM KIG 10 Standard</v>
      </c>
      <c r="E477" s="239" t="str">
        <f t="shared" si="56"/>
        <v>RETURN - 1st don of the week -STD</v>
      </c>
      <c r="F477" s="239" t="str">
        <f t="shared" si="57"/>
        <v>CP222-RETURN - 1st don of the week -STD</v>
      </c>
      <c r="G477" s="147">
        <f t="shared" si="58"/>
        <v>50</v>
      </c>
      <c r="H477" s="240"/>
      <c r="I477" s="240"/>
      <c r="J477" s="240">
        <f t="shared" si="53"/>
        <v>50</v>
      </c>
      <c r="K477" s="241">
        <f t="shared" si="59"/>
        <v>50</v>
      </c>
      <c r="L477" s="240">
        <f t="shared" si="54"/>
        <v>0</v>
      </c>
    </row>
    <row r="478" spans="1:12" x14ac:dyDescent="0.45">
      <c r="A478" t="s">
        <v>272</v>
      </c>
      <c r="B478" t="s">
        <v>273</v>
      </c>
      <c r="C478" t="s">
        <v>951</v>
      </c>
      <c r="D478" s="239" t="str">
        <f t="shared" si="55"/>
        <v>CP222-P NORM KIG 10-1 Standard</v>
      </c>
      <c r="E478" s="239" t="str">
        <f t="shared" si="56"/>
        <v>RETURN - 1st don of the week -STD</v>
      </c>
      <c r="F478" s="239" t="str">
        <f t="shared" si="57"/>
        <v>CP222-RETURN - 1st don of the week -STD</v>
      </c>
      <c r="G478" s="147">
        <f t="shared" si="58"/>
        <v>50</v>
      </c>
      <c r="H478" s="240"/>
      <c r="I478" s="240"/>
      <c r="J478" s="240">
        <f t="shared" si="53"/>
        <v>50</v>
      </c>
      <c r="K478" s="241">
        <f t="shared" si="59"/>
        <v>50</v>
      </c>
      <c r="L478" s="240">
        <f t="shared" si="54"/>
        <v>0</v>
      </c>
    </row>
    <row r="479" spans="1:12" x14ac:dyDescent="0.45">
      <c r="A479" t="s">
        <v>272</v>
      </c>
      <c r="B479" t="s">
        <v>273</v>
      </c>
      <c r="C479" t="s">
        <v>952</v>
      </c>
      <c r="D479" s="239" t="str">
        <f t="shared" si="55"/>
        <v>CP222-P NORM KIG 10-2 Standard</v>
      </c>
      <c r="E479" s="239" t="str">
        <f t="shared" si="56"/>
        <v>RETURN - 1st don of the week -STD</v>
      </c>
      <c r="F479" s="239" t="str">
        <f t="shared" si="57"/>
        <v>CP222-RETURN - 1st don of the week -STD</v>
      </c>
      <c r="G479" s="147">
        <f t="shared" si="58"/>
        <v>50</v>
      </c>
      <c r="H479" s="240"/>
      <c r="I479" s="240"/>
      <c r="J479" s="240">
        <f t="shared" si="53"/>
        <v>50</v>
      </c>
      <c r="K479" s="241">
        <f t="shared" si="59"/>
        <v>50</v>
      </c>
      <c r="L479" s="240">
        <f t="shared" si="54"/>
        <v>0</v>
      </c>
    </row>
    <row r="480" spans="1:12" x14ac:dyDescent="0.45">
      <c r="A480" t="s">
        <v>272</v>
      </c>
      <c r="B480" t="s">
        <v>273</v>
      </c>
      <c r="C480" t="s">
        <v>953</v>
      </c>
      <c r="D480" s="239" t="str">
        <f t="shared" si="55"/>
        <v>CP222-P NORM KIG 10-3 Standard</v>
      </c>
      <c r="E480" s="239" t="str">
        <f t="shared" si="56"/>
        <v>RETURN - 1st don of the week -STD</v>
      </c>
      <c r="F480" s="239" t="str">
        <f t="shared" si="57"/>
        <v>CP222-RETURN - 1st don of the week -STD</v>
      </c>
      <c r="G480" s="147">
        <f t="shared" si="58"/>
        <v>50</v>
      </c>
      <c r="H480" s="240"/>
      <c r="I480" s="240"/>
      <c r="J480" s="240">
        <f t="shared" si="53"/>
        <v>50</v>
      </c>
      <c r="K480" s="241">
        <f t="shared" si="59"/>
        <v>50</v>
      </c>
      <c r="L480" s="240">
        <f t="shared" si="54"/>
        <v>0</v>
      </c>
    </row>
    <row r="481" spans="1:12" x14ac:dyDescent="0.45">
      <c r="A481" t="s">
        <v>272</v>
      </c>
      <c r="B481" t="s">
        <v>273</v>
      </c>
      <c r="C481" t="s">
        <v>954</v>
      </c>
      <c r="D481" s="239" t="str">
        <f t="shared" si="55"/>
        <v>CP222-P NORM KIG 10-4 Standard</v>
      </c>
      <c r="E481" s="239" t="str">
        <f t="shared" si="56"/>
        <v>RETURN - 1st don of the week -STD</v>
      </c>
      <c r="F481" s="239" t="str">
        <f t="shared" si="57"/>
        <v>CP222-RETURN - 1st don of the week -STD</v>
      </c>
      <c r="G481" s="147">
        <f t="shared" si="58"/>
        <v>50</v>
      </c>
      <c r="H481" s="240"/>
      <c r="I481" s="240"/>
      <c r="J481" s="240">
        <f t="shared" si="53"/>
        <v>50</v>
      </c>
      <c r="K481" s="241">
        <f t="shared" si="59"/>
        <v>50</v>
      </c>
      <c r="L481" s="240">
        <f t="shared" si="54"/>
        <v>0</v>
      </c>
    </row>
    <row r="482" spans="1:12" x14ac:dyDescent="0.45">
      <c r="A482" t="s">
        <v>272</v>
      </c>
      <c r="B482" s="334" t="s">
        <v>273</v>
      </c>
      <c r="C482" s="334" t="s">
        <v>955</v>
      </c>
      <c r="D482" s="36" t="str">
        <f t="shared" si="55"/>
        <v>CP222-P RSV Pre-Existing Standard</v>
      </c>
      <c r="E482" s="36" t="str">
        <f t="shared" si="56"/>
        <v>RETURN - 1st don of the week -STD</v>
      </c>
      <c r="F482" s="36" t="str">
        <f t="shared" si="57"/>
        <v>CP222-RETURN - 1st don of the week -STD</v>
      </c>
      <c r="G482" s="147">
        <f t="shared" si="58"/>
        <v>50</v>
      </c>
      <c r="J482" s="5">
        <f t="shared" si="53"/>
        <v>50</v>
      </c>
      <c r="K482" s="143">
        <f t="shared" si="59"/>
        <v>50</v>
      </c>
      <c r="L482" s="5">
        <f t="shared" si="54"/>
        <v>0</v>
      </c>
    </row>
    <row r="483" spans="1:12" x14ac:dyDescent="0.45">
      <c r="A483" t="s">
        <v>272</v>
      </c>
      <c r="B483" t="s">
        <v>273</v>
      </c>
      <c r="C483" t="s">
        <v>956</v>
      </c>
      <c r="D483" s="36" t="str">
        <f t="shared" si="55"/>
        <v>CP222-P Vaccinia Standard</v>
      </c>
      <c r="E483" s="36">
        <f t="shared" si="56"/>
        <v>0</v>
      </c>
      <c r="F483" s="36" t="str">
        <f t="shared" si="57"/>
        <v>CP222-0</v>
      </c>
      <c r="G483" s="147">
        <f t="shared" si="58"/>
        <v>0</v>
      </c>
      <c r="I483" s="5">
        <v>100</v>
      </c>
      <c r="J483" s="5">
        <f t="shared" si="53"/>
        <v>100</v>
      </c>
      <c r="K483" s="143">
        <f t="shared" si="59"/>
        <v>100</v>
      </c>
      <c r="L483" s="5">
        <f t="shared" si="54"/>
        <v>0</v>
      </c>
    </row>
    <row r="484" spans="1:12" x14ac:dyDescent="0.45">
      <c r="A484" t="s">
        <v>272</v>
      </c>
      <c r="B484" t="s">
        <v>273</v>
      </c>
      <c r="C484" t="s">
        <v>971</v>
      </c>
      <c r="D484" s="36" t="str">
        <f t="shared" si="55"/>
        <v>CP222-P VZV Standard</v>
      </c>
      <c r="E484" s="36" t="str">
        <f t="shared" si="56"/>
        <v>RETURN - 1st don of the week -STD</v>
      </c>
      <c r="F484" s="36" t="str">
        <f t="shared" si="57"/>
        <v>CP222-RETURN - 1st don of the week -STD</v>
      </c>
      <c r="G484" s="147">
        <f t="shared" si="58"/>
        <v>50</v>
      </c>
      <c r="H484" s="5">
        <v>20</v>
      </c>
      <c r="I484" s="5">
        <v>0</v>
      </c>
      <c r="J484" s="5">
        <f t="shared" ref="J484:J517" si="60">G484+H484+I484</f>
        <v>70</v>
      </c>
      <c r="K484" s="143">
        <f t="shared" si="59"/>
        <v>60</v>
      </c>
      <c r="L484" s="5">
        <f t="shared" si="54"/>
        <v>10</v>
      </c>
    </row>
    <row r="485" spans="1:12" x14ac:dyDescent="0.45">
      <c r="A485" t="s">
        <v>272</v>
      </c>
      <c r="B485" t="s">
        <v>273</v>
      </c>
      <c r="C485" t="s">
        <v>972</v>
      </c>
      <c r="D485" s="36" t="str">
        <f t="shared" si="55"/>
        <v>CP222-PVZV Pre-Existing Standard</v>
      </c>
      <c r="E485" s="36" t="str">
        <f t="shared" si="56"/>
        <v>RETURN - 1st don of the week -STD</v>
      </c>
      <c r="F485" s="36" t="str">
        <f t="shared" si="57"/>
        <v>CP222-RETURN - 1st don of the week -STD</v>
      </c>
      <c r="G485" s="147">
        <f t="shared" si="58"/>
        <v>50</v>
      </c>
      <c r="H485" s="5">
        <v>20</v>
      </c>
      <c r="J485" s="5">
        <f t="shared" si="60"/>
        <v>70</v>
      </c>
      <c r="K485" s="143">
        <f t="shared" si="59"/>
        <v>70</v>
      </c>
      <c r="L485" s="5">
        <f t="shared" si="54"/>
        <v>0</v>
      </c>
    </row>
    <row r="486" spans="1:12" x14ac:dyDescent="0.45">
      <c r="A486" t="s">
        <v>272</v>
      </c>
      <c r="B486" t="s">
        <v>273</v>
      </c>
      <c r="C486" t="s">
        <v>957</v>
      </c>
      <c r="D486" s="36" t="str">
        <f t="shared" si="55"/>
        <v>CP222-Vaccinia - 1st Donation</v>
      </c>
      <c r="E486" s="36">
        <f t="shared" si="56"/>
        <v>0</v>
      </c>
      <c r="F486" s="36" t="str">
        <f t="shared" si="57"/>
        <v>CP222-0</v>
      </c>
      <c r="G486" s="147">
        <f t="shared" si="58"/>
        <v>0</v>
      </c>
      <c r="I486" s="5">
        <v>150</v>
      </c>
      <c r="J486" s="5">
        <f t="shared" si="60"/>
        <v>150</v>
      </c>
      <c r="K486" s="143">
        <f t="shared" si="59"/>
        <v>150</v>
      </c>
      <c r="L486" s="5">
        <f t="shared" si="54"/>
        <v>0</v>
      </c>
    </row>
    <row r="487" spans="1:12" x14ac:dyDescent="0.45">
      <c r="A487" t="s">
        <v>272</v>
      </c>
      <c r="B487" t="s">
        <v>273</v>
      </c>
      <c r="C487" t="s">
        <v>958</v>
      </c>
      <c r="D487" s="36" t="str">
        <f t="shared" si="55"/>
        <v>CP222-Vaccinia - 2nd Donation</v>
      </c>
      <c r="E487" s="36">
        <f t="shared" si="56"/>
        <v>0</v>
      </c>
      <c r="F487" s="36" t="str">
        <f t="shared" si="57"/>
        <v>CP222-0</v>
      </c>
      <c r="G487" s="147">
        <f t="shared" si="58"/>
        <v>0</v>
      </c>
      <c r="I487" s="5">
        <v>250</v>
      </c>
      <c r="J487" s="5">
        <f t="shared" si="60"/>
        <v>250</v>
      </c>
      <c r="K487" s="143">
        <f t="shared" si="59"/>
        <v>250</v>
      </c>
      <c r="L487" s="5">
        <f t="shared" si="54"/>
        <v>0</v>
      </c>
    </row>
    <row r="488" spans="1:12" x14ac:dyDescent="0.45">
      <c r="A488" t="s">
        <v>272</v>
      </c>
      <c r="B488" t="s">
        <v>273</v>
      </c>
      <c r="C488" t="s">
        <v>959</v>
      </c>
      <c r="D488" s="36" t="str">
        <f t="shared" si="55"/>
        <v>CP222-Vaccinia - 3rd Donation</v>
      </c>
      <c r="E488" s="36">
        <f t="shared" si="56"/>
        <v>0</v>
      </c>
      <c r="F488" s="36" t="str">
        <f t="shared" si="57"/>
        <v>CP222-0</v>
      </c>
      <c r="G488" s="147">
        <f t="shared" si="58"/>
        <v>0</v>
      </c>
      <c r="I488" s="5">
        <v>300</v>
      </c>
      <c r="J488" s="5">
        <f t="shared" si="60"/>
        <v>300</v>
      </c>
      <c r="K488" s="143">
        <f t="shared" si="59"/>
        <v>300</v>
      </c>
      <c r="L488" s="5">
        <f t="shared" si="54"/>
        <v>0</v>
      </c>
    </row>
    <row r="489" spans="1:12" x14ac:dyDescent="0.45">
      <c r="A489" t="s">
        <v>272</v>
      </c>
      <c r="B489" t="s">
        <v>273</v>
      </c>
      <c r="C489" t="s">
        <v>960</v>
      </c>
      <c r="D489" s="36" t="str">
        <f t="shared" si="55"/>
        <v>CP222-Vaccinia - 4th Donation</v>
      </c>
      <c r="E489" s="36">
        <f t="shared" si="56"/>
        <v>0</v>
      </c>
      <c r="F489" s="36" t="str">
        <f t="shared" si="57"/>
        <v>CP222-0</v>
      </c>
      <c r="G489" s="147">
        <f t="shared" si="58"/>
        <v>0</v>
      </c>
      <c r="I489" s="5">
        <v>300</v>
      </c>
      <c r="J489" s="5">
        <f t="shared" si="60"/>
        <v>300</v>
      </c>
      <c r="K489" s="143">
        <f t="shared" si="59"/>
        <v>300</v>
      </c>
      <c r="L489" s="5">
        <f t="shared" si="54"/>
        <v>0</v>
      </c>
    </row>
    <row r="490" spans="1:12" x14ac:dyDescent="0.45">
      <c r="A490" t="s">
        <v>669</v>
      </c>
      <c r="B490" t="s">
        <v>670</v>
      </c>
      <c r="C490" t="s">
        <v>942</v>
      </c>
      <c r="D490" s="36" t="str">
        <f t="shared" si="55"/>
        <v>CP955-2X Week Anti-D Pre-Existing</v>
      </c>
      <c r="E490" s="361" t="str">
        <f t="shared" si="56"/>
        <v>RETURN - 2nd don of the week -BONUS</v>
      </c>
      <c r="F490" s="36" t="str">
        <f t="shared" si="57"/>
        <v>CP955-RETURN - 2nd don of the week -BONUS</v>
      </c>
      <c r="G490" s="147">
        <f t="shared" si="58"/>
        <v>0</v>
      </c>
      <c r="H490" s="240">
        <f>200-2*(VLOOKUP(B490&amp;"-P Anti-D Pre-Existing Standard", AntiDSpecialty,4, FALSE))- 2*(VLOOKUP(B490&amp;"-P Anti-D Pre-Existing Standard", AntiDSpecialty,5, FALSE))-G490</f>
        <v>20</v>
      </c>
      <c r="J490" s="5">
        <f t="shared" si="60"/>
        <v>20</v>
      </c>
      <c r="K490" s="143">
        <f t="shared" si="59"/>
        <v>40</v>
      </c>
      <c r="L490" s="5">
        <f t="shared" si="54"/>
        <v>-20</v>
      </c>
    </row>
    <row r="491" spans="1:12" x14ac:dyDescent="0.45">
      <c r="A491" t="s">
        <v>669</v>
      </c>
      <c r="B491" t="s">
        <v>670</v>
      </c>
      <c r="C491" t="s">
        <v>943</v>
      </c>
      <c r="D491" s="36" t="str">
        <f t="shared" si="55"/>
        <v>CP955-2X Week P Anti-D</v>
      </c>
      <c r="E491" s="36" t="str">
        <f t="shared" si="56"/>
        <v>RETURN - 2nd don of the week -BONUS</v>
      </c>
      <c r="F491" s="36" t="str">
        <f t="shared" si="57"/>
        <v>CP955-RETURN - 2nd don of the week -BONUS</v>
      </c>
      <c r="G491" s="147">
        <f t="shared" si="58"/>
        <v>0</v>
      </c>
      <c r="H491" s="240">
        <f>200-2*(VLOOKUP(B491&amp;"-P Anti-D Standard", AntiDSpecialty,4, FALSE))- 2*(VLOOKUP(B491&amp;"-P Anti-D Standard", AntiDSpecialty,5, FALSE))-G491</f>
        <v>20</v>
      </c>
      <c r="J491" s="5">
        <f t="shared" si="60"/>
        <v>20</v>
      </c>
      <c r="K491" s="143">
        <f t="shared" si="59"/>
        <v>40</v>
      </c>
      <c r="L491" s="5">
        <f t="shared" si="54"/>
        <v>-20</v>
      </c>
    </row>
    <row r="492" spans="1:12" x14ac:dyDescent="0.45">
      <c r="A492" t="s">
        <v>669</v>
      </c>
      <c r="B492" t="s">
        <v>670</v>
      </c>
      <c r="C492" s="238" t="s">
        <v>1006</v>
      </c>
      <c r="D492" s="239" t="str">
        <f t="shared" si="55"/>
        <v>CP955-2X Week P Pre-VIP NS</v>
      </c>
      <c r="E492" s="239" t="str">
        <f t="shared" si="56"/>
        <v>RETURN - 2nd don of the week -BONUS</v>
      </c>
      <c r="F492" s="239" t="str">
        <f t="shared" si="57"/>
        <v>CP955-RETURN - 2nd don of the week -BONUS</v>
      </c>
      <c r="G492" s="147">
        <f t="shared" si="58"/>
        <v>0</v>
      </c>
      <c r="H492" s="240">
        <v>0</v>
      </c>
      <c r="I492" s="240"/>
      <c r="J492" s="240">
        <f t="shared" si="60"/>
        <v>0</v>
      </c>
      <c r="K492" s="241" t="e">
        <f t="shared" si="59"/>
        <v>#N/A</v>
      </c>
      <c r="L492" s="240" t="e">
        <f t="shared" si="54"/>
        <v>#N/A</v>
      </c>
    </row>
    <row r="493" spans="1:12" x14ac:dyDescent="0.45">
      <c r="A493" t="s">
        <v>669</v>
      </c>
      <c r="B493" t="s">
        <v>670</v>
      </c>
      <c r="C493" t="s">
        <v>945</v>
      </c>
      <c r="D493" s="36" t="str">
        <f t="shared" si="55"/>
        <v>CP955-2X Week P RSV Pre-Existing</v>
      </c>
      <c r="E493" s="36" t="str">
        <f t="shared" si="56"/>
        <v>RETURN - 2nd don of the week -BONUS</v>
      </c>
      <c r="F493" s="36" t="str">
        <f t="shared" si="57"/>
        <v>CP955-RETURN - 2nd don of the week -BONUS</v>
      </c>
      <c r="G493" s="147">
        <f t="shared" si="58"/>
        <v>0</v>
      </c>
      <c r="H493" s="5">
        <v>10</v>
      </c>
      <c r="J493" s="5">
        <f t="shared" si="60"/>
        <v>10</v>
      </c>
      <c r="K493" s="143">
        <f t="shared" si="59"/>
        <v>10</v>
      </c>
      <c r="L493" s="5">
        <f t="shared" si="54"/>
        <v>0</v>
      </c>
    </row>
    <row r="494" spans="1:12" x14ac:dyDescent="0.45">
      <c r="A494" t="s">
        <v>669</v>
      </c>
      <c r="B494" s="144" t="s">
        <v>670</v>
      </c>
      <c r="C494" s="144" t="s">
        <v>1007</v>
      </c>
      <c r="D494" s="36" t="str">
        <f t="shared" si="55"/>
        <v>CP955-2X Week P VIP A</v>
      </c>
      <c r="E494" s="36" t="str">
        <f t="shared" si="56"/>
        <v>RETURN - 2nd don of the week -BONUS</v>
      </c>
      <c r="F494" s="36" t="str">
        <f t="shared" si="57"/>
        <v>CP955-RETURN - 2nd don of the week -BONUS</v>
      </c>
      <c r="G494" s="147">
        <f t="shared" si="58"/>
        <v>0</v>
      </c>
      <c r="H494" s="5">
        <v>0</v>
      </c>
      <c r="J494" s="5">
        <f t="shared" si="60"/>
        <v>0</v>
      </c>
      <c r="K494" s="143">
        <f t="shared" si="59"/>
        <v>50</v>
      </c>
      <c r="L494" s="5">
        <f t="shared" si="54"/>
        <v>-50</v>
      </c>
    </row>
    <row r="495" spans="1:12" x14ac:dyDescent="0.45">
      <c r="A495" t="s">
        <v>669</v>
      </c>
      <c r="B495" t="s">
        <v>670</v>
      </c>
      <c r="C495" s="238" t="s">
        <v>1008</v>
      </c>
      <c r="D495" s="239" t="str">
        <f t="shared" si="55"/>
        <v>CP955-2X Week P VIP AB</v>
      </c>
      <c r="E495" s="239" t="str">
        <f t="shared" si="56"/>
        <v>RETURN - 2nd don of the week -BONUS</v>
      </c>
      <c r="F495" s="239" t="str">
        <f t="shared" si="57"/>
        <v>CP955-RETURN - 2nd don of the week -BONUS</v>
      </c>
      <c r="G495" s="147">
        <f t="shared" si="58"/>
        <v>0</v>
      </c>
      <c r="H495" s="240">
        <v>0</v>
      </c>
      <c r="I495" s="240"/>
      <c r="J495" s="240">
        <f t="shared" si="60"/>
        <v>0</v>
      </c>
      <c r="K495" s="241">
        <f t="shared" si="59"/>
        <v>50</v>
      </c>
      <c r="L495" s="240">
        <f t="shared" si="54"/>
        <v>-50</v>
      </c>
    </row>
    <row r="496" spans="1:12" x14ac:dyDescent="0.45">
      <c r="A496" t="s">
        <v>669</v>
      </c>
      <c r="B496" t="s">
        <v>670</v>
      </c>
      <c r="C496" t="s">
        <v>946</v>
      </c>
      <c r="D496" s="36" t="str">
        <f t="shared" si="55"/>
        <v>CP955-P Anti-D Pre-Existing Standard</v>
      </c>
      <c r="E496" s="36" t="str">
        <f t="shared" si="56"/>
        <v>RETURN - 1st don of the week -STD</v>
      </c>
      <c r="F496" s="36" t="str">
        <f t="shared" si="57"/>
        <v>CP955-RETURN - 1st don of the week -STD</v>
      </c>
      <c r="G496" s="147">
        <f t="shared" si="58"/>
        <v>70</v>
      </c>
      <c r="H496" s="145">
        <v>20</v>
      </c>
      <c r="J496" s="5">
        <f t="shared" si="60"/>
        <v>90</v>
      </c>
      <c r="K496" s="143">
        <f t="shared" si="59"/>
        <v>80</v>
      </c>
      <c r="L496" s="5">
        <f t="shared" si="54"/>
        <v>10</v>
      </c>
    </row>
    <row r="497" spans="1:12" x14ac:dyDescent="0.45">
      <c r="A497" t="s">
        <v>669</v>
      </c>
      <c r="B497" t="s">
        <v>670</v>
      </c>
      <c r="C497" t="s">
        <v>947</v>
      </c>
      <c r="D497" s="36" t="str">
        <f t="shared" si="55"/>
        <v>CP955-P Anti-D Standard</v>
      </c>
      <c r="E497" s="36" t="str">
        <f t="shared" si="56"/>
        <v>RETURN - 1st don of the week -STD</v>
      </c>
      <c r="F497" s="36" t="str">
        <f t="shared" si="57"/>
        <v>CP955-RETURN - 1st don of the week -STD</v>
      </c>
      <c r="G497" s="147">
        <f t="shared" si="58"/>
        <v>70</v>
      </c>
      <c r="H497" s="145">
        <v>20</v>
      </c>
      <c r="J497" s="5">
        <f t="shared" si="60"/>
        <v>90</v>
      </c>
      <c r="K497" s="143">
        <f t="shared" si="59"/>
        <v>80</v>
      </c>
      <c r="L497" s="5">
        <f t="shared" si="54"/>
        <v>10</v>
      </c>
    </row>
    <row r="498" spans="1:12" x14ac:dyDescent="0.45">
      <c r="A498" t="s">
        <v>669</v>
      </c>
      <c r="B498" t="s">
        <v>670</v>
      </c>
      <c r="C498" t="s">
        <v>949</v>
      </c>
      <c r="D498" s="239" t="str">
        <f t="shared" si="55"/>
        <v>CP955-P Denovo Non-Injectable</v>
      </c>
      <c r="E498" s="239">
        <f t="shared" si="56"/>
        <v>0</v>
      </c>
      <c r="F498" s="239" t="str">
        <f t="shared" si="57"/>
        <v>CP955-0</v>
      </c>
      <c r="G498" s="147">
        <f t="shared" si="58"/>
        <v>0</v>
      </c>
      <c r="H498" s="240">
        <v>70</v>
      </c>
      <c r="I498" s="240"/>
      <c r="J498" s="240">
        <f t="shared" si="60"/>
        <v>70</v>
      </c>
      <c r="K498" s="241">
        <f t="shared" si="59"/>
        <v>70</v>
      </c>
      <c r="L498" s="240">
        <f t="shared" si="54"/>
        <v>0</v>
      </c>
    </row>
    <row r="499" spans="1:12" x14ac:dyDescent="0.45">
      <c r="A499" s="238" t="s">
        <v>669</v>
      </c>
      <c r="B499" s="238" t="s">
        <v>670</v>
      </c>
      <c r="C499" s="238" t="s">
        <v>1010</v>
      </c>
      <c r="D499" s="239" t="str">
        <f t="shared" si="55"/>
        <v>CP955-P Pre-VIP NS Standard</v>
      </c>
      <c r="E499" s="239" t="str">
        <f t="shared" si="56"/>
        <v>RETURN - 1st don of the week -STD</v>
      </c>
      <c r="F499" s="239" t="str">
        <f t="shared" si="57"/>
        <v>CP955-RETURN - 1st don of the week -STD</v>
      </c>
      <c r="G499" s="147">
        <f t="shared" si="58"/>
        <v>70</v>
      </c>
      <c r="H499" s="240">
        <v>0</v>
      </c>
      <c r="I499" s="240"/>
      <c r="J499" s="240">
        <f t="shared" si="60"/>
        <v>70</v>
      </c>
      <c r="K499" s="241">
        <f t="shared" si="59"/>
        <v>70</v>
      </c>
      <c r="L499" s="240">
        <f t="shared" si="54"/>
        <v>0</v>
      </c>
    </row>
    <row r="500" spans="1:12" x14ac:dyDescent="0.45">
      <c r="A500" t="s">
        <v>669</v>
      </c>
      <c r="B500" t="s">
        <v>670</v>
      </c>
      <c r="C500" t="s">
        <v>955</v>
      </c>
      <c r="D500" s="36" t="str">
        <f t="shared" si="55"/>
        <v>CP955-P RSV Pre-Existing Standard</v>
      </c>
      <c r="E500" s="36" t="str">
        <f t="shared" si="56"/>
        <v>RETURN - 1st don of the week -STD</v>
      </c>
      <c r="F500" s="36" t="str">
        <f t="shared" si="57"/>
        <v>CP955-RETURN - 1st don of the week -STD</v>
      </c>
      <c r="G500" s="147">
        <f t="shared" si="58"/>
        <v>70</v>
      </c>
      <c r="H500" s="5">
        <v>0</v>
      </c>
      <c r="J500" s="5">
        <f t="shared" si="60"/>
        <v>70</v>
      </c>
      <c r="K500" s="143">
        <f t="shared" si="59"/>
        <v>70</v>
      </c>
      <c r="L500" s="5">
        <f t="shared" si="54"/>
        <v>0</v>
      </c>
    </row>
    <row r="501" spans="1:12" x14ac:dyDescent="0.45">
      <c r="A501" t="s">
        <v>669</v>
      </c>
      <c r="B501" s="144" t="s">
        <v>670</v>
      </c>
      <c r="C501" s="144" t="s">
        <v>1011</v>
      </c>
      <c r="D501" s="36" t="str">
        <f t="shared" si="55"/>
        <v>CP955-P VIP A Standard</v>
      </c>
      <c r="E501" s="36" t="str">
        <f t="shared" si="56"/>
        <v>RETURN - 1st don of the week -STD</v>
      </c>
      <c r="F501" s="36" t="str">
        <f t="shared" si="57"/>
        <v>CP955-RETURN - 1st don of the week -STD</v>
      </c>
      <c r="G501" s="147">
        <f t="shared" si="58"/>
        <v>70</v>
      </c>
      <c r="H501" s="5">
        <v>0</v>
      </c>
      <c r="J501" s="5">
        <f t="shared" si="60"/>
        <v>70</v>
      </c>
      <c r="K501" s="143">
        <f t="shared" si="59"/>
        <v>70</v>
      </c>
      <c r="L501" s="5">
        <f t="shared" si="54"/>
        <v>0</v>
      </c>
    </row>
    <row r="502" spans="1:12" x14ac:dyDescent="0.45">
      <c r="A502" s="238" t="s">
        <v>669</v>
      </c>
      <c r="B502" s="238" t="s">
        <v>670</v>
      </c>
      <c r="C502" s="238" t="s">
        <v>1012</v>
      </c>
      <c r="D502" s="239" t="str">
        <f t="shared" si="55"/>
        <v>CP955-P VIP AB Standard</v>
      </c>
      <c r="E502" s="239" t="str">
        <f t="shared" si="56"/>
        <v>RETURN - 1st don of the week -STD</v>
      </c>
      <c r="F502" s="239" t="str">
        <f t="shared" si="57"/>
        <v>CP955-RETURN - 1st don of the week -STD</v>
      </c>
      <c r="G502" s="147">
        <f t="shared" si="58"/>
        <v>70</v>
      </c>
      <c r="H502" s="240">
        <v>0</v>
      </c>
      <c r="I502" s="240"/>
      <c r="J502" s="240">
        <f t="shared" si="60"/>
        <v>70</v>
      </c>
      <c r="K502" s="241">
        <f t="shared" si="59"/>
        <v>70</v>
      </c>
      <c r="L502" s="240">
        <f t="shared" si="54"/>
        <v>0</v>
      </c>
    </row>
    <row r="503" spans="1:12" x14ac:dyDescent="0.45">
      <c r="A503" t="s">
        <v>828</v>
      </c>
      <c r="B503" t="s">
        <v>829</v>
      </c>
      <c r="C503" t="s">
        <v>942</v>
      </c>
      <c r="D503" s="36" t="str">
        <f t="shared" si="55"/>
        <v>CP872-2X Week Anti-D Pre-Existing</v>
      </c>
      <c r="E503" s="361" t="str">
        <f t="shared" si="56"/>
        <v>RETURN - 2nd don of the week -BONUS</v>
      </c>
      <c r="F503" s="36" t="str">
        <f t="shared" si="57"/>
        <v>CP872-RETURN - 2nd don of the week -BONUS</v>
      </c>
      <c r="G503" s="147">
        <f t="shared" si="58"/>
        <v>50</v>
      </c>
      <c r="H503" s="240">
        <f>200-2*(VLOOKUP(B503&amp;"-P Anti-D Pre-Existing Standard", AntiDSpecialty,4, FALSE))- 2*(VLOOKUP(B503&amp;"-P Anti-D Pre-Existing Standard", AntiDSpecialty,5, FALSE))-G503</f>
        <v>50</v>
      </c>
      <c r="J503" s="5">
        <f t="shared" si="60"/>
        <v>100</v>
      </c>
      <c r="K503" s="143">
        <f t="shared" si="59"/>
        <v>100</v>
      </c>
      <c r="L503" s="5">
        <f t="shared" si="54"/>
        <v>0</v>
      </c>
    </row>
    <row r="504" spans="1:12" x14ac:dyDescent="0.45">
      <c r="A504" t="s">
        <v>828</v>
      </c>
      <c r="B504" t="s">
        <v>829</v>
      </c>
      <c r="C504" t="s">
        <v>943</v>
      </c>
      <c r="D504" s="36" t="str">
        <f t="shared" si="55"/>
        <v>CP872-2X Week P Anti-D</v>
      </c>
      <c r="E504" s="36" t="str">
        <f t="shared" si="56"/>
        <v>RETURN - 2nd don of the week -BONUS</v>
      </c>
      <c r="F504" s="36" t="str">
        <f t="shared" si="57"/>
        <v>CP872-RETURN - 2nd don of the week -BONUS</v>
      </c>
      <c r="G504" s="147">
        <f t="shared" si="58"/>
        <v>50</v>
      </c>
      <c r="H504" s="240">
        <f>200-2*(VLOOKUP(B504&amp;"-P Anti-D Standard", AntiDSpecialty,4, FALSE))- 2*(VLOOKUP(B504&amp;"-P Anti-D Standard", AntiDSpecialty,5, FALSE))-G504</f>
        <v>50</v>
      </c>
      <c r="J504" s="5">
        <f t="shared" si="60"/>
        <v>100</v>
      </c>
      <c r="K504" s="143">
        <f t="shared" si="59"/>
        <v>100</v>
      </c>
      <c r="L504" s="5">
        <f t="shared" si="54"/>
        <v>0</v>
      </c>
    </row>
    <row r="505" spans="1:12" x14ac:dyDescent="0.45">
      <c r="A505" t="s">
        <v>828</v>
      </c>
      <c r="B505" t="s">
        <v>829</v>
      </c>
      <c r="C505" t="s">
        <v>944</v>
      </c>
      <c r="D505" s="36" t="str">
        <f t="shared" si="55"/>
        <v>CP872-2X Week P CMV</v>
      </c>
      <c r="E505" s="36" t="str">
        <f t="shared" si="56"/>
        <v>RETURN - 2nd don of the week -BONUS</v>
      </c>
      <c r="F505" s="36" t="str">
        <f t="shared" si="57"/>
        <v>CP872-RETURN - 2nd don of the week -BONUS</v>
      </c>
      <c r="G505" s="147">
        <f t="shared" si="58"/>
        <v>50</v>
      </c>
      <c r="H505" s="5">
        <v>10</v>
      </c>
      <c r="J505" s="5">
        <f t="shared" si="60"/>
        <v>60</v>
      </c>
      <c r="K505" s="143">
        <f t="shared" si="59"/>
        <v>50</v>
      </c>
      <c r="L505" s="5">
        <f t="shared" si="54"/>
        <v>10</v>
      </c>
    </row>
    <row r="506" spans="1:12" x14ac:dyDescent="0.45">
      <c r="A506" t="s">
        <v>828</v>
      </c>
      <c r="B506" t="s">
        <v>829</v>
      </c>
      <c r="C506" t="s">
        <v>945</v>
      </c>
      <c r="D506" s="36" t="str">
        <f t="shared" si="55"/>
        <v>CP872-2X Week P RSV Pre-Existing</v>
      </c>
      <c r="E506" s="36" t="str">
        <f t="shared" si="56"/>
        <v>RETURN - 2nd don of the week -BONUS</v>
      </c>
      <c r="F506" s="36" t="str">
        <f t="shared" si="57"/>
        <v>CP872-RETURN - 2nd don of the week -BONUS</v>
      </c>
      <c r="G506" s="147">
        <f t="shared" si="58"/>
        <v>50</v>
      </c>
      <c r="H506" s="5">
        <v>10</v>
      </c>
      <c r="J506" s="5">
        <f t="shared" si="60"/>
        <v>60</v>
      </c>
      <c r="K506" s="143">
        <f t="shared" si="59"/>
        <v>60</v>
      </c>
      <c r="L506" s="5">
        <f t="shared" ref="L506:L569" si="61">J506-K506</f>
        <v>0</v>
      </c>
    </row>
    <row r="507" spans="1:12" s="352" customFormat="1" x14ac:dyDescent="0.45">
      <c r="A507" t="s">
        <v>828</v>
      </c>
      <c r="B507" t="s">
        <v>829</v>
      </c>
      <c r="C507" t="s">
        <v>965</v>
      </c>
      <c r="D507" s="36" t="str">
        <f t="shared" si="55"/>
        <v>CP872-2X Week P Tetanus</v>
      </c>
      <c r="E507" s="36" t="str">
        <f t="shared" si="56"/>
        <v>RETURN - 2nd don of the week -BONUS</v>
      </c>
      <c r="F507" s="36" t="str">
        <f t="shared" si="57"/>
        <v>CP872-RETURN - 2nd don of the week -BONUS</v>
      </c>
      <c r="G507" s="147">
        <f t="shared" si="58"/>
        <v>50</v>
      </c>
      <c r="H507" s="5">
        <v>0</v>
      </c>
      <c r="I507" s="5"/>
      <c r="J507" s="5">
        <f t="shared" si="60"/>
        <v>50</v>
      </c>
      <c r="K507" s="143">
        <f t="shared" si="59"/>
        <v>50</v>
      </c>
      <c r="L507" s="5">
        <f t="shared" si="61"/>
        <v>0</v>
      </c>
    </row>
    <row r="508" spans="1:12" x14ac:dyDescent="0.45">
      <c r="A508" t="s">
        <v>828</v>
      </c>
      <c r="B508" t="s">
        <v>829</v>
      </c>
      <c r="C508" t="s">
        <v>966</v>
      </c>
      <c r="D508" s="36" t="str">
        <f t="shared" si="55"/>
        <v>CP872-2X Week P Tetanus PE</v>
      </c>
      <c r="E508" s="36" t="str">
        <f t="shared" si="56"/>
        <v>RETURN - 2nd don of the week -BONUS</v>
      </c>
      <c r="F508" s="36" t="str">
        <f t="shared" si="57"/>
        <v>CP872-RETURN - 2nd don of the week -BONUS</v>
      </c>
      <c r="G508" s="147">
        <f t="shared" si="58"/>
        <v>50</v>
      </c>
      <c r="H508" s="5">
        <v>0</v>
      </c>
      <c r="J508" s="5">
        <f t="shared" si="60"/>
        <v>50</v>
      </c>
      <c r="K508" s="143">
        <f t="shared" si="59"/>
        <v>50</v>
      </c>
      <c r="L508" s="5">
        <f t="shared" si="61"/>
        <v>0</v>
      </c>
    </row>
    <row r="509" spans="1:12" x14ac:dyDescent="0.45">
      <c r="A509" t="s">
        <v>828</v>
      </c>
      <c r="B509" t="s">
        <v>829</v>
      </c>
      <c r="C509" t="s">
        <v>946</v>
      </c>
      <c r="D509" s="36" t="str">
        <f t="shared" si="55"/>
        <v>CP872-P Anti-D Pre-Existing Standard</v>
      </c>
      <c r="E509" s="36" t="str">
        <f t="shared" si="56"/>
        <v>RETURN - 1st don of the week -STD</v>
      </c>
      <c r="F509" s="36" t="str">
        <f t="shared" si="57"/>
        <v>CP872-RETURN - 1st don of the week -STD</v>
      </c>
      <c r="G509" s="147">
        <f t="shared" si="58"/>
        <v>30</v>
      </c>
      <c r="H509" s="5">
        <v>20</v>
      </c>
      <c r="J509" s="5">
        <f t="shared" si="60"/>
        <v>50</v>
      </c>
      <c r="K509" s="143">
        <f t="shared" si="59"/>
        <v>50</v>
      </c>
      <c r="L509" s="5">
        <f t="shared" si="61"/>
        <v>0</v>
      </c>
    </row>
    <row r="510" spans="1:12" x14ac:dyDescent="0.45">
      <c r="A510" t="s">
        <v>828</v>
      </c>
      <c r="B510" t="s">
        <v>829</v>
      </c>
      <c r="C510" t="s">
        <v>947</v>
      </c>
      <c r="D510" s="36" t="str">
        <f t="shared" si="55"/>
        <v>CP872-P Anti-D Standard</v>
      </c>
      <c r="E510" s="36" t="str">
        <f t="shared" si="56"/>
        <v>RETURN - 1st don of the week -STD</v>
      </c>
      <c r="F510" s="36" t="str">
        <f t="shared" si="57"/>
        <v>CP872-RETURN - 1st don of the week -STD</v>
      </c>
      <c r="G510" s="147">
        <f t="shared" si="58"/>
        <v>30</v>
      </c>
      <c r="H510" s="5">
        <v>20</v>
      </c>
      <c r="J510" s="5">
        <f t="shared" si="60"/>
        <v>50</v>
      </c>
      <c r="K510" s="143">
        <f t="shared" si="59"/>
        <v>50</v>
      </c>
      <c r="L510" s="5">
        <f t="shared" si="61"/>
        <v>0</v>
      </c>
    </row>
    <row r="511" spans="1:12" x14ac:dyDescent="0.45">
      <c r="A511" t="s">
        <v>828</v>
      </c>
      <c r="B511" t="s">
        <v>829</v>
      </c>
      <c r="C511" t="s">
        <v>948</v>
      </c>
      <c r="D511" s="36" t="str">
        <f t="shared" si="55"/>
        <v>CP872-P CMV Standard</v>
      </c>
      <c r="E511" s="36" t="str">
        <f t="shared" si="56"/>
        <v>RETURN - 1st don of the week -STD</v>
      </c>
      <c r="F511" s="36" t="str">
        <f t="shared" si="57"/>
        <v>CP872-RETURN - 1st don of the week -STD</v>
      </c>
      <c r="G511" s="147">
        <f t="shared" si="58"/>
        <v>30</v>
      </c>
      <c r="H511" s="5">
        <v>0</v>
      </c>
      <c r="J511" s="5">
        <f t="shared" si="60"/>
        <v>30</v>
      </c>
      <c r="K511" s="143">
        <f t="shared" si="59"/>
        <v>35</v>
      </c>
      <c r="L511" s="5">
        <f t="shared" si="61"/>
        <v>-5</v>
      </c>
    </row>
    <row r="512" spans="1:12" x14ac:dyDescent="0.45">
      <c r="A512" t="s">
        <v>828</v>
      </c>
      <c r="B512" t="s">
        <v>829</v>
      </c>
      <c r="C512" t="s">
        <v>949</v>
      </c>
      <c r="D512" s="239" t="str">
        <f t="shared" si="55"/>
        <v>CP872-P Denovo Non-Injectable</v>
      </c>
      <c r="E512" s="239">
        <f t="shared" si="56"/>
        <v>0</v>
      </c>
      <c r="F512" s="239" t="str">
        <f t="shared" si="57"/>
        <v>CP872-0</v>
      </c>
      <c r="G512" s="147">
        <f t="shared" si="58"/>
        <v>0</v>
      </c>
      <c r="H512" s="240">
        <v>30</v>
      </c>
      <c r="I512" s="240"/>
      <c r="J512" s="240">
        <f t="shared" si="60"/>
        <v>30</v>
      </c>
      <c r="K512" s="241">
        <f t="shared" si="59"/>
        <v>30</v>
      </c>
      <c r="L512" s="240">
        <f t="shared" si="61"/>
        <v>0</v>
      </c>
    </row>
    <row r="513" spans="1:12" x14ac:dyDescent="0.45">
      <c r="A513" t="s">
        <v>828</v>
      </c>
      <c r="B513" t="s">
        <v>829</v>
      </c>
      <c r="C513" t="s">
        <v>955</v>
      </c>
      <c r="D513" s="36" t="str">
        <f t="shared" si="55"/>
        <v>CP872-P RSV Pre-Existing Standard</v>
      </c>
      <c r="E513" s="36" t="str">
        <f t="shared" si="56"/>
        <v>RETURN - 1st don of the week -STD</v>
      </c>
      <c r="F513" s="36" t="str">
        <f t="shared" si="57"/>
        <v>CP872-RETURN - 1st don of the week -STD</v>
      </c>
      <c r="G513" s="147">
        <f t="shared" si="58"/>
        <v>30</v>
      </c>
      <c r="H513" s="5">
        <v>0</v>
      </c>
      <c r="J513" s="5">
        <f t="shared" si="60"/>
        <v>30</v>
      </c>
      <c r="K513" s="143">
        <f t="shared" si="59"/>
        <v>30</v>
      </c>
      <c r="L513" s="5">
        <f t="shared" si="61"/>
        <v>0</v>
      </c>
    </row>
    <row r="514" spans="1:12" x14ac:dyDescent="0.45">
      <c r="A514" t="s">
        <v>828</v>
      </c>
      <c r="B514" t="s">
        <v>829</v>
      </c>
      <c r="C514" t="s">
        <v>969</v>
      </c>
      <c r="D514" s="36" t="str">
        <f t="shared" si="55"/>
        <v>CP872-P Tetanus Pre-Existing Standard</v>
      </c>
      <c r="E514" s="36" t="str">
        <f t="shared" si="56"/>
        <v>RETURN - 1st don of the week -STD</v>
      </c>
      <c r="F514" s="36" t="str">
        <f t="shared" si="57"/>
        <v>CP872-RETURN - 1st don of the week -STD</v>
      </c>
      <c r="G514" s="147">
        <f t="shared" si="58"/>
        <v>30</v>
      </c>
      <c r="H514" s="5">
        <f>K514-G514</f>
        <v>0</v>
      </c>
      <c r="J514" s="5">
        <f t="shared" si="60"/>
        <v>30</v>
      </c>
      <c r="K514" s="143">
        <f t="shared" si="59"/>
        <v>30</v>
      </c>
      <c r="L514" s="5">
        <f t="shared" si="61"/>
        <v>0</v>
      </c>
    </row>
    <row r="515" spans="1:12" x14ac:dyDescent="0.45">
      <c r="A515" t="s">
        <v>828</v>
      </c>
      <c r="B515" t="s">
        <v>829</v>
      </c>
      <c r="C515" t="s">
        <v>970</v>
      </c>
      <c r="D515" s="36" t="str">
        <f t="shared" si="55"/>
        <v>CP872-P Tetanus Standard</v>
      </c>
      <c r="E515" s="36" t="str">
        <f t="shared" si="56"/>
        <v>RETURN - 1st don of the week -STD</v>
      </c>
      <c r="F515" s="36" t="str">
        <f t="shared" si="57"/>
        <v>CP872-RETURN - 1st don of the week -STD</v>
      </c>
      <c r="G515" s="147">
        <f t="shared" si="58"/>
        <v>30</v>
      </c>
      <c r="H515" s="5">
        <f>K515-G515</f>
        <v>0</v>
      </c>
      <c r="J515" s="5">
        <f t="shared" si="60"/>
        <v>30</v>
      </c>
      <c r="K515" s="143">
        <f t="shared" si="59"/>
        <v>30</v>
      </c>
      <c r="L515" s="5">
        <f t="shared" si="61"/>
        <v>0</v>
      </c>
    </row>
    <row r="516" spans="1:12" x14ac:dyDescent="0.45">
      <c r="A516" t="s">
        <v>828</v>
      </c>
      <c r="B516" t="s">
        <v>829</v>
      </c>
      <c r="C516" t="s">
        <v>1000</v>
      </c>
      <c r="D516" s="36" t="str">
        <f t="shared" ref="D516:D579" si="62">B516&amp;"-"&amp;C516</f>
        <v>CP872-P Tetanus Tox Standard</v>
      </c>
      <c r="E516" s="36" t="str">
        <f t="shared" ref="E516:E579" si="63">VLOOKUP(C516,RULENAMELU,5,FALSE)</f>
        <v>RETURN - 1st don of the week -STD</v>
      </c>
      <c r="F516" s="36" t="str">
        <f t="shared" ref="F516:F579" si="64">B516&amp;"-"&amp;E516</f>
        <v>CP872-RETURN - 1st don of the week -STD</v>
      </c>
      <c r="G516" s="147">
        <f t="shared" ref="G516:G579" si="65">IFERROR(VLOOKUP(F516,SpecialtyBaseLU,37,FALSE),0)</f>
        <v>30</v>
      </c>
      <c r="H516" s="5">
        <f>K516-G516</f>
        <v>0</v>
      </c>
      <c r="J516" s="5">
        <f t="shared" si="60"/>
        <v>30</v>
      </c>
      <c r="K516" s="143">
        <f t="shared" ref="K516:K579" si="66">VLOOKUP(D516,CurrentNLDataLU,11,FALSE)</f>
        <v>30</v>
      </c>
      <c r="L516" s="5">
        <f t="shared" si="61"/>
        <v>0</v>
      </c>
    </row>
    <row r="517" spans="1:12" x14ac:dyDescent="0.45">
      <c r="A517" s="238" t="s">
        <v>828</v>
      </c>
      <c r="B517" s="238" t="s">
        <v>829</v>
      </c>
      <c r="C517" s="238" t="s">
        <v>956</v>
      </c>
      <c r="D517" s="239" t="str">
        <f t="shared" si="62"/>
        <v>CP872-P Vaccinia Standard</v>
      </c>
      <c r="E517" s="239">
        <f t="shared" si="63"/>
        <v>0</v>
      </c>
      <c r="F517" s="239" t="str">
        <f t="shared" si="64"/>
        <v>CP872-0</v>
      </c>
      <c r="G517" s="147">
        <f t="shared" si="65"/>
        <v>0</v>
      </c>
      <c r="H517" s="240">
        <v>0</v>
      </c>
      <c r="I517" s="240">
        <v>100</v>
      </c>
      <c r="J517" s="240">
        <f t="shared" si="60"/>
        <v>100</v>
      </c>
      <c r="K517" s="241">
        <f t="shared" si="66"/>
        <v>100</v>
      </c>
      <c r="L517" s="240">
        <f t="shared" si="61"/>
        <v>0</v>
      </c>
    </row>
    <row r="518" spans="1:12" x14ac:dyDescent="0.45">
      <c r="A518" s="238" t="s">
        <v>828</v>
      </c>
      <c r="B518" s="144" t="s">
        <v>829</v>
      </c>
      <c r="C518" s="144" t="s">
        <v>957</v>
      </c>
      <c r="D518" s="36" t="str">
        <f t="shared" si="62"/>
        <v>CP872-Vaccinia - 1st Donation</v>
      </c>
      <c r="E518" s="36">
        <f t="shared" si="63"/>
        <v>0</v>
      </c>
      <c r="F518" s="36" t="str">
        <f t="shared" si="64"/>
        <v>CP872-0</v>
      </c>
      <c r="G518" s="147">
        <f t="shared" si="65"/>
        <v>0</v>
      </c>
      <c r="H518" s="5">
        <v>0</v>
      </c>
      <c r="J518" s="5">
        <v>150</v>
      </c>
      <c r="K518" s="143">
        <f t="shared" si="66"/>
        <v>150</v>
      </c>
      <c r="L518" s="5">
        <f t="shared" si="61"/>
        <v>0</v>
      </c>
    </row>
    <row r="519" spans="1:12" s="144" customFormat="1" x14ac:dyDescent="0.45">
      <c r="A519" s="238" t="s">
        <v>828</v>
      </c>
      <c r="B519" s="144" t="s">
        <v>829</v>
      </c>
      <c r="C519" s="144" t="s">
        <v>958</v>
      </c>
      <c r="D519" s="36" t="str">
        <f t="shared" si="62"/>
        <v>CP872-Vaccinia - 2nd Donation</v>
      </c>
      <c r="E519" s="36">
        <f t="shared" si="63"/>
        <v>0</v>
      </c>
      <c r="F519" s="36" t="str">
        <f t="shared" si="64"/>
        <v>CP872-0</v>
      </c>
      <c r="G519" s="147">
        <f t="shared" si="65"/>
        <v>0</v>
      </c>
      <c r="H519" s="5">
        <v>0</v>
      </c>
      <c r="I519" s="5"/>
      <c r="J519" s="5">
        <v>250</v>
      </c>
      <c r="K519" s="143">
        <f t="shared" si="66"/>
        <v>250</v>
      </c>
      <c r="L519" s="5">
        <f t="shared" si="61"/>
        <v>0</v>
      </c>
    </row>
    <row r="520" spans="1:12" x14ac:dyDescent="0.45">
      <c r="A520" s="238" t="s">
        <v>828</v>
      </c>
      <c r="B520" s="144" t="s">
        <v>829</v>
      </c>
      <c r="C520" s="144" t="s">
        <v>959</v>
      </c>
      <c r="D520" s="36" t="str">
        <f t="shared" si="62"/>
        <v>CP872-Vaccinia - 3rd Donation</v>
      </c>
      <c r="E520" s="36">
        <f t="shared" si="63"/>
        <v>0</v>
      </c>
      <c r="F520" s="36" t="str">
        <f t="shared" si="64"/>
        <v>CP872-0</v>
      </c>
      <c r="G520" s="147">
        <f t="shared" si="65"/>
        <v>0</v>
      </c>
      <c r="H520" s="5">
        <v>0</v>
      </c>
      <c r="J520" s="5">
        <v>300</v>
      </c>
      <c r="K520" s="143">
        <f t="shared" si="66"/>
        <v>300</v>
      </c>
      <c r="L520" s="5">
        <f t="shared" si="61"/>
        <v>0</v>
      </c>
    </row>
    <row r="521" spans="1:12" x14ac:dyDescent="0.45">
      <c r="A521" s="238" t="s">
        <v>828</v>
      </c>
      <c r="B521" s="144" t="s">
        <v>829</v>
      </c>
      <c r="C521" s="144" t="s">
        <v>960</v>
      </c>
      <c r="D521" s="36" t="str">
        <f t="shared" si="62"/>
        <v>CP872-Vaccinia - 4th Donation</v>
      </c>
      <c r="E521" s="36">
        <f t="shared" si="63"/>
        <v>0</v>
      </c>
      <c r="F521" s="36" t="str">
        <f t="shared" si="64"/>
        <v>CP872-0</v>
      </c>
      <c r="G521" s="147">
        <f t="shared" si="65"/>
        <v>0</v>
      </c>
      <c r="H521" s="5">
        <v>0</v>
      </c>
      <c r="J521" s="5">
        <v>300</v>
      </c>
      <c r="K521" s="143">
        <f t="shared" si="66"/>
        <v>300</v>
      </c>
      <c r="L521" s="5">
        <f t="shared" si="61"/>
        <v>0</v>
      </c>
    </row>
    <row r="522" spans="1:12" x14ac:dyDescent="0.45">
      <c r="A522" t="s">
        <v>581</v>
      </c>
      <c r="B522" t="s">
        <v>582</v>
      </c>
      <c r="C522" t="s">
        <v>942</v>
      </c>
      <c r="D522" s="36" t="str">
        <f t="shared" si="62"/>
        <v>CP224-2X Week Anti-D Pre-Existing</v>
      </c>
      <c r="E522" s="361" t="str">
        <f t="shared" si="63"/>
        <v>RETURN - 2nd don of the week -BONUS</v>
      </c>
      <c r="F522" s="36" t="str">
        <f t="shared" si="64"/>
        <v>CP224-RETURN - 2nd don of the week -BONUS</v>
      </c>
      <c r="G522" s="147">
        <f t="shared" si="65"/>
        <v>5</v>
      </c>
      <c r="H522" s="240">
        <f>200-2*(VLOOKUP(B522&amp;"-P Anti-D Pre-Existing Standard", AntiDSpecialty,4, FALSE))- 2*(VLOOKUP(B522&amp;"-P Anti-D Pre-Existing Standard", AntiDSpecialty,5, FALSE))-G522</f>
        <v>55</v>
      </c>
      <c r="J522" s="5">
        <f t="shared" ref="J522:J553" si="67">G522+H522+I522</f>
        <v>60</v>
      </c>
      <c r="K522" s="143">
        <f t="shared" si="66"/>
        <v>60</v>
      </c>
      <c r="L522" s="5">
        <f t="shared" si="61"/>
        <v>0</v>
      </c>
    </row>
    <row r="523" spans="1:12" x14ac:dyDescent="0.45">
      <c r="A523" s="165" t="s">
        <v>581</v>
      </c>
      <c r="B523" s="165" t="s">
        <v>582</v>
      </c>
      <c r="C523" s="165" t="s">
        <v>943</v>
      </c>
      <c r="D523" s="36" t="str">
        <f t="shared" si="62"/>
        <v>CP224-2X Week P Anti-D</v>
      </c>
      <c r="E523" s="36" t="str">
        <f t="shared" si="63"/>
        <v>RETURN - 2nd don of the week -BONUS</v>
      </c>
      <c r="F523" s="36" t="str">
        <f t="shared" si="64"/>
        <v>CP224-RETURN - 2nd don of the week -BONUS</v>
      </c>
      <c r="G523" s="147">
        <f t="shared" si="65"/>
        <v>5</v>
      </c>
      <c r="H523" s="240">
        <f>200-2*(VLOOKUP(B523&amp;"-P Anti-D Standard", AntiDSpecialty,4, FALSE))- 2*(VLOOKUP(B523&amp;"-P Anti-D Standard", AntiDSpecialty,5, FALSE))-G523</f>
        <v>55</v>
      </c>
      <c r="J523" s="5">
        <f t="shared" si="67"/>
        <v>60</v>
      </c>
      <c r="K523" s="143">
        <f t="shared" si="66"/>
        <v>60</v>
      </c>
      <c r="L523" s="5">
        <f t="shared" si="61"/>
        <v>0</v>
      </c>
    </row>
    <row r="524" spans="1:12" x14ac:dyDescent="0.45">
      <c r="A524" t="s">
        <v>581</v>
      </c>
      <c r="B524" t="s">
        <v>582</v>
      </c>
      <c r="C524" t="s">
        <v>945</v>
      </c>
      <c r="D524" s="36" t="str">
        <f t="shared" si="62"/>
        <v>CP224-2X Week P RSV Pre-Existing</v>
      </c>
      <c r="E524" s="36" t="str">
        <f t="shared" si="63"/>
        <v>RETURN - 2nd don of the week -BONUS</v>
      </c>
      <c r="F524" s="36" t="str">
        <f t="shared" si="64"/>
        <v>CP224-RETURN - 2nd don of the week -BONUS</v>
      </c>
      <c r="G524" s="147">
        <f t="shared" si="65"/>
        <v>5</v>
      </c>
      <c r="H524" s="5">
        <v>10</v>
      </c>
      <c r="J524" s="5">
        <f t="shared" si="67"/>
        <v>15</v>
      </c>
      <c r="K524" s="143">
        <f t="shared" si="66"/>
        <v>15</v>
      </c>
      <c r="L524" s="5">
        <f t="shared" si="61"/>
        <v>0</v>
      </c>
    </row>
    <row r="525" spans="1:12" x14ac:dyDescent="0.45">
      <c r="A525" t="s">
        <v>581</v>
      </c>
      <c r="B525" t="s">
        <v>582</v>
      </c>
      <c r="C525" t="s">
        <v>985</v>
      </c>
      <c r="D525" s="239" t="str">
        <f t="shared" si="62"/>
        <v>CP224-Anthrax Booster Immunization</v>
      </c>
      <c r="E525" s="239">
        <f t="shared" si="63"/>
        <v>0</v>
      </c>
      <c r="F525" s="239" t="str">
        <f t="shared" si="64"/>
        <v>CP224-0</v>
      </c>
      <c r="G525" s="147">
        <f t="shared" si="65"/>
        <v>0</v>
      </c>
      <c r="H525" s="240"/>
      <c r="I525" s="240">
        <v>200</v>
      </c>
      <c r="J525" s="240">
        <f t="shared" si="67"/>
        <v>200</v>
      </c>
      <c r="K525" s="241">
        <f t="shared" si="66"/>
        <v>200</v>
      </c>
      <c r="L525" s="240">
        <f t="shared" si="61"/>
        <v>0</v>
      </c>
    </row>
    <row r="526" spans="1:12" x14ac:dyDescent="0.45">
      <c r="A526" t="s">
        <v>581</v>
      </c>
      <c r="B526" t="s">
        <v>582</v>
      </c>
      <c r="C526" t="s">
        <v>986</v>
      </c>
      <c r="D526" s="239" t="str">
        <f t="shared" si="62"/>
        <v>CP224-Anthrax P1 (1 Month Priming) Imm</v>
      </c>
      <c r="E526" s="239">
        <f t="shared" si="63"/>
        <v>0</v>
      </c>
      <c r="F526" s="239" t="str">
        <f t="shared" si="64"/>
        <v>CP224-0</v>
      </c>
      <c r="G526" s="147">
        <f t="shared" si="65"/>
        <v>0</v>
      </c>
      <c r="H526" s="240"/>
      <c r="I526" s="240">
        <v>75</v>
      </c>
      <c r="J526" s="240">
        <f t="shared" si="67"/>
        <v>75</v>
      </c>
      <c r="K526" s="241">
        <f t="shared" si="66"/>
        <v>75</v>
      </c>
      <c r="L526" s="240">
        <f t="shared" si="61"/>
        <v>0</v>
      </c>
    </row>
    <row r="527" spans="1:12" x14ac:dyDescent="0.45">
      <c r="A527" t="s">
        <v>581</v>
      </c>
      <c r="B527" t="s">
        <v>582</v>
      </c>
      <c r="C527" t="s">
        <v>987</v>
      </c>
      <c r="D527" s="239" t="str">
        <f t="shared" si="62"/>
        <v>CP224-Anthrax P6 (6 Month Priming) Imm</v>
      </c>
      <c r="E527" s="239">
        <f t="shared" si="63"/>
        <v>0</v>
      </c>
      <c r="F527" s="239" t="str">
        <f t="shared" si="64"/>
        <v>CP224-0</v>
      </c>
      <c r="G527" s="147">
        <f t="shared" si="65"/>
        <v>0</v>
      </c>
      <c r="H527" s="240"/>
      <c r="I527" s="240">
        <v>125</v>
      </c>
      <c r="J527" s="240">
        <f t="shared" si="67"/>
        <v>125</v>
      </c>
      <c r="K527" s="241">
        <f t="shared" si="66"/>
        <v>125</v>
      </c>
      <c r="L527" s="240">
        <f t="shared" si="61"/>
        <v>0</v>
      </c>
    </row>
    <row r="528" spans="1:12" x14ac:dyDescent="0.45">
      <c r="A528" t="s">
        <v>581</v>
      </c>
      <c r="B528" t="s">
        <v>582</v>
      </c>
      <c r="C528" t="s">
        <v>988</v>
      </c>
      <c r="D528" s="239" t="str">
        <f t="shared" si="62"/>
        <v>CP224-Anthrax PO (Day 0 Priming) Immun</v>
      </c>
      <c r="E528" s="239">
        <f t="shared" si="63"/>
        <v>0</v>
      </c>
      <c r="F528" s="239" t="str">
        <f t="shared" si="64"/>
        <v>CP224-0</v>
      </c>
      <c r="G528" s="147">
        <f t="shared" si="65"/>
        <v>0</v>
      </c>
      <c r="H528" s="240"/>
      <c r="I528" s="240">
        <v>25</v>
      </c>
      <c r="J528" s="240">
        <f t="shared" si="67"/>
        <v>25</v>
      </c>
      <c r="K528" s="241">
        <f t="shared" si="66"/>
        <v>25</v>
      </c>
      <c r="L528" s="240">
        <f t="shared" si="61"/>
        <v>0</v>
      </c>
    </row>
    <row r="529" spans="1:12" x14ac:dyDescent="0.45">
      <c r="A529" t="s">
        <v>581</v>
      </c>
      <c r="B529" t="s">
        <v>582</v>
      </c>
      <c r="C529" t="s">
        <v>989</v>
      </c>
      <c r="D529" s="239" t="str">
        <f t="shared" si="62"/>
        <v>CP224-Anthrax Referral</v>
      </c>
      <c r="E529" s="239">
        <f t="shared" si="63"/>
        <v>0</v>
      </c>
      <c r="F529" s="239" t="str">
        <f t="shared" si="64"/>
        <v>CP224-0</v>
      </c>
      <c r="G529" s="147">
        <f t="shared" si="65"/>
        <v>0</v>
      </c>
      <c r="H529" s="240"/>
      <c r="I529" s="240">
        <v>100</v>
      </c>
      <c r="J529" s="240">
        <f t="shared" si="67"/>
        <v>100</v>
      </c>
      <c r="K529" s="241">
        <f t="shared" si="66"/>
        <v>100</v>
      </c>
      <c r="L529" s="240">
        <f t="shared" si="61"/>
        <v>0</v>
      </c>
    </row>
    <row r="530" spans="1:12" x14ac:dyDescent="0.45">
      <c r="A530" t="s">
        <v>581</v>
      </c>
      <c r="B530" t="s">
        <v>582</v>
      </c>
      <c r="C530" t="s">
        <v>990</v>
      </c>
      <c r="D530" s="239" t="str">
        <f t="shared" si="62"/>
        <v>CP224-P Anthrax 1st Donation</v>
      </c>
      <c r="E530" s="239">
        <f t="shared" si="63"/>
        <v>0</v>
      </c>
      <c r="F530" s="239" t="str">
        <f t="shared" si="64"/>
        <v>CP224-0</v>
      </c>
      <c r="G530" s="147">
        <f t="shared" si="65"/>
        <v>0</v>
      </c>
      <c r="H530" s="240"/>
      <c r="I530" s="240">
        <v>50</v>
      </c>
      <c r="J530" s="240">
        <f t="shared" si="67"/>
        <v>50</v>
      </c>
      <c r="K530" s="241">
        <f t="shared" si="66"/>
        <v>50</v>
      </c>
      <c r="L530" s="240">
        <f t="shared" si="61"/>
        <v>0</v>
      </c>
    </row>
    <row r="531" spans="1:12" x14ac:dyDescent="0.45">
      <c r="A531" t="s">
        <v>581</v>
      </c>
      <c r="B531" t="s">
        <v>582</v>
      </c>
      <c r="C531" t="s">
        <v>991</v>
      </c>
      <c r="D531" s="239" t="str">
        <f t="shared" si="62"/>
        <v>CP224-P Anthrax 2nd Donation</v>
      </c>
      <c r="E531" s="239">
        <f t="shared" si="63"/>
        <v>0</v>
      </c>
      <c r="F531" s="239" t="str">
        <f t="shared" si="64"/>
        <v>CP224-0</v>
      </c>
      <c r="G531" s="147">
        <f t="shared" si="65"/>
        <v>0</v>
      </c>
      <c r="H531" s="240"/>
      <c r="I531" s="240">
        <v>50</v>
      </c>
      <c r="J531" s="240">
        <f t="shared" si="67"/>
        <v>50</v>
      </c>
      <c r="K531" s="241">
        <f t="shared" si="66"/>
        <v>50</v>
      </c>
      <c r="L531" s="240">
        <f t="shared" si="61"/>
        <v>0</v>
      </c>
    </row>
    <row r="532" spans="1:12" s="352" customFormat="1" x14ac:dyDescent="0.45">
      <c r="A532" t="s">
        <v>581</v>
      </c>
      <c r="B532" t="s">
        <v>582</v>
      </c>
      <c r="C532" t="s">
        <v>992</v>
      </c>
      <c r="D532" s="239" t="str">
        <f t="shared" si="62"/>
        <v>CP224-P Anthrax 3rd Donation</v>
      </c>
      <c r="E532" s="239">
        <f t="shared" si="63"/>
        <v>0</v>
      </c>
      <c r="F532" s="239" t="str">
        <f t="shared" si="64"/>
        <v>CP224-0</v>
      </c>
      <c r="G532" s="147">
        <f t="shared" si="65"/>
        <v>0</v>
      </c>
      <c r="H532" s="240"/>
      <c r="I532" s="240">
        <v>50</v>
      </c>
      <c r="J532" s="240">
        <f t="shared" si="67"/>
        <v>50</v>
      </c>
      <c r="K532" s="241">
        <f t="shared" si="66"/>
        <v>50</v>
      </c>
      <c r="L532" s="240">
        <f t="shared" si="61"/>
        <v>0</v>
      </c>
    </row>
    <row r="533" spans="1:12" x14ac:dyDescent="0.45">
      <c r="A533" t="s">
        <v>581</v>
      </c>
      <c r="B533" t="s">
        <v>582</v>
      </c>
      <c r="C533" t="s">
        <v>993</v>
      </c>
      <c r="D533" s="239" t="str">
        <f t="shared" si="62"/>
        <v>CP224-P Anthrax 4th Donation</v>
      </c>
      <c r="E533" s="239">
        <f t="shared" si="63"/>
        <v>0</v>
      </c>
      <c r="F533" s="239" t="str">
        <f t="shared" si="64"/>
        <v>CP224-0</v>
      </c>
      <c r="G533" s="147">
        <f t="shared" si="65"/>
        <v>0</v>
      </c>
      <c r="H533" s="240"/>
      <c r="I533" s="240">
        <v>50</v>
      </c>
      <c r="J533" s="240">
        <f t="shared" si="67"/>
        <v>50</v>
      </c>
      <c r="K533" s="241">
        <f t="shared" si="66"/>
        <v>50</v>
      </c>
      <c r="L533" s="240">
        <f t="shared" si="61"/>
        <v>0</v>
      </c>
    </row>
    <row r="534" spans="1:12" x14ac:dyDescent="0.45">
      <c r="A534" t="s">
        <v>581</v>
      </c>
      <c r="B534" t="s">
        <v>582</v>
      </c>
      <c r="C534" t="s">
        <v>994</v>
      </c>
      <c r="D534" s="239" t="str">
        <f t="shared" si="62"/>
        <v>CP224-P Anthrax 5th Donation</v>
      </c>
      <c r="E534" s="239">
        <f t="shared" si="63"/>
        <v>0</v>
      </c>
      <c r="F534" s="239" t="str">
        <f t="shared" si="64"/>
        <v>CP224-0</v>
      </c>
      <c r="G534" s="147">
        <f t="shared" si="65"/>
        <v>0</v>
      </c>
      <c r="H534" s="240"/>
      <c r="I534" s="240">
        <v>50</v>
      </c>
      <c r="J534" s="240">
        <f t="shared" si="67"/>
        <v>50</v>
      </c>
      <c r="K534" s="241">
        <f t="shared" si="66"/>
        <v>50</v>
      </c>
      <c r="L534" s="240">
        <f t="shared" si="61"/>
        <v>0</v>
      </c>
    </row>
    <row r="535" spans="1:12" x14ac:dyDescent="0.45">
      <c r="A535" t="s">
        <v>581</v>
      </c>
      <c r="B535" t="s">
        <v>582</v>
      </c>
      <c r="C535" t="s">
        <v>995</v>
      </c>
      <c r="D535" s="239" t="str">
        <f t="shared" si="62"/>
        <v>CP224-P Anthrax 6th Donation</v>
      </c>
      <c r="E535" s="239">
        <f t="shared" si="63"/>
        <v>0</v>
      </c>
      <c r="F535" s="239" t="str">
        <f t="shared" si="64"/>
        <v>CP224-0</v>
      </c>
      <c r="G535" s="147">
        <f t="shared" si="65"/>
        <v>0</v>
      </c>
      <c r="H535" s="240"/>
      <c r="I535" s="240">
        <v>50</v>
      </c>
      <c r="J535" s="240">
        <f t="shared" si="67"/>
        <v>50</v>
      </c>
      <c r="K535" s="241">
        <f t="shared" si="66"/>
        <v>50</v>
      </c>
      <c r="L535" s="240">
        <f t="shared" si="61"/>
        <v>0</v>
      </c>
    </row>
    <row r="536" spans="1:12" x14ac:dyDescent="0.45">
      <c r="A536" t="s">
        <v>581</v>
      </c>
      <c r="B536" t="s">
        <v>582</v>
      </c>
      <c r="C536" t="s">
        <v>996</v>
      </c>
      <c r="D536" s="239" t="str">
        <f t="shared" si="62"/>
        <v>CP224-P Anthrax 7th Donation</v>
      </c>
      <c r="E536" s="239">
        <f t="shared" si="63"/>
        <v>0</v>
      </c>
      <c r="F536" s="239" t="str">
        <f t="shared" si="64"/>
        <v>CP224-0</v>
      </c>
      <c r="G536" s="147">
        <f t="shared" si="65"/>
        <v>0</v>
      </c>
      <c r="H536" s="240"/>
      <c r="I536" s="240">
        <v>50</v>
      </c>
      <c r="J536" s="240">
        <f t="shared" si="67"/>
        <v>50</v>
      </c>
      <c r="K536" s="241">
        <f t="shared" si="66"/>
        <v>50</v>
      </c>
      <c r="L536" s="240">
        <f t="shared" si="61"/>
        <v>0</v>
      </c>
    </row>
    <row r="537" spans="1:12" x14ac:dyDescent="0.45">
      <c r="A537" t="s">
        <v>581</v>
      </c>
      <c r="B537" t="s">
        <v>582</v>
      </c>
      <c r="C537" t="s">
        <v>997</v>
      </c>
      <c r="D537" s="239" t="str">
        <f t="shared" si="62"/>
        <v>CP224-P Anthrax 8th Donation</v>
      </c>
      <c r="E537" s="239">
        <f t="shared" si="63"/>
        <v>0</v>
      </c>
      <c r="F537" s="239" t="str">
        <f t="shared" si="64"/>
        <v>CP224-0</v>
      </c>
      <c r="G537" s="147">
        <f t="shared" si="65"/>
        <v>0</v>
      </c>
      <c r="H537" s="240"/>
      <c r="I537" s="240">
        <v>50</v>
      </c>
      <c r="J537" s="240">
        <f t="shared" si="67"/>
        <v>50</v>
      </c>
      <c r="K537" s="241">
        <f t="shared" si="66"/>
        <v>50</v>
      </c>
      <c r="L537" s="240">
        <f t="shared" si="61"/>
        <v>0</v>
      </c>
    </row>
    <row r="538" spans="1:12" x14ac:dyDescent="0.45">
      <c r="A538" t="s">
        <v>581</v>
      </c>
      <c r="B538" t="s">
        <v>582</v>
      </c>
      <c r="C538" t="s">
        <v>998</v>
      </c>
      <c r="D538" s="239" t="str">
        <f t="shared" si="62"/>
        <v>CP224-P Anthrax Standard</v>
      </c>
      <c r="E538" s="239">
        <f t="shared" si="63"/>
        <v>0</v>
      </c>
      <c r="F538" s="239" t="str">
        <f t="shared" si="64"/>
        <v>CP224-0</v>
      </c>
      <c r="G538" s="147">
        <f t="shared" si="65"/>
        <v>0</v>
      </c>
      <c r="H538" s="240"/>
      <c r="I538" s="240">
        <v>100</v>
      </c>
      <c r="J538" s="240">
        <f t="shared" si="67"/>
        <v>100</v>
      </c>
      <c r="K538" s="241">
        <f t="shared" si="66"/>
        <v>100</v>
      </c>
      <c r="L538" s="240">
        <f t="shared" si="61"/>
        <v>0</v>
      </c>
    </row>
    <row r="539" spans="1:12" x14ac:dyDescent="0.45">
      <c r="A539" t="s">
        <v>581</v>
      </c>
      <c r="B539" t="s">
        <v>582</v>
      </c>
      <c r="C539" t="s">
        <v>946</v>
      </c>
      <c r="D539" s="36" t="str">
        <f t="shared" si="62"/>
        <v>CP224-P Anti-D Pre-Existing Standard</v>
      </c>
      <c r="E539" s="36" t="str">
        <f t="shared" si="63"/>
        <v>RETURN - 1st don of the week -STD</v>
      </c>
      <c r="F539" s="36" t="str">
        <f t="shared" si="64"/>
        <v>CP224-RETURN - 1st don of the week -STD</v>
      </c>
      <c r="G539" s="147">
        <f t="shared" si="65"/>
        <v>50</v>
      </c>
      <c r="H539" s="5">
        <v>20</v>
      </c>
      <c r="J539" s="5">
        <f t="shared" si="67"/>
        <v>70</v>
      </c>
      <c r="K539" s="143">
        <f t="shared" si="66"/>
        <v>70</v>
      </c>
      <c r="L539" s="5">
        <f t="shared" si="61"/>
        <v>0</v>
      </c>
    </row>
    <row r="540" spans="1:12" x14ac:dyDescent="0.45">
      <c r="A540" t="s">
        <v>581</v>
      </c>
      <c r="B540" t="s">
        <v>582</v>
      </c>
      <c r="C540" t="s">
        <v>947</v>
      </c>
      <c r="D540" s="36" t="str">
        <f t="shared" si="62"/>
        <v>CP224-P Anti-D Standard</v>
      </c>
      <c r="E540" s="450" t="str">
        <f t="shared" si="63"/>
        <v>RETURN - 1st don of the week -STD</v>
      </c>
      <c r="F540" s="36" t="str">
        <f t="shared" si="64"/>
        <v>CP224-RETURN - 1st don of the week -STD</v>
      </c>
      <c r="G540" s="147">
        <f t="shared" si="65"/>
        <v>50</v>
      </c>
      <c r="H540" s="5">
        <v>20</v>
      </c>
      <c r="J540" s="5">
        <f t="shared" si="67"/>
        <v>70</v>
      </c>
      <c r="K540" s="143">
        <f t="shared" si="66"/>
        <v>70</v>
      </c>
      <c r="L540" s="5">
        <f t="shared" si="61"/>
        <v>0</v>
      </c>
    </row>
    <row r="541" spans="1:12" x14ac:dyDescent="0.45">
      <c r="A541" t="s">
        <v>581</v>
      </c>
      <c r="B541" t="s">
        <v>582</v>
      </c>
      <c r="C541" t="s">
        <v>949</v>
      </c>
      <c r="D541" s="239" t="str">
        <f t="shared" si="62"/>
        <v>CP224-P Denovo Non-Injectable</v>
      </c>
      <c r="E541" s="239">
        <f t="shared" si="63"/>
        <v>0</v>
      </c>
      <c r="F541" s="239" t="str">
        <f t="shared" si="64"/>
        <v>CP224-0</v>
      </c>
      <c r="G541" s="147">
        <f t="shared" si="65"/>
        <v>0</v>
      </c>
      <c r="H541" s="240">
        <v>50</v>
      </c>
      <c r="I541" s="240"/>
      <c r="J541" s="240">
        <f t="shared" si="67"/>
        <v>50</v>
      </c>
      <c r="K541" s="241">
        <f t="shared" si="66"/>
        <v>50</v>
      </c>
      <c r="L541" s="240">
        <f t="shared" si="61"/>
        <v>0</v>
      </c>
    </row>
    <row r="542" spans="1:12" x14ac:dyDescent="0.45">
      <c r="A542" t="s">
        <v>581</v>
      </c>
      <c r="B542" t="s">
        <v>582</v>
      </c>
      <c r="C542" t="s">
        <v>955</v>
      </c>
      <c r="D542" s="36" t="str">
        <f t="shared" si="62"/>
        <v>CP224-P RSV Pre-Existing Standard</v>
      </c>
      <c r="E542" s="36" t="str">
        <f t="shared" si="63"/>
        <v>RETURN - 1st don of the week -STD</v>
      </c>
      <c r="F542" s="36" t="str">
        <f t="shared" si="64"/>
        <v>CP224-RETURN - 1st don of the week -STD</v>
      </c>
      <c r="G542" s="147">
        <f t="shared" si="65"/>
        <v>50</v>
      </c>
      <c r="H542" s="5">
        <v>0</v>
      </c>
      <c r="J542" s="5">
        <f t="shared" si="67"/>
        <v>50</v>
      </c>
      <c r="K542" s="143">
        <f t="shared" si="66"/>
        <v>50</v>
      </c>
      <c r="L542" s="5">
        <f t="shared" si="61"/>
        <v>0</v>
      </c>
    </row>
    <row r="543" spans="1:12" x14ac:dyDescent="0.45">
      <c r="A543" t="s">
        <v>581</v>
      </c>
      <c r="B543" t="s">
        <v>582</v>
      </c>
      <c r="C543" t="s">
        <v>956</v>
      </c>
      <c r="D543" s="36" t="str">
        <f t="shared" si="62"/>
        <v>CP224-P Vaccinia Standard</v>
      </c>
      <c r="E543" s="36">
        <f t="shared" si="63"/>
        <v>0</v>
      </c>
      <c r="F543" s="36" t="str">
        <f t="shared" si="64"/>
        <v>CP224-0</v>
      </c>
      <c r="G543" s="147">
        <f t="shared" si="65"/>
        <v>0</v>
      </c>
      <c r="I543" s="5">
        <v>100</v>
      </c>
      <c r="J543" s="5">
        <f t="shared" si="67"/>
        <v>100</v>
      </c>
      <c r="K543" s="143">
        <f t="shared" si="66"/>
        <v>100</v>
      </c>
      <c r="L543" s="5">
        <f t="shared" si="61"/>
        <v>0</v>
      </c>
    </row>
    <row r="544" spans="1:12" x14ac:dyDescent="0.45">
      <c r="A544" t="s">
        <v>581</v>
      </c>
      <c r="B544" t="s">
        <v>582</v>
      </c>
      <c r="C544" t="s">
        <v>972</v>
      </c>
      <c r="D544" s="36" t="str">
        <f t="shared" si="62"/>
        <v>CP224-PVZV Pre-Existing Standard</v>
      </c>
      <c r="E544" s="36" t="str">
        <f t="shared" si="63"/>
        <v>RETURN - 1st don of the week -STD</v>
      </c>
      <c r="F544" s="36" t="str">
        <f t="shared" si="64"/>
        <v>CP224-RETURN - 1st don of the week -STD</v>
      </c>
      <c r="G544" s="147">
        <f t="shared" si="65"/>
        <v>50</v>
      </c>
      <c r="H544" s="5">
        <v>15</v>
      </c>
      <c r="J544" s="5">
        <f t="shared" si="67"/>
        <v>65</v>
      </c>
      <c r="K544" s="143">
        <f t="shared" si="66"/>
        <v>65</v>
      </c>
      <c r="L544" s="5">
        <f t="shared" si="61"/>
        <v>0</v>
      </c>
    </row>
    <row r="545" spans="1:12" x14ac:dyDescent="0.45">
      <c r="A545" t="s">
        <v>581</v>
      </c>
      <c r="B545" t="s">
        <v>582</v>
      </c>
      <c r="C545" t="s">
        <v>957</v>
      </c>
      <c r="D545" s="36" t="str">
        <f t="shared" si="62"/>
        <v>CP224-Vaccinia - 1st Donation</v>
      </c>
      <c r="E545" s="36">
        <f t="shared" si="63"/>
        <v>0</v>
      </c>
      <c r="F545" s="36" t="str">
        <f t="shared" si="64"/>
        <v>CP224-0</v>
      </c>
      <c r="G545" s="147">
        <f t="shared" si="65"/>
        <v>0</v>
      </c>
      <c r="I545" s="5">
        <v>150</v>
      </c>
      <c r="J545" s="5">
        <f t="shared" si="67"/>
        <v>150</v>
      </c>
      <c r="K545" s="143">
        <f t="shared" si="66"/>
        <v>150</v>
      </c>
      <c r="L545" s="5">
        <f t="shared" si="61"/>
        <v>0</v>
      </c>
    </row>
    <row r="546" spans="1:12" s="352" customFormat="1" x14ac:dyDescent="0.45">
      <c r="A546" t="s">
        <v>581</v>
      </c>
      <c r="B546" t="s">
        <v>582</v>
      </c>
      <c r="C546" t="s">
        <v>958</v>
      </c>
      <c r="D546" s="36" t="str">
        <f t="shared" si="62"/>
        <v>CP224-Vaccinia - 2nd Donation</v>
      </c>
      <c r="E546" s="36">
        <f t="shared" si="63"/>
        <v>0</v>
      </c>
      <c r="F546" s="36" t="str">
        <f t="shared" si="64"/>
        <v>CP224-0</v>
      </c>
      <c r="G546" s="147">
        <f t="shared" si="65"/>
        <v>0</v>
      </c>
      <c r="H546" s="5"/>
      <c r="I546" s="5">
        <v>250</v>
      </c>
      <c r="J546" s="5">
        <f t="shared" si="67"/>
        <v>250</v>
      </c>
      <c r="K546" s="143">
        <f t="shared" si="66"/>
        <v>250</v>
      </c>
      <c r="L546" s="5">
        <f t="shared" si="61"/>
        <v>0</v>
      </c>
    </row>
    <row r="547" spans="1:12" x14ac:dyDescent="0.45">
      <c r="A547" t="s">
        <v>581</v>
      </c>
      <c r="B547" t="s">
        <v>582</v>
      </c>
      <c r="C547" t="s">
        <v>959</v>
      </c>
      <c r="D547" s="36" t="str">
        <f t="shared" si="62"/>
        <v>CP224-Vaccinia - 3rd Donation</v>
      </c>
      <c r="E547" s="36">
        <f t="shared" si="63"/>
        <v>0</v>
      </c>
      <c r="F547" s="36" t="str">
        <f t="shared" si="64"/>
        <v>CP224-0</v>
      </c>
      <c r="G547" s="147">
        <f t="shared" si="65"/>
        <v>0</v>
      </c>
      <c r="I547" s="5">
        <v>300</v>
      </c>
      <c r="J547" s="5">
        <f t="shared" si="67"/>
        <v>300</v>
      </c>
      <c r="K547" s="143">
        <f t="shared" si="66"/>
        <v>300</v>
      </c>
      <c r="L547" s="5">
        <f t="shared" si="61"/>
        <v>0</v>
      </c>
    </row>
    <row r="548" spans="1:12" x14ac:dyDescent="0.45">
      <c r="A548" t="s">
        <v>581</v>
      </c>
      <c r="B548" t="s">
        <v>582</v>
      </c>
      <c r="C548" t="s">
        <v>960</v>
      </c>
      <c r="D548" s="36" t="str">
        <f t="shared" si="62"/>
        <v>CP224-Vaccinia - 4th Donation</v>
      </c>
      <c r="E548" s="36">
        <f t="shared" si="63"/>
        <v>0</v>
      </c>
      <c r="F548" s="36" t="str">
        <f t="shared" si="64"/>
        <v>CP224-0</v>
      </c>
      <c r="G548" s="147">
        <f t="shared" si="65"/>
        <v>0</v>
      </c>
      <c r="I548" s="5">
        <v>300</v>
      </c>
      <c r="J548" s="5">
        <f t="shared" si="67"/>
        <v>300</v>
      </c>
      <c r="K548" s="143">
        <f t="shared" si="66"/>
        <v>300</v>
      </c>
      <c r="L548" s="5">
        <f t="shared" si="61"/>
        <v>0</v>
      </c>
    </row>
    <row r="549" spans="1:12" x14ac:dyDescent="0.45">
      <c r="A549" t="str">
        <f>VLOOKUP(B549,CenterLU,2,FALSE)</f>
        <v>Hot Springs</v>
      </c>
      <c r="B549" t="s">
        <v>582</v>
      </c>
      <c r="C549" t="s">
        <v>968</v>
      </c>
      <c r="D549" s="36" t="str">
        <f t="shared" si="62"/>
        <v>CP224-2X Week P VZV Pre-Existing</v>
      </c>
      <c r="E549" s="36" t="str">
        <f t="shared" si="63"/>
        <v>RETURN - 2nd don of the week -BONUS</v>
      </c>
      <c r="F549" s="36" t="str">
        <f t="shared" si="64"/>
        <v>CP224-RETURN - 2nd don of the week -BONUS</v>
      </c>
      <c r="G549" s="147">
        <f t="shared" si="65"/>
        <v>5</v>
      </c>
      <c r="J549" s="5">
        <f t="shared" si="67"/>
        <v>5</v>
      </c>
      <c r="K549" s="143" t="e">
        <f t="shared" si="66"/>
        <v>#N/A</v>
      </c>
      <c r="L549" s="5" t="e">
        <f t="shared" si="61"/>
        <v>#N/A</v>
      </c>
    </row>
    <row r="550" spans="1:12" x14ac:dyDescent="0.45">
      <c r="A550" t="s">
        <v>1017</v>
      </c>
      <c r="B550" t="s">
        <v>172</v>
      </c>
      <c r="C550" t="s">
        <v>942</v>
      </c>
      <c r="D550" s="36" t="str">
        <f t="shared" si="62"/>
        <v>CP225-2X Week Anti-D Pre-Existing</v>
      </c>
      <c r="E550" s="36" t="str">
        <f t="shared" si="63"/>
        <v>RETURN - 2nd don of the week -BONUS</v>
      </c>
      <c r="F550" s="36" t="str">
        <f t="shared" si="64"/>
        <v>CP225-RETURN - 2nd don of the week -BONUS</v>
      </c>
      <c r="G550" s="147">
        <f t="shared" si="65"/>
        <v>15</v>
      </c>
      <c r="H550" s="240">
        <f>200-2*(VLOOKUP(B550&amp;"-P Anti-D Pre-Existing Standard", AntiDSpecialty,4, FALSE))- 2*(VLOOKUP(B550&amp;"-P Anti-D Pre-Existing Standard", AntiDSpecialty,5, FALSE))-G550</f>
        <v>45</v>
      </c>
      <c r="J550" s="5">
        <f t="shared" si="67"/>
        <v>60</v>
      </c>
      <c r="K550" s="143" t="e">
        <f t="shared" si="66"/>
        <v>#N/A</v>
      </c>
      <c r="L550" s="5" t="e">
        <f t="shared" si="61"/>
        <v>#N/A</v>
      </c>
    </row>
    <row r="551" spans="1:12" x14ac:dyDescent="0.45">
      <c r="A551" t="s">
        <v>1017</v>
      </c>
      <c r="B551" s="334" t="s">
        <v>172</v>
      </c>
      <c r="C551" s="334" t="s">
        <v>945</v>
      </c>
      <c r="D551" s="36" t="str">
        <f t="shared" si="62"/>
        <v>CP225-2X Week P RSV Pre-Existing</v>
      </c>
      <c r="E551" s="36" t="str">
        <f t="shared" si="63"/>
        <v>RETURN - 2nd don of the week -BONUS</v>
      </c>
      <c r="F551" s="36" t="str">
        <f t="shared" si="64"/>
        <v>CP225-RETURN - 2nd don of the week -BONUS</v>
      </c>
      <c r="G551" s="147">
        <f t="shared" si="65"/>
        <v>15</v>
      </c>
      <c r="H551" s="5">
        <v>10</v>
      </c>
      <c r="J551" s="5">
        <f t="shared" si="67"/>
        <v>25</v>
      </c>
      <c r="K551" s="143">
        <f t="shared" si="66"/>
        <v>25</v>
      </c>
      <c r="L551" s="5">
        <f t="shared" si="61"/>
        <v>0</v>
      </c>
    </row>
    <row r="552" spans="1:12" x14ac:dyDescent="0.45">
      <c r="A552" t="s">
        <v>1017</v>
      </c>
      <c r="B552" t="s">
        <v>172</v>
      </c>
      <c r="C552" t="s">
        <v>968</v>
      </c>
      <c r="D552" s="36" t="str">
        <f t="shared" si="62"/>
        <v>CP225-2X Week P VZV Pre-Existing</v>
      </c>
      <c r="E552" s="36" t="str">
        <f t="shared" si="63"/>
        <v>RETURN - 2nd don of the week -BONUS</v>
      </c>
      <c r="F552" s="36" t="str">
        <f t="shared" si="64"/>
        <v>CP225-RETURN - 2nd don of the week -BONUS</v>
      </c>
      <c r="G552" s="147">
        <f t="shared" si="65"/>
        <v>15</v>
      </c>
      <c r="H552" s="5">
        <v>0</v>
      </c>
      <c r="J552" s="5">
        <f t="shared" si="67"/>
        <v>15</v>
      </c>
      <c r="K552" s="143">
        <f t="shared" si="66"/>
        <v>15</v>
      </c>
      <c r="L552" s="5">
        <f t="shared" si="61"/>
        <v>0</v>
      </c>
    </row>
    <row r="553" spans="1:12" s="352" customFormat="1" x14ac:dyDescent="0.45">
      <c r="A553" t="s">
        <v>1017</v>
      </c>
      <c r="B553" t="s">
        <v>172</v>
      </c>
      <c r="C553" t="s">
        <v>985</v>
      </c>
      <c r="D553" s="239" t="str">
        <f t="shared" si="62"/>
        <v>CP225-Anthrax Booster Immunization</v>
      </c>
      <c r="E553" s="239">
        <f t="shared" si="63"/>
        <v>0</v>
      </c>
      <c r="F553" s="239" t="str">
        <f t="shared" si="64"/>
        <v>CP225-0</v>
      </c>
      <c r="G553" s="147">
        <f t="shared" si="65"/>
        <v>0</v>
      </c>
      <c r="H553" s="240"/>
      <c r="I553" s="240">
        <v>200</v>
      </c>
      <c r="J553" s="240">
        <f t="shared" si="67"/>
        <v>200</v>
      </c>
      <c r="K553" s="241">
        <f t="shared" si="66"/>
        <v>200</v>
      </c>
      <c r="L553" s="240">
        <f t="shared" si="61"/>
        <v>0</v>
      </c>
    </row>
    <row r="554" spans="1:12" x14ac:dyDescent="0.45">
      <c r="A554" t="s">
        <v>1017</v>
      </c>
      <c r="B554" t="s">
        <v>172</v>
      </c>
      <c r="C554" s="18" t="s">
        <v>986</v>
      </c>
      <c r="D554" s="239" t="str">
        <f t="shared" si="62"/>
        <v>CP225-Anthrax P1 (1 Month Priming) Imm</v>
      </c>
      <c r="E554" s="239">
        <f t="shared" si="63"/>
        <v>0</v>
      </c>
      <c r="F554" s="239" t="str">
        <f t="shared" si="64"/>
        <v>CP225-0</v>
      </c>
      <c r="G554" s="147">
        <f t="shared" si="65"/>
        <v>0</v>
      </c>
      <c r="H554" s="240"/>
      <c r="I554" s="240">
        <v>75</v>
      </c>
      <c r="J554" s="240">
        <f t="shared" ref="J554:J585" si="68">G554+H554+I554</f>
        <v>75</v>
      </c>
      <c r="K554" s="241">
        <f t="shared" si="66"/>
        <v>75</v>
      </c>
      <c r="L554" s="240">
        <f t="shared" si="61"/>
        <v>0</v>
      </c>
    </row>
    <row r="555" spans="1:12" x14ac:dyDescent="0.45">
      <c r="A555" t="s">
        <v>1017</v>
      </c>
      <c r="B555" t="s">
        <v>172</v>
      </c>
      <c r="C555" t="s">
        <v>987</v>
      </c>
      <c r="D555" s="239" t="str">
        <f t="shared" si="62"/>
        <v>CP225-Anthrax P6 (6 Month Priming) Imm</v>
      </c>
      <c r="E555" s="239">
        <f t="shared" si="63"/>
        <v>0</v>
      </c>
      <c r="F555" s="239" t="str">
        <f t="shared" si="64"/>
        <v>CP225-0</v>
      </c>
      <c r="G555" s="147">
        <f t="shared" si="65"/>
        <v>0</v>
      </c>
      <c r="H555" s="240"/>
      <c r="I555" s="240">
        <v>125</v>
      </c>
      <c r="J555" s="240">
        <f t="shared" si="68"/>
        <v>125</v>
      </c>
      <c r="K555" s="241">
        <f t="shared" si="66"/>
        <v>125</v>
      </c>
      <c r="L555" s="240">
        <f t="shared" si="61"/>
        <v>0</v>
      </c>
    </row>
    <row r="556" spans="1:12" x14ac:dyDescent="0.45">
      <c r="A556" t="s">
        <v>1017</v>
      </c>
      <c r="B556" t="s">
        <v>172</v>
      </c>
      <c r="C556" t="s">
        <v>988</v>
      </c>
      <c r="D556" s="239" t="str">
        <f t="shared" si="62"/>
        <v>CP225-Anthrax PO (Day 0 Priming) Immun</v>
      </c>
      <c r="E556" s="239">
        <f t="shared" si="63"/>
        <v>0</v>
      </c>
      <c r="F556" s="239" t="str">
        <f t="shared" si="64"/>
        <v>CP225-0</v>
      </c>
      <c r="G556" s="147">
        <f t="shared" si="65"/>
        <v>0</v>
      </c>
      <c r="H556" s="240"/>
      <c r="I556" s="240">
        <v>25</v>
      </c>
      <c r="J556" s="240">
        <f t="shared" si="68"/>
        <v>25</v>
      </c>
      <c r="K556" s="241">
        <f t="shared" si="66"/>
        <v>25</v>
      </c>
      <c r="L556" s="240">
        <f t="shared" si="61"/>
        <v>0</v>
      </c>
    </row>
    <row r="557" spans="1:12" x14ac:dyDescent="0.45">
      <c r="A557" t="s">
        <v>1017</v>
      </c>
      <c r="B557" t="s">
        <v>172</v>
      </c>
      <c r="C557" t="s">
        <v>989</v>
      </c>
      <c r="D557" s="239" t="str">
        <f t="shared" si="62"/>
        <v>CP225-Anthrax Referral</v>
      </c>
      <c r="E557" s="239">
        <f t="shared" si="63"/>
        <v>0</v>
      </c>
      <c r="F557" s="239" t="str">
        <f t="shared" si="64"/>
        <v>CP225-0</v>
      </c>
      <c r="G557" s="147">
        <f t="shared" si="65"/>
        <v>0</v>
      </c>
      <c r="H557" s="240"/>
      <c r="I557" s="240">
        <v>100</v>
      </c>
      <c r="J557" s="240">
        <f t="shared" si="68"/>
        <v>100</v>
      </c>
      <c r="K557" s="241">
        <f t="shared" si="66"/>
        <v>100</v>
      </c>
      <c r="L557" s="240">
        <f t="shared" si="61"/>
        <v>0</v>
      </c>
    </row>
    <row r="558" spans="1:12" x14ac:dyDescent="0.45">
      <c r="A558" t="s">
        <v>1017</v>
      </c>
      <c r="B558" t="s">
        <v>172</v>
      </c>
      <c r="C558" t="s">
        <v>990</v>
      </c>
      <c r="D558" s="239" t="str">
        <f t="shared" si="62"/>
        <v>CP225-P Anthrax 1st Donation</v>
      </c>
      <c r="E558" s="239">
        <f t="shared" si="63"/>
        <v>0</v>
      </c>
      <c r="F558" s="239" t="str">
        <f t="shared" si="64"/>
        <v>CP225-0</v>
      </c>
      <c r="G558" s="147">
        <f t="shared" si="65"/>
        <v>0</v>
      </c>
      <c r="H558" s="240"/>
      <c r="I558" s="240">
        <v>50</v>
      </c>
      <c r="J558" s="240">
        <f t="shared" si="68"/>
        <v>50</v>
      </c>
      <c r="K558" s="241">
        <f t="shared" si="66"/>
        <v>50</v>
      </c>
      <c r="L558" s="240">
        <f t="shared" si="61"/>
        <v>0</v>
      </c>
    </row>
    <row r="559" spans="1:12" x14ac:dyDescent="0.45">
      <c r="A559" t="s">
        <v>1017</v>
      </c>
      <c r="B559" t="s">
        <v>172</v>
      </c>
      <c r="C559" t="s">
        <v>991</v>
      </c>
      <c r="D559" s="239" t="str">
        <f t="shared" si="62"/>
        <v>CP225-P Anthrax 2nd Donation</v>
      </c>
      <c r="E559" s="239">
        <f t="shared" si="63"/>
        <v>0</v>
      </c>
      <c r="F559" s="239" t="str">
        <f t="shared" si="64"/>
        <v>CP225-0</v>
      </c>
      <c r="G559" s="147">
        <f t="shared" si="65"/>
        <v>0</v>
      </c>
      <c r="H559" s="240"/>
      <c r="I559" s="240">
        <v>50</v>
      </c>
      <c r="J559" s="240">
        <f t="shared" si="68"/>
        <v>50</v>
      </c>
      <c r="K559" s="241">
        <f t="shared" si="66"/>
        <v>50</v>
      </c>
      <c r="L559" s="240">
        <f t="shared" si="61"/>
        <v>0</v>
      </c>
    </row>
    <row r="560" spans="1:12" x14ac:dyDescent="0.45">
      <c r="A560" t="s">
        <v>1017</v>
      </c>
      <c r="B560" t="s">
        <v>172</v>
      </c>
      <c r="C560" t="s">
        <v>992</v>
      </c>
      <c r="D560" s="239" t="str">
        <f t="shared" si="62"/>
        <v>CP225-P Anthrax 3rd Donation</v>
      </c>
      <c r="E560" s="239">
        <f t="shared" si="63"/>
        <v>0</v>
      </c>
      <c r="F560" s="239" t="str">
        <f t="shared" si="64"/>
        <v>CP225-0</v>
      </c>
      <c r="G560" s="147">
        <f t="shared" si="65"/>
        <v>0</v>
      </c>
      <c r="H560" s="240"/>
      <c r="I560" s="240">
        <v>50</v>
      </c>
      <c r="J560" s="240">
        <f t="shared" si="68"/>
        <v>50</v>
      </c>
      <c r="K560" s="241">
        <f t="shared" si="66"/>
        <v>50</v>
      </c>
      <c r="L560" s="240">
        <f t="shared" si="61"/>
        <v>0</v>
      </c>
    </row>
    <row r="561" spans="1:12" x14ac:dyDescent="0.45">
      <c r="A561" t="s">
        <v>1017</v>
      </c>
      <c r="B561" t="s">
        <v>172</v>
      </c>
      <c r="C561" t="s">
        <v>993</v>
      </c>
      <c r="D561" s="239" t="str">
        <f t="shared" si="62"/>
        <v>CP225-P Anthrax 4th Donation</v>
      </c>
      <c r="E561" s="239">
        <f t="shared" si="63"/>
        <v>0</v>
      </c>
      <c r="F561" s="239" t="str">
        <f t="shared" si="64"/>
        <v>CP225-0</v>
      </c>
      <c r="G561" s="147">
        <f t="shared" si="65"/>
        <v>0</v>
      </c>
      <c r="H561" s="240"/>
      <c r="I561" s="240">
        <v>50</v>
      </c>
      <c r="J561" s="240">
        <f t="shared" si="68"/>
        <v>50</v>
      </c>
      <c r="K561" s="241">
        <f t="shared" si="66"/>
        <v>50</v>
      </c>
      <c r="L561" s="240">
        <f t="shared" si="61"/>
        <v>0</v>
      </c>
    </row>
    <row r="562" spans="1:12" x14ac:dyDescent="0.45">
      <c r="A562" t="s">
        <v>1017</v>
      </c>
      <c r="B562" t="s">
        <v>172</v>
      </c>
      <c r="C562" t="s">
        <v>994</v>
      </c>
      <c r="D562" s="239" t="str">
        <f t="shared" si="62"/>
        <v>CP225-P Anthrax 5th Donation</v>
      </c>
      <c r="E562" s="239">
        <f t="shared" si="63"/>
        <v>0</v>
      </c>
      <c r="F562" s="239" t="str">
        <f t="shared" si="64"/>
        <v>CP225-0</v>
      </c>
      <c r="G562" s="147">
        <f t="shared" si="65"/>
        <v>0</v>
      </c>
      <c r="H562" s="240"/>
      <c r="I562" s="240">
        <v>50</v>
      </c>
      <c r="J562" s="240">
        <f t="shared" si="68"/>
        <v>50</v>
      </c>
      <c r="K562" s="241">
        <f t="shared" si="66"/>
        <v>50</v>
      </c>
      <c r="L562" s="240">
        <f t="shared" si="61"/>
        <v>0</v>
      </c>
    </row>
    <row r="563" spans="1:12" x14ac:dyDescent="0.45">
      <c r="A563" t="s">
        <v>1017</v>
      </c>
      <c r="B563" t="s">
        <v>172</v>
      </c>
      <c r="C563" t="s">
        <v>995</v>
      </c>
      <c r="D563" s="239" t="str">
        <f t="shared" si="62"/>
        <v>CP225-P Anthrax 6th Donation</v>
      </c>
      <c r="E563" s="239">
        <f t="shared" si="63"/>
        <v>0</v>
      </c>
      <c r="F563" s="239" t="str">
        <f t="shared" si="64"/>
        <v>CP225-0</v>
      </c>
      <c r="G563" s="147">
        <f t="shared" si="65"/>
        <v>0</v>
      </c>
      <c r="H563" s="240"/>
      <c r="I563" s="240">
        <v>50</v>
      </c>
      <c r="J563" s="240">
        <f t="shared" si="68"/>
        <v>50</v>
      </c>
      <c r="K563" s="241">
        <f t="shared" si="66"/>
        <v>50</v>
      </c>
      <c r="L563" s="240">
        <f t="shared" si="61"/>
        <v>0</v>
      </c>
    </row>
    <row r="564" spans="1:12" x14ac:dyDescent="0.45">
      <c r="A564" t="s">
        <v>1017</v>
      </c>
      <c r="B564" t="s">
        <v>172</v>
      </c>
      <c r="C564" t="s">
        <v>996</v>
      </c>
      <c r="D564" s="239" t="str">
        <f t="shared" si="62"/>
        <v>CP225-P Anthrax 7th Donation</v>
      </c>
      <c r="E564" s="239">
        <f t="shared" si="63"/>
        <v>0</v>
      </c>
      <c r="F564" s="239" t="str">
        <f t="shared" si="64"/>
        <v>CP225-0</v>
      </c>
      <c r="G564" s="147">
        <f t="shared" si="65"/>
        <v>0</v>
      </c>
      <c r="H564" s="240"/>
      <c r="I564" s="240">
        <v>50</v>
      </c>
      <c r="J564" s="240">
        <f t="shared" si="68"/>
        <v>50</v>
      </c>
      <c r="K564" s="241">
        <f t="shared" si="66"/>
        <v>50</v>
      </c>
      <c r="L564" s="240">
        <f t="shared" si="61"/>
        <v>0</v>
      </c>
    </row>
    <row r="565" spans="1:12" x14ac:dyDescent="0.45">
      <c r="A565" t="s">
        <v>1017</v>
      </c>
      <c r="B565" t="s">
        <v>172</v>
      </c>
      <c r="C565" t="s">
        <v>997</v>
      </c>
      <c r="D565" s="239" t="str">
        <f t="shared" si="62"/>
        <v>CP225-P Anthrax 8th Donation</v>
      </c>
      <c r="E565" s="239">
        <f t="shared" si="63"/>
        <v>0</v>
      </c>
      <c r="F565" s="239" t="str">
        <f t="shared" si="64"/>
        <v>CP225-0</v>
      </c>
      <c r="G565" s="147">
        <f t="shared" si="65"/>
        <v>0</v>
      </c>
      <c r="H565" s="240"/>
      <c r="I565" s="240">
        <v>50</v>
      </c>
      <c r="J565" s="240">
        <f t="shared" si="68"/>
        <v>50</v>
      </c>
      <c r="K565" s="241">
        <f t="shared" si="66"/>
        <v>50</v>
      </c>
      <c r="L565" s="240">
        <f t="shared" si="61"/>
        <v>0</v>
      </c>
    </row>
    <row r="566" spans="1:12" x14ac:dyDescent="0.45">
      <c r="A566" t="s">
        <v>1017</v>
      </c>
      <c r="B566" t="s">
        <v>172</v>
      </c>
      <c r="C566" s="165" t="s">
        <v>998</v>
      </c>
      <c r="D566" s="239" t="str">
        <f t="shared" si="62"/>
        <v>CP225-P Anthrax Standard</v>
      </c>
      <c r="E566" s="239">
        <f t="shared" si="63"/>
        <v>0</v>
      </c>
      <c r="F566" s="239" t="str">
        <f t="shared" si="64"/>
        <v>CP225-0</v>
      </c>
      <c r="G566" s="147">
        <f t="shared" si="65"/>
        <v>0</v>
      </c>
      <c r="H566" s="240"/>
      <c r="I566" s="240">
        <v>100</v>
      </c>
      <c r="J566" s="240">
        <f t="shared" si="68"/>
        <v>100</v>
      </c>
      <c r="K566" s="241">
        <f t="shared" si="66"/>
        <v>100</v>
      </c>
      <c r="L566" s="240">
        <f t="shared" si="61"/>
        <v>0</v>
      </c>
    </row>
    <row r="567" spans="1:12" x14ac:dyDescent="0.45">
      <c r="A567" t="s">
        <v>1017</v>
      </c>
      <c r="B567" t="s">
        <v>172</v>
      </c>
      <c r="C567" t="s">
        <v>946</v>
      </c>
      <c r="D567" s="36" t="str">
        <f t="shared" si="62"/>
        <v>CP225-P Anti-D Pre-Existing Standard</v>
      </c>
      <c r="E567" s="450" t="str">
        <f t="shared" si="63"/>
        <v>RETURN - 1st don of the week -STD</v>
      </c>
      <c r="F567" s="36" t="str">
        <f t="shared" si="64"/>
        <v>CP225-RETURN - 1st don of the week -STD</v>
      </c>
      <c r="G567" s="147">
        <f t="shared" si="65"/>
        <v>50</v>
      </c>
      <c r="H567" s="5">
        <v>20</v>
      </c>
      <c r="J567" s="5">
        <f t="shared" si="68"/>
        <v>70</v>
      </c>
      <c r="K567" s="143">
        <f t="shared" si="66"/>
        <v>45</v>
      </c>
      <c r="L567" s="5">
        <f t="shared" si="61"/>
        <v>25</v>
      </c>
    </row>
    <row r="568" spans="1:12" x14ac:dyDescent="0.45">
      <c r="A568" t="s">
        <v>1017</v>
      </c>
      <c r="B568" t="s">
        <v>172</v>
      </c>
      <c r="C568" t="s">
        <v>950</v>
      </c>
      <c r="D568" s="239" t="str">
        <f t="shared" si="62"/>
        <v>CP225-P NORM KIG 10 Standard</v>
      </c>
      <c r="E568" s="239" t="str">
        <f t="shared" si="63"/>
        <v>RETURN - 1st don of the week -STD</v>
      </c>
      <c r="F568" s="239" t="str">
        <f t="shared" si="64"/>
        <v>CP225-RETURN - 1st don of the week -STD</v>
      </c>
      <c r="G568" s="147">
        <f t="shared" si="65"/>
        <v>50</v>
      </c>
      <c r="H568" s="240"/>
      <c r="I568" s="240"/>
      <c r="J568" s="240">
        <f t="shared" si="68"/>
        <v>50</v>
      </c>
      <c r="K568" s="241">
        <f t="shared" si="66"/>
        <v>50</v>
      </c>
      <c r="L568" s="240">
        <f t="shared" si="61"/>
        <v>0</v>
      </c>
    </row>
    <row r="569" spans="1:12" x14ac:dyDescent="0.45">
      <c r="A569" t="s">
        <v>1017</v>
      </c>
      <c r="B569" t="s">
        <v>172</v>
      </c>
      <c r="C569" t="s">
        <v>951</v>
      </c>
      <c r="D569" s="239" t="str">
        <f t="shared" si="62"/>
        <v>CP225-P NORM KIG 10-1 Standard</v>
      </c>
      <c r="E569" s="239" t="str">
        <f t="shared" si="63"/>
        <v>RETURN - 1st don of the week -STD</v>
      </c>
      <c r="F569" s="239" t="str">
        <f t="shared" si="64"/>
        <v>CP225-RETURN - 1st don of the week -STD</v>
      </c>
      <c r="G569" s="147">
        <f t="shared" si="65"/>
        <v>50</v>
      </c>
      <c r="H569" s="240"/>
      <c r="I569" s="240"/>
      <c r="J569" s="240">
        <f t="shared" si="68"/>
        <v>50</v>
      </c>
      <c r="K569" s="241">
        <f t="shared" si="66"/>
        <v>50</v>
      </c>
      <c r="L569" s="240">
        <f t="shared" si="61"/>
        <v>0</v>
      </c>
    </row>
    <row r="570" spans="1:12" x14ac:dyDescent="0.45">
      <c r="A570" t="s">
        <v>1017</v>
      </c>
      <c r="B570" t="s">
        <v>172</v>
      </c>
      <c r="C570" t="s">
        <v>952</v>
      </c>
      <c r="D570" s="239" t="str">
        <f t="shared" si="62"/>
        <v>CP225-P NORM KIG 10-2 Standard</v>
      </c>
      <c r="E570" s="239" t="str">
        <f t="shared" si="63"/>
        <v>RETURN - 1st don of the week -STD</v>
      </c>
      <c r="F570" s="239" t="str">
        <f t="shared" si="64"/>
        <v>CP225-RETURN - 1st don of the week -STD</v>
      </c>
      <c r="G570" s="147">
        <f t="shared" si="65"/>
        <v>50</v>
      </c>
      <c r="H570" s="240"/>
      <c r="I570" s="240"/>
      <c r="J570" s="240">
        <f t="shared" si="68"/>
        <v>50</v>
      </c>
      <c r="K570" s="241">
        <f t="shared" si="66"/>
        <v>50</v>
      </c>
      <c r="L570" s="240">
        <f t="shared" ref="L570:L633" si="69">J570-K570</f>
        <v>0</v>
      </c>
    </row>
    <row r="571" spans="1:12" x14ac:dyDescent="0.45">
      <c r="A571" t="s">
        <v>1017</v>
      </c>
      <c r="B571" t="s">
        <v>172</v>
      </c>
      <c r="C571" t="s">
        <v>953</v>
      </c>
      <c r="D571" s="239" t="str">
        <f t="shared" si="62"/>
        <v>CP225-P NORM KIG 10-3 Standard</v>
      </c>
      <c r="E571" s="239" t="str">
        <f t="shared" si="63"/>
        <v>RETURN - 1st don of the week -STD</v>
      </c>
      <c r="F571" s="239" t="str">
        <f t="shared" si="64"/>
        <v>CP225-RETURN - 1st don of the week -STD</v>
      </c>
      <c r="G571" s="147">
        <f t="shared" si="65"/>
        <v>50</v>
      </c>
      <c r="H571" s="240"/>
      <c r="I571" s="240"/>
      <c r="J571" s="240">
        <f t="shared" si="68"/>
        <v>50</v>
      </c>
      <c r="K571" s="241">
        <f t="shared" si="66"/>
        <v>50</v>
      </c>
      <c r="L571" s="240">
        <f t="shared" si="69"/>
        <v>0</v>
      </c>
    </row>
    <row r="572" spans="1:12" x14ac:dyDescent="0.45">
      <c r="A572" t="s">
        <v>1017</v>
      </c>
      <c r="B572" t="s">
        <v>172</v>
      </c>
      <c r="C572" t="s">
        <v>954</v>
      </c>
      <c r="D572" s="239" t="str">
        <f t="shared" si="62"/>
        <v>CP225-P NORM KIG 10-4 Standard</v>
      </c>
      <c r="E572" s="239" t="str">
        <f t="shared" si="63"/>
        <v>RETURN - 1st don of the week -STD</v>
      </c>
      <c r="F572" s="239" t="str">
        <f t="shared" si="64"/>
        <v>CP225-RETURN - 1st don of the week -STD</v>
      </c>
      <c r="G572" s="147">
        <f t="shared" si="65"/>
        <v>50</v>
      </c>
      <c r="H572" s="240"/>
      <c r="I572" s="240"/>
      <c r="J572" s="240">
        <f t="shared" si="68"/>
        <v>50</v>
      </c>
      <c r="K572" s="241">
        <f t="shared" si="66"/>
        <v>50</v>
      </c>
      <c r="L572" s="240">
        <f t="shared" si="69"/>
        <v>0</v>
      </c>
    </row>
    <row r="573" spans="1:12" x14ac:dyDescent="0.45">
      <c r="A573" t="s">
        <v>1017</v>
      </c>
      <c r="B573" s="334" t="s">
        <v>172</v>
      </c>
      <c r="C573" s="334" t="s">
        <v>955</v>
      </c>
      <c r="D573" s="36" t="str">
        <f t="shared" si="62"/>
        <v>CP225-P RSV Pre-Existing Standard</v>
      </c>
      <c r="E573" s="36" t="str">
        <f t="shared" si="63"/>
        <v>RETURN - 1st don of the week -STD</v>
      </c>
      <c r="F573" s="36" t="str">
        <f t="shared" si="64"/>
        <v>CP225-RETURN - 1st don of the week -STD</v>
      </c>
      <c r="G573" s="147">
        <f t="shared" si="65"/>
        <v>50</v>
      </c>
      <c r="J573" s="5">
        <f t="shared" si="68"/>
        <v>50</v>
      </c>
      <c r="K573" s="143">
        <f t="shared" si="66"/>
        <v>50</v>
      </c>
      <c r="L573" s="5">
        <f t="shared" si="69"/>
        <v>0</v>
      </c>
    </row>
    <row r="574" spans="1:12" x14ac:dyDescent="0.45">
      <c r="A574" t="s">
        <v>1017</v>
      </c>
      <c r="B574" t="s">
        <v>172</v>
      </c>
      <c r="C574" t="s">
        <v>956</v>
      </c>
      <c r="D574" s="36" t="str">
        <f t="shared" si="62"/>
        <v>CP225-P Vaccinia Standard</v>
      </c>
      <c r="E574" s="36">
        <f t="shared" si="63"/>
        <v>0</v>
      </c>
      <c r="F574" s="36" t="str">
        <f t="shared" si="64"/>
        <v>CP225-0</v>
      </c>
      <c r="G574" s="147">
        <f t="shared" si="65"/>
        <v>0</v>
      </c>
      <c r="I574" s="5">
        <v>100</v>
      </c>
      <c r="J574" s="5">
        <f t="shared" si="68"/>
        <v>100</v>
      </c>
      <c r="K574" s="143">
        <f t="shared" si="66"/>
        <v>100</v>
      </c>
      <c r="L574" s="5">
        <f t="shared" si="69"/>
        <v>0</v>
      </c>
    </row>
    <row r="575" spans="1:12" x14ac:dyDescent="0.45">
      <c r="A575" t="s">
        <v>1017</v>
      </c>
      <c r="B575" t="s">
        <v>172</v>
      </c>
      <c r="C575" t="s">
        <v>972</v>
      </c>
      <c r="D575" s="36" t="str">
        <f t="shared" si="62"/>
        <v>CP225-PVZV Pre-Existing Standard</v>
      </c>
      <c r="E575" s="36" t="str">
        <f t="shared" si="63"/>
        <v>RETURN - 1st don of the week -STD</v>
      </c>
      <c r="F575" s="36" t="str">
        <f t="shared" si="64"/>
        <v>CP225-RETURN - 1st don of the week -STD</v>
      </c>
      <c r="G575" s="147">
        <f t="shared" si="65"/>
        <v>50</v>
      </c>
      <c r="H575" s="5">
        <v>20</v>
      </c>
      <c r="J575" s="5">
        <f t="shared" si="68"/>
        <v>70</v>
      </c>
      <c r="K575" s="143">
        <f t="shared" si="66"/>
        <v>70</v>
      </c>
      <c r="L575" s="5">
        <f t="shared" si="69"/>
        <v>0</v>
      </c>
    </row>
    <row r="576" spans="1:12" x14ac:dyDescent="0.45">
      <c r="A576" t="s">
        <v>1017</v>
      </c>
      <c r="B576" t="s">
        <v>172</v>
      </c>
      <c r="C576" t="s">
        <v>957</v>
      </c>
      <c r="D576" s="36" t="str">
        <f t="shared" si="62"/>
        <v>CP225-Vaccinia - 1st Donation</v>
      </c>
      <c r="E576" s="36">
        <f t="shared" si="63"/>
        <v>0</v>
      </c>
      <c r="F576" s="36" t="str">
        <f t="shared" si="64"/>
        <v>CP225-0</v>
      </c>
      <c r="G576" s="147">
        <f t="shared" si="65"/>
        <v>0</v>
      </c>
      <c r="I576" s="5">
        <v>150</v>
      </c>
      <c r="J576" s="5">
        <f t="shared" si="68"/>
        <v>150</v>
      </c>
      <c r="K576" s="143">
        <f t="shared" si="66"/>
        <v>150</v>
      </c>
      <c r="L576" s="5">
        <f t="shared" si="69"/>
        <v>0</v>
      </c>
    </row>
    <row r="577" spans="1:12" x14ac:dyDescent="0.45">
      <c r="A577" t="s">
        <v>1017</v>
      </c>
      <c r="B577" t="s">
        <v>172</v>
      </c>
      <c r="C577" t="s">
        <v>958</v>
      </c>
      <c r="D577" s="36" t="str">
        <f t="shared" si="62"/>
        <v>CP225-Vaccinia - 2nd Donation</v>
      </c>
      <c r="E577" s="36">
        <f t="shared" si="63"/>
        <v>0</v>
      </c>
      <c r="F577" s="36" t="str">
        <f t="shared" si="64"/>
        <v>CP225-0</v>
      </c>
      <c r="G577" s="147">
        <f t="shared" si="65"/>
        <v>0</v>
      </c>
      <c r="I577" s="5">
        <v>250</v>
      </c>
      <c r="J577" s="5">
        <f t="shared" si="68"/>
        <v>250</v>
      </c>
      <c r="K577" s="143">
        <f t="shared" si="66"/>
        <v>250</v>
      </c>
      <c r="L577" s="5">
        <f t="shared" si="69"/>
        <v>0</v>
      </c>
    </row>
    <row r="578" spans="1:12" x14ac:dyDescent="0.45">
      <c r="A578" t="s">
        <v>1017</v>
      </c>
      <c r="B578" t="s">
        <v>172</v>
      </c>
      <c r="C578" t="s">
        <v>959</v>
      </c>
      <c r="D578" s="36" t="str">
        <f t="shared" si="62"/>
        <v>CP225-Vaccinia - 3rd Donation</v>
      </c>
      <c r="E578" s="36">
        <f t="shared" si="63"/>
        <v>0</v>
      </c>
      <c r="F578" s="36" t="str">
        <f t="shared" si="64"/>
        <v>CP225-0</v>
      </c>
      <c r="G578" s="147">
        <f t="shared" si="65"/>
        <v>0</v>
      </c>
      <c r="I578" s="5">
        <v>300</v>
      </c>
      <c r="J578" s="5">
        <f t="shared" si="68"/>
        <v>300</v>
      </c>
      <c r="K578" s="143">
        <f t="shared" si="66"/>
        <v>300</v>
      </c>
      <c r="L578" s="5">
        <f t="shared" si="69"/>
        <v>0</v>
      </c>
    </row>
    <row r="579" spans="1:12" x14ac:dyDescent="0.45">
      <c r="A579" t="s">
        <v>1017</v>
      </c>
      <c r="B579" t="s">
        <v>172</v>
      </c>
      <c r="C579" t="s">
        <v>960</v>
      </c>
      <c r="D579" s="36" t="str">
        <f t="shared" si="62"/>
        <v>CP225-Vaccinia - 4th Donation</v>
      </c>
      <c r="E579" s="36">
        <f t="shared" si="63"/>
        <v>0</v>
      </c>
      <c r="F579" s="36" t="str">
        <f t="shared" si="64"/>
        <v>CP225-0</v>
      </c>
      <c r="G579" s="147">
        <f t="shared" si="65"/>
        <v>0</v>
      </c>
      <c r="I579" s="5">
        <v>300</v>
      </c>
      <c r="J579" s="5">
        <f t="shared" si="68"/>
        <v>300</v>
      </c>
      <c r="K579" s="143">
        <f t="shared" si="66"/>
        <v>300</v>
      </c>
      <c r="L579" s="5">
        <f t="shared" si="69"/>
        <v>0</v>
      </c>
    </row>
    <row r="580" spans="1:12" x14ac:dyDescent="0.45">
      <c r="A580" t="s">
        <v>901</v>
      </c>
      <c r="B580" t="s">
        <v>902</v>
      </c>
      <c r="C580" t="s">
        <v>942</v>
      </c>
      <c r="D580" s="36" t="str">
        <f t="shared" ref="D580:D643" si="70">B580&amp;"-"&amp;C580</f>
        <v>CP959-2X Week Anti-D Pre-Existing</v>
      </c>
      <c r="E580" s="36" t="str">
        <f t="shared" ref="E580:E643" si="71">VLOOKUP(C580,RULENAMELU,5,FALSE)</f>
        <v>RETURN - 2nd don of the week -BONUS</v>
      </c>
      <c r="F580" s="36" t="str">
        <f t="shared" ref="F580:F643" si="72">B580&amp;"-"&amp;E580</f>
        <v>CP959-RETURN - 2nd don of the week -BONUS</v>
      </c>
      <c r="G580" s="147">
        <f t="shared" ref="G580:G643" si="73">IFERROR(VLOOKUP(F580,SpecialtyBaseLU,37,FALSE),0)</f>
        <v>35</v>
      </c>
      <c r="H580" s="240">
        <f>200-2*(VLOOKUP(B580&amp;"-P Anti-D Pre-Existing Standard", AntiDSpecialty,4, FALSE))- 2*(VLOOKUP(B580&amp;"-P Anti-D Pre-Existing Standard", AntiDSpecialty,5, FALSE))-G580</f>
        <v>35</v>
      </c>
      <c r="J580" s="5">
        <f t="shared" si="68"/>
        <v>70</v>
      </c>
      <c r="K580" s="143" t="e">
        <f t="shared" ref="K580:K643" si="74">VLOOKUP(D580,CurrentNLDataLU,11,FALSE)</f>
        <v>#N/A</v>
      </c>
      <c r="L580" s="5" t="e">
        <f t="shared" si="69"/>
        <v>#N/A</v>
      </c>
    </row>
    <row r="581" spans="1:12" x14ac:dyDescent="0.45">
      <c r="A581" t="s">
        <v>901</v>
      </c>
      <c r="B581" t="s">
        <v>902</v>
      </c>
      <c r="C581" t="s">
        <v>945</v>
      </c>
      <c r="D581" s="36" t="str">
        <f t="shared" si="70"/>
        <v>CP959-2X Week P RSV Pre-Existing</v>
      </c>
      <c r="E581" s="36" t="str">
        <f t="shared" si="71"/>
        <v>RETURN - 2nd don of the week -BONUS</v>
      </c>
      <c r="F581" s="36" t="str">
        <f t="shared" si="72"/>
        <v>CP959-RETURN - 2nd don of the week -BONUS</v>
      </c>
      <c r="G581" s="147">
        <f t="shared" si="73"/>
        <v>35</v>
      </c>
      <c r="H581" s="5">
        <v>10</v>
      </c>
      <c r="J581" s="5">
        <f t="shared" si="68"/>
        <v>45</v>
      </c>
      <c r="K581" s="143">
        <f t="shared" si="74"/>
        <v>45</v>
      </c>
      <c r="L581" s="5">
        <f t="shared" si="69"/>
        <v>0</v>
      </c>
    </row>
    <row r="582" spans="1:12" x14ac:dyDescent="0.45">
      <c r="A582" t="s">
        <v>901</v>
      </c>
      <c r="B582" t="s">
        <v>902</v>
      </c>
      <c r="C582" t="s">
        <v>946</v>
      </c>
      <c r="D582" s="36" t="str">
        <f t="shared" si="70"/>
        <v>CP959-P Anti-D Pre-Existing Standard</v>
      </c>
      <c r="E582" s="450" t="str">
        <f t="shared" si="71"/>
        <v>RETURN - 1st don of the week -STD</v>
      </c>
      <c r="F582" s="36" t="str">
        <f t="shared" si="72"/>
        <v>CP959-RETURN - 1st don of the week -STD</v>
      </c>
      <c r="G582" s="147">
        <f t="shared" si="73"/>
        <v>45</v>
      </c>
      <c r="H582" s="5">
        <v>20</v>
      </c>
      <c r="J582" s="5">
        <f t="shared" si="68"/>
        <v>65</v>
      </c>
      <c r="K582" s="143">
        <f t="shared" si="74"/>
        <v>45</v>
      </c>
      <c r="L582" s="5">
        <f t="shared" si="69"/>
        <v>20</v>
      </c>
    </row>
    <row r="583" spans="1:12" x14ac:dyDescent="0.45">
      <c r="A583" t="s">
        <v>901</v>
      </c>
      <c r="B583" t="s">
        <v>902</v>
      </c>
      <c r="C583" t="s">
        <v>955</v>
      </c>
      <c r="D583" s="36" t="str">
        <f t="shared" si="70"/>
        <v>CP959-P RSV Pre-Existing Standard</v>
      </c>
      <c r="E583" s="36" t="str">
        <f t="shared" si="71"/>
        <v>RETURN - 1st don of the week -STD</v>
      </c>
      <c r="F583" s="36" t="str">
        <f t="shared" si="72"/>
        <v>CP959-RETURN - 1st don of the week -STD</v>
      </c>
      <c r="G583" s="147">
        <f t="shared" si="73"/>
        <v>45</v>
      </c>
      <c r="J583" s="5">
        <f t="shared" si="68"/>
        <v>45</v>
      </c>
      <c r="K583" s="143">
        <f t="shared" si="74"/>
        <v>45</v>
      </c>
      <c r="L583" s="5">
        <f t="shared" si="69"/>
        <v>0</v>
      </c>
    </row>
    <row r="584" spans="1:12" x14ac:dyDescent="0.45">
      <c r="A584" t="s">
        <v>416</v>
      </c>
      <c r="B584" t="s">
        <v>417</v>
      </c>
      <c r="C584" t="s">
        <v>942</v>
      </c>
      <c r="D584" s="36" t="str">
        <f t="shared" si="70"/>
        <v>CP869-2X Week Anti-D Pre-Existing</v>
      </c>
      <c r="E584" s="36" t="str">
        <f t="shared" si="71"/>
        <v>RETURN - 2nd don of the week -BONUS</v>
      </c>
      <c r="F584" s="36" t="str">
        <f t="shared" si="72"/>
        <v>CP869-RETURN - 2nd don of the week -BONUS</v>
      </c>
      <c r="G584" s="147">
        <f t="shared" si="73"/>
        <v>20</v>
      </c>
      <c r="H584" s="240">
        <f>200-2*(VLOOKUP(B584&amp;"-P Anti-D Pre-Existing Standard", AntiDSpecialty,4, FALSE))- 2*(VLOOKUP(B584&amp;"-P Anti-D Pre-Existing Standard", AntiDSpecialty,5, FALSE))-G584</f>
        <v>40</v>
      </c>
      <c r="J584" s="5">
        <f t="shared" si="68"/>
        <v>60</v>
      </c>
      <c r="K584" s="143" t="e">
        <f t="shared" si="74"/>
        <v>#N/A</v>
      </c>
      <c r="L584" s="5" t="e">
        <f t="shared" si="69"/>
        <v>#N/A</v>
      </c>
    </row>
    <row r="585" spans="1:12" x14ac:dyDescent="0.45">
      <c r="A585" t="s">
        <v>416</v>
      </c>
      <c r="B585" t="s">
        <v>417</v>
      </c>
      <c r="C585" t="s">
        <v>961</v>
      </c>
      <c r="D585" s="239" t="str">
        <f t="shared" si="70"/>
        <v>CP869-2X Week P HBS</v>
      </c>
      <c r="E585" s="239" t="str">
        <f t="shared" si="71"/>
        <v>RETURN - 2nd don of the week -BONUS</v>
      </c>
      <c r="F585" s="239" t="str">
        <f t="shared" si="72"/>
        <v>CP869-RETURN - 2nd don of the week -BONUS</v>
      </c>
      <c r="G585" s="147">
        <f t="shared" si="73"/>
        <v>20</v>
      </c>
      <c r="H585" s="240"/>
      <c r="I585" s="240"/>
      <c r="J585" s="240">
        <f t="shared" si="68"/>
        <v>20</v>
      </c>
      <c r="K585" s="241" t="e">
        <f t="shared" si="74"/>
        <v>#N/A</v>
      </c>
      <c r="L585" s="240" t="e">
        <f t="shared" si="69"/>
        <v>#N/A</v>
      </c>
    </row>
    <row r="586" spans="1:12" x14ac:dyDescent="0.45">
      <c r="A586" t="s">
        <v>416</v>
      </c>
      <c r="B586" t="s">
        <v>417</v>
      </c>
      <c r="C586" t="s">
        <v>962</v>
      </c>
      <c r="D586" s="36" t="str">
        <f t="shared" si="70"/>
        <v>CP869-2X Week P HBS Pre-Existing</v>
      </c>
      <c r="E586" s="36" t="str">
        <f t="shared" si="71"/>
        <v>RETURN - 2nd don of the week -BONUS</v>
      </c>
      <c r="F586" s="36" t="str">
        <f t="shared" si="72"/>
        <v>CP869-RETURN - 2nd don of the week -BONUS</v>
      </c>
      <c r="G586" s="147">
        <f t="shared" si="73"/>
        <v>20</v>
      </c>
      <c r="H586" s="5">
        <v>10</v>
      </c>
      <c r="J586" s="5">
        <f t="shared" ref="J586:J600" si="75">G586+H586+I586</f>
        <v>30</v>
      </c>
      <c r="K586" s="143">
        <f t="shared" si="74"/>
        <v>30</v>
      </c>
      <c r="L586" s="5">
        <f t="shared" si="69"/>
        <v>0</v>
      </c>
    </row>
    <row r="587" spans="1:12" s="352" customFormat="1" x14ac:dyDescent="0.45">
      <c r="A587" t="s">
        <v>416</v>
      </c>
      <c r="B587" t="s">
        <v>417</v>
      </c>
      <c r="C587" t="s">
        <v>983</v>
      </c>
      <c r="D587" s="36" t="str">
        <f t="shared" si="70"/>
        <v>CP869-2X Week P HBS TWINRX</v>
      </c>
      <c r="E587" s="36" t="str">
        <f t="shared" si="71"/>
        <v>RETURN - 2nd don of the week -BONUS</v>
      </c>
      <c r="F587" s="36" t="str">
        <f t="shared" si="72"/>
        <v>CP869-RETURN - 2nd don of the week -BONUS</v>
      </c>
      <c r="G587" s="147">
        <f t="shared" si="73"/>
        <v>20</v>
      </c>
      <c r="H587" s="5">
        <v>10</v>
      </c>
      <c r="I587" s="5"/>
      <c r="J587" s="5">
        <f t="shared" si="75"/>
        <v>30</v>
      </c>
      <c r="K587" s="143">
        <f t="shared" si="74"/>
        <v>30</v>
      </c>
      <c r="L587" s="5">
        <f t="shared" si="69"/>
        <v>0</v>
      </c>
    </row>
    <row r="588" spans="1:12" x14ac:dyDescent="0.45">
      <c r="A588" t="s">
        <v>416</v>
      </c>
      <c r="B588" t="s">
        <v>417</v>
      </c>
      <c r="C588" s="238" t="s">
        <v>1005</v>
      </c>
      <c r="D588" s="239" t="str">
        <f t="shared" si="70"/>
        <v>CP869-2X Week P NORM KIG10-1</v>
      </c>
      <c r="E588" s="239" t="str">
        <f t="shared" si="71"/>
        <v>RETURN - 2nd don of the week -BONUS</v>
      </c>
      <c r="F588" s="239" t="str">
        <f t="shared" si="72"/>
        <v>CP869-RETURN - 2nd don of the week -BONUS</v>
      </c>
      <c r="G588" s="147">
        <f t="shared" si="73"/>
        <v>20</v>
      </c>
      <c r="H588" s="240">
        <v>0</v>
      </c>
      <c r="I588" s="240"/>
      <c r="J588" s="240">
        <f t="shared" si="75"/>
        <v>20</v>
      </c>
      <c r="K588" s="241">
        <f t="shared" si="74"/>
        <v>20</v>
      </c>
      <c r="L588" s="240">
        <f t="shared" si="69"/>
        <v>0</v>
      </c>
    </row>
    <row r="589" spans="1:12" x14ac:dyDescent="0.45">
      <c r="A589" t="s">
        <v>416</v>
      </c>
      <c r="B589" t="s">
        <v>417</v>
      </c>
      <c r="C589" t="s">
        <v>945</v>
      </c>
      <c r="D589" s="36" t="str">
        <f t="shared" si="70"/>
        <v>CP869-2X Week P RSV Pre-Existing</v>
      </c>
      <c r="E589" s="36" t="str">
        <f t="shared" si="71"/>
        <v>RETURN - 2nd don of the week -BONUS</v>
      </c>
      <c r="F589" s="36" t="str">
        <f t="shared" si="72"/>
        <v>CP869-RETURN - 2nd don of the week -BONUS</v>
      </c>
      <c r="G589" s="147">
        <f t="shared" si="73"/>
        <v>20</v>
      </c>
      <c r="H589" s="5">
        <v>10</v>
      </c>
      <c r="J589" s="5">
        <f t="shared" si="75"/>
        <v>30</v>
      </c>
      <c r="K589" s="143">
        <f t="shared" si="74"/>
        <v>30</v>
      </c>
      <c r="L589" s="5">
        <f t="shared" si="69"/>
        <v>0</v>
      </c>
    </row>
    <row r="590" spans="1:12" x14ac:dyDescent="0.45">
      <c r="A590" t="s">
        <v>416</v>
      </c>
      <c r="B590" t="s">
        <v>417</v>
      </c>
      <c r="C590" t="s">
        <v>946</v>
      </c>
      <c r="D590" s="36" t="str">
        <f t="shared" si="70"/>
        <v>CP869-P Anti-D Pre-Existing Standard</v>
      </c>
      <c r="E590" s="450" t="str">
        <f t="shared" si="71"/>
        <v>RETURN - 1st don of the week -STD</v>
      </c>
      <c r="F590" s="36" t="str">
        <f t="shared" si="72"/>
        <v>CP869-RETURN - 1st don of the week -STD</v>
      </c>
      <c r="G590" s="147">
        <f t="shared" si="73"/>
        <v>50</v>
      </c>
      <c r="H590" s="5">
        <v>20</v>
      </c>
      <c r="J590" s="5">
        <f t="shared" si="75"/>
        <v>70</v>
      </c>
      <c r="K590" s="143">
        <f t="shared" si="74"/>
        <v>50</v>
      </c>
      <c r="L590" s="5">
        <f t="shared" si="69"/>
        <v>20</v>
      </c>
    </row>
    <row r="591" spans="1:12" x14ac:dyDescent="0.45">
      <c r="A591" t="s">
        <v>416</v>
      </c>
      <c r="B591" t="s">
        <v>417</v>
      </c>
      <c r="C591" t="s">
        <v>963</v>
      </c>
      <c r="D591" s="36" t="str">
        <f t="shared" si="70"/>
        <v>CP869-P HBS Pre-Existing Standard</v>
      </c>
      <c r="E591" s="36" t="str">
        <f t="shared" si="71"/>
        <v>RETURN - 1st don of the week -STD</v>
      </c>
      <c r="F591" s="36" t="str">
        <f t="shared" si="72"/>
        <v>CP869-RETURN - 1st don of the week -STD</v>
      </c>
      <c r="G591" s="147">
        <f t="shared" si="73"/>
        <v>50</v>
      </c>
      <c r="H591" s="5">
        <v>5</v>
      </c>
      <c r="J591" s="5">
        <f t="shared" si="75"/>
        <v>55</v>
      </c>
      <c r="K591" s="143">
        <f t="shared" si="74"/>
        <v>55</v>
      </c>
      <c r="L591" s="5">
        <f t="shared" si="69"/>
        <v>0</v>
      </c>
    </row>
    <row r="592" spans="1:12" x14ac:dyDescent="0.45">
      <c r="A592" t="s">
        <v>416</v>
      </c>
      <c r="B592" t="s">
        <v>417</v>
      </c>
      <c r="C592" t="s">
        <v>964</v>
      </c>
      <c r="D592" s="36" t="str">
        <f t="shared" si="70"/>
        <v>CP869-P HBS Standard</v>
      </c>
      <c r="E592" s="36" t="str">
        <f t="shared" si="71"/>
        <v>RETURN - 1st don of the week -STD</v>
      </c>
      <c r="F592" s="36" t="str">
        <f t="shared" si="72"/>
        <v>CP869-RETURN - 1st don of the week -STD</v>
      </c>
      <c r="G592" s="147">
        <f t="shared" si="73"/>
        <v>50</v>
      </c>
      <c r="H592" s="5">
        <v>5</v>
      </c>
      <c r="J592" s="5">
        <f t="shared" si="75"/>
        <v>55</v>
      </c>
      <c r="K592" s="143">
        <f t="shared" si="74"/>
        <v>55</v>
      </c>
      <c r="L592" s="5">
        <f t="shared" si="69"/>
        <v>0</v>
      </c>
    </row>
    <row r="593" spans="1:12" s="144" customFormat="1" x14ac:dyDescent="0.45">
      <c r="A593" t="s">
        <v>416</v>
      </c>
      <c r="B593" t="s">
        <v>417</v>
      </c>
      <c r="C593" t="s">
        <v>999</v>
      </c>
      <c r="D593" s="36" t="str">
        <f t="shared" si="70"/>
        <v>CP869-P HBS TWINRIX Standard</v>
      </c>
      <c r="E593" s="36" t="str">
        <f t="shared" si="71"/>
        <v>RETURN - 1st don of the week -STD</v>
      </c>
      <c r="F593" s="36" t="str">
        <f t="shared" si="72"/>
        <v>CP869-RETURN - 1st don of the week -STD</v>
      </c>
      <c r="G593" s="147">
        <f t="shared" si="73"/>
        <v>50</v>
      </c>
      <c r="H593" s="5">
        <v>5</v>
      </c>
      <c r="I593" s="5"/>
      <c r="J593" s="5">
        <f t="shared" si="75"/>
        <v>55</v>
      </c>
      <c r="K593" s="143">
        <f t="shared" si="74"/>
        <v>55</v>
      </c>
      <c r="L593" s="5">
        <f t="shared" si="69"/>
        <v>0</v>
      </c>
    </row>
    <row r="594" spans="1:12" x14ac:dyDescent="0.45">
      <c r="A594" s="238" t="s">
        <v>416</v>
      </c>
      <c r="B594" s="238" t="s">
        <v>417</v>
      </c>
      <c r="C594" s="238" t="s">
        <v>950</v>
      </c>
      <c r="D594" s="239" t="str">
        <f t="shared" si="70"/>
        <v>CP869-P NORM KIG 10 Standard</v>
      </c>
      <c r="E594" s="239" t="str">
        <f t="shared" si="71"/>
        <v>RETURN - 1st don of the week -STD</v>
      </c>
      <c r="F594" s="239" t="str">
        <f t="shared" si="72"/>
        <v>CP869-RETURN - 1st don of the week -STD</v>
      </c>
      <c r="G594" s="147">
        <f t="shared" si="73"/>
        <v>50</v>
      </c>
      <c r="H594" s="240">
        <v>0</v>
      </c>
      <c r="I594" s="240"/>
      <c r="J594" s="240">
        <f t="shared" si="75"/>
        <v>50</v>
      </c>
      <c r="K594" s="241">
        <f t="shared" si="74"/>
        <v>50</v>
      </c>
      <c r="L594" s="240">
        <f t="shared" si="69"/>
        <v>0</v>
      </c>
    </row>
    <row r="595" spans="1:12" x14ac:dyDescent="0.45">
      <c r="A595" s="238" t="s">
        <v>416</v>
      </c>
      <c r="B595" s="238" t="s">
        <v>417</v>
      </c>
      <c r="C595" s="238" t="s">
        <v>951</v>
      </c>
      <c r="D595" s="239" t="str">
        <f t="shared" si="70"/>
        <v>CP869-P NORM KIG 10-1 Standard</v>
      </c>
      <c r="E595" s="239" t="str">
        <f t="shared" si="71"/>
        <v>RETURN - 1st don of the week -STD</v>
      </c>
      <c r="F595" s="239" t="str">
        <f t="shared" si="72"/>
        <v>CP869-RETURN - 1st don of the week -STD</v>
      </c>
      <c r="G595" s="147">
        <f t="shared" si="73"/>
        <v>50</v>
      </c>
      <c r="H595" s="240">
        <v>0</v>
      </c>
      <c r="I595" s="240"/>
      <c r="J595" s="240">
        <f t="shared" si="75"/>
        <v>50</v>
      </c>
      <c r="K595" s="241">
        <f t="shared" si="74"/>
        <v>50</v>
      </c>
      <c r="L595" s="240">
        <f t="shared" si="69"/>
        <v>0</v>
      </c>
    </row>
    <row r="596" spans="1:12" x14ac:dyDescent="0.45">
      <c r="A596" s="238" t="s">
        <v>416</v>
      </c>
      <c r="B596" s="238" t="s">
        <v>417</v>
      </c>
      <c r="C596" s="238" t="s">
        <v>952</v>
      </c>
      <c r="D596" s="239" t="str">
        <f t="shared" si="70"/>
        <v>CP869-P NORM KIG 10-2 Standard</v>
      </c>
      <c r="E596" s="239" t="str">
        <f t="shared" si="71"/>
        <v>RETURN - 1st don of the week -STD</v>
      </c>
      <c r="F596" s="239" t="str">
        <f t="shared" si="72"/>
        <v>CP869-RETURN - 1st don of the week -STD</v>
      </c>
      <c r="G596" s="147">
        <f t="shared" si="73"/>
        <v>50</v>
      </c>
      <c r="H596" s="240">
        <v>0</v>
      </c>
      <c r="I596" s="240"/>
      <c r="J596" s="240">
        <f t="shared" si="75"/>
        <v>50</v>
      </c>
      <c r="K596" s="241">
        <f t="shared" si="74"/>
        <v>50</v>
      </c>
      <c r="L596" s="240">
        <f t="shared" si="69"/>
        <v>0</v>
      </c>
    </row>
    <row r="597" spans="1:12" x14ac:dyDescent="0.45">
      <c r="A597" t="s">
        <v>416</v>
      </c>
      <c r="B597" t="s">
        <v>417</v>
      </c>
      <c r="C597" t="s">
        <v>953</v>
      </c>
      <c r="D597" s="239" t="str">
        <f t="shared" si="70"/>
        <v>CP869-P NORM KIG 10-3 Standard</v>
      </c>
      <c r="E597" s="239" t="str">
        <f t="shared" si="71"/>
        <v>RETURN - 1st don of the week -STD</v>
      </c>
      <c r="F597" s="239" t="str">
        <f t="shared" si="72"/>
        <v>CP869-RETURN - 1st don of the week -STD</v>
      </c>
      <c r="G597" s="147">
        <f t="shared" si="73"/>
        <v>50</v>
      </c>
      <c r="H597" s="240"/>
      <c r="I597" s="240"/>
      <c r="J597" s="240">
        <f t="shared" si="75"/>
        <v>50</v>
      </c>
      <c r="K597" s="241">
        <f t="shared" si="74"/>
        <v>50</v>
      </c>
      <c r="L597" s="240">
        <f t="shared" si="69"/>
        <v>0</v>
      </c>
    </row>
    <row r="598" spans="1:12" x14ac:dyDescent="0.45">
      <c r="A598" t="s">
        <v>416</v>
      </c>
      <c r="B598" t="s">
        <v>417</v>
      </c>
      <c r="C598" t="s">
        <v>954</v>
      </c>
      <c r="D598" s="239" t="str">
        <f t="shared" si="70"/>
        <v>CP869-P NORM KIG 10-4 Standard</v>
      </c>
      <c r="E598" s="239" t="str">
        <f t="shared" si="71"/>
        <v>RETURN - 1st don of the week -STD</v>
      </c>
      <c r="F598" s="239" t="str">
        <f t="shared" si="72"/>
        <v>CP869-RETURN - 1st don of the week -STD</v>
      </c>
      <c r="G598" s="147">
        <f t="shared" si="73"/>
        <v>50</v>
      </c>
      <c r="H598" s="240"/>
      <c r="I598" s="240"/>
      <c r="J598" s="240">
        <f t="shared" si="75"/>
        <v>50</v>
      </c>
      <c r="K598" s="241">
        <f t="shared" si="74"/>
        <v>50</v>
      </c>
      <c r="L598" s="240">
        <f t="shared" si="69"/>
        <v>0</v>
      </c>
    </row>
    <row r="599" spans="1:12" x14ac:dyDescent="0.45">
      <c r="A599" t="s">
        <v>416</v>
      </c>
      <c r="B599" t="s">
        <v>417</v>
      </c>
      <c r="C599" t="s">
        <v>955</v>
      </c>
      <c r="D599" s="36" t="str">
        <f t="shared" si="70"/>
        <v>CP869-P RSV Pre-Existing Standard</v>
      </c>
      <c r="E599" s="36" t="str">
        <f t="shared" si="71"/>
        <v>RETURN - 1st don of the week -STD</v>
      </c>
      <c r="F599" s="36" t="str">
        <f t="shared" si="72"/>
        <v>CP869-RETURN - 1st don of the week -STD</v>
      </c>
      <c r="G599" s="147">
        <f t="shared" si="73"/>
        <v>50</v>
      </c>
      <c r="H599" s="5">
        <v>0</v>
      </c>
      <c r="J599" s="5">
        <f t="shared" si="75"/>
        <v>50</v>
      </c>
      <c r="K599" s="143">
        <f t="shared" si="74"/>
        <v>50</v>
      </c>
      <c r="L599" s="5">
        <f t="shared" si="69"/>
        <v>0</v>
      </c>
    </row>
    <row r="600" spans="1:12" x14ac:dyDescent="0.45">
      <c r="A600" s="238" t="s">
        <v>416</v>
      </c>
      <c r="B600" s="238" t="s">
        <v>417</v>
      </c>
      <c r="C600" s="238" t="s">
        <v>956</v>
      </c>
      <c r="D600" s="239" t="str">
        <f t="shared" si="70"/>
        <v>CP869-P Vaccinia Standard</v>
      </c>
      <c r="E600" s="239">
        <f t="shared" si="71"/>
        <v>0</v>
      </c>
      <c r="F600" s="239" t="str">
        <f t="shared" si="72"/>
        <v>CP869-0</v>
      </c>
      <c r="G600" s="147">
        <f t="shared" si="73"/>
        <v>0</v>
      </c>
      <c r="H600" s="240">
        <v>0</v>
      </c>
      <c r="I600" s="240">
        <v>100</v>
      </c>
      <c r="J600" s="240">
        <f t="shared" si="75"/>
        <v>100</v>
      </c>
      <c r="K600" s="241">
        <f t="shared" si="74"/>
        <v>100</v>
      </c>
      <c r="L600" s="240">
        <f t="shared" si="69"/>
        <v>0</v>
      </c>
    </row>
    <row r="601" spans="1:12" x14ac:dyDescent="0.45">
      <c r="A601" t="s">
        <v>416</v>
      </c>
      <c r="B601" s="144" t="s">
        <v>417</v>
      </c>
      <c r="C601" s="144" t="s">
        <v>957</v>
      </c>
      <c r="D601" s="36" t="str">
        <f t="shared" si="70"/>
        <v>CP869-Vaccinia - 1st Donation</v>
      </c>
      <c r="E601" s="36">
        <f t="shared" si="71"/>
        <v>0</v>
      </c>
      <c r="F601" s="36" t="str">
        <f t="shared" si="72"/>
        <v>CP869-0</v>
      </c>
      <c r="G601" s="147">
        <f t="shared" si="73"/>
        <v>0</v>
      </c>
      <c r="H601" s="5">
        <v>0</v>
      </c>
      <c r="J601" s="5">
        <v>150</v>
      </c>
      <c r="K601" s="143">
        <f t="shared" si="74"/>
        <v>150</v>
      </c>
      <c r="L601" s="5">
        <f t="shared" si="69"/>
        <v>0</v>
      </c>
    </row>
    <row r="602" spans="1:12" x14ac:dyDescent="0.45">
      <c r="A602" t="s">
        <v>416</v>
      </c>
      <c r="B602" s="144" t="s">
        <v>417</v>
      </c>
      <c r="C602" s="144" t="s">
        <v>958</v>
      </c>
      <c r="D602" s="36" t="str">
        <f t="shared" si="70"/>
        <v>CP869-Vaccinia - 2nd Donation</v>
      </c>
      <c r="E602" s="36">
        <f t="shared" si="71"/>
        <v>0</v>
      </c>
      <c r="F602" s="36" t="str">
        <f t="shared" si="72"/>
        <v>CP869-0</v>
      </c>
      <c r="G602" s="147">
        <f t="shared" si="73"/>
        <v>0</v>
      </c>
      <c r="H602" s="5">
        <v>0</v>
      </c>
      <c r="J602" s="5">
        <v>250</v>
      </c>
      <c r="K602" s="143">
        <f t="shared" si="74"/>
        <v>250</v>
      </c>
      <c r="L602" s="5">
        <f t="shared" si="69"/>
        <v>0</v>
      </c>
    </row>
    <row r="603" spans="1:12" x14ac:dyDescent="0.45">
      <c r="A603" t="s">
        <v>416</v>
      </c>
      <c r="B603" s="144" t="s">
        <v>417</v>
      </c>
      <c r="C603" s="144" t="s">
        <v>959</v>
      </c>
      <c r="D603" s="36" t="str">
        <f t="shared" si="70"/>
        <v>CP869-Vaccinia - 3rd Donation</v>
      </c>
      <c r="E603" s="36">
        <f t="shared" si="71"/>
        <v>0</v>
      </c>
      <c r="F603" s="36" t="str">
        <f t="shared" si="72"/>
        <v>CP869-0</v>
      </c>
      <c r="G603" s="147">
        <f t="shared" si="73"/>
        <v>0</v>
      </c>
      <c r="H603" s="5">
        <v>0</v>
      </c>
      <c r="J603" s="5">
        <v>300</v>
      </c>
      <c r="K603" s="143">
        <f t="shared" si="74"/>
        <v>300</v>
      </c>
      <c r="L603" s="5">
        <f t="shared" si="69"/>
        <v>0</v>
      </c>
    </row>
    <row r="604" spans="1:12" x14ac:dyDescent="0.45">
      <c r="A604" t="s">
        <v>416</v>
      </c>
      <c r="B604" s="144" t="s">
        <v>417</v>
      </c>
      <c r="C604" s="144" t="s">
        <v>960</v>
      </c>
      <c r="D604" s="36" t="str">
        <f t="shared" si="70"/>
        <v>CP869-Vaccinia - 4th Donation</v>
      </c>
      <c r="E604" s="36">
        <f t="shared" si="71"/>
        <v>0</v>
      </c>
      <c r="F604" s="36" t="str">
        <f t="shared" si="72"/>
        <v>CP869-0</v>
      </c>
      <c r="G604" s="147">
        <f t="shared" si="73"/>
        <v>0</v>
      </c>
      <c r="H604" s="5">
        <v>0</v>
      </c>
      <c r="J604" s="5">
        <v>300</v>
      </c>
      <c r="K604" s="143">
        <f t="shared" si="74"/>
        <v>300</v>
      </c>
      <c r="L604" s="5">
        <f t="shared" si="69"/>
        <v>0</v>
      </c>
    </row>
    <row r="605" spans="1:12" x14ac:dyDescent="0.45">
      <c r="A605" t="s">
        <v>596</v>
      </c>
      <c r="B605" t="s">
        <v>597</v>
      </c>
      <c r="C605" t="s">
        <v>942</v>
      </c>
      <c r="D605" s="361" t="str">
        <f t="shared" si="70"/>
        <v>CP226-2X Week Anti-D Pre-Existing</v>
      </c>
      <c r="E605" s="361" t="str">
        <f t="shared" si="71"/>
        <v>RETURN - 2nd don of the week -BONUS</v>
      </c>
      <c r="F605" s="361" t="str">
        <f t="shared" si="72"/>
        <v>CP226-RETURN - 2nd don of the week -BONUS</v>
      </c>
      <c r="G605" s="147">
        <f t="shared" si="73"/>
        <v>5</v>
      </c>
      <c r="H605" s="240">
        <f>200-2*(VLOOKUP(B605&amp;"-P Anti-D Pre-Existing Standard", AntiDSpecialty,4, FALSE))- 2*(VLOOKUP(B605&amp;"-P Anti-D Pre-Existing Standard", AntiDSpecialty,5, FALSE))-G605</f>
        <v>55</v>
      </c>
      <c r="I605" s="240"/>
      <c r="J605" s="240">
        <f t="shared" ref="J605:J636" si="76">G605+H605+I605</f>
        <v>60</v>
      </c>
      <c r="K605" s="241">
        <f t="shared" si="74"/>
        <v>50</v>
      </c>
      <c r="L605" s="240">
        <f t="shared" si="69"/>
        <v>10</v>
      </c>
    </row>
    <row r="606" spans="1:12" x14ac:dyDescent="0.45">
      <c r="A606" t="s">
        <v>596</v>
      </c>
      <c r="B606" t="s">
        <v>597</v>
      </c>
      <c r="C606" s="165" t="s">
        <v>943</v>
      </c>
      <c r="D606" s="36" t="str">
        <f t="shared" si="70"/>
        <v>CP226-2X Week P Anti-D</v>
      </c>
      <c r="E606" s="36" t="str">
        <f t="shared" si="71"/>
        <v>RETURN - 2nd don of the week -BONUS</v>
      </c>
      <c r="F606" s="36" t="str">
        <f t="shared" si="72"/>
        <v>CP226-RETURN - 2nd don of the week -BONUS</v>
      </c>
      <c r="G606" s="147">
        <f t="shared" si="73"/>
        <v>5</v>
      </c>
      <c r="H606" s="240">
        <f>200-2*(VLOOKUP(B606&amp;"-P Anti-D Standard", AntiDSpecialty,4, FALSE))- 2*(VLOOKUP(B606&amp;"-P Anti-D Standard", AntiDSpecialty,5, FALSE))-G606</f>
        <v>55</v>
      </c>
      <c r="J606" s="5">
        <f t="shared" si="76"/>
        <v>60</v>
      </c>
      <c r="K606" s="143">
        <f t="shared" si="74"/>
        <v>50</v>
      </c>
      <c r="L606" s="5">
        <f t="shared" si="69"/>
        <v>10</v>
      </c>
    </row>
    <row r="607" spans="1:12" x14ac:dyDescent="0.45">
      <c r="A607" t="s">
        <v>596</v>
      </c>
      <c r="B607" t="s">
        <v>597</v>
      </c>
      <c r="C607" t="s">
        <v>962</v>
      </c>
      <c r="D607" s="361" t="str">
        <f t="shared" si="70"/>
        <v>CP226-2X Week P HBS Pre-Existing</v>
      </c>
      <c r="E607" s="361" t="str">
        <f t="shared" si="71"/>
        <v>RETURN - 2nd don of the week -BONUS</v>
      </c>
      <c r="F607" s="361" t="str">
        <f t="shared" si="72"/>
        <v>CP226-RETURN - 2nd don of the week -BONUS</v>
      </c>
      <c r="G607" s="147">
        <f t="shared" si="73"/>
        <v>5</v>
      </c>
      <c r="H607" s="240"/>
      <c r="I607" s="240"/>
      <c r="J607" s="240">
        <f t="shared" si="76"/>
        <v>5</v>
      </c>
      <c r="K607" s="241" t="e">
        <f t="shared" si="74"/>
        <v>#N/A</v>
      </c>
      <c r="L607" s="240" t="e">
        <f t="shared" si="69"/>
        <v>#N/A</v>
      </c>
    </row>
    <row r="608" spans="1:12" x14ac:dyDescent="0.45">
      <c r="A608" t="s">
        <v>596</v>
      </c>
      <c r="B608" t="s">
        <v>597</v>
      </c>
      <c r="C608" t="s">
        <v>983</v>
      </c>
      <c r="D608" s="361" t="str">
        <f t="shared" si="70"/>
        <v>CP226-2X Week P HBS TWINRX</v>
      </c>
      <c r="E608" s="361" t="str">
        <f t="shared" si="71"/>
        <v>RETURN - 2nd don of the week -BONUS</v>
      </c>
      <c r="F608" s="361" t="str">
        <f t="shared" si="72"/>
        <v>CP226-RETURN - 2nd don of the week -BONUS</v>
      </c>
      <c r="G608" s="147">
        <f t="shared" si="73"/>
        <v>5</v>
      </c>
      <c r="H608" s="240"/>
      <c r="I608" s="240"/>
      <c r="J608" s="240">
        <f t="shared" si="76"/>
        <v>5</v>
      </c>
      <c r="K608" s="241" t="e">
        <f t="shared" si="74"/>
        <v>#N/A</v>
      </c>
      <c r="L608" s="240" t="e">
        <f t="shared" si="69"/>
        <v>#N/A</v>
      </c>
    </row>
    <row r="609" spans="1:12" x14ac:dyDescent="0.45">
      <c r="A609" t="s">
        <v>596</v>
      </c>
      <c r="B609" s="334" t="s">
        <v>597</v>
      </c>
      <c r="C609" s="334" t="s">
        <v>945</v>
      </c>
      <c r="D609" s="36" t="str">
        <f t="shared" si="70"/>
        <v>CP226-2X Week P RSV Pre-Existing</v>
      </c>
      <c r="E609" s="36" t="str">
        <f t="shared" si="71"/>
        <v>RETURN - 2nd don of the week -BONUS</v>
      </c>
      <c r="F609" s="36" t="str">
        <f t="shared" si="72"/>
        <v>CP226-RETURN - 2nd don of the week -BONUS</v>
      </c>
      <c r="G609" s="147">
        <f t="shared" si="73"/>
        <v>5</v>
      </c>
      <c r="H609" s="5">
        <v>10</v>
      </c>
      <c r="J609" s="5">
        <f t="shared" si="76"/>
        <v>15</v>
      </c>
      <c r="K609" s="143">
        <f t="shared" si="74"/>
        <v>15</v>
      </c>
      <c r="L609" s="5">
        <f t="shared" si="69"/>
        <v>0</v>
      </c>
    </row>
    <row r="610" spans="1:12" x14ac:dyDescent="0.45">
      <c r="A610" t="s">
        <v>596</v>
      </c>
      <c r="B610" t="s">
        <v>597</v>
      </c>
      <c r="C610" t="s">
        <v>985</v>
      </c>
      <c r="D610" s="239" t="str">
        <f t="shared" si="70"/>
        <v>CP226-Anthrax Booster Immunization</v>
      </c>
      <c r="E610" s="239">
        <f t="shared" si="71"/>
        <v>0</v>
      </c>
      <c r="F610" s="239" t="str">
        <f t="shared" si="72"/>
        <v>CP226-0</v>
      </c>
      <c r="G610" s="147">
        <f t="shared" si="73"/>
        <v>0</v>
      </c>
      <c r="H610" s="240"/>
      <c r="I610" s="240">
        <v>200</v>
      </c>
      <c r="J610" s="240">
        <f t="shared" si="76"/>
        <v>200</v>
      </c>
      <c r="K610" s="241">
        <f t="shared" si="74"/>
        <v>200</v>
      </c>
      <c r="L610" s="240">
        <f t="shared" si="69"/>
        <v>0</v>
      </c>
    </row>
    <row r="611" spans="1:12" x14ac:dyDescent="0.45">
      <c r="A611" t="s">
        <v>596</v>
      </c>
      <c r="B611" t="s">
        <v>597</v>
      </c>
      <c r="C611" t="s">
        <v>986</v>
      </c>
      <c r="D611" s="239" t="str">
        <f t="shared" si="70"/>
        <v>CP226-Anthrax P1 (1 Month Priming) Imm</v>
      </c>
      <c r="E611" s="239">
        <f t="shared" si="71"/>
        <v>0</v>
      </c>
      <c r="F611" s="239" t="str">
        <f t="shared" si="72"/>
        <v>CP226-0</v>
      </c>
      <c r="G611" s="147">
        <f t="shared" si="73"/>
        <v>0</v>
      </c>
      <c r="H611" s="240"/>
      <c r="I611" s="240">
        <v>75</v>
      </c>
      <c r="J611" s="240">
        <f t="shared" si="76"/>
        <v>75</v>
      </c>
      <c r="K611" s="241">
        <f t="shared" si="74"/>
        <v>75</v>
      </c>
      <c r="L611" s="240">
        <f t="shared" si="69"/>
        <v>0</v>
      </c>
    </row>
    <row r="612" spans="1:12" x14ac:dyDescent="0.45">
      <c r="A612" t="s">
        <v>596</v>
      </c>
      <c r="B612" t="s">
        <v>597</v>
      </c>
      <c r="C612" t="s">
        <v>987</v>
      </c>
      <c r="D612" s="239" t="str">
        <f t="shared" si="70"/>
        <v>CP226-Anthrax P6 (6 Month Priming) Imm</v>
      </c>
      <c r="E612" s="239">
        <f t="shared" si="71"/>
        <v>0</v>
      </c>
      <c r="F612" s="239" t="str">
        <f t="shared" si="72"/>
        <v>CP226-0</v>
      </c>
      <c r="G612" s="147">
        <f t="shared" si="73"/>
        <v>0</v>
      </c>
      <c r="H612" s="240"/>
      <c r="I612" s="240">
        <v>125</v>
      </c>
      <c r="J612" s="240">
        <f t="shared" si="76"/>
        <v>125</v>
      </c>
      <c r="K612" s="241">
        <f t="shared" si="74"/>
        <v>125</v>
      </c>
      <c r="L612" s="240">
        <f t="shared" si="69"/>
        <v>0</v>
      </c>
    </row>
    <row r="613" spans="1:12" x14ac:dyDescent="0.45">
      <c r="A613" t="s">
        <v>596</v>
      </c>
      <c r="B613" t="s">
        <v>597</v>
      </c>
      <c r="C613" t="s">
        <v>988</v>
      </c>
      <c r="D613" s="239" t="str">
        <f t="shared" si="70"/>
        <v>CP226-Anthrax PO (Day 0 Priming) Immun</v>
      </c>
      <c r="E613" s="239">
        <f t="shared" si="71"/>
        <v>0</v>
      </c>
      <c r="F613" s="239" t="str">
        <f t="shared" si="72"/>
        <v>CP226-0</v>
      </c>
      <c r="G613" s="147">
        <f t="shared" si="73"/>
        <v>0</v>
      </c>
      <c r="H613" s="240"/>
      <c r="I613" s="240">
        <v>25</v>
      </c>
      <c r="J613" s="240">
        <f t="shared" si="76"/>
        <v>25</v>
      </c>
      <c r="K613" s="241">
        <f t="shared" si="74"/>
        <v>25</v>
      </c>
      <c r="L613" s="240">
        <f t="shared" si="69"/>
        <v>0</v>
      </c>
    </row>
    <row r="614" spans="1:12" x14ac:dyDescent="0.45">
      <c r="A614" t="s">
        <v>596</v>
      </c>
      <c r="B614" t="s">
        <v>597</v>
      </c>
      <c r="C614" t="s">
        <v>989</v>
      </c>
      <c r="D614" s="239" t="str">
        <f t="shared" si="70"/>
        <v>CP226-Anthrax Referral</v>
      </c>
      <c r="E614" s="239">
        <f t="shared" si="71"/>
        <v>0</v>
      </c>
      <c r="F614" s="239" t="str">
        <f t="shared" si="72"/>
        <v>CP226-0</v>
      </c>
      <c r="G614" s="147">
        <f t="shared" si="73"/>
        <v>0</v>
      </c>
      <c r="H614" s="240"/>
      <c r="I614" s="240">
        <v>100</v>
      </c>
      <c r="J614" s="240">
        <f t="shared" si="76"/>
        <v>100</v>
      </c>
      <c r="K614" s="241">
        <f t="shared" si="74"/>
        <v>100</v>
      </c>
      <c r="L614" s="240">
        <f t="shared" si="69"/>
        <v>0</v>
      </c>
    </row>
    <row r="615" spans="1:12" x14ac:dyDescent="0.45">
      <c r="A615" t="s">
        <v>596</v>
      </c>
      <c r="B615" t="s">
        <v>597</v>
      </c>
      <c r="C615" t="s">
        <v>990</v>
      </c>
      <c r="D615" s="239" t="str">
        <f t="shared" si="70"/>
        <v>CP226-P Anthrax 1st Donation</v>
      </c>
      <c r="E615" s="239">
        <f t="shared" si="71"/>
        <v>0</v>
      </c>
      <c r="F615" s="239" t="str">
        <f t="shared" si="72"/>
        <v>CP226-0</v>
      </c>
      <c r="G615" s="147">
        <f t="shared" si="73"/>
        <v>0</v>
      </c>
      <c r="H615" s="240"/>
      <c r="I615" s="240">
        <v>50</v>
      </c>
      <c r="J615" s="240">
        <f t="shared" si="76"/>
        <v>50</v>
      </c>
      <c r="K615" s="241">
        <f t="shared" si="74"/>
        <v>50</v>
      </c>
      <c r="L615" s="240">
        <f t="shared" si="69"/>
        <v>0</v>
      </c>
    </row>
    <row r="616" spans="1:12" x14ac:dyDescent="0.45">
      <c r="A616" t="s">
        <v>596</v>
      </c>
      <c r="B616" t="s">
        <v>597</v>
      </c>
      <c r="C616" t="s">
        <v>991</v>
      </c>
      <c r="D616" s="239" t="str">
        <f t="shared" si="70"/>
        <v>CP226-P Anthrax 2nd Donation</v>
      </c>
      <c r="E616" s="239">
        <f t="shared" si="71"/>
        <v>0</v>
      </c>
      <c r="F616" s="239" t="str">
        <f t="shared" si="72"/>
        <v>CP226-0</v>
      </c>
      <c r="G616" s="147">
        <f t="shared" si="73"/>
        <v>0</v>
      </c>
      <c r="H616" s="240"/>
      <c r="I616" s="240">
        <v>50</v>
      </c>
      <c r="J616" s="240">
        <f t="shared" si="76"/>
        <v>50</v>
      </c>
      <c r="K616" s="241">
        <f t="shared" si="74"/>
        <v>50</v>
      </c>
      <c r="L616" s="240">
        <f t="shared" si="69"/>
        <v>0</v>
      </c>
    </row>
    <row r="617" spans="1:12" x14ac:dyDescent="0.45">
      <c r="A617" t="s">
        <v>596</v>
      </c>
      <c r="B617" t="s">
        <v>597</v>
      </c>
      <c r="C617" t="s">
        <v>992</v>
      </c>
      <c r="D617" s="239" t="str">
        <f t="shared" si="70"/>
        <v>CP226-P Anthrax 3rd Donation</v>
      </c>
      <c r="E617" s="239">
        <f t="shared" si="71"/>
        <v>0</v>
      </c>
      <c r="F617" s="239" t="str">
        <f t="shared" si="72"/>
        <v>CP226-0</v>
      </c>
      <c r="G617" s="147">
        <f t="shared" si="73"/>
        <v>0</v>
      </c>
      <c r="H617" s="240"/>
      <c r="I617" s="240">
        <v>50</v>
      </c>
      <c r="J617" s="240">
        <f t="shared" si="76"/>
        <v>50</v>
      </c>
      <c r="K617" s="241">
        <f t="shared" si="74"/>
        <v>50</v>
      </c>
      <c r="L617" s="240">
        <f t="shared" si="69"/>
        <v>0</v>
      </c>
    </row>
    <row r="618" spans="1:12" x14ac:dyDescent="0.45">
      <c r="A618" t="s">
        <v>596</v>
      </c>
      <c r="B618" t="s">
        <v>597</v>
      </c>
      <c r="C618" t="s">
        <v>993</v>
      </c>
      <c r="D618" s="239" t="str">
        <f t="shared" si="70"/>
        <v>CP226-P Anthrax 4th Donation</v>
      </c>
      <c r="E618" s="239">
        <f t="shared" si="71"/>
        <v>0</v>
      </c>
      <c r="F618" s="239" t="str">
        <f t="shared" si="72"/>
        <v>CP226-0</v>
      </c>
      <c r="G618" s="147">
        <f t="shared" si="73"/>
        <v>0</v>
      </c>
      <c r="H618" s="240"/>
      <c r="I618" s="240">
        <v>50</v>
      </c>
      <c r="J618" s="240">
        <f t="shared" si="76"/>
        <v>50</v>
      </c>
      <c r="K618" s="241">
        <f t="shared" si="74"/>
        <v>50</v>
      </c>
      <c r="L618" s="240">
        <f t="shared" si="69"/>
        <v>0</v>
      </c>
    </row>
    <row r="619" spans="1:12" x14ac:dyDescent="0.45">
      <c r="A619" t="s">
        <v>596</v>
      </c>
      <c r="B619" t="s">
        <v>597</v>
      </c>
      <c r="C619" t="s">
        <v>994</v>
      </c>
      <c r="D619" s="239" t="str">
        <f t="shared" si="70"/>
        <v>CP226-P Anthrax 5th Donation</v>
      </c>
      <c r="E619" s="239">
        <f t="shared" si="71"/>
        <v>0</v>
      </c>
      <c r="F619" s="239" t="str">
        <f t="shared" si="72"/>
        <v>CP226-0</v>
      </c>
      <c r="G619" s="147">
        <f t="shared" si="73"/>
        <v>0</v>
      </c>
      <c r="H619" s="240"/>
      <c r="I619" s="240">
        <v>50</v>
      </c>
      <c r="J619" s="240">
        <f t="shared" si="76"/>
        <v>50</v>
      </c>
      <c r="K619" s="241">
        <f t="shared" si="74"/>
        <v>50</v>
      </c>
      <c r="L619" s="240">
        <f t="shared" si="69"/>
        <v>0</v>
      </c>
    </row>
    <row r="620" spans="1:12" x14ac:dyDescent="0.45">
      <c r="A620" t="s">
        <v>596</v>
      </c>
      <c r="B620" t="s">
        <v>597</v>
      </c>
      <c r="C620" t="s">
        <v>995</v>
      </c>
      <c r="D620" s="239" t="str">
        <f t="shared" si="70"/>
        <v>CP226-P Anthrax 6th Donation</v>
      </c>
      <c r="E620" s="239">
        <f t="shared" si="71"/>
        <v>0</v>
      </c>
      <c r="F620" s="239" t="str">
        <f t="shared" si="72"/>
        <v>CP226-0</v>
      </c>
      <c r="G620" s="147">
        <f t="shared" si="73"/>
        <v>0</v>
      </c>
      <c r="H620" s="240"/>
      <c r="I620" s="240">
        <v>50</v>
      </c>
      <c r="J620" s="240">
        <f t="shared" si="76"/>
        <v>50</v>
      </c>
      <c r="K620" s="241">
        <f t="shared" si="74"/>
        <v>50</v>
      </c>
      <c r="L620" s="240">
        <f t="shared" si="69"/>
        <v>0</v>
      </c>
    </row>
    <row r="621" spans="1:12" x14ac:dyDescent="0.45">
      <c r="A621" t="s">
        <v>596</v>
      </c>
      <c r="B621" t="s">
        <v>597</v>
      </c>
      <c r="C621" t="s">
        <v>996</v>
      </c>
      <c r="D621" s="239" t="str">
        <f t="shared" si="70"/>
        <v>CP226-P Anthrax 7th Donation</v>
      </c>
      <c r="E621" s="239">
        <f t="shared" si="71"/>
        <v>0</v>
      </c>
      <c r="F621" s="239" t="str">
        <f t="shared" si="72"/>
        <v>CP226-0</v>
      </c>
      <c r="G621" s="147">
        <f t="shared" si="73"/>
        <v>0</v>
      </c>
      <c r="H621" s="240"/>
      <c r="I621" s="240">
        <v>50</v>
      </c>
      <c r="J621" s="240">
        <f t="shared" si="76"/>
        <v>50</v>
      </c>
      <c r="K621" s="241">
        <f t="shared" si="74"/>
        <v>50</v>
      </c>
      <c r="L621" s="240">
        <f t="shared" si="69"/>
        <v>0</v>
      </c>
    </row>
    <row r="622" spans="1:12" x14ac:dyDescent="0.45">
      <c r="A622" t="s">
        <v>596</v>
      </c>
      <c r="B622" t="s">
        <v>597</v>
      </c>
      <c r="C622" t="s">
        <v>997</v>
      </c>
      <c r="D622" s="239" t="str">
        <f t="shared" si="70"/>
        <v>CP226-P Anthrax 8th Donation</v>
      </c>
      <c r="E622" s="239">
        <f t="shared" si="71"/>
        <v>0</v>
      </c>
      <c r="F622" s="239" t="str">
        <f t="shared" si="72"/>
        <v>CP226-0</v>
      </c>
      <c r="G622" s="147">
        <f t="shared" si="73"/>
        <v>0</v>
      </c>
      <c r="H622" s="240"/>
      <c r="I622" s="240">
        <v>50</v>
      </c>
      <c r="J622" s="240">
        <f t="shared" si="76"/>
        <v>50</v>
      </c>
      <c r="K622" s="241">
        <f t="shared" si="74"/>
        <v>50</v>
      </c>
      <c r="L622" s="240">
        <f t="shared" si="69"/>
        <v>0</v>
      </c>
    </row>
    <row r="623" spans="1:12" x14ac:dyDescent="0.45">
      <c r="A623" t="s">
        <v>596</v>
      </c>
      <c r="B623" t="s">
        <v>597</v>
      </c>
      <c r="C623" t="s">
        <v>998</v>
      </c>
      <c r="D623" s="239" t="str">
        <f t="shared" si="70"/>
        <v>CP226-P Anthrax Standard</v>
      </c>
      <c r="E623" s="239">
        <f t="shared" si="71"/>
        <v>0</v>
      </c>
      <c r="F623" s="239" t="str">
        <f t="shared" si="72"/>
        <v>CP226-0</v>
      </c>
      <c r="G623" s="147">
        <f t="shared" si="73"/>
        <v>0</v>
      </c>
      <c r="H623" s="240"/>
      <c r="I623" s="240">
        <v>100</v>
      </c>
      <c r="J623" s="240">
        <f t="shared" si="76"/>
        <v>100</v>
      </c>
      <c r="K623" s="241">
        <f t="shared" si="74"/>
        <v>100</v>
      </c>
      <c r="L623" s="240">
        <f t="shared" si="69"/>
        <v>0</v>
      </c>
    </row>
    <row r="624" spans="1:12" x14ac:dyDescent="0.45">
      <c r="A624" t="s">
        <v>596</v>
      </c>
      <c r="B624" t="s">
        <v>597</v>
      </c>
      <c r="C624" t="s">
        <v>946</v>
      </c>
      <c r="D624" s="36" t="str">
        <f t="shared" si="70"/>
        <v>CP226-P Anti-D Pre-Existing Standard</v>
      </c>
      <c r="E624" s="36" t="str">
        <f t="shared" si="71"/>
        <v>RETURN - 1st don of the week -STD</v>
      </c>
      <c r="F624" s="36" t="str">
        <f t="shared" si="72"/>
        <v>CP226-RETURN - 1st don of the week -STD</v>
      </c>
      <c r="G624" s="147">
        <f t="shared" si="73"/>
        <v>50</v>
      </c>
      <c r="H624" s="5">
        <v>20</v>
      </c>
      <c r="J624" s="5">
        <f t="shared" si="76"/>
        <v>70</v>
      </c>
      <c r="K624" s="143">
        <f t="shared" si="74"/>
        <v>75</v>
      </c>
      <c r="L624" s="5">
        <f t="shared" si="69"/>
        <v>-5</v>
      </c>
    </row>
    <row r="625" spans="1:12" x14ac:dyDescent="0.45">
      <c r="A625" t="s">
        <v>596</v>
      </c>
      <c r="B625" t="s">
        <v>597</v>
      </c>
      <c r="C625" t="s">
        <v>947</v>
      </c>
      <c r="D625" s="36" t="str">
        <f t="shared" si="70"/>
        <v>CP226-P Anti-D Standard</v>
      </c>
      <c r="E625" s="450" t="str">
        <f t="shared" si="71"/>
        <v>RETURN - 1st don of the week -STD</v>
      </c>
      <c r="F625" s="36" t="str">
        <f t="shared" si="72"/>
        <v>CP226-RETURN - 1st don of the week -STD</v>
      </c>
      <c r="G625" s="147">
        <f t="shared" si="73"/>
        <v>50</v>
      </c>
      <c r="H625" s="5">
        <v>20</v>
      </c>
      <c r="J625" s="5">
        <f t="shared" si="76"/>
        <v>70</v>
      </c>
      <c r="K625" s="143">
        <f t="shared" si="74"/>
        <v>75</v>
      </c>
      <c r="L625" s="5">
        <f t="shared" si="69"/>
        <v>-5</v>
      </c>
    </row>
    <row r="626" spans="1:12" s="352" customFormat="1" x14ac:dyDescent="0.45">
      <c r="A626" t="s">
        <v>596</v>
      </c>
      <c r="B626" t="s">
        <v>597</v>
      </c>
      <c r="C626" t="s">
        <v>949</v>
      </c>
      <c r="D626" s="239" t="str">
        <f t="shared" si="70"/>
        <v>CP226-P Denovo Non-Injectable</v>
      </c>
      <c r="E626" s="239">
        <f t="shared" si="71"/>
        <v>0</v>
      </c>
      <c r="F626" s="239" t="str">
        <f t="shared" si="72"/>
        <v>CP226-0</v>
      </c>
      <c r="G626" s="147">
        <f t="shared" si="73"/>
        <v>0</v>
      </c>
      <c r="H626" s="240">
        <v>50</v>
      </c>
      <c r="I626" s="240"/>
      <c r="J626" s="240">
        <f t="shared" si="76"/>
        <v>50</v>
      </c>
      <c r="K626" s="241">
        <f t="shared" si="74"/>
        <v>50</v>
      </c>
      <c r="L626" s="240">
        <f t="shared" si="69"/>
        <v>0</v>
      </c>
    </row>
    <row r="627" spans="1:12" x14ac:dyDescent="0.45">
      <c r="A627" t="s">
        <v>596</v>
      </c>
      <c r="B627" t="s">
        <v>597</v>
      </c>
      <c r="C627" t="s">
        <v>963</v>
      </c>
      <c r="D627" s="36" t="str">
        <f t="shared" si="70"/>
        <v>CP226-P HBS Pre-Existing Standard</v>
      </c>
      <c r="E627" s="36" t="str">
        <f t="shared" si="71"/>
        <v>RETURN - 1st don of the week -STD</v>
      </c>
      <c r="F627" s="36" t="str">
        <f t="shared" si="72"/>
        <v>CP226-RETURN - 1st don of the week -STD</v>
      </c>
      <c r="G627" s="147">
        <f t="shared" si="73"/>
        <v>50</v>
      </c>
      <c r="H627" s="5">
        <v>20</v>
      </c>
      <c r="J627" s="5">
        <f t="shared" si="76"/>
        <v>70</v>
      </c>
      <c r="K627" s="143">
        <f t="shared" si="74"/>
        <v>70</v>
      </c>
      <c r="L627" s="5">
        <f t="shared" si="69"/>
        <v>0</v>
      </c>
    </row>
    <row r="628" spans="1:12" x14ac:dyDescent="0.45">
      <c r="A628" t="s">
        <v>596</v>
      </c>
      <c r="B628" t="s">
        <v>597</v>
      </c>
      <c r="C628" t="s">
        <v>999</v>
      </c>
      <c r="D628" s="36" t="str">
        <f t="shared" si="70"/>
        <v>CP226-P HBS TWINRIX Standard</v>
      </c>
      <c r="E628" s="36" t="str">
        <f t="shared" si="71"/>
        <v>RETURN - 1st don of the week -STD</v>
      </c>
      <c r="F628" s="36" t="str">
        <f t="shared" si="72"/>
        <v>CP226-RETURN - 1st don of the week -STD</v>
      </c>
      <c r="G628" s="147">
        <f t="shared" si="73"/>
        <v>50</v>
      </c>
      <c r="H628" s="5">
        <v>20</v>
      </c>
      <c r="J628" s="5">
        <f t="shared" si="76"/>
        <v>70</v>
      </c>
      <c r="K628" s="143">
        <f t="shared" si="74"/>
        <v>70</v>
      </c>
      <c r="L628" s="5">
        <f t="shared" si="69"/>
        <v>0</v>
      </c>
    </row>
    <row r="629" spans="1:12" x14ac:dyDescent="0.45">
      <c r="A629" t="s">
        <v>596</v>
      </c>
      <c r="B629" s="334" t="s">
        <v>597</v>
      </c>
      <c r="C629" s="334" t="s">
        <v>955</v>
      </c>
      <c r="D629" s="36" t="str">
        <f t="shared" si="70"/>
        <v>CP226-P RSV Pre-Existing Standard</v>
      </c>
      <c r="E629" s="36" t="str">
        <f t="shared" si="71"/>
        <v>RETURN - 1st don of the week -STD</v>
      </c>
      <c r="F629" s="36" t="str">
        <f t="shared" si="72"/>
        <v>CP226-RETURN - 1st don of the week -STD</v>
      </c>
      <c r="G629" s="147">
        <f t="shared" si="73"/>
        <v>50</v>
      </c>
      <c r="J629" s="5">
        <f t="shared" si="76"/>
        <v>50</v>
      </c>
      <c r="K629" s="143">
        <f t="shared" si="74"/>
        <v>50</v>
      </c>
      <c r="L629" s="5">
        <f t="shared" si="69"/>
        <v>0</v>
      </c>
    </row>
    <row r="630" spans="1:12" x14ac:dyDescent="0.45">
      <c r="A630" t="s">
        <v>596</v>
      </c>
      <c r="B630" t="s">
        <v>597</v>
      </c>
      <c r="C630" t="s">
        <v>956</v>
      </c>
      <c r="D630" s="36" t="str">
        <f t="shared" si="70"/>
        <v>CP226-P Vaccinia Standard</v>
      </c>
      <c r="E630" s="36">
        <f t="shared" si="71"/>
        <v>0</v>
      </c>
      <c r="F630" s="36" t="str">
        <f t="shared" si="72"/>
        <v>CP226-0</v>
      </c>
      <c r="G630" s="147">
        <f t="shared" si="73"/>
        <v>0</v>
      </c>
      <c r="I630" s="5">
        <v>100</v>
      </c>
      <c r="J630" s="5">
        <f t="shared" si="76"/>
        <v>100</v>
      </c>
      <c r="K630" s="143">
        <f t="shared" si="74"/>
        <v>100</v>
      </c>
      <c r="L630" s="5">
        <f t="shared" si="69"/>
        <v>0</v>
      </c>
    </row>
    <row r="631" spans="1:12" x14ac:dyDescent="0.45">
      <c r="A631" t="s">
        <v>596</v>
      </c>
      <c r="B631" t="s">
        <v>597</v>
      </c>
      <c r="C631" t="s">
        <v>972</v>
      </c>
      <c r="D631" s="36" t="str">
        <f t="shared" si="70"/>
        <v>CP226-PVZV Pre-Existing Standard</v>
      </c>
      <c r="E631" s="36" t="str">
        <f t="shared" si="71"/>
        <v>RETURN - 1st don of the week -STD</v>
      </c>
      <c r="F631" s="36" t="str">
        <f t="shared" si="72"/>
        <v>CP226-RETURN - 1st don of the week -STD</v>
      </c>
      <c r="G631" s="147">
        <f t="shared" si="73"/>
        <v>50</v>
      </c>
      <c r="H631" s="5">
        <v>10</v>
      </c>
      <c r="J631" s="5">
        <f t="shared" si="76"/>
        <v>60</v>
      </c>
      <c r="K631" s="143">
        <f t="shared" si="74"/>
        <v>60</v>
      </c>
      <c r="L631" s="5">
        <f t="shared" si="69"/>
        <v>0</v>
      </c>
    </row>
    <row r="632" spans="1:12" x14ac:dyDescent="0.45">
      <c r="A632" t="s">
        <v>596</v>
      </c>
      <c r="B632" t="s">
        <v>597</v>
      </c>
      <c r="C632" t="s">
        <v>957</v>
      </c>
      <c r="D632" s="36" t="str">
        <f t="shared" si="70"/>
        <v>CP226-Vaccinia - 1st Donation</v>
      </c>
      <c r="E632" s="36">
        <f t="shared" si="71"/>
        <v>0</v>
      </c>
      <c r="F632" s="36" t="str">
        <f t="shared" si="72"/>
        <v>CP226-0</v>
      </c>
      <c r="G632" s="147">
        <f t="shared" si="73"/>
        <v>0</v>
      </c>
      <c r="I632" s="5">
        <v>150</v>
      </c>
      <c r="J632" s="5">
        <f t="shared" si="76"/>
        <v>150</v>
      </c>
      <c r="K632" s="143">
        <f t="shared" si="74"/>
        <v>150</v>
      </c>
      <c r="L632" s="5">
        <f t="shared" si="69"/>
        <v>0</v>
      </c>
    </row>
    <row r="633" spans="1:12" x14ac:dyDescent="0.45">
      <c r="A633" t="s">
        <v>596</v>
      </c>
      <c r="B633" t="s">
        <v>597</v>
      </c>
      <c r="C633" t="s">
        <v>958</v>
      </c>
      <c r="D633" s="36" t="str">
        <f t="shared" si="70"/>
        <v>CP226-Vaccinia - 2nd Donation</v>
      </c>
      <c r="E633" s="36">
        <f t="shared" si="71"/>
        <v>0</v>
      </c>
      <c r="F633" s="36" t="str">
        <f t="shared" si="72"/>
        <v>CP226-0</v>
      </c>
      <c r="G633" s="147">
        <f t="shared" si="73"/>
        <v>0</v>
      </c>
      <c r="I633" s="5">
        <v>250</v>
      </c>
      <c r="J633" s="5">
        <f t="shared" si="76"/>
        <v>250</v>
      </c>
      <c r="K633" s="143">
        <f t="shared" si="74"/>
        <v>250</v>
      </c>
      <c r="L633" s="5">
        <f t="shared" si="69"/>
        <v>0</v>
      </c>
    </row>
    <row r="634" spans="1:12" x14ac:dyDescent="0.45">
      <c r="A634" t="s">
        <v>596</v>
      </c>
      <c r="B634" t="s">
        <v>597</v>
      </c>
      <c r="C634" t="s">
        <v>959</v>
      </c>
      <c r="D634" s="36" t="str">
        <f t="shared" si="70"/>
        <v>CP226-Vaccinia - 3rd Donation</v>
      </c>
      <c r="E634" s="36">
        <f t="shared" si="71"/>
        <v>0</v>
      </c>
      <c r="F634" s="36" t="str">
        <f t="shared" si="72"/>
        <v>CP226-0</v>
      </c>
      <c r="G634" s="147">
        <f t="shared" si="73"/>
        <v>0</v>
      </c>
      <c r="I634" s="5">
        <v>300</v>
      </c>
      <c r="J634" s="5">
        <f t="shared" si="76"/>
        <v>300</v>
      </c>
      <c r="K634" s="143">
        <f t="shared" si="74"/>
        <v>300</v>
      </c>
      <c r="L634" s="5">
        <f t="shared" ref="L634:L697" si="77">J634-K634</f>
        <v>0</v>
      </c>
    </row>
    <row r="635" spans="1:12" x14ac:dyDescent="0.45">
      <c r="A635" t="s">
        <v>596</v>
      </c>
      <c r="B635" t="s">
        <v>597</v>
      </c>
      <c r="C635" t="s">
        <v>960</v>
      </c>
      <c r="D635" s="36" t="str">
        <f t="shared" si="70"/>
        <v>CP226-Vaccinia - 4th Donation</v>
      </c>
      <c r="E635" s="36">
        <f t="shared" si="71"/>
        <v>0</v>
      </c>
      <c r="F635" s="36" t="str">
        <f t="shared" si="72"/>
        <v>CP226-0</v>
      </c>
      <c r="G635" s="147">
        <f t="shared" si="73"/>
        <v>0</v>
      </c>
      <c r="I635" s="5">
        <v>300</v>
      </c>
      <c r="J635" s="5">
        <f t="shared" si="76"/>
        <v>300</v>
      </c>
      <c r="K635" s="143">
        <f t="shared" si="74"/>
        <v>300</v>
      </c>
      <c r="L635" s="5">
        <f t="shared" si="77"/>
        <v>0</v>
      </c>
    </row>
    <row r="636" spans="1:12" x14ac:dyDescent="0.45">
      <c r="A636" t="str">
        <f>VLOOKUP(B636,CenterLU,2,FALSE)</f>
        <v>Jonesboro</v>
      </c>
      <c r="B636" t="s">
        <v>597</v>
      </c>
      <c r="C636" t="s">
        <v>968</v>
      </c>
      <c r="D636" s="36" t="str">
        <f t="shared" si="70"/>
        <v>CP226-2X Week P VZV Pre-Existing</v>
      </c>
      <c r="E636" s="36" t="str">
        <f t="shared" si="71"/>
        <v>RETURN - 2nd don of the week -BONUS</v>
      </c>
      <c r="F636" s="36" t="str">
        <f t="shared" si="72"/>
        <v>CP226-RETURN - 2nd don of the week -BONUS</v>
      </c>
      <c r="G636" s="147">
        <f t="shared" si="73"/>
        <v>5</v>
      </c>
      <c r="J636" s="5">
        <f t="shared" si="76"/>
        <v>5</v>
      </c>
      <c r="K636" s="143" t="e">
        <f t="shared" si="74"/>
        <v>#N/A</v>
      </c>
      <c r="L636" s="5" t="e">
        <f t="shared" si="77"/>
        <v>#N/A</v>
      </c>
    </row>
    <row r="637" spans="1:12" x14ac:dyDescent="0.45">
      <c r="A637" t="s">
        <v>863</v>
      </c>
      <c r="B637" t="s">
        <v>864</v>
      </c>
      <c r="C637" t="s">
        <v>942</v>
      </c>
      <c r="D637" s="361" t="str">
        <f t="shared" si="70"/>
        <v>CP574-2X Week Anti-D Pre-Existing</v>
      </c>
      <c r="E637" s="361" t="str">
        <f t="shared" si="71"/>
        <v>RETURN - 2nd don of the week -BONUS</v>
      </c>
      <c r="F637" s="361" t="str">
        <f t="shared" si="72"/>
        <v>CP574-RETURN - 2nd don of the week -BONUS</v>
      </c>
      <c r="G637" s="147">
        <f t="shared" si="73"/>
        <v>25</v>
      </c>
      <c r="H637" s="240">
        <f>200-2*(VLOOKUP(B637&amp;"-P Anti-D Pre-Existing Standard", AntiDSpecialty,4, FALSE))- 2*(VLOOKUP(B637&amp;"-P Anti-D Pre-Existing Standard", AntiDSpecialty,5, FALSE))-G637</f>
        <v>55</v>
      </c>
      <c r="I637" s="240"/>
      <c r="J637" s="240">
        <f t="shared" ref="J637:J668" si="78">G637+H637+I637</f>
        <v>80</v>
      </c>
      <c r="K637" s="241">
        <f t="shared" si="74"/>
        <v>80</v>
      </c>
      <c r="L637" s="240">
        <f t="shared" si="77"/>
        <v>0</v>
      </c>
    </row>
    <row r="638" spans="1:12" x14ac:dyDescent="0.45">
      <c r="A638" t="s">
        <v>863</v>
      </c>
      <c r="B638" t="s">
        <v>864</v>
      </c>
      <c r="C638" s="144" t="s">
        <v>1001</v>
      </c>
      <c r="D638" s="36" t="str">
        <f t="shared" si="70"/>
        <v>CP574-2X Week P NORM KIG10_0</v>
      </c>
      <c r="E638" s="36" t="str">
        <f t="shared" si="71"/>
        <v>RETURN - 2nd don of the week -BONUS</v>
      </c>
      <c r="F638" s="36" t="str">
        <f t="shared" si="72"/>
        <v>CP574-RETURN - 2nd don of the week -BONUS</v>
      </c>
      <c r="G638" s="147">
        <f t="shared" si="73"/>
        <v>25</v>
      </c>
      <c r="H638" s="5">
        <v>10</v>
      </c>
      <c r="J638" s="5">
        <f t="shared" si="78"/>
        <v>35</v>
      </c>
      <c r="K638" s="143">
        <f t="shared" si="74"/>
        <v>35</v>
      </c>
      <c r="L638" s="5">
        <f t="shared" si="77"/>
        <v>0</v>
      </c>
    </row>
    <row r="639" spans="1:12" x14ac:dyDescent="0.45">
      <c r="A639" t="s">
        <v>863</v>
      </c>
      <c r="B639" t="s">
        <v>864</v>
      </c>
      <c r="C639" s="144" t="s">
        <v>1002</v>
      </c>
      <c r="D639" s="36" t="str">
        <f t="shared" si="70"/>
        <v>CP574-2X Week P NORM KIG10_2</v>
      </c>
      <c r="E639" s="36" t="str">
        <f t="shared" si="71"/>
        <v>RETURN - 2nd don of the week -BONUS</v>
      </c>
      <c r="F639" s="36" t="str">
        <f t="shared" si="72"/>
        <v>CP574-RETURN - 2nd don of the week -BONUS</v>
      </c>
      <c r="G639" s="147">
        <f t="shared" si="73"/>
        <v>25</v>
      </c>
      <c r="H639" s="5">
        <v>0</v>
      </c>
      <c r="J639" s="5">
        <f t="shared" si="78"/>
        <v>25</v>
      </c>
      <c r="K639" s="143">
        <f t="shared" si="74"/>
        <v>25</v>
      </c>
      <c r="L639" s="5">
        <f t="shared" si="77"/>
        <v>0</v>
      </c>
    </row>
    <row r="640" spans="1:12" x14ac:dyDescent="0.45">
      <c r="A640" t="s">
        <v>863</v>
      </c>
      <c r="B640" t="s">
        <v>864</v>
      </c>
      <c r="C640" s="144" t="s">
        <v>1003</v>
      </c>
      <c r="D640" s="36" t="str">
        <f t="shared" si="70"/>
        <v>CP574-2X Week P NORM KIG10_3</v>
      </c>
      <c r="E640" s="36" t="str">
        <f t="shared" si="71"/>
        <v>RETURN - 2nd don of the week -BONUS</v>
      </c>
      <c r="F640" s="36" t="str">
        <f t="shared" si="72"/>
        <v>CP574-RETURN - 2nd don of the week -BONUS</v>
      </c>
      <c r="G640" s="147">
        <f t="shared" si="73"/>
        <v>25</v>
      </c>
      <c r="H640" s="5">
        <v>0</v>
      </c>
      <c r="J640" s="5">
        <f t="shared" si="78"/>
        <v>25</v>
      </c>
      <c r="K640" s="143">
        <f t="shared" si="74"/>
        <v>25</v>
      </c>
      <c r="L640" s="5">
        <f t="shared" si="77"/>
        <v>0</v>
      </c>
    </row>
    <row r="641" spans="1:12" x14ac:dyDescent="0.45">
      <c r="A641" t="s">
        <v>863</v>
      </c>
      <c r="B641" t="s">
        <v>864</v>
      </c>
      <c r="C641" s="144" t="s">
        <v>1004</v>
      </c>
      <c r="D641" s="36" t="str">
        <f t="shared" si="70"/>
        <v>CP574-2X Week P NORM KIG10_4</v>
      </c>
      <c r="E641" s="36" t="str">
        <f t="shared" si="71"/>
        <v>RETURN - 2nd don of the week -BONUS</v>
      </c>
      <c r="F641" s="36" t="str">
        <f t="shared" si="72"/>
        <v>CP574-RETURN - 2nd don of the week -BONUS</v>
      </c>
      <c r="G641" s="147">
        <f t="shared" si="73"/>
        <v>25</v>
      </c>
      <c r="H641" s="5">
        <v>0</v>
      </c>
      <c r="J641" s="5">
        <f t="shared" si="78"/>
        <v>25</v>
      </c>
      <c r="K641" s="143">
        <f t="shared" si="74"/>
        <v>25</v>
      </c>
      <c r="L641" s="5">
        <f t="shared" si="77"/>
        <v>0</v>
      </c>
    </row>
    <row r="642" spans="1:12" x14ac:dyDescent="0.45">
      <c r="A642" t="s">
        <v>863</v>
      </c>
      <c r="B642" t="s">
        <v>864</v>
      </c>
      <c r="C642" t="s">
        <v>1005</v>
      </c>
      <c r="D642" s="36" t="str">
        <f t="shared" si="70"/>
        <v>CP574-2X Week P NORM KIG10-1</v>
      </c>
      <c r="E642" s="36" t="str">
        <f t="shared" si="71"/>
        <v>RETURN - 2nd don of the week -BONUS</v>
      </c>
      <c r="F642" s="36" t="str">
        <f t="shared" si="72"/>
        <v>CP574-RETURN - 2nd don of the week -BONUS</v>
      </c>
      <c r="G642" s="147">
        <f t="shared" si="73"/>
        <v>25</v>
      </c>
      <c r="J642" s="5">
        <f t="shared" si="78"/>
        <v>25</v>
      </c>
      <c r="K642" s="143">
        <f t="shared" si="74"/>
        <v>25</v>
      </c>
      <c r="L642" s="5">
        <f t="shared" si="77"/>
        <v>0</v>
      </c>
    </row>
    <row r="643" spans="1:12" x14ac:dyDescent="0.45">
      <c r="A643" t="s">
        <v>863</v>
      </c>
      <c r="B643" s="144" t="s">
        <v>864</v>
      </c>
      <c r="C643" s="144" t="s">
        <v>1006</v>
      </c>
      <c r="D643" s="36" t="str">
        <f t="shared" si="70"/>
        <v>CP574-2X Week P Pre-VIP NS</v>
      </c>
      <c r="E643" s="36" t="str">
        <f t="shared" si="71"/>
        <v>RETURN - 2nd don of the week -BONUS</v>
      </c>
      <c r="F643" s="36" t="str">
        <f t="shared" si="72"/>
        <v>CP574-RETURN - 2nd don of the week -BONUS</v>
      </c>
      <c r="G643" s="147">
        <f t="shared" si="73"/>
        <v>25</v>
      </c>
      <c r="H643" s="5">
        <v>0</v>
      </c>
      <c r="J643" s="5">
        <f t="shared" si="78"/>
        <v>25</v>
      </c>
      <c r="K643" s="143">
        <f t="shared" si="74"/>
        <v>25</v>
      </c>
      <c r="L643" s="5">
        <f t="shared" si="77"/>
        <v>0</v>
      </c>
    </row>
    <row r="644" spans="1:12" x14ac:dyDescent="0.45">
      <c r="A644" t="s">
        <v>863</v>
      </c>
      <c r="B644" s="144" t="s">
        <v>864</v>
      </c>
      <c r="C644" s="144" t="s">
        <v>945</v>
      </c>
      <c r="D644" s="36" t="str">
        <f t="shared" ref="D644:D707" si="79">B644&amp;"-"&amp;C644</f>
        <v>CP574-2X Week P RSV Pre-Existing</v>
      </c>
      <c r="E644" s="36" t="str">
        <f t="shared" ref="E644:E707" si="80">VLOOKUP(C644,RULENAMELU,5,FALSE)</f>
        <v>RETURN - 2nd don of the week -BONUS</v>
      </c>
      <c r="F644" s="36" t="str">
        <f t="shared" ref="F644:F707" si="81">B644&amp;"-"&amp;E644</f>
        <v>CP574-RETURN - 2nd don of the week -BONUS</v>
      </c>
      <c r="G644" s="147">
        <f t="shared" ref="G644:G707" si="82">IFERROR(VLOOKUP(F644,SpecialtyBaseLU,37,FALSE),0)</f>
        <v>25</v>
      </c>
      <c r="H644" s="5">
        <v>10</v>
      </c>
      <c r="J644" s="5">
        <f t="shared" si="78"/>
        <v>35</v>
      </c>
      <c r="K644" s="143">
        <f t="shared" ref="K644:K707" si="83">VLOOKUP(D644,CurrentNLDataLU,11,FALSE)</f>
        <v>35</v>
      </c>
      <c r="L644" s="5">
        <f t="shared" si="77"/>
        <v>0</v>
      </c>
    </row>
    <row r="645" spans="1:12" x14ac:dyDescent="0.45">
      <c r="A645" t="s">
        <v>863</v>
      </c>
      <c r="B645" s="144" t="s">
        <v>864</v>
      </c>
      <c r="C645" s="144" t="s">
        <v>1007</v>
      </c>
      <c r="D645" s="36" t="str">
        <f t="shared" si="79"/>
        <v>CP574-2X Week P VIP A</v>
      </c>
      <c r="E645" s="36" t="str">
        <f t="shared" si="80"/>
        <v>RETURN - 2nd don of the week -BONUS</v>
      </c>
      <c r="F645" s="36" t="str">
        <f t="shared" si="81"/>
        <v>CP574-RETURN - 2nd don of the week -BONUS</v>
      </c>
      <c r="G645" s="147">
        <f t="shared" si="82"/>
        <v>25</v>
      </c>
      <c r="H645" s="5">
        <v>0</v>
      </c>
      <c r="J645" s="5">
        <f t="shared" si="78"/>
        <v>25</v>
      </c>
      <c r="K645" s="143">
        <f t="shared" si="83"/>
        <v>25</v>
      </c>
      <c r="L645" s="5">
        <f t="shared" si="77"/>
        <v>0</v>
      </c>
    </row>
    <row r="646" spans="1:12" x14ac:dyDescent="0.45">
      <c r="A646" t="s">
        <v>863</v>
      </c>
      <c r="B646" s="144" t="s">
        <v>864</v>
      </c>
      <c r="C646" s="144" t="s">
        <v>1008</v>
      </c>
      <c r="D646" s="36" t="str">
        <f t="shared" si="79"/>
        <v>CP574-2X Week P VIP AB</v>
      </c>
      <c r="E646" s="36" t="str">
        <f t="shared" si="80"/>
        <v>RETURN - 2nd don of the week -BONUS</v>
      </c>
      <c r="F646" s="36" t="str">
        <f t="shared" si="81"/>
        <v>CP574-RETURN - 2nd don of the week -BONUS</v>
      </c>
      <c r="G646" s="147">
        <f t="shared" si="82"/>
        <v>25</v>
      </c>
      <c r="H646" s="5">
        <v>0</v>
      </c>
      <c r="J646" s="5">
        <f t="shared" si="78"/>
        <v>25</v>
      </c>
      <c r="K646" s="143">
        <f t="shared" si="83"/>
        <v>25</v>
      </c>
      <c r="L646" s="5">
        <f t="shared" si="77"/>
        <v>0</v>
      </c>
    </row>
    <row r="647" spans="1:12" x14ac:dyDescent="0.45">
      <c r="A647" t="s">
        <v>863</v>
      </c>
      <c r="B647" t="s">
        <v>864</v>
      </c>
      <c r="C647" t="s">
        <v>946</v>
      </c>
      <c r="D647" s="36" t="str">
        <f t="shared" si="79"/>
        <v>CP574-P Anti-D Pre-Existing Standard</v>
      </c>
      <c r="E647" s="36" t="str">
        <f t="shared" si="80"/>
        <v>RETURN - 1st don of the week -STD</v>
      </c>
      <c r="F647" s="36" t="str">
        <f t="shared" si="81"/>
        <v>CP574-RETURN - 1st don of the week -STD</v>
      </c>
      <c r="G647" s="147">
        <f t="shared" si="82"/>
        <v>40</v>
      </c>
      <c r="H647" s="5">
        <v>20</v>
      </c>
      <c r="J647" s="5">
        <f t="shared" si="78"/>
        <v>60</v>
      </c>
      <c r="K647" s="143">
        <f t="shared" si="83"/>
        <v>25</v>
      </c>
      <c r="L647" s="5">
        <f t="shared" si="77"/>
        <v>35</v>
      </c>
    </row>
    <row r="648" spans="1:12" x14ac:dyDescent="0.45">
      <c r="A648" t="s">
        <v>863</v>
      </c>
      <c r="B648" t="s">
        <v>864</v>
      </c>
      <c r="C648" s="144" t="s">
        <v>950</v>
      </c>
      <c r="D648" s="36" t="str">
        <f t="shared" si="79"/>
        <v>CP574-P NORM KIG 10 Standard</v>
      </c>
      <c r="E648" s="36" t="str">
        <f t="shared" si="80"/>
        <v>RETURN - 1st don of the week -STD</v>
      </c>
      <c r="F648" s="36" t="str">
        <f t="shared" si="81"/>
        <v>CP574-RETURN - 1st don of the week -STD</v>
      </c>
      <c r="G648" s="147">
        <f t="shared" si="82"/>
        <v>40</v>
      </c>
      <c r="H648" s="5">
        <v>0</v>
      </c>
      <c r="J648" s="5">
        <f t="shared" si="78"/>
        <v>40</v>
      </c>
      <c r="K648" s="143">
        <f t="shared" si="83"/>
        <v>40</v>
      </c>
      <c r="L648" s="5">
        <f t="shared" si="77"/>
        <v>0</v>
      </c>
    </row>
    <row r="649" spans="1:12" x14ac:dyDescent="0.45">
      <c r="A649" t="s">
        <v>863</v>
      </c>
      <c r="B649" t="s">
        <v>864</v>
      </c>
      <c r="C649" s="144" t="s">
        <v>951</v>
      </c>
      <c r="D649" s="36" t="str">
        <f t="shared" si="79"/>
        <v>CP574-P NORM KIG 10-1 Standard</v>
      </c>
      <c r="E649" s="36" t="str">
        <f t="shared" si="80"/>
        <v>RETURN - 1st don of the week -STD</v>
      </c>
      <c r="F649" s="36" t="str">
        <f t="shared" si="81"/>
        <v>CP574-RETURN - 1st don of the week -STD</v>
      </c>
      <c r="G649" s="147">
        <f t="shared" si="82"/>
        <v>40</v>
      </c>
      <c r="H649" s="5">
        <v>0</v>
      </c>
      <c r="J649" s="5">
        <f t="shared" si="78"/>
        <v>40</v>
      </c>
      <c r="K649" s="143">
        <f t="shared" si="83"/>
        <v>40</v>
      </c>
      <c r="L649" s="5">
        <f t="shared" si="77"/>
        <v>0</v>
      </c>
    </row>
    <row r="650" spans="1:12" x14ac:dyDescent="0.45">
      <c r="A650" t="s">
        <v>863</v>
      </c>
      <c r="B650" t="s">
        <v>864</v>
      </c>
      <c r="C650" s="144" t="s">
        <v>952</v>
      </c>
      <c r="D650" s="36" t="str">
        <f t="shared" si="79"/>
        <v>CP574-P NORM KIG 10-2 Standard</v>
      </c>
      <c r="E650" s="36" t="str">
        <f t="shared" si="80"/>
        <v>RETURN - 1st don of the week -STD</v>
      </c>
      <c r="F650" s="36" t="str">
        <f t="shared" si="81"/>
        <v>CP574-RETURN - 1st don of the week -STD</v>
      </c>
      <c r="G650" s="147">
        <f t="shared" si="82"/>
        <v>40</v>
      </c>
      <c r="H650" s="5">
        <v>0</v>
      </c>
      <c r="J650" s="5">
        <f t="shared" si="78"/>
        <v>40</v>
      </c>
      <c r="K650" s="143">
        <f t="shared" si="83"/>
        <v>40</v>
      </c>
      <c r="L650" s="5">
        <f t="shared" si="77"/>
        <v>0</v>
      </c>
    </row>
    <row r="651" spans="1:12" x14ac:dyDescent="0.45">
      <c r="A651" t="s">
        <v>863</v>
      </c>
      <c r="B651" t="s">
        <v>864</v>
      </c>
      <c r="C651" s="144" t="s">
        <v>953</v>
      </c>
      <c r="D651" s="36" t="str">
        <f t="shared" si="79"/>
        <v>CP574-P NORM KIG 10-3 Standard</v>
      </c>
      <c r="E651" s="36" t="str">
        <f t="shared" si="80"/>
        <v>RETURN - 1st don of the week -STD</v>
      </c>
      <c r="F651" s="36" t="str">
        <f t="shared" si="81"/>
        <v>CP574-RETURN - 1st don of the week -STD</v>
      </c>
      <c r="G651" s="147">
        <f t="shared" si="82"/>
        <v>40</v>
      </c>
      <c r="H651" s="5">
        <v>0</v>
      </c>
      <c r="J651" s="5">
        <f t="shared" si="78"/>
        <v>40</v>
      </c>
      <c r="K651" s="143">
        <f t="shared" si="83"/>
        <v>40</v>
      </c>
      <c r="L651" s="5">
        <f t="shared" si="77"/>
        <v>0</v>
      </c>
    </row>
    <row r="652" spans="1:12" x14ac:dyDescent="0.45">
      <c r="A652" t="s">
        <v>863</v>
      </c>
      <c r="B652" t="s">
        <v>864</v>
      </c>
      <c r="C652" s="144" t="s">
        <v>954</v>
      </c>
      <c r="D652" s="36" t="str">
        <f t="shared" si="79"/>
        <v>CP574-P NORM KIG 10-4 Standard</v>
      </c>
      <c r="E652" s="36" t="str">
        <f t="shared" si="80"/>
        <v>RETURN - 1st don of the week -STD</v>
      </c>
      <c r="F652" s="36" t="str">
        <f t="shared" si="81"/>
        <v>CP574-RETURN - 1st don of the week -STD</v>
      </c>
      <c r="G652" s="147">
        <f t="shared" si="82"/>
        <v>40</v>
      </c>
      <c r="H652" s="5">
        <v>0</v>
      </c>
      <c r="J652" s="5">
        <f t="shared" si="78"/>
        <v>40</v>
      </c>
      <c r="K652" s="143">
        <f t="shared" si="83"/>
        <v>40</v>
      </c>
      <c r="L652" s="5">
        <f t="shared" si="77"/>
        <v>0</v>
      </c>
    </row>
    <row r="653" spans="1:12" x14ac:dyDescent="0.45">
      <c r="A653" t="s">
        <v>863</v>
      </c>
      <c r="B653" s="144" t="s">
        <v>864</v>
      </c>
      <c r="C653" s="144" t="s">
        <v>1010</v>
      </c>
      <c r="D653" s="36" t="str">
        <f t="shared" si="79"/>
        <v>CP574-P Pre-VIP NS Standard</v>
      </c>
      <c r="E653" s="36" t="str">
        <f t="shared" si="80"/>
        <v>RETURN - 1st don of the week -STD</v>
      </c>
      <c r="F653" s="36" t="str">
        <f t="shared" si="81"/>
        <v>CP574-RETURN - 1st don of the week -STD</v>
      </c>
      <c r="G653" s="147">
        <f t="shared" si="82"/>
        <v>40</v>
      </c>
      <c r="H653" s="5">
        <v>0</v>
      </c>
      <c r="J653" s="5">
        <f t="shared" si="78"/>
        <v>40</v>
      </c>
      <c r="K653" s="143">
        <f t="shared" si="83"/>
        <v>40</v>
      </c>
      <c r="L653" s="5">
        <f t="shared" si="77"/>
        <v>0</v>
      </c>
    </row>
    <row r="654" spans="1:12" x14ac:dyDescent="0.45">
      <c r="A654" t="s">
        <v>863</v>
      </c>
      <c r="B654" s="144" t="s">
        <v>864</v>
      </c>
      <c r="C654" s="144" t="s">
        <v>955</v>
      </c>
      <c r="D654" s="36" t="str">
        <f t="shared" si="79"/>
        <v>CP574-P RSV Pre-Existing Standard</v>
      </c>
      <c r="E654" s="36" t="str">
        <f t="shared" si="80"/>
        <v>RETURN - 1st don of the week -STD</v>
      </c>
      <c r="F654" s="36" t="str">
        <f t="shared" si="81"/>
        <v>CP574-RETURN - 1st don of the week -STD</v>
      </c>
      <c r="G654" s="147">
        <f t="shared" si="82"/>
        <v>40</v>
      </c>
      <c r="H654" s="5">
        <v>0</v>
      </c>
      <c r="J654" s="5">
        <f t="shared" si="78"/>
        <v>40</v>
      </c>
      <c r="K654" s="143">
        <f t="shared" si="83"/>
        <v>40</v>
      </c>
      <c r="L654" s="5">
        <f t="shared" si="77"/>
        <v>0</v>
      </c>
    </row>
    <row r="655" spans="1:12" x14ac:dyDescent="0.45">
      <c r="A655" t="s">
        <v>863</v>
      </c>
      <c r="B655" s="144" t="s">
        <v>864</v>
      </c>
      <c r="C655" s="144" t="s">
        <v>1011</v>
      </c>
      <c r="D655" s="36" t="str">
        <f t="shared" si="79"/>
        <v>CP574-P VIP A Standard</v>
      </c>
      <c r="E655" s="36" t="str">
        <f t="shared" si="80"/>
        <v>RETURN - 1st don of the week -STD</v>
      </c>
      <c r="F655" s="36" t="str">
        <f t="shared" si="81"/>
        <v>CP574-RETURN - 1st don of the week -STD</v>
      </c>
      <c r="G655" s="147">
        <f t="shared" si="82"/>
        <v>40</v>
      </c>
      <c r="H655" s="5">
        <v>0</v>
      </c>
      <c r="J655" s="5">
        <f t="shared" si="78"/>
        <v>40</v>
      </c>
      <c r="K655" s="143">
        <f t="shared" si="83"/>
        <v>40</v>
      </c>
      <c r="L655" s="5">
        <f t="shared" si="77"/>
        <v>0</v>
      </c>
    </row>
    <row r="656" spans="1:12" x14ac:dyDescent="0.45">
      <c r="A656" t="s">
        <v>863</v>
      </c>
      <c r="B656" s="144" t="s">
        <v>864</v>
      </c>
      <c r="C656" s="144" t="s">
        <v>1012</v>
      </c>
      <c r="D656" s="36" t="str">
        <f t="shared" si="79"/>
        <v>CP574-P VIP AB Standard</v>
      </c>
      <c r="E656" s="36" t="str">
        <f t="shared" si="80"/>
        <v>RETURN - 1st don of the week -STD</v>
      </c>
      <c r="F656" s="36" t="str">
        <f t="shared" si="81"/>
        <v>CP574-RETURN - 1st don of the week -STD</v>
      </c>
      <c r="G656" s="147">
        <f t="shared" si="82"/>
        <v>40</v>
      </c>
      <c r="H656" s="5">
        <v>0</v>
      </c>
      <c r="J656" s="5">
        <f t="shared" si="78"/>
        <v>40</v>
      </c>
      <c r="K656" s="143">
        <f t="shared" si="83"/>
        <v>40</v>
      </c>
      <c r="L656" s="5">
        <f t="shared" si="77"/>
        <v>0</v>
      </c>
    </row>
    <row r="657" spans="1:12" x14ac:dyDescent="0.45">
      <c r="A657" t="s">
        <v>99</v>
      </c>
      <c r="B657" t="s">
        <v>101</v>
      </c>
      <c r="C657" t="s">
        <v>942</v>
      </c>
      <c r="D657" s="36" t="str">
        <f t="shared" si="79"/>
        <v>CP228-2X Week Anti-D Pre-Existing</v>
      </c>
      <c r="E657" s="36" t="str">
        <f t="shared" si="80"/>
        <v>RETURN - 2nd don of the week -BONUS</v>
      </c>
      <c r="F657" s="36" t="str">
        <f t="shared" si="81"/>
        <v>CP228-RETURN - 2nd don of the week -BONUS</v>
      </c>
      <c r="G657" s="147">
        <f t="shared" si="82"/>
        <v>5</v>
      </c>
      <c r="H657" s="240">
        <f>200-2*(VLOOKUP(B657&amp;"-P Anti-D Pre-Existing Standard", AntiDSpecialty,4, FALSE))- 2*(VLOOKUP(B657&amp;"-P Anti-D Pre-Existing Standard", AntiDSpecialty,5, FALSE))-G657</f>
        <v>55</v>
      </c>
      <c r="J657" s="5">
        <f t="shared" si="78"/>
        <v>60</v>
      </c>
      <c r="K657" s="143" t="e">
        <f t="shared" si="83"/>
        <v>#N/A</v>
      </c>
      <c r="L657" s="5" t="e">
        <f t="shared" si="77"/>
        <v>#N/A</v>
      </c>
    </row>
    <row r="658" spans="1:12" x14ac:dyDescent="0.45">
      <c r="A658" t="s">
        <v>99</v>
      </c>
      <c r="B658" t="s">
        <v>101</v>
      </c>
      <c r="C658" s="144" t="s">
        <v>1001</v>
      </c>
      <c r="D658" s="36" t="str">
        <f t="shared" si="79"/>
        <v>CP228-2X Week P NORM KIG10_0</v>
      </c>
      <c r="E658" s="36" t="str">
        <f t="shared" si="80"/>
        <v>RETURN - 2nd don of the week -BONUS</v>
      </c>
      <c r="F658" s="36" t="str">
        <f t="shared" si="81"/>
        <v>CP228-RETURN - 2nd don of the week -BONUS</v>
      </c>
      <c r="G658" s="147">
        <f t="shared" si="82"/>
        <v>5</v>
      </c>
      <c r="H658" s="5">
        <v>10</v>
      </c>
      <c r="J658" s="5">
        <f t="shared" si="78"/>
        <v>15</v>
      </c>
      <c r="K658" s="143">
        <f t="shared" si="83"/>
        <v>15</v>
      </c>
      <c r="L658" s="5">
        <f t="shared" si="77"/>
        <v>0</v>
      </c>
    </row>
    <row r="659" spans="1:12" x14ac:dyDescent="0.45">
      <c r="A659" t="s">
        <v>99</v>
      </c>
      <c r="B659" t="s">
        <v>101</v>
      </c>
      <c r="C659" s="144" t="s">
        <v>1002</v>
      </c>
      <c r="D659" s="36" t="str">
        <f t="shared" si="79"/>
        <v>CP228-2X Week P NORM KIG10_2</v>
      </c>
      <c r="E659" s="36" t="str">
        <f t="shared" si="80"/>
        <v>RETURN - 2nd don of the week -BONUS</v>
      </c>
      <c r="F659" s="36" t="str">
        <f t="shared" si="81"/>
        <v>CP228-RETURN - 2nd don of the week -BONUS</v>
      </c>
      <c r="G659" s="147">
        <f t="shared" si="82"/>
        <v>5</v>
      </c>
      <c r="H659" s="5">
        <v>0</v>
      </c>
      <c r="J659" s="5">
        <f t="shared" si="78"/>
        <v>5</v>
      </c>
      <c r="K659" s="143">
        <f t="shared" si="83"/>
        <v>5</v>
      </c>
      <c r="L659" s="5">
        <f t="shared" si="77"/>
        <v>0</v>
      </c>
    </row>
    <row r="660" spans="1:12" x14ac:dyDescent="0.45">
      <c r="A660" t="s">
        <v>99</v>
      </c>
      <c r="B660" t="s">
        <v>101</v>
      </c>
      <c r="C660" s="144" t="s">
        <v>1003</v>
      </c>
      <c r="D660" s="36" t="str">
        <f t="shared" si="79"/>
        <v>CP228-2X Week P NORM KIG10_3</v>
      </c>
      <c r="E660" s="36" t="str">
        <f t="shared" si="80"/>
        <v>RETURN - 2nd don of the week -BONUS</v>
      </c>
      <c r="F660" s="36" t="str">
        <f t="shared" si="81"/>
        <v>CP228-RETURN - 2nd don of the week -BONUS</v>
      </c>
      <c r="G660" s="147">
        <f t="shared" si="82"/>
        <v>5</v>
      </c>
      <c r="H660" s="5">
        <v>0</v>
      </c>
      <c r="J660" s="5">
        <f t="shared" si="78"/>
        <v>5</v>
      </c>
      <c r="K660" s="143">
        <f t="shared" si="83"/>
        <v>5</v>
      </c>
      <c r="L660" s="5">
        <f t="shared" si="77"/>
        <v>0</v>
      </c>
    </row>
    <row r="661" spans="1:12" x14ac:dyDescent="0.45">
      <c r="A661" t="s">
        <v>99</v>
      </c>
      <c r="B661" t="s">
        <v>101</v>
      </c>
      <c r="C661" s="144" t="s">
        <v>1004</v>
      </c>
      <c r="D661" s="36" t="str">
        <f t="shared" si="79"/>
        <v>CP228-2X Week P NORM KIG10_4</v>
      </c>
      <c r="E661" s="36" t="str">
        <f t="shared" si="80"/>
        <v>RETURN - 2nd don of the week -BONUS</v>
      </c>
      <c r="F661" s="36" t="str">
        <f t="shared" si="81"/>
        <v>CP228-RETURN - 2nd don of the week -BONUS</v>
      </c>
      <c r="G661" s="147">
        <f t="shared" si="82"/>
        <v>5</v>
      </c>
      <c r="H661" s="5">
        <v>0</v>
      </c>
      <c r="J661" s="5">
        <f t="shared" si="78"/>
        <v>5</v>
      </c>
      <c r="K661" s="143">
        <f t="shared" si="83"/>
        <v>5</v>
      </c>
      <c r="L661" s="5">
        <f t="shared" si="77"/>
        <v>0</v>
      </c>
    </row>
    <row r="662" spans="1:12" x14ac:dyDescent="0.45">
      <c r="A662" t="s">
        <v>99</v>
      </c>
      <c r="B662" t="s">
        <v>101</v>
      </c>
      <c r="C662" t="s">
        <v>1005</v>
      </c>
      <c r="D662" s="36" t="str">
        <f t="shared" si="79"/>
        <v>CP228-2X Week P NORM KIG10-1</v>
      </c>
      <c r="E662" s="36" t="str">
        <f t="shared" si="80"/>
        <v>RETURN - 2nd don of the week -BONUS</v>
      </c>
      <c r="F662" s="36" t="str">
        <f t="shared" si="81"/>
        <v>CP228-RETURN - 2nd don of the week -BONUS</v>
      </c>
      <c r="G662" s="147">
        <f t="shared" si="82"/>
        <v>5</v>
      </c>
      <c r="J662" s="5">
        <f t="shared" si="78"/>
        <v>5</v>
      </c>
      <c r="K662" s="143">
        <f t="shared" si="83"/>
        <v>5</v>
      </c>
      <c r="L662" s="5">
        <f t="shared" si="77"/>
        <v>0</v>
      </c>
    </row>
    <row r="663" spans="1:12" x14ac:dyDescent="0.45">
      <c r="A663" t="s">
        <v>99</v>
      </c>
      <c r="B663" s="144" t="s">
        <v>101</v>
      </c>
      <c r="C663" s="144" t="s">
        <v>945</v>
      </c>
      <c r="D663" s="36" t="str">
        <f t="shared" si="79"/>
        <v>CP228-2X Week P RSV Pre-Existing</v>
      </c>
      <c r="E663" s="36" t="str">
        <f t="shared" si="80"/>
        <v>RETURN - 2nd don of the week -BONUS</v>
      </c>
      <c r="F663" s="36" t="str">
        <f t="shared" si="81"/>
        <v>CP228-RETURN - 2nd don of the week -BONUS</v>
      </c>
      <c r="G663" s="147">
        <f t="shared" si="82"/>
        <v>5</v>
      </c>
      <c r="H663" s="5">
        <v>10</v>
      </c>
      <c r="J663" s="5">
        <f t="shared" si="78"/>
        <v>15</v>
      </c>
      <c r="K663" s="143">
        <f t="shared" si="83"/>
        <v>15</v>
      </c>
      <c r="L663" s="5">
        <f t="shared" si="77"/>
        <v>0</v>
      </c>
    </row>
    <row r="664" spans="1:12" x14ac:dyDescent="0.45">
      <c r="A664" t="s">
        <v>99</v>
      </c>
      <c r="B664" t="s">
        <v>101</v>
      </c>
      <c r="C664" t="s">
        <v>967</v>
      </c>
      <c r="D664" s="36" t="str">
        <f t="shared" si="79"/>
        <v>CP228-2X Week P VZV</v>
      </c>
      <c r="E664" s="36" t="str">
        <f t="shared" si="80"/>
        <v>RETURN - 2nd don of the week -BONUS</v>
      </c>
      <c r="F664" s="36" t="str">
        <f t="shared" si="81"/>
        <v>CP228-RETURN - 2nd don of the week -BONUS</v>
      </c>
      <c r="G664" s="147">
        <f t="shared" si="82"/>
        <v>5</v>
      </c>
      <c r="H664" s="5">
        <v>0</v>
      </c>
      <c r="J664" s="5">
        <f t="shared" si="78"/>
        <v>5</v>
      </c>
      <c r="K664" s="143">
        <f t="shared" si="83"/>
        <v>5</v>
      </c>
      <c r="L664" s="5">
        <f t="shared" si="77"/>
        <v>0</v>
      </c>
    </row>
    <row r="665" spans="1:12" x14ac:dyDescent="0.45">
      <c r="A665" t="s">
        <v>99</v>
      </c>
      <c r="B665" t="s">
        <v>101</v>
      </c>
      <c r="C665" t="s">
        <v>968</v>
      </c>
      <c r="D665" s="36" t="str">
        <f t="shared" si="79"/>
        <v>CP228-2X Week P VZV Pre-Existing</v>
      </c>
      <c r="E665" s="36" t="str">
        <f t="shared" si="80"/>
        <v>RETURN - 2nd don of the week -BONUS</v>
      </c>
      <c r="F665" s="36" t="str">
        <f t="shared" si="81"/>
        <v>CP228-RETURN - 2nd don of the week -BONUS</v>
      </c>
      <c r="G665" s="147">
        <f t="shared" si="82"/>
        <v>5</v>
      </c>
      <c r="H665" s="5">
        <v>0</v>
      </c>
      <c r="J665" s="5">
        <f t="shared" si="78"/>
        <v>5</v>
      </c>
      <c r="K665" s="143">
        <f t="shared" si="83"/>
        <v>5</v>
      </c>
      <c r="L665" s="5">
        <f t="shared" si="77"/>
        <v>0</v>
      </c>
    </row>
    <row r="666" spans="1:12" x14ac:dyDescent="0.45">
      <c r="A666" t="s">
        <v>99</v>
      </c>
      <c r="B666" t="s">
        <v>101</v>
      </c>
      <c r="C666" t="s">
        <v>946</v>
      </c>
      <c r="D666" s="36" t="str">
        <f t="shared" si="79"/>
        <v>CP228-P Anti-D Pre-Existing Standard</v>
      </c>
      <c r="E666" s="450" t="str">
        <f t="shared" si="80"/>
        <v>RETURN - 1st don of the week -STD</v>
      </c>
      <c r="F666" s="36" t="str">
        <f t="shared" si="81"/>
        <v>CP228-RETURN - 1st don of the week -STD</v>
      </c>
      <c r="G666" s="147">
        <f t="shared" si="82"/>
        <v>50</v>
      </c>
      <c r="H666" s="5">
        <v>20</v>
      </c>
      <c r="J666" s="5">
        <f t="shared" si="78"/>
        <v>70</v>
      </c>
      <c r="K666" s="143">
        <f t="shared" si="83"/>
        <v>35</v>
      </c>
      <c r="L666" s="5">
        <f t="shared" si="77"/>
        <v>35</v>
      </c>
    </row>
    <row r="667" spans="1:12" x14ac:dyDescent="0.45">
      <c r="A667" t="s">
        <v>99</v>
      </c>
      <c r="B667" t="s">
        <v>101</v>
      </c>
      <c r="C667" s="144" t="s">
        <v>950</v>
      </c>
      <c r="D667" s="36" t="str">
        <f t="shared" si="79"/>
        <v>CP228-P NORM KIG 10 Standard</v>
      </c>
      <c r="E667" s="36" t="str">
        <f t="shared" si="80"/>
        <v>RETURN - 1st don of the week -STD</v>
      </c>
      <c r="F667" s="36" t="str">
        <f t="shared" si="81"/>
        <v>CP228-RETURN - 1st don of the week -STD</v>
      </c>
      <c r="G667" s="147">
        <f t="shared" si="82"/>
        <v>50</v>
      </c>
      <c r="H667" s="5">
        <v>0</v>
      </c>
      <c r="J667" s="5">
        <f t="shared" si="78"/>
        <v>50</v>
      </c>
      <c r="K667" s="143">
        <f t="shared" si="83"/>
        <v>50</v>
      </c>
      <c r="L667" s="5">
        <f t="shared" si="77"/>
        <v>0</v>
      </c>
    </row>
    <row r="668" spans="1:12" x14ac:dyDescent="0.45">
      <c r="A668" t="s">
        <v>99</v>
      </c>
      <c r="B668" t="s">
        <v>101</v>
      </c>
      <c r="C668" s="144" t="s">
        <v>951</v>
      </c>
      <c r="D668" s="36" t="str">
        <f t="shared" si="79"/>
        <v>CP228-P NORM KIG 10-1 Standard</v>
      </c>
      <c r="E668" s="36" t="str">
        <f t="shared" si="80"/>
        <v>RETURN - 1st don of the week -STD</v>
      </c>
      <c r="F668" s="36" t="str">
        <f t="shared" si="81"/>
        <v>CP228-RETURN - 1st don of the week -STD</v>
      </c>
      <c r="G668" s="147">
        <f t="shared" si="82"/>
        <v>50</v>
      </c>
      <c r="H668" s="5">
        <v>0</v>
      </c>
      <c r="J668" s="5">
        <f t="shared" si="78"/>
        <v>50</v>
      </c>
      <c r="K668" s="143">
        <f t="shared" si="83"/>
        <v>50</v>
      </c>
      <c r="L668" s="5">
        <f t="shared" si="77"/>
        <v>0</v>
      </c>
    </row>
    <row r="669" spans="1:12" s="352" customFormat="1" x14ac:dyDescent="0.45">
      <c r="A669" t="s">
        <v>99</v>
      </c>
      <c r="B669" t="s">
        <v>101</v>
      </c>
      <c r="C669" s="144" t="s">
        <v>952</v>
      </c>
      <c r="D669" s="36" t="str">
        <f t="shared" si="79"/>
        <v>CP228-P NORM KIG 10-2 Standard</v>
      </c>
      <c r="E669" s="36" t="str">
        <f t="shared" si="80"/>
        <v>RETURN - 1st don of the week -STD</v>
      </c>
      <c r="F669" s="36" t="str">
        <f t="shared" si="81"/>
        <v>CP228-RETURN - 1st don of the week -STD</v>
      </c>
      <c r="G669" s="147">
        <f t="shared" si="82"/>
        <v>50</v>
      </c>
      <c r="H669" s="5">
        <v>0</v>
      </c>
      <c r="I669" s="5"/>
      <c r="J669" s="5">
        <f t="shared" ref="J669:J696" si="84">G669+H669+I669</f>
        <v>50</v>
      </c>
      <c r="K669" s="143">
        <f t="shared" si="83"/>
        <v>50</v>
      </c>
      <c r="L669" s="5">
        <f t="shared" si="77"/>
        <v>0</v>
      </c>
    </row>
    <row r="670" spans="1:12" x14ac:dyDescent="0.45">
      <c r="A670" t="s">
        <v>99</v>
      </c>
      <c r="B670" t="s">
        <v>101</v>
      </c>
      <c r="C670" s="144" t="s">
        <v>953</v>
      </c>
      <c r="D670" s="36" t="str">
        <f t="shared" si="79"/>
        <v>CP228-P NORM KIG 10-3 Standard</v>
      </c>
      <c r="E670" s="36" t="str">
        <f t="shared" si="80"/>
        <v>RETURN - 1st don of the week -STD</v>
      </c>
      <c r="F670" s="36" t="str">
        <f t="shared" si="81"/>
        <v>CP228-RETURN - 1st don of the week -STD</v>
      </c>
      <c r="G670" s="147">
        <f t="shared" si="82"/>
        <v>50</v>
      </c>
      <c r="H670" s="5">
        <v>0</v>
      </c>
      <c r="J670" s="5">
        <f t="shared" si="84"/>
        <v>50</v>
      </c>
      <c r="K670" s="143">
        <f t="shared" si="83"/>
        <v>50</v>
      </c>
      <c r="L670" s="5">
        <f t="shared" si="77"/>
        <v>0</v>
      </c>
    </row>
    <row r="671" spans="1:12" x14ac:dyDescent="0.45">
      <c r="A671" t="s">
        <v>99</v>
      </c>
      <c r="B671" t="s">
        <v>101</v>
      </c>
      <c r="C671" s="144" t="s">
        <v>954</v>
      </c>
      <c r="D671" s="36" t="str">
        <f t="shared" si="79"/>
        <v>CP228-P NORM KIG 10-4 Standard</v>
      </c>
      <c r="E671" s="36" t="str">
        <f t="shared" si="80"/>
        <v>RETURN - 1st don of the week -STD</v>
      </c>
      <c r="F671" s="36" t="str">
        <f t="shared" si="81"/>
        <v>CP228-RETURN - 1st don of the week -STD</v>
      </c>
      <c r="G671" s="147">
        <f t="shared" si="82"/>
        <v>50</v>
      </c>
      <c r="H671" s="5">
        <v>0</v>
      </c>
      <c r="J671" s="5">
        <f t="shared" si="84"/>
        <v>50</v>
      </c>
      <c r="K671" s="143">
        <f t="shared" si="83"/>
        <v>50</v>
      </c>
      <c r="L671" s="5">
        <f t="shared" si="77"/>
        <v>0</v>
      </c>
    </row>
    <row r="672" spans="1:12" x14ac:dyDescent="0.45">
      <c r="A672" t="s">
        <v>99</v>
      </c>
      <c r="B672" s="144" t="s">
        <v>101</v>
      </c>
      <c r="C672" s="144" t="s">
        <v>955</v>
      </c>
      <c r="D672" s="36" t="str">
        <f t="shared" si="79"/>
        <v>CP228-P RSV Pre-Existing Standard</v>
      </c>
      <c r="E672" s="36" t="str">
        <f t="shared" si="80"/>
        <v>RETURN - 1st don of the week -STD</v>
      </c>
      <c r="F672" s="36" t="str">
        <f t="shared" si="81"/>
        <v>CP228-RETURN - 1st don of the week -STD</v>
      </c>
      <c r="G672" s="147">
        <f t="shared" si="82"/>
        <v>50</v>
      </c>
      <c r="H672" s="5">
        <v>0</v>
      </c>
      <c r="J672" s="5">
        <f t="shared" si="84"/>
        <v>50</v>
      </c>
      <c r="K672" s="143">
        <f t="shared" si="83"/>
        <v>50</v>
      </c>
      <c r="L672" s="5">
        <f t="shared" si="77"/>
        <v>0</v>
      </c>
    </row>
    <row r="673" spans="1:12" x14ac:dyDescent="0.45">
      <c r="A673" t="s">
        <v>99</v>
      </c>
      <c r="B673" t="s">
        <v>101</v>
      </c>
      <c r="C673" t="s">
        <v>956</v>
      </c>
      <c r="D673" s="36" t="str">
        <f t="shared" si="79"/>
        <v>CP228-P Vaccinia Standard</v>
      </c>
      <c r="E673" s="36">
        <f t="shared" si="80"/>
        <v>0</v>
      </c>
      <c r="F673" s="36" t="str">
        <f t="shared" si="81"/>
        <v>CP228-0</v>
      </c>
      <c r="G673" s="147">
        <f t="shared" si="82"/>
        <v>0</v>
      </c>
      <c r="I673" s="5">
        <v>100</v>
      </c>
      <c r="J673" s="5">
        <f t="shared" si="84"/>
        <v>100</v>
      </c>
      <c r="K673" s="143">
        <f t="shared" si="83"/>
        <v>100</v>
      </c>
      <c r="L673" s="5">
        <f t="shared" si="77"/>
        <v>0</v>
      </c>
    </row>
    <row r="674" spans="1:12" x14ac:dyDescent="0.45">
      <c r="A674" t="s">
        <v>99</v>
      </c>
      <c r="B674" t="s">
        <v>101</v>
      </c>
      <c r="C674" t="s">
        <v>971</v>
      </c>
      <c r="D674" s="36" t="str">
        <f t="shared" si="79"/>
        <v>CP228-P VZV Standard</v>
      </c>
      <c r="E674" s="36" t="str">
        <f t="shared" si="80"/>
        <v>RETURN - 1st don of the week -STD</v>
      </c>
      <c r="F674" s="36" t="str">
        <f t="shared" si="81"/>
        <v>CP228-RETURN - 1st don of the week -STD</v>
      </c>
      <c r="G674" s="147">
        <f t="shared" si="82"/>
        <v>50</v>
      </c>
      <c r="H674" s="5">
        <v>25</v>
      </c>
      <c r="I674" s="5">
        <v>0</v>
      </c>
      <c r="J674" s="5">
        <f t="shared" si="84"/>
        <v>75</v>
      </c>
      <c r="K674" s="143">
        <f t="shared" si="83"/>
        <v>60</v>
      </c>
      <c r="L674" s="5">
        <f t="shared" si="77"/>
        <v>15</v>
      </c>
    </row>
    <row r="675" spans="1:12" x14ac:dyDescent="0.45">
      <c r="A675" t="s">
        <v>99</v>
      </c>
      <c r="B675" t="s">
        <v>101</v>
      </c>
      <c r="C675" t="s">
        <v>972</v>
      </c>
      <c r="D675" s="36" t="str">
        <f t="shared" si="79"/>
        <v>CP228-PVZV Pre-Existing Standard</v>
      </c>
      <c r="E675" s="36" t="str">
        <f t="shared" si="80"/>
        <v>RETURN - 1st don of the week -STD</v>
      </c>
      <c r="F675" s="36" t="str">
        <f t="shared" si="81"/>
        <v>CP228-RETURN - 1st don of the week -STD</v>
      </c>
      <c r="G675" s="147">
        <f t="shared" si="82"/>
        <v>50</v>
      </c>
      <c r="H675" s="5">
        <v>25</v>
      </c>
      <c r="J675" s="5">
        <f t="shared" si="84"/>
        <v>75</v>
      </c>
      <c r="K675" s="143">
        <f t="shared" si="83"/>
        <v>75</v>
      </c>
      <c r="L675" s="5">
        <f t="shared" si="77"/>
        <v>0</v>
      </c>
    </row>
    <row r="676" spans="1:12" x14ac:dyDescent="0.45">
      <c r="A676" t="s">
        <v>99</v>
      </c>
      <c r="B676" t="s">
        <v>101</v>
      </c>
      <c r="C676" t="s">
        <v>957</v>
      </c>
      <c r="D676" s="36" t="str">
        <f t="shared" si="79"/>
        <v>CP228-Vaccinia - 1st Donation</v>
      </c>
      <c r="E676" s="36">
        <f t="shared" si="80"/>
        <v>0</v>
      </c>
      <c r="F676" s="36" t="str">
        <f t="shared" si="81"/>
        <v>CP228-0</v>
      </c>
      <c r="G676" s="147">
        <f t="shared" si="82"/>
        <v>0</v>
      </c>
      <c r="I676" s="5">
        <v>150</v>
      </c>
      <c r="J676" s="5">
        <f t="shared" si="84"/>
        <v>150</v>
      </c>
      <c r="K676" s="143">
        <f t="shared" si="83"/>
        <v>150</v>
      </c>
      <c r="L676" s="5">
        <f t="shared" si="77"/>
        <v>0</v>
      </c>
    </row>
    <row r="677" spans="1:12" x14ac:dyDescent="0.45">
      <c r="A677" t="s">
        <v>99</v>
      </c>
      <c r="B677" t="s">
        <v>101</v>
      </c>
      <c r="C677" t="s">
        <v>958</v>
      </c>
      <c r="D677" s="36" t="str">
        <f t="shared" si="79"/>
        <v>CP228-Vaccinia - 2nd Donation</v>
      </c>
      <c r="E677" s="36">
        <f t="shared" si="80"/>
        <v>0</v>
      </c>
      <c r="F677" s="36" t="str">
        <f t="shared" si="81"/>
        <v>CP228-0</v>
      </c>
      <c r="G677" s="147">
        <f t="shared" si="82"/>
        <v>0</v>
      </c>
      <c r="I677" s="5">
        <v>250</v>
      </c>
      <c r="J677" s="5">
        <f t="shared" si="84"/>
        <v>250</v>
      </c>
      <c r="K677" s="143">
        <f t="shared" si="83"/>
        <v>250</v>
      </c>
      <c r="L677" s="5">
        <f t="shared" si="77"/>
        <v>0</v>
      </c>
    </row>
    <row r="678" spans="1:12" x14ac:dyDescent="0.45">
      <c r="A678" t="s">
        <v>99</v>
      </c>
      <c r="B678" t="s">
        <v>101</v>
      </c>
      <c r="C678" t="s">
        <v>959</v>
      </c>
      <c r="D678" s="36" t="str">
        <f t="shared" si="79"/>
        <v>CP228-Vaccinia - 3rd Donation</v>
      </c>
      <c r="E678" s="36">
        <f t="shared" si="80"/>
        <v>0</v>
      </c>
      <c r="F678" s="36" t="str">
        <f t="shared" si="81"/>
        <v>CP228-0</v>
      </c>
      <c r="G678" s="147">
        <f t="shared" si="82"/>
        <v>0</v>
      </c>
      <c r="I678" s="5">
        <v>300</v>
      </c>
      <c r="J678" s="5">
        <f t="shared" si="84"/>
        <v>300</v>
      </c>
      <c r="K678" s="143">
        <f t="shared" si="83"/>
        <v>300</v>
      </c>
      <c r="L678" s="5">
        <f t="shared" si="77"/>
        <v>0</v>
      </c>
    </row>
    <row r="679" spans="1:12" x14ac:dyDescent="0.45">
      <c r="A679" t="s">
        <v>99</v>
      </c>
      <c r="B679" t="s">
        <v>101</v>
      </c>
      <c r="C679" t="s">
        <v>960</v>
      </c>
      <c r="D679" s="36" t="str">
        <f t="shared" si="79"/>
        <v>CP228-Vaccinia - 4th Donation</v>
      </c>
      <c r="E679" s="36">
        <f t="shared" si="80"/>
        <v>0</v>
      </c>
      <c r="F679" s="36" t="str">
        <f t="shared" si="81"/>
        <v>CP228-0</v>
      </c>
      <c r="G679" s="147">
        <f t="shared" si="82"/>
        <v>0</v>
      </c>
      <c r="I679" s="5">
        <v>300</v>
      </c>
      <c r="J679" s="5">
        <f t="shared" si="84"/>
        <v>300</v>
      </c>
      <c r="K679" s="143">
        <f t="shared" si="83"/>
        <v>300</v>
      </c>
      <c r="L679" s="5">
        <f t="shared" si="77"/>
        <v>0</v>
      </c>
    </row>
    <row r="680" spans="1:12" x14ac:dyDescent="0.45">
      <c r="A680" t="s">
        <v>1019</v>
      </c>
      <c r="B680" t="s">
        <v>325</v>
      </c>
      <c r="C680" t="s">
        <v>942</v>
      </c>
      <c r="D680" s="361" t="str">
        <f t="shared" si="79"/>
        <v>CP570-2X Week Anti-D Pre-Existing</v>
      </c>
      <c r="E680" s="361" t="str">
        <f t="shared" si="80"/>
        <v>RETURN - 2nd don of the week -BONUS</v>
      </c>
      <c r="F680" s="361" t="str">
        <f t="shared" si="81"/>
        <v>CP570-RETURN - 2nd don of the week -BONUS</v>
      </c>
      <c r="G680" s="147">
        <f t="shared" si="82"/>
        <v>15</v>
      </c>
      <c r="H680" s="240">
        <f>200-2*(VLOOKUP(B680&amp;"-P Anti-D Pre-Existing Standard", AntiDSpecialty,4, FALSE))- 2*(VLOOKUP(B680&amp;"-P Anti-D Pre-Existing Standard", AntiDSpecialty,5, FALSE))-G680</f>
        <v>45</v>
      </c>
      <c r="I680" s="240"/>
      <c r="J680" s="240">
        <f t="shared" si="84"/>
        <v>60</v>
      </c>
      <c r="K680" s="241">
        <f t="shared" si="83"/>
        <v>15</v>
      </c>
      <c r="L680" s="240">
        <f t="shared" si="77"/>
        <v>45</v>
      </c>
    </row>
    <row r="681" spans="1:12" x14ac:dyDescent="0.45">
      <c r="A681" t="s">
        <v>1019</v>
      </c>
      <c r="B681" t="s">
        <v>325</v>
      </c>
      <c r="C681" s="238" t="s">
        <v>943</v>
      </c>
      <c r="D681" s="239" t="str">
        <f t="shared" si="79"/>
        <v>CP570-2X Week P Anti-D</v>
      </c>
      <c r="E681" s="239" t="str">
        <f t="shared" si="80"/>
        <v>RETURN - 2nd don of the week -BONUS</v>
      </c>
      <c r="F681" s="239" t="str">
        <f t="shared" si="81"/>
        <v>CP570-RETURN - 2nd don of the week -BONUS</v>
      </c>
      <c r="G681" s="147">
        <f t="shared" si="82"/>
        <v>15</v>
      </c>
      <c r="H681" s="240">
        <f>200-2*(VLOOKUP(B681&amp;"-P Anti-D Standard", AntiDSpecialty,4, FALSE))- 2*(VLOOKUP(B681&amp;"-P Anti-D Standard", AntiDSpecialty,5, FALSE))-G681</f>
        <v>45</v>
      </c>
      <c r="I681" s="240"/>
      <c r="J681" s="240">
        <f t="shared" si="84"/>
        <v>60</v>
      </c>
      <c r="K681" s="241">
        <f t="shared" si="83"/>
        <v>15</v>
      </c>
      <c r="L681" s="240">
        <f t="shared" si="77"/>
        <v>45</v>
      </c>
    </row>
    <row r="682" spans="1:12" x14ac:dyDescent="0.45">
      <c r="A682" t="s">
        <v>1019</v>
      </c>
      <c r="B682" t="s">
        <v>325</v>
      </c>
      <c r="C682" s="144" t="s">
        <v>1001</v>
      </c>
      <c r="D682" s="36" t="str">
        <f t="shared" si="79"/>
        <v>CP570-2X Week P NORM KIG10_0</v>
      </c>
      <c r="E682" s="36" t="str">
        <f t="shared" si="80"/>
        <v>RETURN - 2nd don of the week -BONUS</v>
      </c>
      <c r="F682" s="36" t="str">
        <f t="shared" si="81"/>
        <v>CP570-RETURN - 2nd don of the week -BONUS</v>
      </c>
      <c r="G682" s="147">
        <f t="shared" si="82"/>
        <v>15</v>
      </c>
      <c r="H682" s="5">
        <v>10</v>
      </c>
      <c r="J682" s="5">
        <f t="shared" si="84"/>
        <v>25</v>
      </c>
      <c r="K682" s="143">
        <f t="shared" si="83"/>
        <v>25</v>
      </c>
      <c r="L682" s="5">
        <f t="shared" si="77"/>
        <v>0</v>
      </c>
    </row>
    <row r="683" spans="1:12" x14ac:dyDescent="0.45">
      <c r="A683" t="s">
        <v>1019</v>
      </c>
      <c r="B683" t="s">
        <v>325</v>
      </c>
      <c r="C683" s="144" t="s">
        <v>1002</v>
      </c>
      <c r="D683" s="36" t="str">
        <f t="shared" si="79"/>
        <v>CP570-2X Week P NORM KIG10_2</v>
      </c>
      <c r="E683" s="36" t="str">
        <f t="shared" si="80"/>
        <v>RETURN - 2nd don of the week -BONUS</v>
      </c>
      <c r="F683" s="36" t="str">
        <f t="shared" si="81"/>
        <v>CP570-RETURN - 2nd don of the week -BONUS</v>
      </c>
      <c r="G683" s="147">
        <f t="shared" si="82"/>
        <v>15</v>
      </c>
      <c r="H683" s="5">
        <v>0</v>
      </c>
      <c r="J683" s="5">
        <f t="shared" si="84"/>
        <v>15</v>
      </c>
      <c r="K683" s="143">
        <f t="shared" si="83"/>
        <v>15</v>
      </c>
      <c r="L683" s="5">
        <f t="shared" si="77"/>
        <v>0</v>
      </c>
    </row>
    <row r="684" spans="1:12" x14ac:dyDescent="0.45">
      <c r="A684" t="s">
        <v>1019</v>
      </c>
      <c r="B684" t="s">
        <v>325</v>
      </c>
      <c r="C684" s="144" t="s">
        <v>1003</v>
      </c>
      <c r="D684" s="36" t="str">
        <f t="shared" si="79"/>
        <v>CP570-2X Week P NORM KIG10_3</v>
      </c>
      <c r="E684" s="36" t="str">
        <f t="shared" si="80"/>
        <v>RETURN - 2nd don of the week -BONUS</v>
      </c>
      <c r="F684" s="36" t="str">
        <f t="shared" si="81"/>
        <v>CP570-RETURN - 2nd don of the week -BONUS</v>
      </c>
      <c r="G684" s="147">
        <f t="shared" si="82"/>
        <v>15</v>
      </c>
      <c r="H684" s="5">
        <v>0</v>
      </c>
      <c r="J684" s="5">
        <f t="shared" si="84"/>
        <v>15</v>
      </c>
      <c r="K684" s="143">
        <f t="shared" si="83"/>
        <v>15</v>
      </c>
      <c r="L684" s="5">
        <f t="shared" si="77"/>
        <v>0</v>
      </c>
    </row>
    <row r="685" spans="1:12" x14ac:dyDescent="0.45">
      <c r="A685" t="s">
        <v>1019</v>
      </c>
      <c r="B685" t="s">
        <v>325</v>
      </c>
      <c r="C685" s="144" t="s">
        <v>1004</v>
      </c>
      <c r="D685" s="36" t="str">
        <f t="shared" si="79"/>
        <v>CP570-2X Week P NORM KIG10_4</v>
      </c>
      <c r="E685" s="36" t="str">
        <f t="shared" si="80"/>
        <v>RETURN - 2nd don of the week -BONUS</v>
      </c>
      <c r="F685" s="36" t="str">
        <f t="shared" si="81"/>
        <v>CP570-RETURN - 2nd don of the week -BONUS</v>
      </c>
      <c r="G685" s="147">
        <f t="shared" si="82"/>
        <v>15</v>
      </c>
      <c r="H685" s="5">
        <v>0</v>
      </c>
      <c r="J685" s="5">
        <f t="shared" si="84"/>
        <v>15</v>
      </c>
      <c r="K685" s="143">
        <f t="shared" si="83"/>
        <v>15</v>
      </c>
      <c r="L685" s="5">
        <f t="shared" si="77"/>
        <v>0</v>
      </c>
    </row>
    <row r="686" spans="1:12" x14ac:dyDescent="0.45">
      <c r="A686" t="s">
        <v>1019</v>
      </c>
      <c r="B686" t="s">
        <v>325</v>
      </c>
      <c r="C686" t="s">
        <v>1005</v>
      </c>
      <c r="D686" s="36" t="str">
        <f t="shared" si="79"/>
        <v>CP570-2X Week P NORM KIG10-1</v>
      </c>
      <c r="E686" s="36" t="str">
        <f t="shared" si="80"/>
        <v>RETURN - 2nd don of the week -BONUS</v>
      </c>
      <c r="F686" s="36" t="str">
        <f t="shared" si="81"/>
        <v>CP570-RETURN - 2nd don of the week -BONUS</v>
      </c>
      <c r="G686" s="147">
        <f t="shared" si="82"/>
        <v>15</v>
      </c>
      <c r="J686" s="5">
        <f t="shared" si="84"/>
        <v>15</v>
      </c>
      <c r="K686" s="143">
        <f t="shared" si="83"/>
        <v>15</v>
      </c>
      <c r="L686" s="5">
        <f t="shared" si="77"/>
        <v>0</v>
      </c>
    </row>
    <row r="687" spans="1:12" x14ac:dyDescent="0.45">
      <c r="A687" t="s">
        <v>1019</v>
      </c>
      <c r="B687" s="144" t="s">
        <v>325</v>
      </c>
      <c r="C687" s="144" t="s">
        <v>945</v>
      </c>
      <c r="D687" s="36" t="str">
        <f t="shared" si="79"/>
        <v>CP570-2X Week P RSV Pre-Existing</v>
      </c>
      <c r="E687" s="36" t="str">
        <f t="shared" si="80"/>
        <v>RETURN - 2nd don of the week -BONUS</v>
      </c>
      <c r="F687" s="36" t="str">
        <f t="shared" si="81"/>
        <v>CP570-RETURN - 2nd don of the week -BONUS</v>
      </c>
      <c r="G687" s="147">
        <f t="shared" si="82"/>
        <v>15</v>
      </c>
      <c r="H687" s="5">
        <v>10</v>
      </c>
      <c r="J687" s="5">
        <f t="shared" si="84"/>
        <v>25</v>
      </c>
      <c r="K687" s="143">
        <f t="shared" si="83"/>
        <v>25</v>
      </c>
      <c r="L687" s="5">
        <f t="shared" si="77"/>
        <v>0</v>
      </c>
    </row>
    <row r="688" spans="1:12" x14ac:dyDescent="0.45">
      <c r="A688" t="s">
        <v>1019</v>
      </c>
      <c r="B688" t="s">
        <v>325</v>
      </c>
      <c r="C688" t="s">
        <v>946</v>
      </c>
      <c r="D688" s="36" t="str">
        <f t="shared" si="79"/>
        <v>CP570-P Anti-D Pre-Existing Standard</v>
      </c>
      <c r="E688" s="36" t="str">
        <f t="shared" si="80"/>
        <v>RETURN - 1st don of the week -STD</v>
      </c>
      <c r="F688" s="36" t="str">
        <f t="shared" si="81"/>
        <v>CP570-RETURN - 1st don of the week -STD</v>
      </c>
      <c r="G688" s="147">
        <f t="shared" si="82"/>
        <v>50</v>
      </c>
      <c r="H688" s="5">
        <v>20</v>
      </c>
      <c r="J688" s="5">
        <f t="shared" si="84"/>
        <v>70</v>
      </c>
      <c r="K688" s="143">
        <f t="shared" si="83"/>
        <v>50</v>
      </c>
      <c r="L688" s="5">
        <f t="shared" si="77"/>
        <v>20</v>
      </c>
    </row>
    <row r="689" spans="1:12" x14ac:dyDescent="0.45">
      <c r="A689" s="238" t="s">
        <v>1019</v>
      </c>
      <c r="B689" s="238" t="s">
        <v>325</v>
      </c>
      <c r="C689" s="238" t="s">
        <v>947</v>
      </c>
      <c r="D689" s="239" t="str">
        <f t="shared" si="79"/>
        <v>CP570-P Anti-D Standard</v>
      </c>
      <c r="E689" s="239" t="str">
        <f t="shared" si="80"/>
        <v>RETURN - 1st don of the week -STD</v>
      </c>
      <c r="F689" s="239" t="str">
        <f t="shared" si="81"/>
        <v>CP570-RETURN - 1st don of the week -STD</v>
      </c>
      <c r="G689" s="147">
        <f t="shared" si="82"/>
        <v>50</v>
      </c>
      <c r="H689" s="240">
        <v>20</v>
      </c>
      <c r="I689" s="240"/>
      <c r="J689" s="240">
        <f t="shared" si="84"/>
        <v>70</v>
      </c>
      <c r="K689" s="241">
        <f t="shared" si="83"/>
        <v>50</v>
      </c>
      <c r="L689" s="240">
        <f t="shared" si="77"/>
        <v>20</v>
      </c>
    </row>
    <row r="690" spans="1:12" x14ac:dyDescent="0.45">
      <c r="A690" t="s">
        <v>1019</v>
      </c>
      <c r="B690" t="s">
        <v>325</v>
      </c>
      <c r="C690" s="144" t="s">
        <v>950</v>
      </c>
      <c r="D690" s="36" t="str">
        <f t="shared" si="79"/>
        <v>CP570-P NORM KIG 10 Standard</v>
      </c>
      <c r="E690" s="36" t="str">
        <f t="shared" si="80"/>
        <v>RETURN - 1st don of the week -STD</v>
      </c>
      <c r="F690" s="36" t="str">
        <f t="shared" si="81"/>
        <v>CP570-RETURN - 1st don of the week -STD</v>
      </c>
      <c r="G690" s="147">
        <f t="shared" si="82"/>
        <v>50</v>
      </c>
      <c r="H690" s="5">
        <v>0</v>
      </c>
      <c r="J690" s="5">
        <f t="shared" si="84"/>
        <v>50</v>
      </c>
      <c r="K690" s="143">
        <f t="shared" si="83"/>
        <v>50</v>
      </c>
      <c r="L690" s="5">
        <f t="shared" si="77"/>
        <v>0</v>
      </c>
    </row>
    <row r="691" spans="1:12" x14ac:dyDescent="0.45">
      <c r="A691" t="s">
        <v>1019</v>
      </c>
      <c r="B691" t="s">
        <v>325</v>
      </c>
      <c r="C691" s="144" t="s">
        <v>951</v>
      </c>
      <c r="D691" s="36" t="str">
        <f t="shared" si="79"/>
        <v>CP570-P NORM KIG 10-1 Standard</v>
      </c>
      <c r="E691" s="36" t="str">
        <f t="shared" si="80"/>
        <v>RETURN - 1st don of the week -STD</v>
      </c>
      <c r="F691" s="36" t="str">
        <f t="shared" si="81"/>
        <v>CP570-RETURN - 1st don of the week -STD</v>
      </c>
      <c r="G691" s="147">
        <f t="shared" si="82"/>
        <v>50</v>
      </c>
      <c r="H691" s="5">
        <v>0</v>
      </c>
      <c r="J691" s="5">
        <f t="shared" si="84"/>
        <v>50</v>
      </c>
      <c r="K691" s="143">
        <f t="shared" si="83"/>
        <v>50</v>
      </c>
      <c r="L691" s="5">
        <f t="shared" si="77"/>
        <v>0</v>
      </c>
    </row>
    <row r="692" spans="1:12" x14ac:dyDescent="0.45">
      <c r="A692" t="s">
        <v>1019</v>
      </c>
      <c r="B692" t="s">
        <v>325</v>
      </c>
      <c r="C692" s="144" t="s">
        <v>952</v>
      </c>
      <c r="D692" s="36" t="str">
        <f t="shared" si="79"/>
        <v>CP570-P NORM KIG 10-2 Standard</v>
      </c>
      <c r="E692" s="36" t="str">
        <f t="shared" si="80"/>
        <v>RETURN - 1st don of the week -STD</v>
      </c>
      <c r="F692" s="36" t="str">
        <f t="shared" si="81"/>
        <v>CP570-RETURN - 1st don of the week -STD</v>
      </c>
      <c r="G692" s="147">
        <f t="shared" si="82"/>
        <v>50</v>
      </c>
      <c r="H692" s="5">
        <v>0</v>
      </c>
      <c r="J692" s="5">
        <f t="shared" si="84"/>
        <v>50</v>
      </c>
      <c r="K692" s="143">
        <f t="shared" si="83"/>
        <v>50</v>
      </c>
      <c r="L692" s="5">
        <f t="shared" si="77"/>
        <v>0</v>
      </c>
    </row>
    <row r="693" spans="1:12" x14ac:dyDescent="0.45">
      <c r="A693" t="s">
        <v>1019</v>
      </c>
      <c r="B693" t="s">
        <v>325</v>
      </c>
      <c r="C693" s="144" t="s">
        <v>953</v>
      </c>
      <c r="D693" s="36" t="str">
        <f t="shared" si="79"/>
        <v>CP570-P NORM KIG 10-3 Standard</v>
      </c>
      <c r="E693" s="36" t="str">
        <f t="shared" si="80"/>
        <v>RETURN - 1st don of the week -STD</v>
      </c>
      <c r="F693" s="36" t="str">
        <f t="shared" si="81"/>
        <v>CP570-RETURN - 1st don of the week -STD</v>
      </c>
      <c r="G693" s="147">
        <f t="shared" si="82"/>
        <v>50</v>
      </c>
      <c r="H693" s="5">
        <v>0</v>
      </c>
      <c r="J693" s="5">
        <f t="shared" si="84"/>
        <v>50</v>
      </c>
      <c r="K693" s="143">
        <f t="shared" si="83"/>
        <v>50</v>
      </c>
      <c r="L693" s="5">
        <f t="shared" si="77"/>
        <v>0</v>
      </c>
    </row>
    <row r="694" spans="1:12" x14ac:dyDescent="0.45">
      <c r="A694" t="s">
        <v>1019</v>
      </c>
      <c r="B694" t="s">
        <v>325</v>
      </c>
      <c r="C694" s="144" t="s">
        <v>954</v>
      </c>
      <c r="D694" s="36" t="str">
        <f t="shared" si="79"/>
        <v>CP570-P NORM KIG 10-4 Standard</v>
      </c>
      <c r="E694" s="36" t="str">
        <f t="shared" si="80"/>
        <v>RETURN - 1st don of the week -STD</v>
      </c>
      <c r="F694" s="36" t="str">
        <f t="shared" si="81"/>
        <v>CP570-RETURN - 1st don of the week -STD</v>
      </c>
      <c r="G694" s="147">
        <f t="shared" si="82"/>
        <v>50</v>
      </c>
      <c r="H694" s="5">
        <v>0</v>
      </c>
      <c r="J694" s="5">
        <f t="shared" si="84"/>
        <v>50</v>
      </c>
      <c r="K694" s="143">
        <f t="shared" si="83"/>
        <v>50</v>
      </c>
      <c r="L694" s="5">
        <f t="shared" si="77"/>
        <v>0</v>
      </c>
    </row>
    <row r="695" spans="1:12" x14ac:dyDescent="0.45">
      <c r="A695" t="s">
        <v>1019</v>
      </c>
      <c r="B695" s="144" t="s">
        <v>325</v>
      </c>
      <c r="C695" s="144" t="s">
        <v>955</v>
      </c>
      <c r="D695" s="36" t="str">
        <f t="shared" si="79"/>
        <v>CP570-P RSV Pre-Existing Standard</v>
      </c>
      <c r="E695" s="36" t="str">
        <f t="shared" si="80"/>
        <v>RETURN - 1st don of the week -STD</v>
      </c>
      <c r="F695" s="36" t="str">
        <f t="shared" si="81"/>
        <v>CP570-RETURN - 1st don of the week -STD</v>
      </c>
      <c r="G695" s="147">
        <f t="shared" si="82"/>
        <v>50</v>
      </c>
      <c r="H695" s="5">
        <v>0</v>
      </c>
      <c r="J695" s="5">
        <f t="shared" si="84"/>
        <v>50</v>
      </c>
      <c r="K695" s="143">
        <f t="shared" si="83"/>
        <v>50</v>
      </c>
      <c r="L695" s="5">
        <f t="shared" si="77"/>
        <v>0</v>
      </c>
    </row>
    <row r="696" spans="1:12" x14ac:dyDescent="0.45">
      <c r="A696" s="238" t="s">
        <v>1019</v>
      </c>
      <c r="B696" s="238" t="s">
        <v>325</v>
      </c>
      <c r="C696" s="238" t="s">
        <v>956</v>
      </c>
      <c r="D696" s="239" t="str">
        <f t="shared" si="79"/>
        <v>CP570-P Vaccinia Standard</v>
      </c>
      <c r="E696" s="239">
        <f t="shared" si="80"/>
        <v>0</v>
      </c>
      <c r="F696" s="239" t="str">
        <f t="shared" si="81"/>
        <v>CP570-0</v>
      </c>
      <c r="G696" s="147">
        <f t="shared" si="82"/>
        <v>0</v>
      </c>
      <c r="H696" s="240">
        <v>0</v>
      </c>
      <c r="I696" s="240">
        <v>100</v>
      </c>
      <c r="J696" s="240">
        <f t="shared" si="84"/>
        <v>100</v>
      </c>
      <c r="K696" s="241">
        <f t="shared" si="83"/>
        <v>100</v>
      </c>
      <c r="L696" s="240">
        <f t="shared" si="77"/>
        <v>0</v>
      </c>
    </row>
    <row r="697" spans="1:12" s="352" customFormat="1" x14ac:dyDescent="0.45">
      <c r="A697" t="s">
        <v>1019</v>
      </c>
      <c r="B697" s="144" t="s">
        <v>325</v>
      </c>
      <c r="C697" s="144" t="s">
        <v>957</v>
      </c>
      <c r="D697" s="36" t="str">
        <f t="shared" si="79"/>
        <v>CP570-Vaccinia - 1st Donation</v>
      </c>
      <c r="E697" s="36">
        <f t="shared" si="80"/>
        <v>0</v>
      </c>
      <c r="F697" s="36" t="str">
        <f t="shared" si="81"/>
        <v>CP570-0</v>
      </c>
      <c r="G697" s="147">
        <f t="shared" si="82"/>
        <v>0</v>
      </c>
      <c r="H697" s="5">
        <v>0</v>
      </c>
      <c r="I697" s="5"/>
      <c r="J697" s="5">
        <v>150</v>
      </c>
      <c r="K697" s="143">
        <f t="shared" si="83"/>
        <v>150</v>
      </c>
      <c r="L697" s="5">
        <f t="shared" si="77"/>
        <v>0</v>
      </c>
    </row>
    <row r="698" spans="1:12" x14ac:dyDescent="0.45">
      <c r="A698" t="s">
        <v>1019</v>
      </c>
      <c r="B698" s="144" t="s">
        <v>325</v>
      </c>
      <c r="C698" s="144" t="s">
        <v>958</v>
      </c>
      <c r="D698" s="36" t="str">
        <f t="shared" si="79"/>
        <v>CP570-Vaccinia - 2nd Donation</v>
      </c>
      <c r="E698" s="36">
        <f t="shared" si="80"/>
        <v>0</v>
      </c>
      <c r="F698" s="36" t="str">
        <f t="shared" si="81"/>
        <v>CP570-0</v>
      </c>
      <c r="G698" s="147">
        <f t="shared" si="82"/>
        <v>0</v>
      </c>
      <c r="H698" s="5">
        <v>0</v>
      </c>
      <c r="J698" s="5">
        <v>250</v>
      </c>
      <c r="K698" s="143">
        <f t="shared" si="83"/>
        <v>250</v>
      </c>
      <c r="L698" s="5">
        <f t="shared" ref="L698:L761" si="85">J698-K698</f>
        <v>0</v>
      </c>
    </row>
    <row r="699" spans="1:12" x14ac:dyDescent="0.45">
      <c r="A699" t="s">
        <v>1019</v>
      </c>
      <c r="B699" s="144" t="s">
        <v>325</v>
      </c>
      <c r="C699" s="144" t="s">
        <v>959</v>
      </c>
      <c r="D699" s="36" t="str">
        <f t="shared" si="79"/>
        <v>CP570-Vaccinia - 3rd Donation</v>
      </c>
      <c r="E699" s="36">
        <f t="shared" si="80"/>
        <v>0</v>
      </c>
      <c r="F699" s="36" t="str">
        <f t="shared" si="81"/>
        <v>CP570-0</v>
      </c>
      <c r="G699" s="147">
        <f t="shared" si="82"/>
        <v>0</v>
      </c>
      <c r="H699" s="5">
        <v>0</v>
      </c>
      <c r="J699" s="5">
        <v>300</v>
      </c>
      <c r="K699" s="143">
        <f t="shared" si="83"/>
        <v>300</v>
      </c>
      <c r="L699" s="5">
        <f t="shared" si="85"/>
        <v>0</v>
      </c>
    </row>
    <row r="700" spans="1:12" x14ac:dyDescent="0.45">
      <c r="A700" t="s">
        <v>1019</v>
      </c>
      <c r="B700" s="144" t="s">
        <v>325</v>
      </c>
      <c r="C700" s="144" t="s">
        <v>960</v>
      </c>
      <c r="D700" s="36" t="str">
        <f t="shared" si="79"/>
        <v>CP570-Vaccinia - 4th Donation</v>
      </c>
      <c r="E700" s="36">
        <f t="shared" si="80"/>
        <v>0</v>
      </c>
      <c r="F700" s="36" t="str">
        <f t="shared" si="81"/>
        <v>CP570-0</v>
      </c>
      <c r="G700" s="147">
        <f t="shared" si="82"/>
        <v>0</v>
      </c>
      <c r="H700" s="5">
        <v>0</v>
      </c>
      <c r="J700" s="5">
        <v>300</v>
      </c>
      <c r="K700" s="143">
        <f t="shared" si="83"/>
        <v>300</v>
      </c>
      <c r="L700" s="5">
        <f t="shared" si="85"/>
        <v>0</v>
      </c>
    </row>
    <row r="701" spans="1:12" x14ac:dyDescent="0.45">
      <c r="A701" t="s">
        <v>510</v>
      </c>
      <c r="B701" t="s">
        <v>511</v>
      </c>
      <c r="C701" t="s">
        <v>942</v>
      </c>
      <c r="D701" s="361" t="str">
        <f t="shared" si="79"/>
        <v>CP069-2X Week Anti-D Pre-Existing</v>
      </c>
      <c r="E701" s="361" t="str">
        <f t="shared" si="80"/>
        <v>RETURN - 2nd don of the week -BONUS</v>
      </c>
      <c r="F701" s="361" t="str">
        <f t="shared" si="81"/>
        <v>CP069-RETURN - 2nd don of the week -BONUS</v>
      </c>
      <c r="G701" s="147">
        <f t="shared" si="82"/>
        <v>50</v>
      </c>
      <c r="H701" s="240">
        <f>200-2*(VLOOKUP(B701&amp;"-P Anti-D Pre-Existing Standard", AntiDSpecialty,4, FALSE))- 2*(VLOOKUP(B701&amp;"-P Anti-D Pre-Existing Standard", AntiDSpecialty,5, FALSE))-G701</f>
        <v>30</v>
      </c>
      <c r="I701" s="240"/>
      <c r="J701" s="240">
        <f t="shared" ref="J701:J732" si="86">G701+H701+I701</f>
        <v>80</v>
      </c>
      <c r="K701" s="241">
        <f t="shared" si="83"/>
        <v>80</v>
      </c>
      <c r="L701" s="240">
        <f t="shared" si="85"/>
        <v>0</v>
      </c>
    </row>
    <row r="702" spans="1:12" x14ac:dyDescent="0.45">
      <c r="A702" s="165" t="s">
        <v>510</v>
      </c>
      <c r="B702" s="165" t="s">
        <v>511</v>
      </c>
      <c r="C702" s="165" t="s">
        <v>943</v>
      </c>
      <c r="D702" s="36" t="str">
        <f t="shared" si="79"/>
        <v>CP069-2X Week P Anti-D</v>
      </c>
      <c r="E702" s="36" t="str">
        <f t="shared" si="80"/>
        <v>RETURN - 2nd don of the week -BONUS</v>
      </c>
      <c r="F702" s="36" t="str">
        <f t="shared" si="81"/>
        <v>CP069-RETURN - 2nd don of the week -BONUS</v>
      </c>
      <c r="G702" s="147">
        <f t="shared" si="82"/>
        <v>50</v>
      </c>
      <c r="H702" s="240">
        <f>200-2*(VLOOKUP(B702&amp;"-P Anti-D Standard", AntiDSpecialty,4, FALSE))- 2*(VLOOKUP(B702&amp;"-P Anti-D Standard", AntiDSpecialty,5, FALSE))-G702</f>
        <v>30</v>
      </c>
      <c r="J702" s="5">
        <f t="shared" si="86"/>
        <v>80</v>
      </c>
      <c r="K702" s="143">
        <f t="shared" si="83"/>
        <v>80</v>
      </c>
      <c r="L702" s="5">
        <f t="shared" si="85"/>
        <v>0</v>
      </c>
    </row>
    <row r="703" spans="1:12" x14ac:dyDescent="0.45">
      <c r="A703" t="s">
        <v>510</v>
      </c>
      <c r="B703" t="s">
        <v>511</v>
      </c>
      <c r="C703" t="s">
        <v>944</v>
      </c>
      <c r="D703" s="36" t="str">
        <f t="shared" si="79"/>
        <v>CP069-2X Week P CMV</v>
      </c>
      <c r="E703" s="36" t="str">
        <f t="shared" si="80"/>
        <v>RETURN - 2nd don of the week -BONUS</v>
      </c>
      <c r="F703" s="36" t="str">
        <f t="shared" si="81"/>
        <v>CP069-RETURN - 2nd don of the week -BONUS</v>
      </c>
      <c r="G703" s="147">
        <f t="shared" si="82"/>
        <v>50</v>
      </c>
      <c r="H703" s="5">
        <v>10</v>
      </c>
      <c r="J703" s="5">
        <f t="shared" si="86"/>
        <v>60</v>
      </c>
      <c r="K703" s="143">
        <f t="shared" si="83"/>
        <v>50</v>
      </c>
      <c r="L703" s="5">
        <f t="shared" si="85"/>
        <v>10</v>
      </c>
    </row>
    <row r="704" spans="1:12" x14ac:dyDescent="0.45">
      <c r="A704" t="s">
        <v>510</v>
      </c>
      <c r="B704" t="s">
        <v>511</v>
      </c>
      <c r="C704" t="s">
        <v>962</v>
      </c>
      <c r="D704" s="36" t="str">
        <f t="shared" si="79"/>
        <v>CP069-2X Week P HBS Pre-Existing</v>
      </c>
      <c r="E704" s="36" t="str">
        <f t="shared" si="80"/>
        <v>RETURN - 2nd don of the week -BONUS</v>
      </c>
      <c r="F704" s="36" t="str">
        <f t="shared" si="81"/>
        <v>CP069-RETURN - 2nd don of the week -BONUS</v>
      </c>
      <c r="G704" s="147">
        <f t="shared" si="82"/>
        <v>50</v>
      </c>
      <c r="H704" s="5">
        <v>20</v>
      </c>
      <c r="J704" s="5">
        <f t="shared" si="86"/>
        <v>70</v>
      </c>
      <c r="K704" s="143">
        <f t="shared" si="83"/>
        <v>50</v>
      </c>
      <c r="L704" s="5">
        <f t="shared" si="85"/>
        <v>20</v>
      </c>
    </row>
    <row r="705" spans="1:12" x14ac:dyDescent="0.45">
      <c r="A705" t="s">
        <v>510</v>
      </c>
      <c r="B705" t="s">
        <v>511</v>
      </c>
      <c r="C705" t="s">
        <v>983</v>
      </c>
      <c r="D705" s="36" t="str">
        <f t="shared" si="79"/>
        <v>CP069-2X Week P HBS TWINRX</v>
      </c>
      <c r="E705" s="36" t="str">
        <f t="shared" si="80"/>
        <v>RETURN - 2nd don of the week -BONUS</v>
      </c>
      <c r="F705" s="36" t="str">
        <f t="shared" si="81"/>
        <v>CP069-RETURN - 2nd don of the week -BONUS</v>
      </c>
      <c r="G705" s="147">
        <f t="shared" si="82"/>
        <v>50</v>
      </c>
      <c r="H705" s="5">
        <v>20</v>
      </c>
      <c r="J705" s="5">
        <f t="shared" si="86"/>
        <v>70</v>
      </c>
      <c r="K705" s="143">
        <f t="shared" si="83"/>
        <v>50</v>
      </c>
      <c r="L705" s="5">
        <f t="shared" si="85"/>
        <v>20</v>
      </c>
    </row>
    <row r="706" spans="1:12" x14ac:dyDescent="0.45">
      <c r="A706" t="s">
        <v>510</v>
      </c>
      <c r="B706" t="s">
        <v>511</v>
      </c>
      <c r="C706" s="238" t="s">
        <v>945</v>
      </c>
      <c r="D706" s="239" t="str">
        <f t="shared" si="79"/>
        <v>CP069-2X Week P RSV Pre-Existing</v>
      </c>
      <c r="E706" s="239" t="str">
        <f t="shared" si="80"/>
        <v>RETURN - 2nd don of the week -BONUS</v>
      </c>
      <c r="F706" s="239" t="str">
        <f t="shared" si="81"/>
        <v>CP069-RETURN - 2nd don of the week -BONUS</v>
      </c>
      <c r="G706" s="147">
        <f t="shared" si="82"/>
        <v>50</v>
      </c>
      <c r="H706" s="240">
        <v>10</v>
      </c>
      <c r="I706" s="240"/>
      <c r="J706" s="240">
        <f t="shared" si="86"/>
        <v>60</v>
      </c>
      <c r="K706" s="241">
        <f t="shared" si="83"/>
        <v>60</v>
      </c>
      <c r="L706" s="240">
        <f t="shared" si="85"/>
        <v>0</v>
      </c>
    </row>
    <row r="707" spans="1:12" x14ac:dyDescent="0.45">
      <c r="A707" t="s">
        <v>510</v>
      </c>
      <c r="B707" t="s">
        <v>511</v>
      </c>
      <c r="C707" t="s">
        <v>965</v>
      </c>
      <c r="D707" s="361" t="str">
        <f t="shared" si="79"/>
        <v>CP069-2X Week P Tetanus</v>
      </c>
      <c r="E707" s="361" t="str">
        <f t="shared" si="80"/>
        <v>RETURN - 2nd don of the week -BONUS</v>
      </c>
      <c r="F707" s="361" t="str">
        <f t="shared" si="81"/>
        <v>CP069-RETURN - 2nd don of the week -BONUS</v>
      </c>
      <c r="G707" s="147">
        <f t="shared" si="82"/>
        <v>50</v>
      </c>
      <c r="H707" s="240"/>
      <c r="I707" s="240"/>
      <c r="J707" s="240">
        <f t="shared" si="86"/>
        <v>50</v>
      </c>
      <c r="K707" s="241" t="e">
        <f t="shared" si="83"/>
        <v>#N/A</v>
      </c>
      <c r="L707" s="240" t="e">
        <f t="shared" si="85"/>
        <v>#N/A</v>
      </c>
    </row>
    <row r="708" spans="1:12" x14ac:dyDescent="0.45">
      <c r="A708" t="s">
        <v>510</v>
      </c>
      <c r="B708" t="s">
        <v>511</v>
      </c>
      <c r="C708" t="s">
        <v>966</v>
      </c>
      <c r="D708" s="361" t="str">
        <f t="shared" ref="D708:D771" si="87">B708&amp;"-"&amp;C708</f>
        <v>CP069-2X Week P Tetanus PE</v>
      </c>
      <c r="E708" s="361" t="str">
        <f t="shared" ref="E708:E771" si="88">VLOOKUP(C708,RULENAMELU,5,FALSE)</f>
        <v>RETURN - 2nd don of the week -BONUS</v>
      </c>
      <c r="F708" s="361" t="str">
        <f t="shared" ref="F708:F771" si="89">B708&amp;"-"&amp;E708</f>
        <v>CP069-RETURN - 2nd don of the week -BONUS</v>
      </c>
      <c r="G708" s="147">
        <f t="shared" ref="G708:G771" si="90">IFERROR(VLOOKUP(F708,SpecialtyBaseLU,37,FALSE),0)</f>
        <v>50</v>
      </c>
      <c r="H708" s="240"/>
      <c r="I708" s="240"/>
      <c r="J708" s="240">
        <f t="shared" si="86"/>
        <v>50</v>
      </c>
      <c r="K708" s="241" t="e">
        <f t="shared" ref="K708:K771" si="91">VLOOKUP(D708,CurrentNLDataLU,11,FALSE)</f>
        <v>#N/A</v>
      </c>
      <c r="L708" s="240" t="e">
        <f t="shared" si="85"/>
        <v>#N/A</v>
      </c>
    </row>
    <row r="709" spans="1:12" x14ac:dyDescent="0.45">
      <c r="A709" t="s">
        <v>510</v>
      </c>
      <c r="B709" t="s">
        <v>511</v>
      </c>
      <c r="C709" t="s">
        <v>946</v>
      </c>
      <c r="D709" s="36" t="str">
        <f t="shared" si="87"/>
        <v>CP069-P Anti-D Pre-Existing Standard</v>
      </c>
      <c r="E709" s="36" t="str">
        <f t="shared" si="88"/>
        <v>RETURN - 1st don of the week -STD</v>
      </c>
      <c r="F709" s="36" t="str">
        <f t="shared" si="89"/>
        <v>CP069-RETURN - 1st don of the week -STD</v>
      </c>
      <c r="G709" s="147">
        <f t="shared" si="90"/>
        <v>40</v>
      </c>
      <c r="H709" s="5">
        <v>20</v>
      </c>
      <c r="J709" s="5">
        <f t="shared" si="86"/>
        <v>60</v>
      </c>
      <c r="K709" s="143">
        <f t="shared" si="91"/>
        <v>60</v>
      </c>
      <c r="L709" s="5">
        <f t="shared" si="85"/>
        <v>0</v>
      </c>
    </row>
    <row r="710" spans="1:12" s="352" customFormat="1" x14ac:dyDescent="0.45">
      <c r="A710" t="s">
        <v>510</v>
      </c>
      <c r="B710" t="s">
        <v>511</v>
      </c>
      <c r="C710" t="s">
        <v>947</v>
      </c>
      <c r="D710" s="36" t="str">
        <f t="shared" si="87"/>
        <v>CP069-P Anti-D Standard</v>
      </c>
      <c r="E710" s="450" t="str">
        <f t="shared" si="88"/>
        <v>RETURN - 1st don of the week -STD</v>
      </c>
      <c r="F710" s="36" t="str">
        <f t="shared" si="89"/>
        <v>CP069-RETURN - 1st don of the week -STD</v>
      </c>
      <c r="G710" s="147">
        <f t="shared" si="90"/>
        <v>40</v>
      </c>
      <c r="H710" s="5">
        <v>20</v>
      </c>
      <c r="I710" s="5"/>
      <c r="J710" s="5">
        <f t="shared" si="86"/>
        <v>60</v>
      </c>
      <c r="K710" s="143">
        <f t="shared" si="91"/>
        <v>60</v>
      </c>
      <c r="L710" s="5">
        <f t="shared" si="85"/>
        <v>0</v>
      </c>
    </row>
    <row r="711" spans="1:12" x14ac:dyDescent="0.45">
      <c r="A711" t="s">
        <v>510</v>
      </c>
      <c r="B711" t="s">
        <v>511</v>
      </c>
      <c r="C711" t="s">
        <v>948</v>
      </c>
      <c r="D711" s="36" t="str">
        <f t="shared" si="87"/>
        <v>CP069-P CMV Standard</v>
      </c>
      <c r="E711" s="36" t="str">
        <f t="shared" si="88"/>
        <v>RETURN - 1st don of the week -STD</v>
      </c>
      <c r="F711" s="36" t="str">
        <f t="shared" si="89"/>
        <v>CP069-RETURN - 1st don of the week -STD</v>
      </c>
      <c r="G711" s="147">
        <f t="shared" si="90"/>
        <v>40</v>
      </c>
      <c r="H711" s="5">
        <v>0</v>
      </c>
      <c r="J711" s="5">
        <f t="shared" si="86"/>
        <v>40</v>
      </c>
      <c r="K711" s="143">
        <f t="shared" si="91"/>
        <v>40</v>
      </c>
      <c r="L711" s="5">
        <f t="shared" si="85"/>
        <v>0</v>
      </c>
    </row>
    <row r="712" spans="1:12" x14ac:dyDescent="0.45">
      <c r="A712" t="s">
        <v>510</v>
      </c>
      <c r="B712" t="s">
        <v>511</v>
      </c>
      <c r="C712" t="s">
        <v>949</v>
      </c>
      <c r="D712" s="239" t="str">
        <f t="shared" si="87"/>
        <v>CP069-P Denovo Non-Injectable</v>
      </c>
      <c r="E712" s="239">
        <f t="shared" si="88"/>
        <v>0</v>
      </c>
      <c r="F712" s="239" t="str">
        <f t="shared" si="89"/>
        <v>CP069-0</v>
      </c>
      <c r="G712" s="147">
        <f t="shared" si="90"/>
        <v>0</v>
      </c>
      <c r="H712" s="240">
        <v>40</v>
      </c>
      <c r="I712" s="240"/>
      <c r="J712" s="240">
        <f t="shared" si="86"/>
        <v>40</v>
      </c>
      <c r="K712" s="241">
        <f t="shared" si="91"/>
        <v>40</v>
      </c>
      <c r="L712" s="240">
        <f t="shared" si="85"/>
        <v>0</v>
      </c>
    </row>
    <row r="713" spans="1:12" x14ac:dyDescent="0.45">
      <c r="A713" t="s">
        <v>510</v>
      </c>
      <c r="B713" t="s">
        <v>511</v>
      </c>
      <c r="C713" t="s">
        <v>963</v>
      </c>
      <c r="D713" s="36" t="str">
        <f t="shared" si="87"/>
        <v>CP069-P HBS Pre-Existing Standard</v>
      </c>
      <c r="E713" s="36" t="str">
        <f t="shared" si="88"/>
        <v>RETURN - 1st don of the week -STD</v>
      </c>
      <c r="F713" s="36" t="str">
        <f t="shared" si="89"/>
        <v>CP069-RETURN - 1st don of the week -STD</v>
      </c>
      <c r="G713" s="147">
        <f t="shared" si="90"/>
        <v>40</v>
      </c>
      <c r="H713" s="5">
        <v>0</v>
      </c>
      <c r="J713" s="5">
        <f t="shared" si="86"/>
        <v>40</v>
      </c>
      <c r="K713" s="143">
        <f t="shared" si="91"/>
        <v>40</v>
      </c>
      <c r="L713" s="5">
        <f t="shared" si="85"/>
        <v>0</v>
      </c>
    </row>
    <row r="714" spans="1:12" x14ac:dyDescent="0.45">
      <c r="A714" t="s">
        <v>510</v>
      </c>
      <c r="B714" t="s">
        <v>511</v>
      </c>
      <c r="C714" t="s">
        <v>999</v>
      </c>
      <c r="D714" s="36" t="str">
        <f t="shared" si="87"/>
        <v>CP069-P HBS TWINRIX Standard</v>
      </c>
      <c r="E714" s="36" t="str">
        <f t="shared" si="88"/>
        <v>RETURN - 1st don of the week -STD</v>
      </c>
      <c r="F714" s="36" t="str">
        <f t="shared" si="89"/>
        <v>CP069-RETURN - 1st don of the week -STD</v>
      </c>
      <c r="G714" s="147">
        <f t="shared" si="90"/>
        <v>40</v>
      </c>
      <c r="J714" s="5">
        <f t="shared" si="86"/>
        <v>40</v>
      </c>
      <c r="K714" s="143">
        <f t="shared" si="91"/>
        <v>40</v>
      </c>
      <c r="L714" s="5">
        <f t="shared" si="85"/>
        <v>0</v>
      </c>
    </row>
    <row r="715" spans="1:12" x14ac:dyDescent="0.45">
      <c r="A715" s="238" t="s">
        <v>510</v>
      </c>
      <c r="B715" s="238" t="s">
        <v>511</v>
      </c>
      <c r="C715" s="238" t="s">
        <v>955</v>
      </c>
      <c r="D715" s="239" t="str">
        <f t="shared" si="87"/>
        <v>CP069-P RSV Pre-Existing Standard</v>
      </c>
      <c r="E715" s="239" t="str">
        <f t="shared" si="88"/>
        <v>RETURN - 1st don of the week -STD</v>
      </c>
      <c r="F715" s="239" t="str">
        <f t="shared" si="89"/>
        <v>CP069-RETURN - 1st don of the week -STD</v>
      </c>
      <c r="G715" s="147">
        <f t="shared" si="90"/>
        <v>40</v>
      </c>
      <c r="H715" s="240">
        <v>0</v>
      </c>
      <c r="I715" s="240"/>
      <c r="J715" s="240">
        <f t="shared" si="86"/>
        <v>40</v>
      </c>
      <c r="K715" s="241">
        <f t="shared" si="91"/>
        <v>40</v>
      </c>
      <c r="L715" s="240">
        <f t="shared" si="85"/>
        <v>0</v>
      </c>
    </row>
    <row r="716" spans="1:12" x14ac:dyDescent="0.45">
      <c r="A716" t="s">
        <v>510</v>
      </c>
      <c r="B716" t="s">
        <v>511</v>
      </c>
      <c r="C716" t="s">
        <v>969</v>
      </c>
      <c r="D716" s="36" t="str">
        <f t="shared" si="87"/>
        <v>CP069-P Tetanus Pre-Existing Standard</v>
      </c>
      <c r="E716" s="36" t="str">
        <f t="shared" si="88"/>
        <v>RETURN - 1st don of the week -STD</v>
      </c>
      <c r="F716" s="36" t="str">
        <f t="shared" si="89"/>
        <v>CP069-RETURN - 1st don of the week -STD</v>
      </c>
      <c r="G716" s="147">
        <f t="shared" si="90"/>
        <v>40</v>
      </c>
      <c r="H716" s="5">
        <f>K716-G716</f>
        <v>60</v>
      </c>
      <c r="J716" s="5">
        <f t="shared" si="86"/>
        <v>100</v>
      </c>
      <c r="K716" s="143">
        <f t="shared" si="91"/>
        <v>100</v>
      </c>
      <c r="L716" s="5">
        <f t="shared" si="85"/>
        <v>0</v>
      </c>
    </row>
    <row r="717" spans="1:12" x14ac:dyDescent="0.45">
      <c r="A717" t="s">
        <v>510</v>
      </c>
      <c r="B717" t="s">
        <v>511</v>
      </c>
      <c r="C717" t="s">
        <v>970</v>
      </c>
      <c r="D717" s="36" t="str">
        <f t="shared" si="87"/>
        <v>CP069-P Tetanus Standard</v>
      </c>
      <c r="E717" s="36" t="str">
        <f t="shared" si="88"/>
        <v>RETURN - 1st don of the week -STD</v>
      </c>
      <c r="F717" s="36" t="str">
        <f t="shared" si="89"/>
        <v>CP069-RETURN - 1st don of the week -STD</v>
      </c>
      <c r="G717" s="147">
        <f t="shared" si="90"/>
        <v>40</v>
      </c>
      <c r="H717" s="5">
        <f>K717-G717</f>
        <v>60</v>
      </c>
      <c r="J717" s="5">
        <f t="shared" si="86"/>
        <v>100</v>
      </c>
      <c r="K717" s="143">
        <f t="shared" si="91"/>
        <v>100</v>
      </c>
      <c r="L717" s="5">
        <f t="shared" si="85"/>
        <v>0</v>
      </c>
    </row>
    <row r="718" spans="1:12" x14ac:dyDescent="0.45">
      <c r="A718" t="s">
        <v>510</v>
      </c>
      <c r="B718" t="s">
        <v>511</v>
      </c>
      <c r="C718" t="s">
        <v>1000</v>
      </c>
      <c r="D718" s="36" t="str">
        <f t="shared" si="87"/>
        <v>CP069-P Tetanus Tox Standard</v>
      </c>
      <c r="E718" s="36" t="str">
        <f t="shared" si="88"/>
        <v>RETURN - 1st don of the week -STD</v>
      </c>
      <c r="F718" s="36" t="str">
        <f t="shared" si="89"/>
        <v>CP069-RETURN - 1st don of the week -STD</v>
      </c>
      <c r="G718" s="147">
        <f t="shared" si="90"/>
        <v>40</v>
      </c>
      <c r="H718" s="5">
        <f>K718-G718</f>
        <v>60</v>
      </c>
      <c r="J718" s="5">
        <f t="shared" si="86"/>
        <v>100</v>
      </c>
      <c r="K718" s="143">
        <f t="shared" si="91"/>
        <v>100</v>
      </c>
      <c r="L718" s="5">
        <f t="shared" si="85"/>
        <v>0</v>
      </c>
    </row>
    <row r="719" spans="1:12" x14ac:dyDescent="0.45">
      <c r="A719" t="s">
        <v>1020</v>
      </c>
      <c r="B719" t="s">
        <v>453</v>
      </c>
      <c r="C719" t="s">
        <v>942</v>
      </c>
      <c r="D719" s="361" t="str">
        <f t="shared" si="87"/>
        <v>CP949-2X Week Anti-D Pre-Existing</v>
      </c>
      <c r="E719" s="361" t="str">
        <f t="shared" si="88"/>
        <v>RETURN - 2nd don of the week -BONUS</v>
      </c>
      <c r="F719" s="361" t="str">
        <f t="shared" si="89"/>
        <v>CP949-RETURN - 2nd don of the week -BONUS</v>
      </c>
      <c r="G719" s="147">
        <f t="shared" si="90"/>
        <v>10</v>
      </c>
      <c r="H719" s="240">
        <f>200-2*(VLOOKUP(B719&amp;"-P Anti-D Pre-Existing Standard", AntiDSpecialty,4, FALSE))- 2*(VLOOKUP(B719&amp;"-P Anti-D Pre-Existing Standard", AntiDSpecialty,5, FALSE))-G719</f>
        <v>50</v>
      </c>
      <c r="I719" s="240"/>
      <c r="J719" s="240">
        <f t="shared" si="86"/>
        <v>60</v>
      </c>
      <c r="K719" s="241">
        <f t="shared" si="91"/>
        <v>10</v>
      </c>
      <c r="L719" s="240">
        <f t="shared" si="85"/>
        <v>50</v>
      </c>
    </row>
    <row r="720" spans="1:12" x14ac:dyDescent="0.45">
      <c r="A720" t="s">
        <v>1020</v>
      </c>
      <c r="B720" t="s">
        <v>453</v>
      </c>
      <c r="C720" s="238" t="s">
        <v>943</v>
      </c>
      <c r="D720" s="239" t="str">
        <f t="shared" si="87"/>
        <v>CP949-2X Week P Anti-D</v>
      </c>
      <c r="E720" s="239" t="str">
        <f t="shared" si="88"/>
        <v>RETURN - 2nd don of the week -BONUS</v>
      </c>
      <c r="F720" s="239" t="str">
        <f t="shared" si="89"/>
        <v>CP949-RETURN - 2nd don of the week -BONUS</v>
      </c>
      <c r="G720" s="147">
        <f t="shared" si="90"/>
        <v>10</v>
      </c>
      <c r="H720" s="240">
        <f>200-2*(VLOOKUP(B720&amp;"-P Anti-D Standard", AntiDSpecialty,4, FALSE))- 2*(VLOOKUP(B720&amp;"-P Anti-D Standard", AntiDSpecialty,5, FALSE))-G720</f>
        <v>50</v>
      </c>
      <c r="I720" s="240"/>
      <c r="J720" s="240">
        <f t="shared" si="86"/>
        <v>60</v>
      </c>
      <c r="K720" s="241">
        <f t="shared" si="91"/>
        <v>10</v>
      </c>
      <c r="L720" s="240">
        <f t="shared" si="85"/>
        <v>50</v>
      </c>
    </row>
    <row r="721" spans="1:12" x14ac:dyDescent="0.45">
      <c r="A721" t="s">
        <v>1020</v>
      </c>
      <c r="B721" t="s">
        <v>453</v>
      </c>
      <c r="C721" s="144" t="s">
        <v>1001</v>
      </c>
      <c r="D721" s="36" t="str">
        <f t="shared" si="87"/>
        <v>CP949-2X Week P NORM KIG10_0</v>
      </c>
      <c r="E721" s="36" t="str">
        <f t="shared" si="88"/>
        <v>RETURN - 2nd don of the week -BONUS</v>
      </c>
      <c r="F721" s="36" t="str">
        <f t="shared" si="89"/>
        <v>CP949-RETURN - 2nd don of the week -BONUS</v>
      </c>
      <c r="G721" s="147">
        <f t="shared" si="90"/>
        <v>10</v>
      </c>
      <c r="H721" s="5">
        <v>10</v>
      </c>
      <c r="J721" s="5">
        <f t="shared" si="86"/>
        <v>20</v>
      </c>
      <c r="K721" s="143">
        <f t="shared" si="91"/>
        <v>20</v>
      </c>
      <c r="L721" s="5">
        <f t="shared" si="85"/>
        <v>0</v>
      </c>
    </row>
    <row r="722" spans="1:12" x14ac:dyDescent="0.45">
      <c r="A722" t="s">
        <v>1020</v>
      </c>
      <c r="B722" t="s">
        <v>453</v>
      </c>
      <c r="C722" s="144" t="s">
        <v>1002</v>
      </c>
      <c r="D722" s="36" t="str">
        <f t="shared" si="87"/>
        <v>CP949-2X Week P NORM KIG10_2</v>
      </c>
      <c r="E722" s="36" t="str">
        <f t="shared" si="88"/>
        <v>RETURN - 2nd don of the week -BONUS</v>
      </c>
      <c r="F722" s="36" t="str">
        <f t="shared" si="89"/>
        <v>CP949-RETURN - 2nd don of the week -BONUS</v>
      </c>
      <c r="G722" s="147">
        <f t="shared" si="90"/>
        <v>10</v>
      </c>
      <c r="H722" s="5">
        <v>0</v>
      </c>
      <c r="J722" s="5">
        <f t="shared" si="86"/>
        <v>10</v>
      </c>
      <c r="K722" s="143">
        <f t="shared" si="91"/>
        <v>10</v>
      </c>
      <c r="L722" s="5">
        <f t="shared" si="85"/>
        <v>0</v>
      </c>
    </row>
    <row r="723" spans="1:12" x14ac:dyDescent="0.45">
      <c r="A723" t="s">
        <v>1020</v>
      </c>
      <c r="B723" t="s">
        <v>453</v>
      </c>
      <c r="C723" s="144" t="s">
        <v>1003</v>
      </c>
      <c r="D723" s="36" t="str">
        <f t="shared" si="87"/>
        <v>CP949-2X Week P NORM KIG10_3</v>
      </c>
      <c r="E723" s="36" t="str">
        <f t="shared" si="88"/>
        <v>RETURN - 2nd don of the week -BONUS</v>
      </c>
      <c r="F723" s="36" t="str">
        <f t="shared" si="89"/>
        <v>CP949-RETURN - 2nd don of the week -BONUS</v>
      </c>
      <c r="G723" s="147">
        <f t="shared" si="90"/>
        <v>10</v>
      </c>
      <c r="H723" s="5">
        <v>0</v>
      </c>
      <c r="J723" s="5">
        <f t="shared" si="86"/>
        <v>10</v>
      </c>
      <c r="K723" s="143">
        <f t="shared" si="91"/>
        <v>10</v>
      </c>
      <c r="L723" s="5">
        <f t="shared" si="85"/>
        <v>0</v>
      </c>
    </row>
    <row r="724" spans="1:12" x14ac:dyDescent="0.45">
      <c r="A724" t="s">
        <v>1020</v>
      </c>
      <c r="B724" t="s">
        <v>453</v>
      </c>
      <c r="C724" s="144" t="s">
        <v>1004</v>
      </c>
      <c r="D724" s="36" t="str">
        <f t="shared" si="87"/>
        <v>CP949-2X Week P NORM KIG10_4</v>
      </c>
      <c r="E724" s="36" t="str">
        <f t="shared" si="88"/>
        <v>RETURN - 2nd don of the week -BONUS</v>
      </c>
      <c r="F724" s="36" t="str">
        <f t="shared" si="89"/>
        <v>CP949-RETURN - 2nd don of the week -BONUS</v>
      </c>
      <c r="G724" s="147">
        <f t="shared" si="90"/>
        <v>10</v>
      </c>
      <c r="H724" s="5">
        <v>0</v>
      </c>
      <c r="J724" s="5">
        <f t="shared" si="86"/>
        <v>10</v>
      </c>
      <c r="K724" s="143">
        <f t="shared" si="91"/>
        <v>10</v>
      </c>
      <c r="L724" s="5">
        <f t="shared" si="85"/>
        <v>0</v>
      </c>
    </row>
    <row r="725" spans="1:12" x14ac:dyDescent="0.45">
      <c r="A725" t="s">
        <v>1020</v>
      </c>
      <c r="B725" t="s">
        <v>453</v>
      </c>
      <c r="C725" t="s">
        <v>1005</v>
      </c>
      <c r="D725" s="36" t="str">
        <f t="shared" si="87"/>
        <v>CP949-2X Week P NORM KIG10-1</v>
      </c>
      <c r="E725" s="36" t="str">
        <f t="shared" si="88"/>
        <v>RETURN - 2nd don of the week -BONUS</v>
      </c>
      <c r="F725" s="36" t="str">
        <f t="shared" si="89"/>
        <v>CP949-RETURN - 2nd don of the week -BONUS</v>
      </c>
      <c r="G725" s="147">
        <f t="shared" si="90"/>
        <v>10</v>
      </c>
      <c r="J725" s="5">
        <f t="shared" si="86"/>
        <v>10</v>
      </c>
      <c r="K725" s="143">
        <f t="shared" si="91"/>
        <v>10</v>
      </c>
      <c r="L725" s="5">
        <f t="shared" si="85"/>
        <v>0</v>
      </c>
    </row>
    <row r="726" spans="1:12" x14ac:dyDescent="0.45">
      <c r="A726" t="s">
        <v>1020</v>
      </c>
      <c r="B726" t="s">
        <v>453</v>
      </c>
      <c r="C726" t="s">
        <v>945</v>
      </c>
      <c r="D726" s="36" t="str">
        <f t="shared" si="87"/>
        <v>CP949-2X Week P RSV Pre-Existing</v>
      </c>
      <c r="E726" s="36" t="str">
        <f t="shared" si="88"/>
        <v>RETURN - 2nd don of the week -BONUS</v>
      </c>
      <c r="F726" s="36" t="str">
        <f t="shared" si="89"/>
        <v>CP949-RETURN - 2nd don of the week -BONUS</v>
      </c>
      <c r="G726" s="147">
        <f t="shared" si="90"/>
        <v>10</v>
      </c>
      <c r="H726" s="5">
        <v>10</v>
      </c>
      <c r="J726" s="5">
        <f t="shared" si="86"/>
        <v>20</v>
      </c>
      <c r="K726" s="143">
        <f t="shared" si="91"/>
        <v>20</v>
      </c>
      <c r="L726" s="5">
        <f t="shared" si="85"/>
        <v>0</v>
      </c>
    </row>
    <row r="727" spans="1:12" x14ac:dyDescent="0.45">
      <c r="A727" t="s">
        <v>1020</v>
      </c>
      <c r="B727" t="s">
        <v>453</v>
      </c>
      <c r="C727" t="s">
        <v>946</v>
      </c>
      <c r="D727" s="36" t="str">
        <f t="shared" si="87"/>
        <v>CP949-P Anti-D Pre-Existing Standard</v>
      </c>
      <c r="E727" s="36" t="str">
        <f t="shared" si="88"/>
        <v>RETURN - 1st don of the week -STD</v>
      </c>
      <c r="F727" s="36" t="str">
        <f t="shared" si="89"/>
        <v>CP949-RETURN - 1st don of the week -STD</v>
      </c>
      <c r="G727" s="147">
        <f t="shared" si="90"/>
        <v>50</v>
      </c>
      <c r="H727" s="5">
        <v>20</v>
      </c>
      <c r="J727" s="5">
        <f t="shared" si="86"/>
        <v>70</v>
      </c>
      <c r="K727" s="143">
        <f t="shared" si="91"/>
        <v>50</v>
      </c>
      <c r="L727" s="5">
        <f t="shared" si="85"/>
        <v>20</v>
      </c>
    </row>
    <row r="728" spans="1:12" x14ac:dyDescent="0.45">
      <c r="A728" s="238" t="s">
        <v>1020</v>
      </c>
      <c r="B728" s="238" t="s">
        <v>453</v>
      </c>
      <c r="C728" s="238" t="s">
        <v>947</v>
      </c>
      <c r="D728" s="239" t="str">
        <f t="shared" si="87"/>
        <v>CP949-P Anti-D Standard</v>
      </c>
      <c r="E728" s="239" t="str">
        <f t="shared" si="88"/>
        <v>RETURN - 1st don of the week -STD</v>
      </c>
      <c r="F728" s="239" t="str">
        <f t="shared" si="89"/>
        <v>CP949-RETURN - 1st don of the week -STD</v>
      </c>
      <c r="G728" s="147">
        <f t="shared" si="90"/>
        <v>50</v>
      </c>
      <c r="H728" s="240">
        <v>20</v>
      </c>
      <c r="I728" s="240"/>
      <c r="J728" s="240">
        <f t="shared" si="86"/>
        <v>70</v>
      </c>
      <c r="K728" s="241">
        <f t="shared" si="91"/>
        <v>50</v>
      </c>
      <c r="L728" s="240">
        <f t="shared" si="85"/>
        <v>20</v>
      </c>
    </row>
    <row r="729" spans="1:12" x14ac:dyDescent="0.45">
      <c r="A729" t="s">
        <v>1020</v>
      </c>
      <c r="B729" t="s">
        <v>453</v>
      </c>
      <c r="C729" s="144" t="s">
        <v>950</v>
      </c>
      <c r="D729" s="36" t="str">
        <f t="shared" si="87"/>
        <v>CP949-P NORM KIG 10 Standard</v>
      </c>
      <c r="E729" s="36" t="str">
        <f t="shared" si="88"/>
        <v>RETURN - 1st don of the week -STD</v>
      </c>
      <c r="F729" s="36" t="str">
        <f t="shared" si="89"/>
        <v>CP949-RETURN - 1st don of the week -STD</v>
      </c>
      <c r="G729" s="147">
        <f t="shared" si="90"/>
        <v>50</v>
      </c>
      <c r="H729" s="5">
        <v>0</v>
      </c>
      <c r="J729" s="5">
        <f t="shared" si="86"/>
        <v>50</v>
      </c>
      <c r="K729" s="143">
        <f t="shared" si="91"/>
        <v>50</v>
      </c>
      <c r="L729" s="5">
        <f t="shared" si="85"/>
        <v>0</v>
      </c>
    </row>
    <row r="730" spans="1:12" x14ac:dyDescent="0.45">
      <c r="A730" t="s">
        <v>1020</v>
      </c>
      <c r="B730" t="s">
        <v>453</v>
      </c>
      <c r="C730" s="144" t="s">
        <v>951</v>
      </c>
      <c r="D730" s="36" t="str">
        <f t="shared" si="87"/>
        <v>CP949-P NORM KIG 10-1 Standard</v>
      </c>
      <c r="E730" s="36" t="str">
        <f t="shared" si="88"/>
        <v>RETURN - 1st don of the week -STD</v>
      </c>
      <c r="F730" s="36" t="str">
        <f t="shared" si="89"/>
        <v>CP949-RETURN - 1st don of the week -STD</v>
      </c>
      <c r="G730" s="147">
        <f t="shared" si="90"/>
        <v>50</v>
      </c>
      <c r="H730" s="5">
        <v>0</v>
      </c>
      <c r="J730" s="5">
        <f t="shared" si="86"/>
        <v>50</v>
      </c>
      <c r="K730" s="143">
        <f t="shared" si="91"/>
        <v>50</v>
      </c>
      <c r="L730" s="5">
        <f t="shared" si="85"/>
        <v>0</v>
      </c>
    </row>
    <row r="731" spans="1:12" x14ac:dyDescent="0.45">
      <c r="A731" t="s">
        <v>1020</v>
      </c>
      <c r="B731" t="s">
        <v>453</v>
      </c>
      <c r="C731" s="144" t="s">
        <v>952</v>
      </c>
      <c r="D731" s="36" t="str">
        <f t="shared" si="87"/>
        <v>CP949-P NORM KIG 10-2 Standard</v>
      </c>
      <c r="E731" s="36" t="str">
        <f t="shared" si="88"/>
        <v>RETURN - 1st don of the week -STD</v>
      </c>
      <c r="F731" s="36" t="str">
        <f t="shared" si="89"/>
        <v>CP949-RETURN - 1st don of the week -STD</v>
      </c>
      <c r="G731" s="147">
        <f t="shared" si="90"/>
        <v>50</v>
      </c>
      <c r="H731" s="5">
        <v>0</v>
      </c>
      <c r="J731" s="5">
        <f t="shared" si="86"/>
        <v>50</v>
      </c>
      <c r="K731" s="143">
        <f t="shared" si="91"/>
        <v>50</v>
      </c>
      <c r="L731" s="5">
        <f t="shared" si="85"/>
        <v>0</v>
      </c>
    </row>
    <row r="732" spans="1:12" x14ac:dyDescent="0.45">
      <c r="A732" t="s">
        <v>1020</v>
      </c>
      <c r="B732" t="s">
        <v>453</v>
      </c>
      <c r="C732" s="144" t="s">
        <v>953</v>
      </c>
      <c r="D732" s="36" t="str">
        <f t="shared" si="87"/>
        <v>CP949-P NORM KIG 10-3 Standard</v>
      </c>
      <c r="E732" s="36" t="str">
        <f t="shared" si="88"/>
        <v>RETURN - 1st don of the week -STD</v>
      </c>
      <c r="F732" s="36" t="str">
        <f t="shared" si="89"/>
        <v>CP949-RETURN - 1st don of the week -STD</v>
      </c>
      <c r="G732" s="147">
        <f t="shared" si="90"/>
        <v>50</v>
      </c>
      <c r="H732" s="5">
        <v>0</v>
      </c>
      <c r="J732" s="5">
        <f t="shared" si="86"/>
        <v>50</v>
      </c>
      <c r="K732" s="143">
        <f t="shared" si="91"/>
        <v>50</v>
      </c>
      <c r="L732" s="5">
        <f t="shared" si="85"/>
        <v>0</v>
      </c>
    </row>
    <row r="733" spans="1:12" x14ac:dyDescent="0.45">
      <c r="A733" t="s">
        <v>1020</v>
      </c>
      <c r="B733" t="s">
        <v>453</v>
      </c>
      <c r="C733" s="144" t="s">
        <v>954</v>
      </c>
      <c r="D733" s="36" t="str">
        <f t="shared" si="87"/>
        <v>CP949-P NORM KIG 10-4 Standard</v>
      </c>
      <c r="E733" s="36" t="str">
        <f t="shared" si="88"/>
        <v>RETURN - 1st don of the week -STD</v>
      </c>
      <c r="F733" s="36" t="str">
        <f t="shared" si="89"/>
        <v>CP949-RETURN - 1st don of the week -STD</v>
      </c>
      <c r="G733" s="147">
        <f t="shared" si="90"/>
        <v>50</v>
      </c>
      <c r="H733" s="5">
        <v>0</v>
      </c>
      <c r="J733" s="5">
        <f t="shared" ref="J733:J758" si="92">G733+H733+I733</f>
        <v>50</v>
      </c>
      <c r="K733" s="143">
        <f t="shared" si="91"/>
        <v>50</v>
      </c>
      <c r="L733" s="5">
        <f t="shared" si="85"/>
        <v>0</v>
      </c>
    </row>
    <row r="734" spans="1:12" x14ac:dyDescent="0.45">
      <c r="A734" t="s">
        <v>1020</v>
      </c>
      <c r="B734" t="s">
        <v>453</v>
      </c>
      <c r="C734" t="s">
        <v>955</v>
      </c>
      <c r="D734" s="36" t="str">
        <f t="shared" si="87"/>
        <v>CP949-P RSV Pre-Existing Standard</v>
      </c>
      <c r="E734" s="36" t="str">
        <f t="shared" si="88"/>
        <v>RETURN - 1st don of the week -STD</v>
      </c>
      <c r="F734" s="36" t="str">
        <f t="shared" si="89"/>
        <v>CP949-RETURN - 1st don of the week -STD</v>
      </c>
      <c r="G734" s="147">
        <f t="shared" si="90"/>
        <v>50</v>
      </c>
      <c r="H734" s="5">
        <v>0</v>
      </c>
      <c r="J734" s="5">
        <f t="shared" si="92"/>
        <v>50</v>
      </c>
      <c r="K734" s="143">
        <f t="shared" si="91"/>
        <v>50</v>
      </c>
      <c r="L734" s="5">
        <f t="shared" si="85"/>
        <v>0</v>
      </c>
    </row>
    <row r="735" spans="1:12" x14ac:dyDescent="0.45">
      <c r="A735" t="s">
        <v>1021</v>
      </c>
      <c r="B735" t="s">
        <v>255</v>
      </c>
      <c r="C735" t="s">
        <v>942</v>
      </c>
      <c r="D735" s="36" t="str">
        <f t="shared" si="87"/>
        <v>CP284-2X Week Anti-D Pre-Existing</v>
      </c>
      <c r="E735" s="36" t="str">
        <f t="shared" si="88"/>
        <v>RETURN - 2nd don of the week -BONUS</v>
      </c>
      <c r="F735" s="36" t="str">
        <f t="shared" si="89"/>
        <v>CP284-RETURN - 2nd don of the week -BONUS</v>
      </c>
      <c r="G735" s="147">
        <f t="shared" si="90"/>
        <v>10</v>
      </c>
      <c r="H735" s="240">
        <f>200-2*(VLOOKUP(B735&amp;"-P Anti-D Pre-Existing Standard", AntiDSpecialty,4, FALSE))- 2*(VLOOKUP(B735&amp;"-P Anti-D Pre-Existing Standard", AntiDSpecialty,5, FALSE))-G735</f>
        <v>30</v>
      </c>
      <c r="J735" s="5">
        <f t="shared" si="92"/>
        <v>40</v>
      </c>
      <c r="K735" s="143" t="e">
        <f t="shared" si="91"/>
        <v>#N/A</v>
      </c>
      <c r="L735" s="5" t="e">
        <f t="shared" si="85"/>
        <v>#N/A</v>
      </c>
    </row>
    <row r="736" spans="1:12" x14ac:dyDescent="0.45">
      <c r="A736" t="s">
        <v>1021</v>
      </c>
      <c r="B736" s="144" t="s">
        <v>255</v>
      </c>
      <c r="C736" s="144" t="s">
        <v>945</v>
      </c>
      <c r="D736" s="36" t="str">
        <f t="shared" si="87"/>
        <v>CP284-2X Week P RSV Pre-Existing</v>
      </c>
      <c r="E736" s="36" t="str">
        <f t="shared" si="88"/>
        <v>RETURN - 2nd don of the week -BONUS</v>
      </c>
      <c r="F736" s="36" t="str">
        <f t="shared" si="89"/>
        <v>CP284-RETURN - 2nd don of the week -BONUS</v>
      </c>
      <c r="G736" s="147">
        <f t="shared" si="90"/>
        <v>10</v>
      </c>
      <c r="H736" s="5">
        <v>10</v>
      </c>
      <c r="J736" s="5">
        <f t="shared" si="92"/>
        <v>20</v>
      </c>
      <c r="K736" s="143">
        <f t="shared" si="91"/>
        <v>20</v>
      </c>
      <c r="L736" s="5">
        <f t="shared" si="85"/>
        <v>0</v>
      </c>
    </row>
    <row r="737" spans="1:12" x14ac:dyDescent="0.45">
      <c r="A737" t="s">
        <v>1021</v>
      </c>
      <c r="B737" t="s">
        <v>255</v>
      </c>
      <c r="C737" t="s">
        <v>967</v>
      </c>
      <c r="D737" s="36" t="str">
        <f t="shared" si="87"/>
        <v>CP284-2X Week P VZV</v>
      </c>
      <c r="E737" s="36" t="str">
        <f t="shared" si="88"/>
        <v>RETURN - 2nd don of the week -BONUS</v>
      </c>
      <c r="F737" s="36" t="str">
        <f t="shared" si="89"/>
        <v>CP284-RETURN - 2nd don of the week -BONUS</v>
      </c>
      <c r="G737" s="147">
        <f t="shared" si="90"/>
        <v>10</v>
      </c>
      <c r="H737" s="5">
        <v>0</v>
      </c>
      <c r="J737" s="5">
        <f t="shared" si="92"/>
        <v>10</v>
      </c>
      <c r="K737" s="143">
        <f t="shared" si="91"/>
        <v>10</v>
      </c>
      <c r="L737" s="5">
        <f t="shared" si="85"/>
        <v>0</v>
      </c>
    </row>
    <row r="738" spans="1:12" x14ac:dyDescent="0.45">
      <c r="A738" t="s">
        <v>1021</v>
      </c>
      <c r="B738" t="s">
        <v>255</v>
      </c>
      <c r="C738" t="s">
        <v>968</v>
      </c>
      <c r="D738" s="36" t="str">
        <f t="shared" si="87"/>
        <v>CP284-2X Week P VZV Pre-Existing</v>
      </c>
      <c r="E738" s="36" t="str">
        <f t="shared" si="88"/>
        <v>RETURN - 2nd don of the week -BONUS</v>
      </c>
      <c r="F738" s="36" t="str">
        <f t="shared" si="89"/>
        <v>CP284-RETURN - 2nd don of the week -BONUS</v>
      </c>
      <c r="G738" s="147">
        <f t="shared" si="90"/>
        <v>10</v>
      </c>
      <c r="H738" s="5">
        <v>0</v>
      </c>
      <c r="J738" s="5">
        <f t="shared" si="92"/>
        <v>10</v>
      </c>
      <c r="K738" s="143">
        <f t="shared" si="91"/>
        <v>10</v>
      </c>
      <c r="L738" s="5">
        <f t="shared" si="85"/>
        <v>0</v>
      </c>
    </row>
    <row r="739" spans="1:12" x14ac:dyDescent="0.45">
      <c r="A739" t="s">
        <v>1021</v>
      </c>
      <c r="B739" t="s">
        <v>255</v>
      </c>
      <c r="C739" t="s">
        <v>946</v>
      </c>
      <c r="D739" s="36" t="str">
        <f t="shared" si="87"/>
        <v>CP284-P Anti-D Pre-Existing Standard</v>
      </c>
      <c r="E739" s="450" t="str">
        <f t="shared" si="88"/>
        <v>RETURN - 1st don of the week -STD</v>
      </c>
      <c r="F739" s="36" t="str">
        <f t="shared" si="89"/>
        <v>CP284-RETURN - 1st don of the week -STD</v>
      </c>
      <c r="G739" s="147">
        <f t="shared" si="90"/>
        <v>60</v>
      </c>
      <c r="H739" s="5">
        <v>20</v>
      </c>
      <c r="J739" s="5">
        <f t="shared" si="92"/>
        <v>80</v>
      </c>
      <c r="K739" s="143">
        <f t="shared" si="91"/>
        <v>46</v>
      </c>
      <c r="L739" s="5">
        <f t="shared" si="85"/>
        <v>34</v>
      </c>
    </row>
    <row r="740" spans="1:12" x14ac:dyDescent="0.45">
      <c r="A740" t="s">
        <v>1021</v>
      </c>
      <c r="B740" s="144" t="s">
        <v>255</v>
      </c>
      <c r="C740" s="144" t="s">
        <v>955</v>
      </c>
      <c r="D740" s="36" t="str">
        <f t="shared" si="87"/>
        <v>CP284-P RSV Pre-Existing Standard</v>
      </c>
      <c r="E740" s="36" t="str">
        <f t="shared" si="88"/>
        <v>RETURN - 1st don of the week -STD</v>
      </c>
      <c r="F740" s="36" t="str">
        <f t="shared" si="89"/>
        <v>CP284-RETURN - 1st don of the week -STD</v>
      </c>
      <c r="G740" s="147">
        <f t="shared" si="90"/>
        <v>60</v>
      </c>
      <c r="J740" s="5">
        <f t="shared" si="92"/>
        <v>60</v>
      </c>
      <c r="K740" s="143">
        <f t="shared" si="91"/>
        <v>60</v>
      </c>
      <c r="L740" s="5">
        <f t="shared" si="85"/>
        <v>0</v>
      </c>
    </row>
    <row r="741" spans="1:12" x14ac:dyDescent="0.45">
      <c r="A741" t="s">
        <v>1021</v>
      </c>
      <c r="B741" t="s">
        <v>255</v>
      </c>
      <c r="C741" t="s">
        <v>956</v>
      </c>
      <c r="D741" s="36" t="str">
        <f t="shared" si="87"/>
        <v>CP284-P Vaccinia Standard</v>
      </c>
      <c r="E741" s="36">
        <f t="shared" si="88"/>
        <v>0</v>
      </c>
      <c r="F741" s="36" t="str">
        <f t="shared" si="89"/>
        <v>CP284-0</v>
      </c>
      <c r="G741" s="147">
        <f t="shared" si="90"/>
        <v>0</v>
      </c>
      <c r="I741" s="5">
        <v>100</v>
      </c>
      <c r="J741" s="5">
        <f t="shared" si="92"/>
        <v>100</v>
      </c>
      <c r="K741" s="143">
        <f t="shared" si="91"/>
        <v>100</v>
      </c>
      <c r="L741" s="5">
        <f t="shared" si="85"/>
        <v>0</v>
      </c>
    </row>
    <row r="742" spans="1:12" x14ac:dyDescent="0.45">
      <c r="A742" t="s">
        <v>1021</v>
      </c>
      <c r="B742" t="s">
        <v>255</v>
      </c>
      <c r="C742" t="s">
        <v>971</v>
      </c>
      <c r="D742" s="36" t="str">
        <f t="shared" si="87"/>
        <v>CP284-P VZV Standard</v>
      </c>
      <c r="E742" s="36" t="str">
        <f t="shared" si="88"/>
        <v>RETURN - 1st don of the week -STD</v>
      </c>
      <c r="F742" s="36" t="str">
        <f t="shared" si="89"/>
        <v>CP284-RETURN - 1st don of the week -STD</v>
      </c>
      <c r="G742" s="147">
        <f t="shared" si="90"/>
        <v>60</v>
      </c>
      <c r="H742" s="5">
        <v>14</v>
      </c>
      <c r="I742" s="5">
        <v>0</v>
      </c>
      <c r="J742" s="5">
        <f t="shared" si="92"/>
        <v>74</v>
      </c>
      <c r="K742" s="143">
        <f t="shared" si="91"/>
        <v>70</v>
      </c>
      <c r="L742" s="5">
        <f t="shared" si="85"/>
        <v>4</v>
      </c>
    </row>
    <row r="743" spans="1:12" x14ac:dyDescent="0.45">
      <c r="A743" t="s">
        <v>1021</v>
      </c>
      <c r="B743" t="s">
        <v>255</v>
      </c>
      <c r="C743" t="s">
        <v>972</v>
      </c>
      <c r="D743" s="36" t="str">
        <f t="shared" si="87"/>
        <v>CP284-PVZV Pre-Existing Standard</v>
      </c>
      <c r="E743" s="36" t="str">
        <f t="shared" si="88"/>
        <v>RETURN - 1st don of the week -STD</v>
      </c>
      <c r="F743" s="36" t="str">
        <f t="shared" si="89"/>
        <v>CP284-RETURN - 1st don of the week -STD</v>
      </c>
      <c r="G743" s="147">
        <f t="shared" si="90"/>
        <v>60</v>
      </c>
      <c r="H743" s="5">
        <v>14</v>
      </c>
      <c r="J743" s="5">
        <f t="shared" si="92"/>
        <v>74</v>
      </c>
      <c r="K743" s="143">
        <f t="shared" si="91"/>
        <v>74</v>
      </c>
      <c r="L743" s="5">
        <f t="shared" si="85"/>
        <v>0</v>
      </c>
    </row>
    <row r="744" spans="1:12" x14ac:dyDescent="0.45">
      <c r="A744" t="s">
        <v>1021</v>
      </c>
      <c r="B744" t="s">
        <v>255</v>
      </c>
      <c r="C744" t="s">
        <v>957</v>
      </c>
      <c r="D744" s="36" t="str">
        <f t="shared" si="87"/>
        <v>CP284-Vaccinia - 1st Donation</v>
      </c>
      <c r="E744" s="36">
        <f t="shared" si="88"/>
        <v>0</v>
      </c>
      <c r="F744" s="36" t="str">
        <f t="shared" si="89"/>
        <v>CP284-0</v>
      </c>
      <c r="G744" s="147">
        <f t="shared" si="90"/>
        <v>0</v>
      </c>
      <c r="I744" s="5">
        <v>150</v>
      </c>
      <c r="J744" s="5">
        <f t="shared" si="92"/>
        <v>150</v>
      </c>
      <c r="K744" s="143">
        <f t="shared" si="91"/>
        <v>150</v>
      </c>
      <c r="L744" s="5">
        <f t="shared" si="85"/>
        <v>0</v>
      </c>
    </row>
    <row r="745" spans="1:12" x14ac:dyDescent="0.45">
      <c r="A745" t="s">
        <v>1021</v>
      </c>
      <c r="B745" t="s">
        <v>255</v>
      </c>
      <c r="C745" t="s">
        <v>958</v>
      </c>
      <c r="D745" s="36" t="str">
        <f t="shared" si="87"/>
        <v>CP284-Vaccinia - 2nd Donation</v>
      </c>
      <c r="E745" s="36">
        <f t="shared" si="88"/>
        <v>0</v>
      </c>
      <c r="F745" s="36" t="str">
        <f t="shared" si="89"/>
        <v>CP284-0</v>
      </c>
      <c r="G745" s="147">
        <f t="shared" si="90"/>
        <v>0</v>
      </c>
      <c r="I745" s="5">
        <v>250</v>
      </c>
      <c r="J745" s="5">
        <f t="shared" si="92"/>
        <v>250</v>
      </c>
      <c r="K745" s="143">
        <f t="shared" si="91"/>
        <v>250</v>
      </c>
      <c r="L745" s="5">
        <f t="shared" si="85"/>
        <v>0</v>
      </c>
    </row>
    <row r="746" spans="1:12" x14ac:dyDescent="0.45">
      <c r="A746" t="s">
        <v>1021</v>
      </c>
      <c r="B746" t="s">
        <v>255</v>
      </c>
      <c r="C746" t="s">
        <v>959</v>
      </c>
      <c r="D746" s="36" t="str">
        <f t="shared" si="87"/>
        <v>CP284-Vaccinia - 3rd Donation</v>
      </c>
      <c r="E746" s="36">
        <f t="shared" si="88"/>
        <v>0</v>
      </c>
      <c r="F746" s="36" t="str">
        <f t="shared" si="89"/>
        <v>CP284-0</v>
      </c>
      <c r="G746" s="147">
        <f t="shared" si="90"/>
        <v>0</v>
      </c>
      <c r="I746" s="5">
        <v>300</v>
      </c>
      <c r="J746" s="5">
        <f t="shared" si="92"/>
        <v>300</v>
      </c>
      <c r="K746" s="143">
        <f t="shared" si="91"/>
        <v>300</v>
      </c>
      <c r="L746" s="5">
        <f t="shared" si="85"/>
        <v>0</v>
      </c>
    </row>
    <row r="747" spans="1:12" x14ac:dyDescent="0.45">
      <c r="A747" t="s">
        <v>1021</v>
      </c>
      <c r="B747" t="s">
        <v>255</v>
      </c>
      <c r="C747" t="s">
        <v>960</v>
      </c>
      <c r="D747" s="36" t="str">
        <f t="shared" si="87"/>
        <v>CP284-Vaccinia - 4th Donation</v>
      </c>
      <c r="E747" s="36">
        <f t="shared" si="88"/>
        <v>0</v>
      </c>
      <c r="F747" s="36" t="str">
        <f t="shared" si="89"/>
        <v>CP284-0</v>
      </c>
      <c r="G747" s="147">
        <f t="shared" si="90"/>
        <v>0</v>
      </c>
      <c r="I747" s="5">
        <v>300</v>
      </c>
      <c r="J747" s="5">
        <f t="shared" si="92"/>
        <v>300</v>
      </c>
      <c r="K747" s="143">
        <f t="shared" si="91"/>
        <v>300</v>
      </c>
      <c r="L747" s="5">
        <f t="shared" si="85"/>
        <v>0</v>
      </c>
    </row>
    <row r="748" spans="1:12" x14ac:dyDescent="0.45">
      <c r="A748" t="s">
        <v>1022</v>
      </c>
      <c r="B748" t="s">
        <v>240</v>
      </c>
      <c r="C748" t="s">
        <v>942</v>
      </c>
      <c r="D748" s="36" t="str">
        <f t="shared" si="87"/>
        <v>CP285-2X Week Anti-D Pre-Existing</v>
      </c>
      <c r="E748" s="36" t="str">
        <f t="shared" si="88"/>
        <v>RETURN - 2nd don of the week -BONUS</v>
      </c>
      <c r="F748" s="36" t="str">
        <f t="shared" si="89"/>
        <v>CP285-RETURN - 2nd don of the week -BONUS</v>
      </c>
      <c r="G748" s="147">
        <f t="shared" si="90"/>
        <v>10</v>
      </c>
      <c r="H748" s="240">
        <f>200-2*(VLOOKUP(B748&amp;"-P Anti-D Pre-Existing Standard", AntiDSpecialty,4, FALSE))- 2*(VLOOKUP(B748&amp;"-P Anti-D Pre-Existing Standard", AntiDSpecialty,5, FALSE))-G748</f>
        <v>30</v>
      </c>
      <c r="J748" s="5">
        <f t="shared" si="92"/>
        <v>40</v>
      </c>
      <c r="K748" s="143" t="e">
        <f t="shared" si="91"/>
        <v>#N/A</v>
      </c>
      <c r="L748" s="5" t="e">
        <f t="shared" si="85"/>
        <v>#N/A</v>
      </c>
    </row>
    <row r="749" spans="1:12" x14ac:dyDescent="0.45">
      <c r="A749" t="s">
        <v>1022</v>
      </c>
      <c r="B749" t="s">
        <v>240</v>
      </c>
      <c r="C749" t="s">
        <v>962</v>
      </c>
      <c r="D749" s="36" t="str">
        <f t="shared" si="87"/>
        <v>CP285-2X Week P HBS Pre-Existing</v>
      </c>
      <c r="E749" s="36" t="str">
        <f t="shared" si="88"/>
        <v>RETURN - 2nd don of the week -BONUS</v>
      </c>
      <c r="F749" s="36" t="str">
        <f t="shared" si="89"/>
        <v>CP285-RETURN - 2nd don of the week -BONUS</v>
      </c>
      <c r="G749" s="147">
        <f t="shared" si="90"/>
        <v>10</v>
      </c>
      <c r="H749" s="5">
        <v>0</v>
      </c>
      <c r="J749" s="5">
        <f t="shared" si="92"/>
        <v>10</v>
      </c>
      <c r="K749" s="143">
        <f t="shared" si="91"/>
        <v>10</v>
      </c>
      <c r="L749" s="5">
        <f t="shared" si="85"/>
        <v>0</v>
      </c>
    </row>
    <row r="750" spans="1:12" x14ac:dyDescent="0.45">
      <c r="A750" t="s">
        <v>1022</v>
      </c>
      <c r="B750" t="s">
        <v>240</v>
      </c>
      <c r="C750" t="s">
        <v>983</v>
      </c>
      <c r="D750" s="36" t="str">
        <f t="shared" si="87"/>
        <v>CP285-2X Week P HBS TWINRX</v>
      </c>
      <c r="E750" s="36" t="str">
        <f t="shared" si="88"/>
        <v>RETURN - 2nd don of the week -BONUS</v>
      </c>
      <c r="F750" s="36" t="str">
        <f t="shared" si="89"/>
        <v>CP285-RETURN - 2nd don of the week -BONUS</v>
      </c>
      <c r="G750" s="147">
        <f t="shared" si="90"/>
        <v>10</v>
      </c>
      <c r="H750" s="5">
        <v>0</v>
      </c>
      <c r="J750" s="5">
        <f t="shared" si="92"/>
        <v>10</v>
      </c>
      <c r="K750" s="143">
        <f t="shared" si="91"/>
        <v>10</v>
      </c>
      <c r="L750" s="5">
        <f t="shared" si="85"/>
        <v>0</v>
      </c>
    </row>
    <row r="751" spans="1:12" x14ac:dyDescent="0.45">
      <c r="A751" s="238" t="s">
        <v>1022</v>
      </c>
      <c r="B751" s="334" t="s">
        <v>240</v>
      </c>
      <c r="C751" s="334" t="s">
        <v>945</v>
      </c>
      <c r="D751" s="36" t="str">
        <f t="shared" si="87"/>
        <v>CP285-2X Week P RSV Pre-Existing</v>
      </c>
      <c r="E751" s="36" t="str">
        <f t="shared" si="88"/>
        <v>RETURN - 2nd don of the week -BONUS</v>
      </c>
      <c r="F751" s="36" t="str">
        <f t="shared" si="89"/>
        <v>CP285-RETURN - 2nd don of the week -BONUS</v>
      </c>
      <c r="G751" s="147">
        <f t="shared" si="90"/>
        <v>10</v>
      </c>
      <c r="H751" s="5">
        <v>10</v>
      </c>
      <c r="J751" s="5">
        <f t="shared" si="92"/>
        <v>20</v>
      </c>
      <c r="K751" s="143">
        <f t="shared" si="91"/>
        <v>20</v>
      </c>
      <c r="L751" s="5">
        <f t="shared" si="85"/>
        <v>0</v>
      </c>
    </row>
    <row r="752" spans="1:12" x14ac:dyDescent="0.45">
      <c r="A752" t="s">
        <v>1022</v>
      </c>
      <c r="B752" t="s">
        <v>240</v>
      </c>
      <c r="C752" t="s">
        <v>968</v>
      </c>
      <c r="D752" s="36" t="str">
        <f t="shared" si="87"/>
        <v>CP285-2X Week P VZV Pre-Existing</v>
      </c>
      <c r="E752" s="36" t="str">
        <f t="shared" si="88"/>
        <v>RETURN - 2nd don of the week -BONUS</v>
      </c>
      <c r="F752" s="36" t="str">
        <f t="shared" si="89"/>
        <v>CP285-RETURN - 2nd don of the week -BONUS</v>
      </c>
      <c r="G752" s="147">
        <f t="shared" si="90"/>
        <v>10</v>
      </c>
      <c r="H752" s="5">
        <v>0</v>
      </c>
      <c r="J752" s="5">
        <f t="shared" si="92"/>
        <v>10</v>
      </c>
      <c r="K752" s="143">
        <f t="shared" si="91"/>
        <v>10</v>
      </c>
      <c r="L752" s="5">
        <f t="shared" si="85"/>
        <v>0</v>
      </c>
    </row>
    <row r="753" spans="1:12" x14ac:dyDescent="0.45">
      <c r="A753" t="s">
        <v>1022</v>
      </c>
      <c r="B753" t="s">
        <v>240</v>
      </c>
      <c r="C753" t="s">
        <v>946</v>
      </c>
      <c r="D753" s="36" t="str">
        <f t="shared" si="87"/>
        <v>CP285-P Anti-D Pre-Existing Standard</v>
      </c>
      <c r="E753" s="450" t="str">
        <f t="shared" si="88"/>
        <v>RETURN - 1st don of the week -STD</v>
      </c>
      <c r="F753" s="36" t="str">
        <f t="shared" si="89"/>
        <v>CP285-RETURN - 1st don of the week -STD</v>
      </c>
      <c r="G753" s="147">
        <f t="shared" si="90"/>
        <v>60</v>
      </c>
      <c r="H753" s="5">
        <v>20</v>
      </c>
      <c r="J753" s="5">
        <f t="shared" si="92"/>
        <v>80</v>
      </c>
      <c r="K753" s="143">
        <f t="shared" si="91"/>
        <v>50</v>
      </c>
      <c r="L753" s="5">
        <f t="shared" si="85"/>
        <v>30</v>
      </c>
    </row>
    <row r="754" spans="1:12" x14ac:dyDescent="0.45">
      <c r="A754" t="s">
        <v>1022</v>
      </c>
      <c r="B754" t="s">
        <v>240</v>
      </c>
      <c r="C754" t="s">
        <v>963</v>
      </c>
      <c r="D754" s="36" t="str">
        <f t="shared" si="87"/>
        <v>CP285-P HBS Pre-Existing Standard</v>
      </c>
      <c r="E754" s="36" t="str">
        <f t="shared" si="88"/>
        <v>RETURN - 1st don of the week -STD</v>
      </c>
      <c r="F754" s="36" t="str">
        <f t="shared" si="89"/>
        <v>CP285-RETURN - 1st don of the week -STD</v>
      </c>
      <c r="G754" s="147">
        <f t="shared" si="90"/>
        <v>60</v>
      </c>
      <c r="H754" s="5">
        <v>20</v>
      </c>
      <c r="J754" s="5">
        <f t="shared" si="92"/>
        <v>80</v>
      </c>
      <c r="K754" s="143">
        <f t="shared" si="91"/>
        <v>80</v>
      </c>
      <c r="L754" s="5">
        <f t="shared" si="85"/>
        <v>0</v>
      </c>
    </row>
    <row r="755" spans="1:12" x14ac:dyDescent="0.45">
      <c r="A755" t="s">
        <v>1022</v>
      </c>
      <c r="B755" t="s">
        <v>240</v>
      </c>
      <c r="C755" t="s">
        <v>999</v>
      </c>
      <c r="D755" s="36" t="str">
        <f t="shared" si="87"/>
        <v>CP285-P HBS TWINRIX Standard</v>
      </c>
      <c r="E755" s="36" t="str">
        <f t="shared" si="88"/>
        <v>RETURN - 1st don of the week -STD</v>
      </c>
      <c r="F755" s="36" t="str">
        <f t="shared" si="89"/>
        <v>CP285-RETURN - 1st don of the week -STD</v>
      </c>
      <c r="G755" s="147">
        <f t="shared" si="90"/>
        <v>60</v>
      </c>
      <c r="H755" s="5">
        <v>20</v>
      </c>
      <c r="J755" s="5">
        <f t="shared" si="92"/>
        <v>80</v>
      </c>
      <c r="K755" s="143">
        <f t="shared" si="91"/>
        <v>80</v>
      </c>
      <c r="L755" s="5">
        <f t="shared" si="85"/>
        <v>0</v>
      </c>
    </row>
    <row r="756" spans="1:12" x14ac:dyDescent="0.45">
      <c r="A756" s="238" t="s">
        <v>1022</v>
      </c>
      <c r="B756" s="334" t="s">
        <v>240</v>
      </c>
      <c r="C756" s="334" t="s">
        <v>955</v>
      </c>
      <c r="D756" s="36" t="str">
        <f t="shared" si="87"/>
        <v>CP285-P RSV Pre-Existing Standard</v>
      </c>
      <c r="E756" s="36" t="str">
        <f t="shared" si="88"/>
        <v>RETURN - 1st don of the week -STD</v>
      </c>
      <c r="F756" s="36" t="str">
        <f t="shared" si="89"/>
        <v>CP285-RETURN - 1st don of the week -STD</v>
      </c>
      <c r="G756" s="147">
        <f t="shared" si="90"/>
        <v>60</v>
      </c>
      <c r="J756" s="5">
        <f t="shared" si="92"/>
        <v>60</v>
      </c>
      <c r="K756" s="143">
        <f t="shared" si="91"/>
        <v>60</v>
      </c>
      <c r="L756" s="5">
        <f t="shared" si="85"/>
        <v>0</v>
      </c>
    </row>
    <row r="757" spans="1:12" x14ac:dyDescent="0.45">
      <c r="A757" s="238" t="s">
        <v>1022</v>
      </c>
      <c r="B757" s="238" t="s">
        <v>240</v>
      </c>
      <c r="C757" s="238" t="s">
        <v>956</v>
      </c>
      <c r="D757" s="239" t="str">
        <f t="shared" si="87"/>
        <v>CP285-P Vaccinia Standard</v>
      </c>
      <c r="E757" s="239">
        <f t="shared" si="88"/>
        <v>0</v>
      </c>
      <c r="F757" s="239" t="str">
        <f t="shared" si="89"/>
        <v>CP285-0</v>
      </c>
      <c r="G757" s="147">
        <f t="shared" si="90"/>
        <v>0</v>
      </c>
      <c r="H757" s="240">
        <v>0</v>
      </c>
      <c r="I757" s="240">
        <v>100</v>
      </c>
      <c r="J757" s="240">
        <f t="shared" si="92"/>
        <v>100</v>
      </c>
      <c r="K757" s="241">
        <f t="shared" si="91"/>
        <v>100</v>
      </c>
      <c r="L757" s="240">
        <f t="shared" si="85"/>
        <v>0</v>
      </c>
    </row>
    <row r="758" spans="1:12" x14ac:dyDescent="0.45">
      <c r="A758" t="s">
        <v>1022</v>
      </c>
      <c r="B758" t="s">
        <v>240</v>
      </c>
      <c r="C758" t="s">
        <v>972</v>
      </c>
      <c r="D758" s="36" t="str">
        <f t="shared" si="87"/>
        <v>CP285-PVZV Pre-Existing Standard</v>
      </c>
      <c r="E758" s="36" t="str">
        <f t="shared" si="88"/>
        <v>RETURN - 1st don of the week -STD</v>
      </c>
      <c r="F758" s="36" t="str">
        <f t="shared" si="89"/>
        <v>CP285-RETURN - 1st don of the week -STD</v>
      </c>
      <c r="G758" s="147">
        <f t="shared" si="90"/>
        <v>60</v>
      </c>
      <c r="H758" s="5">
        <v>10</v>
      </c>
      <c r="J758" s="5">
        <f t="shared" si="92"/>
        <v>70</v>
      </c>
      <c r="K758" s="143">
        <f t="shared" si="91"/>
        <v>70</v>
      </c>
      <c r="L758" s="5">
        <f t="shared" si="85"/>
        <v>0</v>
      </c>
    </row>
    <row r="759" spans="1:12" x14ac:dyDescent="0.45">
      <c r="A759" s="238" t="s">
        <v>1022</v>
      </c>
      <c r="B759" s="144" t="s">
        <v>240</v>
      </c>
      <c r="C759" s="144" t="s">
        <v>957</v>
      </c>
      <c r="D759" s="36" t="str">
        <f t="shared" si="87"/>
        <v>CP285-Vaccinia - 1st Donation</v>
      </c>
      <c r="E759" s="36">
        <f t="shared" si="88"/>
        <v>0</v>
      </c>
      <c r="F759" s="36" t="str">
        <f t="shared" si="89"/>
        <v>CP285-0</v>
      </c>
      <c r="G759" s="147">
        <f t="shared" si="90"/>
        <v>0</v>
      </c>
      <c r="H759" s="5">
        <v>0</v>
      </c>
      <c r="J759" s="5">
        <v>150</v>
      </c>
      <c r="K759" s="143">
        <f t="shared" si="91"/>
        <v>150</v>
      </c>
      <c r="L759" s="5">
        <f t="shared" si="85"/>
        <v>0</v>
      </c>
    </row>
    <row r="760" spans="1:12" x14ac:dyDescent="0.45">
      <c r="A760" s="238" t="s">
        <v>1022</v>
      </c>
      <c r="B760" s="144" t="s">
        <v>240</v>
      </c>
      <c r="C760" s="144" t="s">
        <v>958</v>
      </c>
      <c r="D760" s="36" t="str">
        <f t="shared" si="87"/>
        <v>CP285-Vaccinia - 2nd Donation</v>
      </c>
      <c r="E760" s="36">
        <f t="shared" si="88"/>
        <v>0</v>
      </c>
      <c r="F760" s="36" t="str">
        <f t="shared" si="89"/>
        <v>CP285-0</v>
      </c>
      <c r="G760" s="147">
        <f t="shared" si="90"/>
        <v>0</v>
      </c>
      <c r="H760" s="5">
        <v>0</v>
      </c>
      <c r="J760" s="5">
        <v>250</v>
      </c>
      <c r="K760" s="143">
        <f t="shared" si="91"/>
        <v>250</v>
      </c>
      <c r="L760" s="5">
        <f t="shared" si="85"/>
        <v>0</v>
      </c>
    </row>
    <row r="761" spans="1:12" x14ac:dyDescent="0.45">
      <c r="A761" s="238" t="s">
        <v>1022</v>
      </c>
      <c r="B761" s="144" t="s">
        <v>240</v>
      </c>
      <c r="C761" s="144" t="s">
        <v>959</v>
      </c>
      <c r="D761" s="36" t="str">
        <f t="shared" si="87"/>
        <v>CP285-Vaccinia - 3rd Donation</v>
      </c>
      <c r="E761" s="36">
        <f t="shared" si="88"/>
        <v>0</v>
      </c>
      <c r="F761" s="36" t="str">
        <f t="shared" si="89"/>
        <v>CP285-0</v>
      </c>
      <c r="G761" s="147">
        <f t="shared" si="90"/>
        <v>0</v>
      </c>
      <c r="H761" s="5">
        <v>0</v>
      </c>
      <c r="J761" s="5">
        <v>300</v>
      </c>
      <c r="K761" s="143">
        <f t="shared" si="91"/>
        <v>300</v>
      </c>
      <c r="L761" s="5">
        <f t="shared" si="85"/>
        <v>0</v>
      </c>
    </row>
    <row r="762" spans="1:12" x14ac:dyDescent="0.45">
      <c r="A762" s="238" t="s">
        <v>1022</v>
      </c>
      <c r="B762" s="144" t="s">
        <v>240</v>
      </c>
      <c r="C762" s="144" t="s">
        <v>960</v>
      </c>
      <c r="D762" s="36" t="str">
        <f t="shared" si="87"/>
        <v>CP285-Vaccinia - 4th Donation</v>
      </c>
      <c r="E762" s="36">
        <f t="shared" si="88"/>
        <v>0</v>
      </c>
      <c r="F762" s="36" t="str">
        <f t="shared" si="89"/>
        <v>CP285-0</v>
      </c>
      <c r="G762" s="147">
        <f t="shared" si="90"/>
        <v>0</v>
      </c>
      <c r="H762" s="5">
        <v>0</v>
      </c>
      <c r="J762" s="5">
        <v>300</v>
      </c>
      <c r="K762" s="143">
        <f t="shared" si="91"/>
        <v>300</v>
      </c>
      <c r="L762" s="5">
        <f t="shared" ref="L762:L825" si="93">J762-K762</f>
        <v>0</v>
      </c>
    </row>
    <row r="763" spans="1:12" x14ac:dyDescent="0.45">
      <c r="A763" t="s">
        <v>507</v>
      </c>
      <c r="B763" t="s">
        <v>508</v>
      </c>
      <c r="C763" t="s">
        <v>942</v>
      </c>
      <c r="D763" s="36" t="str">
        <f t="shared" si="87"/>
        <v>CP328-2X Week Anti-D Pre-Existing</v>
      </c>
      <c r="E763" s="36" t="str">
        <f t="shared" si="88"/>
        <v>RETURN - 2nd don of the week -BONUS</v>
      </c>
      <c r="F763" s="36" t="str">
        <f t="shared" si="89"/>
        <v>CP328-RETURN - 2nd don of the week -BONUS</v>
      </c>
      <c r="G763" s="147">
        <f t="shared" si="90"/>
        <v>50</v>
      </c>
      <c r="H763" s="240">
        <f>200-2*(VLOOKUP(B763&amp;"-P Anti-D Pre-Existing Standard", AntiDSpecialty,4, FALSE))- 2*(VLOOKUP(B763&amp;"-P Anti-D Pre-Existing Standard", AntiDSpecialty,5, FALSE))-G763</f>
        <v>30</v>
      </c>
      <c r="J763" s="5">
        <f t="shared" ref="J763:J826" si="94">G763+H763+I763</f>
        <v>80</v>
      </c>
      <c r="K763" s="143" t="e">
        <f t="shared" si="91"/>
        <v>#N/A</v>
      </c>
      <c r="L763" s="5" t="e">
        <f t="shared" si="93"/>
        <v>#N/A</v>
      </c>
    </row>
    <row r="764" spans="1:12" x14ac:dyDescent="0.45">
      <c r="A764" t="s">
        <v>507</v>
      </c>
      <c r="B764" t="s">
        <v>508</v>
      </c>
      <c r="C764" t="s">
        <v>944</v>
      </c>
      <c r="D764" s="36" t="str">
        <f t="shared" si="87"/>
        <v>CP328-2X Week P CMV</v>
      </c>
      <c r="E764" s="36" t="str">
        <f t="shared" si="88"/>
        <v>RETURN - 2nd don of the week -BONUS</v>
      </c>
      <c r="F764" s="36" t="str">
        <f t="shared" si="89"/>
        <v>CP328-RETURN - 2nd don of the week -BONUS</v>
      </c>
      <c r="G764" s="147">
        <f t="shared" si="90"/>
        <v>50</v>
      </c>
      <c r="H764" s="5">
        <v>10</v>
      </c>
      <c r="J764" s="5">
        <f t="shared" si="94"/>
        <v>60</v>
      </c>
      <c r="K764" s="143">
        <f t="shared" si="91"/>
        <v>50</v>
      </c>
      <c r="L764" s="5">
        <f t="shared" si="93"/>
        <v>10</v>
      </c>
    </row>
    <row r="765" spans="1:12" x14ac:dyDescent="0.45">
      <c r="A765" t="s">
        <v>507</v>
      </c>
      <c r="B765" t="s">
        <v>508</v>
      </c>
      <c r="C765" t="s">
        <v>961</v>
      </c>
      <c r="D765" s="36" t="str">
        <f t="shared" si="87"/>
        <v>CP328-2X Week P HBS</v>
      </c>
      <c r="E765" s="36" t="str">
        <f t="shared" si="88"/>
        <v>RETURN - 2nd don of the week -BONUS</v>
      </c>
      <c r="F765" s="36" t="str">
        <f t="shared" si="89"/>
        <v>CP328-RETURN - 2nd don of the week -BONUS</v>
      </c>
      <c r="G765" s="147">
        <f t="shared" si="90"/>
        <v>50</v>
      </c>
      <c r="H765" s="5">
        <v>50</v>
      </c>
      <c r="J765" s="5">
        <f t="shared" si="94"/>
        <v>100</v>
      </c>
      <c r="K765" s="143">
        <f t="shared" si="91"/>
        <v>100</v>
      </c>
      <c r="L765" s="5">
        <f t="shared" si="93"/>
        <v>0</v>
      </c>
    </row>
    <row r="766" spans="1:12" x14ac:dyDescent="0.45">
      <c r="A766" t="s">
        <v>507</v>
      </c>
      <c r="B766" t="s">
        <v>508</v>
      </c>
      <c r="C766" t="s">
        <v>962</v>
      </c>
      <c r="D766" s="36" t="str">
        <f t="shared" si="87"/>
        <v>CP328-2X Week P HBS Pre-Existing</v>
      </c>
      <c r="E766" s="36" t="str">
        <f t="shared" si="88"/>
        <v>RETURN - 2nd don of the week -BONUS</v>
      </c>
      <c r="F766" s="36" t="str">
        <f t="shared" si="89"/>
        <v>CP328-RETURN - 2nd don of the week -BONUS</v>
      </c>
      <c r="G766" s="147">
        <f t="shared" si="90"/>
        <v>50</v>
      </c>
      <c r="H766" s="5">
        <v>50</v>
      </c>
      <c r="J766" s="5">
        <f t="shared" si="94"/>
        <v>100</v>
      </c>
      <c r="K766" s="143">
        <f t="shared" si="91"/>
        <v>100</v>
      </c>
      <c r="L766" s="5">
        <f t="shared" si="93"/>
        <v>0</v>
      </c>
    </row>
    <row r="767" spans="1:12" x14ac:dyDescent="0.45">
      <c r="A767" t="s">
        <v>507</v>
      </c>
      <c r="B767" t="s">
        <v>508</v>
      </c>
      <c r="C767" t="s">
        <v>973</v>
      </c>
      <c r="D767" s="36" t="str">
        <f t="shared" si="87"/>
        <v>CP328-2X Week P Rabies</v>
      </c>
      <c r="E767" s="36" t="str">
        <f t="shared" si="88"/>
        <v>RETURN - 2nd don of the week -BONUS</v>
      </c>
      <c r="F767" s="36" t="str">
        <f t="shared" si="89"/>
        <v>CP328-RETURN - 2nd don of the week -BONUS</v>
      </c>
      <c r="G767" s="147">
        <f t="shared" si="90"/>
        <v>50</v>
      </c>
      <c r="H767" s="5">
        <v>50</v>
      </c>
      <c r="J767" s="5">
        <f t="shared" si="94"/>
        <v>100</v>
      </c>
      <c r="K767" s="143">
        <f t="shared" si="91"/>
        <v>100</v>
      </c>
      <c r="L767" s="5">
        <f t="shared" si="93"/>
        <v>0</v>
      </c>
    </row>
    <row r="768" spans="1:12" x14ac:dyDescent="0.45">
      <c r="A768" t="s">
        <v>507</v>
      </c>
      <c r="B768" t="s">
        <v>508</v>
      </c>
      <c r="C768" t="s">
        <v>974</v>
      </c>
      <c r="D768" s="36" t="str">
        <f t="shared" si="87"/>
        <v>CP328-2X Week P Rabies HT</v>
      </c>
      <c r="E768" s="36" t="str">
        <f t="shared" si="88"/>
        <v>RETURN - 2nd don of the week -BONUS</v>
      </c>
      <c r="F768" s="36" t="str">
        <f t="shared" si="89"/>
        <v>CP328-RETURN - 2nd don of the week -BONUS</v>
      </c>
      <c r="G768" s="147">
        <f t="shared" si="90"/>
        <v>50</v>
      </c>
      <c r="H768" s="5">
        <v>50</v>
      </c>
      <c r="J768" s="5">
        <f t="shared" si="94"/>
        <v>100</v>
      </c>
      <c r="K768" s="143">
        <f t="shared" si="91"/>
        <v>100</v>
      </c>
      <c r="L768" s="5">
        <f t="shared" si="93"/>
        <v>0</v>
      </c>
    </row>
    <row r="769" spans="1:12" x14ac:dyDescent="0.45">
      <c r="A769" t="s">
        <v>507</v>
      </c>
      <c r="B769" t="s">
        <v>508</v>
      </c>
      <c r="C769" t="s">
        <v>945</v>
      </c>
      <c r="D769" s="36" t="str">
        <f t="shared" si="87"/>
        <v>CP328-2X Week P RSV Pre-Existing</v>
      </c>
      <c r="E769" s="36" t="str">
        <f t="shared" si="88"/>
        <v>RETURN - 2nd don of the week -BONUS</v>
      </c>
      <c r="F769" s="36" t="str">
        <f t="shared" si="89"/>
        <v>CP328-RETURN - 2nd don of the week -BONUS</v>
      </c>
      <c r="G769" s="147">
        <f t="shared" si="90"/>
        <v>50</v>
      </c>
      <c r="H769" s="5">
        <v>10</v>
      </c>
      <c r="J769" s="5">
        <f t="shared" si="94"/>
        <v>60</v>
      </c>
      <c r="K769" s="143">
        <f t="shared" si="91"/>
        <v>60</v>
      </c>
      <c r="L769" s="5">
        <f t="shared" si="93"/>
        <v>0</v>
      </c>
    </row>
    <row r="770" spans="1:12" x14ac:dyDescent="0.45">
      <c r="A770" t="s">
        <v>507</v>
      </c>
      <c r="B770" t="s">
        <v>508</v>
      </c>
      <c r="C770" t="s">
        <v>965</v>
      </c>
      <c r="D770" s="36" t="str">
        <f t="shared" si="87"/>
        <v>CP328-2X Week P Tetanus</v>
      </c>
      <c r="E770" s="36" t="str">
        <f t="shared" si="88"/>
        <v>RETURN - 2nd don of the week -BONUS</v>
      </c>
      <c r="F770" s="36" t="str">
        <f t="shared" si="89"/>
        <v>CP328-RETURN - 2nd don of the week -BONUS</v>
      </c>
      <c r="G770" s="147">
        <f t="shared" si="90"/>
        <v>50</v>
      </c>
      <c r="H770" s="5">
        <v>50</v>
      </c>
      <c r="J770" s="5">
        <f t="shared" si="94"/>
        <v>100</v>
      </c>
      <c r="K770" s="143">
        <f t="shared" si="91"/>
        <v>100</v>
      </c>
      <c r="L770" s="5">
        <f t="shared" si="93"/>
        <v>0</v>
      </c>
    </row>
    <row r="771" spans="1:12" x14ac:dyDescent="0.45">
      <c r="A771" t="s">
        <v>507</v>
      </c>
      <c r="B771" t="s">
        <v>508</v>
      </c>
      <c r="C771" t="s">
        <v>965</v>
      </c>
      <c r="D771" s="36" t="str">
        <f t="shared" si="87"/>
        <v>CP328-2X Week P Tetanus</v>
      </c>
      <c r="E771" s="36" t="str">
        <f t="shared" si="88"/>
        <v>RETURN - 2nd don of the week -BONUS</v>
      </c>
      <c r="F771" s="36" t="str">
        <f t="shared" si="89"/>
        <v>CP328-RETURN - 2nd don of the week -BONUS</v>
      </c>
      <c r="G771" s="147">
        <f t="shared" si="90"/>
        <v>50</v>
      </c>
      <c r="H771" s="5">
        <v>10</v>
      </c>
      <c r="J771" s="5">
        <f t="shared" si="94"/>
        <v>60</v>
      </c>
      <c r="K771" s="143">
        <f t="shared" si="91"/>
        <v>100</v>
      </c>
      <c r="L771" s="5">
        <f t="shared" si="93"/>
        <v>-40</v>
      </c>
    </row>
    <row r="772" spans="1:12" x14ac:dyDescent="0.45">
      <c r="A772" t="s">
        <v>507</v>
      </c>
      <c r="B772" t="s">
        <v>508</v>
      </c>
      <c r="C772" t="s">
        <v>966</v>
      </c>
      <c r="D772" s="36" t="str">
        <f t="shared" ref="D772:D835" si="95">B772&amp;"-"&amp;C772</f>
        <v>CP328-2X Week P Tetanus PE</v>
      </c>
      <c r="E772" s="36" t="str">
        <f t="shared" ref="E772:E835" si="96">VLOOKUP(C772,RULENAMELU,5,FALSE)</f>
        <v>RETURN - 2nd don of the week -BONUS</v>
      </c>
      <c r="F772" s="36" t="str">
        <f t="shared" ref="F772:F835" si="97">B772&amp;"-"&amp;E772</f>
        <v>CP328-RETURN - 2nd don of the week -BONUS</v>
      </c>
      <c r="G772" s="147">
        <f t="shared" ref="G772:G835" si="98">IFERROR(VLOOKUP(F772,SpecialtyBaseLU,37,FALSE),0)</f>
        <v>50</v>
      </c>
      <c r="H772" s="5">
        <v>50</v>
      </c>
      <c r="J772" s="5">
        <f t="shared" si="94"/>
        <v>100</v>
      </c>
      <c r="K772" s="143">
        <f t="shared" ref="K772:K835" si="99">VLOOKUP(D772,CurrentNLDataLU,11,FALSE)</f>
        <v>100</v>
      </c>
      <c r="L772" s="5">
        <f t="shared" si="93"/>
        <v>0</v>
      </c>
    </row>
    <row r="773" spans="1:12" x14ac:dyDescent="0.45">
      <c r="A773" t="s">
        <v>507</v>
      </c>
      <c r="B773" t="s">
        <v>508</v>
      </c>
      <c r="C773" t="s">
        <v>966</v>
      </c>
      <c r="D773" s="36" t="str">
        <f t="shared" si="95"/>
        <v>CP328-2X Week P Tetanus PE</v>
      </c>
      <c r="E773" s="36" t="str">
        <f t="shared" si="96"/>
        <v>RETURN - 2nd don of the week -BONUS</v>
      </c>
      <c r="F773" s="36" t="str">
        <f t="shared" si="97"/>
        <v>CP328-RETURN - 2nd don of the week -BONUS</v>
      </c>
      <c r="G773" s="147">
        <f t="shared" si="98"/>
        <v>50</v>
      </c>
      <c r="H773" s="5">
        <v>10</v>
      </c>
      <c r="J773" s="5">
        <f t="shared" si="94"/>
        <v>60</v>
      </c>
      <c r="K773" s="143">
        <f t="shared" si="99"/>
        <v>100</v>
      </c>
      <c r="L773" s="5">
        <f t="shared" si="93"/>
        <v>-40</v>
      </c>
    </row>
    <row r="774" spans="1:12" x14ac:dyDescent="0.45">
      <c r="A774" t="s">
        <v>507</v>
      </c>
      <c r="B774" t="s">
        <v>508</v>
      </c>
      <c r="C774" t="s">
        <v>1007</v>
      </c>
      <c r="D774" s="36" t="str">
        <f t="shared" si="95"/>
        <v>CP328-2X Week P VIP A</v>
      </c>
      <c r="E774" s="36" t="str">
        <f t="shared" si="96"/>
        <v>RETURN - 2nd don of the week -BONUS</v>
      </c>
      <c r="F774" s="36" t="str">
        <f t="shared" si="97"/>
        <v>CP328-RETURN - 2nd don of the week -BONUS</v>
      </c>
      <c r="G774" s="147">
        <f t="shared" si="98"/>
        <v>50</v>
      </c>
      <c r="J774" s="5">
        <f t="shared" si="94"/>
        <v>50</v>
      </c>
      <c r="K774" s="143" t="e">
        <f t="shared" si="99"/>
        <v>#N/A</v>
      </c>
      <c r="L774" s="5" t="e">
        <f t="shared" si="93"/>
        <v>#N/A</v>
      </c>
    </row>
    <row r="775" spans="1:12" x14ac:dyDescent="0.45">
      <c r="A775" t="s">
        <v>507</v>
      </c>
      <c r="B775" t="s">
        <v>508</v>
      </c>
      <c r="C775" t="s">
        <v>946</v>
      </c>
      <c r="D775" s="36" t="str">
        <f t="shared" si="95"/>
        <v>CP328-P Anti-D Pre-Existing Standard</v>
      </c>
      <c r="E775" s="36" t="str">
        <f t="shared" si="96"/>
        <v>RETURN - 1st don of the week -STD</v>
      </c>
      <c r="F775" s="36" t="str">
        <f t="shared" si="97"/>
        <v>CP328-RETURN - 1st don of the week -STD</v>
      </c>
      <c r="G775" s="147">
        <f t="shared" si="98"/>
        <v>40</v>
      </c>
      <c r="H775" s="5">
        <v>20</v>
      </c>
      <c r="J775" s="5">
        <f t="shared" si="94"/>
        <v>60</v>
      </c>
      <c r="K775" s="143">
        <f t="shared" si="99"/>
        <v>60</v>
      </c>
      <c r="L775" s="5">
        <f t="shared" si="93"/>
        <v>0</v>
      </c>
    </row>
    <row r="776" spans="1:12" x14ac:dyDescent="0.45">
      <c r="A776" t="s">
        <v>507</v>
      </c>
      <c r="B776" t="s">
        <v>508</v>
      </c>
      <c r="C776" t="s">
        <v>948</v>
      </c>
      <c r="D776" s="36" t="str">
        <f t="shared" si="95"/>
        <v>CP328-P CMV Standard</v>
      </c>
      <c r="E776" s="36" t="str">
        <f t="shared" si="96"/>
        <v>RETURN - 1st don of the week -STD</v>
      </c>
      <c r="F776" s="36" t="str">
        <f t="shared" si="97"/>
        <v>CP328-RETURN - 1st don of the week -STD</v>
      </c>
      <c r="G776" s="147">
        <f t="shared" si="98"/>
        <v>40</v>
      </c>
      <c r="H776" s="5">
        <v>0</v>
      </c>
      <c r="J776" s="5">
        <f t="shared" si="94"/>
        <v>40</v>
      </c>
      <c r="K776" s="143">
        <f t="shared" si="99"/>
        <v>40</v>
      </c>
      <c r="L776" s="5">
        <f t="shared" si="93"/>
        <v>0</v>
      </c>
    </row>
    <row r="777" spans="1:12" x14ac:dyDescent="0.45">
      <c r="A777" t="s">
        <v>507</v>
      </c>
      <c r="B777" t="s">
        <v>508</v>
      </c>
      <c r="C777" t="s">
        <v>963</v>
      </c>
      <c r="D777" s="36" t="str">
        <f t="shared" si="95"/>
        <v>CP328-P HBS Pre-Existing Standard</v>
      </c>
      <c r="E777" s="36" t="str">
        <f t="shared" si="96"/>
        <v>RETURN - 1st don of the week -STD</v>
      </c>
      <c r="F777" s="36" t="str">
        <f t="shared" si="97"/>
        <v>CP328-RETURN - 1st don of the week -STD</v>
      </c>
      <c r="G777" s="147">
        <f t="shared" si="98"/>
        <v>40</v>
      </c>
      <c r="H777" s="5">
        <v>0</v>
      </c>
      <c r="J777" s="5">
        <f t="shared" si="94"/>
        <v>40</v>
      </c>
      <c r="K777" s="143">
        <f t="shared" si="99"/>
        <v>40</v>
      </c>
      <c r="L777" s="5">
        <f t="shared" si="93"/>
        <v>0</v>
      </c>
    </row>
    <row r="778" spans="1:12" x14ac:dyDescent="0.45">
      <c r="A778" t="s">
        <v>507</v>
      </c>
      <c r="B778" t="s">
        <v>508</v>
      </c>
      <c r="C778" t="s">
        <v>964</v>
      </c>
      <c r="D778" s="36" t="str">
        <f t="shared" si="95"/>
        <v>CP328-P HBS Standard</v>
      </c>
      <c r="E778" s="36" t="str">
        <f t="shared" si="96"/>
        <v>RETURN - 1st don of the week -STD</v>
      </c>
      <c r="F778" s="36" t="str">
        <f t="shared" si="97"/>
        <v>CP328-RETURN - 1st don of the week -STD</v>
      </c>
      <c r="G778" s="147">
        <f t="shared" si="98"/>
        <v>40</v>
      </c>
      <c r="H778" s="5">
        <v>0</v>
      </c>
      <c r="J778" s="5">
        <f t="shared" si="94"/>
        <v>40</v>
      </c>
      <c r="K778" s="143">
        <f t="shared" si="99"/>
        <v>40</v>
      </c>
      <c r="L778" s="5">
        <f t="shared" si="93"/>
        <v>0</v>
      </c>
    </row>
    <row r="779" spans="1:12" x14ac:dyDescent="0.45">
      <c r="A779" t="s">
        <v>507</v>
      </c>
      <c r="B779" t="s">
        <v>508</v>
      </c>
      <c r="C779" t="s">
        <v>975</v>
      </c>
      <c r="D779" s="36" t="str">
        <f t="shared" si="95"/>
        <v>CP328-P Rabies HT Standard</v>
      </c>
      <c r="E779" s="36" t="str">
        <f t="shared" si="96"/>
        <v>RETURN - 1st don of the week -STD</v>
      </c>
      <c r="F779" s="36" t="str">
        <f t="shared" si="97"/>
        <v>CP328-RETURN - 1st don of the week -STD</v>
      </c>
      <c r="G779" s="147">
        <f t="shared" si="98"/>
        <v>40</v>
      </c>
      <c r="H779" s="5">
        <f>K779-G779</f>
        <v>0</v>
      </c>
      <c r="J779" s="5">
        <f t="shared" si="94"/>
        <v>40</v>
      </c>
      <c r="K779" s="143">
        <f t="shared" si="99"/>
        <v>40</v>
      </c>
      <c r="L779" s="5">
        <f t="shared" si="93"/>
        <v>0</v>
      </c>
    </row>
    <row r="780" spans="1:12" x14ac:dyDescent="0.45">
      <c r="A780" t="s">
        <v>507</v>
      </c>
      <c r="B780" t="s">
        <v>508</v>
      </c>
      <c r="C780" t="s">
        <v>976</v>
      </c>
      <c r="D780" s="36" t="str">
        <f t="shared" si="95"/>
        <v>CP328-P Rabies Standard</v>
      </c>
      <c r="E780" s="36" t="str">
        <f t="shared" si="96"/>
        <v>RETURN - 1st don of the week -STD</v>
      </c>
      <c r="F780" s="36" t="str">
        <f t="shared" si="97"/>
        <v>CP328-RETURN - 1st don of the week -STD</v>
      </c>
      <c r="G780" s="147">
        <f t="shared" si="98"/>
        <v>40</v>
      </c>
      <c r="H780" s="5">
        <f>K780-G780</f>
        <v>0</v>
      </c>
      <c r="J780" s="5">
        <f t="shared" si="94"/>
        <v>40</v>
      </c>
      <c r="K780" s="143">
        <f t="shared" si="99"/>
        <v>40</v>
      </c>
      <c r="L780" s="5">
        <f t="shared" si="93"/>
        <v>0</v>
      </c>
    </row>
    <row r="781" spans="1:12" x14ac:dyDescent="0.45">
      <c r="A781" t="s">
        <v>507</v>
      </c>
      <c r="B781" t="s">
        <v>508</v>
      </c>
      <c r="C781" t="s">
        <v>955</v>
      </c>
      <c r="D781" s="36" t="str">
        <f t="shared" si="95"/>
        <v>CP328-P RSV Pre-Existing Standard</v>
      </c>
      <c r="E781" s="36" t="str">
        <f t="shared" si="96"/>
        <v>RETURN - 1st don of the week -STD</v>
      </c>
      <c r="F781" s="36" t="str">
        <f t="shared" si="97"/>
        <v>CP328-RETURN - 1st don of the week -STD</v>
      </c>
      <c r="G781" s="147">
        <f t="shared" si="98"/>
        <v>40</v>
      </c>
      <c r="H781" s="5">
        <v>0</v>
      </c>
      <c r="J781" s="5">
        <f t="shared" si="94"/>
        <v>40</v>
      </c>
      <c r="K781" s="143">
        <f t="shared" si="99"/>
        <v>40</v>
      </c>
      <c r="L781" s="5">
        <f t="shared" si="93"/>
        <v>0</v>
      </c>
    </row>
    <row r="782" spans="1:12" x14ac:dyDescent="0.45">
      <c r="A782" t="s">
        <v>507</v>
      </c>
      <c r="B782" t="s">
        <v>508</v>
      </c>
      <c r="C782" t="s">
        <v>969</v>
      </c>
      <c r="D782" s="36" t="str">
        <f t="shared" si="95"/>
        <v>CP328-P Tetanus Pre-Existing Standard</v>
      </c>
      <c r="E782" s="36" t="str">
        <f t="shared" si="96"/>
        <v>RETURN - 1st don of the week -STD</v>
      </c>
      <c r="F782" s="36" t="str">
        <f t="shared" si="97"/>
        <v>CP328-RETURN - 1st don of the week -STD</v>
      </c>
      <c r="G782" s="147">
        <f t="shared" si="98"/>
        <v>40</v>
      </c>
      <c r="H782" s="5">
        <f>K782-G782</f>
        <v>0</v>
      </c>
      <c r="J782" s="5">
        <f t="shared" si="94"/>
        <v>40</v>
      </c>
      <c r="K782" s="143">
        <f t="shared" si="99"/>
        <v>40</v>
      </c>
      <c r="L782" s="5">
        <f t="shared" si="93"/>
        <v>0</v>
      </c>
    </row>
    <row r="783" spans="1:12" x14ac:dyDescent="0.45">
      <c r="A783" t="s">
        <v>507</v>
      </c>
      <c r="B783" t="s">
        <v>508</v>
      </c>
      <c r="C783" t="s">
        <v>970</v>
      </c>
      <c r="D783" s="36" t="str">
        <f t="shared" si="95"/>
        <v>CP328-P Tetanus Standard</v>
      </c>
      <c r="E783" s="36" t="str">
        <f t="shared" si="96"/>
        <v>RETURN - 1st don of the week -STD</v>
      </c>
      <c r="F783" s="36" t="str">
        <f t="shared" si="97"/>
        <v>CP328-RETURN - 1st don of the week -STD</v>
      </c>
      <c r="G783" s="147">
        <f t="shared" si="98"/>
        <v>40</v>
      </c>
      <c r="H783" s="5">
        <f>K783-G783</f>
        <v>0</v>
      </c>
      <c r="J783" s="5">
        <f t="shared" si="94"/>
        <v>40</v>
      </c>
      <c r="K783" s="143">
        <f t="shared" si="99"/>
        <v>40</v>
      </c>
      <c r="L783" s="5">
        <f t="shared" si="93"/>
        <v>0</v>
      </c>
    </row>
    <row r="784" spans="1:12" x14ac:dyDescent="0.45">
      <c r="A784" t="s">
        <v>507</v>
      </c>
      <c r="B784" t="s">
        <v>508</v>
      </c>
      <c r="C784" t="s">
        <v>1000</v>
      </c>
      <c r="D784" s="36" t="str">
        <f t="shared" si="95"/>
        <v>CP328-P Tetanus Tox Standard</v>
      </c>
      <c r="E784" s="36" t="str">
        <f t="shared" si="96"/>
        <v>RETURN - 1st don of the week -STD</v>
      </c>
      <c r="F784" s="36" t="str">
        <f t="shared" si="97"/>
        <v>CP328-RETURN - 1st don of the week -STD</v>
      </c>
      <c r="G784" s="147">
        <f t="shared" si="98"/>
        <v>40</v>
      </c>
      <c r="H784" s="5">
        <f>K784-G784</f>
        <v>0</v>
      </c>
      <c r="J784" s="5">
        <f t="shared" si="94"/>
        <v>40</v>
      </c>
      <c r="K784" s="143">
        <f t="shared" si="99"/>
        <v>40</v>
      </c>
      <c r="L784" s="5">
        <f t="shared" si="93"/>
        <v>0</v>
      </c>
    </row>
    <row r="785" spans="1:12" x14ac:dyDescent="0.45">
      <c r="A785" t="s">
        <v>507</v>
      </c>
      <c r="B785" t="s">
        <v>508</v>
      </c>
      <c r="C785" t="s">
        <v>956</v>
      </c>
      <c r="D785" s="36" t="str">
        <f t="shared" si="95"/>
        <v>CP328-P Vaccinia Standard</v>
      </c>
      <c r="E785" s="36">
        <f t="shared" si="96"/>
        <v>0</v>
      </c>
      <c r="F785" s="36" t="str">
        <f t="shared" si="97"/>
        <v>CP328-0</v>
      </c>
      <c r="G785" s="147">
        <f t="shared" si="98"/>
        <v>0</v>
      </c>
      <c r="I785" s="5">
        <v>100</v>
      </c>
      <c r="J785" s="5">
        <f t="shared" si="94"/>
        <v>100</v>
      </c>
      <c r="K785" s="143">
        <f t="shared" si="99"/>
        <v>100</v>
      </c>
      <c r="L785" s="5">
        <f t="shared" si="93"/>
        <v>0</v>
      </c>
    </row>
    <row r="786" spans="1:12" x14ac:dyDescent="0.45">
      <c r="A786" t="s">
        <v>507</v>
      </c>
      <c r="B786" t="s">
        <v>508</v>
      </c>
      <c r="C786" t="s">
        <v>1011</v>
      </c>
      <c r="D786" s="36" t="str">
        <f t="shared" si="95"/>
        <v>CP328-P VIP A Standard</v>
      </c>
      <c r="E786" s="36" t="str">
        <f t="shared" si="96"/>
        <v>RETURN - 1st don of the week -STD</v>
      </c>
      <c r="F786" s="36" t="str">
        <f t="shared" si="97"/>
        <v>CP328-RETURN - 1st don of the week -STD</v>
      </c>
      <c r="G786" s="147">
        <f t="shared" si="98"/>
        <v>40</v>
      </c>
      <c r="J786" s="5">
        <f t="shared" si="94"/>
        <v>40</v>
      </c>
      <c r="K786" s="143">
        <f t="shared" si="99"/>
        <v>40</v>
      </c>
      <c r="L786" s="5">
        <f t="shared" si="93"/>
        <v>0</v>
      </c>
    </row>
    <row r="787" spans="1:12" x14ac:dyDescent="0.45">
      <c r="A787" t="s">
        <v>507</v>
      </c>
      <c r="B787" t="s">
        <v>508</v>
      </c>
      <c r="C787" t="s">
        <v>957</v>
      </c>
      <c r="D787" s="36" t="str">
        <f t="shared" si="95"/>
        <v>CP328-Vaccinia - 1st Donation</v>
      </c>
      <c r="E787" s="36">
        <f t="shared" si="96"/>
        <v>0</v>
      </c>
      <c r="F787" s="36" t="str">
        <f t="shared" si="97"/>
        <v>CP328-0</v>
      </c>
      <c r="G787" s="147">
        <f t="shared" si="98"/>
        <v>0</v>
      </c>
      <c r="I787" s="5">
        <v>150</v>
      </c>
      <c r="J787" s="5">
        <f t="shared" si="94"/>
        <v>150</v>
      </c>
      <c r="K787" s="143">
        <f t="shared" si="99"/>
        <v>150</v>
      </c>
      <c r="L787" s="5">
        <f t="shared" si="93"/>
        <v>0</v>
      </c>
    </row>
    <row r="788" spans="1:12" x14ac:dyDescent="0.45">
      <c r="A788" t="s">
        <v>507</v>
      </c>
      <c r="B788" t="s">
        <v>508</v>
      </c>
      <c r="C788" t="s">
        <v>958</v>
      </c>
      <c r="D788" s="36" t="str">
        <f t="shared" si="95"/>
        <v>CP328-Vaccinia - 2nd Donation</v>
      </c>
      <c r="E788" s="36">
        <f t="shared" si="96"/>
        <v>0</v>
      </c>
      <c r="F788" s="36" t="str">
        <f t="shared" si="97"/>
        <v>CP328-0</v>
      </c>
      <c r="G788" s="147">
        <f t="shared" si="98"/>
        <v>0</v>
      </c>
      <c r="I788" s="5">
        <v>250</v>
      </c>
      <c r="J788" s="5">
        <f t="shared" si="94"/>
        <v>250</v>
      </c>
      <c r="K788" s="143">
        <f t="shared" si="99"/>
        <v>250</v>
      </c>
      <c r="L788" s="5">
        <f t="shared" si="93"/>
        <v>0</v>
      </c>
    </row>
    <row r="789" spans="1:12" x14ac:dyDescent="0.45">
      <c r="A789" t="s">
        <v>507</v>
      </c>
      <c r="B789" t="s">
        <v>508</v>
      </c>
      <c r="C789" t="s">
        <v>959</v>
      </c>
      <c r="D789" s="36" t="str">
        <f t="shared" si="95"/>
        <v>CP328-Vaccinia - 3rd Donation</v>
      </c>
      <c r="E789" s="36">
        <f t="shared" si="96"/>
        <v>0</v>
      </c>
      <c r="F789" s="36" t="str">
        <f t="shared" si="97"/>
        <v>CP328-0</v>
      </c>
      <c r="G789" s="147">
        <f t="shared" si="98"/>
        <v>0</v>
      </c>
      <c r="I789" s="5">
        <v>300</v>
      </c>
      <c r="J789" s="5">
        <f t="shared" si="94"/>
        <v>300</v>
      </c>
      <c r="K789" s="143">
        <f t="shared" si="99"/>
        <v>300</v>
      </c>
      <c r="L789" s="5">
        <f t="shared" si="93"/>
        <v>0</v>
      </c>
    </row>
    <row r="790" spans="1:12" s="352" customFormat="1" x14ac:dyDescent="0.45">
      <c r="A790" t="s">
        <v>507</v>
      </c>
      <c r="B790" t="s">
        <v>508</v>
      </c>
      <c r="C790" t="s">
        <v>960</v>
      </c>
      <c r="D790" s="36" t="str">
        <f t="shared" si="95"/>
        <v>CP328-Vaccinia - 4th Donation</v>
      </c>
      <c r="E790" s="36">
        <f t="shared" si="96"/>
        <v>0</v>
      </c>
      <c r="F790" s="36" t="str">
        <f t="shared" si="97"/>
        <v>CP328-0</v>
      </c>
      <c r="G790" s="147">
        <f t="shared" si="98"/>
        <v>0</v>
      </c>
      <c r="H790" s="5"/>
      <c r="I790" s="5">
        <v>300</v>
      </c>
      <c r="J790" s="5">
        <f t="shared" si="94"/>
        <v>300</v>
      </c>
      <c r="K790" s="143">
        <f t="shared" si="99"/>
        <v>300</v>
      </c>
      <c r="L790" s="5">
        <f t="shared" si="93"/>
        <v>0</v>
      </c>
    </row>
    <row r="791" spans="1:12" x14ac:dyDescent="0.45">
      <c r="A791" t="s">
        <v>1023</v>
      </c>
      <c r="B791" t="s">
        <v>500</v>
      </c>
      <c r="C791" t="s">
        <v>942</v>
      </c>
      <c r="D791" s="361" t="str">
        <f t="shared" si="95"/>
        <v>CP133-2X Week Anti-D Pre-Existing</v>
      </c>
      <c r="E791" s="361" t="str">
        <f t="shared" si="96"/>
        <v>RETURN - 2nd don of the week -BONUS</v>
      </c>
      <c r="F791" s="361" t="str">
        <f t="shared" si="97"/>
        <v>CP133-RETURN - 2nd don of the week -BONUS</v>
      </c>
      <c r="G791" s="147">
        <f t="shared" si="98"/>
        <v>50</v>
      </c>
      <c r="H791" s="240">
        <f>200-2*(VLOOKUP(B791&amp;"-P Anti-D Pre-Existing Standard", AntiDSpecialty,4, FALSE))- 2*(VLOOKUP(B791&amp;"-P Anti-D Pre-Existing Standard", AntiDSpecialty,5, FALSE))-G791</f>
        <v>30</v>
      </c>
      <c r="I791" s="240"/>
      <c r="J791" s="240">
        <f t="shared" si="94"/>
        <v>80</v>
      </c>
      <c r="K791" s="241">
        <f t="shared" si="99"/>
        <v>80</v>
      </c>
      <c r="L791" s="240">
        <f t="shared" si="93"/>
        <v>0</v>
      </c>
    </row>
    <row r="792" spans="1:12" x14ac:dyDescent="0.45">
      <c r="A792" t="s">
        <v>1023</v>
      </c>
      <c r="B792" t="s">
        <v>500</v>
      </c>
      <c r="C792" t="s">
        <v>943</v>
      </c>
      <c r="D792" s="36" t="str">
        <f t="shared" si="95"/>
        <v>CP133-2X Week P Anti-D</v>
      </c>
      <c r="E792" s="36" t="str">
        <f t="shared" si="96"/>
        <v>RETURN - 2nd don of the week -BONUS</v>
      </c>
      <c r="F792" s="36" t="str">
        <f t="shared" si="97"/>
        <v>CP133-RETURN - 2nd don of the week -BONUS</v>
      </c>
      <c r="G792" s="147">
        <f t="shared" si="98"/>
        <v>50</v>
      </c>
      <c r="H792" s="240">
        <f>200-2*(VLOOKUP(B792&amp;"-P Anti-D Standard", AntiDSpecialty,4, FALSE))- 2*(VLOOKUP(B792&amp;"-P Anti-D Standard", AntiDSpecialty,5, FALSE))-G792</f>
        <v>30</v>
      </c>
      <c r="J792" s="5">
        <f t="shared" si="94"/>
        <v>80</v>
      </c>
      <c r="K792" s="143">
        <f t="shared" si="99"/>
        <v>80</v>
      </c>
      <c r="L792" s="5">
        <f t="shared" si="93"/>
        <v>0</v>
      </c>
    </row>
    <row r="793" spans="1:12" x14ac:dyDescent="0.45">
      <c r="A793" s="144" t="s">
        <v>1023</v>
      </c>
      <c r="B793" s="144" t="s">
        <v>500</v>
      </c>
      <c r="C793" s="144" t="s">
        <v>944</v>
      </c>
      <c r="D793" s="144" t="str">
        <f t="shared" si="95"/>
        <v>CP133-2X Week P CMV</v>
      </c>
      <c r="E793" s="144" t="str">
        <f t="shared" si="96"/>
        <v>RETURN - 2nd don of the week -BONUS</v>
      </c>
      <c r="F793" s="144" t="str">
        <f t="shared" si="97"/>
        <v>CP133-RETURN - 2nd don of the week -BONUS</v>
      </c>
      <c r="G793" s="147">
        <f t="shared" si="98"/>
        <v>50</v>
      </c>
      <c r="H793" s="145">
        <v>10</v>
      </c>
      <c r="I793" s="145"/>
      <c r="J793" s="145">
        <f t="shared" si="94"/>
        <v>60</v>
      </c>
      <c r="K793" s="146">
        <f t="shared" si="99"/>
        <v>50</v>
      </c>
      <c r="L793" s="145">
        <f t="shared" si="93"/>
        <v>10</v>
      </c>
    </row>
    <row r="794" spans="1:12" x14ac:dyDescent="0.45">
      <c r="A794" t="s">
        <v>1023</v>
      </c>
      <c r="B794" t="s">
        <v>500</v>
      </c>
      <c r="C794" t="s">
        <v>961</v>
      </c>
      <c r="D794" s="36" t="str">
        <f t="shared" si="95"/>
        <v>CP133-2X Week P HBS</v>
      </c>
      <c r="E794" s="36" t="str">
        <f t="shared" si="96"/>
        <v>RETURN - 2nd don of the week -BONUS</v>
      </c>
      <c r="F794" s="36" t="str">
        <f t="shared" si="97"/>
        <v>CP133-RETURN - 2nd don of the week -BONUS</v>
      </c>
      <c r="G794" s="147">
        <f t="shared" si="98"/>
        <v>50</v>
      </c>
      <c r="H794" s="5">
        <v>50</v>
      </c>
      <c r="J794" s="5">
        <f t="shared" si="94"/>
        <v>100</v>
      </c>
      <c r="K794" s="143">
        <f t="shared" si="99"/>
        <v>100</v>
      </c>
      <c r="L794" s="5">
        <f t="shared" si="93"/>
        <v>0</v>
      </c>
    </row>
    <row r="795" spans="1:12" x14ac:dyDescent="0.45">
      <c r="A795" t="s">
        <v>1023</v>
      </c>
      <c r="B795" t="s">
        <v>500</v>
      </c>
      <c r="C795" t="s">
        <v>962</v>
      </c>
      <c r="D795" s="36" t="str">
        <f t="shared" si="95"/>
        <v>CP133-2X Week P HBS Pre-Existing</v>
      </c>
      <c r="E795" s="36" t="str">
        <f t="shared" si="96"/>
        <v>RETURN - 2nd don of the week -BONUS</v>
      </c>
      <c r="F795" s="36" t="str">
        <f t="shared" si="97"/>
        <v>CP133-RETURN - 2nd don of the week -BONUS</v>
      </c>
      <c r="G795" s="147">
        <f t="shared" si="98"/>
        <v>50</v>
      </c>
      <c r="H795" s="5">
        <v>50</v>
      </c>
      <c r="J795" s="5">
        <f t="shared" si="94"/>
        <v>100</v>
      </c>
      <c r="K795" s="143">
        <f t="shared" si="99"/>
        <v>100</v>
      </c>
      <c r="L795" s="5">
        <f t="shared" si="93"/>
        <v>0</v>
      </c>
    </row>
    <row r="796" spans="1:12" x14ac:dyDescent="0.45">
      <c r="A796" t="s">
        <v>1023</v>
      </c>
      <c r="B796" t="s">
        <v>500</v>
      </c>
      <c r="C796" s="238" t="s">
        <v>1006</v>
      </c>
      <c r="D796" s="239" t="str">
        <f t="shared" si="95"/>
        <v>CP133-2X Week P Pre-VIP NS</v>
      </c>
      <c r="E796" s="239" t="str">
        <f t="shared" si="96"/>
        <v>RETURN - 2nd don of the week -BONUS</v>
      </c>
      <c r="F796" s="239" t="str">
        <f t="shared" si="97"/>
        <v>CP133-RETURN - 2nd don of the week -BONUS</v>
      </c>
      <c r="G796" s="147">
        <f t="shared" si="98"/>
        <v>50</v>
      </c>
      <c r="H796" s="240">
        <v>0</v>
      </c>
      <c r="I796" s="240"/>
      <c r="J796" s="240">
        <f t="shared" si="94"/>
        <v>50</v>
      </c>
      <c r="K796" s="241">
        <f t="shared" si="99"/>
        <v>50</v>
      </c>
      <c r="L796" s="240">
        <f t="shared" si="93"/>
        <v>0</v>
      </c>
    </row>
    <row r="797" spans="1:12" x14ac:dyDescent="0.45">
      <c r="A797" t="s">
        <v>1023</v>
      </c>
      <c r="B797" t="s">
        <v>500</v>
      </c>
      <c r="C797" t="s">
        <v>973</v>
      </c>
      <c r="D797" s="36" t="str">
        <f t="shared" si="95"/>
        <v>CP133-2X Week P Rabies</v>
      </c>
      <c r="E797" s="36" t="str">
        <f t="shared" si="96"/>
        <v>RETURN - 2nd don of the week -BONUS</v>
      </c>
      <c r="F797" s="36" t="str">
        <f t="shared" si="97"/>
        <v>CP133-RETURN - 2nd don of the week -BONUS</v>
      </c>
      <c r="G797" s="147">
        <f t="shared" si="98"/>
        <v>50</v>
      </c>
      <c r="H797" s="5">
        <v>50</v>
      </c>
      <c r="J797" s="5">
        <f t="shared" si="94"/>
        <v>100</v>
      </c>
      <c r="K797" s="143">
        <f t="shared" si="99"/>
        <v>100</v>
      </c>
      <c r="L797" s="5">
        <f t="shared" si="93"/>
        <v>0</v>
      </c>
    </row>
    <row r="798" spans="1:12" x14ac:dyDescent="0.45">
      <c r="A798" t="s">
        <v>1023</v>
      </c>
      <c r="B798" t="s">
        <v>500</v>
      </c>
      <c r="C798" t="s">
        <v>974</v>
      </c>
      <c r="D798" s="36" t="str">
        <f t="shared" si="95"/>
        <v>CP133-2X Week P Rabies HT</v>
      </c>
      <c r="E798" s="36" t="str">
        <f t="shared" si="96"/>
        <v>RETURN - 2nd don of the week -BONUS</v>
      </c>
      <c r="F798" s="36" t="str">
        <f t="shared" si="97"/>
        <v>CP133-RETURN - 2nd don of the week -BONUS</v>
      </c>
      <c r="G798" s="147">
        <f t="shared" si="98"/>
        <v>50</v>
      </c>
      <c r="H798" s="5">
        <v>50</v>
      </c>
      <c r="J798" s="5">
        <f t="shared" si="94"/>
        <v>100</v>
      </c>
      <c r="K798" s="143">
        <f t="shared" si="99"/>
        <v>100</v>
      </c>
      <c r="L798" s="5">
        <f t="shared" si="93"/>
        <v>0</v>
      </c>
    </row>
    <row r="799" spans="1:12" x14ac:dyDescent="0.45">
      <c r="A799" t="s">
        <v>1023</v>
      </c>
      <c r="B799" t="s">
        <v>500</v>
      </c>
      <c r="C799" t="s">
        <v>945</v>
      </c>
      <c r="D799" s="36" t="str">
        <f t="shared" si="95"/>
        <v>CP133-2X Week P RSV Pre-Existing</v>
      </c>
      <c r="E799" s="36" t="str">
        <f t="shared" si="96"/>
        <v>RETURN - 2nd don of the week -BONUS</v>
      </c>
      <c r="F799" s="36" t="str">
        <f t="shared" si="97"/>
        <v>CP133-RETURN - 2nd don of the week -BONUS</v>
      </c>
      <c r="G799" s="147">
        <f t="shared" si="98"/>
        <v>50</v>
      </c>
      <c r="H799" s="5">
        <v>10</v>
      </c>
      <c r="J799" s="5">
        <f t="shared" si="94"/>
        <v>60</v>
      </c>
      <c r="K799" s="143">
        <f t="shared" si="99"/>
        <v>60</v>
      </c>
      <c r="L799" s="5">
        <f t="shared" si="93"/>
        <v>0</v>
      </c>
    </row>
    <row r="800" spans="1:12" x14ac:dyDescent="0.45">
      <c r="A800" t="s">
        <v>1023</v>
      </c>
      <c r="B800" t="s">
        <v>500</v>
      </c>
      <c r="C800" t="s">
        <v>965</v>
      </c>
      <c r="D800" s="36" t="str">
        <f t="shared" si="95"/>
        <v>CP133-2X Week P Tetanus</v>
      </c>
      <c r="E800" s="36" t="str">
        <f t="shared" si="96"/>
        <v>RETURN - 2nd don of the week -BONUS</v>
      </c>
      <c r="F800" s="36" t="str">
        <f t="shared" si="97"/>
        <v>CP133-RETURN - 2nd don of the week -BONUS</v>
      </c>
      <c r="G800" s="147">
        <f t="shared" si="98"/>
        <v>50</v>
      </c>
      <c r="H800" s="5">
        <v>10</v>
      </c>
      <c r="J800" s="5">
        <f t="shared" si="94"/>
        <v>60</v>
      </c>
      <c r="K800" s="143">
        <f t="shared" si="99"/>
        <v>100</v>
      </c>
      <c r="L800" s="5">
        <f t="shared" si="93"/>
        <v>-40</v>
      </c>
    </row>
    <row r="801" spans="1:12" x14ac:dyDescent="0.45">
      <c r="A801" t="s">
        <v>1023</v>
      </c>
      <c r="B801" t="s">
        <v>500</v>
      </c>
      <c r="C801" t="s">
        <v>965</v>
      </c>
      <c r="D801" s="36" t="str">
        <f t="shared" si="95"/>
        <v>CP133-2X Week P Tetanus</v>
      </c>
      <c r="E801" s="36" t="str">
        <f t="shared" si="96"/>
        <v>RETURN - 2nd don of the week -BONUS</v>
      </c>
      <c r="F801" s="36" t="str">
        <f t="shared" si="97"/>
        <v>CP133-RETURN - 2nd don of the week -BONUS</v>
      </c>
      <c r="G801" s="147">
        <f t="shared" si="98"/>
        <v>50</v>
      </c>
      <c r="H801" s="5">
        <v>50</v>
      </c>
      <c r="J801" s="5">
        <f t="shared" si="94"/>
        <v>100</v>
      </c>
      <c r="K801" s="143">
        <f t="shared" si="99"/>
        <v>100</v>
      </c>
      <c r="L801" s="5">
        <f t="shared" si="93"/>
        <v>0</v>
      </c>
    </row>
    <row r="802" spans="1:12" x14ac:dyDescent="0.45">
      <c r="A802" t="s">
        <v>1023</v>
      </c>
      <c r="B802" t="s">
        <v>500</v>
      </c>
      <c r="C802" t="s">
        <v>966</v>
      </c>
      <c r="D802" s="36" t="str">
        <f t="shared" si="95"/>
        <v>CP133-2X Week P Tetanus PE</v>
      </c>
      <c r="E802" s="36" t="str">
        <f t="shared" si="96"/>
        <v>RETURN - 2nd don of the week -BONUS</v>
      </c>
      <c r="F802" s="36" t="str">
        <f t="shared" si="97"/>
        <v>CP133-RETURN - 2nd don of the week -BONUS</v>
      </c>
      <c r="G802" s="147">
        <f t="shared" si="98"/>
        <v>50</v>
      </c>
      <c r="H802" s="5">
        <v>10</v>
      </c>
      <c r="J802" s="5">
        <f t="shared" si="94"/>
        <v>60</v>
      </c>
      <c r="K802" s="143">
        <f t="shared" si="99"/>
        <v>100</v>
      </c>
      <c r="L802" s="5">
        <f t="shared" si="93"/>
        <v>-40</v>
      </c>
    </row>
    <row r="803" spans="1:12" x14ac:dyDescent="0.45">
      <c r="A803" t="s">
        <v>1023</v>
      </c>
      <c r="B803" t="s">
        <v>500</v>
      </c>
      <c r="C803" t="s">
        <v>966</v>
      </c>
      <c r="D803" s="36" t="str">
        <f t="shared" si="95"/>
        <v>CP133-2X Week P Tetanus PE</v>
      </c>
      <c r="E803" s="36" t="str">
        <f t="shared" si="96"/>
        <v>RETURN - 2nd don of the week -BONUS</v>
      </c>
      <c r="F803" s="36" t="str">
        <f t="shared" si="97"/>
        <v>CP133-RETURN - 2nd don of the week -BONUS</v>
      </c>
      <c r="G803" s="147">
        <f t="shared" si="98"/>
        <v>50</v>
      </c>
      <c r="H803" s="5">
        <v>50</v>
      </c>
      <c r="J803" s="5">
        <f t="shared" si="94"/>
        <v>100</v>
      </c>
      <c r="K803" s="143">
        <f t="shared" si="99"/>
        <v>100</v>
      </c>
      <c r="L803" s="5">
        <f t="shared" si="93"/>
        <v>0</v>
      </c>
    </row>
    <row r="804" spans="1:12" x14ac:dyDescent="0.45">
      <c r="A804" t="s">
        <v>1023</v>
      </c>
      <c r="B804" t="s">
        <v>500</v>
      </c>
      <c r="C804" t="s">
        <v>1007</v>
      </c>
      <c r="D804" s="36" t="str">
        <f t="shared" si="95"/>
        <v>CP133-2X Week P VIP A</v>
      </c>
      <c r="E804" s="36" t="str">
        <f t="shared" si="96"/>
        <v>RETURN - 2nd don of the week -BONUS</v>
      </c>
      <c r="F804" s="36" t="str">
        <f t="shared" si="97"/>
        <v>CP133-RETURN - 2nd don of the week -BONUS</v>
      </c>
      <c r="G804" s="147">
        <f t="shared" si="98"/>
        <v>50</v>
      </c>
      <c r="H804" s="5">
        <v>50</v>
      </c>
      <c r="J804" s="5">
        <f t="shared" si="94"/>
        <v>100</v>
      </c>
      <c r="K804" s="143">
        <f t="shared" si="99"/>
        <v>100</v>
      </c>
      <c r="L804" s="5">
        <f t="shared" si="93"/>
        <v>0</v>
      </c>
    </row>
    <row r="805" spans="1:12" x14ac:dyDescent="0.45">
      <c r="A805" t="s">
        <v>1023</v>
      </c>
      <c r="B805" t="s">
        <v>500</v>
      </c>
      <c r="C805" t="s">
        <v>1008</v>
      </c>
      <c r="D805" s="36" t="str">
        <f t="shared" si="95"/>
        <v>CP133-2X Week P VIP AB</v>
      </c>
      <c r="E805" s="36" t="str">
        <f t="shared" si="96"/>
        <v>RETURN - 2nd don of the week -BONUS</v>
      </c>
      <c r="F805" s="36" t="str">
        <f t="shared" si="97"/>
        <v>CP133-RETURN - 2nd don of the week -BONUS</v>
      </c>
      <c r="G805" s="147">
        <f t="shared" si="98"/>
        <v>50</v>
      </c>
      <c r="H805" s="5">
        <v>50</v>
      </c>
      <c r="J805" s="5">
        <f t="shared" si="94"/>
        <v>100</v>
      </c>
      <c r="K805" s="143">
        <f t="shared" si="99"/>
        <v>100</v>
      </c>
      <c r="L805" s="5">
        <f t="shared" si="93"/>
        <v>0</v>
      </c>
    </row>
    <row r="806" spans="1:12" x14ac:dyDescent="0.45">
      <c r="A806" t="s">
        <v>1023</v>
      </c>
      <c r="B806" t="s">
        <v>500</v>
      </c>
      <c r="C806" t="s">
        <v>946</v>
      </c>
      <c r="D806" s="36" t="str">
        <f t="shared" si="95"/>
        <v>CP133-P Anti-D Pre-Existing Standard</v>
      </c>
      <c r="E806" s="36" t="str">
        <f t="shared" si="96"/>
        <v>RETURN - 1st don of the week -STD</v>
      </c>
      <c r="F806" s="36" t="str">
        <f t="shared" si="97"/>
        <v>CP133-RETURN - 1st don of the week -STD</v>
      </c>
      <c r="G806" s="147">
        <f t="shared" si="98"/>
        <v>40</v>
      </c>
      <c r="H806" s="5">
        <v>20</v>
      </c>
      <c r="J806" s="5">
        <f t="shared" si="94"/>
        <v>60</v>
      </c>
      <c r="K806" s="143">
        <f t="shared" si="99"/>
        <v>60</v>
      </c>
      <c r="L806" s="5">
        <f t="shared" si="93"/>
        <v>0</v>
      </c>
    </row>
    <row r="807" spans="1:12" x14ac:dyDescent="0.45">
      <c r="A807" t="s">
        <v>1023</v>
      </c>
      <c r="B807" t="s">
        <v>500</v>
      </c>
      <c r="C807" t="s">
        <v>947</v>
      </c>
      <c r="D807" s="36" t="str">
        <f t="shared" si="95"/>
        <v>CP133-P Anti-D Standard</v>
      </c>
      <c r="E807" s="36" t="str">
        <f t="shared" si="96"/>
        <v>RETURN - 1st don of the week -STD</v>
      </c>
      <c r="F807" s="36" t="str">
        <f t="shared" si="97"/>
        <v>CP133-RETURN - 1st don of the week -STD</v>
      </c>
      <c r="G807" s="147">
        <f t="shared" si="98"/>
        <v>40</v>
      </c>
      <c r="H807" s="5">
        <v>20</v>
      </c>
      <c r="J807" s="5">
        <f t="shared" si="94"/>
        <v>60</v>
      </c>
      <c r="K807" s="143">
        <f t="shared" si="99"/>
        <v>60</v>
      </c>
      <c r="L807" s="5">
        <f t="shared" si="93"/>
        <v>0</v>
      </c>
    </row>
    <row r="808" spans="1:12" x14ac:dyDescent="0.45">
      <c r="A808" t="s">
        <v>1023</v>
      </c>
      <c r="B808" t="s">
        <v>500</v>
      </c>
      <c r="C808" t="s">
        <v>948</v>
      </c>
      <c r="D808" s="36" t="str">
        <f t="shared" si="95"/>
        <v>CP133-P CMV Standard</v>
      </c>
      <c r="E808" s="36" t="str">
        <f t="shared" si="96"/>
        <v>RETURN - 1st don of the week -STD</v>
      </c>
      <c r="F808" s="36" t="str">
        <f t="shared" si="97"/>
        <v>CP133-RETURN - 1st don of the week -STD</v>
      </c>
      <c r="G808" s="147">
        <f t="shared" si="98"/>
        <v>40</v>
      </c>
      <c r="H808" s="5">
        <v>0</v>
      </c>
      <c r="J808" s="5">
        <f t="shared" si="94"/>
        <v>40</v>
      </c>
      <c r="K808" s="143">
        <f t="shared" si="99"/>
        <v>40</v>
      </c>
      <c r="L808" s="5">
        <f t="shared" si="93"/>
        <v>0</v>
      </c>
    </row>
    <row r="809" spans="1:12" x14ac:dyDescent="0.45">
      <c r="A809" t="s">
        <v>1023</v>
      </c>
      <c r="B809" t="s">
        <v>500</v>
      </c>
      <c r="C809" t="s">
        <v>949</v>
      </c>
      <c r="D809" s="239" t="str">
        <f t="shared" si="95"/>
        <v>CP133-P Denovo Non-Injectable</v>
      </c>
      <c r="E809" s="239">
        <f t="shared" si="96"/>
        <v>0</v>
      </c>
      <c r="F809" s="239" t="str">
        <f t="shared" si="97"/>
        <v>CP133-0</v>
      </c>
      <c r="G809" s="147">
        <f t="shared" si="98"/>
        <v>0</v>
      </c>
      <c r="H809" s="240">
        <v>40</v>
      </c>
      <c r="I809" s="240"/>
      <c r="J809" s="240">
        <f t="shared" si="94"/>
        <v>40</v>
      </c>
      <c r="K809" s="241">
        <f t="shared" si="99"/>
        <v>40</v>
      </c>
      <c r="L809" s="240">
        <f t="shared" si="93"/>
        <v>0</v>
      </c>
    </row>
    <row r="810" spans="1:12" x14ac:dyDescent="0.45">
      <c r="A810" t="s">
        <v>1023</v>
      </c>
      <c r="B810" t="s">
        <v>500</v>
      </c>
      <c r="C810" t="s">
        <v>963</v>
      </c>
      <c r="D810" s="36" t="str">
        <f t="shared" si="95"/>
        <v>CP133-P HBS Pre-Existing Standard</v>
      </c>
      <c r="E810" s="36" t="str">
        <f t="shared" si="96"/>
        <v>RETURN - 1st don of the week -STD</v>
      </c>
      <c r="F810" s="36" t="str">
        <f t="shared" si="97"/>
        <v>CP133-RETURN - 1st don of the week -STD</v>
      </c>
      <c r="G810" s="147">
        <f t="shared" si="98"/>
        <v>40</v>
      </c>
      <c r="H810" s="5">
        <v>0</v>
      </c>
      <c r="J810" s="5">
        <f t="shared" si="94"/>
        <v>40</v>
      </c>
      <c r="K810" s="143">
        <f t="shared" si="99"/>
        <v>40</v>
      </c>
      <c r="L810" s="5">
        <f t="shared" si="93"/>
        <v>0</v>
      </c>
    </row>
    <row r="811" spans="1:12" x14ac:dyDescent="0.45">
      <c r="A811" t="s">
        <v>1023</v>
      </c>
      <c r="B811" t="s">
        <v>500</v>
      </c>
      <c r="C811" t="s">
        <v>964</v>
      </c>
      <c r="D811" s="36" t="str">
        <f t="shared" si="95"/>
        <v>CP133-P HBS Standard</v>
      </c>
      <c r="E811" s="36" t="str">
        <f t="shared" si="96"/>
        <v>RETURN - 1st don of the week -STD</v>
      </c>
      <c r="F811" s="36" t="str">
        <f t="shared" si="97"/>
        <v>CP133-RETURN - 1st don of the week -STD</v>
      </c>
      <c r="G811" s="147">
        <f t="shared" si="98"/>
        <v>40</v>
      </c>
      <c r="H811" s="5">
        <v>0</v>
      </c>
      <c r="J811" s="5">
        <f t="shared" si="94"/>
        <v>40</v>
      </c>
      <c r="K811" s="143">
        <f t="shared" si="99"/>
        <v>40</v>
      </c>
      <c r="L811" s="5">
        <f t="shared" si="93"/>
        <v>0</v>
      </c>
    </row>
    <row r="812" spans="1:12" x14ac:dyDescent="0.45">
      <c r="A812" s="238" t="s">
        <v>1023</v>
      </c>
      <c r="B812" s="238" t="s">
        <v>500</v>
      </c>
      <c r="C812" s="238" t="s">
        <v>1010</v>
      </c>
      <c r="D812" s="239" t="str">
        <f t="shared" si="95"/>
        <v>CP133-P Pre-VIP NS Standard</v>
      </c>
      <c r="E812" s="239" t="str">
        <f t="shared" si="96"/>
        <v>RETURN - 1st don of the week -STD</v>
      </c>
      <c r="F812" s="239" t="str">
        <f t="shared" si="97"/>
        <v>CP133-RETURN - 1st don of the week -STD</v>
      </c>
      <c r="G812" s="147">
        <f t="shared" si="98"/>
        <v>40</v>
      </c>
      <c r="H812" s="240">
        <v>0</v>
      </c>
      <c r="I812" s="240"/>
      <c r="J812" s="240">
        <f t="shared" si="94"/>
        <v>40</v>
      </c>
      <c r="K812" s="241">
        <f t="shared" si="99"/>
        <v>40</v>
      </c>
      <c r="L812" s="240">
        <f t="shared" si="93"/>
        <v>0</v>
      </c>
    </row>
    <row r="813" spans="1:12" x14ac:dyDescent="0.45">
      <c r="A813" t="s">
        <v>1023</v>
      </c>
      <c r="B813" t="s">
        <v>500</v>
      </c>
      <c r="C813" t="s">
        <v>975</v>
      </c>
      <c r="D813" s="36" t="str">
        <f t="shared" si="95"/>
        <v>CP133-P Rabies HT Standard</v>
      </c>
      <c r="E813" s="36" t="str">
        <f t="shared" si="96"/>
        <v>RETURN - 1st don of the week -STD</v>
      </c>
      <c r="F813" s="36" t="str">
        <f t="shared" si="97"/>
        <v>CP133-RETURN - 1st don of the week -STD</v>
      </c>
      <c r="G813" s="147">
        <f t="shared" si="98"/>
        <v>40</v>
      </c>
      <c r="H813" s="5">
        <f>K813-G813</f>
        <v>0</v>
      </c>
      <c r="J813" s="5">
        <f t="shared" si="94"/>
        <v>40</v>
      </c>
      <c r="K813" s="143">
        <f t="shared" si="99"/>
        <v>40</v>
      </c>
      <c r="L813" s="5">
        <f t="shared" si="93"/>
        <v>0</v>
      </c>
    </row>
    <row r="814" spans="1:12" x14ac:dyDescent="0.45">
      <c r="A814" t="s">
        <v>1023</v>
      </c>
      <c r="B814" t="s">
        <v>500</v>
      </c>
      <c r="C814" t="s">
        <v>976</v>
      </c>
      <c r="D814" s="36" t="str">
        <f t="shared" si="95"/>
        <v>CP133-P Rabies Standard</v>
      </c>
      <c r="E814" s="36" t="str">
        <f t="shared" si="96"/>
        <v>RETURN - 1st don of the week -STD</v>
      </c>
      <c r="F814" s="36" t="str">
        <f t="shared" si="97"/>
        <v>CP133-RETURN - 1st don of the week -STD</v>
      </c>
      <c r="G814" s="147">
        <f t="shared" si="98"/>
        <v>40</v>
      </c>
      <c r="H814" s="5">
        <f>K814-G814</f>
        <v>0</v>
      </c>
      <c r="J814" s="5">
        <f t="shared" si="94"/>
        <v>40</v>
      </c>
      <c r="K814" s="143">
        <f t="shared" si="99"/>
        <v>40</v>
      </c>
      <c r="L814" s="5">
        <f t="shared" si="93"/>
        <v>0</v>
      </c>
    </row>
    <row r="815" spans="1:12" x14ac:dyDescent="0.45">
      <c r="A815" t="s">
        <v>1023</v>
      </c>
      <c r="B815" t="s">
        <v>500</v>
      </c>
      <c r="C815" t="s">
        <v>955</v>
      </c>
      <c r="D815" s="36" t="str">
        <f t="shared" si="95"/>
        <v>CP133-P RSV Pre-Existing Standard</v>
      </c>
      <c r="E815" s="36" t="str">
        <f t="shared" si="96"/>
        <v>RETURN - 1st don of the week -STD</v>
      </c>
      <c r="F815" s="36" t="str">
        <f t="shared" si="97"/>
        <v>CP133-RETURN - 1st don of the week -STD</v>
      </c>
      <c r="G815" s="147">
        <f t="shared" si="98"/>
        <v>40</v>
      </c>
      <c r="H815" s="5">
        <v>0</v>
      </c>
      <c r="J815" s="5">
        <f t="shared" si="94"/>
        <v>40</v>
      </c>
      <c r="K815" s="143">
        <f t="shared" si="99"/>
        <v>40</v>
      </c>
      <c r="L815" s="5">
        <f t="shared" si="93"/>
        <v>0</v>
      </c>
    </row>
    <row r="816" spans="1:12" x14ac:dyDescent="0.45">
      <c r="A816" t="s">
        <v>1023</v>
      </c>
      <c r="B816" t="s">
        <v>500</v>
      </c>
      <c r="C816" t="s">
        <v>969</v>
      </c>
      <c r="D816" s="36" t="str">
        <f t="shared" si="95"/>
        <v>CP133-P Tetanus Pre-Existing Standard</v>
      </c>
      <c r="E816" s="36" t="str">
        <f t="shared" si="96"/>
        <v>RETURN - 1st don of the week -STD</v>
      </c>
      <c r="F816" s="36" t="str">
        <f t="shared" si="97"/>
        <v>CP133-RETURN - 1st don of the week -STD</v>
      </c>
      <c r="G816" s="147">
        <f t="shared" si="98"/>
        <v>40</v>
      </c>
      <c r="H816" s="5">
        <f>K816-G816</f>
        <v>0</v>
      </c>
      <c r="J816" s="5">
        <f t="shared" si="94"/>
        <v>40</v>
      </c>
      <c r="K816" s="143">
        <f t="shared" si="99"/>
        <v>40</v>
      </c>
      <c r="L816" s="5">
        <f t="shared" si="93"/>
        <v>0</v>
      </c>
    </row>
    <row r="817" spans="1:12" x14ac:dyDescent="0.45">
      <c r="A817" t="s">
        <v>1023</v>
      </c>
      <c r="B817" t="s">
        <v>500</v>
      </c>
      <c r="C817" t="s">
        <v>970</v>
      </c>
      <c r="D817" s="36" t="str">
        <f t="shared" si="95"/>
        <v>CP133-P Tetanus Standard</v>
      </c>
      <c r="E817" s="36" t="str">
        <f t="shared" si="96"/>
        <v>RETURN - 1st don of the week -STD</v>
      </c>
      <c r="F817" s="36" t="str">
        <f t="shared" si="97"/>
        <v>CP133-RETURN - 1st don of the week -STD</v>
      </c>
      <c r="G817" s="147">
        <f t="shared" si="98"/>
        <v>40</v>
      </c>
      <c r="H817" s="5">
        <f>K817-G817</f>
        <v>0</v>
      </c>
      <c r="J817" s="5">
        <f t="shared" si="94"/>
        <v>40</v>
      </c>
      <c r="K817" s="143">
        <f t="shared" si="99"/>
        <v>40</v>
      </c>
      <c r="L817" s="5">
        <f t="shared" si="93"/>
        <v>0</v>
      </c>
    </row>
    <row r="818" spans="1:12" x14ac:dyDescent="0.45">
      <c r="A818" t="s">
        <v>1023</v>
      </c>
      <c r="B818" t="s">
        <v>500</v>
      </c>
      <c r="C818" t="s">
        <v>1000</v>
      </c>
      <c r="D818" s="36" t="str">
        <f t="shared" si="95"/>
        <v>CP133-P Tetanus Tox Standard</v>
      </c>
      <c r="E818" s="36" t="str">
        <f t="shared" si="96"/>
        <v>RETURN - 1st don of the week -STD</v>
      </c>
      <c r="F818" s="36" t="str">
        <f t="shared" si="97"/>
        <v>CP133-RETURN - 1st don of the week -STD</v>
      </c>
      <c r="G818" s="147">
        <f t="shared" si="98"/>
        <v>40</v>
      </c>
      <c r="H818" s="5">
        <f>K818-G818</f>
        <v>0</v>
      </c>
      <c r="J818" s="5">
        <f t="shared" si="94"/>
        <v>40</v>
      </c>
      <c r="K818" s="143">
        <f t="shared" si="99"/>
        <v>40</v>
      </c>
      <c r="L818" s="5">
        <f t="shared" si="93"/>
        <v>0</v>
      </c>
    </row>
    <row r="819" spans="1:12" x14ac:dyDescent="0.45">
      <c r="A819" t="s">
        <v>1023</v>
      </c>
      <c r="B819" t="s">
        <v>500</v>
      </c>
      <c r="C819" t="s">
        <v>956</v>
      </c>
      <c r="D819" s="36" t="str">
        <f t="shared" si="95"/>
        <v>CP133-P Vaccinia Standard</v>
      </c>
      <c r="E819" s="36">
        <f t="shared" si="96"/>
        <v>0</v>
      </c>
      <c r="F819" s="36" t="str">
        <f t="shared" si="97"/>
        <v>CP133-0</v>
      </c>
      <c r="G819" s="147">
        <f t="shared" si="98"/>
        <v>0</v>
      </c>
      <c r="I819" s="5">
        <v>100</v>
      </c>
      <c r="J819" s="5">
        <f t="shared" si="94"/>
        <v>100</v>
      </c>
      <c r="K819" s="143">
        <f t="shared" si="99"/>
        <v>100</v>
      </c>
      <c r="L819" s="5">
        <f t="shared" si="93"/>
        <v>0</v>
      </c>
    </row>
    <row r="820" spans="1:12" x14ac:dyDescent="0.45">
      <c r="A820" t="s">
        <v>1023</v>
      </c>
      <c r="B820" t="s">
        <v>500</v>
      </c>
      <c r="C820" t="s">
        <v>1011</v>
      </c>
      <c r="D820" s="36" t="str">
        <f t="shared" si="95"/>
        <v>CP133-P VIP A Standard</v>
      </c>
      <c r="E820" s="36" t="str">
        <f t="shared" si="96"/>
        <v>RETURN - 1st don of the week -STD</v>
      </c>
      <c r="F820" s="36" t="str">
        <f t="shared" si="97"/>
        <v>CP133-RETURN - 1st don of the week -STD</v>
      </c>
      <c r="G820" s="147">
        <f t="shared" si="98"/>
        <v>40</v>
      </c>
      <c r="H820" s="5">
        <f>K820-G820</f>
        <v>0</v>
      </c>
      <c r="J820" s="5">
        <f t="shared" si="94"/>
        <v>40</v>
      </c>
      <c r="K820" s="143">
        <f t="shared" si="99"/>
        <v>40</v>
      </c>
      <c r="L820" s="5">
        <f t="shared" si="93"/>
        <v>0</v>
      </c>
    </row>
    <row r="821" spans="1:12" x14ac:dyDescent="0.45">
      <c r="A821" t="s">
        <v>1023</v>
      </c>
      <c r="B821" t="s">
        <v>500</v>
      </c>
      <c r="C821" t="s">
        <v>1012</v>
      </c>
      <c r="D821" s="36" t="str">
        <f t="shared" si="95"/>
        <v>CP133-P VIP AB Standard</v>
      </c>
      <c r="E821" s="36" t="str">
        <f t="shared" si="96"/>
        <v>RETURN - 1st don of the week -STD</v>
      </c>
      <c r="F821" s="36" t="str">
        <f t="shared" si="97"/>
        <v>CP133-RETURN - 1st don of the week -STD</v>
      </c>
      <c r="G821" s="147">
        <f t="shared" si="98"/>
        <v>40</v>
      </c>
      <c r="H821" s="5">
        <f>K821-G821</f>
        <v>0</v>
      </c>
      <c r="J821" s="5">
        <f t="shared" si="94"/>
        <v>40</v>
      </c>
      <c r="K821" s="143">
        <f t="shared" si="99"/>
        <v>40</v>
      </c>
      <c r="L821" s="5">
        <f t="shared" si="93"/>
        <v>0</v>
      </c>
    </row>
    <row r="822" spans="1:12" x14ac:dyDescent="0.45">
      <c r="A822" t="s">
        <v>1023</v>
      </c>
      <c r="B822" t="s">
        <v>500</v>
      </c>
      <c r="C822" t="s">
        <v>957</v>
      </c>
      <c r="D822" s="36" t="str">
        <f t="shared" si="95"/>
        <v>CP133-Vaccinia - 1st Donation</v>
      </c>
      <c r="E822" s="36">
        <f t="shared" si="96"/>
        <v>0</v>
      </c>
      <c r="F822" s="36" t="str">
        <f t="shared" si="97"/>
        <v>CP133-0</v>
      </c>
      <c r="G822" s="147">
        <f t="shared" si="98"/>
        <v>0</v>
      </c>
      <c r="I822" s="5">
        <v>150</v>
      </c>
      <c r="J822" s="5">
        <f t="shared" si="94"/>
        <v>150</v>
      </c>
      <c r="K822" s="143">
        <f t="shared" si="99"/>
        <v>150</v>
      </c>
      <c r="L822" s="5">
        <f t="shared" si="93"/>
        <v>0</v>
      </c>
    </row>
    <row r="823" spans="1:12" x14ac:dyDescent="0.45">
      <c r="A823" t="s">
        <v>1023</v>
      </c>
      <c r="B823" t="s">
        <v>500</v>
      </c>
      <c r="C823" t="s">
        <v>958</v>
      </c>
      <c r="D823" s="36" t="str">
        <f t="shared" si="95"/>
        <v>CP133-Vaccinia - 2nd Donation</v>
      </c>
      <c r="E823" s="36">
        <f t="shared" si="96"/>
        <v>0</v>
      </c>
      <c r="F823" s="36" t="str">
        <f t="shared" si="97"/>
        <v>CP133-0</v>
      </c>
      <c r="G823" s="147">
        <f t="shared" si="98"/>
        <v>0</v>
      </c>
      <c r="I823" s="5">
        <v>250</v>
      </c>
      <c r="J823" s="5">
        <f t="shared" si="94"/>
        <v>250</v>
      </c>
      <c r="K823" s="143">
        <f t="shared" si="99"/>
        <v>250</v>
      </c>
      <c r="L823" s="5">
        <f t="shared" si="93"/>
        <v>0</v>
      </c>
    </row>
    <row r="824" spans="1:12" x14ac:dyDescent="0.45">
      <c r="A824" t="s">
        <v>1023</v>
      </c>
      <c r="B824" t="s">
        <v>500</v>
      </c>
      <c r="C824" t="s">
        <v>959</v>
      </c>
      <c r="D824" s="36" t="str">
        <f t="shared" si="95"/>
        <v>CP133-Vaccinia - 3rd Donation</v>
      </c>
      <c r="E824" s="36">
        <f t="shared" si="96"/>
        <v>0</v>
      </c>
      <c r="F824" s="36" t="str">
        <f t="shared" si="97"/>
        <v>CP133-0</v>
      </c>
      <c r="G824" s="147">
        <f t="shared" si="98"/>
        <v>0</v>
      </c>
      <c r="I824" s="5">
        <v>300</v>
      </c>
      <c r="J824" s="5">
        <f t="shared" si="94"/>
        <v>300</v>
      </c>
      <c r="K824" s="143">
        <f t="shared" si="99"/>
        <v>300</v>
      </c>
      <c r="L824" s="5">
        <f t="shared" si="93"/>
        <v>0</v>
      </c>
    </row>
    <row r="825" spans="1:12" x14ac:dyDescent="0.45">
      <c r="A825" t="s">
        <v>1023</v>
      </c>
      <c r="B825" t="s">
        <v>500</v>
      </c>
      <c r="C825" t="s">
        <v>960</v>
      </c>
      <c r="D825" s="36" t="str">
        <f t="shared" si="95"/>
        <v>CP133-Vaccinia - 4th Donation</v>
      </c>
      <c r="E825" s="36">
        <f t="shared" si="96"/>
        <v>0</v>
      </c>
      <c r="F825" s="36" t="str">
        <f t="shared" si="97"/>
        <v>CP133-0</v>
      </c>
      <c r="G825" s="147">
        <f t="shared" si="98"/>
        <v>0</v>
      </c>
      <c r="I825" s="5">
        <v>300</v>
      </c>
      <c r="J825" s="5">
        <f t="shared" si="94"/>
        <v>300</v>
      </c>
      <c r="K825" s="143">
        <f t="shared" si="99"/>
        <v>300</v>
      </c>
      <c r="L825" s="5">
        <f t="shared" si="93"/>
        <v>0</v>
      </c>
    </row>
    <row r="826" spans="1:12" x14ac:dyDescent="0.45">
      <c r="A826" t="s">
        <v>1023</v>
      </c>
      <c r="B826" t="s">
        <v>500</v>
      </c>
      <c r="C826" t="s">
        <v>1024</v>
      </c>
      <c r="D826" s="36" t="str">
        <f t="shared" si="95"/>
        <v>CP133-Whole Blood INJ</v>
      </c>
      <c r="E826" s="36">
        <f t="shared" si="96"/>
        <v>0</v>
      </c>
      <c r="F826" s="36" t="str">
        <f t="shared" si="97"/>
        <v>CP133-0</v>
      </c>
      <c r="G826" s="147">
        <f t="shared" si="98"/>
        <v>0</v>
      </c>
      <c r="I826" s="5">
        <v>200</v>
      </c>
      <c r="J826" s="5">
        <f t="shared" si="94"/>
        <v>200</v>
      </c>
      <c r="K826" s="143">
        <f t="shared" si="99"/>
        <v>200</v>
      </c>
      <c r="L826" s="5">
        <f t="shared" ref="L826:L889" si="100">J826-K826</f>
        <v>0</v>
      </c>
    </row>
    <row r="827" spans="1:12" x14ac:dyDescent="0.45">
      <c r="A827" t="s">
        <v>394</v>
      </c>
      <c r="B827" t="s">
        <v>395</v>
      </c>
      <c r="C827" t="s">
        <v>942</v>
      </c>
      <c r="D827" s="36" t="str">
        <f t="shared" si="95"/>
        <v>CP139-2X Week Anti-D Pre-Existing</v>
      </c>
      <c r="E827" s="36" t="str">
        <f t="shared" si="96"/>
        <v>RETURN - 2nd don of the week -BONUS</v>
      </c>
      <c r="F827" s="36" t="str">
        <f t="shared" si="97"/>
        <v>CP139-RETURN - 2nd don of the week -BONUS</v>
      </c>
      <c r="G827" s="147">
        <f t="shared" si="98"/>
        <v>35</v>
      </c>
      <c r="H827" s="240">
        <f>200-2*(VLOOKUP(B827&amp;"-P Anti-D Pre-Existing Standard", AntiDSpecialty,4, FALSE))- 2*(VLOOKUP(B827&amp;"-P Anti-D Pre-Existing Standard", AntiDSpecialty,5, FALSE))-G827</f>
        <v>35</v>
      </c>
      <c r="J827" s="5">
        <f t="shared" ref="J827:J890" si="101">G827+H827+I827</f>
        <v>70</v>
      </c>
      <c r="K827" s="143" t="e">
        <f t="shared" si="99"/>
        <v>#N/A</v>
      </c>
      <c r="L827" s="5" t="e">
        <f t="shared" si="100"/>
        <v>#N/A</v>
      </c>
    </row>
    <row r="828" spans="1:12" x14ac:dyDescent="0.45">
      <c r="A828" t="s">
        <v>394</v>
      </c>
      <c r="B828" t="s">
        <v>395</v>
      </c>
      <c r="C828" t="s">
        <v>943</v>
      </c>
      <c r="D828" s="36" t="str">
        <f t="shared" si="95"/>
        <v>CP139-2X Week P Anti-D</v>
      </c>
      <c r="E828" s="36" t="str">
        <f t="shared" si="96"/>
        <v>RETURN - 2nd don of the week -BONUS</v>
      </c>
      <c r="F828" s="36" t="str">
        <f t="shared" si="97"/>
        <v>CP139-RETURN - 2nd don of the week -BONUS</v>
      </c>
      <c r="G828" s="147">
        <f t="shared" si="98"/>
        <v>35</v>
      </c>
      <c r="H828" s="240">
        <f>200-2*(VLOOKUP(B828&amp;"-P Anti-D Standard", AntiDSpecialty,4, FALSE))- 2*(VLOOKUP(B828&amp;"-P Anti-D Standard", AntiDSpecialty,5, FALSE))-G828</f>
        <v>35</v>
      </c>
      <c r="J828" s="5">
        <f t="shared" si="101"/>
        <v>70</v>
      </c>
      <c r="K828" s="143">
        <f t="shared" si="99"/>
        <v>30</v>
      </c>
      <c r="L828" s="5">
        <f t="shared" si="100"/>
        <v>40</v>
      </c>
    </row>
    <row r="829" spans="1:12" x14ac:dyDescent="0.45">
      <c r="A829" t="s">
        <v>394</v>
      </c>
      <c r="B829" t="s">
        <v>395</v>
      </c>
      <c r="C829" s="238" t="s">
        <v>1006</v>
      </c>
      <c r="D829" s="239" t="str">
        <f t="shared" si="95"/>
        <v>CP139-2X Week P Pre-VIP NS</v>
      </c>
      <c r="E829" s="239" t="str">
        <f t="shared" si="96"/>
        <v>RETURN - 2nd don of the week -BONUS</v>
      </c>
      <c r="F829" s="239" t="str">
        <f t="shared" si="97"/>
        <v>CP139-RETURN - 2nd don of the week -BONUS</v>
      </c>
      <c r="G829" s="147">
        <f t="shared" si="98"/>
        <v>35</v>
      </c>
      <c r="H829" s="240">
        <v>0</v>
      </c>
      <c r="I829" s="240"/>
      <c r="J829" s="240">
        <f t="shared" si="101"/>
        <v>35</v>
      </c>
      <c r="K829" s="241">
        <f t="shared" si="99"/>
        <v>35</v>
      </c>
      <c r="L829" s="240">
        <f t="shared" si="100"/>
        <v>0</v>
      </c>
    </row>
    <row r="830" spans="1:12" x14ac:dyDescent="0.45">
      <c r="A830" t="s">
        <v>394</v>
      </c>
      <c r="B830" s="144" t="s">
        <v>395</v>
      </c>
      <c r="C830" s="144" t="s">
        <v>945</v>
      </c>
      <c r="D830" s="36" t="str">
        <f t="shared" si="95"/>
        <v>CP139-2X Week P RSV Pre-Existing</v>
      </c>
      <c r="E830" s="36" t="str">
        <f t="shared" si="96"/>
        <v>RETURN - 2nd don of the week -BONUS</v>
      </c>
      <c r="F830" s="36" t="str">
        <f t="shared" si="97"/>
        <v>CP139-RETURN - 2nd don of the week -BONUS</v>
      </c>
      <c r="G830" s="147">
        <f t="shared" si="98"/>
        <v>35</v>
      </c>
      <c r="H830" s="5">
        <v>10</v>
      </c>
      <c r="J830" s="5">
        <f t="shared" si="101"/>
        <v>45</v>
      </c>
      <c r="K830" s="143">
        <f t="shared" si="99"/>
        <v>45</v>
      </c>
      <c r="L830" s="5">
        <f t="shared" si="100"/>
        <v>0</v>
      </c>
    </row>
    <row r="831" spans="1:12" x14ac:dyDescent="0.45">
      <c r="A831" t="s">
        <v>394</v>
      </c>
      <c r="B831" s="144" t="s">
        <v>395</v>
      </c>
      <c r="C831" s="144" t="s">
        <v>1007</v>
      </c>
      <c r="D831" s="36" t="str">
        <f t="shared" si="95"/>
        <v>CP139-2X Week P VIP A</v>
      </c>
      <c r="E831" s="36" t="str">
        <f t="shared" si="96"/>
        <v>RETURN - 2nd don of the week -BONUS</v>
      </c>
      <c r="F831" s="36" t="str">
        <f t="shared" si="97"/>
        <v>CP139-RETURN - 2nd don of the week -BONUS</v>
      </c>
      <c r="G831" s="147">
        <f t="shared" si="98"/>
        <v>35</v>
      </c>
      <c r="H831" s="5">
        <v>0</v>
      </c>
      <c r="J831" s="5">
        <f t="shared" si="101"/>
        <v>35</v>
      </c>
      <c r="K831" s="143">
        <f t="shared" si="99"/>
        <v>35</v>
      </c>
      <c r="L831" s="5">
        <f t="shared" si="100"/>
        <v>0</v>
      </c>
    </row>
    <row r="832" spans="1:12" x14ac:dyDescent="0.45">
      <c r="A832" t="s">
        <v>394</v>
      </c>
      <c r="B832" s="144" t="s">
        <v>395</v>
      </c>
      <c r="C832" s="144" t="s">
        <v>1008</v>
      </c>
      <c r="D832" s="36" t="str">
        <f t="shared" si="95"/>
        <v>CP139-2X Week P VIP AB</v>
      </c>
      <c r="E832" s="36" t="str">
        <f t="shared" si="96"/>
        <v>RETURN - 2nd don of the week -BONUS</v>
      </c>
      <c r="F832" s="36" t="str">
        <f t="shared" si="97"/>
        <v>CP139-RETURN - 2nd don of the week -BONUS</v>
      </c>
      <c r="G832" s="147">
        <f t="shared" si="98"/>
        <v>35</v>
      </c>
      <c r="H832" s="5">
        <v>0</v>
      </c>
      <c r="J832" s="5">
        <f t="shared" si="101"/>
        <v>35</v>
      </c>
      <c r="K832" s="143">
        <f t="shared" si="99"/>
        <v>35</v>
      </c>
      <c r="L832" s="5">
        <f t="shared" si="100"/>
        <v>0</v>
      </c>
    </row>
    <row r="833" spans="1:12" x14ac:dyDescent="0.45">
      <c r="A833" t="s">
        <v>394</v>
      </c>
      <c r="B833" t="s">
        <v>395</v>
      </c>
      <c r="C833" t="s">
        <v>946</v>
      </c>
      <c r="D833" s="36" t="str">
        <f t="shared" si="95"/>
        <v>CP139-P Anti-D Pre-Existing Standard</v>
      </c>
      <c r="E833" s="450" t="str">
        <f t="shared" si="96"/>
        <v>RETURN - 1st don of the week -STD</v>
      </c>
      <c r="F833" s="36" t="str">
        <f t="shared" si="97"/>
        <v>CP139-RETURN - 1st don of the week -STD</v>
      </c>
      <c r="G833" s="147">
        <f t="shared" si="98"/>
        <v>45</v>
      </c>
      <c r="H833" s="5">
        <v>20</v>
      </c>
      <c r="J833" s="5">
        <f t="shared" si="101"/>
        <v>65</v>
      </c>
      <c r="K833" s="143">
        <f t="shared" si="99"/>
        <v>70</v>
      </c>
      <c r="L833" s="5">
        <f t="shared" si="100"/>
        <v>-5</v>
      </c>
    </row>
    <row r="834" spans="1:12" x14ac:dyDescent="0.45">
      <c r="A834" t="s">
        <v>394</v>
      </c>
      <c r="B834" t="s">
        <v>395</v>
      </c>
      <c r="C834" t="s">
        <v>947</v>
      </c>
      <c r="D834" s="36" t="str">
        <f t="shared" si="95"/>
        <v>CP139-P Anti-D Standard</v>
      </c>
      <c r="E834" s="36" t="str">
        <f t="shared" si="96"/>
        <v>RETURN - 1st don of the week -STD</v>
      </c>
      <c r="F834" s="36" t="str">
        <f t="shared" si="97"/>
        <v>CP139-RETURN - 1st don of the week -STD</v>
      </c>
      <c r="G834" s="147">
        <f t="shared" si="98"/>
        <v>45</v>
      </c>
      <c r="H834" s="5">
        <v>20</v>
      </c>
      <c r="J834" s="5">
        <f t="shared" si="101"/>
        <v>65</v>
      </c>
      <c r="K834" s="143">
        <f t="shared" si="99"/>
        <v>70</v>
      </c>
      <c r="L834" s="5">
        <f t="shared" si="100"/>
        <v>-5</v>
      </c>
    </row>
    <row r="835" spans="1:12" x14ac:dyDescent="0.45">
      <c r="A835" t="s">
        <v>394</v>
      </c>
      <c r="B835" t="s">
        <v>395</v>
      </c>
      <c r="C835" t="s">
        <v>949</v>
      </c>
      <c r="D835" s="239" t="str">
        <f t="shared" si="95"/>
        <v>CP139-P Denovo Non-Injectable</v>
      </c>
      <c r="E835" s="239">
        <f t="shared" si="96"/>
        <v>0</v>
      </c>
      <c r="F835" s="239" t="str">
        <f t="shared" si="97"/>
        <v>CP139-0</v>
      </c>
      <c r="G835" s="147">
        <f t="shared" si="98"/>
        <v>0</v>
      </c>
      <c r="H835" s="240">
        <v>45</v>
      </c>
      <c r="I835" s="240"/>
      <c r="J835" s="240">
        <f t="shared" si="101"/>
        <v>45</v>
      </c>
      <c r="K835" s="241">
        <f t="shared" si="99"/>
        <v>45</v>
      </c>
      <c r="L835" s="240">
        <f t="shared" si="100"/>
        <v>0</v>
      </c>
    </row>
    <row r="836" spans="1:12" x14ac:dyDescent="0.45">
      <c r="A836" s="238" t="s">
        <v>394</v>
      </c>
      <c r="B836" s="238" t="s">
        <v>395</v>
      </c>
      <c r="C836" s="238" t="s">
        <v>1010</v>
      </c>
      <c r="D836" s="239" t="str">
        <f t="shared" ref="D836:D899" si="102">B836&amp;"-"&amp;C836</f>
        <v>CP139-P Pre-VIP NS Standard</v>
      </c>
      <c r="E836" s="239" t="str">
        <f t="shared" ref="E836:E899" si="103">VLOOKUP(C836,RULENAMELU,5,FALSE)</f>
        <v>RETURN - 1st don of the week -STD</v>
      </c>
      <c r="F836" s="239" t="str">
        <f t="shared" ref="F836:F899" si="104">B836&amp;"-"&amp;E836</f>
        <v>CP139-RETURN - 1st don of the week -STD</v>
      </c>
      <c r="G836" s="147">
        <f t="shared" ref="G836:G899" si="105">IFERROR(VLOOKUP(F836,SpecialtyBaseLU,37,FALSE),0)</f>
        <v>45</v>
      </c>
      <c r="H836" s="240">
        <v>0</v>
      </c>
      <c r="I836" s="240"/>
      <c r="J836" s="240">
        <f t="shared" si="101"/>
        <v>45</v>
      </c>
      <c r="K836" s="241">
        <f t="shared" ref="K836:K899" si="106">VLOOKUP(D836,CurrentNLDataLU,11,FALSE)</f>
        <v>45</v>
      </c>
      <c r="L836" s="240">
        <f t="shared" si="100"/>
        <v>0</v>
      </c>
    </row>
    <row r="837" spans="1:12" x14ac:dyDescent="0.45">
      <c r="A837" t="s">
        <v>394</v>
      </c>
      <c r="B837" s="144" t="s">
        <v>395</v>
      </c>
      <c r="C837" s="144" t="s">
        <v>955</v>
      </c>
      <c r="D837" s="36" t="str">
        <f t="shared" si="102"/>
        <v>CP139-P RSV Pre-Existing Standard</v>
      </c>
      <c r="E837" s="36" t="str">
        <f t="shared" si="103"/>
        <v>RETURN - 1st don of the week -STD</v>
      </c>
      <c r="F837" s="36" t="str">
        <f t="shared" si="104"/>
        <v>CP139-RETURN - 1st don of the week -STD</v>
      </c>
      <c r="G837" s="147">
        <f t="shared" si="105"/>
        <v>45</v>
      </c>
      <c r="H837" s="5">
        <v>0</v>
      </c>
      <c r="J837" s="5">
        <f t="shared" si="101"/>
        <v>45</v>
      </c>
      <c r="K837" s="143">
        <f t="shared" si="106"/>
        <v>45</v>
      </c>
      <c r="L837" s="5">
        <f t="shared" si="100"/>
        <v>0</v>
      </c>
    </row>
    <row r="838" spans="1:12" x14ac:dyDescent="0.45">
      <c r="A838" t="s">
        <v>394</v>
      </c>
      <c r="B838" s="144" t="s">
        <v>395</v>
      </c>
      <c r="C838" s="144" t="s">
        <v>1011</v>
      </c>
      <c r="D838" s="36" t="str">
        <f t="shared" si="102"/>
        <v>CP139-P VIP A Standard</v>
      </c>
      <c r="E838" s="36" t="str">
        <f t="shared" si="103"/>
        <v>RETURN - 1st don of the week -STD</v>
      </c>
      <c r="F838" s="36" t="str">
        <f t="shared" si="104"/>
        <v>CP139-RETURN - 1st don of the week -STD</v>
      </c>
      <c r="G838" s="147">
        <f t="shared" si="105"/>
        <v>45</v>
      </c>
      <c r="H838" s="5">
        <v>0</v>
      </c>
      <c r="J838" s="5">
        <f t="shared" si="101"/>
        <v>45</v>
      </c>
      <c r="K838" s="143">
        <f t="shared" si="106"/>
        <v>45</v>
      </c>
      <c r="L838" s="5">
        <f t="shared" si="100"/>
        <v>0</v>
      </c>
    </row>
    <row r="839" spans="1:12" x14ac:dyDescent="0.45">
      <c r="A839" s="238" t="s">
        <v>394</v>
      </c>
      <c r="B839" s="238" t="s">
        <v>395</v>
      </c>
      <c r="C839" s="238" t="s">
        <v>1012</v>
      </c>
      <c r="D839" s="239" t="str">
        <f t="shared" si="102"/>
        <v>CP139-P VIP AB Standard</v>
      </c>
      <c r="E839" s="239" t="str">
        <f t="shared" si="103"/>
        <v>RETURN - 1st don of the week -STD</v>
      </c>
      <c r="F839" s="239" t="str">
        <f t="shared" si="104"/>
        <v>CP139-RETURN - 1st don of the week -STD</v>
      </c>
      <c r="G839" s="147">
        <f t="shared" si="105"/>
        <v>45</v>
      </c>
      <c r="H839" s="240">
        <v>0</v>
      </c>
      <c r="I839" s="240"/>
      <c r="J839" s="240">
        <f t="shared" si="101"/>
        <v>45</v>
      </c>
      <c r="K839" s="241">
        <f t="shared" si="106"/>
        <v>45</v>
      </c>
      <c r="L839" s="240">
        <f t="shared" si="100"/>
        <v>0</v>
      </c>
    </row>
    <row r="840" spans="1:12" x14ac:dyDescent="0.45">
      <c r="A840" t="s">
        <v>906</v>
      </c>
      <c r="B840" t="s">
        <v>908</v>
      </c>
      <c r="C840" t="s">
        <v>1026</v>
      </c>
      <c r="D840" s="239" t="str">
        <f t="shared" si="102"/>
        <v>CP535-2X Week P Normal Source PL</v>
      </c>
      <c r="E840" s="239" t="str">
        <f t="shared" si="103"/>
        <v>RETURN - 2nd don of the week -BONUS</v>
      </c>
      <c r="F840" s="239" t="str">
        <f t="shared" si="104"/>
        <v>CP535-RETURN - 2nd don of the week -BONUS</v>
      </c>
      <c r="G840" s="147">
        <f t="shared" si="105"/>
        <v>25</v>
      </c>
      <c r="H840" s="240">
        <v>0</v>
      </c>
      <c r="I840" s="240"/>
      <c r="J840" s="240">
        <f t="shared" si="101"/>
        <v>25</v>
      </c>
      <c r="K840" s="241">
        <f t="shared" si="106"/>
        <v>25</v>
      </c>
      <c r="L840" s="240">
        <f t="shared" si="100"/>
        <v>0</v>
      </c>
    </row>
    <row r="841" spans="1:12" x14ac:dyDescent="0.45">
      <c r="A841" t="s">
        <v>906</v>
      </c>
      <c r="B841" t="s">
        <v>908</v>
      </c>
      <c r="C841" s="238" t="s">
        <v>1027</v>
      </c>
      <c r="D841" s="239" t="str">
        <f t="shared" si="102"/>
        <v>CP535-2X Week P PL  KIG10 0</v>
      </c>
      <c r="E841" s="239" t="str">
        <f t="shared" si="103"/>
        <v>RETURN - 2nd don of the week -BONUS</v>
      </c>
      <c r="F841" s="239" t="str">
        <f t="shared" si="104"/>
        <v>CP535-RETURN - 2nd don of the week -BONUS</v>
      </c>
      <c r="G841" s="147">
        <f t="shared" si="105"/>
        <v>25</v>
      </c>
      <c r="H841" s="240">
        <v>0</v>
      </c>
      <c r="I841" s="240"/>
      <c r="J841" s="240">
        <f t="shared" si="101"/>
        <v>25</v>
      </c>
      <c r="K841" s="241">
        <f t="shared" si="106"/>
        <v>25</v>
      </c>
      <c r="L841" s="240">
        <f t="shared" si="100"/>
        <v>0</v>
      </c>
    </row>
    <row r="842" spans="1:12" x14ac:dyDescent="0.45">
      <c r="A842" t="s">
        <v>906</v>
      </c>
      <c r="B842" t="s">
        <v>908</v>
      </c>
      <c r="C842" s="238" t="s">
        <v>1028</v>
      </c>
      <c r="D842" s="239" t="str">
        <f t="shared" si="102"/>
        <v>CP535-2X Week P PL  KIG10 1</v>
      </c>
      <c r="E842" s="239" t="str">
        <f t="shared" si="103"/>
        <v>RETURN - 2nd don of the week -BONUS</v>
      </c>
      <c r="F842" s="239" t="str">
        <f t="shared" si="104"/>
        <v>CP535-RETURN - 2nd don of the week -BONUS</v>
      </c>
      <c r="G842" s="147">
        <f t="shared" si="105"/>
        <v>25</v>
      </c>
      <c r="H842" s="240">
        <v>0</v>
      </c>
      <c r="I842" s="240"/>
      <c r="J842" s="240">
        <f t="shared" si="101"/>
        <v>25</v>
      </c>
      <c r="K842" s="241">
        <f t="shared" si="106"/>
        <v>25</v>
      </c>
      <c r="L842" s="240">
        <f t="shared" si="100"/>
        <v>0</v>
      </c>
    </row>
    <row r="843" spans="1:12" x14ac:dyDescent="0.45">
      <c r="A843" t="s">
        <v>906</v>
      </c>
      <c r="B843" t="s">
        <v>908</v>
      </c>
      <c r="C843" s="238" t="s">
        <v>1029</v>
      </c>
      <c r="D843" s="239" t="str">
        <f t="shared" si="102"/>
        <v>CP535-2X Week P PL  KIG10 2</v>
      </c>
      <c r="E843" s="239" t="str">
        <f t="shared" si="103"/>
        <v>RETURN - 2nd don of the week -BONUS</v>
      </c>
      <c r="F843" s="239" t="str">
        <f t="shared" si="104"/>
        <v>CP535-RETURN - 2nd don of the week -BONUS</v>
      </c>
      <c r="G843" s="147">
        <f t="shared" si="105"/>
        <v>25</v>
      </c>
      <c r="H843" s="240">
        <v>0</v>
      </c>
      <c r="I843" s="240"/>
      <c r="J843" s="240">
        <f t="shared" si="101"/>
        <v>25</v>
      </c>
      <c r="K843" s="241">
        <f t="shared" si="106"/>
        <v>25</v>
      </c>
      <c r="L843" s="240">
        <f t="shared" si="100"/>
        <v>0</v>
      </c>
    </row>
    <row r="844" spans="1:12" x14ac:dyDescent="0.45">
      <c r="A844" t="s">
        <v>906</v>
      </c>
      <c r="B844" t="s">
        <v>908</v>
      </c>
      <c r="C844" s="238" t="s">
        <v>1030</v>
      </c>
      <c r="D844" s="239" t="str">
        <f t="shared" si="102"/>
        <v>CP535-2X Week P PL  KIG10 3</v>
      </c>
      <c r="E844" s="239" t="str">
        <f t="shared" si="103"/>
        <v>RETURN - 2nd don of the week -BONUS</v>
      </c>
      <c r="F844" s="239" t="str">
        <f t="shared" si="104"/>
        <v>CP535-RETURN - 2nd don of the week -BONUS</v>
      </c>
      <c r="G844" s="147">
        <f t="shared" si="105"/>
        <v>25</v>
      </c>
      <c r="H844" s="240">
        <v>0</v>
      </c>
      <c r="I844" s="240"/>
      <c r="J844" s="240">
        <f t="shared" si="101"/>
        <v>25</v>
      </c>
      <c r="K844" s="241">
        <f t="shared" si="106"/>
        <v>25</v>
      </c>
      <c r="L844" s="240">
        <f t="shared" si="100"/>
        <v>0</v>
      </c>
    </row>
    <row r="845" spans="1:12" x14ac:dyDescent="0.45">
      <c r="A845" t="s">
        <v>906</v>
      </c>
      <c r="B845" t="s">
        <v>908</v>
      </c>
      <c r="C845" s="238" t="s">
        <v>1031</v>
      </c>
      <c r="D845" s="239" t="str">
        <f t="shared" si="102"/>
        <v>CP535-2X Week P PL  KIG10 4</v>
      </c>
      <c r="E845" s="239" t="str">
        <f t="shared" si="103"/>
        <v>RETURN - 2nd don of the week -BONUS</v>
      </c>
      <c r="F845" s="239" t="str">
        <f t="shared" si="104"/>
        <v>CP535-RETURN - 2nd don of the week -BONUS</v>
      </c>
      <c r="G845" s="147">
        <f t="shared" si="105"/>
        <v>25</v>
      </c>
      <c r="H845" s="240">
        <v>0</v>
      </c>
      <c r="I845" s="240"/>
      <c r="J845" s="240">
        <f t="shared" si="101"/>
        <v>25</v>
      </c>
      <c r="K845" s="241">
        <f t="shared" si="106"/>
        <v>25</v>
      </c>
      <c r="L845" s="240">
        <f t="shared" si="100"/>
        <v>0</v>
      </c>
    </row>
    <row r="846" spans="1:12" x14ac:dyDescent="0.45">
      <c r="A846" t="s">
        <v>906</v>
      </c>
      <c r="B846" t="s">
        <v>908</v>
      </c>
      <c r="C846" s="238" t="s">
        <v>1032</v>
      </c>
      <c r="D846" s="239" t="str">
        <f t="shared" si="102"/>
        <v>CP535-2X Week P Pre VIP PL</v>
      </c>
      <c r="E846" s="239" t="str">
        <f t="shared" si="103"/>
        <v>RETURN - 1st don of the week -STD</v>
      </c>
      <c r="F846" s="239" t="str">
        <f t="shared" si="104"/>
        <v>CP535-RETURN - 1st don of the week -STD</v>
      </c>
      <c r="G846" s="147">
        <f t="shared" si="105"/>
        <v>45</v>
      </c>
      <c r="H846" s="240">
        <v>0</v>
      </c>
      <c r="I846" s="240"/>
      <c r="J846" s="240">
        <f t="shared" si="101"/>
        <v>45</v>
      </c>
      <c r="K846" s="241">
        <f t="shared" si="106"/>
        <v>45</v>
      </c>
      <c r="L846" s="240">
        <f t="shared" si="100"/>
        <v>0</v>
      </c>
    </row>
    <row r="847" spans="1:12" x14ac:dyDescent="0.45">
      <c r="A847" t="s">
        <v>906</v>
      </c>
      <c r="B847" s="144" t="s">
        <v>908</v>
      </c>
      <c r="C847" s="144" t="s">
        <v>1006</v>
      </c>
      <c r="D847" s="36" t="str">
        <f t="shared" si="102"/>
        <v>CP535-2X Week P Pre-VIP NS</v>
      </c>
      <c r="E847" s="36" t="str">
        <f t="shared" si="103"/>
        <v>RETURN - 2nd don of the week -BONUS</v>
      </c>
      <c r="F847" s="36" t="str">
        <f t="shared" si="104"/>
        <v>CP535-RETURN - 2nd don of the week -BONUS</v>
      </c>
      <c r="G847" s="147">
        <f t="shared" si="105"/>
        <v>25</v>
      </c>
      <c r="H847" s="5">
        <v>0</v>
      </c>
      <c r="J847" s="5">
        <f t="shared" si="101"/>
        <v>25</v>
      </c>
      <c r="K847" s="143">
        <f t="shared" si="106"/>
        <v>30</v>
      </c>
      <c r="L847" s="5">
        <f t="shared" si="100"/>
        <v>-5</v>
      </c>
    </row>
    <row r="848" spans="1:12" x14ac:dyDescent="0.45">
      <c r="A848" t="s">
        <v>906</v>
      </c>
      <c r="B848" s="144" t="s">
        <v>908</v>
      </c>
      <c r="C848" s="144" t="s">
        <v>1007</v>
      </c>
      <c r="D848" s="36" t="str">
        <f t="shared" si="102"/>
        <v>CP535-2X Week P VIP A</v>
      </c>
      <c r="E848" s="36" t="str">
        <f t="shared" si="103"/>
        <v>RETURN - 2nd don of the week -BONUS</v>
      </c>
      <c r="F848" s="36" t="str">
        <f t="shared" si="104"/>
        <v>CP535-RETURN - 2nd don of the week -BONUS</v>
      </c>
      <c r="G848" s="147">
        <f t="shared" si="105"/>
        <v>25</v>
      </c>
      <c r="H848" s="5">
        <v>0</v>
      </c>
      <c r="J848" s="5">
        <f t="shared" si="101"/>
        <v>25</v>
      </c>
      <c r="K848" s="143">
        <f t="shared" si="106"/>
        <v>25</v>
      </c>
      <c r="L848" s="5">
        <f t="shared" si="100"/>
        <v>0</v>
      </c>
    </row>
    <row r="849" spans="1:12" x14ac:dyDescent="0.45">
      <c r="A849" t="s">
        <v>906</v>
      </c>
      <c r="B849" s="144" t="s">
        <v>908</v>
      </c>
      <c r="C849" s="144" t="s">
        <v>1008</v>
      </c>
      <c r="D849" s="36" t="str">
        <f t="shared" si="102"/>
        <v>CP535-2X Week P VIP AB</v>
      </c>
      <c r="E849" s="36" t="str">
        <f t="shared" si="103"/>
        <v>RETURN - 2nd don of the week -BONUS</v>
      </c>
      <c r="F849" s="36" t="str">
        <f t="shared" si="104"/>
        <v>CP535-RETURN - 2nd don of the week -BONUS</v>
      </c>
      <c r="G849" s="147">
        <f t="shared" si="105"/>
        <v>25</v>
      </c>
      <c r="H849" s="5">
        <v>0</v>
      </c>
      <c r="J849" s="5">
        <f t="shared" si="101"/>
        <v>25</v>
      </c>
      <c r="K849" s="143">
        <f t="shared" si="106"/>
        <v>25</v>
      </c>
      <c r="L849" s="5">
        <f t="shared" si="100"/>
        <v>0</v>
      </c>
    </row>
    <row r="850" spans="1:12" x14ac:dyDescent="0.45">
      <c r="A850" t="s">
        <v>906</v>
      </c>
      <c r="B850" t="s">
        <v>908</v>
      </c>
      <c r="C850" t="s">
        <v>950</v>
      </c>
      <c r="D850" s="239" t="str">
        <f t="shared" si="102"/>
        <v>CP535-P NORM KIG 10 Standard</v>
      </c>
      <c r="E850" s="239" t="str">
        <f t="shared" si="103"/>
        <v>RETURN - 1st don of the week -STD</v>
      </c>
      <c r="F850" s="239" t="str">
        <f t="shared" si="104"/>
        <v>CP535-RETURN - 1st don of the week -STD</v>
      </c>
      <c r="G850" s="147">
        <f t="shared" si="105"/>
        <v>45</v>
      </c>
      <c r="H850" s="240"/>
      <c r="I850" s="240"/>
      <c r="J850" s="240">
        <f t="shared" si="101"/>
        <v>45</v>
      </c>
      <c r="K850" s="241">
        <f t="shared" si="106"/>
        <v>45</v>
      </c>
      <c r="L850" s="240">
        <f t="shared" si="100"/>
        <v>0</v>
      </c>
    </row>
    <row r="851" spans="1:12" x14ac:dyDescent="0.45">
      <c r="A851" t="s">
        <v>906</v>
      </c>
      <c r="B851" t="s">
        <v>908</v>
      </c>
      <c r="C851" t="s">
        <v>951</v>
      </c>
      <c r="D851" s="239" t="str">
        <f t="shared" si="102"/>
        <v>CP535-P NORM KIG 10-1 Standard</v>
      </c>
      <c r="E851" s="239" t="str">
        <f t="shared" si="103"/>
        <v>RETURN - 1st don of the week -STD</v>
      </c>
      <c r="F851" s="239" t="str">
        <f t="shared" si="104"/>
        <v>CP535-RETURN - 1st don of the week -STD</v>
      </c>
      <c r="G851" s="147">
        <f t="shared" si="105"/>
        <v>45</v>
      </c>
      <c r="H851" s="240"/>
      <c r="I851" s="240"/>
      <c r="J851" s="240">
        <f t="shared" si="101"/>
        <v>45</v>
      </c>
      <c r="K851" s="241">
        <f t="shared" si="106"/>
        <v>45</v>
      </c>
      <c r="L851" s="240">
        <f t="shared" si="100"/>
        <v>0</v>
      </c>
    </row>
    <row r="852" spans="1:12" x14ac:dyDescent="0.45">
      <c r="A852" t="s">
        <v>906</v>
      </c>
      <c r="B852" t="s">
        <v>908</v>
      </c>
      <c r="C852" t="s">
        <v>952</v>
      </c>
      <c r="D852" s="239" t="str">
        <f t="shared" si="102"/>
        <v>CP535-P NORM KIG 10-2 Standard</v>
      </c>
      <c r="E852" s="239" t="str">
        <f t="shared" si="103"/>
        <v>RETURN - 1st don of the week -STD</v>
      </c>
      <c r="F852" s="239" t="str">
        <f t="shared" si="104"/>
        <v>CP535-RETURN - 1st don of the week -STD</v>
      </c>
      <c r="G852" s="147">
        <f t="shared" si="105"/>
        <v>45</v>
      </c>
      <c r="H852" s="240"/>
      <c r="I852" s="240"/>
      <c r="J852" s="240">
        <f t="shared" si="101"/>
        <v>45</v>
      </c>
      <c r="K852" s="241">
        <f t="shared" si="106"/>
        <v>45</v>
      </c>
      <c r="L852" s="240">
        <f t="shared" si="100"/>
        <v>0</v>
      </c>
    </row>
    <row r="853" spans="1:12" x14ac:dyDescent="0.45">
      <c r="A853" t="s">
        <v>906</v>
      </c>
      <c r="B853" t="s">
        <v>908</v>
      </c>
      <c r="C853" t="s">
        <v>953</v>
      </c>
      <c r="D853" s="239" t="str">
        <f t="shared" si="102"/>
        <v>CP535-P NORM KIG 10-3 Standard</v>
      </c>
      <c r="E853" s="239" t="str">
        <f t="shared" si="103"/>
        <v>RETURN - 1st don of the week -STD</v>
      </c>
      <c r="F853" s="239" t="str">
        <f t="shared" si="104"/>
        <v>CP535-RETURN - 1st don of the week -STD</v>
      </c>
      <c r="G853" s="147">
        <f t="shared" si="105"/>
        <v>45</v>
      </c>
      <c r="H853" s="240"/>
      <c r="I853" s="240"/>
      <c r="J853" s="240">
        <f t="shared" si="101"/>
        <v>45</v>
      </c>
      <c r="K853" s="241">
        <f t="shared" si="106"/>
        <v>45</v>
      </c>
      <c r="L853" s="240">
        <f t="shared" si="100"/>
        <v>0</v>
      </c>
    </row>
    <row r="854" spans="1:12" x14ac:dyDescent="0.45">
      <c r="A854" t="s">
        <v>906</v>
      </c>
      <c r="B854" t="s">
        <v>908</v>
      </c>
      <c r="C854" t="s">
        <v>954</v>
      </c>
      <c r="D854" s="239" t="str">
        <f t="shared" si="102"/>
        <v>CP535-P NORM KIG 10-4 Standard</v>
      </c>
      <c r="E854" s="239" t="str">
        <f t="shared" si="103"/>
        <v>RETURN - 1st don of the week -STD</v>
      </c>
      <c r="F854" s="239" t="str">
        <f t="shared" si="104"/>
        <v>CP535-RETURN - 1st don of the week -STD</v>
      </c>
      <c r="G854" s="147">
        <f t="shared" si="105"/>
        <v>45</v>
      </c>
      <c r="H854" s="240"/>
      <c r="I854" s="240"/>
      <c r="J854" s="240">
        <f t="shared" si="101"/>
        <v>45</v>
      </c>
      <c r="K854" s="241">
        <f t="shared" si="106"/>
        <v>45</v>
      </c>
      <c r="L854" s="240">
        <f t="shared" si="100"/>
        <v>0</v>
      </c>
    </row>
    <row r="855" spans="1:12" x14ac:dyDescent="0.45">
      <c r="A855" t="s">
        <v>906</v>
      </c>
      <c r="B855" s="144" t="s">
        <v>908</v>
      </c>
      <c r="C855" s="144" t="s">
        <v>1033</v>
      </c>
      <c r="D855" s="36" t="str">
        <f t="shared" si="102"/>
        <v>CP535-P Normal Source PL Standard</v>
      </c>
      <c r="E855" s="36">
        <f t="shared" si="103"/>
        <v>0</v>
      </c>
      <c r="F855" s="36" t="str">
        <f t="shared" si="104"/>
        <v>CP535-0</v>
      </c>
      <c r="G855" s="147">
        <f t="shared" si="105"/>
        <v>0</v>
      </c>
      <c r="J855" s="5">
        <f t="shared" si="101"/>
        <v>0</v>
      </c>
      <c r="K855" s="143" t="e">
        <f t="shared" si="106"/>
        <v>#N/A</v>
      </c>
      <c r="L855" s="5" t="e">
        <f t="shared" si="100"/>
        <v>#N/A</v>
      </c>
    </row>
    <row r="856" spans="1:12" s="352" customFormat="1" x14ac:dyDescent="0.45">
      <c r="A856" s="238" t="s">
        <v>906</v>
      </c>
      <c r="B856" s="238" t="s">
        <v>908</v>
      </c>
      <c r="C856" s="238" t="s">
        <v>977</v>
      </c>
      <c r="D856" s="239" t="str">
        <f t="shared" si="102"/>
        <v>CP535-P PL KIG 10-0 Standard</v>
      </c>
      <c r="E856" s="239" t="str">
        <f t="shared" si="103"/>
        <v>RETURN - 1st don of the week -STD</v>
      </c>
      <c r="F856" s="239" t="str">
        <f t="shared" si="104"/>
        <v>CP535-RETURN - 1st don of the week -STD</v>
      </c>
      <c r="G856" s="147">
        <f t="shared" si="105"/>
        <v>45</v>
      </c>
      <c r="H856" s="240">
        <v>0</v>
      </c>
      <c r="I856" s="240"/>
      <c r="J856" s="240">
        <f t="shared" si="101"/>
        <v>45</v>
      </c>
      <c r="K856" s="241">
        <f t="shared" si="106"/>
        <v>45</v>
      </c>
      <c r="L856" s="240">
        <f t="shared" si="100"/>
        <v>0</v>
      </c>
    </row>
    <row r="857" spans="1:12" x14ac:dyDescent="0.45">
      <c r="A857" s="238" t="s">
        <v>906</v>
      </c>
      <c r="B857" s="238" t="s">
        <v>908</v>
      </c>
      <c r="C857" s="238" t="s">
        <v>977</v>
      </c>
      <c r="D857" s="239" t="str">
        <f t="shared" si="102"/>
        <v>CP535-P PL KIG 10-0 Standard</v>
      </c>
      <c r="E857" s="239" t="str">
        <f t="shared" si="103"/>
        <v>RETURN - 1st don of the week -STD</v>
      </c>
      <c r="F857" s="239" t="str">
        <f t="shared" si="104"/>
        <v>CP535-RETURN - 1st don of the week -STD</v>
      </c>
      <c r="G857" s="147">
        <f t="shared" si="105"/>
        <v>45</v>
      </c>
      <c r="H857" s="240">
        <v>0</v>
      </c>
      <c r="I857" s="240"/>
      <c r="J857" s="240">
        <f t="shared" si="101"/>
        <v>45</v>
      </c>
      <c r="K857" s="241">
        <f t="shared" si="106"/>
        <v>45</v>
      </c>
      <c r="L857" s="240">
        <f t="shared" si="100"/>
        <v>0</v>
      </c>
    </row>
    <row r="858" spans="1:12" x14ac:dyDescent="0.45">
      <c r="A858" s="238" t="s">
        <v>906</v>
      </c>
      <c r="B858" s="238" t="s">
        <v>908</v>
      </c>
      <c r="C858" s="238" t="s">
        <v>978</v>
      </c>
      <c r="D858" s="239" t="str">
        <f t="shared" si="102"/>
        <v>CP535-P PL KIG 10-1 Standard</v>
      </c>
      <c r="E858" s="239" t="str">
        <f t="shared" si="103"/>
        <v>RETURN - 1st don of the week -STD</v>
      </c>
      <c r="F858" s="239" t="str">
        <f t="shared" si="104"/>
        <v>CP535-RETURN - 1st don of the week -STD</v>
      </c>
      <c r="G858" s="147">
        <f t="shared" si="105"/>
        <v>45</v>
      </c>
      <c r="H858" s="240">
        <v>0</v>
      </c>
      <c r="I858" s="240"/>
      <c r="J858" s="240">
        <f t="shared" si="101"/>
        <v>45</v>
      </c>
      <c r="K858" s="241">
        <f t="shared" si="106"/>
        <v>45</v>
      </c>
      <c r="L858" s="240">
        <f t="shared" si="100"/>
        <v>0</v>
      </c>
    </row>
    <row r="859" spans="1:12" x14ac:dyDescent="0.45">
      <c r="A859" s="238" t="s">
        <v>906</v>
      </c>
      <c r="B859" s="238" t="s">
        <v>908</v>
      </c>
      <c r="C859" s="238" t="s">
        <v>979</v>
      </c>
      <c r="D859" s="239" t="str">
        <f t="shared" si="102"/>
        <v>CP535-P PL KIG 10-2 Standard</v>
      </c>
      <c r="E859" s="239" t="str">
        <f t="shared" si="103"/>
        <v>RETURN - 1st don of the week -STD</v>
      </c>
      <c r="F859" s="239" t="str">
        <f t="shared" si="104"/>
        <v>CP535-RETURN - 1st don of the week -STD</v>
      </c>
      <c r="G859" s="147">
        <f t="shared" si="105"/>
        <v>45</v>
      </c>
      <c r="H859" s="240">
        <v>0</v>
      </c>
      <c r="I859" s="240"/>
      <c r="J859" s="240">
        <f t="shared" si="101"/>
        <v>45</v>
      </c>
      <c r="K859" s="241">
        <f t="shared" si="106"/>
        <v>45</v>
      </c>
      <c r="L859" s="240">
        <f t="shared" si="100"/>
        <v>0</v>
      </c>
    </row>
    <row r="860" spans="1:12" x14ac:dyDescent="0.45">
      <c r="A860" s="238" t="s">
        <v>906</v>
      </c>
      <c r="B860" s="238" t="s">
        <v>908</v>
      </c>
      <c r="C860" s="238" t="s">
        <v>980</v>
      </c>
      <c r="D860" s="239" t="str">
        <f t="shared" si="102"/>
        <v>CP535-P PL KIG 10-3 Standard</v>
      </c>
      <c r="E860" s="239" t="str">
        <f t="shared" si="103"/>
        <v>RETURN - 1st don of the week -STD</v>
      </c>
      <c r="F860" s="239" t="str">
        <f t="shared" si="104"/>
        <v>CP535-RETURN - 1st don of the week -STD</v>
      </c>
      <c r="G860" s="147">
        <f t="shared" si="105"/>
        <v>45</v>
      </c>
      <c r="H860" s="240">
        <v>0</v>
      </c>
      <c r="I860" s="240"/>
      <c r="J860" s="240">
        <f t="shared" si="101"/>
        <v>45</v>
      </c>
      <c r="K860" s="241">
        <f t="shared" si="106"/>
        <v>45</v>
      </c>
      <c r="L860" s="240">
        <f t="shared" si="100"/>
        <v>0</v>
      </c>
    </row>
    <row r="861" spans="1:12" x14ac:dyDescent="0.45">
      <c r="A861" s="238" t="s">
        <v>906</v>
      </c>
      <c r="B861" s="238" t="s">
        <v>908</v>
      </c>
      <c r="C861" s="238" t="s">
        <v>981</v>
      </c>
      <c r="D861" s="239" t="str">
        <f t="shared" si="102"/>
        <v>CP535-P PL KIG 10-4 Standard</v>
      </c>
      <c r="E861" s="239" t="str">
        <f t="shared" si="103"/>
        <v>RETURN - 1st don of the week -STD</v>
      </c>
      <c r="F861" s="239" t="str">
        <f t="shared" si="104"/>
        <v>CP535-RETURN - 1st don of the week -STD</v>
      </c>
      <c r="G861" s="147">
        <f t="shared" si="105"/>
        <v>45</v>
      </c>
      <c r="H861" s="240">
        <v>0</v>
      </c>
      <c r="I861" s="240"/>
      <c r="J861" s="240">
        <f t="shared" si="101"/>
        <v>45</v>
      </c>
      <c r="K861" s="241">
        <f t="shared" si="106"/>
        <v>45</v>
      </c>
      <c r="L861" s="240">
        <f t="shared" si="100"/>
        <v>0</v>
      </c>
    </row>
    <row r="862" spans="1:12" x14ac:dyDescent="0.45">
      <c r="A862" t="s">
        <v>906</v>
      </c>
      <c r="B862" s="144" t="s">
        <v>908</v>
      </c>
      <c r="C862" s="144" t="s">
        <v>982</v>
      </c>
      <c r="D862" s="36" t="str">
        <f t="shared" si="102"/>
        <v>CP535-P PRE VIP PL Standard</v>
      </c>
      <c r="E862" s="36" t="str">
        <f t="shared" si="103"/>
        <v>RETURN - 1st don of the week -STD</v>
      </c>
      <c r="F862" s="36" t="str">
        <f t="shared" si="104"/>
        <v>CP535-RETURN - 1st don of the week -STD</v>
      </c>
      <c r="G862" s="147">
        <f t="shared" si="105"/>
        <v>45</v>
      </c>
      <c r="J862" s="5">
        <f t="shared" si="101"/>
        <v>45</v>
      </c>
      <c r="K862" s="143">
        <f t="shared" si="106"/>
        <v>45</v>
      </c>
      <c r="L862" s="5">
        <f t="shared" si="100"/>
        <v>0</v>
      </c>
    </row>
    <row r="863" spans="1:12" x14ac:dyDescent="0.45">
      <c r="A863" t="s">
        <v>906</v>
      </c>
      <c r="B863" s="144" t="s">
        <v>908</v>
      </c>
      <c r="C863" s="144" t="s">
        <v>1010</v>
      </c>
      <c r="D863" s="36" t="str">
        <f t="shared" si="102"/>
        <v>CP535-P Pre-VIP NS Standard</v>
      </c>
      <c r="E863" s="36" t="str">
        <f t="shared" si="103"/>
        <v>RETURN - 1st don of the week -STD</v>
      </c>
      <c r="F863" s="36" t="str">
        <f t="shared" si="104"/>
        <v>CP535-RETURN - 1st don of the week -STD</v>
      </c>
      <c r="G863" s="147">
        <f t="shared" si="105"/>
        <v>45</v>
      </c>
      <c r="H863" s="5">
        <v>0</v>
      </c>
      <c r="J863" s="5">
        <f t="shared" si="101"/>
        <v>45</v>
      </c>
      <c r="K863" s="143">
        <f t="shared" si="106"/>
        <v>45</v>
      </c>
      <c r="L863" s="5">
        <f t="shared" si="100"/>
        <v>0</v>
      </c>
    </row>
    <row r="864" spans="1:12" x14ac:dyDescent="0.45">
      <c r="A864" t="s">
        <v>906</v>
      </c>
      <c r="B864" s="144" t="s">
        <v>908</v>
      </c>
      <c r="C864" s="144" t="s">
        <v>1011</v>
      </c>
      <c r="D864" s="36" t="str">
        <f t="shared" si="102"/>
        <v>CP535-P VIP A Standard</v>
      </c>
      <c r="E864" s="36" t="str">
        <f t="shared" si="103"/>
        <v>RETURN - 1st don of the week -STD</v>
      </c>
      <c r="F864" s="36" t="str">
        <f t="shared" si="104"/>
        <v>CP535-RETURN - 1st don of the week -STD</v>
      </c>
      <c r="G864" s="147">
        <f t="shared" si="105"/>
        <v>45</v>
      </c>
      <c r="H864" s="5">
        <v>0</v>
      </c>
      <c r="J864" s="5">
        <f t="shared" si="101"/>
        <v>45</v>
      </c>
      <c r="K864" s="143">
        <f t="shared" si="106"/>
        <v>45</v>
      </c>
      <c r="L864" s="5">
        <f t="shared" si="100"/>
        <v>0</v>
      </c>
    </row>
    <row r="865" spans="1:12" x14ac:dyDescent="0.45">
      <c r="A865" t="s">
        <v>906</v>
      </c>
      <c r="B865" s="144" t="s">
        <v>908</v>
      </c>
      <c r="C865" s="144" t="s">
        <v>1012</v>
      </c>
      <c r="D865" s="36" t="str">
        <f t="shared" si="102"/>
        <v>CP535-P VIP AB Standard</v>
      </c>
      <c r="E865" s="36" t="str">
        <f t="shared" si="103"/>
        <v>RETURN - 1st don of the week -STD</v>
      </c>
      <c r="F865" s="36" t="str">
        <f t="shared" si="104"/>
        <v>CP535-RETURN - 1st don of the week -STD</v>
      </c>
      <c r="G865" s="147">
        <f t="shared" si="105"/>
        <v>45</v>
      </c>
      <c r="H865" s="5">
        <v>0</v>
      </c>
      <c r="J865" s="5">
        <f t="shared" si="101"/>
        <v>45</v>
      </c>
      <c r="K865" s="143">
        <f t="shared" si="106"/>
        <v>45</v>
      </c>
      <c r="L865" s="5">
        <f t="shared" si="100"/>
        <v>0</v>
      </c>
    </row>
    <row r="866" spans="1:12" x14ac:dyDescent="0.45">
      <c r="A866" t="s">
        <v>181</v>
      </c>
      <c r="B866" t="s">
        <v>182</v>
      </c>
      <c r="C866" t="s">
        <v>942</v>
      </c>
      <c r="D866" s="361" t="str">
        <f t="shared" si="102"/>
        <v>CP961-2X Week Anti-D Pre-Existing</v>
      </c>
      <c r="E866" s="361" t="str">
        <f t="shared" si="103"/>
        <v>RETURN - 2nd don of the week -BONUS</v>
      </c>
      <c r="F866" s="361" t="str">
        <f t="shared" si="104"/>
        <v>CP961-RETURN - 2nd don of the week -BONUS</v>
      </c>
      <c r="G866" s="147">
        <f t="shared" si="105"/>
        <v>20</v>
      </c>
      <c r="H866" s="240">
        <f>200-2*(VLOOKUP(B866&amp;"-P Anti-D Pre-Existing Standard", AntiDSpecialty,4, FALSE))- 2*(VLOOKUP(B866&amp;"-P Anti-D Pre-Existing Standard", AntiDSpecialty,5, FALSE))-G866</f>
        <v>40</v>
      </c>
      <c r="I866" s="240"/>
      <c r="J866" s="240">
        <f t="shared" si="101"/>
        <v>60</v>
      </c>
      <c r="K866" s="241">
        <f t="shared" si="106"/>
        <v>60</v>
      </c>
      <c r="L866" s="240">
        <f t="shared" si="100"/>
        <v>0</v>
      </c>
    </row>
    <row r="867" spans="1:12" x14ac:dyDescent="0.45">
      <c r="A867" t="s">
        <v>181</v>
      </c>
      <c r="B867" t="s">
        <v>182</v>
      </c>
      <c r="C867" t="s">
        <v>943</v>
      </c>
      <c r="D867" s="36" t="str">
        <f t="shared" si="102"/>
        <v>CP961-2X Week P Anti-D</v>
      </c>
      <c r="E867" s="36" t="str">
        <f t="shared" si="103"/>
        <v>RETURN - 2nd don of the week -BONUS</v>
      </c>
      <c r="F867" s="36" t="str">
        <f t="shared" si="104"/>
        <v>CP961-RETURN - 2nd don of the week -BONUS</v>
      </c>
      <c r="G867" s="147">
        <f t="shared" si="105"/>
        <v>20</v>
      </c>
      <c r="H867" s="240">
        <f>200-2*(VLOOKUP(B867&amp;"-P Anti-D Standard", AntiDSpecialty,4, FALSE))- 2*(VLOOKUP(B867&amp;"-P Anti-D Standard", AntiDSpecialty,5, FALSE))-G867</f>
        <v>40</v>
      </c>
      <c r="J867" s="5">
        <f t="shared" si="101"/>
        <v>60</v>
      </c>
      <c r="K867" s="143">
        <f t="shared" si="106"/>
        <v>60</v>
      </c>
      <c r="L867" s="5">
        <f t="shared" si="100"/>
        <v>0</v>
      </c>
    </row>
    <row r="868" spans="1:12" x14ac:dyDescent="0.45">
      <c r="A868" t="s">
        <v>181</v>
      </c>
      <c r="B868" t="s">
        <v>182</v>
      </c>
      <c r="C868" t="s">
        <v>945</v>
      </c>
      <c r="D868" s="36" t="str">
        <f t="shared" si="102"/>
        <v>CP961-2X Week P RSV Pre-Existing</v>
      </c>
      <c r="E868" s="36" t="str">
        <f t="shared" si="103"/>
        <v>RETURN - 2nd don of the week -BONUS</v>
      </c>
      <c r="F868" s="36" t="str">
        <f t="shared" si="104"/>
        <v>CP961-RETURN - 2nd don of the week -BONUS</v>
      </c>
      <c r="G868" s="147">
        <f t="shared" si="105"/>
        <v>20</v>
      </c>
      <c r="H868" s="5">
        <v>10</v>
      </c>
      <c r="J868" s="5">
        <f t="shared" si="101"/>
        <v>30</v>
      </c>
      <c r="K868" s="143">
        <f t="shared" si="106"/>
        <v>30</v>
      </c>
      <c r="L868" s="5">
        <f t="shared" si="100"/>
        <v>0</v>
      </c>
    </row>
    <row r="869" spans="1:12" s="352" customFormat="1" x14ac:dyDescent="0.45">
      <c r="A869" t="s">
        <v>181</v>
      </c>
      <c r="B869" t="s">
        <v>182</v>
      </c>
      <c r="C869" t="s">
        <v>968</v>
      </c>
      <c r="D869" s="36" t="str">
        <f t="shared" si="102"/>
        <v>CP961-2X Week P VZV Pre-Existing</v>
      </c>
      <c r="E869" s="36" t="str">
        <f t="shared" si="103"/>
        <v>RETURN - 2nd don of the week -BONUS</v>
      </c>
      <c r="F869" s="36" t="str">
        <f t="shared" si="104"/>
        <v>CP961-RETURN - 2nd don of the week -BONUS</v>
      </c>
      <c r="G869" s="147">
        <f t="shared" si="105"/>
        <v>20</v>
      </c>
      <c r="H869" s="5">
        <v>0</v>
      </c>
      <c r="I869" s="5"/>
      <c r="J869" s="5">
        <f t="shared" si="101"/>
        <v>20</v>
      </c>
      <c r="K869" s="143">
        <f t="shared" si="106"/>
        <v>20</v>
      </c>
      <c r="L869" s="5">
        <f t="shared" si="100"/>
        <v>0</v>
      </c>
    </row>
    <row r="870" spans="1:12" x14ac:dyDescent="0.45">
      <c r="A870" t="s">
        <v>181</v>
      </c>
      <c r="B870" t="s">
        <v>182</v>
      </c>
      <c r="C870" t="s">
        <v>985</v>
      </c>
      <c r="D870" s="239" t="str">
        <f t="shared" si="102"/>
        <v>CP961-Anthrax Booster Immunization</v>
      </c>
      <c r="E870" s="239">
        <f t="shared" si="103"/>
        <v>0</v>
      </c>
      <c r="F870" s="239" t="str">
        <f t="shared" si="104"/>
        <v>CP961-0</v>
      </c>
      <c r="G870" s="147">
        <f t="shared" si="105"/>
        <v>0</v>
      </c>
      <c r="H870" s="240"/>
      <c r="I870" s="240">
        <v>200</v>
      </c>
      <c r="J870" s="240">
        <f t="shared" si="101"/>
        <v>200</v>
      </c>
      <c r="K870" s="241">
        <f t="shared" si="106"/>
        <v>200</v>
      </c>
      <c r="L870" s="240">
        <f t="shared" si="100"/>
        <v>0</v>
      </c>
    </row>
    <row r="871" spans="1:12" x14ac:dyDescent="0.45">
      <c r="A871" t="s">
        <v>181</v>
      </c>
      <c r="B871" t="s">
        <v>182</v>
      </c>
      <c r="C871" t="s">
        <v>986</v>
      </c>
      <c r="D871" s="239" t="str">
        <f t="shared" si="102"/>
        <v>CP961-Anthrax P1 (1 Month Priming) Imm</v>
      </c>
      <c r="E871" s="239">
        <f t="shared" si="103"/>
        <v>0</v>
      </c>
      <c r="F871" s="239" t="str">
        <f t="shared" si="104"/>
        <v>CP961-0</v>
      </c>
      <c r="G871" s="147">
        <f t="shared" si="105"/>
        <v>0</v>
      </c>
      <c r="H871" s="240"/>
      <c r="I871" s="240">
        <v>75</v>
      </c>
      <c r="J871" s="240">
        <f t="shared" si="101"/>
        <v>75</v>
      </c>
      <c r="K871" s="241">
        <f t="shared" si="106"/>
        <v>75</v>
      </c>
      <c r="L871" s="240">
        <f t="shared" si="100"/>
        <v>0</v>
      </c>
    </row>
    <row r="872" spans="1:12" x14ac:dyDescent="0.45">
      <c r="A872" t="s">
        <v>181</v>
      </c>
      <c r="B872" t="s">
        <v>182</v>
      </c>
      <c r="C872" t="s">
        <v>987</v>
      </c>
      <c r="D872" s="239" t="str">
        <f t="shared" si="102"/>
        <v>CP961-Anthrax P6 (6 Month Priming) Imm</v>
      </c>
      <c r="E872" s="239">
        <f t="shared" si="103"/>
        <v>0</v>
      </c>
      <c r="F872" s="239" t="str">
        <f t="shared" si="104"/>
        <v>CP961-0</v>
      </c>
      <c r="G872" s="147">
        <f t="shared" si="105"/>
        <v>0</v>
      </c>
      <c r="H872" s="240"/>
      <c r="I872" s="240">
        <v>125</v>
      </c>
      <c r="J872" s="240">
        <f t="shared" si="101"/>
        <v>125</v>
      </c>
      <c r="K872" s="241">
        <f t="shared" si="106"/>
        <v>125</v>
      </c>
      <c r="L872" s="240">
        <f t="shared" si="100"/>
        <v>0</v>
      </c>
    </row>
    <row r="873" spans="1:12" x14ac:dyDescent="0.45">
      <c r="A873" t="s">
        <v>181</v>
      </c>
      <c r="B873" t="s">
        <v>182</v>
      </c>
      <c r="C873" t="s">
        <v>988</v>
      </c>
      <c r="D873" s="239" t="str">
        <f t="shared" si="102"/>
        <v>CP961-Anthrax PO (Day 0 Priming) Immun</v>
      </c>
      <c r="E873" s="239">
        <f t="shared" si="103"/>
        <v>0</v>
      </c>
      <c r="F873" s="239" t="str">
        <f t="shared" si="104"/>
        <v>CP961-0</v>
      </c>
      <c r="G873" s="147">
        <f t="shared" si="105"/>
        <v>0</v>
      </c>
      <c r="H873" s="240"/>
      <c r="I873" s="240">
        <v>25</v>
      </c>
      <c r="J873" s="240">
        <f t="shared" si="101"/>
        <v>25</v>
      </c>
      <c r="K873" s="241">
        <f t="shared" si="106"/>
        <v>25</v>
      </c>
      <c r="L873" s="240">
        <f t="shared" si="100"/>
        <v>0</v>
      </c>
    </row>
    <row r="874" spans="1:12" x14ac:dyDescent="0.45">
      <c r="A874" t="s">
        <v>181</v>
      </c>
      <c r="B874" t="s">
        <v>182</v>
      </c>
      <c r="C874" t="s">
        <v>989</v>
      </c>
      <c r="D874" s="239" t="str">
        <f t="shared" si="102"/>
        <v>CP961-Anthrax Referral</v>
      </c>
      <c r="E874" s="239">
        <f t="shared" si="103"/>
        <v>0</v>
      </c>
      <c r="F874" s="239" t="str">
        <f t="shared" si="104"/>
        <v>CP961-0</v>
      </c>
      <c r="G874" s="147">
        <f t="shared" si="105"/>
        <v>0</v>
      </c>
      <c r="H874" s="240"/>
      <c r="I874" s="240">
        <v>125</v>
      </c>
      <c r="J874" s="240">
        <f t="shared" si="101"/>
        <v>125</v>
      </c>
      <c r="K874" s="241">
        <f t="shared" si="106"/>
        <v>125</v>
      </c>
      <c r="L874" s="240">
        <f t="shared" si="100"/>
        <v>0</v>
      </c>
    </row>
    <row r="875" spans="1:12" x14ac:dyDescent="0.45">
      <c r="A875" t="s">
        <v>181</v>
      </c>
      <c r="B875" t="s">
        <v>182</v>
      </c>
      <c r="C875" t="s">
        <v>990</v>
      </c>
      <c r="D875" s="239" t="str">
        <f t="shared" si="102"/>
        <v>CP961-P Anthrax 1st Donation</v>
      </c>
      <c r="E875" s="239">
        <f t="shared" si="103"/>
        <v>0</v>
      </c>
      <c r="F875" s="239" t="str">
        <f t="shared" si="104"/>
        <v>CP961-0</v>
      </c>
      <c r="G875" s="147">
        <f t="shared" si="105"/>
        <v>0</v>
      </c>
      <c r="H875" s="240"/>
      <c r="I875" s="240">
        <v>50</v>
      </c>
      <c r="J875" s="240">
        <f t="shared" si="101"/>
        <v>50</v>
      </c>
      <c r="K875" s="241">
        <f t="shared" si="106"/>
        <v>50</v>
      </c>
      <c r="L875" s="240">
        <f t="shared" si="100"/>
        <v>0</v>
      </c>
    </row>
    <row r="876" spans="1:12" x14ac:dyDescent="0.45">
      <c r="A876" t="s">
        <v>181</v>
      </c>
      <c r="B876" t="s">
        <v>182</v>
      </c>
      <c r="C876" t="s">
        <v>991</v>
      </c>
      <c r="D876" s="239" t="str">
        <f t="shared" si="102"/>
        <v>CP961-P Anthrax 2nd Donation</v>
      </c>
      <c r="E876" s="239">
        <f t="shared" si="103"/>
        <v>0</v>
      </c>
      <c r="F876" s="239" t="str">
        <f t="shared" si="104"/>
        <v>CP961-0</v>
      </c>
      <c r="G876" s="147">
        <f t="shared" si="105"/>
        <v>0</v>
      </c>
      <c r="H876" s="240"/>
      <c r="I876" s="240">
        <v>50</v>
      </c>
      <c r="J876" s="240">
        <f t="shared" si="101"/>
        <v>50</v>
      </c>
      <c r="K876" s="241">
        <f t="shared" si="106"/>
        <v>50</v>
      </c>
      <c r="L876" s="240">
        <f t="shared" si="100"/>
        <v>0</v>
      </c>
    </row>
    <row r="877" spans="1:12" x14ac:dyDescent="0.45">
      <c r="A877" t="s">
        <v>181</v>
      </c>
      <c r="B877" t="s">
        <v>182</v>
      </c>
      <c r="C877" t="s">
        <v>992</v>
      </c>
      <c r="D877" s="239" t="str">
        <f t="shared" si="102"/>
        <v>CP961-P Anthrax 3rd Donation</v>
      </c>
      <c r="E877" s="239">
        <f t="shared" si="103"/>
        <v>0</v>
      </c>
      <c r="F877" s="239" t="str">
        <f t="shared" si="104"/>
        <v>CP961-0</v>
      </c>
      <c r="G877" s="147">
        <f t="shared" si="105"/>
        <v>0</v>
      </c>
      <c r="H877" s="240"/>
      <c r="I877" s="240">
        <v>50</v>
      </c>
      <c r="J877" s="240">
        <f t="shared" si="101"/>
        <v>50</v>
      </c>
      <c r="K877" s="241">
        <f t="shared" si="106"/>
        <v>50</v>
      </c>
      <c r="L877" s="240">
        <f t="shared" si="100"/>
        <v>0</v>
      </c>
    </row>
    <row r="878" spans="1:12" x14ac:dyDescent="0.45">
      <c r="A878" t="s">
        <v>181</v>
      </c>
      <c r="B878" t="s">
        <v>182</v>
      </c>
      <c r="C878" t="s">
        <v>993</v>
      </c>
      <c r="D878" s="239" t="str">
        <f t="shared" si="102"/>
        <v>CP961-P Anthrax 4th Donation</v>
      </c>
      <c r="E878" s="239">
        <f t="shared" si="103"/>
        <v>0</v>
      </c>
      <c r="F878" s="239" t="str">
        <f t="shared" si="104"/>
        <v>CP961-0</v>
      </c>
      <c r="G878" s="147">
        <f t="shared" si="105"/>
        <v>0</v>
      </c>
      <c r="H878" s="240"/>
      <c r="I878" s="240">
        <v>50</v>
      </c>
      <c r="J878" s="240">
        <f t="shared" si="101"/>
        <v>50</v>
      </c>
      <c r="K878" s="241">
        <f t="shared" si="106"/>
        <v>50</v>
      </c>
      <c r="L878" s="240">
        <f t="shared" si="100"/>
        <v>0</v>
      </c>
    </row>
    <row r="879" spans="1:12" x14ac:dyDescent="0.45">
      <c r="A879" t="s">
        <v>181</v>
      </c>
      <c r="B879" t="s">
        <v>182</v>
      </c>
      <c r="C879" t="s">
        <v>994</v>
      </c>
      <c r="D879" s="239" t="str">
        <f t="shared" si="102"/>
        <v>CP961-P Anthrax 5th Donation</v>
      </c>
      <c r="E879" s="239">
        <f t="shared" si="103"/>
        <v>0</v>
      </c>
      <c r="F879" s="239" t="str">
        <f t="shared" si="104"/>
        <v>CP961-0</v>
      </c>
      <c r="G879" s="147">
        <f t="shared" si="105"/>
        <v>0</v>
      </c>
      <c r="H879" s="240"/>
      <c r="I879" s="240">
        <v>50</v>
      </c>
      <c r="J879" s="240">
        <f t="shared" si="101"/>
        <v>50</v>
      </c>
      <c r="K879" s="241">
        <f t="shared" si="106"/>
        <v>50</v>
      </c>
      <c r="L879" s="240">
        <f t="shared" si="100"/>
        <v>0</v>
      </c>
    </row>
    <row r="880" spans="1:12" x14ac:dyDescent="0.45">
      <c r="A880" t="s">
        <v>181</v>
      </c>
      <c r="B880" t="s">
        <v>182</v>
      </c>
      <c r="C880" t="s">
        <v>995</v>
      </c>
      <c r="D880" s="239" t="str">
        <f t="shared" si="102"/>
        <v>CP961-P Anthrax 6th Donation</v>
      </c>
      <c r="E880" s="239">
        <f t="shared" si="103"/>
        <v>0</v>
      </c>
      <c r="F880" s="239" t="str">
        <f t="shared" si="104"/>
        <v>CP961-0</v>
      </c>
      <c r="G880" s="147">
        <f t="shared" si="105"/>
        <v>0</v>
      </c>
      <c r="H880" s="240"/>
      <c r="I880" s="240">
        <v>50</v>
      </c>
      <c r="J880" s="240">
        <f t="shared" si="101"/>
        <v>50</v>
      </c>
      <c r="K880" s="241">
        <f t="shared" si="106"/>
        <v>50</v>
      </c>
      <c r="L880" s="240">
        <f t="shared" si="100"/>
        <v>0</v>
      </c>
    </row>
    <row r="881" spans="1:12" x14ac:dyDescent="0.45">
      <c r="A881" t="s">
        <v>181</v>
      </c>
      <c r="B881" t="s">
        <v>182</v>
      </c>
      <c r="C881" t="s">
        <v>996</v>
      </c>
      <c r="D881" s="239" t="str">
        <f t="shared" si="102"/>
        <v>CP961-P Anthrax 7th Donation</v>
      </c>
      <c r="E881" s="239">
        <f t="shared" si="103"/>
        <v>0</v>
      </c>
      <c r="F881" s="239" t="str">
        <f t="shared" si="104"/>
        <v>CP961-0</v>
      </c>
      <c r="G881" s="147">
        <f t="shared" si="105"/>
        <v>0</v>
      </c>
      <c r="H881" s="240"/>
      <c r="I881" s="240">
        <v>50</v>
      </c>
      <c r="J881" s="240">
        <f t="shared" si="101"/>
        <v>50</v>
      </c>
      <c r="K881" s="241">
        <f t="shared" si="106"/>
        <v>50</v>
      </c>
      <c r="L881" s="240">
        <f t="shared" si="100"/>
        <v>0</v>
      </c>
    </row>
    <row r="882" spans="1:12" x14ac:dyDescent="0.45">
      <c r="A882" t="s">
        <v>181</v>
      </c>
      <c r="B882" t="s">
        <v>182</v>
      </c>
      <c r="C882" t="s">
        <v>997</v>
      </c>
      <c r="D882" s="239" t="str">
        <f t="shared" si="102"/>
        <v>CP961-P Anthrax 8th Donation</v>
      </c>
      <c r="E882" s="239">
        <f t="shared" si="103"/>
        <v>0</v>
      </c>
      <c r="F882" s="239" t="str">
        <f t="shared" si="104"/>
        <v>CP961-0</v>
      </c>
      <c r="G882" s="147">
        <f t="shared" si="105"/>
        <v>0</v>
      </c>
      <c r="H882" s="240"/>
      <c r="I882" s="240">
        <v>50</v>
      </c>
      <c r="J882" s="240">
        <f t="shared" si="101"/>
        <v>50</v>
      </c>
      <c r="K882" s="241">
        <f t="shared" si="106"/>
        <v>50</v>
      </c>
      <c r="L882" s="240">
        <f t="shared" si="100"/>
        <v>0</v>
      </c>
    </row>
    <row r="883" spans="1:12" x14ac:dyDescent="0.45">
      <c r="A883" t="s">
        <v>181</v>
      </c>
      <c r="B883" t="s">
        <v>182</v>
      </c>
      <c r="C883" s="165" t="s">
        <v>998</v>
      </c>
      <c r="D883" s="239" t="str">
        <f t="shared" si="102"/>
        <v>CP961-P Anthrax Standard</v>
      </c>
      <c r="E883" s="239">
        <f t="shared" si="103"/>
        <v>0</v>
      </c>
      <c r="F883" s="239" t="str">
        <f t="shared" si="104"/>
        <v>CP961-0</v>
      </c>
      <c r="G883" s="147">
        <f t="shared" si="105"/>
        <v>0</v>
      </c>
      <c r="H883" s="240"/>
      <c r="I883" s="240" t="e">
        <v>#N/A</v>
      </c>
      <c r="J883" s="240" t="e">
        <f t="shared" si="101"/>
        <v>#N/A</v>
      </c>
      <c r="K883" s="241">
        <f t="shared" si="106"/>
        <v>100</v>
      </c>
      <c r="L883" s="240" t="e">
        <f t="shared" si="100"/>
        <v>#N/A</v>
      </c>
    </row>
    <row r="884" spans="1:12" x14ac:dyDescent="0.45">
      <c r="A884" t="s">
        <v>181</v>
      </c>
      <c r="B884" t="s">
        <v>182</v>
      </c>
      <c r="C884" t="s">
        <v>946</v>
      </c>
      <c r="D884" s="36" t="str">
        <f t="shared" si="102"/>
        <v>CP961-P Anti-D Pre-Existing Standard</v>
      </c>
      <c r="E884" s="36" t="str">
        <f t="shared" si="103"/>
        <v>RETURN - 1st don of the week -STD</v>
      </c>
      <c r="F884" s="36" t="str">
        <f t="shared" si="104"/>
        <v>CP961-RETURN - 1st don of the week -STD</v>
      </c>
      <c r="G884" s="147">
        <f t="shared" si="105"/>
        <v>50</v>
      </c>
      <c r="H884" s="5">
        <v>20</v>
      </c>
      <c r="J884" s="5">
        <f t="shared" si="101"/>
        <v>70</v>
      </c>
      <c r="K884" s="143">
        <f t="shared" si="106"/>
        <v>70</v>
      </c>
      <c r="L884" s="5">
        <f t="shared" si="100"/>
        <v>0</v>
      </c>
    </row>
    <row r="885" spans="1:12" x14ac:dyDescent="0.45">
      <c r="A885" t="s">
        <v>181</v>
      </c>
      <c r="B885" t="s">
        <v>182</v>
      </c>
      <c r="C885" t="s">
        <v>947</v>
      </c>
      <c r="D885" s="36" t="str">
        <f t="shared" si="102"/>
        <v>CP961-P Anti-D Standard</v>
      </c>
      <c r="E885" s="36" t="str">
        <f t="shared" si="103"/>
        <v>RETURN - 1st don of the week -STD</v>
      </c>
      <c r="F885" s="36" t="str">
        <f t="shared" si="104"/>
        <v>CP961-RETURN - 1st don of the week -STD</v>
      </c>
      <c r="G885" s="147">
        <f t="shared" si="105"/>
        <v>50</v>
      </c>
      <c r="H885" s="5">
        <v>20</v>
      </c>
      <c r="J885" s="5">
        <f t="shared" si="101"/>
        <v>70</v>
      </c>
      <c r="K885" s="143">
        <f t="shared" si="106"/>
        <v>70</v>
      </c>
      <c r="L885" s="5">
        <f t="shared" si="100"/>
        <v>0</v>
      </c>
    </row>
    <row r="886" spans="1:12" x14ac:dyDescent="0.45">
      <c r="A886" t="s">
        <v>181</v>
      </c>
      <c r="B886" t="s">
        <v>182</v>
      </c>
      <c r="C886" t="s">
        <v>949</v>
      </c>
      <c r="D886" s="239" t="str">
        <f t="shared" si="102"/>
        <v>CP961-P Denovo Non-Injectable</v>
      </c>
      <c r="E886" s="239">
        <f t="shared" si="103"/>
        <v>0</v>
      </c>
      <c r="F886" s="239" t="str">
        <f t="shared" si="104"/>
        <v>CP961-0</v>
      </c>
      <c r="G886" s="147">
        <f t="shared" si="105"/>
        <v>0</v>
      </c>
      <c r="H886" s="240">
        <v>50</v>
      </c>
      <c r="I886" s="240"/>
      <c r="J886" s="240">
        <f t="shared" si="101"/>
        <v>50</v>
      </c>
      <c r="K886" s="241">
        <f t="shared" si="106"/>
        <v>50</v>
      </c>
      <c r="L886" s="240">
        <f t="shared" si="100"/>
        <v>0</v>
      </c>
    </row>
    <row r="887" spans="1:12" x14ac:dyDescent="0.45">
      <c r="A887" t="s">
        <v>181</v>
      </c>
      <c r="B887" t="s">
        <v>182</v>
      </c>
      <c r="C887" t="s">
        <v>955</v>
      </c>
      <c r="D887" s="36" t="str">
        <f t="shared" si="102"/>
        <v>CP961-P RSV Pre-Existing Standard</v>
      </c>
      <c r="E887" s="36" t="str">
        <f t="shared" si="103"/>
        <v>RETURN - 1st don of the week -STD</v>
      </c>
      <c r="F887" s="36" t="str">
        <f t="shared" si="104"/>
        <v>CP961-RETURN - 1st don of the week -STD</v>
      </c>
      <c r="G887" s="147">
        <f t="shared" si="105"/>
        <v>50</v>
      </c>
      <c r="H887" s="5">
        <v>0</v>
      </c>
      <c r="J887" s="5">
        <f t="shared" si="101"/>
        <v>50</v>
      </c>
      <c r="K887" s="143">
        <f t="shared" si="106"/>
        <v>50</v>
      </c>
      <c r="L887" s="5">
        <f t="shared" si="100"/>
        <v>0</v>
      </c>
    </row>
    <row r="888" spans="1:12" x14ac:dyDescent="0.45">
      <c r="A888" t="s">
        <v>181</v>
      </c>
      <c r="B888" t="s">
        <v>182</v>
      </c>
      <c r="C888" t="s">
        <v>956</v>
      </c>
      <c r="D888" s="36" t="str">
        <f t="shared" si="102"/>
        <v>CP961-P Vaccinia Standard</v>
      </c>
      <c r="E888" s="36">
        <f t="shared" si="103"/>
        <v>0</v>
      </c>
      <c r="F888" s="36" t="str">
        <f t="shared" si="104"/>
        <v>CP961-0</v>
      </c>
      <c r="G888" s="147">
        <f t="shared" si="105"/>
        <v>0</v>
      </c>
      <c r="I888" s="5">
        <v>100</v>
      </c>
      <c r="J888" s="5">
        <f t="shared" si="101"/>
        <v>100</v>
      </c>
      <c r="K888" s="143">
        <f t="shared" si="106"/>
        <v>100</v>
      </c>
      <c r="L888" s="5">
        <f t="shared" si="100"/>
        <v>0</v>
      </c>
    </row>
    <row r="889" spans="1:12" x14ac:dyDescent="0.45">
      <c r="A889" t="s">
        <v>181</v>
      </c>
      <c r="B889" t="s">
        <v>182</v>
      </c>
      <c r="C889" t="s">
        <v>972</v>
      </c>
      <c r="D889" s="36" t="str">
        <f t="shared" si="102"/>
        <v>CP961-PVZV Pre-Existing Standard</v>
      </c>
      <c r="E889" s="36" t="str">
        <f t="shared" si="103"/>
        <v>RETURN - 1st don of the week -STD</v>
      </c>
      <c r="F889" s="36" t="str">
        <f t="shared" si="104"/>
        <v>CP961-RETURN - 1st don of the week -STD</v>
      </c>
      <c r="G889" s="147">
        <f t="shared" si="105"/>
        <v>50</v>
      </c>
      <c r="H889" s="5">
        <v>20</v>
      </c>
      <c r="J889" s="5">
        <f t="shared" si="101"/>
        <v>70</v>
      </c>
      <c r="K889" s="143">
        <f t="shared" si="106"/>
        <v>70</v>
      </c>
      <c r="L889" s="5">
        <f t="shared" si="100"/>
        <v>0</v>
      </c>
    </row>
    <row r="890" spans="1:12" x14ac:dyDescent="0.45">
      <c r="A890" t="s">
        <v>181</v>
      </c>
      <c r="B890" t="s">
        <v>182</v>
      </c>
      <c r="C890" t="s">
        <v>957</v>
      </c>
      <c r="D890" s="36" t="str">
        <f t="shared" si="102"/>
        <v>CP961-Vaccinia - 1st Donation</v>
      </c>
      <c r="E890" s="36">
        <f t="shared" si="103"/>
        <v>0</v>
      </c>
      <c r="F890" s="36" t="str">
        <f t="shared" si="104"/>
        <v>CP961-0</v>
      </c>
      <c r="G890" s="147">
        <f t="shared" si="105"/>
        <v>0</v>
      </c>
      <c r="I890" s="5">
        <v>150</v>
      </c>
      <c r="J890" s="5">
        <f t="shared" si="101"/>
        <v>150</v>
      </c>
      <c r="K890" s="143">
        <f t="shared" si="106"/>
        <v>150</v>
      </c>
      <c r="L890" s="5">
        <f t="shared" ref="L890:L953" si="107">J890-K890</f>
        <v>0</v>
      </c>
    </row>
    <row r="891" spans="1:12" x14ac:dyDescent="0.45">
      <c r="A891" t="s">
        <v>181</v>
      </c>
      <c r="B891" t="s">
        <v>182</v>
      </c>
      <c r="C891" t="s">
        <v>958</v>
      </c>
      <c r="D891" s="36" t="str">
        <f t="shared" si="102"/>
        <v>CP961-Vaccinia - 2nd Donation</v>
      </c>
      <c r="E891" s="36">
        <f t="shared" si="103"/>
        <v>0</v>
      </c>
      <c r="F891" s="36" t="str">
        <f t="shared" si="104"/>
        <v>CP961-0</v>
      </c>
      <c r="G891" s="147">
        <f t="shared" si="105"/>
        <v>0</v>
      </c>
      <c r="I891" s="5">
        <v>250</v>
      </c>
      <c r="J891" s="5">
        <f t="shared" ref="J891:J954" si="108">G891+H891+I891</f>
        <v>250</v>
      </c>
      <c r="K891" s="143">
        <f t="shared" si="106"/>
        <v>250</v>
      </c>
      <c r="L891" s="5">
        <f t="shared" si="107"/>
        <v>0</v>
      </c>
    </row>
    <row r="892" spans="1:12" x14ac:dyDescent="0.45">
      <c r="A892" t="s">
        <v>181</v>
      </c>
      <c r="B892" t="s">
        <v>182</v>
      </c>
      <c r="C892" t="s">
        <v>959</v>
      </c>
      <c r="D892" s="36" t="str">
        <f t="shared" si="102"/>
        <v>CP961-Vaccinia - 3rd Donation</v>
      </c>
      <c r="E892" s="36">
        <f t="shared" si="103"/>
        <v>0</v>
      </c>
      <c r="F892" s="36" t="str">
        <f t="shared" si="104"/>
        <v>CP961-0</v>
      </c>
      <c r="G892" s="147">
        <f t="shared" si="105"/>
        <v>0</v>
      </c>
      <c r="I892" s="5">
        <v>300</v>
      </c>
      <c r="J892" s="5">
        <f t="shared" si="108"/>
        <v>300</v>
      </c>
      <c r="K892" s="143">
        <f t="shared" si="106"/>
        <v>300</v>
      </c>
      <c r="L892" s="5">
        <f t="shared" si="107"/>
        <v>0</v>
      </c>
    </row>
    <row r="893" spans="1:12" x14ac:dyDescent="0.45">
      <c r="A893" t="s">
        <v>181</v>
      </c>
      <c r="B893" t="s">
        <v>182</v>
      </c>
      <c r="C893" t="s">
        <v>960</v>
      </c>
      <c r="D893" s="36" t="str">
        <f t="shared" si="102"/>
        <v>CP961-Vaccinia - 4th Donation</v>
      </c>
      <c r="E893" s="36">
        <f t="shared" si="103"/>
        <v>0</v>
      </c>
      <c r="F893" s="36" t="str">
        <f t="shared" si="104"/>
        <v>CP961-0</v>
      </c>
      <c r="G893" s="147">
        <f t="shared" si="105"/>
        <v>0</v>
      </c>
      <c r="I893" s="5">
        <v>300</v>
      </c>
      <c r="J893" s="5">
        <f t="shared" si="108"/>
        <v>300</v>
      </c>
      <c r="K893" s="143">
        <f t="shared" si="106"/>
        <v>300</v>
      </c>
      <c r="L893" s="5">
        <f t="shared" si="107"/>
        <v>0</v>
      </c>
    </row>
    <row r="894" spans="1:12" x14ac:dyDescent="0.45">
      <c r="A894" t="s">
        <v>115</v>
      </c>
      <c r="B894" t="s">
        <v>116</v>
      </c>
      <c r="C894" t="s">
        <v>942</v>
      </c>
      <c r="D894" s="36" t="str">
        <f t="shared" si="102"/>
        <v>CP962-2X Week Anti-D Pre-Existing</v>
      </c>
      <c r="E894" s="36" t="str">
        <f t="shared" si="103"/>
        <v>RETURN - 2nd don of the week -BONUS</v>
      </c>
      <c r="F894" s="36" t="str">
        <f t="shared" si="104"/>
        <v>CP962-RETURN - 2nd don of the week -BONUS</v>
      </c>
      <c r="G894" s="147">
        <f t="shared" si="105"/>
        <v>15</v>
      </c>
      <c r="H894" s="240">
        <f>200-2*(VLOOKUP(B894&amp;"-P Anti-D Pre-Existing Standard", AntiDSpecialty,4, FALSE))- 2*(VLOOKUP(B894&amp;"-P Anti-D Pre-Existing Standard", AntiDSpecialty,5, FALSE))-G894</f>
        <v>25</v>
      </c>
      <c r="J894" s="5">
        <f t="shared" si="108"/>
        <v>40</v>
      </c>
      <c r="K894" s="143" t="e">
        <f t="shared" si="106"/>
        <v>#N/A</v>
      </c>
      <c r="L894" s="5" t="e">
        <f t="shared" si="107"/>
        <v>#N/A</v>
      </c>
    </row>
    <row r="895" spans="1:12" x14ac:dyDescent="0.45">
      <c r="A895" t="s">
        <v>115</v>
      </c>
      <c r="B895" s="334" t="s">
        <v>116</v>
      </c>
      <c r="C895" s="334" t="s">
        <v>945</v>
      </c>
      <c r="D895" s="36" t="str">
        <f t="shared" si="102"/>
        <v>CP962-2X Week P RSV Pre-Existing</v>
      </c>
      <c r="E895" s="36" t="str">
        <f t="shared" si="103"/>
        <v>RETURN - 2nd don of the week -BONUS</v>
      </c>
      <c r="F895" s="36" t="str">
        <f t="shared" si="104"/>
        <v>CP962-RETURN - 2nd don of the week -BONUS</v>
      </c>
      <c r="G895" s="147">
        <f t="shared" si="105"/>
        <v>15</v>
      </c>
      <c r="H895" s="5">
        <v>10</v>
      </c>
      <c r="J895" s="5">
        <f t="shared" si="108"/>
        <v>25</v>
      </c>
      <c r="K895" s="143">
        <f t="shared" si="106"/>
        <v>25</v>
      </c>
      <c r="L895" s="5">
        <f t="shared" si="107"/>
        <v>0</v>
      </c>
    </row>
    <row r="896" spans="1:12" x14ac:dyDescent="0.45">
      <c r="A896" t="s">
        <v>115</v>
      </c>
      <c r="B896" t="s">
        <v>116</v>
      </c>
      <c r="C896" t="s">
        <v>968</v>
      </c>
      <c r="D896" s="36" t="str">
        <f t="shared" si="102"/>
        <v>CP962-2X Week P VZV Pre-Existing</v>
      </c>
      <c r="E896" s="36" t="str">
        <f t="shared" si="103"/>
        <v>RETURN - 2nd don of the week -BONUS</v>
      </c>
      <c r="F896" s="36" t="str">
        <f t="shared" si="104"/>
        <v>CP962-RETURN - 2nd don of the week -BONUS</v>
      </c>
      <c r="G896" s="147">
        <f t="shared" si="105"/>
        <v>15</v>
      </c>
      <c r="J896" s="5">
        <f t="shared" si="108"/>
        <v>15</v>
      </c>
      <c r="K896" s="143">
        <f t="shared" si="106"/>
        <v>15</v>
      </c>
      <c r="L896" s="5">
        <f t="shared" si="107"/>
        <v>0</v>
      </c>
    </row>
    <row r="897" spans="1:12" x14ac:dyDescent="0.45">
      <c r="A897" t="s">
        <v>115</v>
      </c>
      <c r="B897" t="s">
        <v>116</v>
      </c>
      <c r="C897" t="s">
        <v>946</v>
      </c>
      <c r="D897" s="36" t="str">
        <f t="shared" si="102"/>
        <v>CP962-P Anti-D Pre-Existing Standard</v>
      </c>
      <c r="E897" s="450" t="str">
        <f t="shared" si="103"/>
        <v>RETURN - 1st don of the week -STD</v>
      </c>
      <c r="F897" s="36" t="str">
        <f t="shared" si="104"/>
        <v>CP962-RETURN - 1st don of the week -STD</v>
      </c>
      <c r="G897" s="147">
        <f t="shared" si="105"/>
        <v>60</v>
      </c>
      <c r="H897" s="5">
        <v>20</v>
      </c>
      <c r="J897" s="5">
        <f t="shared" si="108"/>
        <v>80</v>
      </c>
      <c r="K897" s="143">
        <f t="shared" si="106"/>
        <v>60</v>
      </c>
      <c r="L897" s="5">
        <f t="shared" si="107"/>
        <v>20</v>
      </c>
    </row>
    <row r="898" spans="1:12" x14ac:dyDescent="0.45">
      <c r="A898" t="s">
        <v>115</v>
      </c>
      <c r="B898" s="334" t="s">
        <v>116</v>
      </c>
      <c r="C898" s="334" t="s">
        <v>955</v>
      </c>
      <c r="D898" s="36" t="str">
        <f t="shared" si="102"/>
        <v>CP962-P RSV Pre-Existing Standard</v>
      </c>
      <c r="E898" s="36" t="str">
        <f t="shared" si="103"/>
        <v>RETURN - 1st don of the week -STD</v>
      </c>
      <c r="F898" s="36" t="str">
        <f t="shared" si="104"/>
        <v>CP962-RETURN - 1st don of the week -STD</v>
      </c>
      <c r="G898" s="147">
        <f t="shared" si="105"/>
        <v>60</v>
      </c>
      <c r="H898" s="360"/>
      <c r="J898" s="5">
        <f t="shared" si="108"/>
        <v>60</v>
      </c>
      <c r="K898" s="143">
        <f t="shared" si="106"/>
        <v>60</v>
      </c>
      <c r="L898" s="5">
        <f t="shared" si="107"/>
        <v>0</v>
      </c>
    </row>
    <row r="899" spans="1:12" x14ac:dyDescent="0.45">
      <c r="A899" t="s">
        <v>115</v>
      </c>
      <c r="B899" t="s">
        <v>116</v>
      </c>
      <c r="C899" t="s">
        <v>956</v>
      </c>
      <c r="D899" s="36" t="str">
        <f t="shared" si="102"/>
        <v>CP962-P Vaccinia Standard</v>
      </c>
      <c r="E899" s="36">
        <f t="shared" si="103"/>
        <v>0</v>
      </c>
      <c r="F899" s="36" t="str">
        <f t="shared" si="104"/>
        <v>CP962-0</v>
      </c>
      <c r="G899" s="147">
        <f t="shared" si="105"/>
        <v>0</v>
      </c>
      <c r="I899" s="5">
        <v>100</v>
      </c>
      <c r="J899" s="5">
        <f t="shared" si="108"/>
        <v>100</v>
      </c>
      <c r="K899" s="143">
        <f t="shared" si="106"/>
        <v>100</v>
      </c>
      <c r="L899" s="5">
        <f t="shared" si="107"/>
        <v>0</v>
      </c>
    </row>
    <row r="900" spans="1:12" x14ac:dyDescent="0.45">
      <c r="A900" t="s">
        <v>115</v>
      </c>
      <c r="B900" t="s">
        <v>116</v>
      </c>
      <c r="C900" t="s">
        <v>972</v>
      </c>
      <c r="D900" s="36" t="str">
        <f t="shared" ref="D900:D963" si="109">B900&amp;"-"&amp;C900</f>
        <v>CP962-PVZV Pre-Existing Standard</v>
      </c>
      <c r="E900" s="36" t="str">
        <f t="shared" ref="E900:E963" si="110">VLOOKUP(C900,RULENAMELU,5,FALSE)</f>
        <v>RETURN - 1st don of the week -STD</v>
      </c>
      <c r="F900" s="36" t="str">
        <f t="shared" ref="F900:F963" si="111">B900&amp;"-"&amp;E900</f>
        <v>CP962-RETURN - 1st don of the week -STD</v>
      </c>
      <c r="G900" s="147">
        <f t="shared" ref="G900:G963" si="112">IFERROR(VLOOKUP(F900,SpecialtyBaseLU,37,FALSE),0)</f>
        <v>60</v>
      </c>
      <c r="H900" s="269"/>
      <c r="J900" s="5">
        <f t="shared" si="108"/>
        <v>60</v>
      </c>
      <c r="K900" s="143">
        <f t="shared" ref="K900:K963" si="113">VLOOKUP(D900,CurrentNLDataLU,11,FALSE)</f>
        <v>60</v>
      </c>
      <c r="L900" s="5">
        <f t="shared" si="107"/>
        <v>0</v>
      </c>
    </row>
    <row r="901" spans="1:12" x14ac:dyDescent="0.45">
      <c r="A901" t="s">
        <v>115</v>
      </c>
      <c r="B901" t="s">
        <v>116</v>
      </c>
      <c r="C901" t="s">
        <v>957</v>
      </c>
      <c r="D901" s="36" t="str">
        <f t="shared" si="109"/>
        <v>CP962-Vaccinia - 1st Donation</v>
      </c>
      <c r="E901" s="36">
        <f t="shared" si="110"/>
        <v>0</v>
      </c>
      <c r="F901" s="36" t="str">
        <f t="shared" si="111"/>
        <v>CP962-0</v>
      </c>
      <c r="G901" s="147">
        <f t="shared" si="112"/>
        <v>0</v>
      </c>
      <c r="I901" s="5">
        <v>150</v>
      </c>
      <c r="J901" s="5">
        <f t="shared" si="108"/>
        <v>150</v>
      </c>
      <c r="K901" s="143">
        <f t="shared" si="113"/>
        <v>150</v>
      </c>
      <c r="L901" s="5">
        <f t="shared" si="107"/>
        <v>0</v>
      </c>
    </row>
    <row r="902" spans="1:12" x14ac:dyDescent="0.45">
      <c r="A902" t="s">
        <v>115</v>
      </c>
      <c r="B902" t="s">
        <v>116</v>
      </c>
      <c r="C902" t="s">
        <v>958</v>
      </c>
      <c r="D902" s="36" t="str">
        <f t="shared" si="109"/>
        <v>CP962-Vaccinia - 2nd Donation</v>
      </c>
      <c r="E902" s="36">
        <f t="shared" si="110"/>
        <v>0</v>
      </c>
      <c r="F902" s="36" t="str">
        <f t="shared" si="111"/>
        <v>CP962-0</v>
      </c>
      <c r="G902" s="147">
        <f t="shared" si="112"/>
        <v>0</v>
      </c>
      <c r="I902" s="5">
        <v>250</v>
      </c>
      <c r="J902" s="5">
        <f t="shared" si="108"/>
        <v>250</v>
      </c>
      <c r="K902" s="143">
        <f t="shared" si="113"/>
        <v>250</v>
      </c>
      <c r="L902" s="5">
        <f t="shared" si="107"/>
        <v>0</v>
      </c>
    </row>
    <row r="903" spans="1:12" x14ac:dyDescent="0.45">
      <c r="A903" t="s">
        <v>115</v>
      </c>
      <c r="B903" t="s">
        <v>116</v>
      </c>
      <c r="C903" t="s">
        <v>959</v>
      </c>
      <c r="D903" s="36" t="str">
        <f t="shared" si="109"/>
        <v>CP962-Vaccinia - 3rd Donation</v>
      </c>
      <c r="E903" s="36">
        <f t="shared" si="110"/>
        <v>0</v>
      </c>
      <c r="F903" s="36" t="str">
        <f t="shared" si="111"/>
        <v>CP962-0</v>
      </c>
      <c r="G903" s="147">
        <f t="shared" si="112"/>
        <v>0</v>
      </c>
      <c r="I903" s="5">
        <v>300</v>
      </c>
      <c r="J903" s="5">
        <f t="shared" si="108"/>
        <v>300</v>
      </c>
      <c r="K903" s="143">
        <f t="shared" si="113"/>
        <v>300</v>
      </c>
      <c r="L903" s="5">
        <f t="shared" si="107"/>
        <v>0</v>
      </c>
    </row>
    <row r="904" spans="1:12" x14ac:dyDescent="0.45">
      <c r="A904" t="s">
        <v>115</v>
      </c>
      <c r="B904" t="s">
        <v>116</v>
      </c>
      <c r="C904" t="s">
        <v>960</v>
      </c>
      <c r="D904" s="36" t="str">
        <f t="shared" si="109"/>
        <v>CP962-Vaccinia - 4th Donation</v>
      </c>
      <c r="E904" s="36">
        <f t="shared" si="110"/>
        <v>0</v>
      </c>
      <c r="F904" s="36" t="str">
        <f t="shared" si="111"/>
        <v>CP962-0</v>
      </c>
      <c r="G904" s="147">
        <f t="shared" si="112"/>
        <v>0</v>
      </c>
      <c r="I904" s="5">
        <v>300</v>
      </c>
      <c r="J904" s="5">
        <f t="shared" si="108"/>
        <v>300</v>
      </c>
      <c r="K904" s="143">
        <f t="shared" si="113"/>
        <v>300</v>
      </c>
      <c r="L904" s="5">
        <f t="shared" si="107"/>
        <v>0</v>
      </c>
    </row>
    <row r="905" spans="1:12" x14ac:dyDescent="0.45">
      <c r="A905" t="s">
        <v>615</v>
      </c>
      <c r="B905" t="s">
        <v>616</v>
      </c>
      <c r="C905" t="s">
        <v>942</v>
      </c>
      <c r="D905" s="36" t="str">
        <f t="shared" si="109"/>
        <v>CP534-2X Week Anti-D Pre-Existing</v>
      </c>
      <c r="E905" s="36" t="str">
        <f t="shared" si="110"/>
        <v>RETURN - 2nd don of the week -BONUS</v>
      </c>
      <c r="F905" s="36" t="str">
        <f t="shared" si="111"/>
        <v>CP534-RETURN - 2nd don of the week -BONUS</v>
      </c>
      <c r="G905" s="147">
        <f t="shared" si="112"/>
        <v>25</v>
      </c>
      <c r="H905" s="240">
        <f>200-2*(VLOOKUP(B905&amp;"-P Anti-D Pre-Existing Standard", AntiDSpecialty,4, FALSE))- 2*(VLOOKUP(B905&amp;"-P Anti-D Pre-Existing Standard", AntiDSpecialty,5, FALSE))-G905</f>
        <v>45</v>
      </c>
      <c r="J905" s="5">
        <f t="shared" si="108"/>
        <v>70</v>
      </c>
      <c r="K905" s="143" t="e">
        <f t="shared" si="113"/>
        <v>#N/A</v>
      </c>
      <c r="L905" s="5" t="e">
        <f t="shared" si="107"/>
        <v>#N/A</v>
      </c>
    </row>
    <row r="906" spans="1:12" x14ac:dyDescent="0.45">
      <c r="A906" t="s">
        <v>615</v>
      </c>
      <c r="B906" t="s">
        <v>616</v>
      </c>
      <c r="C906" s="144" t="s">
        <v>1001</v>
      </c>
      <c r="D906" s="36" t="str">
        <f t="shared" si="109"/>
        <v>CP534-2X Week P NORM KIG10_0</v>
      </c>
      <c r="E906" s="36" t="str">
        <f t="shared" si="110"/>
        <v>RETURN - 2nd don of the week -BONUS</v>
      </c>
      <c r="F906" s="36" t="str">
        <f t="shared" si="111"/>
        <v>CP534-RETURN - 2nd don of the week -BONUS</v>
      </c>
      <c r="G906" s="147">
        <f t="shared" si="112"/>
        <v>25</v>
      </c>
      <c r="H906" s="5">
        <v>10</v>
      </c>
      <c r="J906" s="5">
        <f t="shared" si="108"/>
        <v>35</v>
      </c>
      <c r="K906" s="143">
        <f t="shared" si="113"/>
        <v>35</v>
      </c>
      <c r="L906" s="5">
        <f t="shared" si="107"/>
        <v>0</v>
      </c>
    </row>
    <row r="907" spans="1:12" x14ac:dyDescent="0.45">
      <c r="A907" t="s">
        <v>615</v>
      </c>
      <c r="B907" t="s">
        <v>616</v>
      </c>
      <c r="C907" s="144" t="s">
        <v>1002</v>
      </c>
      <c r="D907" s="36" t="str">
        <f t="shared" si="109"/>
        <v>CP534-2X Week P NORM KIG10_2</v>
      </c>
      <c r="E907" s="36" t="str">
        <f t="shared" si="110"/>
        <v>RETURN - 2nd don of the week -BONUS</v>
      </c>
      <c r="F907" s="36" t="str">
        <f t="shared" si="111"/>
        <v>CP534-RETURN - 2nd don of the week -BONUS</v>
      </c>
      <c r="G907" s="147">
        <f t="shared" si="112"/>
        <v>25</v>
      </c>
      <c r="H907" s="5">
        <v>0</v>
      </c>
      <c r="J907" s="5">
        <f t="shared" si="108"/>
        <v>25</v>
      </c>
      <c r="K907" s="143">
        <f t="shared" si="113"/>
        <v>25</v>
      </c>
      <c r="L907" s="5">
        <f t="shared" si="107"/>
        <v>0</v>
      </c>
    </row>
    <row r="908" spans="1:12" x14ac:dyDescent="0.45">
      <c r="A908" t="s">
        <v>615</v>
      </c>
      <c r="B908" t="s">
        <v>616</v>
      </c>
      <c r="C908" s="144" t="s">
        <v>1003</v>
      </c>
      <c r="D908" s="36" t="str">
        <f t="shared" si="109"/>
        <v>CP534-2X Week P NORM KIG10_3</v>
      </c>
      <c r="E908" s="36" t="str">
        <f t="shared" si="110"/>
        <v>RETURN - 2nd don of the week -BONUS</v>
      </c>
      <c r="F908" s="36" t="str">
        <f t="shared" si="111"/>
        <v>CP534-RETURN - 2nd don of the week -BONUS</v>
      </c>
      <c r="G908" s="147">
        <f t="shared" si="112"/>
        <v>25</v>
      </c>
      <c r="H908" s="5">
        <v>0</v>
      </c>
      <c r="J908" s="5">
        <f t="shared" si="108"/>
        <v>25</v>
      </c>
      <c r="K908" s="143">
        <f t="shared" si="113"/>
        <v>25</v>
      </c>
      <c r="L908" s="5">
        <f t="shared" si="107"/>
        <v>0</v>
      </c>
    </row>
    <row r="909" spans="1:12" x14ac:dyDescent="0.45">
      <c r="A909" t="s">
        <v>615</v>
      </c>
      <c r="B909" t="s">
        <v>616</v>
      </c>
      <c r="C909" s="144" t="s">
        <v>1004</v>
      </c>
      <c r="D909" s="36" t="str">
        <f t="shared" si="109"/>
        <v>CP534-2X Week P NORM KIG10_4</v>
      </c>
      <c r="E909" s="36" t="str">
        <f t="shared" si="110"/>
        <v>RETURN - 2nd don of the week -BONUS</v>
      </c>
      <c r="F909" s="36" t="str">
        <f t="shared" si="111"/>
        <v>CP534-RETURN - 2nd don of the week -BONUS</v>
      </c>
      <c r="G909" s="147">
        <f t="shared" si="112"/>
        <v>25</v>
      </c>
      <c r="H909" s="5">
        <v>0</v>
      </c>
      <c r="J909" s="5">
        <f t="shared" si="108"/>
        <v>25</v>
      </c>
      <c r="K909" s="143">
        <f t="shared" si="113"/>
        <v>25</v>
      </c>
      <c r="L909" s="5">
        <f t="shared" si="107"/>
        <v>0</v>
      </c>
    </row>
    <row r="910" spans="1:12" x14ac:dyDescent="0.45">
      <c r="A910" t="s">
        <v>615</v>
      </c>
      <c r="B910" t="s">
        <v>616</v>
      </c>
      <c r="C910" t="s">
        <v>1005</v>
      </c>
      <c r="D910" s="36" t="str">
        <f t="shared" si="109"/>
        <v>CP534-2X Week P NORM KIG10-1</v>
      </c>
      <c r="E910" s="36" t="str">
        <f t="shared" si="110"/>
        <v>RETURN - 2nd don of the week -BONUS</v>
      </c>
      <c r="F910" s="36" t="str">
        <f t="shared" si="111"/>
        <v>CP534-RETURN - 2nd don of the week -BONUS</v>
      </c>
      <c r="G910" s="147">
        <f t="shared" si="112"/>
        <v>25</v>
      </c>
      <c r="J910" s="5">
        <f t="shared" si="108"/>
        <v>25</v>
      </c>
      <c r="K910" s="143">
        <f t="shared" si="113"/>
        <v>25</v>
      </c>
      <c r="L910" s="5">
        <f t="shared" si="107"/>
        <v>0</v>
      </c>
    </row>
    <row r="911" spans="1:12" s="352" customFormat="1" x14ac:dyDescent="0.45">
      <c r="A911" t="s">
        <v>615</v>
      </c>
      <c r="B911" s="144" t="s">
        <v>616</v>
      </c>
      <c r="C911" s="144" t="s">
        <v>945</v>
      </c>
      <c r="D911" s="36" t="str">
        <f t="shared" si="109"/>
        <v>CP534-2X Week P RSV Pre-Existing</v>
      </c>
      <c r="E911" s="36" t="str">
        <f t="shared" si="110"/>
        <v>RETURN - 2nd don of the week -BONUS</v>
      </c>
      <c r="F911" s="36" t="str">
        <f t="shared" si="111"/>
        <v>CP534-RETURN - 2nd don of the week -BONUS</v>
      </c>
      <c r="G911" s="147">
        <f t="shared" si="112"/>
        <v>25</v>
      </c>
      <c r="H911" s="5">
        <v>10</v>
      </c>
      <c r="I911" s="5"/>
      <c r="J911" s="5">
        <f t="shared" si="108"/>
        <v>35</v>
      </c>
      <c r="K911" s="143">
        <f t="shared" si="113"/>
        <v>35</v>
      </c>
      <c r="L911" s="5">
        <f t="shared" si="107"/>
        <v>0</v>
      </c>
    </row>
    <row r="912" spans="1:12" x14ac:dyDescent="0.45">
      <c r="A912" t="s">
        <v>615</v>
      </c>
      <c r="B912" t="s">
        <v>616</v>
      </c>
      <c r="C912" t="s">
        <v>946</v>
      </c>
      <c r="D912" s="36" t="str">
        <f t="shared" si="109"/>
        <v>CP534-P Anti-D Pre-Existing Standard</v>
      </c>
      <c r="E912" s="450" t="str">
        <f t="shared" si="110"/>
        <v>RETURN - 1st don of the week -STD</v>
      </c>
      <c r="F912" s="36" t="str">
        <f t="shared" si="111"/>
        <v>CP534-RETURN - 1st don of the week -STD</v>
      </c>
      <c r="G912" s="147">
        <f t="shared" si="112"/>
        <v>45</v>
      </c>
      <c r="H912" s="5">
        <v>20</v>
      </c>
      <c r="J912" s="5">
        <f t="shared" si="108"/>
        <v>65</v>
      </c>
      <c r="K912" s="143">
        <f t="shared" si="113"/>
        <v>50</v>
      </c>
      <c r="L912" s="5">
        <f t="shared" si="107"/>
        <v>15</v>
      </c>
    </row>
    <row r="913" spans="1:12" x14ac:dyDescent="0.45">
      <c r="A913" t="s">
        <v>615</v>
      </c>
      <c r="B913" t="s">
        <v>616</v>
      </c>
      <c r="C913" s="144" t="s">
        <v>950</v>
      </c>
      <c r="D913" s="36" t="str">
        <f t="shared" si="109"/>
        <v>CP534-P NORM KIG 10 Standard</v>
      </c>
      <c r="E913" s="36" t="str">
        <f t="shared" si="110"/>
        <v>RETURN - 1st don of the week -STD</v>
      </c>
      <c r="F913" s="36" t="str">
        <f t="shared" si="111"/>
        <v>CP534-RETURN - 1st don of the week -STD</v>
      </c>
      <c r="G913" s="147">
        <f t="shared" si="112"/>
        <v>45</v>
      </c>
      <c r="H913" s="5">
        <v>0</v>
      </c>
      <c r="J913" s="5">
        <f t="shared" si="108"/>
        <v>45</v>
      </c>
      <c r="K913" s="143">
        <f t="shared" si="113"/>
        <v>45</v>
      </c>
      <c r="L913" s="5">
        <f t="shared" si="107"/>
        <v>0</v>
      </c>
    </row>
    <row r="914" spans="1:12" x14ac:dyDescent="0.45">
      <c r="A914" t="s">
        <v>615</v>
      </c>
      <c r="B914" t="s">
        <v>616</v>
      </c>
      <c r="C914" s="144" t="s">
        <v>951</v>
      </c>
      <c r="D914" s="36" t="str">
        <f t="shared" si="109"/>
        <v>CP534-P NORM KIG 10-1 Standard</v>
      </c>
      <c r="E914" s="36" t="str">
        <f t="shared" si="110"/>
        <v>RETURN - 1st don of the week -STD</v>
      </c>
      <c r="F914" s="36" t="str">
        <f t="shared" si="111"/>
        <v>CP534-RETURN - 1st don of the week -STD</v>
      </c>
      <c r="G914" s="147">
        <f t="shared" si="112"/>
        <v>45</v>
      </c>
      <c r="H914" s="5">
        <v>0</v>
      </c>
      <c r="J914" s="5">
        <f t="shared" si="108"/>
        <v>45</v>
      </c>
      <c r="K914" s="143">
        <f t="shared" si="113"/>
        <v>45</v>
      </c>
      <c r="L914" s="5">
        <f t="shared" si="107"/>
        <v>0</v>
      </c>
    </row>
    <row r="915" spans="1:12" x14ac:dyDescent="0.45">
      <c r="A915" t="s">
        <v>615</v>
      </c>
      <c r="B915" t="s">
        <v>616</v>
      </c>
      <c r="C915" s="144" t="s">
        <v>952</v>
      </c>
      <c r="D915" s="36" t="str">
        <f t="shared" si="109"/>
        <v>CP534-P NORM KIG 10-2 Standard</v>
      </c>
      <c r="E915" s="36" t="str">
        <f t="shared" si="110"/>
        <v>RETURN - 1st don of the week -STD</v>
      </c>
      <c r="F915" s="36" t="str">
        <f t="shared" si="111"/>
        <v>CP534-RETURN - 1st don of the week -STD</v>
      </c>
      <c r="G915" s="147">
        <f t="shared" si="112"/>
        <v>45</v>
      </c>
      <c r="H915" s="5">
        <v>0</v>
      </c>
      <c r="J915" s="5">
        <f t="shared" si="108"/>
        <v>45</v>
      </c>
      <c r="K915" s="143">
        <f t="shared" si="113"/>
        <v>45</v>
      </c>
      <c r="L915" s="5">
        <f t="shared" si="107"/>
        <v>0</v>
      </c>
    </row>
    <row r="916" spans="1:12" x14ac:dyDescent="0.45">
      <c r="A916" t="s">
        <v>615</v>
      </c>
      <c r="B916" t="s">
        <v>616</v>
      </c>
      <c r="C916" s="144" t="s">
        <v>953</v>
      </c>
      <c r="D916" s="36" t="str">
        <f t="shared" si="109"/>
        <v>CP534-P NORM KIG 10-3 Standard</v>
      </c>
      <c r="E916" s="36" t="str">
        <f t="shared" si="110"/>
        <v>RETURN - 1st don of the week -STD</v>
      </c>
      <c r="F916" s="36" t="str">
        <f t="shared" si="111"/>
        <v>CP534-RETURN - 1st don of the week -STD</v>
      </c>
      <c r="G916" s="147">
        <f t="shared" si="112"/>
        <v>45</v>
      </c>
      <c r="H916" s="5">
        <v>0</v>
      </c>
      <c r="J916" s="5">
        <f t="shared" si="108"/>
        <v>45</v>
      </c>
      <c r="K916" s="143">
        <f t="shared" si="113"/>
        <v>45</v>
      </c>
      <c r="L916" s="5">
        <f t="shared" si="107"/>
        <v>0</v>
      </c>
    </row>
    <row r="917" spans="1:12" x14ac:dyDescent="0.45">
      <c r="A917" t="s">
        <v>615</v>
      </c>
      <c r="B917" t="s">
        <v>616</v>
      </c>
      <c r="C917" s="144" t="s">
        <v>954</v>
      </c>
      <c r="D917" s="36" t="str">
        <f t="shared" si="109"/>
        <v>CP534-P NORM KIG 10-4 Standard</v>
      </c>
      <c r="E917" s="36" t="str">
        <f t="shared" si="110"/>
        <v>RETURN - 1st don of the week -STD</v>
      </c>
      <c r="F917" s="36" t="str">
        <f t="shared" si="111"/>
        <v>CP534-RETURN - 1st don of the week -STD</v>
      </c>
      <c r="G917" s="147">
        <f t="shared" si="112"/>
        <v>45</v>
      </c>
      <c r="H917" s="5">
        <v>0</v>
      </c>
      <c r="J917" s="5">
        <f t="shared" si="108"/>
        <v>45</v>
      </c>
      <c r="K917" s="143">
        <f t="shared" si="113"/>
        <v>45</v>
      </c>
      <c r="L917" s="5">
        <f t="shared" si="107"/>
        <v>0</v>
      </c>
    </row>
    <row r="918" spans="1:12" x14ac:dyDescent="0.45">
      <c r="A918" t="s">
        <v>615</v>
      </c>
      <c r="B918" s="144" t="s">
        <v>616</v>
      </c>
      <c r="C918" s="144" t="s">
        <v>955</v>
      </c>
      <c r="D918" s="36" t="str">
        <f t="shared" si="109"/>
        <v>CP534-P RSV Pre-Existing Standard</v>
      </c>
      <c r="E918" s="36" t="str">
        <f t="shared" si="110"/>
        <v>RETURN - 1st don of the week -STD</v>
      </c>
      <c r="F918" s="36" t="str">
        <f t="shared" si="111"/>
        <v>CP534-RETURN - 1st don of the week -STD</v>
      </c>
      <c r="G918" s="147">
        <f t="shared" si="112"/>
        <v>45</v>
      </c>
      <c r="H918" s="5">
        <v>0</v>
      </c>
      <c r="J918" s="5">
        <f t="shared" si="108"/>
        <v>45</v>
      </c>
      <c r="K918" s="143">
        <f t="shared" si="113"/>
        <v>45</v>
      </c>
      <c r="L918" s="5">
        <f t="shared" si="107"/>
        <v>0</v>
      </c>
    </row>
    <row r="919" spans="1:12" x14ac:dyDescent="0.45">
      <c r="A919" t="s">
        <v>773</v>
      </c>
      <c r="B919" t="s">
        <v>774</v>
      </c>
      <c r="C919" t="s">
        <v>942</v>
      </c>
      <c r="D919" s="36" t="str">
        <f t="shared" si="109"/>
        <v>CP150-2X Week Anti-D Pre-Existing</v>
      </c>
      <c r="E919" s="361" t="str">
        <f t="shared" si="110"/>
        <v>RETURN - 2nd don of the week -BONUS</v>
      </c>
      <c r="F919" s="36" t="str">
        <f t="shared" si="111"/>
        <v>CP150-RETURN - 2nd don of the week -BONUS</v>
      </c>
      <c r="G919" s="147">
        <f t="shared" si="112"/>
        <v>35</v>
      </c>
      <c r="H919" s="240">
        <f>200-2*(VLOOKUP(B919&amp;"-P Anti-D Pre-Existing Standard", AntiDSpecialty,4, FALSE))- 2*(VLOOKUP(B919&amp;"-P Anti-D Pre-Existing Standard", AntiDSpecialty,5, FALSE))-G919</f>
        <v>35</v>
      </c>
      <c r="J919" s="5">
        <f t="shared" si="108"/>
        <v>70</v>
      </c>
      <c r="K919" s="143">
        <f t="shared" si="113"/>
        <v>80</v>
      </c>
      <c r="L919" s="5">
        <f t="shared" si="107"/>
        <v>-10</v>
      </c>
    </row>
    <row r="920" spans="1:12" x14ac:dyDescent="0.45">
      <c r="A920" t="s">
        <v>773</v>
      </c>
      <c r="B920" t="s">
        <v>774</v>
      </c>
      <c r="C920" t="s">
        <v>943</v>
      </c>
      <c r="D920" s="36" t="str">
        <f t="shared" si="109"/>
        <v>CP150-2X Week P Anti-D</v>
      </c>
      <c r="E920" s="36" t="str">
        <f t="shared" si="110"/>
        <v>RETURN - 2nd don of the week -BONUS</v>
      </c>
      <c r="F920" s="36" t="str">
        <f t="shared" si="111"/>
        <v>CP150-RETURN - 2nd don of the week -BONUS</v>
      </c>
      <c r="G920" s="147">
        <f t="shared" si="112"/>
        <v>35</v>
      </c>
      <c r="H920" s="240">
        <f>200-2*(VLOOKUP(B920&amp;"-P Anti-D Standard", AntiDSpecialty,4, FALSE))- 2*(VLOOKUP(B920&amp;"-P Anti-D Standard", AntiDSpecialty,5, FALSE))-G920</f>
        <v>35</v>
      </c>
      <c r="J920" s="5">
        <f t="shared" si="108"/>
        <v>70</v>
      </c>
      <c r="K920" s="143">
        <f t="shared" si="113"/>
        <v>80</v>
      </c>
      <c r="L920" s="5">
        <f t="shared" si="107"/>
        <v>-10</v>
      </c>
    </row>
    <row r="921" spans="1:12" x14ac:dyDescent="0.45">
      <c r="A921" t="s">
        <v>773</v>
      </c>
      <c r="B921" t="s">
        <v>774</v>
      </c>
      <c r="C921" t="s">
        <v>961</v>
      </c>
      <c r="D921" s="36" t="str">
        <f t="shared" si="109"/>
        <v>CP150-2X Week P HBS</v>
      </c>
      <c r="E921" s="36" t="str">
        <f t="shared" si="110"/>
        <v>RETURN - 2nd don of the week -BONUS</v>
      </c>
      <c r="F921" s="36" t="str">
        <f t="shared" si="111"/>
        <v>CP150-RETURN - 2nd don of the week -BONUS</v>
      </c>
      <c r="G921" s="147">
        <f t="shared" si="112"/>
        <v>35</v>
      </c>
      <c r="H921" s="5">
        <f>K921-G921</f>
        <v>65</v>
      </c>
      <c r="J921" s="5">
        <f t="shared" si="108"/>
        <v>100</v>
      </c>
      <c r="K921" s="143">
        <f t="shared" si="113"/>
        <v>100</v>
      </c>
      <c r="L921" s="5">
        <f t="shared" si="107"/>
        <v>0</v>
      </c>
    </row>
    <row r="922" spans="1:12" x14ac:dyDescent="0.45">
      <c r="A922" t="s">
        <v>773</v>
      </c>
      <c r="B922" t="s">
        <v>774</v>
      </c>
      <c r="C922" t="s">
        <v>962</v>
      </c>
      <c r="D922" s="36" t="str">
        <f t="shared" si="109"/>
        <v>CP150-2X Week P HBS Pre-Existing</v>
      </c>
      <c r="E922" s="36" t="str">
        <f t="shared" si="110"/>
        <v>RETURN - 2nd don of the week -BONUS</v>
      </c>
      <c r="F922" s="36" t="str">
        <f t="shared" si="111"/>
        <v>CP150-RETURN - 2nd don of the week -BONUS</v>
      </c>
      <c r="G922" s="147">
        <f t="shared" si="112"/>
        <v>35</v>
      </c>
      <c r="H922" s="5">
        <f>K922-G922</f>
        <v>65</v>
      </c>
      <c r="J922" s="5">
        <f t="shared" si="108"/>
        <v>100</v>
      </c>
      <c r="K922" s="143">
        <f t="shared" si="113"/>
        <v>100</v>
      </c>
      <c r="L922" s="5">
        <f t="shared" si="107"/>
        <v>0</v>
      </c>
    </row>
    <row r="923" spans="1:12" x14ac:dyDescent="0.45">
      <c r="A923" t="s">
        <v>773</v>
      </c>
      <c r="B923" t="s">
        <v>774</v>
      </c>
      <c r="C923" t="s">
        <v>973</v>
      </c>
      <c r="D923" s="36" t="str">
        <f t="shared" si="109"/>
        <v>CP150-2X Week P Rabies</v>
      </c>
      <c r="E923" s="36" t="str">
        <f t="shared" si="110"/>
        <v>RETURN - 2nd don of the week -BONUS</v>
      </c>
      <c r="F923" s="36" t="str">
        <f t="shared" si="111"/>
        <v>CP150-RETURN - 2nd don of the week -BONUS</v>
      </c>
      <c r="G923" s="147">
        <f t="shared" si="112"/>
        <v>35</v>
      </c>
      <c r="H923" s="5">
        <f>K923-G923</f>
        <v>65</v>
      </c>
      <c r="J923" s="5">
        <f t="shared" si="108"/>
        <v>100</v>
      </c>
      <c r="K923" s="143">
        <f t="shared" si="113"/>
        <v>100</v>
      </c>
      <c r="L923" s="5">
        <f t="shared" si="107"/>
        <v>0</v>
      </c>
    </row>
    <row r="924" spans="1:12" x14ac:dyDescent="0.45">
      <c r="A924" t="s">
        <v>773</v>
      </c>
      <c r="B924" t="s">
        <v>774</v>
      </c>
      <c r="C924" t="s">
        <v>974</v>
      </c>
      <c r="D924" s="36" t="str">
        <f t="shared" si="109"/>
        <v>CP150-2X Week P Rabies HT</v>
      </c>
      <c r="E924" s="36" t="str">
        <f t="shared" si="110"/>
        <v>RETURN - 2nd don of the week -BONUS</v>
      </c>
      <c r="F924" s="36" t="str">
        <f t="shared" si="111"/>
        <v>CP150-RETURN - 2nd don of the week -BONUS</v>
      </c>
      <c r="G924" s="147">
        <f t="shared" si="112"/>
        <v>35</v>
      </c>
      <c r="H924" s="5">
        <f>K924-G924</f>
        <v>65</v>
      </c>
      <c r="J924" s="5">
        <f t="shared" si="108"/>
        <v>100</v>
      </c>
      <c r="K924" s="143">
        <f t="shared" si="113"/>
        <v>100</v>
      </c>
      <c r="L924" s="5">
        <f t="shared" si="107"/>
        <v>0</v>
      </c>
    </row>
    <row r="925" spans="1:12" x14ac:dyDescent="0.45">
      <c r="A925" t="s">
        <v>773</v>
      </c>
      <c r="B925" t="s">
        <v>774</v>
      </c>
      <c r="C925" t="s">
        <v>945</v>
      </c>
      <c r="D925" s="36" t="str">
        <f t="shared" si="109"/>
        <v>CP150-2X Week P RSV Pre-Existing</v>
      </c>
      <c r="E925" s="36" t="str">
        <f t="shared" si="110"/>
        <v>RETURN - 2nd don of the week -BONUS</v>
      </c>
      <c r="F925" s="36" t="str">
        <f t="shared" si="111"/>
        <v>CP150-RETURN - 2nd don of the week -BONUS</v>
      </c>
      <c r="G925" s="147">
        <f t="shared" si="112"/>
        <v>35</v>
      </c>
      <c r="H925" s="5">
        <v>10</v>
      </c>
      <c r="J925" s="5">
        <f t="shared" si="108"/>
        <v>45</v>
      </c>
      <c r="K925" s="143">
        <f t="shared" si="113"/>
        <v>45</v>
      </c>
      <c r="L925" s="5">
        <f t="shared" si="107"/>
        <v>0</v>
      </c>
    </row>
    <row r="926" spans="1:12" x14ac:dyDescent="0.45">
      <c r="A926" t="s">
        <v>773</v>
      </c>
      <c r="B926" t="s">
        <v>774</v>
      </c>
      <c r="C926" t="s">
        <v>965</v>
      </c>
      <c r="D926" s="36" t="str">
        <f t="shared" si="109"/>
        <v>CP150-2X Week P Tetanus</v>
      </c>
      <c r="E926" s="36" t="str">
        <f t="shared" si="110"/>
        <v>RETURN - 2nd don of the week -BONUS</v>
      </c>
      <c r="F926" s="36" t="str">
        <f t="shared" si="111"/>
        <v>CP150-RETURN - 2nd don of the week -BONUS</v>
      </c>
      <c r="G926" s="147">
        <f t="shared" si="112"/>
        <v>35</v>
      </c>
      <c r="H926" s="5">
        <f>K926-G926</f>
        <v>65</v>
      </c>
      <c r="J926" s="5">
        <f t="shared" si="108"/>
        <v>100</v>
      </c>
      <c r="K926" s="143">
        <f t="shared" si="113"/>
        <v>100</v>
      </c>
      <c r="L926" s="5">
        <f t="shared" si="107"/>
        <v>0</v>
      </c>
    </row>
    <row r="927" spans="1:12" x14ac:dyDescent="0.45">
      <c r="A927" t="s">
        <v>773</v>
      </c>
      <c r="B927" t="s">
        <v>774</v>
      </c>
      <c r="C927" t="s">
        <v>966</v>
      </c>
      <c r="D927" s="36" t="str">
        <f t="shared" si="109"/>
        <v>CP150-2X Week P Tetanus PE</v>
      </c>
      <c r="E927" s="36" t="str">
        <f t="shared" si="110"/>
        <v>RETURN - 2nd don of the week -BONUS</v>
      </c>
      <c r="F927" s="36" t="str">
        <f t="shared" si="111"/>
        <v>CP150-RETURN - 2nd don of the week -BONUS</v>
      </c>
      <c r="G927" s="147">
        <f t="shared" si="112"/>
        <v>35</v>
      </c>
      <c r="H927" s="5">
        <f>K927-G927</f>
        <v>65</v>
      </c>
      <c r="J927" s="5">
        <f t="shared" si="108"/>
        <v>100</v>
      </c>
      <c r="K927" s="143">
        <f t="shared" si="113"/>
        <v>100</v>
      </c>
      <c r="L927" s="5">
        <f t="shared" si="107"/>
        <v>0</v>
      </c>
    </row>
    <row r="928" spans="1:12" x14ac:dyDescent="0.45">
      <c r="A928" t="s">
        <v>773</v>
      </c>
      <c r="B928" t="s">
        <v>774</v>
      </c>
      <c r="C928" t="s">
        <v>946</v>
      </c>
      <c r="D928" s="36" t="str">
        <f t="shared" si="109"/>
        <v>CP150-P Anti-D Pre-Existing Standard</v>
      </c>
      <c r="E928" s="36" t="str">
        <f t="shared" si="110"/>
        <v>RETURN - 1st don of the week -STD</v>
      </c>
      <c r="F928" s="36" t="str">
        <f t="shared" si="111"/>
        <v>CP150-RETURN - 1st don of the week -STD</v>
      </c>
      <c r="G928" s="147">
        <f t="shared" si="112"/>
        <v>45</v>
      </c>
      <c r="H928" s="5">
        <v>20</v>
      </c>
      <c r="J928" s="5">
        <f t="shared" si="108"/>
        <v>65</v>
      </c>
      <c r="K928" s="143">
        <f t="shared" si="113"/>
        <v>65</v>
      </c>
      <c r="L928" s="5">
        <f t="shared" si="107"/>
        <v>0</v>
      </c>
    </row>
    <row r="929" spans="1:12" x14ac:dyDescent="0.45">
      <c r="A929" t="s">
        <v>773</v>
      </c>
      <c r="B929" t="s">
        <v>774</v>
      </c>
      <c r="C929" t="s">
        <v>947</v>
      </c>
      <c r="D929" s="36" t="str">
        <f t="shared" si="109"/>
        <v>CP150-P Anti-D Standard</v>
      </c>
      <c r="E929" s="36" t="str">
        <f t="shared" si="110"/>
        <v>RETURN - 1st don of the week -STD</v>
      </c>
      <c r="F929" s="36" t="str">
        <f t="shared" si="111"/>
        <v>CP150-RETURN - 1st don of the week -STD</v>
      </c>
      <c r="G929" s="147">
        <f t="shared" si="112"/>
        <v>45</v>
      </c>
      <c r="H929" s="5">
        <v>20</v>
      </c>
      <c r="J929" s="5">
        <f t="shared" si="108"/>
        <v>65</v>
      </c>
      <c r="K929" s="143">
        <f t="shared" si="113"/>
        <v>65</v>
      </c>
      <c r="L929" s="5">
        <f t="shared" si="107"/>
        <v>0</v>
      </c>
    </row>
    <row r="930" spans="1:12" x14ac:dyDescent="0.45">
      <c r="A930" t="s">
        <v>773</v>
      </c>
      <c r="B930" t="s">
        <v>774</v>
      </c>
      <c r="C930" t="s">
        <v>949</v>
      </c>
      <c r="D930" s="239" t="str">
        <f t="shared" si="109"/>
        <v>CP150-P Denovo Non-Injectable</v>
      </c>
      <c r="E930" s="239">
        <f t="shared" si="110"/>
        <v>0</v>
      </c>
      <c r="F930" s="239" t="str">
        <f t="shared" si="111"/>
        <v>CP150-0</v>
      </c>
      <c r="G930" s="147">
        <f t="shared" si="112"/>
        <v>0</v>
      </c>
      <c r="H930" s="240">
        <v>45</v>
      </c>
      <c r="I930" s="240"/>
      <c r="J930" s="240">
        <f t="shared" si="108"/>
        <v>45</v>
      </c>
      <c r="K930" s="241">
        <f t="shared" si="113"/>
        <v>45</v>
      </c>
      <c r="L930" s="240">
        <f t="shared" si="107"/>
        <v>0</v>
      </c>
    </row>
    <row r="931" spans="1:12" x14ac:dyDescent="0.45">
      <c r="A931" t="s">
        <v>773</v>
      </c>
      <c r="B931" t="s">
        <v>774</v>
      </c>
      <c r="C931" t="s">
        <v>963</v>
      </c>
      <c r="D931" s="36" t="str">
        <f t="shared" si="109"/>
        <v>CP150-P HBS Pre-Existing Standard</v>
      </c>
      <c r="E931" s="36" t="str">
        <f t="shared" si="110"/>
        <v>RETURN - 1st don of the week -STD</v>
      </c>
      <c r="F931" s="36" t="str">
        <f t="shared" si="111"/>
        <v>CP150-RETURN - 1st don of the week -STD</v>
      </c>
      <c r="G931" s="147">
        <f t="shared" si="112"/>
        <v>45</v>
      </c>
      <c r="H931" s="5">
        <v>0</v>
      </c>
      <c r="J931" s="5">
        <f t="shared" si="108"/>
        <v>45</v>
      </c>
      <c r="K931" s="143">
        <f t="shared" si="113"/>
        <v>45</v>
      </c>
      <c r="L931" s="5">
        <f t="shared" si="107"/>
        <v>0</v>
      </c>
    </row>
    <row r="932" spans="1:12" x14ac:dyDescent="0.45">
      <c r="A932" t="s">
        <v>773</v>
      </c>
      <c r="B932" t="s">
        <v>774</v>
      </c>
      <c r="C932" t="s">
        <v>964</v>
      </c>
      <c r="D932" s="36" t="str">
        <f t="shared" si="109"/>
        <v>CP150-P HBS Standard</v>
      </c>
      <c r="E932" s="36" t="str">
        <f t="shared" si="110"/>
        <v>RETURN - 1st don of the week -STD</v>
      </c>
      <c r="F932" s="36" t="str">
        <f t="shared" si="111"/>
        <v>CP150-RETURN - 1st don of the week -STD</v>
      </c>
      <c r="G932" s="147">
        <f t="shared" si="112"/>
        <v>45</v>
      </c>
      <c r="H932" s="5">
        <v>0</v>
      </c>
      <c r="J932" s="5">
        <f t="shared" si="108"/>
        <v>45</v>
      </c>
      <c r="K932" s="143">
        <f t="shared" si="113"/>
        <v>45</v>
      </c>
      <c r="L932" s="5">
        <f t="shared" si="107"/>
        <v>0</v>
      </c>
    </row>
    <row r="933" spans="1:12" x14ac:dyDescent="0.45">
      <c r="A933" t="s">
        <v>773</v>
      </c>
      <c r="B933" t="s">
        <v>774</v>
      </c>
      <c r="C933" t="s">
        <v>975</v>
      </c>
      <c r="D933" s="36" t="str">
        <f t="shared" si="109"/>
        <v>CP150-P Rabies HT Standard</v>
      </c>
      <c r="E933" s="36" t="str">
        <f t="shared" si="110"/>
        <v>RETURN - 1st don of the week -STD</v>
      </c>
      <c r="F933" s="36" t="str">
        <f t="shared" si="111"/>
        <v>CP150-RETURN - 1st don of the week -STD</v>
      </c>
      <c r="G933" s="147">
        <f t="shared" si="112"/>
        <v>45</v>
      </c>
      <c r="H933" s="5">
        <f>K933-G933</f>
        <v>0</v>
      </c>
      <c r="J933" s="5">
        <f t="shared" si="108"/>
        <v>45</v>
      </c>
      <c r="K933" s="143">
        <f t="shared" si="113"/>
        <v>45</v>
      </c>
      <c r="L933" s="5">
        <f t="shared" si="107"/>
        <v>0</v>
      </c>
    </row>
    <row r="934" spans="1:12" x14ac:dyDescent="0.45">
      <c r="A934" t="s">
        <v>773</v>
      </c>
      <c r="B934" t="s">
        <v>774</v>
      </c>
      <c r="C934" t="s">
        <v>976</v>
      </c>
      <c r="D934" s="36" t="str">
        <f t="shared" si="109"/>
        <v>CP150-P Rabies Standard</v>
      </c>
      <c r="E934" s="36" t="str">
        <f t="shared" si="110"/>
        <v>RETURN - 1st don of the week -STD</v>
      </c>
      <c r="F934" s="36" t="str">
        <f t="shared" si="111"/>
        <v>CP150-RETURN - 1st don of the week -STD</v>
      </c>
      <c r="G934" s="147">
        <f t="shared" si="112"/>
        <v>45</v>
      </c>
      <c r="H934" s="5">
        <f>K934-G934</f>
        <v>0</v>
      </c>
      <c r="J934" s="5">
        <f t="shared" si="108"/>
        <v>45</v>
      </c>
      <c r="K934" s="143">
        <f t="shared" si="113"/>
        <v>45</v>
      </c>
      <c r="L934" s="5">
        <f t="shared" si="107"/>
        <v>0</v>
      </c>
    </row>
    <row r="935" spans="1:12" s="352" customFormat="1" x14ac:dyDescent="0.45">
      <c r="A935" t="s">
        <v>773</v>
      </c>
      <c r="B935" t="s">
        <v>774</v>
      </c>
      <c r="C935" t="s">
        <v>955</v>
      </c>
      <c r="D935" s="36" t="str">
        <f t="shared" si="109"/>
        <v>CP150-P RSV Pre-Existing Standard</v>
      </c>
      <c r="E935" s="36" t="str">
        <f t="shared" si="110"/>
        <v>RETURN - 1st don of the week -STD</v>
      </c>
      <c r="F935" s="36" t="str">
        <f t="shared" si="111"/>
        <v>CP150-RETURN - 1st don of the week -STD</v>
      </c>
      <c r="G935" s="147">
        <f t="shared" si="112"/>
        <v>45</v>
      </c>
      <c r="H935" s="5">
        <v>0</v>
      </c>
      <c r="I935" s="5"/>
      <c r="J935" s="5">
        <f t="shared" si="108"/>
        <v>45</v>
      </c>
      <c r="K935" s="143">
        <f t="shared" si="113"/>
        <v>45</v>
      </c>
      <c r="L935" s="5">
        <f t="shared" si="107"/>
        <v>0</v>
      </c>
    </row>
    <row r="936" spans="1:12" x14ac:dyDescent="0.45">
      <c r="A936" t="s">
        <v>773</v>
      </c>
      <c r="B936" t="s">
        <v>774</v>
      </c>
      <c r="C936" t="s">
        <v>969</v>
      </c>
      <c r="D936" s="36" t="str">
        <f t="shared" si="109"/>
        <v>CP150-P Tetanus Pre-Existing Standard</v>
      </c>
      <c r="E936" s="36" t="str">
        <f t="shared" si="110"/>
        <v>RETURN - 1st don of the week -STD</v>
      </c>
      <c r="F936" s="36" t="str">
        <f t="shared" si="111"/>
        <v>CP150-RETURN - 1st don of the week -STD</v>
      </c>
      <c r="G936" s="147">
        <f t="shared" si="112"/>
        <v>45</v>
      </c>
      <c r="H936" s="5">
        <v>0</v>
      </c>
      <c r="J936" s="5">
        <f t="shared" si="108"/>
        <v>45</v>
      </c>
      <c r="K936" s="143">
        <f t="shared" si="113"/>
        <v>40</v>
      </c>
      <c r="L936" s="5">
        <f t="shared" si="107"/>
        <v>5</v>
      </c>
    </row>
    <row r="937" spans="1:12" x14ac:dyDescent="0.45">
      <c r="A937" t="s">
        <v>773</v>
      </c>
      <c r="B937" t="s">
        <v>774</v>
      </c>
      <c r="C937" s="18" t="s">
        <v>970</v>
      </c>
      <c r="D937" s="36" t="str">
        <f t="shared" si="109"/>
        <v>CP150-P Tetanus Standard</v>
      </c>
      <c r="E937" s="36" t="str">
        <f t="shared" si="110"/>
        <v>RETURN - 1st don of the week -STD</v>
      </c>
      <c r="F937" s="36" t="str">
        <f t="shared" si="111"/>
        <v>CP150-RETURN - 1st don of the week -STD</v>
      </c>
      <c r="G937" s="147">
        <f t="shared" si="112"/>
        <v>45</v>
      </c>
      <c r="H937" s="5">
        <f>K937-G937</f>
        <v>0</v>
      </c>
      <c r="J937" s="5">
        <f t="shared" si="108"/>
        <v>45</v>
      </c>
      <c r="K937" s="143">
        <f t="shared" si="113"/>
        <v>45</v>
      </c>
      <c r="L937" s="5">
        <f t="shared" si="107"/>
        <v>0</v>
      </c>
    </row>
    <row r="938" spans="1:12" x14ac:dyDescent="0.45">
      <c r="A938" t="s">
        <v>773</v>
      </c>
      <c r="B938" t="s">
        <v>774</v>
      </c>
      <c r="C938" s="18" t="s">
        <v>1000</v>
      </c>
      <c r="D938" s="36" t="str">
        <f t="shared" si="109"/>
        <v>CP150-P Tetanus Tox Standard</v>
      </c>
      <c r="E938" s="36" t="str">
        <f t="shared" si="110"/>
        <v>RETURN - 1st don of the week -STD</v>
      </c>
      <c r="F938" s="36" t="str">
        <f t="shared" si="111"/>
        <v>CP150-RETURN - 1st don of the week -STD</v>
      </c>
      <c r="G938" s="147">
        <f t="shared" si="112"/>
        <v>45</v>
      </c>
      <c r="H938" s="5">
        <f>K938-G938</f>
        <v>0</v>
      </c>
      <c r="J938" s="5">
        <f t="shared" si="108"/>
        <v>45</v>
      </c>
      <c r="K938" s="143">
        <f t="shared" si="113"/>
        <v>45</v>
      </c>
      <c r="L938" s="5">
        <f t="shared" si="107"/>
        <v>0</v>
      </c>
    </row>
    <row r="939" spans="1:12" x14ac:dyDescent="0.45">
      <c r="A939" t="s">
        <v>773</v>
      </c>
      <c r="B939" t="s">
        <v>774</v>
      </c>
      <c r="C939" s="18" t="s">
        <v>956</v>
      </c>
      <c r="D939" s="36" t="str">
        <f t="shared" si="109"/>
        <v>CP150-P Vaccinia Standard</v>
      </c>
      <c r="E939" s="36">
        <f t="shared" si="110"/>
        <v>0</v>
      </c>
      <c r="F939" s="36" t="str">
        <f t="shared" si="111"/>
        <v>CP150-0</v>
      </c>
      <c r="G939" s="147">
        <f t="shared" si="112"/>
        <v>0</v>
      </c>
      <c r="I939" s="5">
        <v>100</v>
      </c>
      <c r="J939" s="5">
        <f t="shared" si="108"/>
        <v>100</v>
      </c>
      <c r="K939" s="143">
        <f t="shared" si="113"/>
        <v>100</v>
      </c>
      <c r="L939" s="5">
        <f t="shared" si="107"/>
        <v>0</v>
      </c>
    </row>
    <row r="940" spans="1:12" x14ac:dyDescent="0.45">
      <c r="A940" t="s">
        <v>773</v>
      </c>
      <c r="B940" t="s">
        <v>774</v>
      </c>
      <c r="C940" s="18" t="s">
        <v>957</v>
      </c>
      <c r="D940" s="36" t="str">
        <f t="shared" si="109"/>
        <v>CP150-Vaccinia - 1st Donation</v>
      </c>
      <c r="E940" s="36">
        <f t="shared" si="110"/>
        <v>0</v>
      </c>
      <c r="F940" s="36" t="str">
        <f t="shared" si="111"/>
        <v>CP150-0</v>
      </c>
      <c r="G940" s="147">
        <f t="shared" si="112"/>
        <v>0</v>
      </c>
      <c r="I940" s="5">
        <v>150</v>
      </c>
      <c r="J940" s="5">
        <f t="shared" si="108"/>
        <v>150</v>
      </c>
      <c r="K940" s="143">
        <f t="shared" si="113"/>
        <v>150</v>
      </c>
      <c r="L940" s="5">
        <f t="shared" si="107"/>
        <v>0</v>
      </c>
    </row>
    <row r="941" spans="1:12" x14ac:dyDescent="0.45">
      <c r="A941" t="s">
        <v>773</v>
      </c>
      <c r="B941" t="s">
        <v>774</v>
      </c>
      <c r="C941" s="18" t="s">
        <v>958</v>
      </c>
      <c r="D941" s="36" t="str">
        <f t="shared" si="109"/>
        <v>CP150-Vaccinia - 2nd Donation</v>
      </c>
      <c r="E941" s="36">
        <f t="shared" si="110"/>
        <v>0</v>
      </c>
      <c r="F941" s="36" t="str">
        <f t="shared" si="111"/>
        <v>CP150-0</v>
      </c>
      <c r="G941" s="147">
        <f t="shared" si="112"/>
        <v>0</v>
      </c>
      <c r="I941" s="5">
        <v>250</v>
      </c>
      <c r="J941" s="5">
        <f t="shared" si="108"/>
        <v>250</v>
      </c>
      <c r="K941" s="143">
        <f t="shared" si="113"/>
        <v>250</v>
      </c>
      <c r="L941" s="5">
        <f t="shared" si="107"/>
        <v>0</v>
      </c>
    </row>
    <row r="942" spans="1:12" x14ac:dyDescent="0.45">
      <c r="A942" t="s">
        <v>773</v>
      </c>
      <c r="B942" t="s">
        <v>774</v>
      </c>
      <c r="C942" s="18" t="s">
        <v>959</v>
      </c>
      <c r="D942" s="36" t="str">
        <f t="shared" si="109"/>
        <v>CP150-Vaccinia - 3rd Donation</v>
      </c>
      <c r="E942" s="36">
        <f t="shared" si="110"/>
        <v>0</v>
      </c>
      <c r="F942" s="36" t="str">
        <f t="shared" si="111"/>
        <v>CP150-0</v>
      </c>
      <c r="G942" s="147">
        <f t="shared" si="112"/>
        <v>0</v>
      </c>
      <c r="I942" s="5">
        <v>300</v>
      </c>
      <c r="J942" s="5">
        <f t="shared" si="108"/>
        <v>300</v>
      </c>
      <c r="K942" s="143">
        <f t="shared" si="113"/>
        <v>300</v>
      </c>
      <c r="L942" s="5">
        <f t="shared" si="107"/>
        <v>0</v>
      </c>
    </row>
    <row r="943" spans="1:12" x14ac:dyDescent="0.45">
      <c r="A943" t="s">
        <v>773</v>
      </c>
      <c r="B943" t="s">
        <v>774</v>
      </c>
      <c r="C943" s="18" t="s">
        <v>960</v>
      </c>
      <c r="D943" s="36" t="str">
        <f t="shared" si="109"/>
        <v>CP150-Vaccinia - 4th Donation</v>
      </c>
      <c r="E943" s="36">
        <f t="shared" si="110"/>
        <v>0</v>
      </c>
      <c r="F943" s="36" t="str">
        <f t="shared" si="111"/>
        <v>CP150-0</v>
      </c>
      <c r="G943" s="147">
        <f t="shared" si="112"/>
        <v>0</v>
      </c>
      <c r="I943" s="5">
        <v>300</v>
      </c>
      <c r="J943" s="5">
        <f t="shared" si="108"/>
        <v>300</v>
      </c>
      <c r="K943" s="143">
        <f t="shared" si="113"/>
        <v>300</v>
      </c>
      <c r="L943" s="5">
        <f t="shared" si="107"/>
        <v>0</v>
      </c>
    </row>
    <row r="944" spans="1:12" x14ac:dyDescent="0.45">
      <c r="A944" t="s">
        <v>773</v>
      </c>
      <c r="B944" t="s">
        <v>774</v>
      </c>
      <c r="C944" s="18" t="s">
        <v>1024</v>
      </c>
      <c r="D944" s="36" t="str">
        <f t="shared" si="109"/>
        <v>CP150-Whole Blood INJ</v>
      </c>
      <c r="E944" s="36">
        <f t="shared" si="110"/>
        <v>0</v>
      </c>
      <c r="F944" s="36" t="str">
        <f t="shared" si="111"/>
        <v>CP150-0</v>
      </c>
      <c r="G944" s="147">
        <f t="shared" si="112"/>
        <v>0</v>
      </c>
      <c r="I944" s="5">
        <v>200</v>
      </c>
      <c r="J944" s="5">
        <f t="shared" si="108"/>
        <v>200</v>
      </c>
      <c r="K944" s="143">
        <f t="shared" si="113"/>
        <v>200</v>
      </c>
      <c r="L944" s="5">
        <f t="shared" si="107"/>
        <v>0</v>
      </c>
    </row>
    <row r="945" spans="1:12" x14ac:dyDescent="0.45">
      <c r="A945" t="s">
        <v>136</v>
      </c>
      <c r="B945" t="s">
        <v>137</v>
      </c>
      <c r="C945" s="18" t="s">
        <v>942</v>
      </c>
      <c r="D945" s="36" t="str">
        <f t="shared" si="109"/>
        <v>CP523-2X Week Anti-D Pre-Existing</v>
      </c>
      <c r="E945" s="36" t="str">
        <f t="shared" si="110"/>
        <v>RETURN - 2nd don of the week -BONUS</v>
      </c>
      <c r="F945" s="36" t="str">
        <f t="shared" si="111"/>
        <v>CP523-RETURN - 2nd don of the week -BONUS</v>
      </c>
      <c r="G945" s="147">
        <f t="shared" si="112"/>
        <v>10</v>
      </c>
      <c r="H945" s="240">
        <f>200-2*(VLOOKUP(B945&amp;"-P Anti-D Pre-Existing Standard", AntiDSpecialty,4, FALSE))- 2*(VLOOKUP(B945&amp;"-P Anti-D Pre-Existing Standard", AntiDSpecialty,5, FALSE))-G945</f>
        <v>40</v>
      </c>
      <c r="J945" s="5">
        <f t="shared" si="108"/>
        <v>50</v>
      </c>
      <c r="K945" s="143" t="e">
        <f t="shared" si="113"/>
        <v>#N/A</v>
      </c>
      <c r="L945" s="5" t="e">
        <f t="shared" si="107"/>
        <v>#N/A</v>
      </c>
    </row>
    <row r="946" spans="1:12" x14ac:dyDescent="0.45">
      <c r="A946" t="s">
        <v>136</v>
      </c>
      <c r="B946" t="s">
        <v>137</v>
      </c>
      <c r="C946" s="18" t="s">
        <v>962</v>
      </c>
      <c r="D946" s="36" t="str">
        <f t="shared" si="109"/>
        <v>CP523-2X Week P HBS Pre-Existing</v>
      </c>
      <c r="E946" s="36" t="str">
        <f t="shared" si="110"/>
        <v>RETURN - 2nd don of the week -BONUS</v>
      </c>
      <c r="F946" s="36" t="str">
        <f t="shared" si="111"/>
        <v>CP523-RETURN - 2nd don of the week -BONUS</v>
      </c>
      <c r="G946" s="147">
        <f t="shared" si="112"/>
        <v>10</v>
      </c>
      <c r="H946" s="5">
        <f>K946-G946</f>
        <v>10</v>
      </c>
      <c r="J946" s="5">
        <f t="shared" si="108"/>
        <v>20</v>
      </c>
      <c r="K946" s="143">
        <f t="shared" si="113"/>
        <v>20</v>
      </c>
      <c r="L946" s="5">
        <f t="shared" si="107"/>
        <v>0</v>
      </c>
    </row>
    <row r="947" spans="1:12" x14ac:dyDescent="0.45">
      <c r="A947" t="s">
        <v>136</v>
      </c>
      <c r="B947" t="s">
        <v>137</v>
      </c>
      <c r="C947" s="18" t="s">
        <v>983</v>
      </c>
      <c r="D947" s="36" t="str">
        <f t="shared" si="109"/>
        <v>CP523-2X Week P HBS TWINRX</v>
      </c>
      <c r="E947" s="36" t="str">
        <f t="shared" si="110"/>
        <v>RETURN - 2nd don of the week -BONUS</v>
      </c>
      <c r="F947" s="36" t="str">
        <f t="shared" si="111"/>
        <v>CP523-RETURN - 2nd don of the week -BONUS</v>
      </c>
      <c r="G947" s="147">
        <f t="shared" si="112"/>
        <v>10</v>
      </c>
      <c r="H947" s="5">
        <f>K947-G947</f>
        <v>10</v>
      </c>
      <c r="J947" s="5">
        <f t="shared" si="108"/>
        <v>20</v>
      </c>
      <c r="K947" s="143">
        <f t="shared" si="113"/>
        <v>20</v>
      </c>
      <c r="L947" s="5">
        <f t="shared" si="107"/>
        <v>0</v>
      </c>
    </row>
    <row r="948" spans="1:12" x14ac:dyDescent="0.45">
      <c r="A948" t="s">
        <v>136</v>
      </c>
      <c r="B948" t="s">
        <v>137</v>
      </c>
      <c r="C948" s="162" t="s">
        <v>1001</v>
      </c>
      <c r="D948" s="36" t="str">
        <f t="shared" si="109"/>
        <v>CP523-2X Week P NORM KIG10_0</v>
      </c>
      <c r="E948" s="36" t="str">
        <f t="shared" si="110"/>
        <v>RETURN - 2nd don of the week -BONUS</v>
      </c>
      <c r="F948" s="36" t="str">
        <f t="shared" si="111"/>
        <v>CP523-RETURN - 2nd don of the week -BONUS</v>
      </c>
      <c r="G948" s="147">
        <f t="shared" si="112"/>
        <v>10</v>
      </c>
      <c r="H948" s="5">
        <v>10</v>
      </c>
      <c r="J948" s="5">
        <f t="shared" si="108"/>
        <v>20</v>
      </c>
      <c r="K948" s="143">
        <f t="shared" si="113"/>
        <v>20</v>
      </c>
      <c r="L948" s="5">
        <f t="shared" si="107"/>
        <v>0</v>
      </c>
    </row>
    <row r="949" spans="1:12" x14ac:dyDescent="0.45">
      <c r="A949" t="s">
        <v>136</v>
      </c>
      <c r="B949" t="s">
        <v>137</v>
      </c>
      <c r="C949" s="162" t="s">
        <v>1002</v>
      </c>
      <c r="D949" s="36" t="str">
        <f t="shared" si="109"/>
        <v>CP523-2X Week P NORM KIG10_2</v>
      </c>
      <c r="E949" s="36" t="str">
        <f t="shared" si="110"/>
        <v>RETURN - 2nd don of the week -BONUS</v>
      </c>
      <c r="F949" s="36" t="str">
        <f t="shared" si="111"/>
        <v>CP523-RETURN - 2nd don of the week -BONUS</v>
      </c>
      <c r="G949" s="147">
        <f t="shared" si="112"/>
        <v>10</v>
      </c>
      <c r="H949" s="5">
        <v>0</v>
      </c>
      <c r="J949" s="5">
        <f t="shared" si="108"/>
        <v>10</v>
      </c>
      <c r="K949" s="143">
        <f t="shared" si="113"/>
        <v>10</v>
      </c>
      <c r="L949" s="5">
        <f t="shared" si="107"/>
        <v>0</v>
      </c>
    </row>
    <row r="950" spans="1:12" x14ac:dyDescent="0.45">
      <c r="A950" t="s">
        <v>136</v>
      </c>
      <c r="B950" t="s">
        <v>137</v>
      </c>
      <c r="C950" s="162" t="s">
        <v>1003</v>
      </c>
      <c r="D950" s="36" t="str">
        <f t="shared" si="109"/>
        <v>CP523-2X Week P NORM KIG10_3</v>
      </c>
      <c r="E950" s="36" t="str">
        <f t="shared" si="110"/>
        <v>RETURN - 2nd don of the week -BONUS</v>
      </c>
      <c r="F950" s="36" t="str">
        <f t="shared" si="111"/>
        <v>CP523-RETURN - 2nd don of the week -BONUS</v>
      </c>
      <c r="G950" s="147">
        <f t="shared" si="112"/>
        <v>10</v>
      </c>
      <c r="H950" s="5">
        <v>0</v>
      </c>
      <c r="J950" s="5">
        <f t="shared" si="108"/>
        <v>10</v>
      </c>
      <c r="K950" s="143">
        <f t="shared" si="113"/>
        <v>10</v>
      </c>
      <c r="L950" s="5">
        <f t="shared" si="107"/>
        <v>0</v>
      </c>
    </row>
    <row r="951" spans="1:12" x14ac:dyDescent="0.45">
      <c r="A951" t="s">
        <v>136</v>
      </c>
      <c r="B951" t="s">
        <v>137</v>
      </c>
      <c r="C951" s="162" t="s">
        <v>1004</v>
      </c>
      <c r="D951" s="36" t="str">
        <f t="shared" si="109"/>
        <v>CP523-2X Week P NORM KIG10_4</v>
      </c>
      <c r="E951" s="36" t="str">
        <f t="shared" si="110"/>
        <v>RETURN - 2nd don of the week -BONUS</v>
      </c>
      <c r="F951" s="36" t="str">
        <f t="shared" si="111"/>
        <v>CP523-RETURN - 2nd don of the week -BONUS</v>
      </c>
      <c r="G951" s="147">
        <f t="shared" si="112"/>
        <v>10</v>
      </c>
      <c r="H951" s="5">
        <v>0</v>
      </c>
      <c r="J951" s="5">
        <f t="shared" si="108"/>
        <v>10</v>
      </c>
      <c r="K951" s="143">
        <f t="shared" si="113"/>
        <v>10</v>
      </c>
      <c r="L951" s="5">
        <f t="shared" si="107"/>
        <v>0</v>
      </c>
    </row>
    <row r="952" spans="1:12" x14ac:dyDescent="0.45">
      <c r="A952" t="s">
        <v>136</v>
      </c>
      <c r="B952" t="s">
        <v>137</v>
      </c>
      <c r="C952" s="18" t="s">
        <v>1005</v>
      </c>
      <c r="D952" s="36" t="str">
        <f t="shared" si="109"/>
        <v>CP523-2X Week P NORM KIG10-1</v>
      </c>
      <c r="E952" s="36" t="str">
        <f t="shared" si="110"/>
        <v>RETURN - 2nd don of the week -BONUS</v>
      </c>
      <c r="F952" s="36" t="str">
        <f t="shared" si="111"/>
        <v>CP523-RETURN - 2nd don of the week -BONUS</v>
      </c>
      <c r="G952" s="147">
        <f t="shared" si="112"/>
        <v>10</v>
      </c>
      <c r="J952" s="5">
        <f t="shared" si="108"/>
        <v>10</v>
      </c>
      <c r="K952" s="143">
        <f t="shared" si="113"/>
        <v>10</v>
      </c>
      <c r="L952" s="5">
        <f t="shared" si="107"/>
        <v>0</v>
      </c>
    </row>
    <row r="953" spans="1:12" x14ac:dyDescent="0.45">
      <c r="A953" t="s">
        <v>136</v>
      </c>
      <c r="B953" s="334" t="s">
        <v>137</v>
      </c>
      <c r="C953" s="454" t="s">
        <v>945</v>
      </c>
      <c r="D953" s="36" t="str">
        <f t="shared" si="109"/>
        <v>CP523-2X Week P RSV Pre-Existing</v>
      </c>
      <c r="E953" s="36" t="str">
        <f t="shared" si="110"/>
        <v>RETURN - 2nd don of the week -BONUS</v>
      </c>
      <c r="F953" s="36" t="str">
        <f t="shared" si="111"/>
        <v>CP523-RETURN - 2nd don of the week -BONUS</v>
      </c>
      <c r="G953" s="147">
        <f t="shared" si="112"/>
        <v>10</v>
      </c>
      <c r="H953" s="5">
        <v>10</v>
      </c>
      <c r="J953" s="5">
        <f t="shared" si="108"/>
        <v>20</v>
      </c>
      <c r="K953" s="143">
        <f t="shared" si="113"/>
        <v>20</v>
      </c>
      <c r="L953" s="5">
        <f t="shared" si="107"/>
        <v>0</v>
      </c>
    </row>
    <row r="954" spans="1:12" x14ac:dyDescent="0.45">
      <c r="A954" t="s">
        <v>136</v>
      </c>
      <c r="B954" t="s">
        <v>137</v>
      </c>
      <c r="C954" s="18" t="s">
        <v>968</v>
      </c>
      <c r="D954" s="36" t="str">
        <f t="shared" si="109"/>
        <v>CP523-2X Week P VZV Pre-Existing</v>
      </c>
      <c r="E954" s="36" t="str">
        <f t="shared" si="110"/>
        <v>RETURN - 2nd don of the week -BONUS</v>
      </c>
      <c r="F954" s="36" t="str">
        <f t="shared" si="111"/>
        <v>CP523-RETURN - 2nd don of the week -BONUS</v>
      </c>
      <c r="G954" s="147">
        <f t="shared" si="112"/>
        <v>10</v>
      </c>
      <c r="H954" s="5">
        <v>10</v>
      </c>
      <c r="J954" s="5">
        <f t="shared" si="108"/>
        <v>20</v>
      </c>
      <c r="K954" s="143">
        <f t="shared" si="113"/>
        <v>20</v>
      </c>
      <c r="L954" s="5">
        <f t="shared" ref="L954:L1017" si="114">J954-K954</f>
        <v>0</v>
      </c>
    </row>
    <row r="955" spans="1:12" x14ac:dyDescent="0.45">
      <c r="A955" t="s">
        <v>136</v>
      </c>
      <c r="B955" t="s">
        <v>137</v>
      </c>
      <c r="C955" s="18" t="s">
        <v>946</v>
      </c>
      <c r="D955" s="36" t="str">
        <f t="shared" si="109"/>
        <v>CP523-P Anti-D Pre-Existing Standard</v>
      </c>
      <c r="E955" s="450" t="str">
        <f t="shared" si="110"/>
        <v>RETURN - 1st don of the week -STD</v>
      </c>
      <c r="F955" s="36" t="str">
        <f t="shared" si="111"/>
        <v>CP523-RETURN - 1st don of the week -STD</v>
      </c>
      <c r="G955" s="147">
        <f t="shared" si="112"/>
        <v>55</v>
      </c>
      <c r="H955" s="5">
        <v>20</v>
      </c>
      <c r="J955" s="5">
        <f t="shared" ref="J955:J1018" si="115">G955+H955+I955</f>
        <v>75</v>
      </c>
      <c r="K955" s="143">
        <f t="shared" si="113"/>
        <v>45</v>
      </c>
      <c r="L955" s="5">
        <f t="shared" si="114"/>
        <v>30</v>
      </c>
    </row>
    <row r="956" spans="1:12" x14ac:dyDescent="0.45">
      <c r="A956" t="s">
        <v>136</v>
      </c>
      <c r="B956" t="s">
        <v>137</v>
      </c>
      <c r="C956" t="s">
        <v>963</v>
      </c>
      <c r="D956" s="36" t="str">
        <f t="shared" si="109"/>
        <v>CP523-P HBS Pre-Existing Standard</v>
      </c>
      <c r="E956" s="36" t="str">
        <f t="shared" si="110"/>
        <v>RETURN - 1st don of the week -STD</v>
      </c>
      <c r="F956" s="36" t="str">
        <f t="shared" si="111"/>
        <v>CP523-RETURN - 1st don of the week -STD</v>
      </c>
      <c r="G956" s="147">
        <f t="shared" si="112"/>
        <v>55</v>
      </c>
      <c r="H956" s="5">
        <v>20</v>
      </c>
      <c r="J956" s="5">
        <f t="shared" si="115"/>
        <v>75</v>
      </c>
      <c r="K956" s="143">
        <f t="shared" si="113"/>
        <v>75</v>
      </c>
      <c r="L956" s="5">
        <f t="shared" si="114"/>
        <v>0</v>
      </c>
    </row>
    <row r="957" spans="1:12" x14ac:dyDescent="0.45">
      <c r="A957" t="s">
        <v>136</v>
      </c>
      <c r="B957" t="s">
        <v>137</v>
      </c>
      <c r="C957" t="s">
        <v>999</v>
      </c>
      <c r="D957" s="36" t="str">
        <f t="shared" si="109"/>
        <v>CP523-P HBS TWINRIX Standard</v>
      </c>
      <c r="E957" s="36" t="str">
        <f t="shared" si="110"/>
        <v>RETURN - 1st don of the week -STD</v>
      </c>
      <c r="F957" s="36" t="str">
        <f t="shared" si="111"/>
        <v>CP523-RETURN - 1st don of the week -STD</v>
      </c>
      <c r="G957" s="147">
        <f t="shared" si="112"/>
        <v>55</v>
      </c>
      <c r="H957" s="5">
        <v>20</v>
      </c>
      <c r="J957" s="5">
        <f t="shared" si="115"/>
        <v>75</v>
      </c>
      <c r="K957" s="143">
        <f t="shared" si="113"/>
        <v>75</v>
      </c>
      <c r="L957" s="5">
        <f t="shared" si="114"/>
        <v>0</v>
      </c>
    </row>
    <row r="958" spans="1:12" x14ac:dyDescent="0.45">
      <c r="A958" t="s">
        <v>136</v>
      </c>
      <c r="B958" t="s">
        <v>137</v>
      </c>
      <c r="C958" s="144" t="s">
        <v>950</v>
      </c>
      <c r="D958" s="36" t="str">
        <f t="shared" si="109"/>
        <v>CP523-P NORM KIG 10 Standard</v>
      </c>
      <c r="E958" s="36" t="str">
        <f t="shared" si="110"/>
        <v>RETURN - 1st don of the week -STD</v>
      </c>
      <c r="F958" s="36" t="str">
        <f t="shared" si="111"/>
        <v>CP523-RETURN - 1st don of the week -STD</v>
      </c>
      <c r="G958" s="147">
        <f t="shared" si="112"/>
        <v>55</v>
      </c>
      <c r="H958" s="5">
        <v>0</v>
      </c>
      <c r="J958" s="5">
        <f t="shared" si="115"/>
        <v>55</v>
      </c>
      <c r="K958" s="143">
        <f t="shared" si="113"/>
        <v>55</v>
      </c>
      <c r="L958" s="5">
        <f t="shared" si="114"/>
        <v>0</v>
      </c>
    </row>
    <row r="959" spans="1:12" x14ac:dyDescent="0.45">
      <c r="A959" t="s">
        <v>136</v>
      </c>
      <c r="B959" t="s">
        <v>137</v>
      </c>
      <c r="C959" s="144" t="s">
        <v>951</v>
      </c>
      <c r="D959" s="36" t="str">
        <f t="shared" si="109"/>
        <v>CP523-P NORM KIG 10-1 Standard</v>
      </c>
      <c r="E959" s="36" t="str">
        <f t="shared" si="110"/>
        <v>RETURN - 1st don of the week -STD</v>
      </c>
      <c r="F959" s="36" t="str">
        <f t="shared" si="111"/>
        <v>CP523-RETURN - 1st don of the week -STD</v>
      </c>
      <c r="G959" s="147">
        <f t="shared" si="112"/>
        <v>55</v>
      </c>
      <c r="H959" s="5">
        <v>0</v>
      </c>
      <c r="J959" s="5">
        <f t="shared" si="115"/>
        <v>55</v>
      </c>
      <c r="K959" s="143">
        <f t="shared" si="113"/>
        <v>55</v>
      </c>
      <c r="L959" s="5">
        <f t="shared" si="114"/>
        <v>0</v>
      </c>
    </row>
    <row r="960" spans="1:12" x14ac:dyDescent="0.45">
      <c r="A960" t="s">
        <v>136</v>
      </c>
      <c r="B960" t="s">
        <v>137</v>
      </c>
      <c r="C960" s="144" t="s">
        <v>952</v>
      </c>
      <c r="D960" s="36" t="str">
        <f t="shared" si="109"/>
        <v>CP523-P NORM KIG 10-2 Standard</v>
      </c>
      <c r="E960" s="36" t="str">
        <f t="shared" si="110"/>
        <v>RETURN - 1st don of the week -STD</v>
      </c>
      <c r="F960" s="36" t="str">
        <f t="shared" si="111"/>
        <v>CP523-RETURN - 1st don of the week -STD</v>
      </c>
      <c r="G960" s="147">
        <f t="shared" si="112"/>
        <v>55</v>
      </c>
      <c r="H960" s="5">
        <v>0</v>
      </c>
      <c r="J960" s="5">
        <f t="shared" si="115"/>
        <v>55</v>
      </c>
      <c r="K960" s="143">
        <f t="shared" si="113"/>
        <v>55</v>
      </c>
      <c r="L960" s="5">
        <f t="shared" si="114"/>
        <v>0</v>
      </c>
    </row>
    <row r="961" spans="1:12" x14ac:dyDescent="0.45">
      <c r="A961" t="s">
        <v>136</v>
      </c>
      <c r="B961" t="s">
        <v>137</v>
      </c>
      <c r="C961" s="144" t="s">
        <v>953</v>
      </c>
      <c r="D961" s="36" t="str">
        <f t="shared" si="109"/>
        <v>CP523-P NORM KIG 10-3 Standard</v>
      </c>
      <c r="E961" s="36" t="str">
        <f t="shared" si="110"/>
        <v>RETURN - 1st don of the week -STD</v>
      </c>
      <c r="F961" s="36" t="str">
        <f t="shared" si="111"/>
        <v>CP523-RETURN - 1st don of the week -STD</v>
      </c>
      <c r="G961" s="147">
        <f t="shared" si="112"/>
        <v>55</v>
      </c>
      <c r="H961" s="5">
        <v>0</v>
      </c>
      <c r="J961" s="5">
        <f t="shared" si="115"/>
        <v>55</v>
      </c>
      <c r="K961" s="143">
        <f t="shared" si="113"/>
        <v>55</v>
      </c>
      <c r="L961" s="5">
        <f t="shared" si="114"/>
        <v>0</v>
      </c>
    </row>
    <row r="962" spans="1:12" x14ac:dyDescent="0.45">
      <c r="A962" t="s">
        <v>136</v>
      </c>
      <c r="B962" t="s">
        <v>137</v>
      </c>
      <c r="C962" s="144" t="s">
        <v>954</v>
      </c>
      <c r="D962" s="36" t="str">
        <f t="shared" si="109"/>
        <v>CP523-P NORM KIG 10-4 Standard</v>
      </c>
      <c r="E962" s="36" t="str">
        <f t="shared" si="110"/>
        <v>RETURN - 1st don of the week -STD</v>
      </c>
      <c r="F962" s="36" t="str">
        <f t="shared" si="111"/>
        <v>CP523-RETURN - 1st don of the week -STD</v>
      </c>
      <c r="G962" s="147">
        <f t="shared" si="112"/>
        <v>55</v>
      </c>
      <c r="H962" s="5">
        <v>0</v>
      </c>
      <c r="J962" s="5">
        <f t="shared" si="115"/>
        <v>55</v>
      </c>
      <c r="K962" s="143">
        <f t="shared" si="113"/>
        <v>55</v>
      </c>
      <c r="L962" s="5">
        <f t="shared" si="114"/>
        <v>0</v>
      </c>
    </row>
    <row r="963" spans="1:12" x14ac:dyDescent="0.45">
      <c r="A963" t="s">
        <v>136</v>
      </c>
      <c r="B963" s="334" t="s">
        <v>137</v>
      </c>
      <c r="C963" s="334" t="s">
        <v>955</v>
      </c>
      <c r="D963" s="36" t="str">
        <f t="shared" si="109"/>
        <v>CP523-P RSV Pre-Existing Standard</v>
      </c>
      <c r="E963" s="36" t="str">
        <f t="shared" si="110"/>
        <v>RETURN - 1st don of the week -STD</v>
      </c>
      <c r="F963" s="36" t="str">
        <f t="shared" si="111"/>
        <v>CP523-RETURN - 1st don of the week -STD</v>
      </c>
      <c r="G963" s="147">
        <f t="shared" si="112"/>
        <v>55</v>
      </c>
      <c r="J963" s="5">
        <f t="shared" si="115"/>
        <v>55</v>
      </c>
      <c r="K963" s="143">
        <f t="shared" si="113"/>
        <v>55</v>
      </c>
      <c r="L963" s="5">
        <f t="shared" si="114"/>
        <v>0</v>
      </c>
    </row>
    <row r="964" spans="1:12" x14ac:dyDescent="0.45">
      <c r="A964" t="s">
        <v>136</v>
      </c>
      <c r="B964" t="s">
        <v>137</v>
      </c>
      <c r="C964" t="s">
        <v>956</v>
      </c>
      <c r="D964" s="36" t="str">
        <f t="shared" ref="D964:D1027" si="116">B964&amp;"-"&amp;C964</f>
        <v>CP523-P Vaccinia Standard</v>
      </c>
      <c r="E964" s="36">
        <f t="shared" ref="E964:E1027" si="117">VLOOKUP(C964,RULENAMELU,5,FALSE)</f>
        <v>0</v>
      </c>
      <c r="F964" s="36" t="str">
        <f t="shared" ref="F964:F1027" si="118">B964&amp;"-"&amp;E964</f>
        <v>CP523-0</v>
      </c>
      <c r="G964" s="147">
        <f t="shared" ref="G964:G1027" si="119">IFERROR(VLOOKUP(F964,SpecialtyBaseLU,37,FALSE),0)</f>
        <v>0</v>
      </c>
      <c r="I964" s="5">
        <v>100</v>
      </c>
      <c r="J964" s="5">
        <f t="shared" si="115"/>
        <v>100</v>
      </c>
      <c r="K964" s="143">
        <f t="shared" ref="K964:K1027" si="120">VLOOKUP(D964,CurrentNLDataLU,11,FALSE)</f>
        <v>100</v>
      </c>
      <c r="L964" s="5">
        <f t="shared" si="114"/>
        <v>0</v>
      </c>
    </row>
    <row r="965" spans="1:12" x14ac:dyDescent="0.45">
      <c r="A965" t="s">
        <v>136</v>
      </c>
      <c r="B965" t="s">
        <v>137</v>
      </c>
      <c r="C965" t="s">
        <v>972</v>
      </c>
      <c r="D965" s="36" t="str">
        <f t="shared" si="116"/>
        <v>CP523-PVZV Pre-Existing Standard</v>
      </c>
      <c r="E965" s="36" t="str">
        <f t="shared" si="117"/>
        <v>RETURN - 1st don of the week -STD</v>
      </c>
      <c r="F965" s="36" t="str">
        <f t="shared" si="118"/>
        <v>CP523-RETURN - 1st don of the week -STD</v>
      </c>
      <c r="G965" s="147">
        <f t="shared" si="119"/>
        <v>55</v>
      </c>
      <c r="H965" s="5">
        <v>15</v>
      </c>
      <c r="J965" s="5">
        <f t="shared" si="115"/>
        <v>70</v>
      </c>
      <c r="K965" s="143">
        <f t="shared" si="120"/>
        <v>70</v>
      </c>
      <c r="L965" s="5">
        <f t="shared" si="114"/>
        <v>0</v>
      </c>
    </row>
    <row r="966" spans="1:12" x14ac:dyDescent="0.45">
      <c r="A966" t="s">
        <v>136</v>
      </c>
      <c r="B966" t="s">
        <v>137</v>
      </c>
      <c r="C966" t="s">
        <v>957</v>
      </c>
      <c r="D966" s="36" t="str">
        <f t="shared" si="116"/>
        <v>CP523-Vaccinia - 1st Donation</v>
      </c>
      <c r="E966" s="36">
        <f t="shared" si="117"/>
        <v>0</v>
      </c>
      <c r="F966" s="36" t="str">
        <f t="shared" si="118"/>
        <v>CP523-0</v>
      </c>
      <c r="G966" s="147">
        <f t="shared" si="119"/>
        <v>0</v>
      </c>
      <c r="I966" s="5">
        <v>150</v>
      </c>
      <c r="J966" s="5">
        <f t="shared" si="115"/>
        <v>150</v>
      </c>
      <c r="K966" s="143">
        <f t="shared" si="120"/>
        <v>150</v>
      </c>
      <c r="L966" s="5">
        <f t="shared" si="114"/>
        <v>0</v>
      </c>
    </row>
    <row r="967" spans="1:12" x14ac:dyDescent="0.45">
      <c r="A967" t="s">
        <v>136</v>
      </c>
      <c r="B967" t="s">
        <v>137</v>
      </c>
      <c r="C967" t="s">
        <v>958</v>
      </c>
      <c r="D967" s="36" t="str">
        <f t="shared" si="116"/>
        <v>CP523-Vaccinia - 2nd Donation</v>
      </c>
      <c r="E967" s="36">
        <f t="shared" si="117"/>
        <v>0</v>
      </c>
      <c r="F967" s="36" t="str">
        <f t="shared" si="118"/>
        <v>CP523-0</v>
      </c>
      <c r="G967" s="147">
        <f t="shared" si="119"/>
        <v>0</v>
      </c>
      <c r="I967" s="5">
        <v>250</v>
      </c>
      <c r="J967" s="5">
        <f t="shared" si="115"/>
        <v>250</v>
      </c>
      <c r="K967" s="143">
        <f t="shared" si="120"/>
        <v>250</v>
      </c>
      <c r="L967" s="5">
        <f t="shared" si="114"/>
        <v>0</v>
      </c>
    </row>
    <row r="968" spans="1:12" x14ac:dyDescent="0.45">
      <c r="A968" t="s">
        <v>136</v>
      </c>
      <c r="B968" t="s">
        <v>137</v>
      </c>
      <c r="C968" t="s">
        <v>959</v>
      </c>
      <c r="D968" s="36" t="str">
        <f t="shared" si="116"/>
        <v>CP523-Vaccinia - 3rd Donation</v>
      </c>
      <c r="E968" s="36">
        <f t="shared" si="117"/>
        <v>0</v>
      </c>
      <c r="F968" s="36" t="str">
        <f t="shared" si="118"/>
        <v>CP523-0</v>
      </c>
      <c r="G968" s="147">
        <f t="shared" si="119"/>
        <v>0</v>
      </c>
      <c r="I968" s="5">
        <v>300</v>
      </c>
      <c r="J968" s="5">
        <f t="shared" si="115"/>
        <v>300</v>
      </c>
      <c r="K968" s="143">
        <f t="shared" si="120"/>
        <v>300</v>
      </c>
      <c r="L968" s="5">
        <f t="shared" si="114"/>
        <v>0</v>
      </c>
    </row>
    <row r="969" spans="1:12" x14ac:dyDescent="0.45">
      <c r="A969" t="s">
        <v>136</v>
      </c>
      <c r="B969" t="s">
        <v>137</v>
      </c>
      <c r="C969" t="s">
        <v>960</v>
      </c>
      <c r="D969" s="36" t="str">
        <f t="shared" si="116"/>
        <v>CP523-Vaccinia - 4th Donation</v>
      </c>
      <c r="E969" s="36">
        <f t="shared" si="117"/>
        <v>0</v>
      </c>
      <c r="F969" s="36" t="str">
        <f t="shared" si="118"/>
        <v>CP523-0</v>
      </c>
      <c r="G969" s="147">
        <f t="shared" si="119"/>
        <v>0</v>
      </c>
      <c r="I969" s="5">
        <v>300</v>
      </c>
      <c r="J969" s="5">
        <f t="shared" si="115"/>
        <v>300</v>
      </c>
      <c r="K969" s="143">
        <f t="shared" si="120"/>
        <v>300</v>
      </c>
      <c r="L969" s="5">
        <f t="shared" si="114"/>
        <v>0</v>
      </c>
    </row>
    <row r="970" spans="1:12" x14ac:dyDescent="0.45">
      <c r="A970" t="s">
        <v>158</v>
      </c>
      <c r="B970" t="s">
        <v>159</v>
      </c>
      <c r="C970" t="s">
        <v>942</v>
      </c>
      <c r="D970" s="36" t="str">
        <f t="shared" si="116"/>
        <v>CP524-2X Week Anti-D Pre-Existing</v>
      </c>
      <c r="E970" s="36" t="str">
        <f t="shared" si="117"/>
        <v>RETURN - 2nd don of the week -BONUS</v>
      </c>
      <c r="F970" s="36" t="str">
        <f t="shared" si="118"/>
        <v>CP524-RETURN - 2nd don of the week -BONUS</v>
      </c>
      <c r="G970" s="147">
        <f t="shared" si="119"/>
        <v>10</v>
      </c>
      <c r="H970" s="240">
        <f>200-2*(VLOOKUP(B970&amp;"-P Anti-D Pre-Existing Standard", AntiDSpecialty,4, FALSE))- 2*(VLOOKUP(B970&amp;"-P Anti-D Pre-Existing Standard", AntiDSpecialty,5, FALSE))-G970</f>
        <v>50</v>
      </c>
      <c r="J970" s="5">
        <f t="shared" si="115"/>
        <v>60</v>
      </c>
      <c r="K970" s="143" t="e">
        <f t="shared" si="120"/>
        <v>#N/A</v>
      </c>
      <c r="L970" s="5" t="e">
        <f t="shared" si="114"/>
        <v>#N/A</v>
      </c>
    </row>
    <row r="971" spans="1:12" x14ac:dyDescent="0.45">
      <c r="A971" t="s">
        <v>158</v>
      </c>
      <c r="B971" t="s">
        <v>159</v>
      </c>
      <c r="C971" t="s">
        <v>962</v>
      </c>
      <c r="D971" s="36" t="str">
        <f t="shared" si="116"/>
        <v>CP524-2X Week P HBS Pre-Existing</v>
      </c>
      <c r="E971" s="36" t="str">
        <f t="shared" si="117"/>
        <v>RETURN - 2nd don of the week -BONUS</v>
      </c>
      <c r="F971" s="36" t="str">
        <f t="shared" si="118"/>
        <v>CP524-RETURN - 2nd don of the week -BONUS</v>
      </c>
      <c r="G971" s="147">
        <f t="shared" si="119"/>
        <v>10</v>
      </c>
      <c r="J971" s="5">
        <f t="shared" si="115"/>
        <v>10</v>
      </c>
      <c r="K971" s="143">
        <f t="shared" si="120"/>
        <v>10</v>
      </c>
      <c r="L971" s="5">
        <f t="shared" si="114"/>
        <v>0</v>
      </c>
    </row>
    <row r="972" spans="1:12" x14ac:dyDescent="0.45">
      <c r="A972" t="s">
        <v>158</v>
      </c>
      <c r="B972" t="s">
        <v>159</v>
      </c>
      <c r="C972" t="s">
        <v>983</v>
      </c>
      <c r="D972" s="36" t="str">
        <f t="shared" si="116"/>
        <v>CP524-2X Week P HBS TWINRX</v>
      </c>
      <c r="E972" s="36" t="str">
        <f t="shared" si="117"/>
        <v>RETURN - 2nd don of the week -BONUS</v>
      </c>
      <c r="F972" s="36" t="str">
        <f t="shared" si="118"/>
        <v>CP524-RETURN - 2nd don of the week -BONUS</v>
      </c>
      <c r="G972" s="147">
        <f t="shared" si="119"/>
        <v>10</v>
      </c>
      <c r="J972" s="5">
        <f t="shared" si="115"/>
        <v>10</v>
      </c>
      <c r="K972" s="143">
        <f t="shared" si="120"/>
        <v>10</v>
      </c>
      <c r="L972" s="5">
        <f t="shared" si="114"/>
        <v>0</v>
      </c>
    </row>
    <row r="973" spans="1:12" x14ac:dyDescent="0.45">
      <c r="A973" t="s">
        <v>158</v>
      </c>
      <c r="B973" t="s">
        <v>159</v>
      </c>
      <c r="C973" s="144" t="s">
        <v>1001</v>
      </c>
      <c r="D973" s="36" t="str">
        <f t="shared" si="116"/>
        <v>CP524-2X Week P NORM KIG10_0</v>
      </c>
      <c r="E973" s="36" t="str">
        <f t="shared" si="117"/>
        <v>RETURN - 2nd don of the week -BONUS</v>
      </c>
      <c r="F973" s="36" t="str">
        <f t="shared" si="118"/>
        <v>CP524-RETURN - 2nd don of the week -BONUS</v>
      </c>
      <c r="G973" s="147">
        <f t="shared" si="119"/>
        <v>10</v>
      </c>
      <c r="H973" s="5">
        <v>10</v>
      </c>
      <c r="J973" s="5">
        <f t="shared" si="115"/>
        <v>20</v>
      </c>
      <c r="K973" s="143">
        <f t="shared" si="120"/>
        <v>20</v>
      </c>
      <c r="L973" s="5">
        <f t="shared" si="114"/>
        <v>0</v>
      </c>
    </row>
    <row r="974" spans="1:12" x14ac:dyDescent="0.45">
      <c r="A974" t="s">
        <v>158</v>
      </c>
      <c r="B974" t="s">
        <v>159</v>
      </c>
      <c r="C974" s="144" t="s">
        <v>1002</v>
      </c>
      <c r="D974" s="36" t="str">
        <f t="shared" si="116"/>
        <v>CP524-2X Week P NORM KIG10_2</v>
      </c>
      <c r="E974" s="36" t="str">
        <f t="shared" si="117"/>
        <v>RETURN - 2nd don of the week -BONUS</v>
      </c>
      <c r="F974" s="36" t="str">
        <f t="shared" si="118"/>
        <v>CP524-RETURN - 2nd don of the week -BONUS</v>
      </c>
      <c r="G974" s="147">
        <f t="shared" si="119"/>
        <v>10</v>
      </c>
      <c r="H974" s="5">
        <v>0</v>
      </c>
      <c r="J974" s="5">
        <f t="shared" si="115"/>
        <v>10</v>
      </c>
      <c r="K974" s="143">
        <f t="shared" si="120"/>
        <v>10</v>
      </c>
      <c r="L974" s="5">
        <f t="shared" si="114"/>
        <v>0</v>
      </c>
    </row>
    <row r="975" spans="1:12" x14ac:dyDescent="0.45">
      <c r="A975" t="s">
        <v>158</v>
      </c>
      <c r="B975" t="s">
        <v>159</v>
      </c>
      <c r="C975" s="144" t="s">
        <v>1003</v>
      </c>
      <c r="D975" s="36" t="str">
        <f t="shared" si="116"/>
        <v>CP524-2X Week P NORM KIG10_3</v>
      </c>
      <c r="E975" s="36" t="str">
        <f t="shared" si="117"/>
        <v>RETURN - 2nd don of the week -BONUS</v>
      </c>
      <c r="F975" s="36" t="str">
        <f t="shared" si="118"/>
        <v>CP524-RETURN - 2nd don of the week -BONUS</v>
      </c>
      <c r="G975" s="147">
        <f t="shared" si="119"/>
        <v>10</v>
      </c>
      <c r="H975" s="5">
        <v>0</v>
      </c>
      <c r="J975" s="5">
        <f t="shared" si="115"/>
        <v>10</v>
      </c>
      <c r="K975" s="143">
        <f t="shared" si="120"/>
        <v>10</v>
      </c>
      <c r="L975" s="5">
        <f t="shared" si="114"/>
        <v>0</v>
      </c>
    </row>
    <row r="976" spans="1:12" x14ac:dyDescent="0.45">
      <c r="A976" t="s">
        <v>158</v>
      </c>
      <c r="B976" t="s">
        <v>159</v>
      </c>
      <c r="C976" s="144" t="s">
        <v>1004</v>
      </c>
      <c r="D976" s="36" t="str">
        <f t="shared" si="116"/>
        <v>CP524-2X Week P NORM KIG10_4</v>
      </c>
      <c r="E976" s="36" t="str">
        <f t="shared" si="117"/>
        <v>RETURN - 2nd don of the week -BONUS</v>
      </c>
      <c r="F976" s="36" t="str">
        <f t="shared" si="118"/>
        <v>CP524-RETURN - 2nd don of the week -BONUS</v>
      </c>
      <c r="G976" s="147">
        <f t="shared" si="119"/>
        <v>10</v>
      </c>
      <c r="H976" s="5">
        <v>0</v>
      </c>
      <c r="J976" s="5">
        <f t="shared" si="115"/>
        <v>10</v>
      </c>
      <c r="K976" s="143">
        <f t="shared" si="120"/>
        <v>10</v>
      </c>
      <c r="L976" s="5">
        <f t="shared" si="114"/>
        <v>0</v>
      </c>
    </row>
    <row r="977" spans="1:12" x14ac:dyDescent="0.45">
      <c r="A977" t="s">
        <v>158</v>
      </c>
      <c r="B977" t="s">
        <v>159</v>
      </c>
      <c r="C977" t="s">
        <v>1005</v>
      </c>
      <c r="D977" s="36" t="str">
        <f t="shared" si="116"/>
        <v>CP524-2X Week P NORM KIG10-1</v>
      </c>
      <c r="E977" s="36" t="str">
        <f t="shared" si="117"/>
        <v>RETURN - 2nd don of the week -BONUS</v>
      </c>
      <c r="F977" s="36" t="str">
        <f t="shared" si="118"/>
        <v>CP524-RETURN - 2nd don of the week -BONUS</v>
      </c>
      <c r="G977" s="147">
        <f t="shared" si="119"/>
        <v>10</v>
      </c>
      <c r="J977" s="5">
        <f t="shared" si="115"/>
        <v>10</v>
      </c>
      <c r="K977" s="143">
        <f t="shared" si="120"/>
        <v>10</v>
      </c>
      <c r="L977" s="5">
        <f t="shared" si="114"/>
        <v>0</v>
      </c>
    </row>
    <row r="978" spans="1:12" x14ac:dyDescent="0.45">
      <c r="A978" t="s">
        <v>158</v>
      </c>
      <c r="B978" t="s">
        <v>159</v>
      </c>
      <c r="C978" t="s">
        <v>945</v>
      </c>
      <c r="D978" s="36" t="str">
        <f t="shared" si="116"/>
        <v>CP524-2X Week P RSV Pre-Existing</v>
      </c>
      <c r="E978" s="36" t="str">
        <f t="shared" si="117"/>
        <v>RETURN - 2nd don of the week -BONUS</v>
      </c>
      <c r="F978" s="36" t="str">
        <f t="shared" si="118"/>
        <v>CP524-RETURN - 2nd don of the week -BONUS</v>
      </c>
      <c r="G978" s="147">
        <f t="shared" si="119"/>
        <v>10</v>
      </c>
      <c r="H978" s="5">
        <v>10</v>
      </c>
      <c r="J978" s="5">
        <f t="shared" si="115"/>
        <v>20</v>
      </c>
      <c r="K978" s="143">
        <f t="shared" si="120"/>
        <v>20</v>
      </c>
      <c r="L978" s="5">
        <f t="shared" si="114"/>
        <v>0</v>
      </c>
    </row>
    <row r="979" spans="1:12" x14ac:dyDescent="0.45">
      <c r="A979" t="s">
        <v>158</v>
      </c>
      <c r="B979" t="s">
        <v>159</v>
      </c>
      <c r="C979" t="s">
        <v>968</v>
      </c>
      <c r="D979" s="36" t="str">
        <f t="shared" si="116"/>
        <v>CP524-2X Week P VZV Pre-Existing</v>
      </c>
      <c r="E979" s="36" t="str">
        <f t="shared" si="117"/>
        <v>RETURN - 2nd don of the week -BONUS</v>
      </c>
      <c r="F979" s="36" t="str">
        <f t="shared" si="118"/>
        <v>CP524-RETURN - 2nd don of the week -BONUS</v>
      </c>
      <c r="G979" s="147">
        <f t="shared" si="119"/>
        <v>10</v>
      </c>
      <c r="J979" s="5">
        <f t="shared" si="115"/>
        <v>10</v>
      </c>
      <c r="K979" s="143">
        <f t="shared" si="120"/>
        <v>10</v>
      </c>
      <c r="L979" s="5">
        <f t="shared" si="114"/>
        <v>0</v>
      </c>
    </row>
    <row r="980" spans="1:12" x14ac:dyDescent="0.45">
      <c r="A980" t="s">
        <v>158</v>
      </c>
      <c r="B980" t="s">
        <v>159</v>
      </c>
      <c r="C980" t="s">
        <v>946</v>
      </c>
      <c r="D980" s="36" t="str">
        <f t="shared" si="116"/>
        <v>CP524-P Anti-D Pre-Existing Standard</v>
      </c>
      <c r="E980" s="450" t="str">
        <f t="shared" si="117"/>
        <v>RETURN - 1st don of the week -STD</v>
      </c>
      <c r="F980" s="36" t="str">
        <f t="shared" si="118"/>
        <v>CP524-RETURN - 1st don of the week -STD</v>
      </c>
      <c r="G980" s="147">
        <f t="shared" si="119"/>
        <v>50</v>
      </c>
      <c r="H980" s="5">
        <v>20</v>
      </c>
      <c r="J980" s="5">
        <f t="shared" si="115"/>
        <v>70</v>
      </c>
      <c r="K980" s="143">
        <f t="shared" si="120"/>
        <v>44</v>
      </c>
      <c r="L980" s="5">
        <f t="shared" si="114"/>
        <v>26</v>
      </c>
    </row>
    <row r="981" spans="1:12" x14ac:dyDescent="0.45">
      <c r="A981" t="s">
        <v>158</v>
      </c>
      <c r="B981" t="s">
        <v>159</v>
      </c>
      <c r="C981" t="s">
        <v>963</v>
      </c>
      <c r="D981" s="36" t="str">
        <f t="shared" si="116"/>
        <v>CP524-P HBS Pre-Existing Standard</v>
      </c>
      <c r="E981" s="36" t="str">
        <f t="shared" si="117"/>
        <v>RETURN - 1st don of the week -STD</v>
      </c>
      <c r="F981" s="36" t="str">
        <f t="shared" si="118"/>
        <v>CP524-RETURN - 1st don of the week -STD</v>
      </c>
      <c r="G981" s="147">
        <f t="shared" si="119"/>
        <v>50</v>
      </c>
      <c r="H981" s="5">
        <v>20</v>
      </c>
      <c r="J981" s="5">
        <f t="shared" si="115"/>
        <v>70</v>
      </c>
      <c r="K981" s="143">
        <f t="shared" si="120"/>
        <v>70</v>
      </c>
      <c r="L981" s="5">
        <f t="shared" si="114"/>
        <v>0</v>
      </c>
    </row>
    <row r="982" spans="1:12" x14ac:dyDescent="0.45">
      <c r="A982" t="s">
        <v>158</v>
      </c>
      <c r="B982" t="s">
        <v>159</v>
      </c>
      <c r="C982" t="s">
        <v>999</v>
      </c>
      <c r="D982" s="36" t="str">
        <f t="shared" si="116"/>
        <v>CP524-P HBS TWINRIX Standard</v>
      </c>
      <c r="E982" s="36" t="str">
        <f t="shared" si="117"/>
        <v>RETURN - 1st don of the week -STD</v>
      </c>
      <c r="F982" s="36" t="str">
        <f t="shared" si="118"/>
        <v>CP524-RETURN - 1st don of the week -STD</v>
      </c>
      <c r="G982" s="147">
        <f t="shared" si="119"/>
        <v>50</v>
      </c>
      <c r="H982" s="5">
        <v>20</v>
      </c>
      <c r="J982" s="5">
        <f t="shared" si="115"/>
        <v>70</v>
      </c>
      <c r="K982" s="143">
        <f t="shared" si="120"/>
        <v>70</v>
      </c>
      <c r="L982" s="5">
        <f t="shared" si="114"/>
        <v>0</v>
      </c>
    </row>
    <row r="983" spans="1:12" x14ac:dyDescent="0.45">
      <c r="A983" t="s">
        <v>158</v>
      </c>
      <c r="B983" t="s">
        <v>159</v>
      </c>
      <c r="C983" s="144" t="s">
        <v>950</v>
      </c>
      <c r="D983" s="36" t="str">
        <f t="shared" si="116"/>
        <v>CP524-P NORM KIG 10 Standard</v>
      </c>
      <c r="E983" s="36" t="str">
        <f t="shared" si="117"/>
        <v>RETURN - 1st don of the week -STD</v>
      </c>
      <c r="F983" s="36" t="str">
        <f t="shared" si="118"/>
        <v>CP524-RETURN - 1st don of the week -STD</v>
      </c>
      <c r="G983" s="147">
        <f t="shared" si="119"/>
        <v>50</v>
      </c>
      <c r="H983" s="5">
        <v>0</v>
      </c>
      <c r="J983" s="5">
        <f t="shared" si="115"/>
        <v>50</v>
      </c>
      <c r="K983" s="143">
        <f t="shared" si="120"/>
        <v>50</v>
      </c>
      <c r="L983" s="5">
        <f t="shared" si="114"/>
        <v>0</v>
      </c>
    </row>
    <row r="984" spans="1:12" x14ac:dyDescent="0.45">
      <c r="A984" t="s">
        <v>158</v>
      </c>
      <c r="B984" t="s">
        <v>159</v>
      </c>
      <c r="C984" s="144" t="s">
        <v>951</v>
      </c>
      <c r="D984" s="36" t="str">
        <f t="shared" si="116"/>
        <v>CP524-P NORM KIG 10-1 Standard</v>
      </c>
      <c r="E984" s="36" t="str">
        <f t="shared" si="117"/>
        <v>RETURN - 1st don of the week -STD</v>
      </c>
      <c r="F984" s="36" t="str">
        <f t="shared" si="118"/>
        <v>CP524-RETURN - 1st don of the week -STD</v>
      </c>
      <c r="G984" s="147">
        <f t="shared" si="119"/>
        <v>50</v>
      </c>
      <c r="H984" s="5">
        <v>0</v>
      </c>
      <c r="J984" s="5">
        <f t="shared" si="115"/>
        <v>50</v>
      </c>
      <c r="K984" s="143">
        <f t="shared" si="120"/>
        <v>50</v>
      </c>
      <c r="L984" s="5">
        <f t="shared" si="114"/>
        <v>0</v>
      </c>
    </row>
    <row r="985" spans="1:12" x14ac:dyDescent="0.45">
      <c r="A985" t="s">
        <v>158</v>
      </c>
      <c r="B985" t="s">
        <v>159</v>
      </c>
      <c r="C985" s="144" t="s">
        <v>952</v>
      </c>
      <c r="D985" s="36" t="str">
        <f t="shared" si="116"/>
        <v>CP524-P NORM KIG 10-2 Standard</v>
      </c>
      <c r="E985" s="36" t="str">
        <f t="shared" si="117"/>
        <v>RETURN - 1st don of the week -STD</v>
      </c>
      <c r="F985" s="36" t="str">
        <f t="shared" si="118"/>
        <v>CP524-RETURN - 1st don of the week -STD</v>
      </c>
      <c r="G985" s="147">
        <f t="shared" si="119"/>
        <v>50</v>
      </c>
      <c r="H985" s="5">
        <v>0</v>
      </c>
      <c r="J985" s="5">
        <f t="shared" si="115"/>
        <v>50</v>
      </c>
      <c r="K985" s="143">
        <f t="shared" si="120"/>
        <v>50</v>
      </c>
      <c r="L985" s="5">
        <f t="shared" si="114"/>
        <v>0</v>
      </c>
    </row>
    <row r="986" spans="1:12" x14ac:dyDescent="0.45">
      <c r="A986" t="s">
        <v>158</v>
      </c>
      <c r="B986" t="s">
        <v>159</v>
      </c>
      <c r="C986" s="144" t="s">
        <v>953</v>
      </c>
      <c r="D986" s="36" t="str">
        <f t="shared" si="116"/>
        <v>CP524-P NORM KIG 10-3 Standard</v>
      </c>
      <c r="E986" s="36" t="str">
        <f t="shared" si="117"/>
        <v>RETURN - 1st don of the week -STD</v>
      </c>
      <c r="F986" s="36" t="str">
        <f t="shared" si="118"/>
        <v>CP524-RETURN - 1st don of the week -STD</v>
      </c>
      <c r="G986" s="147">
        <f t="shared" si="119"/>
        <v>50</v>
      </c>
      <c r="H986" s="5">
        <v>0</v>
      </c>
      <c r="J986" s="5">
        <f t="shared" si="115"/>
        <v>50</v>
      </c>
      <c r="K986" s="143">
        <f t="shared" si="120"/>
        <v>50</v>
      </c>
      <c r="L986" s="5">
        <f t="shared" si="114"/>
        <v>0</v>
      </c>
    </row>
    <row r="987" spans="1:12" x14ac:dyDescent="0.45">
      <c r="A987" t="s">
        <v>158</v>
      </c>
      <c r="B987" t="s">
        <v>159</v>
      </c>
      <c r="C987" s="144" t="s">
        <v>954</v>
      </c>
      <c r="D987" s="36" t="str">
        <f t="shared" si="116"/>
        <v>CP524-P NORM KIG 10-4 Standard</v>
      </c>
      <c r="E987" s="36" t="str">
        <f t="shared" si="117"/>
        <v>RETURN - 1st don of the week -STD</v>
      </c>
      <c r="F987" s="36" t="str">
        <f t="shared" si="118"/>
        <v>CP524-RETURN - 1st don of the week -STD</v>
      </c>
      <c r="G987" s="147">
        <f t="shared" si="119"/>
        <v>50</v>
      </c>
      <c r="H987" s="5">
        <v>0</v>
      </c>
      <c r="J987" s="5">
        <f t="shared" si="115"/>
        <v>50</v>
      </c>
      <c r="K987" s="143">
        <f t="shared" si="120"/>
        <v>50</v>
      </c>
      <c r="L987" s="5">
        <f t="shared" si="114"/>
        <v>0</v>
      </c>
    </row>
    <row r="988" spans="1:12" x14ac:dyDescent="0.45">
      <c r="A988" t="s">
        <v>158</v>
      </c>
      <c r="B988" t="s">
        <v>159</v>
      </c>
      <c r="C988" s="18" t="s">
        <v>955</v>
      </c>
      <c r="D988" s="36" t="str">
        <f t="shared" si="116"/>
        <v>CP524-P RSV Pre-Existing Standard</v>
      </c>
      <c r="E988" s="36" t="str">
        <f t="shared" si="117"/>
        <v>RETURN - 1st don of the week -STD</v>
      </c>
      <c r="F988" s="36" t="str">
        <f t="shared" si="118"/>
        <v>CP524-RETURN - 1st don of the week -STD</v>
      </c>
      <c r="G988" s="147">
        <f t="shared" si="119"/>
        <v>50</v>
      </c>
      <c r="H988" s="5">
        <v>0</v>
      </c>
      <c r="J988" s="5">
        <f t="shared" si="115"/>
        <v>50</v>
      </c>
      <c r="K988" s="143">
        <f t="shared" si="120"/>
        <v>50</v>
      </c>
      <c r="L988" s="5">
        <f t="shared" si="114"/>
        <v>0</v>
      </c>
    </row>
    <row r="989" spans="1:12" x14ac:dyDescent="0.45">
      <c r="A989" t="s">
        <v>158</v>
      </c>
      <c r="B989" t="s">
        <v>159</v>
      </c>
      <c r="C989" s="18" t="s">
        <v>956</v>
      </c>
      <c r="D989" s="36" t="str">
        <f t="shared" si="116"/>
        <v>CP524-P Vaccinia Standard</v>
      </c>
      <c r="E989" s="36">
        <f t="shared" si="117"/>
        <v>0</v>
      </c>
      <c r="F989" s="36" t="str">
        <f t="shared" si="118"/>
        <v>CP524-0</v>
      </c>
      <c r="G989" s="147">
        <f t="shared" si="119"/>
        <v>0</v>
      </c>
      <c r="I989" s="5">
        <v>100</v>
      </c>
      <c r="J989" s="5">
        <f t="shared" si="115"/>
        <v>100</v>
      </c>
      <c r="K989" s="143">
        <f t="shared" si="120"/>
        <v>100</v>
      </c>
      <c r="L989" s="5">
        <f t="shared" si="114"/>
        <v>0</v>
      </c>
    </row>
    <row r="990" spans="1:12" x14ac:dyDescent="0.45">
      <c r="A990" t="s">
        <v>158</v>
      </c>
      <c r="B990" t="s">
        <v>159</v>
      </c>
      <c r="C990" s="18" t="s">
        <v>971</v>
      </c>
      <c r="D990" s="36" t="str">
        <f t="shared" si="116"/>
        <v>CP524-P VZV Standard</v>
      </c>
      <c r="E990" s="36" t="str">
        <f t="shared" si="117"/>
        <v>RETURN - 1st don of the week -STD</v>
      </c>
      <c r="F990" s="36" t="str">
        <f t="shared" si="118"/>
        <v>CP524-RETURN - 1st don of the week -STD</v>
      </c>
      <c r="G990" s="147">
        <f t="shared" si="119"/>
        <v>50</v>
      </c>
      <c r="H990" s="5">
        <v>16</v>
      </c>
      <c r="I990" s="5">
        <v>0</v>
      </c>
      <c r="J990" s="5">
        <f t="shared" si="115"/>
        <v>66</v>
      </c>
      <c r="K990" s="143">
        <f t="shared" si="120"/>
        <v>60</v>
      </c>
      <c r="L990" s="5">
        <f t="shared" si="114"/>
        <v>6</v>
      </c>
    </row>
    <row r="991" spans="1:12" x14ac:dyDescent="0.45">
      <c r="A991" t="s">
        <v>158</v>
      </c>
      <c r="B991" t="s">
        <v>159</v>
      </c>
      <c r="C991" s="18" t="s">
        <v>972</v>
      </c>
      <c r="D991" s="36" t="str">
        <f t="shared" si="116"/>
        <v>CP524-PVZV Pre-Existing Standard</v>
      </c>
      <c r="E991" s="36" t="str">
        <f t="shared" si="117"/>
        <v>RETURN - 1st don of the week -STD</v>
      </c>
      <c r="F991" s="36" t="str">
        <f t="shared" si="118"/>
        <v>CP524-RETURN - 1st don of the week -STD</v>
      </c>
      <c r="G991" s="147">
        <f t="shared" si="119"/>
        <v>50</v>
      </c>
      <c r="H991" s="5">
        <v>16</v>
      </c>
      <c r="J991" s="5">
        <f t="shared" si="115"/>
        <v>66</v>
      </c>
      <c r="K991" s="143">
        <f t="shared" si="120"/>
        <v>66</v>
      </c>
      <c r="L991" s="5">
        <f t="shared" si="114"/>
        <v>0</v>
      </c>
    </row>
    <row r="992" spans="1:12" x14ac:dyDescent="0.45">
      <c r="A992" t="s">
        <v>158</v>
      </c>
      <c r="B992" t="s">
        <v>159</v>
      </c>
      <c r="C992" s="18" t="s">
        <v>957</v>
      </c>
      <c r="D992" s="36" t="str">
        <f t="shared" si="116"/>
        <v>CP524-Vaccinia - 1st Donation</v>
      </c>
      <c r="E992" s="36">
        <f t="shared" si="117"/>
        <v>0</v>
      </c>
      <c r="F992" s="36" t="str">
        <f t="shared" si="118"/>
        <v>CP524-0</v>
      </c>
      <c r="G992" s="147">
        <f t="shared" si="119"/>
        <v>0</v>
      </c>
      <c r="I992" s="5">
        <v>150</v>
      </c>
      <c r="J992" s="5">
        <f t="shared" si="115"/>
        <v>150</v>
      </c>
      <c r="K992" s="143">
        <f t="shared" si="120"/>
        <v>150</v>
      </c>
      <c r="L992" s="5">
        <f t="shared" si="114"/>
        <v>0</v>
      </c>
    </row>
    <row r="993" spans="1:12" x14ac:dyDescent="0.45">
      <c r="A993" t="s">
        <v>158</v>
      </c>
      <c r="B993" t="s">
        <v>159</v>
      </c>
      <c r="C993" t="s">
        <v>958</v>
      </c>
      <c r="D993" s="36" t="str">
        <f t="shared" si="116"/>
        <v>CP524-Vaccinia - 2nd Donation</v>
      </c>
      <c r="E993" s="36">
        <f t="shared" si="117"/>
        <v>0</v>
      </c>
      <c r="F993" s="36" t="str">
        <f t="shared" si="118"/>
        <v>CP524-0</v>
      </c>
      <c r="G993" s="147">
        <f t="shared" si="119"/>
        <v>0</v>
      </c>
      <c r="I993" s="5">
        <v>250</v>
      </c>
      <c r="J993" s="5">
        <f t="shared" si="115"/>
        <v>250</v>
      </c>
      <c r="K993" s="143">
        <f t="shared" si="120"/>
        <v>250</v>
      </c>
      <c r="L993" s="5">
        <f t="shared" si="114"/>
        <v>0</v>
      </c>
    </row>
    <row r="994" spans="1:12" x14ac:dyDescent="0.45">
      <c r="A994" t="s">
        <v>158</v>
      </c>
      <c r="B994" t="s">
        <v>159</v>
      </c>
      <c r="C994" t="s">
        <v>959</v>
      </c>
      <c r="D994" s="36" t="str">
        <f t="shared" si="116"/>
        <v>CP524-Vaccinia - 3rd Donation</v>
      </c>
      <c r="E994" s="36">
        <f t="shared" si="117"/>
        <v>0</v>
      </c>
      <c r="F994" s="36" t="str">
        <f t="shared" si="118"/>
        <v>CP524-0</v>
      </c>
      <c r="G994" s="147">
        <f t="shared" si="119"/>
        <v>0</v>
      </c>
      <c r="I994" s="5">
        <v>300</v>
      </c>
      <c r="J994" s="5">
        <f t="shared" si="115"/>
        <v>300</v>
      </c>
      <c r="K994" s="143">
        <f t="shared" si="120"/>
        <v>300</v>
      </c>
      <c r="L994" s="5">
        <f t="shared" si="114"/>
        <v>0</v>
      </c>
    </row>
    <row r="995" spans="1:12" x14ac:dyDescent="0.45">
      <c r="A995" t="s">
        <v>158</v>
      </c>
      <c r="B995" t="s">
        <v>159</v>
      </c>
      <c r="C995" t="s">
        <v>960</v>
      </c>
      <c r="D995" s="36" t="str">
        <f t="shared" si="116"/>
        <v>CP524-Vaccinia - 4th Donation</v>
      </c>
      <c r="E995" s="36">
        <f t="shared" si="117"/>
        <v>0</v>
      </c>
      <c r="F995" s="36" t="str">
        <f t="shared" si="118"/>
        <v>CP524-0</v>
      </c>
      <c r="G995" s="147">
        <f t="shared" si="119"/>
        <v>0</v>
      </c>
      <c r="I995" s="5">
        <v>300</v>
      </c>
      <c r="J995" s="5">
        <f t="shared" si="115"/>
        <v>300</v>
      </c>
      <c r="K995" s="143">
        <f t="shared" si="120"/>
        <v>300</v>
      </c>
      <c r="L995" s="5">
        <f t="shared" si="114"/>
        <v>0</v>
      </c>
    </row>
    <row r="996" spans="1:12" x14ac:dyDescent="0.45">
      <c r="A996" t="s">
        <v>570</v>
      </c>
      <c r="B996" t="s">
        <v>571</v>
      </c>
      <c r="C996" t="s">
        <v>942</v>
      </c>
      <c r="D996" s="36" t="str">
        <f t="shared" si="116"/>
        <v>CP944-2X Week Anti-D Pre-Existing</v>
      </c>
      <c r="E996" s="361" t="str">
        <f t="shared" si="117"/>
        <v>RETURN - 2nd don of the week -BONUS</v>
      </c>
      <c r="F996" s="36" t="str">
        <f t="shared" si="118"/>
        <v>CP944-RETURN - 2nd don of the week -BONUS</v>
      </c>
      <c r="G996" s="147">
        <f t="shared" si="119"/>
        <v>20</v>
      </c>
      <c r="H996" s="240">
        <f>200-2*(VLOOKUP(B996&amp;"-P Anti-D Pre-Existing Standard", AntiDSpecialty,4, FALSE))- 2*(VLOOKUP(B996&amp;"-P Anti-D Pre-Existing Standard", AntiDSpecialty,5, FALSE))-G996</f>
        <v>30</v>
      </c>
      <c r="J996" s="5">
        <f t="shared" si="115"/>
        <v>50</v>
      </c>
      <c r="K996" s="143">
        <f t="shared" si="120"/>
        <v>30</v>
      </c>
      <c r="L996" s="5">
        <f t="shared" si="114"/>
        <v>20</v>
      </c>
    </row>
    <row r="997" spans="1:12" x14ac:dyDescent="0.45">
      <c r="A997" t="s">
        <v>570</v>
      </c>
      <c r="B997" t="s">
        <v>571</v>
      </c>
      <c r="C997" t="s">
        <v>943</v>
      </c>
      <c r="D997" s="36" t="str">
        <f t="shared" si="116"/>
        <v>CP944-2X Week P Anti-D</v>
      </c>
      <c r="E997" s="239" t="str">
        <f t="shared" si="117"/>
        <v>RETURN - 2nd don of the week -BONUS</v>
      </c>
      <c r="F997" s="36" t="str">
        <f t="shared" si="118"/>
        <v>CP944-RETURN - 2nd don of the week -BONUS</v>
      </c>
      <c r="G997" s="147">
        <f t="shared" si="119"/>
        <v>20</v>
      </c>
      <c r="H997" s="240">
        <f>200-2*(VLOOKUP(B997&amp;"-P Anti-D Standard", AntiDSpecialty,4, FALSE))- 2*(VLOOKUP(B997&amp;"-P Anti-D Standard", AntiDSpecialty,5, FALSE))-G997</f>
        <v>30</v>
      </c>
      <c r="J997" s="5">
        <f t="shared" si="115"/>
        <v>50</v>
      </c>
      <c r="K997" s="143">
        <f t="shared" si="120"/>
        <v>30</v>
      </c>
      <c r="L997" s="5">
        <f t="shared" si="114"/>
        <v>20</v>
      </c>
    </row>
    <row r="998" spans="1:12" x14ac:dyDescent="0.45">
      <c r="A998" t="s">
        <v>570</v>
      </c>
      <c r="B998" s="144" t="s">
        <v>571</v>
      </c>
      <c r="C998" s="144" t="s">
        <v>944</v>
      </c>
      <c r="D998" s="36" t="str">
        <f t="shared" si="116"/>
        <v>CP944-2X Week P CMV</v>
      </c>
      <c r="E998" s="36" t="str">
        <f t="shared" si="117"/>
        <v>RETURN - 2nd don of the week -BONUS</v>
      </c>
      <c r="F998" s="36" t="str">
        <f t="shared" si="118"/>
        <v>CP944-RETURN - 2nd don of the week -BONUS</v>
      </c>
      <c r="G998" s="147">
        <f t="shared" si="119"/>
        <v>20</v>
      </c>
      <c r="H998" s="5">
        <v>10</v>
      </c>
      <c r="J998" s="5">
        <f t="shared" si="115"/>
        <v>30</v>
      </c>
      <c r="K998" s="143">
        <f t="shared" si="120"/>
        <v>20</v>
      </c>
      <c r="L998" s="5">
        <f t="shared" si="114"/>
        <v>10</v>
      </c>
    </row>
    <row r="999" spans="1:12" x14ac:dyDescent="0.45">
      <c r="A999" t="s">
        <v>570</v>
      </c>
      <c r="B999" t="s">
        <v>571</v>
      </c>
      <c r="C999" t="s">
        <v>1001</v>
      </c>
      <c r="D999" s="239" t="str">
        <f t="shared" si="116"/>
        <v>CP944-2X Week P NORM KIG10_0</v>
      </c>
      <c r="E999" s="239" t="str">
        <f t="shared" si="117"/>
        <v>RETURN - 2nd don of the week -BONUS</v>
      </c>
      <c r="F999" s="239" t="str">
        <f t="shared" si="118"/>
        <v>CP944-RETURN - 2nd don of the week -BONUS</v>
      </c>
      <c r="G999" s="147">
        <f t="shared" si="119"/>
        <v>20</v>
      </c>
      <c r="H999" s="240">
        <v>0</v>
      </c>
      <c r="I999" s="240"/>
      <c r="J999" s="240">
        <f t="shared" si="115"/>
        <v>20</v>
      </c>
      <c r="K999" s="241">
        <f t="shared" si="120"/>
        <v>30</v>
      </c>
      <c r="L999" s="240">
        <f t="shared" si="114"/>
        <v>-10</v>
      </c>
    </row>
    <row r="1000" spans="1:12" x14ac:dyDescent="0.45">
      <c r="A1000" t="s">
        <v>570</v>
      </c>
      <c r="B1000" t="s">
        <v>571</v>
      </c>
      <c r="C1000" t="s">
        <v>1002</v>
      </c>
      <c r="D1000" s="239" t="str">
        <f t="shared" si="116"/>
        <v>CP944-2X Week P NORM KIG10_2</v>
      </c>
      <c r="E1000" s="239" t="str">
        <f t="shared" si="117"/>
        <v>RETURN - 2nd don of the week -BONUS</v>
      </c>
      <c r="F1000" s="239" t="str">
        <f t="shared" si="118"/>
        <v>CP944-RETURN - 2nd don of the week -BONUS</v>
      </c>
      <c r="G1000" s="147">
        <f t="shared" si="119"/>
        <v>20</v>
      </c>
      <c r="H1000" s="240">
        <v>0</v>
      </c>
      <c r="I1000" s="240"/>
      <c r="J1000" s="240">
        <f t="shared" si="115"/>
        <v>20</v>
      </c>
      <c r="K1000" s="241">
        <f t="shared" si="120"/>
        <v>20</v>
      </c>
      <c r="L1000" s="240">
        <f t="shared" si="114"/>
        <v>0</v>
      </c>
    </row>
    <row r="1001" spans="1:12" x14ac:dyDescent="0.45">
      <c r="A1001" s="238" t="s">
        <v>570</v>
      </c>
      <c r="B1001" s="238" t="s">
        <v>571</v>
      </c>
      <c r="C1001" t="s">
        <v>1003</v>
      </c>
      <c r="D1001" s="239" t="str">
        <f t="shared" si="116"/>
        <v>CP944-2X Week P NORM KIG10_3</v>
      </c>
      <c r="E1001" s="239" t="str">
        <f t="shared" si="117"/>
        <v>RETURN - 2nd don of the week -BONUS</v>
      </c>
      <c r="F1001" s="239" t="str">
        <f t="shared" si="118"/>
        <v>CP944-RETURN - 2nd don of the week -BONUS</v>
      </c>
      <c r="G1001" s="147">
        <f t="shared" si="119"/>
        <v>20</v>
      </c>
      <c r="H1001" s="240">
        <v>0</v>
      </c>
      <c r="I1001" s="240"/>
      <c r="J1001" s="240">
        <f t="shared" si="115"/>
        <v>20</v>
      </c>
      <c r="K1001" s="241">
        <f t="shared" si="120"/>
        <v>20</v>
      </c>
      <c r="L1001" s="240">
        <f t="shared" si="114"/>
        <v>0</v>
      </c>
    </row>
    <row r="1002" spans="1:12" x14ac:dyDescent="0.45">
      <c r="A1002" s="238" t="s">
        <v>570</v>
      </c>
      <c r="B1002" s="238" t="s">
        <v>571</v>
      </c>
      <c r="C1002" t="s">
        <v>1004</v>
      </c>
      <c r="D1002" s="239" t="str">
        <f t="shared" si="116"/>
        <v>CP944-2X Week P NORM KIG10_4</v>
      </c>
      <c r="E1002" s="239" t="str">
        <f t="shared" si="117"/>
        <v>RETURN - 2nd don of the week -BONUS</v>
      </c>
      <c r="F1002" s="239" t="str">
        <f t="shared" si="118"/>
        <v>CP944-RETURN - 2nd don of the week -BONUS</v>
      </c>
      <c r="G1002" s="147">
        <f t="shared" si="119"/>
        <v>20</v>
      </c>
      <c r="H1002" s="240">
        <v>0</v>
      </c>
      <c r="I1002" s="240"/>
      <c r="J1002" s="240">
        <f t="shared" si="115"/>
        <v>20</v>
      </c>
      <c r="K1002" s="241">
        <f t="shared" si="120"/>
        <v>20</v>
      </c>
      <c r="L1002" s="240">
        <f t="shared" si="114"/>
        <v>0</v>
      </c>
    </row>
    <row r="1003" spans="1:12" x14ac:dyDescent="0.45">
      <c r="A1003" t="s">
        <v>570</v>
      </c>
      <c r="B1003" t="s">
        <v>571</v>
      </c>
      <c r="C1003" s="238" t="s">
        <v>1005</v>
      </c>
      <c r="D1003" s="239" t="str">
        <f t="shared" si="116"/>
        <v>CP944-2X Week P NORM KIG10-1</v>
      </c>
      <c r="E1003" s="239" t="str">
        <f t="shared" si="117"/>
        <v>RETURN - 2nd don of the week -BONUS</v>
      </c>
      <c r="F1003" s="239" t="str">
        <f t="shared" si="118"/>
        <v>CP944-RETURN - 2nd don of the week -BONUS</v>
      </c>
      <c r="G1003" s="147">
        <f t="shared" si="119"/>
        <v>20</v>
      </c>
      <c r="H1003" s="240">
        <v>0</v>
      </c>
      <c r="I1003" s="240"/>
      <c r="J1003" s="240">
        <f t="shared" si="115"/>
        <v>20</v>
      </c>
      <c r="K1003" s="241">
        <f t="shared" si="120"/>
        <v>20</v>
      </c>
      <c r="L1003" s="240">
        <f t="shared" si="114"/>
        <v>0</v>
      </c>
    </row>
    <row r="1004" spans="1:12" x14ac:dyDescent="0.45">
      <c r="A1004" t="s">
        <v>570</v>
      </c>
      <c r="B1004" t="s">
        <v>571</v>
      </c>
      <c r="C1004" t="s">
        <v>945</v>
      </c>
      <c r="D1004" s="36" t="str">
        <f t="shared" si="116"/>
        <v>CP944-2X Week P RSV Pre-Existing</v>
      </c>
      <c r="E1004" s="36" t="str">
        <f t="shared" si="117"/>
        <v>RETURN - 2nd don of the week -BONUS</v>
      </c>
      <c r="F1004" s="36" t="str">
        <f t="shared" si="118"/>
        <v>CP944-RETURN - 2nd don of the week -BONUS</v>
      </c>
      <c r="G1004" s="147">
        <f t="shared" si="119"/>
        <v>20</v>
      </c>
      <c r="H1004" s="5">
        <v>10</v>
      </c>
      <c r="J1004" s="5">
        <f t="shared" si="115"/>
        <v>30</v>
      </c>
      <c r="K1004" s="143">
        <f t="shared" si="120"/>
        <v>30</v>
      </c>
      <c r="L1004" s="5">
        <f t="shared" si="114"/>
        <v>0</v>
      </c>
    </row>
    <row r="1005" spans="1:12" x14ac:dyDescent="0.45">
      <c r="A1005" t="s">
        <v>570</v>
      </c>
      <c r="B1005" t="s">
        <v>571</v>
      </c>
      <c r="C1005" t="s">
        <v>946</v>
      </c>
      <c r="D1005" s="36" t="str">
        <f t="shared" si="116"/>
        <v>CP944-P Anti-D Pre-Existing Standard</v>
      </c>
      <c r="E1005" s="36" t="str">
        <f t="shared" si="117"/>
        <v>RETURN - 1st don of the week -STD</v>
      </c>
      <c r="F1005" s="36" t="str">
        <f t="shared" si="118"/>
        <v>CP944-RETURN - 1st don of the week -STD</v>
      </c>
      <c r="G1005" s="147">
        <f t="shared" si="119"/>
        <v>55</v>
      </c>
      <c r="H1005" s="5">
        <v>20</v>
      </c>
      <c r="J1005" s="5">
        <f t="shared" si="115"/>
        <v>75</v>
      </c>
      <c r="K1005" s="143">
        <f t="shared" si="120"/>
        <v>65</v>
      </c>
      <c r="L1005" s="5">
        <f t="shared" si="114"/>
        <v>10</v>
      </c>
    </row>
    <row r="1006" spans="1:12" x14ac:dyDescent="0.45">
      <c r="A1006" t="s">
        <v>570</v>
      </c>
      <c r="B1006" t="s">
        <v>571</v>
      </c>
      <c r="C1006" t="s">
        <v>947</v>
      </c>
      <c r="D1006" s="36" t="str">
        <f t="shared" si="116"/>
        <v>CP944-P Anti-D Standard</v>
      </c>
      <c r="E1006" s="239" t="str">
        <f t="shared" si="117"/>
        <v>RETURN - 1st don of the week -STD</v>
      </c>
      <c r="F1006" s="36" t="str">
        <f t="shared" si="118"/>
        <v>CP944-RETURN - 1st don of the week -STD</v>
      </c>
      <c r="G1006" s="147">
        <f t="shared" si="119"/>
        <v>55</v>
      </c>
      <c r="H1006" s="5">
        <v>20</v>
      </c>
      <c r="J1006" s="5">
        <f t="shared" si="115"/>
        <v>75</v>
      </c>
      <c r="K1006" s="143">
        <f t="shared" si="120"/>
        <v>65</v>
      </c>
      <c r="L1006" s="5">
        <f t="shared" si="114"/>
        <v>10</v>
      </c>
    </row>
    <row r="1007" spans="1:12" x14ac:dyDescent="0.45">
      <c r="A1007" t="s">
        <v>570</v>
      </c>
      <c r="B1007" s="144" t="s">
        <v>571</v>
      </c>
      <c r="C1007" s="144" t="s">
        <v>948</v>
      </c>
      <c r="D1007" s="36" t="str">
        <f t="shared" si="116"/>
        <v>CP944-P CMV Standard</v>
      </c>
      <c r="E1007" s="36" t="str">
        <f t="shared" si="117"/>
        <v>RETURN - 1st don of the week -STD</v>
      </c>
      <c r="F1007" s="36" t="str">
        <f t="shared" si="118"/>
        <v>CP944-RETURN - 1st don of the week -STD</v>
      </c>
      <c r="G1007" s="147">
        <f t="shared" si="119"/>
        <v>55</v>
      </c>
      <c r="H1007" s="5">
        <v>0</v>
      </c>
      <c r="J1007" s="5">
        <f t="shared" si="115"/>
        <v>55</v>
      </c>
      <c r="K1007" s="143">
        <f t="shared" si="120"/>
        <v>55</v>
      </c>
      <c r="L1007" s="5">
        <f t="shared" si="114"/>
        <v>0</v>
      </c>
    </row>
    <row r="1008" spans="1:12" x14ac:dyDescent="0.45">
      <c r="A1008" s="238" t="s">
        <v>570</v>
      </c>
      <c r="B1008" s="238" t="s">
        <v>571</v>
      </c>
      <c r="C1008" t="s">
        <v>949</v>
      </c>
      <c r="D1008" s="239" t="str">
        <f t="shared" si="116"/>
        <v>CP944-P Denovo Non-Injectable</v>
      </c>
      <c r="E1008" s="239">
        <f t="shared" si="117"/>
        <v>0</v>
      </c>
      <c r="F1008" s="239" t="str">
        <f t="shared" si="118"/>
        <v>CP944-0</v>
      </c>
      <c r="G1008" s="147">
        <f t="shared" si="119"/>
        <v>0</v>
      </c>
      <c r="H1008" s="240">
        <v>55</v>
      </c>
      <c r="I1008" s="240"/>
      <c r="J1008" s="240">
        <f t="shared" si="115"/>
        <v>55</v>
      </c>
      <c r="K1008" s="241">
        <f t="shared" si="120"/>
        <v>55</v>
      </c>
      <c r="L1008" s="240">
        <f t="shared" si="114"/>
        <v>0</v>
      </c>
    </row>
    <row r="1009" spans="1:12" x14ac:dyDescent="0.45">
      <c r="A1009" s="238" t="s">
        <v>570</v>
      </c>
      <c r="B1009" s="238" t="s">
        <v>571</v>
      </c>
      <c r="C1009" s="238" t="s">
        <v>950</v>
      </c>
      <c r="D1009" s="239" t="str">
        <f t="shared" si="116"/>
        <v>CP944-P NORM KIG 10 Standard</v>
      </c>
      <c r="E1009" s="239" t="str">
        <f t="shared" si="117"/>
        <v>RETURN - 1st don of the week -STD</v>
      </c>
      <c r="F1009" s="239" t="str">
        <f t="shared" si="118"/>
        <v>CP944-RETURN - 1st don of the week -STD</v>
      </c>
      <c r="G1009" s="147">
        <f t="shared" si="119"/>
        <v>55</v>
      </c>
      <c r="H1009" s="240">
        <v>0</v>
      </c>
      <c r="I1009" s="240"/>
      <c r="J1009" s="240">
        <f t="shared" si="115"/>
        <v>55</v>
      </c>
      <c r="K1009" s="241">
        <f t="shared" si="120"/>
        <v>55</v>
      </c>
      <c r="L1009" s="240">
        <f t="shared" si="114"/>
        <v>0</v>
      </c>
    </row>
    <row r="1010" spans="1:12" x14ac:dyDescent="0.45">
      <c r="A1010" s="238" t="s">
        <v>570</v>
      </c>
      <c r="B1010" s="238" t="s">
        <v>571</v>
      </c>
      <c r="C1010" s="238" t="s">
        <v>951</v>
      </c>
      <c r="D1010" s="239" t="str">
        <f t="shared" si="116"/>
        <v>CP944-P NORM KIG 10-1 Standard</v>
      </c>
      <c r="E1010" s="239" t="str">
        <f t="shared" si="117"/>
        <v>RETURN - 1st don of the week -STD</v>
      </c>
      <c r="F1010" s="239" t="str">
        <f t="shared" si="118"/>
        <v>CP944-RETURN - 1st don of the week -STD</v>
      </c>
      <c r="G1010" s="147">
        <f t="shared" si="119"/>
        <v>55</v>
      </c>
      <c r="H1010" s="240">
        <v>0</v>
      </c>
      <c r="I1010" s="240"/>
      <c r="J1010" s="240">
        <f t="shared" si="115"/>
        <v>55</v>
      </c>
      <c r="K1010" s="241">
        <f t="shared" si="120"/>
        <v>55</v>
      </c>
      <c r="L1010" s="240">
        <f t="shared" si="114"/>
        <v>0</v>
      </c>
    </row>
    <row r="1011" spans="1:12" x14ac:dyDescent="0.45">
      <c r="A1011" s="238" t="s">
        <v>570</v>
      </c>
      <c r="B1011" s="238" t="s">
        <v>571</v>
      </c>
      <c r="C1011" s="238" t="s">
        <v>952</v>
      </c>
      <c r="D1011" s="239" t="str">
        <f t="shared" si="116"/>
        <v>CP944-P NORM KIG 10-2 Standard</v>
      </c>
      <c r="E1011" s="239" t="str">
        <f t="shared" si="117"/>
        <v>RETURN - 1st don of the week -STD</v>
      </c>
      <c r="F1011" s="239" t="str">
        <f t="shared" si="118"/>
        <v>CP944-RETURN - 1st don of the week -STD</v>
      </c>
      <c r="G1011" s="147">
        <f t="shared" si="119"/>
        <v>55</v>
      </c>
      <c r="H1011" s="240">
        <v>0</v>
      </c>
      <c r="I1011" s="240"/>
      <c r="J1011" s="240">
        <f t="shared" si="115"/>
        <v>55</v>
      </c>
      <c r="K1011" s="241">
        <f t="shared" si="120"/>
        <v>55</v>
      </c>
      <c r="L1011" s="240">
        <f t="shared" si="114"/>
        <v>0</v>
      </c>
    </row>
    <row r="1012" spans="1:12" x14ac:dyDescent="0.45">
      <c r="A1012" s="238" t="s">
        <v>570</v>
      </c>
      <c r="B1012" s="238" t="s">
        <v>571</v>
      </c>
      <c r="C1012" s="238" t="s">
        <v>953</v>
      </c>
      <c r="D1012" s="239" t="str">
        <f t="shared" si="116"/>
        <v>CP944-P NORM KIG 10-3 Standard</v>
      </c>
      <c r="E1012" s="239" t="str">
        <f t="shared" si="117"/>
        <v>RETURN - 1st don of the week -STD</v>
      </c>
      <c r="F1012" s="239" t="str">
        <f t="shared" si="118"/>
        <v>CP944-RETURN - 1st don of the week -STD</v>
      </c>
      <c r="G1012" s="147">
        <f t="shared" si="119"/>
        <v>55</v>
      </c>
      <c r="H1012" s="240">
        <v>0</v>
      </c>
      <c r="I1012" s="240"/>
      <c r="J1012" s="240">
        <f t="shared" si="115"/>
        <v>55</v>
      </c>
      <c r="K1012" s="241">
        <f t="shared" si="120"/>
        <v>55</v>
      </c>
      <c r="L1012" s="240">
        <f t="shared" si="114"/>
        <v>0</v>
      </c>
    </row>
    <row r="1013" spans="1:12" x14ac:dyDescent="0.45">
      <c r="A1013" s="238" t="s">
        <v>570</v>
      </c>
      <c r="B1013" s="238" t="s">
        <v>571</v>
      </c>
      <c r="C1013" s="238" t="s">
        <v>954</v>
      </c>
      <c r="D1013" s="239" t="str">
        <f t="shared" si="116"/>
        <v>CP944-P NORM KIG 10-4 Standard</v>
      </c>
      <c r="E1013" s="239" t="str">
        <f t="shared" si="117"/>
        <v>RETURN - 1st don of the week -STD</v>
      </c>
      <c r="F1013" s="239" t="str">
        <f t="shared" si="118"/>
        <v>CP944-RETURN - 1st don of the week -STD</v>
      </c>
      <c r="G1013" s="147">
        <f t="shared" si="119"/>
        <v>55</v>
      </c>
      <c r="H1013" s="240">
        <v>0</v>
      </c>
      <c r="I1013" s="240"/>
      <c r="J1013" s="240">
        <f t="shared" si="115"/>
        <v>55</v>
      </c>
      <c r="K1013" s="241">
        <f t="shared" si="120"/>
        <v>55</v>
      </c>
      <c r="L1013" s="240">
        <f t="shared" si="114"/>
        <v>0</v>
      </c>
    </row>
    <row r="1014" spans="1:12" x14ac:dyDescent="0.45">
      <c r="A1014" t="s">
        <v>570</v>
      </c>
      <c r="B1014" t="s">
        <v>571</v>
      </c>
      <c r="C1014" t="s">
        <v>955</v>
      </c>
      <c r="D1014" s="36" t="str">
        <f t="shared" si="116"/>
        <v>CP944-P RSV Pre-Existing Standard</v>
      </c>
      <c r="E1014" s="36" t="str">
        <f t="shared" si="117"/>
        <v>RETURN - 1st don of the week -STD</v>
      </c>
      <c r="F1014" s="36" t="str">
        <f t="shared" si="118"/>
        <v>CP944-RETURN - 1st don of the week -STD</v>
      </c>
      <c r="G1014" s="147">
        <f t="shared" si="119"/>
        <v>55</v>
      </c>
      <c r="H1014" s="5">
        <v>0</v>
      </c>
      <c r="J1014" s="5">
        <f t="shared" si="115"/>
        <v>55</v>
      </c>
      <c r="K1014" s="143">
        <f t="shared" si="120"/>
        <v>55</v>
      </c>
      <c r="L1014" s="5">
        <f t="shared" si="114"/>
        <v>0</v>
      </c>
    </row>
    <row r="1015" spans="1:12" x14ac:dyDescent="0.45">
      <c r="A1015" t="s">
        <v>807</v>
      </c>
      <c r="B1015" t="s">
        <v>808</v>
      </c>
      <c r="C1015" t="s">
        <v>942</v>
      </c>
      <c r="D1015" s="36" t="str">
        <f t="shared" si="116"/>
        <v>CP943-2X Week Anti-D Pre-Existing</v>
      </c>
      <c r="E1015" s="361" t="str">
        <f t="shared" si="117"/>
        <v>RETURN - 2nd don of the week -BONUS</v>
      </c>
      <c r="F1015" s="36" t="str">
        <f t="shared" si="118"/>
        <v>CP943-RETURN - 2nd don of the week -BONUS</v>
      </c>
      <c r="G1015" s="147">
        <f t="shared" si="119"/>
        <v>20</v>
      </c>
      <c r="H1015" s="240">
        <f>200-2*(VLOOKUP(B1015&amp;"-P Anti-D Pre-Existing Standard", AntiDSpecialty,4, FALSE))- 2*(VLOOKUP(B1015&amp;"-P Anti-D Pre-Existing Standard", AntiDSpecialty,5, FALSE))-G1015</f>
        <v>40</v>
      </c>
      <c r="J1015" s="5">
        <f t="shared" si="115"/>
        <v>60</v>
      </c>
      <c r="K1015" s="143">
        <f t="shared" si="120"/>
        <v>20</v>
      </c>
      <c r="L1015" s="5">
        <f t="shared" si="114"/>
        <v>40</v>
      </c>
    </row>
    <row r="1016" spans="1:12" x14ac:dyDescent="0.45">
      <c r="A1016" t="s">
        <v>807</v>
      </c>
      <c r="B1016" t="s">
        <v>808</v>
      </c>
      <c r="C1016" s="238" t="s">
        <v>943</v>
      </c>
      <c r="D1016" s="239" t="str">
        <f t="shared" si="116"/>
        <v>CP943-2X Week P Anti-D</v>
      </c>
      <c r="E1016" s="239" t="str">
        <f t="shared" si="117"/>
        <v>RETURN - 2nd don of the week -BONUS</v>
      </c>
      <c r="F1016" s="239" t="str">
        <f t="shared" si="118"/>
        <v>CP943-RETURN - 2nd don of the week -BONUS</v>
      </c>
      <c r="G1016" s="147">
        <f t="shared" si="119"/>
        <v>20</v>
      </c>
      <c r="H1016" s="240">
        <f>200-2*(VLOOKUP(B1016&amp;"-P Anti-D Standard", AntiDSpecialty,4, FALSE))- 2*(VLOOKUP(B1016&amp;"-P Anti-D Standard", AntiDSpecialty,5, FALSE))-G1016</f>
        <v>40</v>
      </c>
      <c r="I1016" s="240"/>
      <c r="J1016" s="240">
        <f t="shared" si="115"/>
        <v>60</v>
      </c>
      <c r="K1016" s="241">
        <f t="shared" si="120"/>
        <v>20</v>
      </c>
      <c r="L1016" s="240">
        <f t="shared" si="114"/>
        <v>40</v>
      </c>
    </row>
    <row r="1017" spans="1:12" x14ac:dyDescent="0.45">
      <c r="A1017" t="s">
        <v>807</v>
      </c>
      <c r="B1017" s="144" t="s">
        <v>808</v>
      </c>
      <c r="C1017" s="144" t="s">
        <v>944</v>
      </c>
      <c r="D1017" s="36" t="str">
        <f t="shared" si="116"/>
        <v>CP943-2X Week P CMV</v>
      </c>
      <c r="E1017" s="36" t="str">
        <f t="shared" si="117"/>
        <v>RETURN - 2nd don of the week -BONUS</v>
      </c>
      <c r="F1017" s="36" t="str">
        <f t="shared" si="118"/>
        <v>CP943-RETURN - 2nd don of the week -BONUS</v>
      </c>
      <c r="G1017" s="147">
        <f t="shared" si="119"/>
        <v>20</v>
      </c>
      <c r="H1017" s="5">
        <v>10</v>
      </c>
      <c r="J1017" s="5">
        <f t="shared" si="115"/>
        <v>30</v>
      </c>
      <c r="K1017" s="143">
        <f t="shared" si="120"/>
        <v>40</v>
      </c>
      <c r="L1017" s="5">
        <f t="shared" si="114"/>
        <v>-10</v>
      </c>
    </row>
    <row r="1018" spans="1:12" x14ac:dyDescent="0.45">
      <c r="A1018" t="s">
        <v>807</v>
      </c>
      <c r="B1018" t="s">
        <v>808</v>
      </c>
      <c r="C1018" t="s">
        <v>973</v>
      </c>
      <c r="D1018" s="36" t="str">
        <f t="shared" si="116"/>
        <v>CP943-2X Week P Rabies</v>
      </c>
      <c r="E1018" s="36" t="str">
        <f t="shared" si="117"/>
        <v>RETURN - 2nd don of the week -BONUS</v>
      </c>
      <c r="F1018" s="36" t="str">
        <f t="shared" si="118"/>
        <v>CP943-RETURN - 2nd don of the week -BONUS</v>
      </c>
      <c r="G1018" s="147">
        <f t="shared" si="119"/>
        <v>20</v>
      </c>
      <c r="H1018" s="5">
        <v>20</v>
      </c>
      <c r="J1018" s="5">
        <f t="shared" si="115"/>
        <v>40</v>
      </c>
      <c r="K1018" s="143">
        <f t="shared" si="120"/>
        <v>40</v>
      </c>
      <c r="L1018" s="5">
        <f t="shared" ref="L1018:L1081" si="121">J1018-K1018</f>
        <v>0</v>
      </c>
    </row>
    <row r="1019" spans="1:12" x14ac:dyDescent="0.45">
      <c r="A1019" t="s">
        <v>807</v>
      </c>
      <c r="B1019" t="s">
        <v>808</v>
      </c>
      <c r="C1019" t="s">
        <v>974</v>
      </c>
      <c r="D1019" s="36" t="str">
        <f t="shared" si="116"/>
        <v>CP943-2X Week P Rabies HT</v>
      </c>
      <c r="E1019" s="36" t="str">
        <f t="shared" si="117"/>
        <v>RETURN - 2nd don of the week -BONUS</v>
      </c>
      <c r="F1019" s="36" t="str">
        <f t="shared" si="118"/>
        <v>CP943-RETURN - 2nd don of the week -BONUS</v>
      </c>
      <c r="G1019" s="147">
        <f t="shared" si="119"/>
        <v>20</v>
      </c>
      <c r="H1019" s="5">
        <v>20</v>
      </c>
      <c r="J1019" s="5">
        <f t="shared" ref="J1019:J1082" si="122">G1019+H1019+I1019</f>
        <v>40</v>
      </c>
      <c r="K1019" s="143">
        <f t="shared" si="120"/>
        <v>40</v>
      </c>
      <c r="L1019" s="5">
        <f t="shared" si="121"/>
        <v>0</v>
      </c>
    </row>
    <row r="1020" spans="1:12" x14ac:dyDescent="0.45">
      <c r="A1020" t="s">
        <v>807</v>
      </c>
      <c r="B1020" t="s">
        <v>808</v>
      </c>
      <c r="C1020" t="s">
        <v>945</v>
      </c>
      <c r="D1020" s="36" t="str">
        <f t="shared" si="116"/>
        <v>CP943-2X Week P RSV Pre-Existing</v>
      </c>
      <c r="E1020" s="36" t="str">
        <f t="shared" si="117"/>
        <v>RETURN - 2nd don of the week -BONUS</v>
      </c>
      <c r="F1020" s="36" t="str">
        <f t="shared" si="118"/>
        <v>CP943-RETURN - 2nd don of the week -BONUS</v>
      </c>
      <c r="G1020" s="147">
        <f t="shared" si="119"/>
        <v>20</v>
      </c>
      <c r="H1020" s="5">
        <v>10</v>
      </c>
      <c r="J1020" s="5">
        <f t="shared" si="122"/>
        <v>30</v>
      </c>
      <c r="K1020" s="143">
        <f t="shared" si="120"/>
        <v>30</v>
      </c>
      <c r="L1020" s="5">
        <f t="shared" si="121"/>
        <v>0</v>
      </c>
    </row>
    <row r="1021" spans="1:12" x14ac:dyDescent="0.45">
      <c r="A1021" t="s">
        <v>807</v>
      </c>
      <c r="B1021" t="s">
        <v>808</v>
      </c>
      <c r="C1021" t="s">
        <v>967</v>
      </c>
      <c r="D1021" s="36" t="str">
        <f t="shared" si="116"/>
        <v>CP943-2X Week P VZV</v>
      </c>
      <c r="E1021" s="36" t="str">
        <f t="shared" si="117"/>
        <v>RETURN - 2nd don of the week -BONUS</v>
      </c>
      <c r="F1021" s="36" t="str">
        <f t="shared" si="118"/>
        <v>CP943-RETURN - 2nd don of the week -BONUS</v>
      </c>
      <c r="G1021" s="147">
        <f t="shared" si="119"/>
        <v>20</v>
      </c>
      <c r="J1021" s="5">
        <f t="shared" si="122"/>
        <v>20</v>
      </c>
      <c r="K1021" s="143">
        <f t="shared" si="120"/>
        <v>20</v>
      </c>
      <c r="L1021" s="5">
        <f t="shared" si="121"/>
        <v>0</v>
      </c>
    </row>
    <row r="1022" spans="1:12" x14ac:dyDescent="0.45">
      <c r="A1022" t="s">
        <v>807</v>
      </c>
      <c r="B1022" t="s">
        <v>808</v>
      </c>
      <c r="C1022" t="s">
        <v>968</v>
      </c>
      <c r="D1022" s="36" t="str">
        <f t="shared" si="116"/>
        <v>CP943-2X Week P VZV Pre-Existing</v>
      </c>
      <c r="E1022" s="36" t="str">
        <f t="shared" si="117"/>
        <v>RETURN - 2nd don of the week -BONUS</v>
      </c>
      <c r="F1022" s="36" t="str">
        <f t="shared" si="118"/>
        <v>CP943-RETURN - 2nd don of the week -BONUS</v>
      </c>
      <c r="G1022" s="147">
        <f t="shared" si="119"/>
        <v>20</v>
      </c>
      <c r="J1022" s="5">
        <f t="shared" si="122"/>
        <v>20</v>
      </c>
      <c r="K1022" s="143">
        <f t="shared" si="120"/>
        <v>20</v>
      </c>
      <c r="L1022" s="5">
        <f t="shared" si="121"/>
        <v>0</v>
      </c>
    </row>
    <row r="1023" spans="1:12" x14ac:dyDescent="0.45">
      <c r="A1023" t="s">
        <v>807</v>
      </c>
      <c r="B1023" t="s">
        <v>808</v>
      </c>
      <c r="C1023" t="s">
        <v>946</v>
      </c>
      <c r="D1023" s="36" t="str">
        <f t="shared" si="116"/>
        <v>CP943-P Anti-D Pre-Existing Standard</v>
      </c>
      <c r="E1023" s="36" t="str">
        <f t="shared" si="117"/>
        <v>RETURN - 1st don of the week -STD</v>
      </c>
      <c r="F1023" s="36" t="str">
        <f t="shared" si="118"/>
        <v>CP943-RETURN - 1st don of the week -STD</v>
      </c>
      <c r="G1023" s="147">
        <f t="shared" si="119"/>
        <v>50</v>
      </c>
      <c r="H1023" s="5">
        <v>20</v>
      </c>
      <c r="J1023" s="5">
        <f t="shared" si="122"/>
        <v>70</v>
      </c>
      <c r="K1023" s="143">
        <f t="shared" si="120"/>
        <v>50</v>
      </c>
      <c r="L1023" s="5">
        <f t="shared" si="121"/>
        <v>20</v>
      </c>
    </row>
    <row r="1024" spans="1:12" x14ac:dyDescent="0.45">
      <c r="A1024" t="s">
        <v>807</v>
      </c>
      <c r="B1024" t="s">
        <v>808</v>
      </c>
      <c r="C1024" t="s">
        <v>947</v>
      </c>
      <c r="D1024" s="36" t="str">
        <f t="shared" si="116"/>
        <v>CP943-P Anti-D Standard</v>
      </c>
      <c r="E1024" s="239" t="str">
        <f t="shared" si="117"/>
        <v>RETURN - 1st don of the week -STD</v>
      </c>
      <c r="F1024" s="36" t="str">
        <f t="shared" si="118"/>
        <v>CP943-RETURN - 1st don of the week -STD</v>
      </c>
      <c r="G1024" s="147">
        <f t="shared" si="119"/>
        <v>50</v>
      </c>
      <c r="H1024" s="5">
        <v>20</v>
      </c>
      <c r="J1024" s="5">
        <f t="shared" si="122"/>
        <v>70</v>
      </c>
      <c r="K1024" s="143">
        <f t="shared" si="120"/>
        <v>50</v>
      </c>
      <c r="L1024" s="5">
        <f t="shared" si="121"/>
        <v>20</v>
      </c>
    </row>
    <row r="1025" spans="1:12" x14ac:dyDescent="0.45">
      <c r="A1025" t="s">
        <v>807</v>
      </c>
      <c r="B1025" s="144" t="s">
        <v>808</v>
      </c>
      <c r="C1025" s="144" t="s">
        <v>948</v>
      </c>
      <c r="D1025" s="36" t="str">
        <f t="shared" si="116"/>
        <v>CP943-P CMV Standard</v>
      </c>
      <c r="E1025" s="36" t="str">
        <f t="shared" si="117"/>
        <v>RETURN - 1st don of the week -STD</v>
      </c>
      <c r="F1025" s="36" t="str">
        <f t="shared" si="118"/>
        <v>CP943-RETURN - 1st don of the week -STD</v>
      </c>
      <c r="G1025" s="147">
        <f t="shared" si="119"/>
        <v>50</v>
      </c>
      <c r="H1025" s="5">
        <v>0</v>
      </c>
      <c r="J1025" s="5">
        <f t="shared" si="122"/>
        <v>50</v>
      </c>
      <c r="K1025" s="143">
        <f t="shared" si="120"/>
        <v>50</v>
      </c>
      <c r="L1025" s="5">
        <f t="shared" si="121"/>
        <v>0</v>
      </c>
    </row>
    <row r="1026" spans="1:12" x14ac:dyDescent="0.45">
      <c r="A1026" t="s">
        <v>807</v>
      </c>
      <c r="B1026" t="s">
        <v>808</v>
      </c>
      <c r="C1026" t="s">
        <v>949</v>
      </c>
      <c r="D1026" s="239" t="str">
        <f t="shared" si="116"/>
        <v>CP943-P Denovo Non-Injectable</v>
      </c>
      <c r="E1026" s="239">
        <f t="shared" si="117"/>
        <v>0</v>
      </c>
      <c r="F1026" s="239" t="str">
        <f t="shared" si="118"/>
        <v>CP943-0</v>
      </c>
      <c r="G1026" s="147">
        <f t="shared" si="119"/>
        <v>0</v>
      </c>
      <c r="H1026" s="240">
        <v>50</v>
      </c>
      <c r="I1026" s="240"/>
      <c r="J1026" s="240">
        <f t="shared" si="122"/>
        <v>50</v>
      </c>
      <c r="K1026" s="241">
        <f t="shared" si="120"/>
        <v>50</v>
      </c>
      <c r="L1026" s="240">
        <f t="shared" si="121"/>
        <v>0</v>
      </c>
    </row>
    <row r="1027" spans="1:12" x14ac:dyDescent="0.45">
      <c r="A1027" t="s">
        <v>807</v>
      </c>
      <c r="B1027" t="s">
        <v>808</v>
      </c>
      <c r="C1027" t="s">
        <v>975</v>
      </c>
      <c r="D1027" s="36" t="str">
        <f t="shared" si="116"/>
        <v>CP943-P Rabies HT Standard</v>
      </c>
      <c r="E1027" s="36" t="str">
        <f t="shared" si="117"/>
        <v>RETURN - 1st don of the week -STD</v>
      </c>
      <c r="F1027" s="36" t="str">
        <f t="shared" si="118"/>
        <v>CP943-RETURN - 1st don of the week -STD</v>
      </c>
      <c r="G1027" s="147">
        <f t="shared" si="119"/>
        <v>50</v>
      </c>
      <c r="H1027" s="5">
        <v>10</v>
      </c>
      <c r="J1027" s="5">
        <f t="shared" si="122"/>
        <v>60</v>
      </c>
      <c r="K1027" s="143">
        <f t="shared" si="120"/>
        <v>60</v>
      </c>
      <c r="L1027" s="5">
        <f t="shared" si="121"/>
        <v>0</v>
      </c>
    </row>
    <row r="1028" spans="1:12" x14ac:dyDescent="0.45">
      <c r="A1028" t="s">
        <v>807</v>
      </c>
      <c r="B1028" t="s">
        <v>808</v>
      </c>
      <c r="C1028" t="s">
        <v>976</v>
      </c>
      <c r="D1028" s="36" t="str">
        <f t="shared" ref="D1028:D1091" si="123">B1028&amp;"-"&amp;C1028</f>
        <v>CP943-P Rabies Standard</v>
      </c>
      <c r="E1028" s="36" t="str">
        <f t="shared" ref="E1028:E1091" si="124">VLOOKUP(C1028,RULENAMELU,5,FALSE)</f>
        <v>RETURN - 1st don of the week -STD</v>
      </c>
      <c r="F1028" s="36" t="str">
        <f t="shared" ref="F1028:F1091" si="125">B1028&amp;"-"&amp;E1028</f>
        <v>CP943-RETURN - 1st don of the week -STD</v>
      </c>
      <c r="G1028" s="147">
        <f t="shared" ref="G1028:G1091" si="126">IFERROR(VLOOKUP(F1028,SpecialtyBaseLU,37,FALSE),0)</f>
        <v>50</v>
      </c>
      <c r="H1028" s="5">
        <v>10</v>
      </c>
      <c r="J1028" s="5">
        <f t="shared" si="122"/>
        <v>60</v>
      </c>
      <c r="K1028" s="143">
        <f t="shared" ref="K1028:K1091" si="127">VLOOKUP(D1028,CurrentNLDataLU,11,FALSE)</f>
        <v>60</v>
      </c>
      <c r="L1028" s="5">
        <f t="shared" si="121"/>
        <v>0</v>
      </c>
    </row>
    <row r="1029" spans="1:12" x14ac:dyDescent="0.45">
      <c r="A1029" t="s">
        <v>807</v>
      </c>
      <c r="B1029" t="s">
        <v>808</v>
      </c>
      <c r="C1029" t="s">
        <v>955</v>
      </c>
      <c r="D1029" s="36" t="str">
        <f t="shared" si="123"/>
        <v>CP943-P RSV Pre-Existing Standard</v>
      </c>
      <c r="E1029" s="36" t="str">
        <f t="shared" si="124"/>
        <v>RETURN - 1st don of the week -STD</v>
      </c>
      <c r="F1029" s="36" t="str">
        <f t="shared" si="125"/>
        <v>CP943-RETURN - 1st don of the week -STD</v>
      </c>
      <c r="G1029" s="147">
        <f t="shared" si="126"/>
        <v>50</v>
      </c>
      <c r="H1029" s="5">
        <v>0</v>
      </c>
      <c r="J1029" s="5">
        <f t="shared" si="122"/>
        <v>50</v>
      </c>
      <c r="K1029" s="143">
        <f t="shared" si="127"/>
        <v>50</v>
      </c>
      <c r="L1029" s="5">
        <f t="shared" si="121"/>
        <v>0</v>
      </c>
    </row>
    <row r="1030" spans="1:12" x14ac:dyDescent="0.45">
      <c r="A1030" t="s">
        <v>807</v>
      </c>
      <c r="B1030" t="s">
        <v>808</v>
      </c>
      <c r="C1030" t="s">
        <v>956</v>
      </c>
      <c r="D1030" s="36" t="str">
        <f t="shared" si="123"/>
        <v>CP943-P Vaccinia Standard</v>
      </c>
      <c r="E1030" s="36">
        <f t="shared" si="124"/>
        <v>0</v>
      </c>
      <c r="F1030" s="36" t="str">
        <f t="shared" si="125"/>
        <v>CP943-0</v>
      </c>
      <c r="G1030" s="147">
        <f t="shared" si="126"/>
        <v>0</v>
      </c>
      <c r="I1030" s="5">
        <v>100</v>
      </c>
      <c r="J1030" s="5">
        <f t="shared" si="122"/>
        <v>100</v>
      </c>
      <c r="K1030" s="143">
        <f t="shared" si="127"/>
        <v>100</v>
      </c>
      <c r="L1030" s="5">
        <f t="shared" si="121"/>
        <v>0</v>
      </c>
    </row>
    <row r="1031" spans="1:12" x14ac:dyDescent="0.45">
      <c r="A1031" t="s">
        <v>807</v>
      </c>
      <c r="B1031" t="s">
        <v>808</v>
      </c>
      <c r="C1031" t="s">
        <v>971</v>
      </c>
      <c r="D1031" s="36" t="str">
        <f t="shared" si="123"/>
        <v>CP943-P VZV Standard</v>
      </c>
      <c r="E1031" s="36" t="str">
        <f t="shared" si="124"/>
        <v>RETURN - 1st don of the week -STD</v>
      </c>
      <c r="F1031" s="36" t="str">
        <f t="shared" si="125"/>
        <v>CP943-RETURN - 1st don of the week -STD</v>
      </c>
      <c r="G1031" s="147">
        <f t="shared" si="126"/>
        <v>50</v>
      </c>
      <c r="H1031" s="5">
        <v>15</v>
      </c>
      <c r="I1031" s="5">
        <v>0</v>
      </c>
      <c r="J1031" s="5">
        <f t="shared" si="122"/>
        <v>65</v>
      </c>
      <c r="K1031" s="143">
        <f t="shared" si="127"/>
        <v>60</v>
      </c>
      <c r="L1031" s="5">
        <f t="shared" si="121"/>
        <v>5</v>
      </c>
    </row>
    <row r="1032" spans="1:12" x14ac:dyDescent="0.45">
      <c r="A1032" t="s">
        <v>807</v>
      </c>
      <c r="B1032" t="s">
        <v>808</v>
      </c>
      <c r="C1032" t="s">
        <v>972</v>
      </c>
      <c r="D1032" s="36" t="str">
        <f t="shared" si="123"/>
        <v>CP943-PVZV Pre-Existing Standard</v>
      </c>
      <c r="E1032" s="36" t="str">
        <f t="shared" si="124"/>
        <v>RETURN - 1st don of the week -STD</v>
      </c>
      <c r="F1032" s="36" t="str">
        <f t="shared" si="125"/>
        <v>CP943-RETURN - 1st don of the week -STD</v>
      </c>
      <c r="G1032" s="147">
        <f t="shared" si="126"/>
        <v>50</v>
      </c>
      <c r="H1032" s="5">
        <v>15</v>
      </c>
      <c r="J1032" s="5">
        <f t="shared" si="122"/>
        <v>65</v>
      </c>
      <c r="K1032" s="143">
        <f t="shared" si="127"/>
        <v>65</v>
      </c>
      <c r="L1032" s="5">
        <f t="shared" si="121"/>
        <v>0</v>
      </c>
    </row>
    <row r="1033" spans="1:12" x14ac:dyDescent="0.45">
      <c r="A1033" t="s">
        <v>807</v>
      </c>
      <c r="B1033" t="s">
        <v>808</v>
      </c>
      <c r="C1033" t="s">
        <v>957</v>
      </c>
      <c r="D1033" s="36" t="str">
        <f t="shared" si="123"/>
        <v>CP943-Vaccinia - 1st Donation</v>
      </c>
      <c r="E1033" s="36">
        <f t="shared" si="124"/>
        <v>0</v>
      </c>
      <c r="F1033" s="36" t="str">
        <f t="shared" si="125"/>
        <v>CP943-0</v>
      </c>
      <c r="G1033" s="147">
        <f t="shared" si="126"/>
        <v>0</v>
      </c>
      <c r="I1033" s="5">
        <v>150</v>
      </c>
      <c r="J1033" s="5">
        <f t="shared" si="122"/>
        <v>150</v>
      </c>
      <c r="K1033" s="143">
        <f t="shared" si="127"/>
        <v>150</v>
      </c>
      <c r="L1033" s="5">
        <f t="shared" si="121"/>
        <v>0</v>
      </c>
    </row>
    <row r="1034" spans="1:12" x14ac:dyDescent="0.45">
      <c r="A1034" t="s">
        <v>807</v>
      </c>
      <c r="B1034" t="s">
        <v>808</v>
      </c>
      <c r="C1034" t="s">
        <v>958</v>
      </c>
      <c r="D1034" s="36" t="str">
        <f t="shared" si="123"/>
        <v>CP943-Vaccinia - 2nd Donation</v>
      </c>
      <c r="E1034" s="36">
        <f t="shared" si="124"/>
        <v>0</v>
      </c>
      <c r="F1034" s="36" t="str">
        <f t="shared" si="125"/>
        <v>CP943-0</v>
      </c>
      <c r="G1034" s="147">
        <f t="shared" si="126"/>
        <v>0</v>
      </c>
      <c r="I1034" s="5">
        <v>250</v>
      </c>
      <c r="J1034" s="5">
        <f t="shared" si="122"/>
        <v>250</v>
      </c>
      <c r="K1034" s="143">
        <f t="shared" si="127"/>
        <v>250</v>
      </c>
      <c r="L1034" s="5">
        <f t="shared" si="121"/>
        <v>0</v>
      </c>
    </row>
    <row r="1035" spans="1:12" x14ac:dyDescent="0.45">
      <c r="A1035" t="s">
        <v>807</v>
      </c>
      <c r="B1035" t="s">
        <v>808</v>
      </c>
      <c r="C1035" t="s">
        <v>959</v>
      </c>
      <c r="D1035" s="36" t="str">
        <f t="shared" si="123"/>
        <v>CP943-Vaccinia - 3rd Donation</v>
      </c>
      <c r="E1035" s="36">
        <f t="shared" si="124"/>
        <v>0</v>
      </c>
      <c r="F1035" s="36" t="str">
        <f t="shared" si="125"/>
        <v>CP943-0</v>
      </c>
      <c r="G1035" s="147">
        <f t="shared" si="126"/>
        <v>0</v>
      </c>
      <c r="I1035" s="5">
        <v>300</v>
      </c>
      <c r="J1035" s="5">
        <f t="shared" si="122"/>
        <v>300</v>
      </c>
      <c r="K1035" s="143">
        <f t="shared" si="127"/>
        <v>300</v>
      </c>
      <c r="L1035" s="5">
        <f t="shared" si="121"/>
        <v>0</v>
      </c>
    </row>
    <row r="1036" spans="1:12" x14ac:dyDescent="0.45">
      <c r="A1036" t="s">
        <v>807</v>
      </c>
      <c r="B1036" t="s">
        <v>808</v>
      </c>
      <c r="C1036" t="s">
        <v>960</v>
      </c>
      <c r="D1036" s="36" t="str">
        <f t="shared" si="123"/>
        <v>CP943-Vaccinia - 4th Donation</v>
      </c>
      <c r="E1036" s="36">
        <f t="shared" si="124"/>
        <v>0</v>
      </c>
      <c r="F1036" s="36" t="str">
        <f t="shared" si="125"/>
        <v>CP943-0</v>
      </c>
      <c r="G1036" s="147">
        <f t="shared" si="126"/>
        <v>0</v>
      </c>
      <c r="I1036" s="5">
        <v>300</v>
      </c>
      <c r="J1036" s="5">
        <f t="shared" si="122"/>
        <v>300</v>
      </c>
      <c r="K1036" s="143">
        <f t="shared" si="127"/>
        <v>300</v>
      </c>
      <c r="L1036" s="5">
        <f t="shared" si="121"/>
        <v>0</v>
      </c>
    </row>
    <row r="1037" spans="1:12" x14ac:dyDescent="0.45">
      <c r="A1037" t="s">
        <v>682</v>
      </c>
      <c r="B1037" t="s">
        <v>683</v>
      </c>
      <c r="C1037" t="s">
        <v>942</v>
      </c>
      <c r="D1037" s="36" t="str">
        <f t="shared" si="123"/>
        <v>CP957-2X Week Anti-D Pre-Existing</v>
      </c>
      <c r="E1037" s="36" t="str">
        <f t="shared" si="124"/>
        <v>RETURN - 2nd don of the week -BONUS</v>
      </c>
      <c r="F1037" s="36" t="str">
        <f t="shared" si="125"/>
        <v>CP957-RETURN - 2nd don of the week -BONUS</v>
      </c>
      <c r="G1037" s="147">
        <f t="shared" si="126"/>
        <v>45</v>
      </c>
      <c r="H1037" s="240">
        <f>200-2*(VLOOKUP(B1037&amp;"-P Anti-D Pre-Existing Standard", AntiDSpecialty,4, FALSE))- 2*(VLOOKUP(B1037&amp;"-P Anti-D Pre-Existing Standard", AntiDSpecialty,5, FALSE))-G1037</f>
        <v>45</v>
      </c>
      <c r="J1037" s="5">
        <f t="shared" si="122"/>
        <v>90</v>
      </c>
      <c r="K1037" s="143" t="e">
        <f t="shared" si="127"/>
        <v>#N/A</v>
      </c>
      <c r="L1037" s="5" t="e">
        <f t="shared" si="121"/>
        <v>#N/A</v>
      </c>
    </row>
    <row r="1038" spans="1:12" x14ac:dyDescent="0.45">
      <c r="A1038" t="s">
        <v>682</v>
      </c>
      <c r="B1038" t="s">
        <v>683</v>
      </c>
      <c r="C1038" s="144" t="s">
        <v>1001</v>
      </c>
      <c r="D1038" s="36" t="str">
        <f t="shared" si="123"/>
        <v>CP957-2X Week P NORM KIG10_0</v>
      </c>
      <c r="E1038" s="36" t="str">
        <f t="shared" si="124"/>
        <v>RETURN - 2nd don of the week -BONUS</v>
      </c>
      <c r="F1038" s="36" t="str">
        <f t="shared" si="125"/>
        <v>CP957-RETURN - 2nd don of the week -BONUS</v>
      </c>
      <c r="G1038" s="147">
        <f t="shared" si="126"/>
        <v>45</v>
      </c>
      <c r="H1038" s="5">
        <v>10</v>
      </c>
      <c r="J1038" s="5">
        <f t="shared" si="122"/>
        <v>55</v>
      </c>
      <c r="K1038" s="143">
        <f t="shared" si="127"/>
        <v>55</v>
      </c>
      <c r="L1038" s="5">
        <f t="shared" si="121"/>
        <v>0</v>
      </c>
    </row>
    <row r="1039" spans="1:12" s="352" customFormat="1" x14ac:dyDescent="0.45">
      <c r="A1039" t="s">
        <v>682</v>
      </c>
      <c r="B1039" t="s">
        <v>683</v>
      </c>
      <c r="C1039" s="144" t="s">
        <v>1002</v>
      </c>
      <c r="D1039" s="36" t="str">
        <f t="shared" si="123"/>
        <v>CP957-2X Week P NORM KIG10_2</v>
      </c>
      <c r="E1039" s="36" t="str">
        <f t="shared" si="124"/>
        <v>RETURN - 2nd don of the week -BONUS</v>
      </c>
      <c r="F1039" s="36" t="str">
        <f t="shared" si="125"/>
        <v>CP957-RETURN - 2nd don of the week -BONUS</v>
      </c>
      <c r="G1039" s="147">
        <f t="shared" si="126"/>
        <v>45</v>
      </c>
      <c r="H1039" s="5">
        <v>0</v>
      </c>
      <c r="I1039" s="5"/>
      <c r="J1039" s="5">
        <f t="shared" si="122"/>
        <v>45</v>
      </c>
      <c r="K1039" s="143">
        <f t="shared" si="127"/>
        <v>45</v>
      </c>
      <c r="L1039" s="5">
        <f t="shared" si="121"/>
        <v>0</v>
      </c>
    </row>
    <row r="1040" spans="1:12" x14ac:dyDescent="0.45">
      <c r="A1040" t="s">
        <v>682</v>
      </c>
      <c r="B1040" t="s">
        <v>683</v>
      </c>
      <c r="C1040" s="144" t="s">
        <v>1003</v>
      </c>
      <c r="D1040" s="36" t="str">
        <f t="shared" si="123"/>
        <v>CP957-2X Week P NORM KIG10_3</v>
      </c>
      <c r="E1040" s="36" t="str">
        <f t="shared" si="124"/>
        <v>RETURN - 2nd don of the week -BONUS</v>
      </c>
      <c r="F1040" s="36" t="str">
        <f t="shared" si="125"/>
        <v>CP957-RETURN - 2nd don of the week -BONUS</v>
      </c>
      <c r="G1040" s="147">
        <f t="shared" si="126"/>
        <v>45</v>
      </c>
      <c r="H1040" s="5">
        <v>0</v>
      </c>
      <c r="J1040" s="5">
        <f t="shared" si="122"/>
        <v>45</v>
      </c>
      <c r="K1040" s="143">
        <f t="shared" si="127"/>
        <v>45</v>
      </c>
      <c r="L1040" s="5">
        <f t="shared" si="121"/>
        <v>0</v>
      </c>
    </row>
    <row r="1041" spans="1:12" x14ac:dyDescent="0.45">
      <c r="A1041" t="s">
        <v>682</v>
      </c>
      <c r="B1041" t="s">
        <v>683</v>
      </c>
      <c r="C1041" s="144" t="s">
        <v>1004</v>
      </c>
      <c r="D1041" s="36" t="str">
        <f t="shared" si="123"/>
        <v>CP957-2X Week P NORM KIG10_4</v>
      </c>
      <c r="E1041" s="36" t="str">
        <f t="shared" si="124"/>
        <v>RETURN - 2nd don of the week -BONUS</v>
      </c>
      <c r="F1041" s="36" t="str">
        <f t="shared" si="125"/>
        <v>CP957-RETURN - 2nd don of the week -BONUS</v>
      </c>
      <c r="G1041" s="147">
        <f t="shared" si="126"/>
        <v>45</v>
      </c>
      <c r="H1041" s="5">
        <v>0</v>
      </c>
      <c r="J1041" s="5">
        <f t="shared" si="122"/>
        <v>45</v>
      </c>
      <c r="K1041" s="143">
        <f t="shared" si="127"/>
        <v>45</v>
      </c>
      <c r="L1041" s="5">
        <f t="shared" si="121"/>
        <v>0</v>
      </c>
    </row>
    <row r="1042" spans="1:12" x14ac:dyDescent="0.45">
      <c r="A1042" t="s">
        <v>682</v>
      </c>
      <c r="B1042" t="s">
        <v>683</v>
      </c>
      <c r="C1042" t="s">
        <v>1005</v>
      </c>
      <c r="D1042" s="36" t="str">
        <f t="shared" si="123"/>
        <v>CP957-2X Week P NORM KIG10-1</v>
      </c>
      <c r="E1042" s="36" t="str">
        <f t="shared" si="124"/>
        <v>RETURN - 2nd don of the week -BONUS</v>
      </c>
      <c r="F1042" s="36" t="str">
        <f t="shared" si="125"/>
        <v>CP957-RETURN - 2nd don of the week -BONUS</v>
      </c>
      <c r="G1042" s="147">
        <f t="shared" si="126"/>
        <v>45</v>
      </c>
      <c r="J1042" s="5">
        <f t="shared" si="122"/>
        <v>45</v>
      </c>
      <c r="K1042" s="143">
        <f t="shared" si="127"/>
        <v>45</v>
      </c>
      <c r="L1042" s="5">
        <f t="shared" si="121"/>
        <v>0</v>
      </c>
    </row>
    <row r="1043" spans="1:12" x14ac:dyDescent="0.45">
      <c r="A1043" t="s">
        <v>682</v>
      </c>
      <c r="B1043" t="s">
        <v>683</v>
      </c>
      <c r="C1043" t="s">
        <v>945</v>
      </c>
      <c r="D1043" s="36" t="str">
        <f t="shared" si="123"/>
        <v>CP957-2X Week P RSV Pre-Existing</v>
      </c>
      <c r="E1043" s="36" t="str">
        <f t="shared" si="124"/>
        <v>RETURN - 2nd don of the week -BONUS</v>
      </c>
      <c r="F1043" s="36" t="str">
        <f t="shared" si="125"/>
        <v>CP957-RETURN - 2nd don of the week -BONUS</v>
      </c>
      <c r="G1043" s="147">
        <f t="shared" si="126"/>
        <v>45</v>
      </c>
      <c r="H1043" s="5">
        <v>10</v>
      </c>
      <c r="J1043" s="5">
        <f t="shared" si="122"/>
        <v>55</v>
      </c>
      <c r="K1043" s="143">
        <f t="shared" si="127"/>
        <v>55</v>
      </c>
      <c r="L1043" s="5">
        <f t="shared" si="121"/>
        <v>0</v>
      </c>
    </row>
    <row r="1044" spans="1:12" x14ac:dyDescent="0.45">
      <c r="A1044" t="s">
        <v>682</v>
      </c>
      <c r="B1044" t="s">
        <v>683</v>
      </c>
      <c r="C1044" t="s">
        <v>946</v>
      </c>
      <c r="D1044" s="36" t="str">
        <f t="shared" si="123"/>
        <v>CP957-P Anti-D Pre-Existing Standard</v>
      </c>
      <c r="E1044" s="450" t="str">
        <f t="shared" si="124"/>
        <v>RETURN - 1st don of the week -STD</v>
      </c>
      <c r="F1044" s="36" t="str">
        <f t="shared" si="125"/>
        <v>CP957-RETURN - 1st don of the week -STD</v>
      </c>
      <c r="G1044" s="147">
        <f t="shared" si="126"/>
        <v>35</v>
      </c>
      <c r="H1044" s="5">
        <v>20</v>
      </c>
      <c r="J1044" s="5">
        <f t="shared" si="122"/>
        <v>55</v>
      </c>
      <c r="K1044" s="143">
        <f t="shared" si="127"/>
        <v>45</v>
      </c>
      <c r="L1044" s="5">
        <f t="shared" si="121"/>
        <v>10</v>
      </c>
    </row>
    <row r="1045" spans="1:12" x14ac:dyDescent="0.45">
      <c r="A1045" t="s">
        <v>682</v>
      </c>
      <c r="B1045" t="s">
        <v>683</v>
      </c>
      <c r="C1045" s="144" t="s">
        <v>950</v>
      </c>
      <c r="D1045" s="36" t="str">
        <f t="shared" si="123"/>
        <v>CP957-P NORM KIG 10 Standard</v>
      </c>
      <c r="E1045" s="36" t="str">
        <f t="shared" si="124"/>
        <v>RETURN - 1st don of the week -STD</v>
      </c>
      <c r="F1045" s="36" t="str">
        <f t="shared" si="125"/>
        <v>CP957-RETURN - 1st don of the week -STD</v>
      </c>
      <c r="G1045" s="147">
        <f t="shared" si="126"/>
        <v>35</v>
      </c>
      <c r="H1045" s="5">
        <v>0</v>
      </c>
      <c r="J1045" s="5">
        <f t="shared" si="122"/>
        <v>35</v>
      </c>
      <c r="K1045" s="143">
        <f t="shared" si="127"/>
        <v>35</v>
      </c>
      <c r="L1045" s="5">
        <f t="shared" si="121"/>
        <v>0</v>
      </c>
    </row>
    <row r="1046" spans="1:12" x14ac:dyDescent="0.45">
      <c r="A1046" t="s">
        <v>682</v>
      </c>
      <c r="B1046" t="s">
        <v>683</v>
      </c>
      <c r="C1046" s="144" t="s">
        <v>951</v>
      </c>
      <c r="D1046" s="36" t="str">
        <f t="shared" si="123"/>
        <v>CP957-P NORM KIG 10-1 Standard</v>
      </c>
      <c r="E1046" s="36" t="str">
        <f t="shared" si="124"/>
        <v>RETURN - 1st don of the week -STD</v>
      </c>
      <c r="F1046" s="36" t="str">
        <f t="shared" si="125"/>
        <v>CP957-RETURN - 1st don of the week -STD</v>
      </c>
      <c r="G1046" s="147">
        <f t="shared" si="126"/>
        <v>35</v>
      </c>
      <c r="H1046" s="5">
        <v>0</v>
      </c>
      <c r="J1046" s="5">
        <f t="shared" si="122"/>
        <v>35</v>
      </c>
      <c r="K1046" s="143">
        <f t="shared" si="127"/>
        <v>35</v>
      </c>
      <c r="L1046" s="5">
        <f t="shared" si="121"/>
        <v>0</v>
      </c>
    </row>
    <row r="1047" spans="1:12" x14ac:dyDescent="0.45">
      <c r="A1047" t="s">
        <v>682</v>
      </c>
      <c r="B1047" t="s">
        <v>683</v>
      </c>
      <c r="C1047" s="144" t="s">
        <v>952</v>
      </c>
      <c r="D1047" s="36" t="str">
        <f t="shared" si="123"/>
        <v>CP957-P NORM KIG 10-2 Standard</v>
      </c>
      <c r="E1047" s="36" t="str">
        <f t="shared" si="124"/>
        <v>RETURN - 1st don of the week -STD</v>
      </c>
      <c r="F1047" s="36" t="str">
        <f t="shared" si="125"/>
        <v>CP957-RETURN - 1st don of the week -STD</v>
      </c>
      <c r="G1047" s="147">
        <f t="shared" si="126"/>
        <v>35</v>
      </c>
      <c r="H1047" s="5">
        <v>0</v>
      </c>
      <c r="J1047" s="5">
        <f t="shared" si="122"/>
        <v>35</v>
      </c>
      <c r="K1047" s="143">
        <f t="shared" si="127"/>
        <v>35</v>
      </c>
      <c r="L1047" s="5">
        <f t="shared" si="121"/>
        <v>0</v>
      </c>
    </row>
    <row r="1048" spans="1:12" x14ac:dyDescent="0.45">
      <c r="A1048" t="s">
        <v>682</v>
      </c>
      <c r="B1048" t="s">
        <v>683</v>
      </c>
      <c r="C1048" s="144" t="s">
        <v>953</v>
      </c>
      <c r="D1048" s="36" t="str">
        <f t="shared" si="123"/>
        <v>CP957-P NORM KIG 10-3 Standard</v>
      </c>
      <c r="E1048" s="36" t="str">
        <f t="shared" si="124"/>
        <v>RETURN - 1st don of the week -STD</v>
      </c>
      <c r="F1048" s="36" t="str">
        <f t="shared" si="125"/>
        <v>CP957-RETURN - 1st don of the week -STD</v>
      </c>
      <c r="G1048" s="147">
        <f t="shared" si="126"/>
        <v>35</v>
      </c>
      <c r="H1048" s="5">
        <v>0</v>
      </c>
      <c r="J1048" s="5">
        <f t="shared" si="122"/>
        <v>35</v>
      </c>
      <c r="K1048" s="143">
        <f t="shared" si="127"/>
        <v>35</v>
      </c>
      <c r="L1048" s="5">
        <f t="shared" si="121"/>
        <v>0</v>
      </c>
    </row>
    <row r="1049" spans="1:12" x14ac:dyDescent="0.45">
      <c r="A1049" t="s">
        <v>682</v>
      </c>
      <c r="B1049" t="s">
        <v>683</v>
      </c>
      <c r="C1049" s="144" t="s">
        <v>954</v>
      </c>
      <c r="D1049" s="36" t="str">
        <f t="shared" si="123"/>
        <v>CP957-P NORM KIG 10-4 Standard</v>
      </c>
      <c r="E1049" s="36" t="str">
        <f t="shared" si="124"/>
        <v>RETURN - 1st don of the week -STD</v>
      </c>
      <c r="F1049" s="36" t="str">
        <f t="shared" si="125"/>
        <v>CP957-RETURN - 1st don of the week -STD</v>
      </c>
      <c r="G1049" s="147">
        <f t="shared" si="126"/>
        <v>35</v>
      </c>
      <c r="H1049" s="5">
        <v>0</v>
      </c>
      <c r="J1049" s="5">
        <f t="shared" si="122"/>
        <v>35</v>
      </c>
      <c r="K1049" s="143">
        <f t="shared" si="127"/>
        <v>35</v>
      </c>
      <c r="L1049" s="5">
        <f t="shared" si="121"/>
        <v>0</v>
      </c>
    </row>
    <row r="1050" spans="1:12" x14ac:dyDescent="0.45">
      <c r="A1050" t="s">
        <v>682</v>
      </c>
      <c r="B1050" t="s">
        <v>683</v>
      </c>
      <c r="C1050" t="s">
        <v>955</v>
      </c>
      <c r="D1050" s="36" t="str">
        <f t="shared" si="123"/>
        <v>CP957-P RSV Pre-Existing Standard</v>
      </c>
      <c r="E1050" s="36" t="str">
        <f t="shared" si="124"/>
        <v>RETURN - 1st don of the week -STD</v>
      </c>
      <c r="F1050" s="36" t="str">
        <f t="shared" si="125"/>
        <v>CP957-RETURN - 1st don of the week -STD</v>
      </c>
      <c r="G1050" s="147">
        <f t="shared" si="126"/>
        <v>35</v>
      </c>
      <c r="H1050" s="5">
        <v>0</v>
      </c>
      <c r="J1050" s="5">
        <f t="shared" si="122"/>
        <v>35</v>
      </c>
      <c r="K1050" s="143">
        <f t="shared" si="127"/>
        <v>40</v>
      </c>
      <c r="L1050" s="5">
        <f t="shared" si="121"/>
        <v>-5</v>
      </c>
    </row>
    <row r="1051" spans="1:12" x14ac:dyDescent="0.45">
      <c r="A1051" t="s">
        <v>1034</v>
      </c>
      <c r="B1051" t="s">
        <v>93</v>
      </c>
      <c r="C1051" t="s">
        <v>942</v>
      </c>
      <c r="D1051" s="36" t="str">
        <f t="shared" si="123"/>
        <v>CP529-2X Week Anti-D Pre-Existing</v>
      </c>
      <c r="E1051" s="361" t="str">
        <f t="shared" si="124"/>
        <v>RETURN - 2nd don of the week -BONUS</v>
      </c>
      <c r="F1051" s="36" t="str">
        <f t="shared" si="125"/>
        <v>CP529-RETURN - 2nd don of the week -BONUS</v>
      </c>
      <c r="G1051" s="147">
        <f t="shared" si="126"/>
        <v>10</v>
      </c>
      <c r="H1051" s="240">
        <f>200-2*(VLOOKUP(B1051&amp;"-P Anti-D Pre-Existing Standard", AntiDSpecialty,4, FALSE))- 2*(VLOOKUP(B1051&amp;"-P Anti-D Pre-Existing Standard", AntiDSpecialty,5, FALSE))-G1051</f>
        <v>40</v>
      </c>
      <c r="J1051" s="5">
        <f t="shared" si="122"/>
        <v>50</v>
      </c>
      <c r="K1051" s="143">
        <f t="shared" si="127"/>
        <v>10</v>
      </c>
      <c r="L1051" s="5">
        <f t="shared" si="121"/>
        <v>40</v>
      </c>
    </row>
    <row r="1052" spans="1:12" x14ac:dyDescent="0.45">
      <c r="A1052" t="s">
        <v>1034</v>
      </c>
      <c r="B1052" t="s">
        <v>93</v>
      </c>
      <c r="C1052" t="s">
        <v>943</v>
      </c>
      <c r="D1052" s="36" t="str">
        <f t="shared" si="123"/>
        <v>CP529-2X Week P Anti-D</v>
      </c>
      <c r="E1052" s="239" t="str">
        <f t="shared" si="124"/>
        <v>RETURN - 2nd don of the week -BONUS</v>
      </c>
      <c r="F1052" s="36" t="str">
        <f t="shared" si="125"/>
        <v>CP529-RETURN - 2nd don of the week -BONUS</v>
      </c>
      <c r="G1052" s="147">
        <f t="shared" si="126"/>
        <v>10</v>
      </c>
      <c r="H1052" s="240">
        <f>200-2*(VLOOKUP(B1052&amp;"-P Anti-D Standard", AntiDSpecialty,4, FALSE))- 2*(VLOOKUP(B1052&amp;"-P Anti-D Standard", AntiDSpecialty,5, FALSE))-G1052</f>
        <v>40</v>
      </c>
      <c r="J1052" s="5">
        <f t="shared" si="122"/>
        <v>50</v>
      </c>
      <c r="K1052" s="143">
        <f t="shared" si="127"/>
        <v>10</v>
      </c>
      <c r="L1052" s="5">
        <f t="shared" si="121"/>
        <v>40</v>
      </c>
    </row>
    <row r="1053" spans="1:12" x14ac:dyDescent="0.45">
      <c r="A1053" t="s">
        <v>1034</v>
      </c>
      <c r="B1053" t="s">
        <v>93</v>
      </c>
      <c r="C1053" s="144" t="s">
        <v>1001</v>
      </c>
      <c r="D1053" s="36" t="str">
        <f t="shared" si="123"/>
        <v>CP529-2X Week P NORM KIG10_0</v>
      </c>
      <c r="E1053" s="36" t="str">
        <f t="shared" si="124"/>
        <v>RETURN - 2nd don of the week -BONUS</v>
      </c>
      <c r="F1053" s="36" t="str">
        <f t="shared" si="125"/>
        <v>CP529-RETURN - 2nd don of the week -BONUS</v>
      </c>
      <c r="G1053" s="147">
        <f t="shared" si="126"/>
        <v>10</v>
      </c>
      <c r="H1053" s="5">
        <v>10</v>
      </c>
      <c r="J1053" s="5">
        <f t="shared" si="122"/>
        <v>20</v>
      </c>
      <c r="K1053" s="143">
        <f t="shared" si="127"/>
        <v>20</v>
      </c>
      <c r="L1053" s="5">
        <f t="shared" si="121"/>
        <v>0</v>
      </c>
    </row>
    <row r="1054" spans="1:12" x14ac:dyDescent="0.45">
      <c r="A1054" t="s">
        <v>1034</v>
      </c>
      <c r="B1054" t="s">
        <v>93</v>
      </c>
      <c r="C1054" s="144" t="s">
        <v>1002</v>
      </c>
      <c r="D1054" s="36" t="str">
        <f t="shared" si="123"/>
        <v>CP529-2X Week P NORM KIG10_2</v>
      </c>
      <c r="E1054" s="36" t="str">
        <f t="shared" si="124"/>
        <v>RETURN - 2nd don of the week -BONUS</v>
      </c>
      <c r="F1054" s="36" t="str">
        <f t="shared" si="125"/>
        <v>CP529-RETURN - 2nd don of the week -BONUS</v>
      </c>
      <c r="G1054" s="147">
        <f t="shared" si="126"/>
        <v>10</v>
      </c>
      <c r="H1054" s="5">
        <v>0</v>
      </c>
      <c r="J1054" s="5">
        <f t="shared" si="122"/>
        <v>10</v>
      </c>
      <c r="K1054" s="143">
        <f t="shared" si="127"/>
        <v>10</v>
      </c>
      <c r="L1054" s="5">
        <f t="shared" si="121"/>
        <v>0</v>
      </c>
    </row>
    <row r="1055" spans="1:12" s="352" customFormat="1" x14ac:dyDescent="0.45">
      <c r="A1055" t="s">
        <v>1034</v>
      </c>
      <c r="B1055" t="s">
        <v>93</v>
      </c>
      <c r="C1055" s="144" t="s">
        <v>1003</v>
      </c>
      <c r="D1055" s="36" t="str">
        <f t="shared" si="123"/>
        <v>CP529-2X Week P NORM KIG10_3</v>
      </c>
      <c r="E1055" s="36" t="str">
        <f t="shared" si="124"/>
        <v>RETURN - 2nd don of the week -BONUS</v>
      </c>
      <c r="F1055" s="36" t="str">
        <f t="shared" si="125"/>
        <v>CP529-RETURN - 2nd don of the week -BONUS</v>
      </c>
      <c r="G1055" s="147">
        <f t="shared" si="126"/>
        <v>10</v>
      </c>
      <c r="H1055" s="5">
        <v>0</v>
      </c>
      <c r="I1055" s="5"/>
      <c r="J1055" s="5">
        <f t="shared" si="122"/>
        <v>10</v>
      </c>
      <c r="K1055" s="143">
        <f t="shared" si="127"/>
        <v>10</v>
      </c>
      <c r="L1055" s="5">
        <f t="shared" si="121"/>
        <v>0</v>
      </c>
    </row>
    <row r="1056" spans="1:12" x14ac:dyDescent="0.45">
      <c r="A1056" t="s">
        <v>1034</v>
      </c>
      <c r="B1056" t="s">
        <v>93</v>
      </c>
      <c r="C1056" s="144" t="s">
        <v>1004</v>
      </c>
      <c r="D1056" s="36" t="str">
        <f t="shared" si="123"/>
        <v>CP529-2X Week P NORM KIG10_4</v>
      </c>
      <c r="E1056" s="36" t="str">
        <f t="shared" si="124"/>
        <v>RETURN - 2nd don of the week -BONUS</v>
      </c>
      <c r="F1056" s="36" t="str">
        <f t="shared" si="125"/>
        <v>CP529-RETURN - 2nd don of the week -BONUS</v>
      </c>
      <c r="G1056" s="147">
        <f t="shared" si="126"/>
        <v>10</v>
      </c>
      <c r="H1056" s="5">
        <v>0</v>
      </c>
      <c r="J1056" s="5">
        <f t="shared" si="122"/>
        <v>10</v>
      </c>
      <c r="K1056" s="143">
        <f t="shared" si="127"/>
        <v>10</v>
      </c>
      <c r="L1056" s="5">
        <f t="shared" si="121"/>
        <v>0</v>
      </c>
    </row>
    <row r="1057" spans="1:12" x14ac:dyDescent="0.45">
      <c r="A1057" t="s">
        <v>1034</v>
      </c>
      <c r="B1057" t="s">
        <v>93</v>
      </c>
      <c r="C1057" t="s">
        <v>1005</v>
      </c>
      <c r="D1057" s="36" t="str">
        <f t="shared" si="123"/>
        <v>CP529-2X Week P NORM KIG10-1</v>
      </c>
      <c r="E1057" s="36" t="str">
        <f t="shared" si="124"/>
        <v>RETURN - 2nd don of the week -BONUS</v>
      </c>
      <c r="F1057" s="36" t="str">
        <f t="shared" si="125"/>
        <v>CP529-RETURN - 2nd don of the week -BONUS</v>
      </c>
      <c r="G1057" s="147">
        <f t="shared" si="126"/>
        <v>10</v>
      </c>
      <c r="J1057" s="5">
        <f t="shared" si="122"/>
        <v>10</v>
      </c>
      <c r="K1057" s="143">
        <f t="shared" si="127"/>
        <v>10</v>
      </c>
      <c r="L1057" s="5">
        <f t="shared" si="121"/>
        <v>0</v>
      </c>
    </row>
    <row r="1058" spans="1:12" x14ac:dyDescent="0.45">
      <c r="A1058" t="s">
        <v>1034</v>
      </c>
      <c r="B1058" s="334" t="s">
        <v>93</v>
      </c>
      <c r="C1058" s="334" t="s">
        <v>945</v>
      </c>
      <c r="D1058" s="36" t="str">
        <f t="shared" si="123"/>
        <v>CP529-2X Week P RSV Pre-Existing</v>
      </c>
      <c r="E1058" s="36" t="str">
        <f t="shared" si="124"/>
        <v>RETURN - 2nd don of the week -BONUS</v>
      </c>
      <c r="F1058" s="36" t="str">
        <f t="shared" si="125"/>
        <v>CP529-RETURN - 2nd don of the week -BONUS</v>
      </c>
      <c r="G1058" s="147">
        <f t="shared" si="126"/>
        <v>10</v>
      </c>
      <c r="H1058" s="5">
        <v>10</v>
      </c>
      <c r="J1058" s="5">
        <f t="shared" si="122"/>
        <v>20</v>
      </c>
      <c r="K1058" s="143">
        <f t="shared" si="127"/>
        <v>20</v>
      </c>
      <c r="L1058" s="5">
        <f t="shared" si="121"/>
        <v>0</v>
      </c>
    </row>
    <row r="1059" spans="1:12" x14ac:dyDescent="0.45">
      <c r="A1059" t="s">
        <v>1034</v>
      </c>
      <c r="B1059" t="s">
        <v>93</v>
      </c>
      <c r="C1059" t="s">
        <v>946</v>
      </c>
      <c r="D1059" s="36" t="str">
        <f t="shared" si="123"/>
        <v>CP529-P Anti-D Pre-Existing Standard</v>
      </c>
      <c r="E1059" s="36" t="str">
        <f t="shared" si="124"/>
        <v>RETURN - 1st don of the week -STD</v>
      </c>
      <c r="F1059" s="36" t="str">
        <f t="shared" si="125"/>
        <v>CP529-RETURN - 1st don of the week -STD</v>
      </c>
      <c r="G1059" s="147">
        <f t="shared" si="126"/>
        <v>55</v>
      </c>
      <c r="H1059" s="5">
        <v>20</v>
      </c>
      <c r="J1059" s="5">
        <f t="shared" si="122"/>
        <v>75</v>
      </c>
      <c r="K1059" s="143">
        <f t="shared" si="127"/>
        <v>55</v>
      </c>
      <c r="L1059" s="5">
        <f t="shared" si="121"/>
        <v>20</v>
      </c>
    </row>
    <row r="1060" spans="1:12" x14ac:dyDescent="0.45">
      <c r="A1060" t="s">
        <v>1034</v>
      </c>
      <c r="B1060" t="s">
        <v>93</v>
      </c>
      <c r="C1060" t="s">
        <v>947</v>
      </c>
      <c r="D1060" s="36" t="str">
        <f t="shared" si="123"/>
        <v>CP529-P Anti-D Standard</v>
      </c>
      <c r="E1060" s="239" t="str">
        <f t="shared" si="124"/>
        <v>RETURN - 1st don of the week -STD</v>
      </c>
      <c r="F1060" s="36" t="str">
        <f t="shared" si="125"/>
        <v>CP529-RETURN - 1st don of the week -STD</v>
      </c>
      <c r="G1060" s="147">
        <f t="shared" si="126"/>
        <v>55</v>
      </c>
      <c r="H1060" s="5">
        <v>20</v>
      </c>
      <c r="J1060" s="5">
        <f t="shared" si="122"/>
        <v>75</v>
      </c>
      <c r="K1060" s="143">
        <f t="shared" si="127"/>
        <v>55</v>
      </c>
      <c r="L1060" s="5">
        <f t="shared" si="121"/>
        <v>20</v>
      </c>
    </row>
    <row r="1061" spans="1:12" x14ac:dyDescent="0.45">
      <c r="A1061" t="s">
        <v>1034</v>
      </c>
      <c r="B1061" t="s">
        <v>93</v>
      </c>
      <c r="C1061" s="144" t="s">
        <v>950</v>
      </c>
      <c r="D1061" s="36" t="str">
        <f t="shared" si="123"/>
        <v>CP529-P NORM KIG 10 Standard</v>
      </c>
      <c r="E1061" s="36" t="str">
        <f t="shared" si="124"/>
        <v>RETURN - 1st don of the week -STD</v>
      </c>
      <c r="F1061" s="36" t="str">
        <f t="shared" si="125"/>
        <v>CP529-RETURN - 1st don of the week -STD</v>
      </c>
      <c r="G1061" s="147">
        <f t="shared" si="126"/>
        <v>55</v>
      </c>
      <c r="H1061" s="5">
        <v>0</v>
      </c>
      <c r="J1061" s="5">
        <f t="shared" si="122"/>
        <v>55</v>
      </c>
      <c r="K1061" s="143">
        <f t="shared" si="127"/>
        <v>55</v>
      </c>
      <c r="L1061" s="5">
        <f t="shared" si="121"/>
        <v>0</v>
      </c>
    </row>
    <row r="1062" spans="1:12" x14ac:dyDescent="0.45">
      <c r="A1062" t="s">
        <v>1034</v>
      </c>
      <c r="B1062" t="s">
        <v>93</v>
      </c>
      <c r="C1062" s="144" t="s">
        <v>951</v>
      </c>
      <c r="D1062" s="36" t="str">
        <f t="shared" si="123"/>
        <v>CP529-P NORM KIG 10-1 Standard</v>
      </c>
      <c r="E1062" s="36" t="str">
        <f t="shared" si="124"/>
        <v>RETURN - 1st don of the week -STD</v>
      </c>
      <c r="F1062" s="36" t="str">
        <f t="shared" si="125"/>
        <v>CP529-RETURN - 1st don of the week -STD</v>
      </c>
      <c r="G1062" s="147">
        <f t="shared" si="126"/>
        <v>55</v>
      </c>
      <c r="H1062" s="5">
        <v>0</v>
      </c>
      <c r="J1062" s="5">
        <f t="shared" si="122"/>
        <v>55</v>
      </c>
      <c r="K1062" s="143">
        <f t="shared" si="127"/>
        <v>55</v>
      </c>
      <c r="L1062" s="5">
        <f t="shared" si="121"/>
        <v>0</v>
      </c>
    </row>
    <row r="1063" spans="1:12" x14ac:dyDescent="0.45">
      <c r="A1063" t="s">
        <v>1034</v>
      </c>
      <c r="B1063" t="s">
        <v>93</v>
      </c>
      <c r="C1063" s="144" t="s">
        <v>952</v>
      </c>
      <c r="D1063" s="36" t="str">
        <f t="shared" si="123"/>
        <v>CP529-P NORM KIG 10-2 Standard</v>
      </c>
      <c r="E1063" s="36" t="str">
        <f t="shared" si="124"/>
        <v>RETURN - 1st don of the week -STD</v>
      </c>
      <c r="F1063" s="36" t="str">
        <f t="shared" si="125"/>
        <v>CP529-RETURN - 1st don of the week -STD</v>
      </c>
      <c r="G1063" s="147">
        <f t="shared" si="126"/>
        <v>55</v>
      </c>
      <c r="H1063" s="5">
        <v>0</v>
      </c>
      <c r="J1063" s="5">
        <f t="shared" si="122"/>
        <v>55</v>
      </c>
      <c r="K1063" s="143">
        <f t="shared" si="127"/>
        <v>55</v>
      </c>
      <c r="L1063" s="5">
        <f t="shared" si="121"/>
        <v>0</v>
      </c>
    </row>
    <row r="1064" spans="1:12" x14ac:dyDescent="0.45">
      <c r="A1064" t="s">
        <v>1034</v>
      </c>
      <c r="B1064" t="s">
        <v>93</v>
      </c>
      <c r="C1064" s="144" t="s">
        <v>953</v>
      </c>
      <c r="D1064" s="36" t="str">
        <f t="shared" si="123"/>
        <v>CP529-P NORM KIG 10-3 Standard</v>
      </c>
      <c r="E1064" s="36" t="str">
        <f t="shared" si="124"/>
        <v>RETURN - 1st don of the week -STD</v>
      </c>
      <c r="F1064" s="36" t="str">
        <f t="shared" si="125"/>
        <v>CP529-RETURN - 1st don of the week -STD</v>
      </c>
      <c r="G1064" s="147">
        <f t="shared" si="126"/>
        <v>55</v>
      </c>
      <c r="H1064" s="5">
        <v>0</v>
      </c>
      <c r="J1064" s="5">
        <f t="shared" si="122"/>
        <v>55</v>
      </c>
      <c r="K1064" s="143">
        <f t="shared" si="127"/>
        <v>55</v>
      </c>
      <c r="L1064" s="5">
        <f t="shared" si="121"/>
        <v>0</v>
      </c>
    </row>
    <row r="1065" spans="1:12" x14ac:dyDescent="0.45">
      <c r="A1065" t="s">
        <v>1034</v>
      </c>
      <c r="B1065" t="s">
        <v>93</v>
      </c>
      <c r="C1065" s="144" t="s">
        <v>954</v>
      </c>
      <c r="D1065" s="36" t="str">
        <f t="shared" si="123"/>
        <v>CP529-P NORM KIG 10-4 Standard</v>
      </c>
      <c r="E1065" s="36" t="str">
        <f t="shared" si="124"/>
        <v>RETURN - 1st don of the week -STD</v>
      </c>
      <c r="F1065" s="36" t="str">
        <f t="shared" si="125"/>
        <v>CP529-RETURN - 1st don of the week -STD</v>
      </c>
      <c r="G1065" s="147">
        <f t="shared" si="126"/>
        <v>55</v>
      </c>
      <c r="H1065" s="5">
        <v>0</v>
      </c>
      <c r="J1065" s="5">
        <f t="shared" si="122"/>
        <v>55</v>
      </c>
      <c r="K1065" s="143">
        <f t="shared" si="127"/>
        <v>55</v>
      </c>
      <c r="L1065" s="5">
        <f t="shared" si="121"/>
        <v>0</v>
      </c>
    </row>
    <row r="1066" spans="1:12" x14ac:dyDescent="0.45">
      <c r="A1066" t="s">
        <v>1034</v>
      </c>
      <c r="B1066" s="334" t="s">
        <v>93</v>
      </c>
      <c r="C1066" s="334" t="s">
        <v>955</v>
      </c>
      <c r="D1066" s="36" t="str">
        <f t="shared" si="123"/>
        <v>CP529-P RSV Pre-Existing Standard</v>
      </c>
      <c r="E1066" s="36" t="str">
        <f t="shared" si="124"/>
        <v>RETURN - 1st don of the week -STD</v>
      </c>
      <c r="F1066" s="36" t="str">
        <f t="shared" si="125"/>
        <v>CP529-RETURN - 1st don of the week -STD</v>
      </c>
      <c r="G1066" s="147">
        <f t="shared" si="126"/>
        <v>55</v>
      </c>
      <c r="J1066" s="5">
        <f t="shared" si="122"/>
        <v>55</v>
      </c>
      <c r="K1066" s="143">
        <f t="shared" si="127"/>
        <v>55</v>
      </c>
      <c r="L1066" s="5">
        <f t="shared" si="121"/>
        <v>0</v>
      </c>
    </row>
    <row r="1067" spans="1:12" x14ac:dyDescent="0.45">
      <c r="A1067" t="s">
        <v>1035</v>
      </c>
      <c r="B1067" t="s">
        <v>46</v>
      </c>
      <c r="C1067" t="s">
        <v>985</v>
      </c>
      <c r="D1067" s="239" t="str">
        <f t="shared" si="123"/>
        <v>CP525-Anthrax Booster Immunization</v>
      </c>
      <c r="E1067" s="239">
        <f t="shared" si="124"/>
        <v>0</v>
      </c>
      <c r="F1067" s="239" t="str">
        <f t="shared" si="125"/>
        <v>CP525-0</v>
      </c>
      <c r="G1067" s="147">
        <f t="shared" si="126"/>
        <v>0</v>
      </c>
      <c r="H1067" s="240"/>
      <c r="I1067" s="240">
        <v>200</v>
      </c>
      <c r="J1067" s="240">
        <f t="shared" si="122"/>
        <v>200</v>
      </c>
      <c r="K1067" s="241">
        <f t="shared" si="127"/>
        <v>200</v>
      </c>
      <c r="L1067" s="240">
        <f t="shared" si="121"/>
        <v>0</v>
      </c>
    </row>
    <row r="1068" spans="1:12" x14ac:dyDescent="0.45">
      <c r="A1068" t="s">
        <v>1035</v>
      </c>
      <c r="B1068" t="s">
        <v>46</v>
      </c>
      <c r="C1068" t="s">
        <v>986</v>
      </c>
      <c r="D1068" s="239" t="str">
        <f t="shared" si="123"/>
        <v>CP525-Anthrax P1 (1 Month Priming) Imm</v>
      </c>
      <c r="E1068" s="239">
        <f t="shared" si="124"/>
        <v>0</v>
      </c>
      <c r="F1068" s="239" t="str">
        <f t="shared" si="125"/>
        <v>CP525-0</v>
      </c>
      <c r="G1068" s="147">
        <f t="shared" si="126"/>
        <v>0</v>
      </c>
      <c r="H1068" s="240"/>
      <c r="I1068" s="240">
        <v>75</v>
      </c>
      <c r="J1068" s="240">
        <f t="shared" si="122"/>
        <v>75</v>
      </c>
      <c r="K1068" s="241">
        <f t="shared" si="127"/>
        <v>75</v>
      </c>
      <c r="L1068" s="240">
        <f t="shared" si="121"/>
        <v>0</v>
      </c>
    </row>
    <row r="1069" spans="1:12" x14ac:dyDescent="0.45">
      <c r="A1069" t="s">
        <v>1035</v>
      </c>
      <c r="B1069" t="s">
        <v>46</v>
      </c>
      <c r="C1069" t="s">
        <v>987</v>
      </c>
      <c r="D1069" s="239" t="str">
        <f t="shared" si="123"/>
        <v>CP525-Anthrax P6 (6 Month Priming) Imm</v>
      </c>
      <c r="E1069" s="239">
        <f t="shared" si="124"/>
        <v>0</v>
      </c>
      <c r="F1069" s="239" t="str">
        <f t="shared" si="125"/>
        <v>CP525-0</v>
      </c>
      <c r="G1069" s="147">
        <f t="shared" si="126"/>
        <v>0</v>
      </c>
      <c r="H1069" s="240"/>
      <c r="I1069" s="240">
        <v>125</v>
      </c>
      <c r="J1069" s="240">
        <f t="shared" si="122"/>
        <v>125</v>
      </c>
      <c r="K1069" s="241">
        <f t="shared" si="127"/>
        <v>125</v>
      </c>
      <c r="L1069" s="240">
        <f t="shared" si="121"/>
        <v>0</v>
      </c>
    </row>
    <row r="1070" spans="1:12" x14ac:dyDescent="0.45">
      <c r="A1070" t="s">
        <v>1035</v>
      </c>
      <c r="B1070" t="s">
        <v>46</v>
      </c>
      <c r="C1070" t="s">
        <v>988</v>
      </c>
      <c r="D1070" s="239" t="str">
        <f t="shared" si="123"/>
        <v>CP525-Anthrax PO (Day 0 Priming) Immun</v>
      </c>
      <c r="E1070" s="239">
        <f t="shared" si="124"/>
        <v>0</v>
      </c>
      <c r="F1070" s="239" t="str">
        <f t="shared" si="125"/>
        <v>CP525-0</v>
      </c>
      <c r="G1070" s="147">
        <f t="shared" si="126"/>
        <v>0</v>
      </c>
      <c r="H1070" s="240"/>
      <c r="I1070" s="240">
        <v>25</v>
      </c>
      <c r="J1070" s="240">
        <f t="shared" si="122"/>
        <v>25</v>
      </c>
      <c r="K1070" s="241">
        <f t="shared" si="127"/>
        <v>25</v>
      </c>
      <c r="L1070" s="240">
        <f t="shared" si="121"/>
        <v>0</v>
      </c>
    </row>
    <row r="1071" spans="1:12" x14ac:dyDescent="0.45">
      <c r="A1071" t="s">
        <v>1035</v>
      </c>
      <c r="B1071" t="s">
        <v>46</v>
      </c>
      <c r="C1071" t="s">
        <v>989</v>
      </c>
      <c r="D1071" s="239" t="str">
        <f t="shared" si="123"/>
        <v>CP525-Anthrax Referral</v>
      </c>
      <c r="E1071" s="239">
        <f t="shared" si="124"/>
        <v>0</v>
      </c>
      <c r="F1071" s="239" t="str">
        <f t="shared" si="125"/>
        <v>CP525-0</v>
      </c>
      <c r="G1071" s="147">
        <f t="shared" si="126"/>
        <v>0</v>
      </c>
      <c r="H1071" s="240"/>
      <c r="I1071" s="240">
        <v>100</v>
      </c>
      <c r="J1071" s="240">
        <f t="shared" si="122"/>
        <v>100</v>
      </c>
      <c r="K1071" s="241">
        <f t="shared" si="127"/>
        <v>100</v>
      </c>
      <c r="L1071" s="240">
        <f t="shared" si="121"/>
        <v>0</v>
      </c>
    </row>
    <row r="1072" spans="1:12" x14ac:dyDescent="0.45">
      <c r="A1072" t="s">
        <v>1035</v>
      </c>
      <c r="B1072" t="s">
        <v>46</v>
      </c>
      <c r="C1072" t="s">
        <v>990</v>
      </c>
      <c r="D1072" s="239" t="str">
        <f t="shared" si="123"/>
        <v>CP525-P Anthrax 1st Donation</v>
      </c>
      <c r="E1072" s="239">
        <f t="shared" si="124"/>
        <v>0</v>
      </c>
      <c r="F1072" s="239" t="str">
        <f t="shared" si="125"/>
        <v>CP525-0</v>
      </c>
      <c r="G1072" s="147">
        <f t="shared" si="126"/>
        <v>0</v>
      </c>
      <c r="H1072" s="240"/>
      <c r="I1072" s="240">
        <v>50</v>
      </c>
      <c r="J1072" s="240">
        <f t="shared" si="122"/>
        <v>50</v>
      </c>
      <c r="K1072" s="241">
        <f t="shared" si="127"/>
        <v>50</v>
      </c>
      <c r="L1072" s="240">
        <f t="shared" si="121"/>
        <v>0</v>
      </c>
    </row>
    <row r="1073" spans="1:12" x14ac:dyDescent="0.45">
      <c r="A1073" t="s">
        <v>1035</v>
      </c>
      <c r="B1073" t="s">
        <v>46</v>
      </c>
      <c r="C1073" t="s">
        <v>991</v>
      </c>
      <c r="D1073" s="239" t="str">
        <f t="shared" si="123"/>
        <v>CP525-P Anthrax 2nd Donation</v>
      </c>
      <c r="E1073" s="239">
        <f t="shared" si="124"/>
        <v>0</v>
      </c>
      <c r="F1073" s="239" t="str">
        <f t="shared" si="125"/>
        <v>CP525-0</v>
      </c>
      <c r="G1073" s="147">
        <f t="shared" si="126"/>
        <v>0</v>
      </c>
      <c r="H1073" s="240"/>
      <c r="I1073" s="240">
        <v>50</v>
      </c>
      <c r="J1073" s="240">
        <f t="shared" si="122"/>
        <v>50</v>
      </c>
      <c r="K1073" s="241">
        <f t="shared" si="127"/>
        <v>50</v>
      </c>
      <c r="L1073" s="240">
        <f t="shared" si="121"/>
        <v>0</v>
      </c>
    </row>
    <row r="1074" spans="1:12" s="352" customFormat="1" x14ac:dyDescent="0.45">
      <c r="A1074" t="s">
        <v>1035</v>
      </c>
      <c r="B1074" t="s">
        <v>46</v>
      </c>
      <c r="C1074" t="s">
        <v>992</v>
      </c>
      <c r="D1074" s="239" t="str">
        <f t="shared" si="123"/>
        <v>CP525-P Anthrax 3rd Donation</v>
      </c>
      <c r="E1074" s="239">
        <f t="shared" si="124"/>
        <v>0</v>
      </c>
      <c r="F1074" s="239" t="str">
        <f t="shared" si="125"/>
        <v>CP525-0</v>
      </c>
      <c r="G1074" s="147">
        <f t="shared" si="126"/>
        <v>0</v>
      </c>
      <c r="H1074" s="240"/>
      <c r="I1074" s="240">
        <v>50</v>
      </c>
      <c r="J1074" s="240">
        <f t="shared" si="122"/>
        <v>50</v>
      </c>
      <c r="K1074" s="241">
        <f t="shared" si="127"/>
        <v>50</v>
      </c>
      <c r="L1074" s="240">
        <f t="shared" si="121"/>
        <v>0</v>
      </c>
    </row>
    <row r="1075" spans="1:12" x14ac:dyDescent="0.45">
      <c r="A1075" t="s">
        <v>1035</v>
      </c>
      <c r="B1075" t="s">
        <v>46</v>
      </c>
      <c r="C1075" t="s">
        <v>993</v>
      </c>
      <c r="D1075" s="239" t="str">
        <f t="shared" si="123"/>
        <v>CP525-P Anthrax 4th Donation</v>
      </c>
      <c r="E1075" s="239">
        <f t="shared" si="124"/>
        <v>0</v>
      </c>
      <c r="F1075" s="239" t="str">
        <f t="shared" si="125"/>
        <v>CP525-0</v>
      </c>
      <c r="G1075" s="147">
        <f t="shared" si="126"/>
        <v>0</v>
      </c>
      <c r="H1075" s="240"/>
      <c r="I1075" s="240">
        <v>50</v>
      </c>
      <c r="J1075" s="240">
        <f t="shared" si="122"/>
        <v>50</v>
      </c>
      <c r="K1075" s="241">
        <f t="shared" si="127"/>
        <v>50</v>
      </c>
      <c r="L1075" s="240">
        <f t="shared" si="121"/>
        <v>0</v>
      </c>
    </row>
    <row r="1076" spans="1:12" x14ac:dyDescent="0.45">
      <c r="A1076" t="s">
        <v>1035</v>
      </c>
      <c r="B1076" t="s">
        <v>46</v>
      </c>
      <c r="C1076" t="s">
        <v>994</v>
      </c>
      <c r="D1076" s="239" t="str">
        <f t="shared" si="123"/>
        <v>CP525-P Anthrax 5th Donation</v>
      </c>
      <c r="E1076" s="239">
        <f t="shared" si="124"/>
        <v>0</v>
      </c>
      <c r="F1076" s="239" t="str">
        <f t="shared" si="125"/>
        <v>CP525-0</v>
      </c>
      <c r="G1076" s="147">
        <f t="shared" si="126"/>
        <v>0</v>
      </c>
      <c r="H1076" s="240"/>
      <c r="I1076" s="240">
        <v>50</v>
      </c>
      <c r="J1076" s="240">
        <f t="shared" si="122"/>
        <v>50</v>
      </c>
      <c r="K1076" s="241">
        <f t="shared" si="127"/>
        <v>50</v>
      </c>
      <c r="L1076" s="240">
        <f t="shared" si="121"/>
        <v>0</v>
      </c>
    </row>
    <row r="1077" spans="1:12" x14ac:dyDescent="0.45">
      <c r="A1077" t="s">
        <v>1035</v>
      </c>
      <c r="B1077" t="s">
        <v>46</v>
      </c>
      <c r="C1077" t="s">
        <v>995</v>
      </c>
      <c r="D1077" s="239" t="str">
        <f t="shared" si="123"/>
        <v>CP525-P Anthrax 6th Donation</v>
      </c>
      <c r="E1077" s="239">
        <f t="shared" si="124"/>
        <v>0</v>
      </c>
      <c r="F1077" s="239" t="str">
        <f t="shared" si="125"/>
        <v>CP525-0</v>
      </c>
      <c r="G1077" s="147">
        <f t="shared" si="126"/>
        <v>0</v>
      </c>
      <c r="H1077" s="240"/>
      <c r="I1077" s="240">
        <v>50</v>
      </c>
      <c r="J1077" s="240">
        <f t="shared" si="122"/>
        <v>50</v>
      </c>
      <c r="K1077" s="241">
        <f t="shared" si="127"/>
        <v>50</v>
      </c>
      <c r="L1077" s="240">
        <f t="shared" si="121"/>
        <v>0</v>
      </c>
    </row>
    <row r="1078" spans="1:12" x14ac:dyDescent="0.45">
      <c r="A1078" t="s">
        <v>1035</v>
      </c>
      <c r="B1078" t="s">
        <v>46</v>
      </c>
      <c r="C1078" t="s">
        <v>996</v>
      </c>
      <c r="D1078" s="239" t="str">
        <f t="shared" si="123"/>
        <v>CP525-P Anthrax 7th Donation</v>
      </c>
      <c r="E1078" s="239">
        <f t="shared" si="124"/>
        <v>0</v>
      </c>
      <c r="F1078" s="239" t="str">
        <f t="shared" si="125"/>
        <v>CP525-0</v>
      </c>
      <c r="G1078" s="147">
        <f t="shared" si="126"/>
        <v>0</v>
      </c>
      <c r="H1078" s="240"/>
      <c r="I1078" s="240">
        <v>50</v>
      </c>
      <c r="J1078" s="240">
        <f t="shared" si="122"/>
        <v>50</v>
      </c>
      <c r="K1078" s="241">
        <f t="shared" si="127"/>
        <v>50</v>
      </c>
      <c r="L1078" s="240">
        <f t="shared" si="121"/>
        <v>0</v>
      </c>
    </row>
    <row r="1079" spans="1:12" x14ac:dyDescent="0.45">
      <c r="A1079" t="s">
        <v>1035</v>
      </c>
      <c r="B1079" t="s">
        <v>46</v>
      </c>
      <c r="C1079" t="s">
        <v>997</v>
      </c>
      <c r="D1079" s="239" t="str">
        <f t="shared" si="123"/>
        <v>CP525-P Anthrax 8th Donation</v>
      </c>
      <c r="E1079" s="239">
        <f t="shared" si="124"/>
        <v>0</v>
      </c>
      <c r="F1079" s="239" t="str">
        <f t="shared" si="125"/>
        <v>CP525-0</v>
      </c>
      <c r="G1079" s="147">
        <f t="shared" si="126"/>
        <v>0</v>
      </c>
      <c r="H1079" s="240"/>
      <c r="I1079" s="240">
        <v>50</v>
      </c>
      <c r="J1079" s="240">
        <f t="shared" si="122"/>
        <v>50</v>
      </c>
      <c r="K1079" s="241">
        <f t="shared" si="127"/>
        <v>50</v>
      </c>
      <c r="L1079" s="240">
        <f t="shared" si="121"/>
        <v>0</v>
      </c>
    </row>
    <row r="1080" spans="1:12" x14ac:dyDescent="0.45">
      <c r="A1080" t="s">
        <v>1035</v>
      </c>
      <c r="B1080" t="s">
        <v>46</v>
      </c>
      <c r="C1080" s="165" t="s">
        <v>998</v>
      </c>
      <c r="D1080" s="239" t="str">
        <f t="shared" si="123"/>
        <v>CP525-P Anthrax Standard</v>
      </c>
      <c r="E1080" s="239">
        <f t="shared" si="124"/>
        <v>0</v>
      </c>
      <c r="F1080" s="239" t="str">
        <f t="shared" si="125"/>
        <v>CP525-0</v>
      </c>
      <c r="G1080" s="147">
        <f t="shared" si="126"/>
        <v>0</v>
      </c>
      <c r="H1080" s="240"/>
      <c r="I1080" s="240">
        <v>100</v>
      </c>
      <c r="J1080" s="240">
        <f t="shared" si="122"/>
        <v>100</v>
      </c>
      <c r="K1080" s="241">
        <f t="shared" si="127"/>
        <v>100</v>
      </c>
      <c r="L1080" s="240">
        <f t="shared" si="121"/>
        <v>0</v>
      </c>
    </row>
    <row r="1081" spans="1:12" x14ac:dyDescent="0.45">
      <c r="A1081" t="s">
        <v>43</v>
      </c>
      <c r="B1081" t="s">
        <v>46</v>
      </c>
      <c r="C1081" t="s">
        <v>942</v>
      </c>
      <c r="D1081" s="36" t="str">
        <f t="shared" si="123"/>
        <v>CP525-2X Week Anti-D Pre-Existing</v>
      </c>
      <c r="E1081" s="36" t="str">
        <f t="shared" si="124"/>
        <v>RETURN - 2nd don of the week -BONUS</v>
      </c>
      <c r="F1081" s="36" t="str">
        <f t="shared" si="125"/>
        <v>CP525-RETURN - 2nd don of the week -BONUS</v>
      </c>
      <c r="G1081" s="147">
        <f t="shared" si="126"/>
        <v>15</v>
      </c>
      <c r="H1081" s="240">
        <f>200-2*(VLOOKUP(B1081&amp;"-P Anti-D Pre-Existing Standard", AntiDSpecialty,4, FALSE))- 2*(VLOOKUP(B1081&amp;"-P Anti-D Pre-Existing Standard", AntiDSpecialty,5, FALSE))-G1081</f>
        <v>35</v>
      </c>
      <c r="J1081" s="5">
        <f t="shared" si="122"/>
        <v>50</v>
      </c>
      <c r="K1081" s="143" t="e">
        <f t="shared" si="127"/>
        <v>#N/A</v>
      </c>
      <c r="L1081" s="5" t="e">
        <f t="shared" si="121"/>
        <v>#N/A</v>
      </c>
    </row>
    <row r="1082" spans="1:12" x14ac:dyDescent="0.45">
      <c r="A1082" t="s">
        <v>43</v>
      </c>
      <c r="B1082" t="s">
        <v>46</v>
      </c>
      <c r="C1082" t="s">
        <v>962</v>
      </c>
      <c r="D1082" s="36" t="str">
        <f t="shared" si="123"/>
        <v>CP525-2X Week P HBS Pre-Existing</v>
      </c>
      <c r="E1082" s="36" t="str">
        <f t="shared" si="124"/>
        <v>RETURN - 2nd don of the week -BONUS</v>
      </c>
      <c r="F1082" s="36" t="str">
        <f t="shared" si="125"/>
        <v>CP525-RETURN - 2nd don of the week -BONUS</v>
      </c>
      <c r="G1082" s="147">
        <f t="shared" si="126"/>
        <v>15</v>
      </c>
      <c r="J1082" s="5">
        <f t="shared" si="122"/>
        <v>15</v>
      </c>
      <c r="K1082" s="143" t="e">
        <f t="shared" si="127"/>
        <v>#N/A</v>
      </c>
      <c r="L1082" s="5" t="e">
        <f t="shared" ref="L1082:L1145" si="128">J1082-K1082</f>
        <v>#N/A</v>
      </c>
    </row>
    <row r="1083" spans="1:12" x14ac:dyDescent="0.45">
      <c r="A1083" t="s">
        <v>43</v>
      </c>
      <c r="B1083" t="s">
        <v>46</v>
      </c>
      <c r="C1083" t="s">
        <v>983</v>
      </c>
      <c r="D1083" s="36" t="str">
        <f t="shared" si="123"/>
        <v>CP525-2X Week P HBS TWINRX</v>
      </c>
      <c r="E1083" s="36" t="str">
        <f t="shared" si="124"/>
        <v>RETURN - 2nd don of the week -BONUS</v>
      </c>
      <c r="F1083" s="36" t="str">
        <f t="shared" si="125"/>
        <v>CP525-RETURN - 2nd don of the week -BONUS</v>
      </c>
      <c r="G1083" s="147">
        <f t="shared" si="126"/>
        <v>15</v>
      </c>
      <c r="J1083" s="5">
        <f t="shared" ref="J1083:J1146" si="129">G1083+H1083+I1083</f>
        <v>15</v>
      </c>
      <c r="K1083" s="143" t="e">
        <f t="shared" si="127"/>
        <v>#N/A</v>
      </c>
      <c r="L1083" s="5" t="e">
        <f t="shared" si="128"/>
        <v>#N/A</v>
      </c>
    </row>
    <row r="1084" spans="1:12" x14ac:dyDescent="0.45">
      <c r="A1084" t="s">
        <v>43</v>
      </c>
      <c r="B1084" s="334" t="s">
        <v>46</v>
      </c>
      <c r="C1084" s="334" t="s">
        <v>945</v>
      </c>
      <c r="D1084" s="36" t="str">
        <f t="shared" si="123"/>
        <v>CP525-2X Week P RSV Pre-Existing</v>
      </c>
      <c r="E1084" s="36" t="str">
        <f t="shared" si="124"/>
        <v>RETURN - 2nd don of the week -BONUS</v>
      </c>
      <c r="F1084" s="36" t="str">
        <f t="shared" si="125"/>
        <v>CP525-RETURN - 2nd don of the week -BONUS</v>
      </c>
      <c r="G1084" s="147">
        <f t="shared" si="126"/>
        <v>15</v>
      </c>
      <c r="H1084" s="5">
        <v>10</v>
      </c>
      <c r="J1084" s="5">
        <f t="shared" si="129"/>
        <v>25</v>
      </c>
      <c r="K1084" s="143">
        <f t="shared" si="127"/>
        <v>25</v>
      </c>
      <c r="L1084" s="5">
        <f t="shared" si="128"/>
        <v>0</v>
      </c>
    </row>
    <row r="1085" spans="1:12" s="352" customFormat="1" x14ac:dyDescent="0.45">
      <c r="A1085" t="s">
        <v>43</v>
      </c>
      <c r="B1085" t="s">
        <v>46</v>
      </c>
      <c r="C1085" t="s">
        <v>968</v>
      </c>
      <c r="D1085" s="36" t="str">
        <f t="shared" si="123"/>
        <v>CP525-2X Week P VZV Pre-Existing</v>
      </c>
      <c r="E1085" s="36" t="str">
        <f t="shared" si="124"/>
        <v>RETURN - 2nd don of the week -BONUS</v>
      </c>
      <c r="F1085" s="36" t="str">
        <f t="shared" si="125"/>
        <v>CP525-RETURN - 2nd don of the week -BONUS</v>
      </c>
      <c r="G1085" s="147">
        <f t="shared" si="126"/>
        <v>15</v>
      </c>
      <c r="H1085" s="5"/>
      <c r="I1085" s="5"/>
      <c r="J1085" s="5">
        <f t="shared" si="129"/>
        <v>15</v>
      </c>
      <c r="K1085" s="143">
        <f t="shared" si="127"/>
        <v>15</v>
      </c>
      <c r="L1085" s="5">
        <f t="shared" si="128"/>
        <v>0</v>
      </c>
    </row>
    <row r="1086" spans="1:12" x14ac:dyDescent="0.45">
      <c r="A1086" t="s">
        <v>43</v>
      </c>
      <c r="B1086" t="s">
        <v>46</v>
      </c>
      <c r="C1086" t="s">
        <v>946</v>
      </c>
      <c r="D1086" s="36" t="str">
        <f t="shared" si="123"/>
        <v>CP525-P Anti-D Pre-Existing Standard</v>
      </c>
      <c r="E1086" s="450" t="str">
        <f t="shared" si="124"/>
        <v>RETURN - 1st don of the week -STD</v>
      </c>
      <c r="F1086" s="36" t="str">
        <f t="shared" si="125"/>
        <v>CP525-RETURN - 1st don of the week -STD</v>
      </c>
      <c r="G1086" s="147">
        <f t="shared" si="126"/>
        <v>55</v>
      </c>
      <c r="H1086" s="5">
        <v>20</v>
      </c>
      <c r="J1086" s="5">
        <f t="shared" si="129"/>
        <v>75</v>
      </c>
      <c r="K1086" s="143">
        <f t="shared" si="127"/>
        <v>50</v>
      </c>
      <c r="L1086" s="5">
        <f t="shared" si="128"/>
        <v>25</v>
      </c>
    </row>
    <row r="1087" spans="1:12" x14ac:dyDescent="0.45">
      <c r="A1087" t="s">
        <v>43</v>
      </c>
      <c r="B1087" t="s">
        <v>46</v>
      </c>
      <c r="C1087" t="s">
        <v>963</v>
      </c>
      <c r="D1087" s="36" t="str">
        <f t="shared" si="123"/>
        <v>CP525-P HBS Pre-Existing Standard</v>
      </c>
      <c r="E1087" s="36" t="str">
        <f t="shared" si="124"/>
        <v>RETURN - 1st don of the week -STD</v>
      </c>
      <c r="F1087" s="36" t="str">
        <f t="shared" si="125"/>
        <v>CP525-RETURN - 1st don of the week -STD</v>
      </c>
      <c r="G1087" s="147">
        <f t="shared" si="126"/>
        <v>55</v>
      </c>
      <c r="H1087" s="5">
        <v>30</v>
      </c>
      <c r="J1087" s="5">
        <f t="shared" si="129"/>
        <v>85</v>
      </c>
      <c r="K1087" s="143">
        <f t="shared" si="127"/>
        <v>85</v>
      </c>
      <c r="L1087" s="5">
        <f t="shared" si="128"/>
        <v>0</v>
      </c>
    </row>
    <row r="1088" spans="1:12" x14ac:dyDescent="0.45">
      <c r="A1088" t="s">
        <v>43</v>
      </c>
      <c r="B1088" t="s">
        <v>46</v>
      </c>
      <c r="C1088" t="s">
        <v>999</v>
      </c>
      <c r="D1088" s="36" t="str">
        <f t="shared" si="123"/>
        <v>CP525-P HBS TWINRIX Standard</v>
      </c>
      <c r="E1088" s="36" t="str">
        <f t="shared" si="124"/>
        <v>RETURN - 1st don of the week -STD</v>
      </c>
      <c r="F1088" s="36" t="str">
        <f t="shared" si="125"/>
        <v>CP525-RETURN - 1st don of the week -STD</v>
      </c>
      <c r="G1088" s="147">
        <f t="shared" si="126"/>
        <v>55</v>
      </c>
      <c r="H1088" s="5">
        <v>30</v>
      </c>
      <c r="J1088" s="5">
        <f t="shared" si="129"/>
        <v>85</v>
      </c>
      <c r="K1088" s="143">
        <f t="shared" si="127"/>
        <v>85</v>
      </c>
      <c r="L1088" s="5">
        <f t="shared" si="128"/>
        <v>0</v>
      </c>
    </row>
    <row r="1089" spans="1:12" x14ac:dyDescent="0.45">
      <c r="A1089" t="s">
        <v>43</v>
      </c>
      <c r="B1089" s="334" t="s">
        <v>46</v>
      </c>
      <c r="C1089" s="334" t="s">
        <v>955</v>
      </c>
      <c r="D1089" s="36" t="str">
        <f t="shared" si="123"/>
        <v>CP525-P RSV Pre-Existing Standard</v>
      </c>
      <c r="E1089" s="36" t="str">
        <f t="shared" si="124"/>
        <v>RETURN - 1st don of the week -STD</v>
      </c>
      <c r="F1089" s="36" t="str">
        <f t="shared" si="125"/>
        <v>CP525-RETURN - 1st don of the week -STD</v>
      </c>
      <c r="G1089" s="147">
        <f t="shared" si="126"/>
        <v>55</v>
      </c>
      <c r="J1089" s="5">
        <f t="shared" si="129"/>
        <v>55</v>
      </c>
      <c r="K1089" s="143">
        <f t="shared" si="127"/>
        <v>55</v>
      </c>
      <c r="L1089" s="5">
        <f t="shared" si="128"/>
        <v>0</v>
      </c>
    </row>
    <row r="1090" spans="1:12" x14ac:dyDescent="0.45">
      <c r="A1090" t="s">
        <v>43</v>
      </c>
      <c r="B1090" t="s">
        <v>46</v>
      </c>
      <c r="C1090" t="s">
        <v>956</v>
      </c>
      <c r="D1090" s="36" t="str">
        <f t="shared" si="123"/>
        <v>CP525-P Vaccinia Standard</v>
      </c>
      <c r="E1090" s="36">
        <f t="shared" si="124"/>
        <v>0</v>
      </c>
      <c r="F1090" s="36" t="str">
        <f t="shared" si="125"/>
        <v>CP525-0</v>
      </c>
      <c r="G1090" s="147">
        <f t="shared" si="126"/>
        <v>0</v>
      </c>
      <c r="I1090" s="5">
        <v>100</v>
      </c>
      <c r="J1090" s="5">
        <f t="shared" si="129"/>
        <v>100</v>
      </c>
      <c r="K1090" s="143">
        <f t="shared" si="127"/>
        <v>100</v>
      </c>
      <c r="L1090" s="5">
        <f t="shared" si="128"/>
        <v>0</v>
      </c>
    </row>
    <row r="1091" spans="1:12" x14ac:dyDescent="0.45">
      <c r="A1091" t="s">
        <v>43</v>
      </c>
      <c r="B1091" t="s">
        <v>46</v>
      </c>
      <c r="C1091" t="s">
        <v>972</v>
      </c>
      <c r="D1091" s="36" t="str">
        <f t="shared" si="123"/>
        <v>CP525-PVZV Pre-Existing Standard</v>
      </c>
      <c r="E1091" s="36" t="str">
        <f t="shared" si="124"/>
        <v>RETURN - 1st don of the week -STD</v>
      </c>
      <c r="F1091" s="36" t="str">
        <f t="shared" si="125"/>
        <v>CP525-RETURN - 1st don of the week -STD</v>
      </c>
      <c r="G1091" s="147">
        <f t="shared" si="126"/>
        <v>55</v>
      </c>
      <c r="H1091" s="5">
        <v>15</v>
      </c>
      <c r="J1091" s="5">
        <f t="shared" si="129"/>
        <v>70</v>
      </c>
      <c r="K1091" s="143">
        <f t="shared" si="127"/>
        <v>70</v>
      </c>
      <c r="L1091" s="5">
        <f t="shared" si="128"/>
        <v>0</v>
      </c>
    </row>
    <row r="1092" spans="1:12" x14ac:dyDescent="0.45">
      <c r="A1092" t="s">
        <v>43</v>
      </c>
      <c r="B1092" t="s">
        <v>46</v>
      </c>
      <c r="C1092" t="s">
        <v>957</v>
      </c>
      <c r="D1092" s="36" t="str">
        <f t="shared" ref="D1092:D1155" si="130">B1092&amp;"-"&amp;C1092</f>
        <v>CP525-Vaccinia - 1st Donation</v>
      </c>
      <c r="E1092" s="36">
        <f t="shared" ref="E1092:E1155" si="131">VLOOKUP(C1092,RULENAMELU,5,FALSE)</f>
        <v>0</v>
      </c>
      <c r="F1092" s="36" t="str">
        <f t="shared" ref="F1092:F1155" si="132">B1092&amp;"-"&amp;E1092</f>
        <v>CP525-0</v>
      </c>
      <c r="G1092" s="147">
        <f t="shared" ref="G1092:G1155" si="133">IFERROR(VLOOKUP(F1092,SpecialtyBaseLU,37,FALSE),0)</f>
        <v>0</v>
      </c>
      <c r="I1092" s="5">
        <v>150</v>
      </c>
      <c r="J1092" s="5">
        <f t="shared" si="129"/>
        <v>150</v>
      </c>
      <c r="K1092" s="143">
        <f t="shared" ref="K1092:K1155" si="134">VLOOKUP(D1092,CurrentNLDataLU,11,FALSE)</f>
        <v>150</v>
      </c>
      <c r="L1092" s="5">
        <f t="shared" si="128"/>
        <v>0</v>
      </c>
    </row>
    <row r="1093" spans="1:12" x14ac:dyDescent="0.45">
      <c r="A1093" t="s">
        <v>43</v>
      </c>
      <c r="B1093" t="s">
        <v>46</v>
      </c>
      <c r="C1093" t="s">
        <v>958</v>
      </c>
      <c r="D1093" s="36" t="str">
        <f t="shared" si="130"/>
        <v>CP525-Vaccinia - 2nd Donation</v>
      </c>
      <c r="E1093" s="36">
        <f t="shared" si="131"/>
        <v>0</v>
      </c>
      <c r="F1093" s="36" t="str">
        <f t="shared" si="132"/>
        <v>CP525-0</v>
      </c>
      <c r="G1093" s="147">
        <f t="shared" si="133"/>
        <v>0</v>
      </c>
      <c r="I1093" s="5">
        <v>250</v>
      </c>
      <c r="J1093" s="5">
        <f t="shared" si="129"/>
        <v>250</v>
      </c>
      <c r="K1093" s="143">
        <f t="shared" si="134"/>
        <v>250</v>
      </c>
      <c r="L1093" s="5">
        <f t="shared" si="128"/>
        <v>0</v>
      </c>
    </row>
    <row r="1094" spans="1:12" x14ac:dyDescent="0.45">
      <c r="A1094" t="s">
        <v>43</v>
      </c>
      <c r="B1094" t="s">
        <v>46</v>
      </c>
      <c r="C1094" t="s">
        <v>959</v>
      </c>
      <c r="D1094" s="36" t="str">
        <f t="shared" si="130"/>
        <v>CP525-Vaccinia - 3rd Donation</v>
      </c>
      <c r="E1094" s="36">
        <f t="shared" si="131"/>
        <v>0</v>
      </c>
      <c r="F1094" s="36" t="str">
        <f t="shared" si="132"/>
        <v>CP525-0</v>
      </c>
      <c r="G1094" s="147">
        <f t="shared" si="133"/>
        <v>0</v>
      </c>
      <c r="I1094" s="5">
        <v>300</v>
      </c>
      <c r="J1094" s="5">
        <f t="shared" si="129"/>
        <v>300</v>
      </c>
      <c r="K1094" s="143">
        <f t="shared" si="134"/>
        <v>300</v>
      </c>
      <c r="L1094" s="5">
        <f t="shared" si="128"/>
        <v>0</v>
      </c>
    </row>
    <row r="1095" spans="1:12" x14ac:dyDescent="0.45">
      <c r="A1095" t="s">
        <v>43</v>
      </c>
      <c r="B1095" t="s">
        <v>46</v>
      </c>
      <c r="C1095" t="s">
        <v>960</v>
      </c>
      <c r="D1095" s="36" t="str">
        <f t="shared" si="130"/>
        <v>CP525-Vaccinia - 4th Donation</v>
      </c>
      <c r="E1095" s="36">
        <f t="shared" si="131"/>
        <v>0</v>
      </c>
      <c r="F1095" s="36" t="str">
        <f t="shared" si="132"/>
        <v>CP525-0</v>
      </c>
      <c r="G1095" s="147">
        <f t="shared" si="133"/>
        <v>0</v>
      </c>
      <c r="I1095" s="5">
        <v>300</v>
      </c>
      <c r="J1095" s="5">
        <f t="shared" si="129"/>
        <v>300</v>
      </c>
      <c r="K1095" s="143">
        <f t="shared" si="134"/>
        <v>300</v>
      </c>
      <c r="L1095" s="5">
        <f t="shared" si="128"/>
        <v>0</v>
      </c>
    </row>
    <row r="1096" spans="1:12" x14ac:dyDescent="0.45">
      <c r="A1096" t="s">
        <v>736</v>
      </c>
      <c r="B1096" t="s">
        <v>737</v>
      </c>
      <c r="C1096" t="s">
        <v>942</v>
      </c>
      <c r="D1096" s="36" t="str">
        <f t="shared" si="130"/>
        <v>CP948-2X Week Anti-D Pre-Existing</v>
      </c>
      <c r="E1096" s="36" t="str">
        <f t="shared" si="131"/>
        <v>RETURN - 2nd don of the week -BONUS</v>
      </c>
      <c r="F1096" s="36" t="str">
        <f t="shared" si="132"/>
        <v>CP948-RETURN - 2nd don of the week -BONUS</v>
      </c>
      <c r="G1096" s="147">
        <f t="shared" si="133"/>
        <v>25</v>
      </c>
      <c r="H1096" s="240">
        <f>200-2*(VLOOKUP(B1096&amp;"-P Anti-D Pre-Existing Standard", AntiDSpecialty,4, FALSE))- 2*(VLOOKUP(B1096&amp;"-P Anti-D Pre-Existing Standard", AntiDSpecialty,5, FALSE))-G1096</f>
        <v>35</v>
      </c>
      <c r="J1096" s="5">
        <f t="shared" si="129"/>
        <v>60</v>
      </c>
      <c r="K1096" s="143" t="e">
        <f t="shared" si="134"/>
        <v>#N/A</v>
      </c>
      <c r="L1096" s="5" t="e">
        <f t="shared" si="128"/>
        <v>#N/A</v>
      </c>
    </row>
    <row r="1097" spans="1:12" x14ac:dyDescent="0.45">
      <c r="A1097" t="s">
        <v>736</v>
      </c>
      <c r="B1097" s="144" t="s">
        <v>737</v>
      </c>
      <c r="C1097" s="144" t="s">
        <v>944</v>
      </c>
      <c r="D1097" s="36" t="str">
        <f t="shared" si="130"/>
        <v>CP948-2X Week P CMV</v>
      </c>
      <c r="E1097" s="36" t="str">
        <f t="shared" si="131"/>
        <v>RETURN - 2nd don of the week -BONUS</v>
      </c>
      <c r="F1097" s="36" t="str">
        <f t="shared" si="132"/>
        <v>CP948-RETURN - 2nd don of the week -BONUS</v>
      </c>
      <c r="G1097" s="147">
        <f t="shared" si="133"/>
        <v>25</v>
      </c>
      <c r="H1097" s="5">
        <v>10</v>
      </c>
      <c r="J1097" s="5">
        <f t="shared" si="129"/>
        <v>35</v>
      </c>
      <c r="K1097" s="143">
        <f t="shared" si="134"/>
        <v>25</v>
      </c>
      <c r="L1097" s="5">
        <f t="shared" si="128"/>
        <v>10</v>
      </c>
    </row>
    <row r="1098" spans="1:12" x14ac:dyDescent="0.45">
      <c r="A1098" t="s">
        <v>736</v>
      </c>
      <c r="B1098" t="s">
        <v>737</v>
      </c>
      <c r="C1098" t="s">
        <v>962</v>
      </c>
      <c r="D1098" s="36" t="str">
        <f t="shared" si="130"/>
        <v>CP948-2X Week P HBS Pre-Existing</v>
      </c>
      <c r="E1098" s="36" t="str">
        <f t="shared" si="131"/>
        <v>RETURN - 2nd don of the week -BONUS</v>
      </c>
      <c r="F1098" s="36" t="str">
        <f t="shared" si="132"/>
        <v>CP948-RETURN - 2nd don of the week -BONUS</v>
      </c>
      <c r="G1098" s="147">
        <f t="shared" si="133"/>
        <v>25</v>
      </c>
      <c r="J1098" s="5">
        <f t="shared" si="129"/>
        <v>25</v>
      </c>
      <c r="K1098" s="143">
        <f t="shared" si="134"/>
        <v>25</v>
      </c>
      <c r="L1098" s="5">
        <f t="shared" si="128"/>
        <v>0</v>
      </c>
    </row>
    <row r="1099" spans="1:12" x14ac:dyDescent="0.45">
      <c r="A1099" t="s">
        <v>736</v>
      </c>
      <c r="B1099" t="s">
        <v>737</v>
      </c>
      <c r="C1099" t="s">
        <v>983</v>
      </c>
      <c r="D1099" s="36" t="str">
        <f t="shared" si="130"/>
        <v>CP948-2X Week P HBS TWINRX</v>
      </c>
      <c r="E1099" s="36" t="str">
        <f t="shared" si="131"/>
        <v>RETURN - 2nd don of the week -BONUS</v>
      </c>
      <c r="F1099" s="36" t="str">
        <f t="shared" si="132"/>
        <v>CP948-RETURN - 2nd don of the week -BONUS</v>
      </c>
      <c r="G1099" s="147">
        <f t="shared" si="133"/>
        <v>25</v>
      </c>
      <c r="J1099" s="5">
        <f t="shared" si="129"/>
        <v>25</v>
      </c>
      <c r="K1099" s="143">
        <f t="shared" si="134"/>
        <v>25</v>
      </c>
      <c r="L1099" s="5">
        <f t="shared" si="128"/>
        <v>0</v>
      </c>
    </row>
    <row r="1100" spans="1:12" x14ac:dyDescent="0.45">
      <c r="A1100" t="s">
        <v>736</v>
      </c>
      <c r="B1100" t="s">
        <v>737</v>
      </c>
      <c r="C1100" t="s">
        <v>945</v>
      </c>
      <c r="D1100" s="36" t="str">
        <f t="shared" si="130"/>
        <v>CP948-2X Week P RSV Pre-Existing</v>
      </c>
      <c r="E1100" s="36" t="str">
        <f t="shared" si="131"/>
        <v>RETURN - 2nd don of the week -BONUS</v>
      </c>
      <c r="F1100" s="36" t="str">
        <f t="shared" si="132"/>
        <v>CP948-RETURN - 2nd don of the week -BONUS</v>
      </c>
      <c r="G1100" s="147">
        <f t="shared" si="133"/>
        <v>25</v>
      </c>
      <c r="H1100" s="5">
        <v>10</v>
      </c>
      <c r="J1100" s="5">
        <f t="shared" si="129"/>
        <v>35</v>
      </c>
      <c r="K1100" s="143">
        <f t="shared" si="134"/>
        <v>35</v>
      </c>
      <c r="L1100" s="5">
        <f t="shared" si="128"/>
        <v>0</v>
      </c>
    </row>
    <row r="1101" spans="1:12" x14ac:dyDescent="0.45">
      <c r="A1101" t="s">
        <v>736</v>
      </c>
      <c r="B1101" t="s">
        <v>737</v>
      </c>
      <c r="C1101" t="s">
        <v>967</v>
      </c>
      <c r="D1101" s="36" t="str">
        <f t="shared" si="130"/>
        <v>CP948-2X Week P VZV</v>
      </c>
      <c r="E1101" s="36" t="str">
        <f t="shared" si="131"/>
        <v>RETURN - 2nd don of the week -BONUS</v>
      </c>
      <c r="F1101" s="36" t="str">
        <f t="shared" si="132"/>
        <v>CP948-RETURN - 2nd don of the week -BONUS</v>
      </c>
      <c r="G1101" s="147">
        <f t="shared" si="133"/>
        <v>25</v>
      </c>
      <c r="J1101" s="5">
        <f t="shared" si="129"/>
        <v>25</v>
      </c>
      <c r="K1101" s="143">
        <f t="shared" si="134"/>
        <v>25</v>
      </c>
      <c r="L1101" s="5">
        <f t="shared" si="128"/>
        <v>0</v>
      </c>
    </row>
    <row r="1102" spans="1:12" x14ac:dyDescent="0.45">
      <c r="A1102" t="s">
        <v>736</v>
      </c>
      <c r="B1102" t="s">
        <v>737</v>
      </c>
      <c r="C1102" t="s">
        <v>968</v>
      </c>
      <c r="D1102" s="36" t="str">
        <f t="shared" si="130"/>
        <v>CP948-2X Week P VZV Pre-Existing</v>
      </c>
      <c r="E1102" s="36" t="str">
        <f t="shared" si="131"/>
        <v>RETURN - 2nd don of the week -BONUS</v>
      </c>
      <c r="F1102" s="36" t="str">
        <f t="shared" si="132"/>
        <v>CP948-RETURN - 2nd don of the week -BONUS</v>
      </c>
      <c r="G1102" s="147">
        <f t="shared" si="133"/>
        <v>25</v>
      </c>
      <c r="J1102" s="5">
        <f t="shared" si="129"/>
        <v>25</v>
      </c>
      <c r="K1102" s="143">
        <f t="shared" si="134"/>
        <v>25</v>
      </c>
      <c r="L1102" s="5">
        <f t="shared" si="128"/>
        <v>0</v>
      </c>
    </row>
    <row r="1103" spans="1:12" x14ac:dyDescent="0.45">
      <c r="A1103" t="s">
        <v>736</v>
      </c>
      <c r="B1103" t="s">
        <v>737</v>
      </c>
      <c r="C1103" t="s">
        <v>946</v>
      </c>
      <c r="D1103" s="36" t="str">
        <f t="shared" si="130"/>
        <v>CP948-P Anti-D Pre-Existing Standard</v>
      </c>
      <c r="E1103" s="450" t="str">
        <f t="shared" si="131"/>
        <v>RETURN - 1st don of the week -STD</v>
      </c>
      <c r="F1103" s="36" t="str">
        <f t="shared" si="132"/>
        <v>CP948-RETURN - 1st don of the week -STD</v>
      </c>
      <c r="G1103" s="147">
        <f t="shared" si="133"/>
        <v>50</v>
      </c>
      <c r="H1103" s="5">
        <v>20</v>
      </c>
      <c r="J1103" s="5">
        <f t="shared" si="129"/>
        <v>70</v>
      </c>
      <c r="K1103" s="143">
        <f t="shared" si="134"/>
        <v>50</v>
      </c>
      <c r="L1103" s="5">
        <f t="shared" si="128"/>
        <v>20</v>
      </c>
    </row>
    <row r="1104" spans="1:12" x14ac:dyDescent="0.45">
      <c r="A1104" t="s">
        <v>736</v>
      </c>
      <c r="B1104" s="144" t="s">
        <v>737</v>
      </c>
      <c r="C1104" s="144" t="s">
        <v>948</v>
      </c>
      <c r="D1104" s="36" t="str">
        <f t="shared" si="130"/>
        <v>CP948-P CMV Standard</v>
      </c>
      <c r="E1104" s="36" t="str">
        <f t="shared" si="131"/>
        <v>RETURN - 1st don of the week -STD</v>
      </c>
      <c r="F1104" s="36" t="str">
        <f t="shared" si="132"/>
        <v>CP948-RETURN - 1st don of the week -STD</v>
      </c>
      <c r="G1104" s="147">
        <f t="shared" si="133"/>
        <v>50</v>
      </c>
      <c r="H1104" s="5">
        <v>0</v>
      </c>
      <c r="J1104" s="5">
        <f t="shared" si="129"/>
        <v>50</v>
      </c>
      <c r="K1104" s="143">
        <f t="shared" si="134"/>
        <v>50</v>
      </c>
      <c r="L1104" s="5">
        <f t="shared" si="128"/>
        <v>0</v>
      </c>
    </row>
    <row r="1105" spans="1:12" x14ac:dyDescent="0.45">
      <c r="A1105" t="s">
        <v>736</v>
      </c>
      <c r="B1105" t="s">
        <v>737</v>
      </c>
      <c r="C1105" t="s">
        <v>963</v>
      </c>
      <c r="D1105" s="36" t="str">
        <f t="shared" si="130"/>
        <v>CP948-P HBS Pre-Existing Standard</v>
      </c>
      <c r="E1105" s="36" t="str">
        <f t="shared" si="131"/>
        <v>RETURN - 1st don of the week -STD</v>
      </c>
      <c r="F1105" s="36" t="str">
        <f t="shared" si="132"/>
        <v>CP948-RETURN - 1st don of the week -STD</v>
      </c>
      <c r="G1105" s="147">
        <f t="shared" si="133"/>
        <v>50</v>
      </c>
      <c r="H1105" s="5">
        <v>0</v>
      </c>
      <c r="J1105" s="5">
        <f t="shared" si="129"/>
        <v>50</v>
      </c>
      <c r="K1105" s="143">
        <f t="shared" si="134"/>
        <v>50</v>
      </c>
      <c r="L1105" s="5">
        <f t="shared" si="128"/>
        <v>0</v>
      </c>
    </row>
    <row r="1106" spans="1:12" x14ac:dyDescent="0.45">
      <c r="A1106" t="s">
        <v>736</v>
      </c>
      <c r="B1106" t="s">
        <v>737</v>
      </c>
      <c r="C1106" t="s">
        <v>999</v>
      </c>
      <c r="D1106" s="36" t="str">
        <f t="shared" si="130"/>
        <v>CP948-P HBS TWINRIX Standard</v>
      </c>
      <c r="E1106" s="36" t="str">
        <f t="shared" si="131"/>
        <v>RETURN - 1st don of the week -STD</v>
      </c>
      <c r="F1106" s="36" t="str">
        <f t="shared" si="132"/>
        <v>CP948-RETURN - 1st don of the week -STD</v>
      </c>
      <c r="G1106" s="147">
        <f t="shared" si="133"/>
        <v>50</v>
      </c>
      <c r="J1106" s="5">
        <f t="shared" si="129"/>
        <v>50</v>
      </c>
      <c r="K1106" s="143">
        <f t="shared" si="134"/>
        <v>50</v>
      </c>
      <c r="L1106" s="5">
        <f t="shared" si="128"/>
        <v>0</v>
      </c>
    </row>
    <row r="1107" spans="1:12" x14ac:dyDescent="0.45">
      <c r="A1107" t="s">
        <v>736</v>
      </c>
      <c r="B1107" t="s">
        <v>737</v>
      </c>
      <c r="C1107" t="s">
        <v>955</v>
      </c>
      <c r="D1107" s="36" t="str">
        <f t="shared" si="130"/>
        <v>CP948-P RSV Pre-Existing Standard</v>
      </c>
      <c r="E1107" s="36" t="str">
        <f t="shared" si="131"/>
        <v>RETURN - 1st don of the week -STD</v>
      </c>
      <c r="F1107" s="36" t="str">
        <f t="shared" si="132"/>
        <v>CP948-RETURN - 1st don of the week -STD</v>
      </c>
      <c r="G1107" s="147">
        <f t="shared" si="133"/>
        <v>50</v>
      </c>
      <c r="H1107" s="5">
        <v>0</v>
      </c>
      <c r="J1107" s="5">
        <f t="shared" si="129"/>
        <v>50</v>
      </c>
      <c r="K1107" s="143">
        <f t="shared" si="134"/>
        <v>50</v>
      </c>
      <c r="L1107" s="5">
        <f t="shared" si="128"/>
        <v>0</v>
      </c>
    </row>
    <row r="1108" spans="1:12" x14ac:dyDescent="0.45">
      <c r="A1108" t="s">
        <v>736</v>
      </c>
      <c r="B1108" t="s">
        <v>737</v>
      </c>
      <c r="C1108" t="s">
        <v>956</v>
      </c>
      <c r="D1108" s="36" t="str">
        <f t="shared" si="130"/>
        <v>CP948-P Vaccinia Standard</v>
      </c>
      <c r="E1108" s="36">
        <f t="shared" si="131"/>
        <v>0</v>
      </c>
      <c r="F1108" s="36" t="str">
        <f t="shared" si="132"/>
        <v>CP948-0</v>
      </c>
      <c r="G1108" s="147">
        <f t="shared" si="133"/>
        <v>0</v>
      </c>
      <c r="I1108" s="5">
        <v>100</v>
      </c>
      <c r="J1108" s="5">
        <f t="shared" si="129"/>
        <v>100</v>
      </c>
      <c r="K1108" s="143">
        <f t="shared" si="134"/>
        <v>100</v>
      </c>
      <c r="L1108" s="5">
        <f t="shared" si="128"/>
        <v>0</v>
      </c>
    </row>
    <row r="1109" spans="1:12" x14ac:dyDescent="0.45">
      <c r="A1109" t="s">
        <v>736</v>
      </c>
      <c r="B1109" t="s">
        <v>737</v>
      </c>
      <c r="C1109" t="s">
        <v>971</v>
      </c>
      <c r="D1109" s="36" t="str">
        <f t="shared" si="130"/>
        <v>CP948-P VZV Standard</v>
      </c>
      <c r="E1109" s="36" t="str">
        <f t="shared" si="131"/>
        <v>RETURN - 1st don of the week -STD</v>
      </c>
      <c r="F1109" s="36" t="str">
        <f t="shared" si="132"/>
        <v>CP948-RETURN - 1st don of the week -STD</v>
      </c>
      <c r="G1109" s="147">
        <f t="shared" si="133"/>
        <v>50</v>
      </c>
      <c r="H1109" s="5">
        <v>10</v>
      </c>
      <c r="I1109" s="5">
        <v>0</v>
      </c>
      <c r="J1109" s="5">
        <f t="shared" si="129"/>
        <v>60</v>
      </c>
      <c r="K1109" s="143">
        <f t="shared" si="134"/>
        <v>60</v>
      </c>
      <c r="L1109" s="5">
        <f t="shared" si="128"/>
        <v>0</v>
      </c>
    </row>
    <row r="1110" spans="1:12" x14ac:dyDescent="0.45">
      <c r="A1110" t="s">
        <v>736</v>
      </c>
      <c r="B1110" t="s">
        <v>737</v>
      </c>
      <c r="C1110" t="s">
        <v>972</v>
      </c>
      <c r="D1110" s="36" t="str">
        <f t="shared" si="130"/>
        <v>CP948-PVZV Pre-Existing Standard</v>
      </c>
      <c r="E1110" s="36" t="str">
        <f t="shared" si="131"/>
        <v>RETURN - 1st don of the week -STD</v>
      </c>
      <c r="F1110" s="36" t="str">
        <f t="shared" si="132"/>
        <v>CP948-RETURN - 1st don of the week -STD</v>
      </c>
      <c r="G1110" s="147">
        <f t="shared" si="133"/>
        <v>50</v>
      </c>
      <c r="H1110" s="5">
        <v>10</v>
      </c>
      <c r="J1110" s="5">
        <f t="shared" si="129"/>
        <v>60</v>
      </c>
      <c r="K1110" s="143">
        <f t="shared" si="134"/>
        <v>60</v>
      </c>
      <c r="L1110" s="5">
        <f t="shared" si="128"/>
        <v>0</v>
      </c>
    </row>
    <row r="1111" spans="1:12" x14ac:dyDescent="0.45">
      <c r="A1111" t="s">
        <v>736</v>
      </c>
      <c r="B1111" t="s">
        <v>737</v>
      </c>
      <c r="C1111" t="s">
        <v>957</v>
      </c>
      <c r="D1111" s="36" t="str">
        <f t="shared" si="130"/>
        <v>CP948-Vaccinia - 1st Donation</v>
      </c>
      <c r="E1111" s="36">
        <f t="shared" si="131"/>
        <v>0</v>
      </c>
      <c r="F1111" s="36" t="str">
        <f t="shared" si="132"/>
        <v>CP948-0</v>
      </c>
      <c r="G1111" s="147">
        <f t="shared" si="133"/>
        <v>0</v>
      </c>
      <c r="I1111" s="5">
        <v>150</v>
      </c>
      <c r="J1111" s="5">
        <f t="shared" si="129"/>
        <v>150</v>
      </c>
      <c r="K1111" s="143">
        <f t="shared" si="134"/>
        <v>150</v>
      </c>
      <c r="L1111" s="5">
        <f t="shared" si="128"/>
        <v>0</v>
      </c>
    </row>
    <row r="1112" spans="1:12" x14ac:dyDescent="0.45">
      <c r="A1112" t="s">
        <v>736</v>
      </c>
      <c r="B1112" t="s">
        <v>737</v>
      </c>
      <c r="C1112" t="s">
        <v>958</v>
      </c>
      <c r="D1112" s="36" t="str">
        <f t="shared" si="130"/>
        <v>CP948-Vaccinia - 2nd Donation</v>
      </c>
      <c r="E1112" s="36">
        <f t="shared" si="131"/>
        <v>0</v>
      </c>
      <c r="F1112" s="36" t="str">
        <f t="shared" si="132"/>
        <v>CP948-0</v>
      </c>
      <c r="G1112" s="147">
        <f t="shared" si="133"/>
        <v>0</v>
      </c>
      <c r="I1112" s="5">
        <v>250</v>
      </c>
      <c r="J1112" s="5">
        <f t="shared" si="129"/>
        <v>250</v>
      </c>
      <c r="K1112" s="143">
        <f t="shared" si="134"/>
        <v>250</v>
      </c>
      <c r="L1112" s="5">
        <f t="shared" si="128"/>
        <v>0</v>
      </c>
    </row>
    <row r="1113" spans="1:12" x14ac:dyDescent="0.45">
      <c r="A1113" t="s">
        <v>736</v>
      </c>
      <c r="B1113" t="s">
        <v>737</v>
      </c>
      <c r="C1113" t="s">
        <v>959</v>
      </c>
      <c r="D1113" s="36" t="str">
        <f t="shared" si="130"/>
        <v>CP948-Vaccinia - 3rd Donation</v>
      </c>
      <c r="E1113" s="36">
        <f t="shared" si="131"/>
        <v>0</v>
      </c>
      <c r="F1113" s="36" t="str">
        <f t="shared" si="132"/>
        <v>CP948-0</v>
      </c>
      <c r="G1113" s="147">
        <f t="shared" si="133"/>
        <v>0</v>
      </c>
      <c r="I1113" s="5">
        <v>300</v>
      </c>
      <c r="J1113" s="5">
        <f t="shared" si="129"/>
        <v>300</v>
      </c>
      <c r="K1113" s="143">
        <f t="shared" si="134"/>
        <v>300</v>
      </c>
      <c r="L1113" s="5">
        <f t="shared" si="128"/>
        <v>0</v>
      </c>
    </row>
    <row r="1114" spans="1:12" x14ac:dyDescent="0.45">
      <c r="A1114" t="s">
        <v>736</v>
      </c>
      <c r="B1114" t="s">
        <v>737</v>
      </c>
      <c r="C1114" t="s">
        <v>960</v>
      </c>
      <c r="D1114" s="36" t="str">
        <f t="shared" si="130"/>
        <v>CP948-Vaccinia - 4th Donation</v>
      </c>
      <c r="E1114" s="36">
        <f t="shared" si="131"/>
        <v>0</v>
      </c>
      <c r="F1114" s="36" t="str">
        <f t="shared" si="132"/>
        <v>CP948-0</v>
      </c>
      <c r="G1114" s="147">
        <f t="shared" si="133"/>
        <v>0</v>
      </c>
      <c r="I1114" s="5">
        <v>300</v>
      </c>
      <c r="J1114" s="5">
        <f t="shared" si="129"/>
        <v>300</v>
      </c>
      <c r="K1114" s="143">
        <f t="shared" si="134"/>
        <v>300</v>
      </c>
      <c r="L1114" s="5">
        <f t="shared" si="128"/>
        <v>0</v>
      </c>
    </row>
    <row r="1115" spans="1:12" x14ac:dyDescent="0.45">
      <c r="A1115" t="s">
        <v>754</v>
      </c>
      <c r="B1115" t="s">
        <v>755</v>
      </c>
      <c r="C1115" t="s">
        <v>942</v>
      </c>
      <c r="D1115" s="36" t="str">
        <f t="shared" si="130"/>
        <v>CP147-2X Week Anti-D Pre-Existing</v>
      </c>
      <c r="E1115" s="36" t="str">
        <f t="shared" si="131"/>
        <v>RETURN - 2nd don of the week -BONUS</v>
      </c>
      <c r="F1115" s="36" t="str">
        <f t="shared" si="132"/>
        <v>CP147-RETURN - 2nd don of the week -BONUS</v>
      </c>
      <c r="G1115" s="147">
        <f t="shared" si="133"/>
        <v>25</v>
      </c>
      <c r="H1115" s="240">
        <f>200-2*(VLOOKUP(B1115&amp;"-P Anti-D Pre-Existing Standard", AntiDSpecialty,4, FALSE))- 2*(VLOOKUP(B1115&amp;"-P Anti-D Pre-Existing Standard", AntiDSpecialty,5, FALSE))-G1115</f>
        <v>45</v>
      </c>
      <c r="J1115" s="5">
        <f t="shared" si="129"/>
        <v>70</v>
      </c>
      <c r="K1115" s="143" t="e">
        <f t="shared" si="134"/>
        <v>#N/A</v>
      </c>
      <c r="L1115" s="5" t="e">
        <f t="shared" si="128"/>
        <v>#N/A</v>
      </c>
    </row>
    <row r="1116" spans="1:12" x14ac:dyDescent="0.45">
      <c r="A1116" t="s">
        <v>754</v>
      </c>
      <c r="B1116" t="s">
        <v>755</v>
      </c>
      <c r="C1116" t="s">
        <v>944</v>
      </c>
      <c r="D1116" s="36" t="str">
        <f t="shared" si="130"/>
        <v>CP147-2X Week P CMV</v>
      </c>
      <c r="E1116" s="36" t="str">
        <f t="shared" si="131"/>
        <v>RETURN - 2nd don of the week -BONUS</v>
      </c>
      <c r="F1116" s="36" t="str">
        <f t="shared" si="132"/>
        <v>CP147-RETURN - 2nd don of the week -BONUS</v>
      </c>
      <c r="G1116" s="147">
        <f t="shared" si="133"/>
        <v>25</v>
      </c>
      <c r="H1116" s="5">
        <v>10</v>
      </c>
      <c r="J1116" s="5">
        <f t="shared" si="129"/>
        <v>35</v>
      </c>
      <c r="K1116" s="143">
        <f t="shared" si="134"/>
        <v>25</v>
      </c>
      <c r="L1116" s="5">
        <f t="shared" si="128"/>
        <v>10</v>
      </c>
    </row>
    <row r="1117" spans="1:12" x14ac:dyDescent="0.45">
      <c r="A1117" t="s">
        <v>754</v>
      </c>
      <c r="B1117" t="s">
        <v>755</v>
      </c>
      <c r="C1117" s="144" t="s">
        <v>1001</v>
      </c>
      <c r="D1117" s="36" t="str">
        <f t="shared" si="130"/>
        <v>CP147-2X Week P NORM KIG10_0</v>
      </c>
      <c r="E1117" s="36" t="str">
        <f t="shared" si="131"/>
        <v>RETURN - 2nd don of the week -BONUS</v>
      </c>
      <c r="F1117" s="36" t="str">
        <f t="shared" si="132"/>
        <v>CP147-RETURN - 2nd don of the week -BONUS</v>
      </c>
      <c r="G1117" s="147">
        <f t="shared" si="133"/>
        <v>25</v>
      </c>
      <c r="H1117" s="5">
        <v>10</v>
      </c>
      <c r="J1117" s="5">
        <f t="shared" si="129"/>
        <v>35</v>
      </c>
      <c r="K1117" s="143">
        <f t="shared" si="134"/>
        <v>35</v>
      </c>
      <c r="L1117" s="5">
        <f t="shared" si="128"/>
        <v>0</v>
      </c>
    </row>
    <row r="1118" spans="1:12" x14ac:dyDescent="0.45">
      <c r="A1118" t="s">
        <v>754</v>
      </c>
      <c r="B1118" t="s">
        <v>755</v>
      </c>
      <c r="C1118" s="144" t="s">
        <v>1002</v>
      </c>
      <c r="D1118" s="36" t="str">
        <f t="shared" si="130"/>
        <v>CP147-2X Week P NORM KIG10_2</v>
      </c>
      <c r="E1118" s="36" t="str">
        <f t="shared" si="131"/>
        <v>RETURN - 2nd don of the week -BONUS</v>
      </c>
      <c r="F1118" s="36" t="str">
        <f t="shared" si="132"/>
        <v>CP147-RETURN - 2nd don of the week -BONUS</v>
      </c>
      <c r="G1118" s="147">
        <f t="shared" si="133"/>
        <v>25</v>
      </c>
      <c r="H1118" s="5">
        <v>0</v>
      </c>
      <c r="J1118" s="5">
        <f t="shared" si="129"/>
        <v>25</v>
      </c>
      <c r="K1118" s="143">
        <f t="shared" si="134"/>
        <v>25</v>
      </c>
      <c r="L1118" s="5">
        <f t="shared" si="128"/>
        <v>0</v>
      </c>
    </row>
    <row r="1119" spans="1:12" x14ac:dyDescent="0.45">
      <c r="A1119" t="s">
        <v>754</v>
      </c>
      <c r="B1119" t="s">
        <v>755</v>
      </c>
      <c r="C1119" s="144" t="s">
        <v>1003</v>
      </c>
      <c r="D1119" s="36" t="str">
        <f t="shared" si="130"/>
        <v>CP147-2X Week P NORM KIG10_3</v>
      </c>
      <c r="E1119" s="36" t="str">
        <f t="shared" si="131"/>
        <v>RETURN - 2nd don of the week -BONUS</v>
      </c>
      <c r="F1119" s="36" t="str">
        <f t="shared" si="132"/>
        <v>CP147-RETURN - 2nd don of the week -BONUS</v>
      </c>
      <c r="G1119" s="147">
        <f t="shared" si="133"/>
        <v>25</v>
      </c>
      <c r="H1119" s="5">
        <v>0</v>
      </c>
      <c r="J1119" s="5">
        <f t="shared" si="129"/>
        <v>25</v>
      </c>
      <c r="K1119" s="143">
        <f t="shared" si="134"/>
        <v>25</v>
      </c>
      <c r="L1119" s="5">
        <f t="shared" si="128"/>
        <v>0</v>
      </c>
    </row>
    <row r="1120" spans="1:12" x14ac:dyDescent="0.45">
      <c r="A1120" t="s">
        <v>754</v>
      </c>
      <c r="B1120" t="s">
        <v>755</v>
      </c>
      <c r="C1120" s="144" t="s">
        <v>1004</v>
      </c>
      <c r="D1120" s="36" t="str">
        <f t="shared" si="130"/>
        <v>CP147-2X Week P NORM KIG10_4</v>
      </c>
      <c r="E1120" s="36" t="str">
        <f t="shared" si="131"/>
        <v>RETURN - 2nd don of the week -BONUS</v>
      </c>
      <c r="F1120" s="36" t="str">
        <f t="shared" si="132"/>
        <v>CP147-RETURN - 2nd don of the week -BONUS</v>
      </c>
      <c r="G1120" s="147">
        <f t="shared" si="133"/>
        <v>25</v>
      </c>
      <c r="H1120" s="5">
        <v>0</v>
      </c>
      <c r="J1120" s="5">
        <f t="shared" si="129"/>
        <v>25</v>
      </c>
      <c r="K1120" s="143">
        <f t="shared" si="134"/>
        <v>25</v>
      </c>
      <c r="L1120" s="5">
        <f t="shared" si="128"/>
        <v>0</v>
      </c>
    </row>
    <row r="1121" spans="1:12" x14ac:dyDescent="0.45">
      <c r="A1121" t="s">
        <v>754</v>
      </c>
      <c r="B1121" t="s">
        <v>755</v>
      </c>
      <c r="C1121" t="s">
        <v>1005</v>
      </c>
      <c r="D1121" s="36" t="str">
        <f t="shared" si="130"/>
        <v>CP147-2X Week P NORM KIG10-1</v>
      </c>
      <c r="E1121" s="36" t="str">
        <f t="shared" si="131"/>
        <v>RETURN - 2nd don of the week -BONUS</v>
      </c>
      <c r="F1121" s="36" t="str">
        <f t="shared" si="132"/>
        <v>CP147-RETURN - 2nd don of the week -BONUS</v>
      </c>
      <c r="G1121" s="147">
        <f t="shared" si="133"/>
        <v>25</v>
      </c>
      <c r="J1121" s="5">
        <f t="shared" si="129"/>
        <v>25</v>
      </c>
      <c r="K1121" s="143">
        <f t="shared" si="134"/>
        <v>25</v>
      </c>
      <c r="L1121" s="5">
        <f t="shared" si="128"/>
        <v>0</v>
      </c>
    </row>
    <row r="1122" spans="1:12" x14ac:dyDescent="0.45">
      <c r="A1122" t="s">
        <v>754</v>
      </c>
      <c r="B1122" s="144" t="s">
        <v>755</v>
      </c>
      <c r="C1122" s="144" t="s">
        <v>945</v>
      </c>
      <c r="D1122" s="36" t="str">
        <f t="shared" si="130"/>
        <v>CP147-2X Week P RSV Pre-Existing</v>
      </c>
      <c r="E1122" s="36" t="str">
        <f t="shared" si="131"/>
        <v>RETURN - 2nd don of the week -BONUS</v>
      </c>
      <c r="F1122" s="36" t="str">
        <f t="shared" si="132"/>
        <v>CP147-RETURN - 2nd don of the week -BONUS</v>
      </c>
      <c r="G1122" s="147">
        <f t="shared" si="133"/>
        <v>25</v>
      </c>
      <c r="H1122" s="5">
        <v>10</v>
      </c>
      <c r="J1122" s="5">
        <f t="shared" si="129"/>
        <v>35</v>
      </c>
      <c r="K1122" s="143">
        <f t="shared" si="134"/>
        <v>35</v>
      </c>
      <c r="L1122" s="5">
        <f t="shared" si="128"/>
        <v>0</v>
      </c>
    </row>
    <row r="1123" spans="1:12" x14ac:dyDescent="0.45">
      <c r="A1123" t="s">
        <v>754</v>
      </c>
      <c r="B1123" t="s">
        <v>755</v>
      </c>
      <c r="C1123" t="s">
        <v>946</v>
      </c>
      <c r="D1123" s="36" t="str">
        <f t="shared" si="130"/>
        <v>CP147-P Anti-D Pre-Existing Standard</v>
      </c>
      <c r="E1123" s="450" t="str">
        <f t="shared" si="131"/>
        <v>RETURN - 1st don of the week -STD</v>
      </c>
      <c r="F1123" s="36" t="str">
        <f t="shared" si="132"/>
        <v>CP147-RETURN - 1st don of the week -STD</v>
      </c>
      <c r="G1123" s="147">
        <f t="shared" si="133"/>
        <v>45</v>
      </c>
      <c r="H1123" s="5">
        <v>20</v>
      </c>
      <c r="J1123" s="5">
        <f t="shared" si="129"/>
        <v>65</v>
      </c>
      <c r="K1123" s="143">
        <f t="shared" si="134"/>
        <v>45</v>
      </c>
      <c r="L1123" s="5">
        <f t="shared" si="128"/>
        <v>20</v>
      </c>
    </row>
    <row r="1124" spans="1:12" x14ac:dyDescent="0.45">
      <c r="A1124" t="s">
        <v>754</v>
      </c>
      <c r="B1124" t="s">
        <v>755</v>
      </c>
      <c r="C1124" t="s">
        <v>948</v>
      </c>
      <c r="D1124" s="36" t="str">
        <f t="shared" si="130"/>
        <v>CP147-P CMV Standard</v>
      </c>
      <c r="E1124" s="36" t="str">
        <f t="shared" si="131"/>
        <v>RETURN - 1st don of the week -STD</v>
      </c>
      <c r="F1124" s="36" t="str">
        <f t="shared" si="132"/>
        <v>CP147-RETURN - 1st don of the week -STD</v>
      </c>
      <c r="G1124" s="147">
        <f t="shared" si="133"/>
        <v>45</v>
      </c>
      <c r="H1124" s="5">
        <v>0</v>
      </c>
      <c r="J1124" s="5">
        <f t="shared" si="129"/>
        <v>45</v>
      </c>
      <c r="K1124" s="143">
        <f t="shared" si="134"/>
        <v>50</v>
      </c>
      <c r="L1124" s="5">
        <f t="shared" si="128"/>
        <v>-5</v>
      </c>
    </row>
    <row r="1125" spans="1:12" x14ac:dyDescent="0.45">
      <c r="A1125" t="s">
        <v>754</v>
      </c>
      <c r="B1125" t="s">
        <v>755</v>
      </c>
      <c r="C1125" s="144" t="s">
        <v>950</v>
      </c>
      <c r="D1125" s="36" t="str">
        <f t="shared" si="130"/>
        <v>CP147-P NORM KIG 10 Standard</v>
      </c>
      <c r="E1125" s="36" t="str">
        <f t="shared" si="131"/>
        <v>RETURN - 1st don of the week -STD</v>
      </c>
      <c r="F1125" s="36" t="str">
        <f t="shared" si="132"/>
        <v>CP147-RETURN - 1st don of the week -STD</v>
      </c>
      <c r="G1125" s="147">
        <f t="shared" si="133"/>
        <v>45</v>
      </c>
      <c r="H1125" s="5">
        <v>0</v>
      </c>
      <c r="J1125" s="5">
        <f t="shared" si="129"/>
        <v>45</v>
      </c>
      <c r="K1125" s="143">
        <f t="shared" si="134"/>
        <v>45</v>
      </c>
      <c r="L1125" s="5">
        <f t="shared" si="128"/>
        <v>0</v>
      </c>
    </row>
    <row r="1126" spans="1:12" x14ac:dyDescent="0.45">
      <c r="A1126" t="s">
        <v>754</v>
      </c>
      <c r="B1126" t="s">
        <v>755</v>
      </c>
      <c r="C1126" s="144" t="s">
        <v>951</v>
      </c>
      <c r="D1126" s="36" t="str">
        <f t="shared" si="130"/>
        <v>CP147-P NORM KIG 10-1 Standard</v>
      </c>
      <c r="E1126" s="36" t="str">
        <f t="shared" si="131"/>
        <v>RETURN - 1st don of the week -STD</v>
      </c>
      <c r="F1126" s="36" t="str">
        <f t="shared" si="132"/>
        <v>CP147-RETURN - 1st don of the week -STD</v>
      </c>
      <c r="G1126" s="147">
        <f t="shared" si="133"/>
        <v>45</v>
      </c>
      <c r="H1126" s="5">
        <v>0</v>
      </c>
      <c r="J1126" s="5">
        <f t="shared" si="129"/>
        <v>45</v>
      </c>
      <c r="K1126" s="143">
        <f t="shared" si="134"/>
        <v>45</v>
      </c>
      <c r="L1126" s="5">
        <f t="shared" si="128"/>
        <v>0</v>
      </c>
    </row>
    <row r="1127" spans="1:12" x14ac:dyDescent="0.45">
      <c r="A1127" t="s">
        <v>754</v>
      </c>
      <c r="B1127" t="s">
        <v>755</v>
      </c>
      <c r="C1127" s="144" t="s">
        <v>952</v>
      </c>
      <c r="D1127" s="36" t="str">
        <f t="shared" si="130"/>
        <v>CP147-P NORM KIG 10-2 Standard</v>
      </c>
      <c r="E1127" s="36" t="str">
        <f t="shared" si="131"/>
        <v>RETURN - 1st don of the week -STD</v>
      </c>
      <c r="F1127" s="36" t="str">
        <f t="shared" si="132"/>
        <v>CP147-RETURN - 1st don of the week -STD</v>
      </c>
      <c r="G1127" s="147">
        <f t="shared" si="133"/>
        <v>45</v>
      </c>
      <c r="H1127" s="5">
        <v>0</v>
      </c>
      <c r="J1127" s="5">
        <f t="shared" si="129"/>
        <v>45</v>
      </c>
      <c r="K1127" s="143">
        <f t="shared" si="134"/>
        <v>45</v>
      </c>
      <c r="L1127" s="5">
        <f t="shared" si="128"/>
        <v>0</v>
      </c>
    </row>
    <row r="1128" spans="1:12" x14ac:dyDescent="0.45">
      <c r="A1128" t="s">
        <v>754</v>
      </c>
      <c r="B1128" t="s">
        <v>755</v>
      </c>
      <c r="C1128" s="144" t="s">
        <v>953</v>
      </c>
      <c r="D1128" s="36" t="str">
        <f t="shared" si="130"/>
        <v>CP147-P NORM KIG 10-3 Standard</v>
      </c>
      <c r="E1128" s="36" t="str">
        <f t="shared" si="131"/>
        <v>RETURN - 1st don of the week -STD</v>
      </c>
      <c r="F1128" s="36" t="str">
        <f t="shared" si="132"/>
        <v>CP147-RETURN - 1st don of the week -STD</v>
      </c>
      <c r="G1128" s="147">
        <f t="shared" si="133"/>
        <v>45</v>
      </c>
      <c r="H1128" s="5">
        <v>0</v>
      </c>
      <c r="J1128" s="5">
        <f t="shared" si="129"/>
        <v>45</v>
      </c>
      <c r="K1128" s="143">
        <f t="shared" si="134"/>
        <v>45</v>
      </c>
      <c r="L1128" s="5">
        <f t="shared" si="128"/>
        <v>0</v>
      </c>
    </row>
    <row r="1129" spans="1:12" x14ac:dyDescent="0.45">
      <c r="A1129" t="s">
        <v>754</v>
      </c>
      <c r="B1129" t="s">
        <v>755</v>
      </c>
      <c r="C1129" s="144" t="s">
        <v>954</v>
      </c>
      <c r="D1129" s="36" t="str">
        <f t="shared" si="130"/>
        <v>CP147-P NORM KIG 10-4 Standard</v>
      </c>
      <c r="E1129" s="36" t="str">
        <f t="shared" si="131"/>
        <v>RETURN - 1st don of the week -STD</v>
      </c>
      <c r="F1129" s="36" t="str">
        <f t="shared" si="132"/>
        <v>CP147-RETURN - 1st don of the week -STD</v>
      </c>
      <c r="G1129" s="147">
        <f t="shared" si="133"/>
        <v>45</v>
      </c>
      <c r="H1129" s="5">
        <v>0</v>
      </c>
      <c r="J1129" s="5">
        <f t="shared" si="129"/>
        <v>45</v>
      </c>
      <c r="K1129" s="143">
        <f t="shared" si="134"/>
        <v>45</v>
      </c>
      <c r="L1129" s="5">
        <f t="shared" si="128"/>
        <v>0</v>
      </c>
    </row>
    <row r="1130" spans="1:12" x14ac:dyDescent="0.45">
      <c r="A1130" t="s">
        <v>754</v>
      </c>
      <c r="B1130" s="144" t="s">
        <v>755</v>
      </c>
      <c r="C1130" s="144" t="s">
        <v>955</v>
      </c>
      <c r="D1130" s="36" t="str">
        <f t="shared" si="130"/>
        <v>CP147-P RSV Pre-Existing Standard</v>
      </c>
      <c r="E1130" s="36" t="str">
        <f t="shared" si="131"/>
        <v>RETURN - 1st don of the week -STD</v>
      </c>
      <c r="F1130" s="36" t="str">
        <f t="shared" si="132"/>
        <v>CP147-RETURN - 1st don of the week -STD</v>
      </c>
      <c r="G1130" s="147">
        <f t="shared" si="133"/>
        <v>45</v>
      </c>
      <c r="H1130" s="5">
        <v>0</v>
      </c>
      <c r="J1130" s="5">
        <f t="shared" si="129"/>
        <v>45</v>
      </c>
      <c r="K1130" s="143">
        <f t="shared" si="134"/>
        <v>45</v>
      </c>
      <c r="L1130" s="5">
        <f t="shared" si="128"/>
        <v>0</v>
      </c>
    </row>
    <row r="1131" spans="1:12" x14ac:dyDescent="0.45">
      <c r="A1131" t="s">
        <v>628</v>
      </c>
      <c r="B1131" t="s">
        <v>629</v>
      </c>
      <c r="C1131" t="s">
        <v>942</v>
      </c>
      <c r="D1131" s="36" t="str">
        <f t="shared" si="130"/>
        <v>CP953-2X Week Anti-D Pre-Existing</v>
      </c>
      <c r="E1131" s="36" t="str">
        <f t="shared" si="131"/>
        <v>RETURN - 2nd don of the week -BONUS</v>
      </c>
      <c r="F1131" s="36" t="str">
        <f t="shared" si="132"/>
        <v>CP953-RETURN - 2nd don of the week -BONUS</v>
      </c>
      <c r="G1131" s="147">
        <f t="shared" si="133"/>
        <v>25</v>
      </c>
      <c r="H1131" s="240">
        <f>200-2*(VLOOKUP(B1131&amp;"-P Anti-D Pre-Existing Standard", AntiDSpecialty,4, FALSE))- 2*(VLOOKUP(B1131&amp;"-P Anti-D Pre-Existing Standard", AntiDSpecialty,5, FALSE))-G1131</f>
        <v>45</v>
      </c>
      <c r="J1131" s="5">
        <f t="shared" si="129"/>
        <v>70</v>
      </c>
      <c r="K1131" s="143" t="e">
        <f t="shared" si="134"/>
        <v>#N/A</v>
      </c>
      <c r="L1131" s="5" t="e">
        <f t="shared" si="128"/>
        <v>#N/A</v>
      </c>
    </row>
    <row r="1132" spans="1:12" x14ac:dyDescent="0.45">
      <c r="A1132" t="s">
        <v>628</v>
      </c>
      <c r="B1132" t="s">
        <v>629</v>
      </c>
      <c r="C1132" s="144" t="s">
        <v>1001</v>
      </c>
      <c r="D1132" s="36" t="str">
        <f t="shared" si="130"/>
        <v>CP953-2X Week P NORM KIG10_0</v>
      </c>
      <c r="E1132" s="36" t="str">
        <f t="shared" si="131"/>
        <v>RETURN - 2nd don of the week -BONUS</v>
      </c>
      <c r="F1132" s="36" t="str">
        <f t="shared" si="132"/>
        <v>CP953-RETURN - 2nd don of the week -BONUS</v>
      </c>
      <c r="G1132" s="147">
        <f t="shared" si="133"/>
        <v>25</v>
      </c>
      <c r="H1132" s="5">
        <v>10</v>
      </c>
      <c r="J1132" s="5">
        <f t="shared" si="129"/>
        <v>35</v>
      </c>
      <c r="K1132" s="143">
        <f t="shared" si="134"/>
        <v>35</v>
      </c>
      <c r="L1132" s="5">
        <f t="shared" si="128"/>
        <v>0</v>
      </c>
    </row>
    <row r="1133" spans="1:12" x14ac:dyDescent="0.45">
      <c r="A1133" t="s">
        <v>628</v>
      </c>
      <c r="B1133" t="s">
        <v>629</v>
      </c>
      <c r="C1133" s="144" t="s">
        <v>1002</v>
      </c>
      <c r="D1133" s="36" t="str">
        <f t="shared" si="130"/>
        <v>CP953-2X Week P NORM KIG10_2</v>
      </c>
      <c r="E1133" s="36" t="str">
        <f t="shared" si="131"/>
        <v>RETURN - 2nd don of the week -BONUS</v>
      </c>
      <c r="F1133" s="36" t="str">
        <f t="shared" si="132"/>
        <v>CP953-RETURN - 2nd don of the week -BONUS</v>
      </c>
      <c r="G1133" s="147">
        <f t="shared" si="133"/>
        <v>25</v>
      </c>
      <c r="H1133" s="5">
        <v>0</v>
      </c>
      <c r="J1133" s="5">
        <f t="shared" si="129"/>
        <v>25</v>
      </c>
      <c r="K1133" s="143">
        <f t="shared" si="134"/>
        <v>25</v>
      </c>
      <c r="L1133" s="5">
        <f t="shared" si="128"/>
        <v>0</v>
      </c>
    </row>
    <row r="1134" spans="1:12" s="352" customFormat="1" x14ac:dyDescent="0.45">
      <c r="A1134" t="s">
        <v>628</v>
      </c>
      <c r="B1134" t="s">
        <v>629</v>
      </c>
      <c r="C1134" s="144" t="s">
        <v>1003</v>
      </c>
      <c r="D1134" s="36" t="str">
        <f t="shared" si="130"/>
        <v>CP953-2X Week P NORM KIG10_3</v>
      </c>
      <c r="E1134" s="36" t="str">
        <f t="shared" si="131"/>
        <v>RETURN - 2nd don of the week -BONUS</v>
      </c>
      <c r="F1134" s="36" t="str">
        <f t="shared" si="132"/>
        <v>CP953-RETURN - 2nd don of the week -BONUS</v>
      </c>
      <c r="G1134" s="147">
        <f t="shared" si="133"/>
        <v>25</v>
      </c>
      <c r="H1134" s="5">
        <v>0</v>
      </c>
      <c r="I1134" s="5"/>
      <c r="J1134" s="5">
        <f t="shared" si="129"/>
        <v>25</v>
      </c>
      <c r="K1134" s="143">
        <f t="shared" si="134"/>
        <v>25</v>
      </c>
      <c r="L1134" s="5">
        <f t="shared" si="128"/>
        <v>0</v>
      </c>
    </row>
    <row r="1135" spans="1:12" x14ac:dyDescent="0.45">
      <c r="A1135" t="s">
        <v>628</v>
      </c>
      <c r="B1135" t="s">
        <v>629</v>
      </c>
      <c r="C1135" s="144" t="s">
        <v>1004</v>
      </c>
      <c r="D1135" s="36" t="str">
        <f t="shared" si="130"/>
        <v>CP953-2X Week P NORM KIG10_4</v>
      </c>
      <c r="E1135" s="36" t="str">
        <f t="shared" si="131"/>
        <v>RETURN - 2nd don of the week -BONUS</v>
      </c>
      <c r="F1135" s="36" t="str">
        <f t="shared" si="132"/>
        <v>CP953-RETURN - 2nd don of the week -BONUS</v>
      </c>
      <c r="G1135" s="147">
        <f t="shared" si="133"/>
        <v>25</v>
      </c>
      <c r="H1135" s="5">
        <v>0</v>
      </c>
      <c r="J1135" s="5">
        <f t="shared" si="129"/>
        <v>25</v>
      </c>
      <c r="K1135" s="143">
        <f t="shared" si="134"/>
        <v>25</v>
      </c>
      <c r="L1135" s="5">
        <f t="shared" si="128"/>
        <v>0</v>
      </c>
    </row>
    <row r="1136" spans="1:12" x14ac:dyDescent="0.45">
      <c r="A1136" t="s">
        <v>628</v>
      </c>
      <c r="B1136" t="s">
        <v>629</v>
      </c>
      <c r="C1136" t="s">
        <v>1005</v>
      </c>
      <c r="D1136" s="36" t="str">
        <f t="shared" si="130"/>
        <v>CP953-2X Week P NORM KIG10-1</v>
      </c>
      <c r="E1136" s="36" t="str">
        <f t="shared" si="131"/>
        <v>RETURN - 2nd don of the week -BONUS</v>
      </c>
      <c r="F1136" s="36" t="str">
        <f t="shared" si="132"/>
        <v>CP953-RETURN - 2nd don of the week -BONUS</v>
      </c>
      <c r="G1136" s="147">
        <f t="shared" si="133"/>
        <v>25</v>
      </c>
      <c r="J1136" s="5">
        <f t="shared" si="129"/>
        <v>25</v>
      </c>
      <c r="K1136" s="143">
        <f t="shared" si="134"/>
        <v>25</v>
      </c>
      <c r="L1136" s="5">
        <f t="shared" si="128"/>
        <v>0</v>
      </c>
    </row>
    <row r="1137" spans="1:12" x14ac:dyDescent="0.45">
      <c r="A1137" t="s">
        <v>628</v>
      </c>
      <c r="B1137" s="144" t="s">
        <v>629</v>
      </c>
      <c r="C1137" s="144" t="s">
        <v>945</v>
      </c>
      <c r="D1137" s="36" t="str">
        <f t="shared" si="130"/>
        <v>CP953-2X Week P RSV Pre-Existing</v>
      </c>
      <c r="E1137" s="36" t="str">
        <f t="shared" si="131"/>
        <v>RETURN - 2nd don of the week -BONUS</v>
      </c>
      <c r="F1137" s="36" t="str">
        <f t="shared" si="132"/>
        <v>CP953-RETURN - 2nd don of the week -BONUS</v>
      </c>
      <c r="G1137" s="147">
        <f t="shared" si="133"/>
        <v>25</v>
      </c>
      <c r="H1137" s="5">
        <v>10</v>
      </c>
      <c r="J1137" s="5">
        <f t="shared" si="129"/>
        <v>35</v>
      </c>
      <c r="K1137" s="143">
        <f t="shared" si="134"/>
        <v>35</v>
      </c>
      <c r="L1137" s="5">
        <f t="shared" si="128"/>
        <v>0</v>
      </c>
    </row>
    <row r="1138" spans="1:12" x14ac:dyDescent="0.45">
      <c r="A1138" t="s">
        <v>628</v>
      </c>
      <c r="B1138" t="s">
        <v>629</v>
      </c>
      <c r="C1138" t="s">
        <v>946</v>
      </c>
      <c r="D1138" s="36" t="str">
        <f t="shared" si="130"/>
        <v>CP953-P Anti-D Pre-Existing Standard</v>
      </c>
      <c r="E1138" s="450" t="str">
        <f t="shared" si="131"/>
        <v>RETURN - 1st don of the week -STD</v>
      </c>
      <c r="F1138" s="36" t="str">
        <f t="shared" si="132"/>
        <v>CP953-RETURN - 1st don of the week -STD</v>
      </c>
      <c r="G1138" s="147">
        <f t="shared" si="133"/>
        <v>45</v>
      </c>
      <c r="H1138" s="5">
        <v>20</v>
      </c>
      <c r="J1138" s="5">
        <f t="shared" si="129"/>
        <v>65</v>
      </c>
      <c r="K1138" s="143">
        <f t="shared" si="134"/>
        <v>50</v>
      </c>
      <c r="L1138" s="5">
        <f t="shared" si="128"/>
        <v>15</v>
      </c>
    </row>
    <row r="1139" spans="1:12" x14ac:dyDescent="0.45">
      <c r="A1139" t="s">
        <v>628</v>
      </c>
      <c r="B1139" t="s">
        <v>629</v>
      </c>
      <c r="C1139" s="144" t="s">
        <v>950</v>
      </c>
      <c r="D1139" s="36" t="str">
        <f t="shared" si="130"/>
        <v>CP953-P NORM KIG 10 Standard</v>
      </c>
      <c r="E1139" s="36" t="str">
        <f t="shared" si="131"/>
        <v>RETURN - 1st don of the week -STD</v>
      </c>
      <c r="F1139" s="36" t="str">
        <f t="shared" si="132"/>
        <v>CP953-RETURN - 1st don of the week -STD</v>
      </c>
      <c r="G1139" s="147">
        <f t="shared" si="133"/>
        <v>45</v>
      </c>
      <c r="H1139" s="5">
        <v>0</v>
      </c>
      <c r="J1139" s="5">
        <f t="shared" si="129"/>
        <v>45</v>
      </c>
      <c r="K1139" s="143">
        <f t="shared" si="134"/>
        <v>45</v>
      </c>
      <c r="L1139" s="5">
        <f t="shared" si="128"/>
        <v>0</v>
      </c>
    </row>
    <row r="1140" spans="1:12" x14ac:dyDescent="0.45">
      <c r="A1140" t="s">
        <v>628</v>
      </c>
      <c r="B1140" t="s">
        <v>629</v>
      </c>
      <c r="C1140" s="144" t="s">
        <v>951</v>
      </c>
      <c r="D1140" s="36" t="str">
        <f t="shared" si="130"/>
        <v>CP953-P NORM KIG 10-1 Standard</v>
      </c>
      <c r="E1140" s="36" t="str">
        <f t="shared" si="131"/>
        <v>RETURN - 1st don of the week -STD</v>
      </c>
      <c r="F1140" s="36" t="str">
        <f t="shared" si="132"/>
        <v>CP953-RETURN - 1st don of the week -STD</v>
      </c>
      <c r="G1140" s="147">
        <f t="shared" si="133"/>
        <v>45</v>
      </c>
      <c r="H1140" s="5">
        <v>0</v>
      </c>
      <c r="J1140" s="5">
        <f t="shared" si="129"/>
        <v>45</v>
      </c>
      <c r="K1140" s="143">
        <f t="shared" si="134"/>
        <v>45</v>
      </c>
      <c r="L1140" s="5">
        <f t="shared" si="128"/>
        <v>0</v>
      </c>
    </row>
    <row r="1141" spans="1:12" x14ac:dyDescent="0.45">
      <c r="A1141" t="s">
        <v>628</v>
      </c>
      <c r="B1141" t="s">
        <v>629</v>
      </c>
      <c r="C1141" s="144" t="s">
        <v>952</v>
      </c>
      <c r="D1141" s="36" t="str">
        <f t="shared" si="130"/>
        <v>CP953-P NORM KIG 10-2 Standard</v>
      </c>
      <c r="E1141" s="36" t="str">
        <f t="shared" si="131"/>
        <v>RETURN - 1st don of the week -STD</v>
      </c>
      <c r="F1141" s="36" t="str">
        <f t="shared" si="132"/>
        <v>CP953-RETURN - 1st don of the week -STD</v>
      </c>
      <c r="G1141" s="147">
        <f t="shared" si="133"/>
        <v>45</v>
      </c>
      <c r="H1141" s="5">
        <v>0</v>
      </c>
      <c r="J1141" s="5">
        <f t="shared" si="129"/>
        <v>45</v>
      </c>
      <c r="K1141" s="143">
        <f t="shared" si="134"/>
        <v>45</v>
      </c>
      <c r="L1141" s="5">
        <f t="shared" si="128"/>
        <v>0</v>
      </c>
    </row>
    <row r="1142" spans="1:12" x14ac:dyDescent="0.45">
      <c r="A1142" t="s">
        <v>628</v>
      </c>
      <c r="B1142" t="s">
        <v>629</v>
      </c>
      <c r="C1142" s="144" t="s">
        <v>953</v>
      </c>
      <c r="D1142" s="36" t="str">
        <f t="shared" si="130"/>
        <v>CP953-P NORM KIG 10-3 Standard</v>
      </c>
      <c r="E1142" s="36" t="str">
        <f t="shared" si="131"/>
        <v>RETURN - 1st don of the week -STD</v>
      </c>
      <c r="F1142" s="36" t="str">
        <f t="shared" si="132"/>
        <v>CP953-RETURN - 1st don of the week -STD</v>
      </c>
      <c r="G1142" s="147">
        <f t="shared" si="133"/>
        <v>45</v>
      </c>
      <c r="H1142" s="5">
        <v>0</v>
      </c>
      <c r="J1142" s="5">
        <f t="shared" si="129"/>
        <v>45</v>
      </c>
      <c r="K1142" s="143">
        <f t="shared" si="134"/>
        <v>45</v>
      </c>
      <c r="L1142" s="5">
        <f t="shared" si="128"/>
        <v>0</v>
      </c>
    </row>
    <row r="1143" spans="1:12" x14ac:dyDescent="0.45">
      <c r="A1143" t="s">
        <v>628</v>
      </c>
      <c r="B1143" t="s">
        <v>629</v>
      </c>
      <c r="C1143" s="144" t="s">
        <v>954</v>
      </c>
      <c r="D1143" s="36" t="str">
        <f t="shared" si="130"/>
        <v>CP953-P NORM KIG 10-4 Standard</v>
      </c>
      <c r="E1143" s="36" t="str">
        <f t="shared" si="131"/>
        <v>RETURN - 1st don of the week -STD</v>
      </c>
      <c r="F1143" s="36" t="str">
        <f t="shared" si="132"/>
        <v>CP953-RETURN - 1st don of the week -STD</v>
      </c>
      <c r="G1143" s="147">
        <f t="shared" si="133"/>
        <v>45</v>
      </c>
      <c r="H1143" s="5">
        <v>0</v>
      </c>
      <c r="J1143" s="5">
        <f t="shared" si="129"/>
        <v>45</v>
      </c>
      <c r="K1143" s="143">
        <f t="shared" si="134"/>
        <v>45</v>
      </c>
      <c r="L1143" s="5">
        <f t="shared" si="128"/>
        <v>0</v>
      </c>
    </row>
    <row r="1144" spans="1:12" x14ac:dyDescent="0.45">
      <c r="A1144" t="s">
        <v>628</v>
      </c>
      <c r="B1144" s="144" t="s">
        <v>629</v>
      </c>
      <c r="C1144" s="144" t="s">
        <v>955</v>
      </c>
      <c r="D1144" s="36" t="str">
        <f t="shared" si="130"/>
        <v>CP953-P RSV Pre-Existing Standard</v>
      </c>
      <c r="E1144" s="36" t="str">
        <f t="shared" si="131"/>
        <v>RETURN - 1st don of the week -STD</v>
      </c>
      <c r="F1144" s="36" t="str">
        <f t="shared" si="132"/>
        <v>CP953-RETURN - 1st don of the week -STD</v>
      </c>
      <c r="G1144" s="147">
        <f t="shared" si="133"/>
        <v>45</v>
      </c>
      <c r="H1144" s="5">
        <v>0</v>
      </c>
      <c r="J1144" s="5">
        <f t="shared" si="129"/>
        <v>45</v>
      </c>
      <c r="K1144" s="143">
        <f t="shared" si="134"/>
        <v>45</v>
      </c>
      <c r="L1144" s="5">
        <f t="shared" si="128"/>
        <v>0</v>
      </c>
    </row>
    <row r="1145" spans="1:12" x14ac:dyDescent="0.45">
      <c r="A1145" s="238" t="s">
        <v>748</v>
      </c>
      <c r="B1145" s="238" t="s">
        <v>749</v>
      </c>
      <c r="C1145" t="s">
        <v>1036</v>
      </c>
      <c r="D1145" s="239" t="str">
        <f t="shared" si="130"/>
        <v>CP125-ANTID_ND_ADD_100_8TIMES</v>
      </c>
      <c r="E1145" s="239">
        <f t="shared" si="131"/>
        <v>0</v>
      </c>
      <c r="F1145" s="239" t="str">
        <f t="shared" si="132"/>
        <v>CP125-0</v>
      </c>
      <c r="G1145" s="147">
        <f t="shared" si="133"/>
        <v>0</v>
      </c>
      <c r="H1145" s="240">
        <v>0</v>
      </c>
      <c r="I1145" s="240">
        <v>100</v>
      </c>
      <c r="J1145" s="240">
        <f t="shared" si="129"/>
        <v>100</v>
      </c>
      <c r="K1145" s="241">
        <f t="shared" si="134"/>
        <v>100</v>
      </c>
      <c r="L1145" s="240">
        <f t="shared" si="128"/>
        <v>0</v>
      </c>
    </row>
    <row r="1146" spans="1:12" x14ac:dyDescent="0.45">
      <c r="A1146" s="238" t="s">
        <v>748</v>
      </c>
      <c r="B1146" s="238" t="s">
        <v>749</v>
      </c>
      <c r="C1146" s="238" t="s">
        <v>1037</v>
      </c>
      <c r="D1146" s="239" t="str">
        <f t="shared" si="130"/>
        <v>CP125-P 125 Anti - D</v>
      </c>
      <c r="E1146" s="239">
        <f t="shared" si="131"/>
        <v>0</v>
      </c>
      <c r="F1146" s="239" t="str">
        <f t="shared" si="132"/>
        <v>CP125-0</v>
      </c>
      <c r="G1146" s="147">
        <f t="shared" si="133"/>
        <v>0</v>
      </c>
      <c r="H1146" s="240">
        <v>0</v>
      </c>
      <c r="I1146" s="240">
        <v>100</v>
      </c>
      <c r="J1146" s="240">
        <f t="shared" si="129"/>
        <v>100</v>
      </c>
      <c r="K1146" s="241">
        <f t="shared" si="134"/>
        <v>100</v>
      </c>
      <c r="L1146" s="240">
        <f t="shared" ref="L1146:L1209" si="135">J1146-K1146</f>
        <v>0</v>
      </c>
    </row>
    <row r="1147" spans="1:12" x14ac:dyDescent="0.45">
      <c r="A1147" s="238" t="s">
        <v>748</v>
      </c>
      <c r="B1147" s="238" t="s">
        <v>749</v>
      </c>
      <c r="C1147" s="238" t="s">
        <v>1038</v>
      </c>
      <c r="D1147" s="239" t="str">
        <f t="shared" si="130"/>
        <v>CP125-P 125 Anti - D Non EU</v>
      </c>
      <c r="E1147" s="239">
        <f t="shared" si="131"/>
        <v>0</v>
      </c>
      <c r="F1147" s="239" t="str">
        <f t="shared" si="132"/>
        <v>CP125-0</v>
      </c>
      <c r="G1147" s="147">
        <f t="shared" si="133"/>
        <v>0</v>
      </c>
      <c r="H1147" s="240">
        <v>0</v>
      </c>
      <c r="I1147" s="240">
        <v>100</v>
      </c>
      <c r="J1147" s="240">
        <f t="shared" ref="J1147:J1210" si="136">G1147+H1147+I1147</f>
        <v>100</v>
      </c>
      <c r="K1147" s="241">
        <f t="shared" si="134"/>
        <v>100</v>
      </c>
      <c r="L1147" s="240">
        <f t="shared" si="135"/>
        <v>0</v>
      </c>
    </row>
    <row r="1148" spans="1:12" x14ac:dyDescent="0.45">
      <c r="A1148" s="238" t="s">
        <v>748</v>
      </c>
      <c r="B1148" s="238" t="s">
        <v>749</v>
      </c>
      <c r="C1148" s="238" t="s">
        <v>1039</v>
      </c>
      <c r="D1148" s="239" t="str">
        <f t="shared" si="130"/>
        <v>CP125-P 125 Anti - D PreExisting</v>
      </c>
      <c r="E1148" s="239">
        <f t="shared" si="131"/>
        <v>0</v>
      </c>
      <c r="F1148" s="239" t="str">
        <f t="shared" si="132"/>
        <v>CP125-0</v>
      </c>
      <c r="G1148" s="147">
        <f t="shared" si="133"/>
        <v>0</v>
      </c>
      <c r="H1148" s="240">
        <v>0</v>
      </c>
      <c r="I1148" s="240">
        <v>100</v>
      </c>
      <c r="J1148" s="240">
        <f t="shared" si="136"/>
        <v>100</v>
      </c>
      <c r="K1148" s="241">
        <f t="shared" si="134"/>
        <v>100</v>
      </c>
      <c r="L1148" s="240">
        <f t="shared" si="135"/>
        <v>0</v>
      </c>
    </row>
    <row r="1149" spans="1:12" x14ac:dyDescent="0.45">
      <c r="A1149" s="238" t="s">
        <v>748</v>
      </c>
      <c r="B1149" s="238" t="s">
        <v>749</v>
      </c>
      <c r="C1149" s="238" t="s">
        <v>1040</v>
      </c>
      <c r="D1149" s="239" t="str">
        <f t="shared" si="130"/>
        <v>CP125-P 125 Normal Source</v>
      </c>
      <c r="E1149" s="239">
        <f t="shared" si="131"/>
        <v>0</v>
      </c>
      <c r="F1149" s="239" t="str">
        <f t="shared" si="132"/>
        <v>CP125-0</v>
      </c>
      <c r="G1149" s="147">
        <f t="shared" si="133"/>
        <v>0</v>
      </c>
      <c r="H1149" s="240">
        <v>0</v>
      </c>
      <c r="I1149" s="240">
        <v>100</v>
      </c>
      <c r="J1149" s="240">
        <f t="shared" si="136"/>
        <v>100</v>
      </c>
      <c r="K1149" s="241">
        <f t="shared" si="134"/>
        <v>100</v>
      </c>
      <c r="L1149" s="240">
        <f t="shared" si="135"/>
        <v>0</v>
      </c>
    </row>
    <row r="1150" spans="1:12" s="352" customFormat="1" x14ac:dyDescent="0.45">
      <c r="A1150" t="s">
        <v>748</v>
      </c>
      <c r="B1150" t="s">
        <v>749</v>
      </c>
      <c r="C1150" t="s">
        <v>949</v>
      </c>
      <c r="D1150" s="239" t="str">
        <f t="shared" si="130"/>
        <v>CP125-P Denovo Non-Injectable</v>
      </c>
      <c r="E1150" s="239">
        <f t="shared" si="131"/>
        <v>0</v>
      </c>
      <c r="F1150" s="239" t="str">
        <f t="shared" si="132"/>
        <v>CP125-0</v>
      </c>
      <c r="G1150" s="147">
        <f t="shared" si="133"/>
        <v>0</v>
      </c>
      <c r="H1150" s="240">
        <v>100</v>
      </c>
      <c r="I1150" s="240"/>
      <c r="J1150" s="240">
        <f t="shared" si="136"/>
        <v>100</v>
      </c>
      <c r="K1150" s="241">
        <f t="shared" si="134"/>
        <v>100</v>
      </c>
      <c r="L1150" s="240">
        <f t="shared" si="135"/>
        <v>0</v>
      </c>
    </row>
    <row r="1151" spans="1:12" x14ac:dyDescent="0.45">
      <c r="A1151" t="s">
        <v>748</v>
      </c>
      <c r="B1151" t="s">
        <v>749</v>
      </c>
      <c r="C1151" t="s">
        <v>1041</v>
      </c>
      <c r="D1151" s="36" t="str">
        <f t="shared" si="130"/>
        <v>CP125-Test Cells</v>
      </c>
      <c r="E1151" s="36">
        <f t="shared" si="131"/>
        <v>0</v>
      </c>
      <c r="F1151" s="36" t="str">
        <f t="shared" si="132"/>
        <v>CP125-0</v>
      </c>
      <c r="G1151" s="147">
        <f t="shared" si="133"/>
        <v>0</v>
      </c>
      <c r="I1151" s="5">
        <v>35</v>
      </c>
      <c r="J1151" s="5">
        <f t="shared" si="136"/>
        <v>35</v>
      </c>
      <c r="K1151" s="143">
        <f t="shared" si="134"/>
        <v>35</v>
      </c>
      <c r="L1151" s="5">
        <f t="shared" si="135"/>
        <v>0</v>
      </c>
    </row>
    <row r="1152" spans="1:12" x14ac:dyDescent="0.45">
      <c r="A1152" t="s">
        <v>748</v>
      </c>
      <c r="B1152" t="s">
        <v>749</v>
      </c>
      <c r="C1152" t="s">
        <v>1024</v>
      </c>
      <c r="D1152" s="36" t="str">
        <f t="shared" si="130"/>
        <v>CP125-Whole Blood INJ</v>
      </c>
      <c r="E1152" s="36">
        <f t="shared" si="131"/>
        <v>0</v>
      </c>
      <c r="F1152" s="36" t="str">
        <f t="shared" si="132"/>
        <v>CP125-0</v>
      </c>
      <c r="G1152" s="147">
        <f t="shared" si="133"/>
        <v>0</v>
      </c>
      <c r="I1152" s="5">
        <v>375</v>
      </c>
      <c r="J1152" s="5">
        <f t="shared" si="136"/>
        <v>375</v>
      </c>
      <c r="K1152" s="143">
        <f t="shared" si="134"/>
        <v>375</v>
      </c>
      <c r="L1152" s="5">
        <f t="shared" si="135"/>
        <v>0</v>
      </c>
    </row>
    <row r="1153" spans="1:12" x14ac:dyDescent="0.45">
      <c r="A1153" t="s">
        <v>706</v>
      </c>
      <c r="B1153" t="s">
        <v>707</v>
      </c>
      <c r="C1153" t="s">
        <v>942</v>
      </c>
      <c r="D1153" s="36" t="str">
        <f t="shared" si="130"/>
        <v>CP135-2X Week Anti-D Pre-Existing</v>
      </c>
      <c r="E1153" s="36" t="str">
        <f t="shared" si="131"/>
        <v>RETURN - 2nd don of the week -BONUS</v>
      </c>
      <c r="F1153" s="36" t="str">
        <f t="shared" si="132"/>
        <v>CP135-RETURN - 2nd don of the week -BONUS</v>
      </c>
      <c r="G1153" s="147">
        <f t="shared" si="133"/>
        <v>15</v>
      </c>
      <c r="H1153" s="240">
        <f>200-2*(VLOOKUP(B1153&amp;"-P Anti-D Pre-Existing Standard", AntiDSpecialty,4, FALSE))- 2*(VLOOKUP(B1153&amp;"-P Anti-D Pre-Existing Standard", AntiDSpecialty,5, FALSE))-G1153</f>
        <v>45</v>
      </c>
      <c r="J1153" s="5">
        <f t="shared" si="136"/>
        <v>60</v>
      </c>
      <c r="K1153" s="143" t="e">
        <f t="shared" si="134"/>
        <v>#N/A</v>
      </c>
      <c r="L1153" s="5" t="e">
        <f t="shared" si="135"/>
        <v>#N/A</v>
      </c>
    </row>
    <row r="1154" spans="1:12" x14ac:dyDescent="0.45">
      <c r="A1154" t="s">
        <v>706</v>
      </c>
      <c r="B1154" s="144" t="s">
        <v>707</v>
      </c>
      <c r="C1154" s="144" t="s">
        <v>944</v>
      </c>
      <c r="D1154" s="36" t="str">
        <f t="shared" si="130"/>
        <v>CP135-2X Week P CMV</v>
      </c>
      <c r="E1154" s="36" t="str">
        <f t="shared" si="131"/>
        <v>RETURN - 2nd don of the week -BONUS</v>
      </c>
      <c r="F1154" s="36" t="str">
        <f t="shared" si="132"/>
        <v>CP135-RETURN - 2nd don of the week -BONUS</v>
      </c>
      <c r="G1154" s="147">
        <f t="shared" si="133"/>
        <v>15</v>
      </c>
      <c r="H1154" s="5">
        <v>10</v>
      </c>
      <c r="J1154" s="5">
        <f t="shared" si="136"/>
        <v>25</v>
      </c>
      <c r="K1154" s="143">
        <f t="shared" si="134"/>
        <v>15</v>
      </c>
      <c r="L1154" s="5">
        <f t="shared" si="135"/>
        <v>10</v>
      </c>
    </row>
    <row r="1155" spans="1:12" x14ac:dyDescent="0.45">
      <c r="A1155" t="s">
        <v>706</v>
      </c>
      <c r="B1155" s="144" t="s">
        <v>707</v>
      </c>
      <c r="C1155" s="144" t="s">
        <v>1006</v>
      </c>
      <c r="D1155" s="36" t="str">
        <f t="shared" si="130"/>
        <v>CP135-2X Week P Pre-VIP NS</v>
      </c>
      <c r="E1155" s="36" t="str">
        <f t="shared" si="131"/>
        <v>RETURN - 2nd don of the week -BONUS</v>
      </c>
      <c r="F1155" s="36" t="str">
        <f t="shared" si="132"/>
        <v>CP135-RETURN - 2nd don of the week -BONUS</v>
      </c>
      <c r="G1155" s="147">
        <f t="shared" si="133"/>
        <v>15</v>
      </c>
      <c r="H1155" s="5">
        <v>0</v>
      </c>
      <c r="J1155" s="5">
        <f t="shared" si="136"/>
        <v>15</v>
      </c>
      <c r="K1155" s="143">
        <f t="shared" si="134"/>
        <v>15</v>
      </c>
      <c r="L1155" s="5">
        <f t="shared" si="135"/>
        <v>0</v>
      </c>
    </row>
    <row r="1156" spans="1:12" x14ac:dyDescent="0.45">
      <c r="A1156" t="s">
        <v>706</v>
      </c>
      <c r="B1156" t="s">
        <v>707</v>
      </c>
      <c r="C1156" t="s">
        <v>945</v>
      </c>
      <c r="D1156" s="36" t="str">
        <f t="shared" ref="D1156:D1219" si="137">B1156&amp;"-"&amp;C1156</f>
        <v>CP135-2X Week P RSV Pre-Existing</v>
      </c>
      <c r="E1156" s="36" t="str">
        <f t="shared" ref="E1156:E1219" si="138">VLOOKUP(C1156,RULENAMELU,5,FALSE)</f>
        <v>RETURN - 2nd don of the week -BONUS</v>
      </c>
      <c r="F1156" s="36" t="str">
        <f t="shared" ref="F1156:F1219" si="139">B1156&amp;"-"&amp;E1156</f>
        <v>CP135-RETURN - 2nd don of the week -BONUS</v>
      </c>
      <c r="G1156" s="147">
        <f t="shared" ref="G1156:G1219" si="140">IFERROR(VLOOKUP(F1156,SpecialtyBaseLU,37,FALSE),0)</f>
        <v>15</v>
      </c>
      <c r="H1156" s="5">
        <v>10</v>
      </c>
      <c r="J1156" s="5">
        <f t="shared" si="136"/>
        <v>25</v>
      </c>
      <c r="K1156" s="143">
        <f t="shared" ref="K1156:K1219" si="141">VLOOKUP(D1156,CurrentNLDataLU,11,FALSE)</f>
        <v>25</v>
      </c>
      <c r="L1156" s="5">
        <f t="shared" si="135"/>
        <v>0</v>
      </c>
    </row>
    <row r="1157" spans="1:12" x14ac:dyDescent="0.45">
      <c r="A1157" t="s">
        <v>706</v>
      </c>
      <c r="B1157" s="144" t="s">
        <v>707</v>
      </c>
      <c r="C1157" s="144" t="s">
        <v>1007</v>
      </c>
      <c r="D1157" s="36" t="str">
        <f t="shared" si="137"/>
        <v>CP135-2X Week P VIP A</v>
      </c>
      <c r="E1157" s="36" t="str">
        <f t="shared" si="138"/>
        <v>RETURN - 2nd don of the week -BONUS</v>
      </c>
      <c r="F1157" s="36" t="str">
        <f t="shared" si="139"/>
        <v>CP135-RETURN - 2nd don of the week -BONUS</v>
      </c>
      <c r="G1157" s="147">
        <f t="shared" si="140"/>
        <v>15</v>
      </c>
      <c r="H1157" s="5">
        <v>20</v>
      </c>
      <c r="J1157" s="5">
        <f t="shared" si="136"/>
        <v>35</v>
      </c>
      <c r="K1157" s="143">
        <f t="shared" si="141"/>
        <v>35</v>
      </c>
      <c r="L1157" s="5">
        <f t="shared" si="135"/>
        <v>0</v>
      </c>
    </row>
    <row r="1158" spans="1:12" x14ac:dyDescent="0.45">
      <c r="A1158" t="s">
        <v>706</v>
      </c>
      <c r="B1158" s="144" t="s">
        <v>707</v>
      </c>
      <c r="C1158" s="144" t="s">
        <v>1008</v>
      </c>
      <c r="D1158" s="36" t="str">
        <f t="shared" si="137"/>
        <v>CP135-2X Week P VIP AB</v>
      </c>
      <c r="E1158" s="36" t="str">
        <f t="shared" si="138"/>
        <v>RETURN - 2nd don of the week -BONUS</v>
      </c>
      <c r="F1158" s="36" t="str">
        <f t="shared" si="139"/>
        <v>CP135-RETURN - 2nd don of the week -BONUS</v>
      </c>
      <c r="G1158" s="147">
        <f t="shared" si="140"/>
        <v>15</v>
      </c>
      <c r="H1158" s="5">
        <v>20</v>
      </c>
      <c r="J1158" s="5">
        <f t="shared" si="136"/>
        <v>35</v>
      </c>
      <c r="K1158" s="143">
        <f t="shared" si="141"/>
        <v>35</v>
      </c>
      <c r="L1158" s="5">
        <f t="shared" si="135"/>
        <v>0</v>
      </c>
    </row>
    <row r="1159" spans="1:12" x14ac:dyDescent="0.45">
      <c r="A1159" t="s">
        <v>706</v>
      </c>
      <c r="B1159" t="s">
        <v>707</v>
      </c>
      <c r="C1159" t="s">
        <v>946</v>
      </c>
      <c r="D1159" s="36" t="str">
        <f t="shared" si="137"/>
        <v>CP135-P Anti-D Pre-Existing Standard</v>
      </c>
      <c r="E1159" s="450" t="str">
        <f t="shared" si="138"/>
        <v>RETURN - 1st don of the week -STD</v>
      </c>
      <c r="F1159" s="36" t="str">
        <f t="shared" si="139"/>
        <v>CP135-RETURN - 1st don of the week -STD</v>
      </c>
      <c r="G1159" s="147">
        <f t="shared" si="140"/>
        <v>50</v>
      </c>
      <c r="H1159" s="5">
        <v>20</v>
      </c>
      <c r="J1159" s="5">
        <f t="shared" si="136"/>
        <v>70</v>
      </c>
      <c r="K1159" s="143">
        <f t="shared" si="141"/>
        <v>60</v>
      </c>
      <c r="L1159" s="5">
        <f t="shared" si="135"/>
        <v>10</v>
      </c>
    </row>
    <row r="1160" spans="1:12" x14ac:dyDescent="0.45">
      <c r="A1160" t="s">
        <v>706</v>
      </c>
      <c r="B1160" s="144" t="s">
        <v>707</v>
      </c>
      <c r="C1160" s="144" t="s">
        <v>948</v>
      </c>
      <c r="D1160" s="36" t="str">
        <f t="shared" si="137"/>
        <v>CP135-P CMV Standard</v>
      </c>
      <c r="E1160" s="36" t="str">
        <f t="shared" si="138"/>
        <v>RETURN - 1st don of the week -STD</v>
      </c>
      <c r="F1160" s="36" t="str">
        <f t="shared" si="139"/>
        <v>CP135-RETURN - 1st don of the week -STD</v>
      </c>
      <c r="G1160" s="147">
        <f t="shared" si="140"/>
        <v>50</v>
      </c>
      <c r="H1160" s="5">
        <v>0</v>
      </c>
      <c r="J1160" s="5">
        <f t="shared" si="136"/>
        <v>50</v>
      </c>
      <c r="K1160" s="143">
        <f t="shared" si="141"/>
        <v>55</v>
      </c>
      <c r="L1160" s="5">
        <f t="shared" si="135"/>
        <v>-5</v>
      </c>
    </row>
    <row r="1161" spans="1:12" x14ac:dyDescent="0.45">
      <c r="A1161" t="s">
        <v>706</v>
      </c>
      <c r="B1161" s="144" t="s">
        <v>707</v>
      </c>
      <c r="C1161" s="144" t="s">
        <v>1010</v>
      </c>
      <c r="D1161" s="36" t="str">
        <f t="shared" si="137"/>
        <v>CP135-P Pre-VIP NS Standard</v>
      </c>
      <c r="E1161" s="36" t="str">
        <f t="shared" si="138"/>
        <v>RETURN - 1st don of the week -STD</v>
      </c>
      <c r="F1161" s="36" t="str">
        <f t="shared" si="139"/>
        <v>CP135-RETURN - 1st don of the week -STD</v>
      </c>
      <c r="G1161" s="147">
        <f t="shared" si="140"/>
        <v>50</v>
      </c>
      <c r="H1161" s="5">
        <v>0</v>
      </c>
      <c r="J1161" s="5">
        <f t="shared" si="136"/>
        <v>50</v>
      </c>
      <c r="K1161" s="143">
        <f t="shared" si="141"/>
        <v>50</v>
      </c>
      <c r="L1161" s="5">
        <f t="shared" si="135"/>
        <v>0</v>
      </c>
    </row>
    <row r="1162" spans="1:12" x14ac:dyDescent="0.45">
      <c r="A1162" t="s">
        <v>706</v>
      </c>
      <c r="B1162" t="s">
        <v>707</v>
      </c>
      <c r="C1162" t="s">
        <v>955</v>
      </c>
      <c r="D1162" s="36" t="str">
        <f t="shared" si="137"/>
        <v>CP135-P RSV Pre-Existing Standard</v>
      </c>
      <c r="E1162" s="36" t="str">
        <f t="shared" si="138"/>
        <v>RETURN - 1st don of the week -STD</v>
      </c>
      <c r="F1162" s="36" t="str">
        <f t="shared" si="139"/>
        <v>CP135-RETURN - 1st don of the week -STD</v>
      </c>
      <c r="G1162" s="147">
        <f t="shared" si="140"/>
        <v>50</v>
      </c>
      <c r="H1162" s="5">
        <v>0</v>
      </c>
      <c r="J1162" s="5">
        <f t="shared" si="136"/>
        <v>50</v>
      </c>
      <c r="K1162" s="143">
        <f t="shared" si="141"/>
        <v>50</v>
      </c>
      <c r="L1162" s="5">
        <f t="shared" si="135"/>
        <v>0</v>
      </c>
    </row>
    <row r="1163" spans="1:12" x14ac:dyDescent="0.45">
      <c r="A1163" t="s">
        <v>706</v>
      </c>
      <c r="B1163" t="s">
        <v>707</v>
      </c>
      <c r="C1163" t="s">
        <v>956</v>
      </c>
      <c r="D1163" s="36" t="str">
        <f t="shared" si="137"/>
        <v>CP135-P Vaccinia Standard</v>
      </c>
      <c r="E1163" s="36">
        <f t="shared" si="138"/>
        <v>0</v>
      </c>
      <c r="F1163" s="36" t="str">
        <f t="shared" si="139"/>
        <v>CP135-0</v>
      </c>
      <c r="G1163" s="147">
        <f t="shared" si="140"/>
        <v>0</v>
      </c>
      <c r="I1163" s="5">
        <v>100</v>
      </c>
      <c r="J1163" s="5">
        <f t="shared" si="136"/>
        <v>100</v>
      </c>
      <c r="K1163" s="143">
        <f t="shared" si="141"/>
        <v>100</v>
      </c>
      <c r="L1163" s="5">
        <f t="shared" si="135"/>
        <v>0</v>
      </c>
    </row>
    <row r="1164" spans="1:12" s="352" customFormat="1" x14ac:dyDescent="0.45">
      <c r="A1164" t="s">
        <v>706</v>
      </c>
      <c r="B1164" s="144" t="s">
        <v>707</v>
      </c>
      <c r="C1164" s="144" t="s">
        <v>1011</v>
      </c>
      <c r="D1164" s="36" t="str">
        <f t="shared" si="137"/>
        <v>CP135-P VIP A Standard</v>
      </c>
      <c r="E1164" s="36" t="str">
        <f t="shared" si="138"/>
        <v>RETURN - 1st don of the week -STD</v>
      </c>
      <c r="F1164" s="36" t="str">
        <f t="shared" si="139"/>
        <v>CP135-RETURN - 1st don of the week -STD</v>
      </c>
      <c r="G1164" s="147">
        <f t="shared" si="140"/>
        <v>50</v>
      </c>
      <c r="H1164" s="5">
        <v>0</v>
      </c>
      <c r="I1164" s="5"/>
      <c r="J1164" s="5">
        <f t="shared" si="136"/>
        <v>50</v>
      </c>
      <c r="K1164" s="143">
        <f t="shared" si="141"/>
        <v>50</v>
      </c>
      <c r="L1164" s="5">
        <f t="shared" si="135"/>
        <v>0</v>
      </c>
    </row>
    <row r="1165" spans="1:12" x14ac:dyDescent="0.45">
      <c r="A1165" t="s">
        <v>706</v>
      </c>
      <c r="B1165" s="144" t="s">
        <v>707</v>
      </c>
      <c r="C1165" s="144" t="s">
        <v>1012</v>
      </c>
      <c r="D1165" s="36" t="str">
        <f t="shared" si="137"/>
        <v>CP135-P VIP AB Standard</v>
      </c>
      <c r="E1165" s="36" t="str">
        <f t="shared" si="138"/>
        <v>RETURN - 1st don of the week -STD</v>
      </c>
      <c r="F1165" s="36" t="str">
        <f t="shared" si="139"/>
        <v>CP135-RETURN - 1st don of the week -STD</v>
      </c>
      <c r="G1165" s="147">
        <f t="shared" si="140"/>
        <v>50</v>
      </c>
      <c r="H1165" s="5">
        <v>0</v>
      </c>
      <c r="J1165" s="5">
        <f t="shared" si="136"/>
        <v>50</v>
      </c>
      <c r="K1165" s="143">
        <f t="shared" si="141"/>
        <v>50</v>
      </c>
      <c r="L1165" s="5">
        <f t="shared" si="135"/>
        <v>0</v>
      </c>
    </row>
    <row r="1166" spans="1:12" x14ac:dyDescent="0.45">
      <c r="A1166" t="s">
        <v>706</v>
      </c>
      <c r="B1166" t="s">
        <v>707</v>
      </c>
      <c r="C1166" t="s">
        <v>957</v>
      </c>
      <c r="D1166" s="36" t="str">
        <f t="shared" si="137"/>
        <v>CP135-Vaccinia - 1st Donation</v>
      </c>
      <c r="E1166" s="36">
        <f t="shared" si="138"/>
        <v>0</v>
      </c>
      <c r="F1166" s="36" t="str">
        <f t="shared" si="139"/>
        <v>CP135-0</v>
      </c>
      <c r="G1166" s="147">
        <f t="shared" si="140"/>
        <v>0</v>
      </c>
      <c r="I1166" s="5">
        <v>150</v>
      </c>
      <c r="J1166" s="5">
        <f t="shared" si="136"/>
        <v>150</v>
      </c>
      <c r="K1166" s="143">
        <f t="shared" si="141"/>
        <v>150</v>
      </c>
      <c r="L1166" s="5">
        <f t="shared" si="135"/>
        <v>0</v>
      </c>
    </row>
    <row r="1167" spans="1:12" x14ac:dyDescent="0.45">
      <c r="A1167" t="s">
        <v>706</v>
      </c>
      <c r="B1167" t="s">
        <v>707</v>
      </c>
      <c r="C1167" t="s">
        <v>958</v>
      </c>
      <c r="D1167" s="36" t="str">
        <f t="shared" si="137"/>
        <v>CP135-Vaccinia - 2nd Donation</v>
      </c>
      <c r="E1167" s="36">
        <f t="shared" si="138"/>
        <v>0</v>
      </c>
      <c r="F1167" s="36" t="str">
        <f t="shared" si="139"/>
        <v>CP135-0</v>
      </c>
      <c r="G1167" s="147">
        <f t="shared" si="140"/>
        <v>0</v>
      </c>
      <c r="I1167" s="5">
        <v>250</v>
      </c>
      <c r="J1167" s="5">
        <f t="shared" si="136"/>
        <v>250</v>
      </c>
      <c r="K1167" s="143">
        <f t="shared" si="141"/>
        <v>250</v>
      </c>
      <c r="L1167" s="5">
        <f t="shared" si="135"/>
        <v>0</v>
      </c>
    </row>
    <row r="1168" spans="1:12" x14ac:dyDescent="0.45">
      <c r="A1168" t="s">
        <v>706</v>
      </c>
      <c r="B1168" t="s">
        <v>707</v>
      </c>
      <c r="C1168" t="s">
        <v>959</v>
      </c>
      <c r="D1168" s="36" t="str">
        <f t="shared" si="137"/>
        <v>CP135-Vaccinia - 3rd Donation</v>
      </c>
      <c r="E1168" s="36">
        <f t="shared" si="138"/>
        <v>0</v>
      </c>
      <c r="F1168" s="36" t="str">
        <f t="shared" si="139"/>
        <v>CP135-0</v>
      </c>
      <c r="G1168" s="147">
        <f t="shared" si="140"/>
        <v>0</v>
      </c>
      <c r="I1168" s="5">
        <v>300</v>
      </c>
      <c r="J1168" s="5">
        <f t="shared" si="136"/>
        <v>300</v>
      </c>
      <c r="K1168" s="143">
        <f t="shared" si="141"/>
        <v>300</v>
      </c>
      <c r="L1168" s="5">
        <f t="shared" si="135"/>
        <v>0</v>
      </c>
    </row>
    <row r="1169" spans="1:12" x14ac:dyDescent="0.45">
      <c r="A1169" t="s">
        <v>706</v>
      </c>
      <c r="B1169" t="s">
        <v>707</v>
      </c>
      <c r="C1169" t="s">
        <v>960</v>
      </c>
      <c r="D1169" s="36" t="str">
        <f t="shared" si="137"/>
        <v>CP135-Vaccinia - 4th Donation</v>
      </c>
      <c r="E1169" s="36">
        <f t="shared" si="138"/>
        <v>0</v>
      </c>
      <c r="F1169" s="36" t="str">
        <f t="shared" si="139"/>
        <v>CP135-0</v>
      </c>
      <c r="G1169" s="147">
        <f t="shared" si="140"/>
        <v>0</v>
      </c>
      <c r="I1169" s="5">
        <v>300</v>
      </c>
      <c r="J1169" s="5">
        <f t="shared" si="136"/>
        <v>300</v>
      </c>
      <c r="K1169" s="143">
        <f t="shared" si="141"/>
        <v>300</v>
      </c>
      <c r="L1169" s="5">
        <f t="shared" si="135"/>
        <v>0</v>
      </c>
    </row>
    <row r="1170" spans="1:12" x14ac:dyDescent="0.45">
      <c r="A1170" t="s">
        <v>267</v>
      </c>
      <c r="B1170" t="s">
        <v>268</v>
      </c>
      <c r="C1170" t="s">
        <v>942</v>
      </c>
      <c r="D1170" s="36" t="str">
        <f t="shared" si="137"/>
        <v>CP526-2X Week Anti-D Pre-Existing</v>
      </c>
      <c r="E1170" s="36" t="str">
        <f t="shared" si="138"/>
        <v>RETURN - 2nd don of the week -BONUS</v>
      </c>
      <c r="F1170" s="36" t="str">
        <f t="shared" si="139"/>
        <v>CP526-RETURN - 2nd don of the week -BONUS</v>
      </c>
      <c r="G1170" s="147">
        <f t="shared" si="140"/>
        <v>25</v>
      </c>
      <c r="H1170" s="240">
        <f>200-2*(VLOOKUP(B1170&amp;"-P Anti-D Pre-Existing Standard", AntiDSpecialty,4, FALSE))- 2*(VLOOKUP(B1170&amp;"-P Anti-D Pre-Existing Standard", AntiDSpecialty,5, FALSE))-G1170</f>
        <v>35</v>
      </c>
      <c r="J1170" s="5">
        <f t="shared" si="136"/>
        <v>60</v>
      </c>
      <c r="K1170" s="143" t="e">
        <f t="shared" si="141"/>
        <v>#N/A</v>
      </c>
      <c r="L1170" s="5" t="e">
        <f t="shared" si="135"/>
        <v>#N/A</v>
      </c>
    </row>
    <row r="1171" spans="1:12" x14ac:dyDescent="0.45">
      <c r="A1171" t="s">
        <v>267</v>
      </c>
      <c r="B1171" t="s">
        <v>268</v>
      </c>
      <c r="C1171" t="s">
        <v>945</v>
      </c>
      <c r="D1171" s="36" t="str">
        <f t="shared" si="137"/>
        <v>CP526-2X Week P RSV Pre-Existing</v>
      </c>
      <c r="E1171" s="36" t="str">
        <f t="shared" si="138"/>
        <v>RETURN - 2nd don of the week -BONUS</v>
      </c>
      <c r="F1171" s="36" t="str">
        <f t="shared" si="139"/>
        <v>CP526-RETURN - 2nd don of the week -BONUS</v>
      </c>
      <c r="G1171" s="147">
        <f t="shared" si="140"/>
        <v>25</v>
      </c>
      <c r="H1171" s="5">
        <v>10</v>
      </c>
      <c r="J1171" s="5">
        <f t="shared" si="136"/>
        <v>35</v>
      </c>
      <c r="K1171" s="143">
        <f t="shared" si="141"/>
        <v>35</v>
      </c>
      <c r="L1171" s="5">
        <f t="shared" si="135"/>
        <v>0</v>
      </c>
    </row>
    <row r="1172" spans="1:12" x14ac:dyDescent="0.45">
      <c r="A1172" t="s">
        <v>267</v>
      </c>
      <c r="B1172" t="s">
        <v>268</v>
      </c>
      <c r="C1172" t="s">
        <v>968</v>
      </c>
      <c r="D1172" s="36" t="str">
        <f t="shared" si="137"/>
        <v>CP526-2X Week P VZV Pre-Existing</v>
      </c>
      <c r="E1172" s="36" t="str">
        <f t="shared" si="138"/>
        <v>RETURN - 2nd don of the week -BONUS</v>
      </c>
      <c r="F1172" s="36" t="str">
        <f t="shared" si="139"/>
        <v>CP526-RETURN - 2nd don of the week -BONUS</v>
      </c>
      <c r="G1172" s="147">
        <f t="shared" si="140"/>
        <v>25</v>
      </c>
      <c r="J1172" s="5">
        <f t="shared" si="136"/>
        <v>25</v>
      </c>
      <c r="K1172" s="143">
        <f t="shared" si="141"/>
        <v>25</v>
      </c>
      <c r="L1172" s="5">
        <f t="shared" si="135"/>
        <v>0</v>
      </c>
    </row>
    <row r="1173" spans="1:12" x14ac:dyDescent="0.45">
      <c r="A1173" t="s">
        <v>267</v>
      </c>
      <c r="B1173" t="s">
        <v>268</v>
      </c>
      <c r="C1173" t="s">
        <v>985</v>
      </c>
      <c r="D1173" s="239" t="str">
        <f t="shared" si="137"/>
        <v>CP526-Anthrax Booster Immunization</v>
      </c>
      <c r="E1173" s="239">
        <f t="shared" si="138"/>
        <v>0</v>
      </c>
      <c r="F1173" s="239" t="str">
        <f t="shared" si="139"/>
        <v>CP526-0</v>
      </c>
      <c r="G1173" s="147">
        <f t="shared" si="140"/>
        <v>0</v>
      </c>
      <c r="H1173" s="240"/>
      <c r="I1173" s="240">
        <v>200</v>
      </c>
      <c r="J1173" s="240">
        <f t="shared" si="136"/>
        <v>200</v>
      </c>
      <c r="K1173" s="241">
        <f t="shared" si="141"/>
        <v>200</v>
      </c>
      <c r="L1173" s="240">
        <f t="shared" si="135"/>
        <v>0</v>
      </c>
    </row>
    <row r="1174" spans="1:12" x14ac:dyDescent="0.45">
      <c r="A1174" t="s">
        <v>267</v>
      </c>
      <c r="B1174" t="s">
        <v>268</v>
      </c>
      <c r="C1174" t="s">
        <v>986</v>
      </c>
      <c r="D1174" s="239" t="str">
        <f t="shared" si="137"/>
        <v>CP526-Anthrax P1 (1 Month Priming) Imm</v>
      </c>
      <c r="E1174" s="239">
        <f t="shared" si="138"/>
        <v>0</v>
      </c>
      <c r="F1174" s="239" t="str">
        <f t="shared" si="139"/>
        <v>CP526-0</v>
      </c>
      <c r="G1174" s="147">
        <f t="shared" si="140"/>
        <v>0</v>
      </c>
      <c r="H1174" s="240"/>
      <c r="I1174" s="240">
        <v>75</v>
      </c>
      <c r="J1174" s="240">
        <f t="shared" si="136"/>
        <v>75</v>
      </c>
      <c r="K1174" s="241">
        <f t="shared" si="141"/>
        <v>75</v>
      </c>
      <c r="L1174" s="240">
        <f t="shared" si="135"/>
        <v>0</v>
      </c>
    </row>
    <row r="1175" spans="1:12" x14ac:dyDescent="0.45">
      <c r="A1175" t="s">
        <v>267</v>
      </c>
      <c r="B1175" t="s">
        <v>268</v>
      </c>
      <c r="C1175" t="s">
        <v>987</v>
      </c>
      <c r="D1175" s="239" t="str">
        <f t="shared" si="137"/>
        <v>CP526-Anthrax P6 (6 Month Priming) Imm</v>
      </c>
      <c r="E1175" s="239">
        <f t="shared" si="138"/>
        <v>0</v>
      </c>
      <c r="F1175" s="239" t="str">
        <f t="shared" si="139"/>
        <v>CP526-0</v>
      </c>
      <c r="G1175" s="147">
        <f t="shared" si="140"/>
        <v>0</v>
      </c>
      <c r="H1175" s="240"/>
      <c r="I1175" s="240">
        <v>125</v>
      </c>
      <c r="J1175" s="240">
        <f t="shared" si="136"/>
        <v>125</v>
      </c>
      <c r="K1175" s="241">
        <f t="shared" si="141"/>
        <v>125</v>
      </c>
      <c r="L1175" s="240">
        <f t="shared" si="135"/>
        <v>0</v>
      </c>
    </row>
    <row r="1176" spans="1:12" x14ac:dyDescent="0.45">
      <c r="A1176" t="s">
        <v>267</v>
      </c>
      <c r="B1176" t="s">
        <v>268</v>
      </c>
      <c r="C1176" t="s">
        <v>988</v>
      </c>
      <c r="D1176" s="239" t="str">
        <f t="shared" si="137"/>
        <v>CP526-Anthrax PO (Day 0 Priming) Immun</v>
      </c>
      <c r="E1176" s="239">
        <f t="shared" si="138"/>
        <v>0</v>
      </c>
      <c r="F1176" s="239" t="str">
        <f t="shared" si="139"/>
        <v>CP526-0</v>
      </c>
      <c r="G1176" s="147">
        <f t="shared" si="140"/>
        <v>0</v>
      </c>
      <c r="H1176" s="240"/>
      <c r="I1176" s="240">
        <v>25</v>
      </c>
      <c r="J1176" s="240">
        <f t="shared" si="136"/>
        <v>25</v>
      </c>
      <c r="K1176" s="241">
        <f t="shared" si="141"/>
        <v>25</v>
      </c>
      <c r="L1176" s="240">
        <f t="shared" si="135"/>
        <v>0</v>
      </c>
    </row>
    <row r="1177" spans="1:12" s="352" customFormat="1" x14ac:dyDescent="0.45">
      <c r="A1177" t="s">
        <v>267</v>
      </c>
      <c r="B1177" t="s">
        <v>268</v>
      </c>
      <c r="C1177" t="s">
        <v>989</v>
      </c>
      <c r="D1177" s="239" t="str">
        <f t="shared" si="137"/>
        <v>CP526-Anthrax Referral</v>
      </c>
      <c r="E1177" s="239">
        <f t="shared" si="138"/>
        <v>0</v>
      </c>
      <c r="F1177" s="239" t="str">
        <f t="shared" si="139"/>
        <v>CP526-0</v>
      </c>
      <c r="G1177" s="147">
        <f t="shared" si="140"/>
        <v>0</v>
      </c>
      <c r="H1177" s="240"/>
      <c r="I1177" s="240">
        <v>100</v>
      </c>
      <c r="J1177" s="240">
        <f t="shared" si="136"/>
        <v>100</v>
      </c>
      <c r="K1177" s="241">
        <f t="shared" si="141"/>
        <v>100</v>
      </c>
      <c r="L1177" s="240">
        <f t="shared" si="135"/>
        <v>0</v>
      </c>
    </row>
    <row r="1178" spans="1:12" x14ac:dyDescent="0.45">
      <c r="A1178" t="s">
        <v>267</v>
      </c>
      <c r="B1178" t="s">
        <v>268</v>
      </c>
      <c r="C1178" t="s">
        <v>990</v>
      </c>
      <c r="D1178" s="239" t="str">
        <f t="shared" si="137"/>
        <v>CP526-P Anthrax 1st Donation</v>
      </c>
      <c r="E1178" s="239">
        <f t="shared" si="138"/>
        <v>0</v>
      </c>
      <c r="F1178" s="239" t="str">
        <f t="shared" si="139"/>
        <v>CP526-0</v>
      </c>
      <c r="G1178" s="147">
        <f t="shared" si="140"/>
        <v>0</v>
      </c>
      <c r="H1178" s="240"/>
      <c r="I1178" s="240">
        <v>50</v>
      </c>
      <c r="J1178" s="240">
        <f t="shared" si="136"/>
        <v>50</v>
      </c>
      <c r="K1178" s="241">
        <f t="shared" si="141"/>
        <v>50</v>
      </c>
      <c r="L1178" s="240">
        <f t="shared" si="135"/>
        <v>0</v>
      </c>
    </row>
    <row r="1179" spans="1:12" x14ac:dyDescent="0.45">
      <c r="A1179" t="s">
        <v>267</v>
      </c>
      <c r="B1179" t="s">
        <v>268</v>
      </c>
      <c r="C1179" t="s">
        <v>991</v>
      </c>
      <c r="D1179" s="239" t="str">
        <f t="shared" si="137"/>
        <v>CP526-P Anthrax 2nd Donation</v>
      </c>
      <c r="E1179" s="239">
        <f t="shared" si="138"/>
        <v>0</v>
      </c>
      <c r="F1179" s="239" t="str">
        <f t="shared" si="139"/>
        <v>CP526-0</v>
      </c>
      <c r="G1179" s="147">
        <f t="shared" si="140"/>
        <v>0</v>
      </c>
      <c r="H1179" s="240"/>
      <c r="I1179" s="240">
        <v>50</v>
      </c>
      <c r="J1179" s="240">
        <f t="shared" si="136"/>
        <v>50</v>
      </c>
      <c r="K1179" s="241">
        <f t="shared" si="141"/>
        <v>50</v>
      </c>
      <c r="L1179" s="240">
        <f t="shared" si="135"/>
        <v>0</v>
      </c>
    </row>
    <row r="1180" spans="1:12" x14ac:dyDescent="0.45">
      <c r="A1180" t="s">
        <v>267</v>
      </c>
      <c r="B1180" t="s">
        <v>268</v>
      </c>
      <c r="C1180" t="s">
        <v>992</v>
      </c>
      <c r="D1180" s="239" t="str">
        <f t="shared" si="137"/>
        <v>CP526-P Anthrax 3rd Donation</v>
      </c>
      <c r="E1180" s="239">
        <f t="shared" si="138"/>
        <v>0</v>
      </c>
      <c r="F1180" s="239" t="str">
        <f t="shared" si="139"/>
        <v>CP526-0</v>
      </c>
      <c r="G1180" s="147">
        <f t="shared" si="140"/>
        <v>0</v>
      </c>
      <c r="H1180" s="240"/>
      <c r="I1180" s="240">
        <v>50</v>
      </c>
      <c r="J1180" s="240">
        <f t="shared" si="136"/>
        <v>50</v>
      </c>
      <c r="K1180" s="241">
        <f t="shared" si="141"/>
        <v>50</v>
      </c>
      <c r="L1180" s="240">
        <f t="shared" si="135"/>
        <v>0</v>
      </c>
    </row>
    <row r="1181" spans="1:12" x14ac:dyDescent="0.45">
      <c r="A1181" t="s">
        <v>267</v>
      </c>
      <c r="B1181" t="s">
        <v>268</v>
      </c>
      <c r="C1181" t="s">
        <v>993</v>
      </c>
      <c r="D1181" s="239" t="str">
        <f t="shared" si="137"/>
        <v>CP526-P Anthrax 4th Donation</v>
      </c>
      <c r="E1181" s="239">
        <f t="shared" si="138"/>
        <v>0</v>
      </c>
      <c r="F1181" s="239" t="str">
        <f t="shared" si="139"/>
        <v>CP526-0</v>
      </c>
      <c r="G1181" s="147">
        <f t="shared" si="140"/>
        <v>0</v>
      </c>
      <c r="H1181" s="240"/>
      <c r="I1181" s="240">
        <v>50</v>
      </c>
      <c r="J1181" s="240">
        <f t="shared" si="136"/>
        <v>50</v>
      </c>
      <c r="K1181" s="241">
        <f t="shared" si="141"/>
        <v>50</v>
      </c>
      <c r="L1181" s="240">
        <f t="shared" si="135"/>
        <v>0</v>
      </c>
    </row>
    <row r="1182" spans="1:12" x14ac:dyDescent="0.45">
      <c r="A1182" t="s">
        <v>267</v>
      </c>
      <c r="B1182" t="s">
        <v>268</v>
      </c>
      <c r="C1182" t="s">
        <v>994</v>
      </c>
      <c r="D1182" s="239" t="str">
        <f t="shared" si="137"/>
        <v>CP526-P Anthrax 5th Donation</v>
      </c>
      <c r="E1182" s="239">
        <f t="shared" si="138"/>
        <v>0</v>
      </c>
      <c r="F1182" s="239" t="str">
        <f t="shared" si="139"/>
        <v>CP526-0</v>
      </c>
      <c r="G1182" s="147">
        <f t="shared" si="140"/>
        <v>0</v>
      </c>
      <c r="H1182" s="240"/>
      <c r="I1182" s="240">
        <v>50</v>
      </c>
      <c r="J1182" s="240">
        <f t="shared" si="136"/>
        <v>50</v>
      </c>
      <c r="K1182" s="241">
        <f t="shared" si="141"/>
        <v>50</v>
      </c>
      <c r="L1182" s="240">
        <f t="shared" si="135"/>
        <v>0</v>
      </c>
    </row>
    <row r="1183" spans="1:12" x14ac:dyDescent="0.45">
      <c r="A1183" t="s">
        <v>267</v>
      </c>
      <c r="B1183" t="s">
        <v>268</v>
      </c>
      <c r="C1183" t="s">
        <v>995</v>
      </c>
      <c r="D1183" s="239" t="str">
        <f t="shared" si="137"/>
        <v>CP526-P Anthrax 6th Donation</v>
      </c>
      <c r="E1183" s="239">
        <f t="shared" si="138"/>
        <v>0</v>
      </c>
      <c r="F1183" s="239" t="str">
        <f t="shared" si="139"/>
        <v>CP526-0</v>
      </c>
      <c r="G1183" s="147">
        <f t="shared" si="140"/>
        <v>0</v>
      </c>
      <c r="H1183" s="240"/>
      <c r="I1183" s="240">
        <v>50</v>
      </c>
      <c r="J1183" s="240">
        <f t="shared" si="136"/>
        <v>50</v>
      </c>
      <c r="K1183" s="241">
        <f t="shared" si="141"/>
        <v>50</v>
      </c>
      <c r="L1183" s="240">
        <f t="shared" si="135"/>
        <v>0</v>
      </c>
    </row>
    <row r="1184" spans="1:12" x14ac:dyDescent="0.45">
      <c r="A1184" t="s">
        <v>267</v>
      </c>
      <c r="B1184" t="s">
        <v>268</v>
      </c>
      <c r="C1184" t="s">
        <v>996</v>
      </c>
      <c r="D1184" s="239" t="str">
        <f t="shared" si="137"/>
        <v>CP526-P Anthrax 7th Donation</v>
      </c>
      <c r="E1184" s="239">
        <f t="shared" si="138"/>
        <v>0</v>
      </c>
      <c r="F1184" s="239" t="str">
        <f t="shared" si="139"/>
        <v>CP526-0</v>
      </c>
      <c r="G1184" s="147">
        <f t="shared" si="140"/>
        <v>0</v>
      </c>
      <c r="H1184" s="240"/>
      <c r="I1184" s="240">
        <v>50</v>
      </c>
      <c r="J1184" s="240">
        <f t="shared" si="136"/>
        <v>50</v>
      </c>
      <c r="K1184" s="241">
        <f t="shared" si="141"/>
        <v>50</v>
      </c>
      <c r="L1184" s="240">
        <f t="shared" si="135"/>
        <v>0</v>
      </c>
    </row>
    <row r="1185" spans="1:12" x14ac:dyDescent="0.45">
      <c r="A1185" t="s">
        <v>267</v>
      </c>
      <c r="B1185" t="s">
        <v>268</v>
      </c>
      <c r="C1185" t="s">
        <v>997</v>
      </c>
      <c r="D1185" s="239" t="str">
        <f t="shared" si="137"/>
        <v>CP526-P Anthrax 8th Donation</v>
      </c>
      <c r="E1185" s="239">
        <f t="shared" si="138"/>
        <v>0</v>
      </c>
      <c r="F1185" s="239" t="str">
        <f t="shared" si="139"/>
        <v>CP526-0</v>
      </c>
      <c r="G1185" s="147">
        <f t="shared" si="140"/>
        <v>0</v>
      </c>
      <c r="H1185" s="240"/>
      <c r="I1185" s="240">
        <v>50</v>
      </c>
      <c r="J1185" s="240">
        <f t="shared" si="136"/>
        <v>50</v>
      </c>
      <c r="K1185" s="241">
        <f t="shared" si="141"/>
        <v>50</v>
      </c>
      <c r="L1185" s="240">
        <f t="shared" si="135"/>
        <v>0</v>
      </c>
    </row>
    <row r="1186" spans="1:12" x14ac:dyDescent="0.45">
      <c r="A1186" t="s">
        <v>267</v>
      </c>
      <c r="B1186" t="s">
        <v>268</v>
      </c>
      <c r="C1186" t="s">
        <v>998</v>
      </c>
      <c r="D1186" s="239" t="str">
        <f t="shared" si="137"/>
        <v>CP526-P Anthrax Standard</v>
      </c>
      <c r="E1186" s="239">
        <f t="shared" si="138"/>
        <v>0</v>
      </c>
      <c r="F1186" s="239" t="str">
        <f t="shared" si="139"/>
        <v>CP526-0</v>
      </c>
      <c r="G1186" s="147">
        <f t="shared" si="140"/>
        <v>0</v>
      </c>
      <c r="H1186" s="240"/>
      <c r="I1186" s="240">
        <v>100</v>
      </c>
      <c r="J1186" s="240">
        <f t="shared" si="136"/>
        <v>100</v>
      </c>
      <c r="K1186" s="241">
        <f t="shared" si="141"/>
        <v>100</v>
      </c>
      <c r="L1186" s="240">
        <f t="shared" si="135"/>
        <v>0</v>
      </c>
    </row>
    <row r="1187" spans="1:12" x14ac:dyDescent="0.45">
      <c r="A1187" t="s">
        <v>267</v>
      </c>
      <c r="B1187" t="s">
        <v>268</v>
      </c>
      <c r="C1187" t="s">
        <v>946</v>
      </c>
      <c r="D1187" s="36" t="str">
        <f t="shared" si="137"/>
        <v>CP526-P Anti-D Pre-Existing Standard</v>
      </c>
      <c r="E1187" s="450" t="str">
        <f t="shared" si="138"/>
        <v>RETURN - 1st don of the week -STD</v>
      </c>
      <c r="F1187" s="36" t="str">
        <f t="shared" si="139"/>
        <v>CP526-RETURN - 1st don of the week -STD</v>
      </c>
      <c r="G1187" s="147">
        <f t="shared" si="140"/>
        <v>50</v>
      </c>
      <c r="H1187" s="5">
        <v>20</v>
      </c>
      <c r="J1187" s="5">
        <f t="shared" si="136"/>
        <v>70</v>
      </c>
      <c r="K1187" s="143">
        <f t="shared" si="141"/>
        <v>40</v>
      </c>
      <c r="L1187" s="5">
        <f t="shared" si="135"/>
        <v>30</v>
      </c>
    </row>
    <row r="1188" spans="1:12" x14ac:dyDescent="0.45">
      <c r="A1188" t="s">
        <v>267</v>
      </c>
      <c r="B1188" t="s">
        <v>268</v>
      </c>
      <c r="C1188" t="s">
        <v>955</v>
      </c>
      <c r="D1188" s="36" t="str">
        <f t="shared" si="137"/>
        <v>CP526-P RSV Pre-Existing Standard</v>
      </c>
      <c r="E1188" s="36" t="str">
        <f t="shared" si="138"/>
        <v>RETURN - 1st don of the week -STD</v>
      </c>
      <c r="F1188" s="36" t="str">
        <f t="shared" si="139"/>
        <v>CP526-RETURN - 1st don of the week -STD</v>
      </c>
      <c r="G1188" s="147">
        <f t="shared" si="140"/>
        <v>50</v>
      </c>
      <c r="H1188" s="5">
        <v>0</v>
      </c>
      <c r="J1188" s="5">
        <f t="shared" si="136"/>
        <v>50</v>
      </c>
      <c r="K1188" s="143">
        <f t="shared" si="141"/>
        <v>50</v>
      </c>
      <c r="L1188" s="5">
        <f t="shared" si="135"/>
        <v>0</v>
      </c>
    </row>
    <row r="1189" spans="1:12" s="352" customFormat="1" x14ac:dyDescent="0.45">
      <c r="A1189" t="s">
        <v>267</v>
      </c>
      <c r="B1189" t="s">
        <v>268</v>
      </c>
      <c r="C1189" t="s">
        <v>956</v>
      </c>
      <c r="D1189" s="36" t="str">
        <f t="shared" si="137"/>
        <v>CP526-P Vaccinia Standard</v>
      </c>
      <c r="E1189" s="36">
        <f t="shared" si="138"/>
        <v>0</v>
      </c>
      <c r="F1189" s="36" t="str">
        <f t="shared" si="139"/>
        <v>CP526-0</v>
      </c>
      <c r="G1189" s="147">
        <f t="shared" si="140"/>
        <v>0</v>
      </c>
      <c r="H1189" s="5"/>
      <c r="I1189" s="5">
        <v>100</v>
      </c>
      <c r="J1189" s="5">
        <f t="shared" si="136"/>
        <v>100</v>
      </c>
      <c r="K1189" s="143">
        <f t="shared" si="141"/>
        <v>100</v>
      </c>
      <c r="L1189" s="5">
        <f t="shared" si="135"/>
        <v>0</v>
      </c>
    </row>
    <row r="1190" spans="1:12" x14ac:dyDescent="0.45">
      <c r="A1190" t="s">
        <v>267</v>
      </c>
      <c r="B1190" t="s">
        <v>268</v>
      </c>
      <c r="C1190" t="s">
        <v>972</v>
      </c>
      <c r="D1190" s="36" t="str">
        <f t="shared" si="137"/>
        <v>CP526-PVZV Pre-Existing Standard</v>
      </c>
      <c r="E1190" s="36" t="str">
        <f t="shared" si="138"/>
        <v>RETURN - 1st don of the week -STD</v>
      </c>
      <c r="F1190" s="36" t="str">
        <f t="shared" si="139"/>
        <v>CP526-RETURN - 1st don of the week -STD</v>
      </c>
      <c r="G1190" s="147">
        <f t="shared" si="140"/>
        <v>50</v>
      </c>
      <c r="H1190" s="5">
        <v>20</v>
      </c>
      <c r="J1190" s="5">
        <f t="shared" si="136"/>
        <v>70</v>
      </c>
      <c r="K1190" s="143">
        <f t="shared" si="141"/>
        <v>70</v>
      </c>
      <c r="L1190" s="5">
        <f t="shared" si="135"/>
        <v>0</v>
      </c>
    </row>
    <row r="1191" spans="1:12" x14ac:dyDescent="0.45">
      <c r="A1191" t="s">
        <v>267</v>
      </c>
      <c r="B1191" t="s">
        <v>268</v>
      </c>
      <c r="C1191" t="s">
        <v>957</v>
      </c>
      <c r="D1191" s="36" t="str">
        <f t="shared" si="137"/>
        <v>CP526-Vaccinia - 1st Donation</v>
      </c>
      <c r="E1191" s="36">
        <f t="shared" si="138"/>
        <v>0</v>
      </c>
      <c r="F1191" s="36" t="str">
        <f t="shared" si="139"/>
        <v>CP526-0</v>
      </c>
      <c r="G1191" s="147">
        <f t="shared" si="140"/>
        <v>0</v>
      </c>
      <c r="I1191" s="5">
        <v>150</v>
      </c>
      <c r="J1191" s="5">
        <f t="shared" si="136"/>
        <v>150</v>
      </c>
      <c r="K1191" s="143">
        <f t="shared" si="141"/>
        <v>150</v>
      </c>
      <c r="L1191" s="5">
        <f t="shared" si="135"/>
        <v>0</v>
      </c>
    </row>
    <row r="1192" spans="1:12" x14ac:dyDescent="0.45">
      <c r="A1192" t="s">
        <v>267</v>
      </c>
      <c r="B1192" t="s">
        <v>268</v>
      </c>
      <c r="C1192" t="s">
        <v>958</v>
      </c>
      <c r="D1192" s="36" t="str">
        <f t="shared" si="137"/>
        <v>CP526-Vaccinia - 2nd Donation</v>
      </c>
      <c r="E1192" s="36">
        <f t="shared" si="138"/>
        <v>0</v>
      </c>
      <c r="F1192" s="36" t="str">
        <f t="shared" si="139"/>
        <v>CP526-0</v>
      </c>
      <c r="G1192" s="147">
        <f t="shared" si="140"/>
        <v>0</v>
      </c>
      <c r="I1192" s="5">
        <v>250</v>
      </c>
      <c r="J1192" s="5">
        <f t="shared" si="136"/>
        <v>250</v>
      </c>
      <c r="K1192" s="143">
        <f t="shared" si="141"/>
        <v>250</v>
      </c>
      <c r="L1192" s="5">
        <f t="shared" si="135"/>
        <v>0</v>
      </c>
    </row>
    <row r="1193" spans="1:12" x14ac:dyDescent="0.45">
      <c r="A1193" t="s">
        <v>267</v>
      </c>
      <c r="B1193" t="s">
        <v>268</v>
      </c>
      <c r="C1193" t="s">
        <v>959</v>
      </c>
      <c r="D1193" s="36" t="str">
        <f t="shared" si="137"/>
        <v>CP526-Vaccinia - 3rd Donation</v>
      </c>
      <c r="E1193" s="36">
        <f t="shared" si="138"/>
        <v>0</v>
      </c>
      <c r="F1193" s="36" t="str">
        <f t="shared" si="139"/>
        <v>CP526-0</v>
      </c>
      <c r="G1193" s="147">
        <f t="shared" si="140"/>
        <v>0</v>
      </c>
      <c r="I1193" s="5">
        <v>300</v>
      </c>
      <c r="J1193" s="5">
        <f t="shared" si="136"/>
        <v>300</v>
      </c>
      <c r="K1193" s="143">
        <f t="shared" si="141"/>
        <v>300</v>
      </c>
      <c r="L1193" s="5">
        <f t="shared" si="135"/>
        <v>0</v>
      </c>
    </row>
    <row r="1194" spans="1:12" x14ac:dyDescent="0.45">
      <c r="A1194" t="s">
        <v>267</v>
      </c>
      <c r="B1194" t="s">
        <v>268</v>
      </c>
      <c r="C1194" t="s">
        <v>960</v>
      </c>
      <c r="D1194" s="36" t="str">
        <f t="shared" si="137"/>
        <v>CP526-Vaccinia - 4th Donation</v>
      </c>
      <c r="E1194" s="36">
        <f t="shared" si="138"/>
        <v>0</v>
      </c>
      <c r="F1194" s="36" t="str">
        <f t="shared" si="139"/>
        <v>CP526-0</v>
      </c>
      <c r="G1194" s="147">
        <f t="shared" si="140"/>
        <v>0</v>
      </c>
      <c r="I1194" s="5">
        <v>300</v>
      </c>
      <c r="J1194" s="5">
        <f t="shared" si="136"/>
        <v>300</v>
      </c>
      <c r="K1194" s="143">
        <f t="shared" si="141"/>
        <v>300</v>
      </c>
      <c r="L1194" s="5">
        <f t="shared" si="135"/>
        <v>0</v>
      </c>
    </row>
    <row r="1195" spans="1:12" x14ac:dyDescent="0.45">
      <c r="A1195" t="s">
        <v>343</v>
      </c>
      <c r="B1195" t="s">
        <v>344</v>
      </c>
      <c r="C1195" t="s">
        <v>942</v>
      </c>
      <c r="D1195" s="36" t="str">
        <f t="shared" si="137"/>
        <v>CP128-2X Week Anti-D Pre-Existing</v>
      </c>
      <c r="E1195" s="36" t="str">
        <f t="shared" si="138"/>
        <v>RETURN - 2nd don of the week -BONUS</v>
      </c>
      <c r="F1195" s="36" t="str">
        <f t="shared" si="139"/>
        <v>CP128-RETURN - 2nd don of the week -BONUS</v>
      </c>
      <c r="G1195" s="147">
        <f t="shared" si="140"/>
        <v>40</v>
      </c>
      <c r="H1195" s="240">
        <f>200-2*(VLOOKUP(B1195&amp;"-P Anti-D Pre-Existing Standard", AntiDSpecialty,4, FALSE))- 2*(VLOOKUP(B1195&amp;"-P Anti-D Pre-Existing Standard", AntiDSpecialty,5, FALSE))-G1195</f>
        <v>40</v>
      </c>
      <c r="J1195" s="5">
        <f t="shared" si="136"/>
        <v>80</v>
      </c>
      <c r="K1195" s="143" t="e">
        <f t="shared" si="141"/>
        <v>#N/A</v>
      </c>
      <c r="L1195" s="5" t="e">
        <f t="shared" si="135"/>
        <v>#N/A</v>
      </c>
    </row>
    <row r="1196" spans="1:12" x14ac:dyDescent="0.45">
      <c r="A1196" s="18" t="s">
        <v>343</v>
      </c>
      <c r="B1196" s="453" t="s">
        <v>344</v>
      </c>
      <c r="C1196" s="18" t="s">
        <v>944</v>
      </c>
      <c r="D1196" s="36" t="str">
        <f t="shared" si="137"/>
        <v>CP128-2X Week P CMV</v>
      </c>
      <c r="E1196" s="36" t="str">
        <f t="shared" si="138"/>
        <v>RETURN - 2nd don of the week -BONUS</v>
      </c>
      <c r="F1196" s="36" t="str">
        <f t="shared" si="139"/>
        <v>CP128-RETURN - 2nd don of the week -BONUS</v>
      </c>
      <c r="G1196" s="147">
        <f t="shared" si="140"/>
        <v>40</v>
      </c>
      <c r="H1196" s="5">
        <v>10</v>
      </c>
      <c r="J1196" s="5">
        <f t="shared" si="136"/>
        <v>50</v>
      </c>
      <c r="K1196" s="143">
        <f t="shared" si="141"/>
        <v>40</v>
      </c>
      <c r="L1196" s="5">
        <f t="shared" si="135"/>
        <v>10</v>
      </c>
    </row>
    <row r="1197" spans="1:12" x14ac:dyDescent="0.45">
      <c r="A1197" s="18" t="s">
        <v>343</v>
      </c>
      <c r="B1197" s="453" t="s">
        <v>344</v>
      </c>
      <c r="C1197" s="354" t="s">
        <v>1006</v>
      </c>
      <c r="D1197" s="239" t="str">
        <f t="shared" si="137"/>
        <v>CP128-2X Week P Pre-VIP NS</v>
      </c>
      <c r="E1197" s="239" t="str">
        <f t="shared" si="138"/>
        <v>RETURN - 2nd don of the week -BONUS</v>
      </c>
      <c r="F1197" s="239" t="str">
        <f t="shared" si="139"/>
        <v>CP128-RETURN - 2nd don of the week -BONUS</v>
      </c>
      <c r="G1197" s="147">
        <f t="shared" si="140"/>
        <v>40</v>
      </c>
      <c r="H1197" s="240">
        <v>0</v>
      </c>
      <c r="I1197" s="240"/>
      <c r="J1197" s="240">
        <f t="shared" si="136"/>
        <v>40</v>
      </c>
      <c r="K1197" s="241">
        <f t="shared" si="141"/>
        <v>40</v>
      </c>
      <c r="L1197" s="240">
        <f t="shared" si="135"/>
        <v>0</v>
      </c>
    </row>
    <row r="1198" spans="1:12" x14ac:dyDescent="0.45">
      <c r="A1198" s="18" t="s">
        <v>343</v>
      </c>
      <c r="B1198" s="453" t="s">
        <v>344</v>
      </c>
      <c r="C1198" s="18" t="s">
        <v>945</v>
      </c>
      <c r="D1198" s="36" t="str">
        <f t="shared" si="137"/>
        <v>CP128-2X Week P RSV Pre-Existing</v>
      </c>
      <c r="E1198" s="36" t="str">
        <f t="shared" si="138"/>
        <v>RETURN - 2nd don of the week -BONUS</v>
      </c>
      <c r="F1198" s="36" t="str">
        <f t="shared" si="139"/>
        <v>CP128-RETURN - 2nd don of the week -BONUS</v>
      </c>
      <c r="G1198" s="147">
        <f t="shared" si="140"/>
        <v>40</v>
      </c>
      <c r="H1198" s="5">
        <v>10</v>
      </c>
      <c r="J1198" s="5">
        <f t="shared" si="136"/>
        <v>50</v>
      </c>
      <c r="K1198" s="143">
        <f t="shared" si="141"/>
        <v>50</v>
      </c>
      <c r="L1198" s="5">
        <f t="shared" si="135"/>
        <v>0</v>
      </c>
    </row>
    <row r="1199" spans="1:12" x14ac:dyDescent="0.45">
      <c r="A1199" s="18" t="s">
        <v>343</v>
      </c>
      <c r="B1199" s="453" t="s">
        <v>344</v>
      </c>
      <c r="C1199" s="18" t="s">
        <v>1007</v>
      </c>
      <c r="D1199" s="36" t="str">
        <f t="shared" si="137"/>
        <v>CP128-2X Week P VIP A</v>
      </c>
      <c r="E1199" s="36" t="str">
        <f t="shared" si="138"/>
        <v>RETURN - 2nd don of the week -BONUS</v>
      </c>
      <c r="F1199" s="36" t="str">
        <f t="shared" si="139"/>
        <v>CP128-RETURN - 2nd don of the week -BONUS</v>
      </c>
      <c r="G1199" s="147">
        <f t="shared" si="140"/>
        <v>40</v>
      </c>
      <c r="J1199" s="5">
        <f t="shared" si="136"/>
        <v>40</v>
      </c>
      <c r="K1199" s="143">
        <f t="shared" si="141"/>
        <v>40</v>
      </c>
      <c r="L1199" s="5">
        <f t="shared" si="135"/>
        <v>0</v>
      </c>
    </row>
    <row r="1200" spans="1:12" x14ac:dyDescent="0.45">
      <c r="A1200" s="18" t="s">
        <v>343</v>
      </c>
      <c r="B1200" s="453" t="s">
        <v>344</v>
      </c>
      <c r="C1200" s="18" t="s">
        <v>1008</v>
      </c>
      <c r="D1200" s="36" t="str">
        <f t="shared" si="137"/>
        <v>CP128-2X Week P VIP AB</v>
      </c>
      <c r="E1200" s="36" t="str">
        <f t="shared" si="138"/>
        <v>RETURN - 2nd don of the week -BONUS</v>
      </c>
      <c r="F1200" s="36" t="str">
        <f t="shared" si="139"/>
        <v>CP128-RETURN - 2nd don of the week -BONUS</v>
      </c>
      <c r="G1200" s="147">
        <f t="shared" si="140"/>
        <v>40</v>
      </c>
      <c r="J1200" s="5">
        <f t="shared" si="136"/>
        <v>40</v>
      </c>
      <c r="K1200" s="143">
        <f t="shared" si="141"/>
        <v>40</v>
      </c>
      <c r="L1200" s="5">
        <f t="shared" si="135"/>
        <v>0</v>
      </c>
    </row>
    <row r="1201" spans="1:12" x14ac:dyDescent="0.45">
      <c r="A1201" s="18" t="s">
        <v>343</v>
      </c>
      <c r="B1201" s="453" t="s">
        <v>344</v>
      </c>
      <c r="C1201" s="18" t="s">
        <v>967</v>
      </c>
      <c r="D1201" s="36" t="str">
        <f t="shared" si="137"/>
        <v>CP128-2X Week P VZV</v>
      </c>
      <c r="E1201" s="36" t="str">
        <f t="shared" si="138"/>
        <v>RETURN - 2nd don of the week -BONUS</v>
      </c>
      <c r="F1201" s="36" t="str">
        <f t="shared" si="139"/>
        <v>CP128-RETURN - 2nd don of the week -BONUS</v>
      </c>
      <c r="G1201" s="147">
        <f t="shared" si="140"/>
        <v>40</v>
      </c>
      <c r="J1201" s="5">
        <f t="shared" si="136"/>
        <v>40</v>
      </c>
      <c r="K1201" s="143">
        <f t="shared" si="141"/>
        <v>40</v>
      </c>
      <c r="L1201" s="5">
        <f t="shared" si="135"/>
        <v>0</v>
      </c>
    </row>
    <row r="1202" spans="1:12" x14ac:dyDescent="0.45">
      <c r="A1202" s="18" t="s">
        <v>343</v>
      </c>
      <c r="B1202" s="453" t="s">
        <v>344</v>
      </c>
      <c r="C1202" s="18" t="s">
        <v>968</v>
      </c>
      <c r="D1202" s="36" t="str">
        <f t="shared" si="137"/>
        <v>CP128-2X Week P VZV Pre-Existing</v>
      </c>
      <c r="E1202" s="36" t="str">
        <f t="shared" si="138"/>
        <v>RETURN - 2nd don of the week -BONUS</v>
      </c>
      <c r="F1202" s="36" t="str">
        <f t="shared" si="139"/>
        <v>CP128-RETURN - 2nd don of the week -BONUS</v>
      </c>
      <c r="G1202" s="147">
        <f t="shared" si="140"/>
        <v>40</v>
      </c>
      <c r="J1202" s="5">
        <f t="shared" si="136"/>
        <v>40</v>
      </c>
      <c r="K1202" s="143">
        <f t="shared" si="141"/>
        <v>40</v>
      </c>
      <c r="L1202" s="5">
        <f t="shared" si="135"/>
        <v>0</v>
      </c>
    </row>
    <row r="1203" spans="1:12" x14ac:dyDescent="0.45">
      <c r="A1203" s="18" t="s">
        <v>343</v>
      </c>
      <c r="B1203" s="453" t="s">
        <v>344</v>
      </c>
      <c r="C1203" s="18" t="s">
        <v>946</v>
      </c>
      <c r="D1203" s="36" t="str">
        <f t="shared" si="137"/>
        <v>CP128-P Anti-D Pre-Existing Standard</v>
      </c>
      <c r="E1203" s="450" t="str">
        <f t="shared" si="138"/>
        <v>RETURN - 1st don of the week -STD</v>
      </c>
      <c r="F1203" s="36" t="str">
        <f t="shared" si="139"/>
        <v>CP128-RETURN - 1st don of the week -STD</v>
      </c>
      <c r="G1203" s="147">
        <f t="shared" si="140"/>
        <v>40</v>
      </c>
      <c r="H1203" s="5">
        <v>20</v>
      </c>
      <c r="J1203" s="5">
        <f t="shared" si="136"/>
        <v>60</v>
      </c>
      <c r="K1203" s="143">
        <f t="shared" si="141"/>
        <v>50</v>
      </c>
      <c r="L1203" s="5">
        <f t="shared" si="135"/>
        <v>10</v>
      </c>
    </row>
    <row r="1204" spans="1:12" x14ac:dyDescent="0.45">
      <c r="A1204" t="s">
        <v>343</v>
      </c>
      <c r="B1204" t="s">
        <v>344</v>
      </c>
      <c r="C1204" t="s">
        <v>948</v>
      </c>
      <c r="D1204" s="36" t="str">
        <f t="shared" si="137"/>
        <v>CP128-P CMV Standard</v>
      </c>
      <c r="E1204" s="36" t="str">
        <f t="shared" si="138"/>
        <v>RETURN - 1st don of the week -STD</v>
      </c>
      <c r="F1204" s="36" t="str">
        <f t="shared" si="139"/>
        <v>CP128-RETURN - 1st don of the week -STD</v>
      </c>
      <c r="G1204" s="147">
        <f t="shared" si="140"/>
        <v>40</v>
      </c>
      <c r="H1204" s="5">
        <v>0</v>
      </c>
      <c r="J1204" s="5">
        <f t="shared" si="136"/>
        <v>40</v>
      </c>
      <c r="K1204" s="143">
        <f t="shared" si="141"/>
        <v>40</v>
      </c>
      <c r="L1204" s="5">
        <f t="shared" si="135"/>
        <v>0</v>
      </c>
    </row>
    <row r="1205" spans="1:12" x14ac:dyDescent="0.45">
      <c r="A1205" s="238" t="s">
        <v>343</v>
      </c>
      <c r="B1205" s="238" t="s">
        <v>344</v>
      </c>
      <c r="C1205" s="238" t="s">
        <v>1010</v>
      </c>
      <c r="D1205" s="239" t="str">
        <f t="shared" si="137"/>
        <v>CP128-P Pre-VIP NS Standard</v>
      </c>
      <c r="E1205" s="239" t="str">
        <f t="shared" si="138"/>
        <v>RETURN - 1st don of the week -STD</v>
      </c>
      <c r="F1205" s="239" t="str">
        <f t="shared" si="139"/>
        <v>CP128-RETURN - 1st don of the week -STD</v>
      </c>
      <c r="G1205" s="147">
        <f t="shared" si="140"/>
        <v>40</v>
      </c>
      <c r="H1205" s="240">
        <v>0</v>
      </c>
      <c r="I1205" s="240"/>
      <c r="J1205" s="240">
        <f t="shared" si="136"/>
        <v>40</v>
      </c>
      <c r="K1205" s="241">
        <f t="shared" si="141"/>
        <v>40</v>
      </c>
      <c r="L1205" s="240">
        <f t="shared" si="135"/>
        <v>0</v>
      </c>
    </row>
    <row r="1206" spans="1:12" x14ac:dyDescent="0.45">
      <c r="A1206" t="s">
        <v>343</v>
      </c>
      <c r="B1206" t="s">
        <v>344</v>
      </c>
      <c r="C1206" t="s">
        <v>955</v>
      </c>
      <c r="D1206" s="36" t="str">
        <f t="shared" si="137"/>
        <v>CP128-P RSV Pre-Existing Standard</v>
      </c>
      <c r="E1206" s="36" t="str">
        <f t="shared" si="138"/>
        <v>RETURN - 1st don of the week -STD</v>
      </c>
      <c r="F1206" s="36" t="str">
        <f t="shared" si="139"/>
        <v>CP128-RETURN - 1st don of the week -STD</v>
      </c>
      <c r="G1206" s="147">
        <f t="shared" si="140"/>
        <v>40</v>
      </c>
      <c r="H1206" s="5">
        <v>0</v>
      </c>
      <c r="J1206" s="5">
        <f t="shared" si="136"/>
        <v>40</v>
      </c>
      <c r="K1206" s="143">
        <f t="shared" si="141"/>
        <v>40</v>
      </c>
      <c r="L1206" s="5">
        <f t="shared" si="135"/>
        <v>0</v>
      </c>
    </row>
    <row r="1207" spans="1:12" x14ac:dyDescent="0.45">
      <c r="A1207" t="s">
        <v>343</v>
      </c>
      <c r="B1207" t="s">
        <v>344</v>
      </c>
      <c r="C1207" t="s">
        <v>1011</v>
      </c>
      <c r="D1207" s="36" t="str">
        <f t="shared" si="137"/>
        <v>CP128-P VIP A Standard</v>
      </c>
      <c r="E1207" s="36" t="str">
        <f t="shared" si="138"/>
        <v>RETURN - 1st don of the week -STD</v>
      </c>
      <c r="F1207" s="36" t="str">
        <f t="shared" si="139"/>
        <v>CP128-RETURN - 1st don of the week -STD</v>
      </c>
      <c r="G1207" s="147">
        <f t="shared" si="140"/>
        <v>40</v>
      </c>
      <c r="H1207" s="5">
        <f>K1207-G1207</f>
        <v>5</v>
      </c>
      <c r="J1207" s="5">
        <f t="shared" si="136"/>
        <v>45</v>
      </c>
      <c r="K1207" s="143">
        <f t="shared" si="141"/>
        <v>45</v>
      </c>
      <c r="L1207" s="5">
        <f t="shared" si="135"/>
        <v>0</v>
      </c>
    </row>
    <row r="1208" spans="1:12" x14ac:dyDescent="0.45">
      <c r="A1208" t="s">
        <v>343</v>
      </c>
      <c r="B1208" t="s">
        <v>344</v>
      </c>
      <c r="C1208" t="s">
        <v>1012</v>
      </c>
      <c r="D1208" s="36" t="str">
        <f t="shared" si="137"/>
        <v>CP128-P VIP AB Standard</v>
      </c>
      <c r="E1208" s="36" t="str">
        <f t="shared" si="138"/>
        <v>RETURN - 1st don of the week -STD</v>
      </c>
      <c r="F1208" s="36" t="str">
        <f t="shared" si="139"/>
        <v>CP128-RETURN - 1st don of the week -STD</v>
      </c>
      <c r="G1208" s="147">
        <f t="shared" si="140"/>
        <v>40</v>
      </c>
      <c r="H1208" s="5">
        <f>K1208-G1208</f>
        <v>5</v>
      </c>
      <c r="J1208" s="5">
        <f t="shared" si="136"/>
        <v>45</v>
      </c>
      <c r="K1208" s="143">
        <f t="shared" si="141"/>
        <v>45</v>
      </c>
      <c r="L1208" s="5">
        <f t="shared" si="135"/>
        <v>0</v>
      </c>
    </row>
    <row r="1209" spans="1:12" x14ac:dyDescent="0.45">
      <c r="A1209" t="s">
        <v>343</v>
      </c>
      <c r="B1209" t="s">
        <v>344</v>
      </c>
      <c r="C1209" t="s">
        <v>971</v>
      </c>
      <c r="D1209" s="36" t="str">
        <f t="shared" si="137"/>
        <v>CP128-P VZV Standard</v>
      </c>
      <c r="E1209" s="36" t="str">
        <f t="shared" si="138"/>
        <v>RETURN - 1st don of the week -STD</v>
      </c>
      <c r="F1209" s="36" t="str">
        <f t="shared" si="139"/>
        <v>CP128-RETURN - 1st don of the week -STD</v>
      </c>
      <c r="G1209" s="147">
        <f t="shared" si="140"/>
        <v>40</v>
      </c>
      <c r="H1209" s="5">
        <v>10</v>
      </c>
      <c r="I1209" s="5">
        <v>0</v>
      </c>
      <c r="J1209" s="5">
        <f t="shared" si="136"/>
        <v>50</v>
      </c>
      <c r="K1209" s="143">
        <f t="shared" si="141"/>
        <v>50</v>
      </c>
      <c r="L1209" s="5">
        <f t="shared" si="135"/>
        <v>0</v>
      </c>
    </row>
    <row r="1210" spans="1:12" x14ac:dyDescent="0.45">
      <c r="A1210" t="s">
        <v>343</v>
      </c>
      <c r="B1210" t="s">
        <v>344</v>
      </c>
      <c r="C1210" t="s">
        <v>972</v>
      </c>
      <c r="D1210" s="36" t="str">
        <f t="shared" si="137"/>
        <v>CP128-PVZV Pre-Existing Standard</v>
      </c>
      <c r="E1210" s="36" t="str">
        <f t="shared" si="138"/>
        <v>RETURN - 1st don of the week -STD</v>
      </c>
      <c r="F1210" s="36" t="str">
        <f t="shared" si="139"/>
        <v>CP128-RETURN - 1st don of the week -STD</v>
      </c>
      <c r="G1210" s="147">
        <f t="shared" si="140"/>
        <v>40</v>
      </c>
      <c r="H1210" s="5">
        <v>10</v>
      </c>
      <c r="J1210" s="5">
        <f t="shared" si="136"/>
        <v>50</v>
      </c>
      <c r="K1210" s="143">
        <f t="shared" si="141"/>
        <v>50</v>
      </c>
      <c r="L1210" s="5">
        <f t="shared" ref="L1210:L1252" si="142">J1210-K1210</f>
        <v>0</v>
      </c>
    </row>
    <row r="1211" spans="1:12" x14ac:dyDescent="0.45">
      <c r="A1211" t="s">
        <v>872</v>
      </c>
      <c r="B1211" t="s">
        <v>873</v>
      </c>
      <c r="C1211" t="s">
        <v>942</v>
      </c>
      <c r="D1211" s="36" t="str">
        <f t="shared" si="137"/>
        <v>CP577-2X Week Anti-D Pre-Existing</v>
      </c>
      <c r="E1211" s="36" t="str">
        <f t="shared" si="138"/>
        <v>RETURN - 2nd don of the week -BONUS</v>
      </c>
      <c r="F1211" s="36" t="str">
        <f t="shared" si="139"/>
        <v>CP577-RETURN - 2nd don of the week -BONUS</v>
      </c>
      <c r="G1211" s="147">
        <f t="shared" si="140"/>
        <v>35</v>
      </c>
      <c r="H1211" s="240">
        <f>200-2*(VLOOKUP(B1211&amp;"-P Anti-D Pre-Existing Standard", AntiDSpecialty,4, FALSE))- 2*(VLOOKUP(B1211&amp;"-P Anti-D Pre-Existing Standard", AntiDSpecialty,5, FALSE))-G1211</f>
        <v>35</v>
      </c>
      <c r="J1211" s="5">
        <f t="shared" ref="J1211:J1252" si="143">G1211+H1211+I1211</f>
        <v>70</v>
      </c>
      <c r="K1211" s="143" t="e">
        <f t="shared" si="141"/>
        <v>#N/A</v>
      </c>
      <c r="L1211" s="5" t="e">
        <f t="shared" si="142"/>
        <v>#N/A</v>
      </c>
    </row>
    <row r="1212" spans="1:12" x14ac:dyDescent="0.45">
      <c r="A1212" t="s">
        <v>872</v>
      </c>
      <c r="B1212" t="s">
        <v>873</v>
      </c>
      <c r="C1212" s="144" t="s">
        <v>1001</v>
      </c>
      <c r="D1212" s="36" t="str">
        <f t="shared" si="137"/>
        <v>CP577-2X Week P NORM KIG10_0</v>
      </c>
      <c r="E1212" s="36" t="str">
        <f t="shared" si="138"/>
        <v>RETURN - 2nd don of the week -BONUS</v>
      </c>
      <c r="F1212" s="36" t="str">
        <f t="shared" si="139"/>
        <v>CP577-RETURN - 2nd don of the week -BONUS</v>
      </c>
      <c r="G1212" s="147">
        <f t="shared" si="140"/>
        <v>35</v>
      </c>
      <c r="H1212" s="5">
        <v>10</v>
      </c>
      <c r="J1212" s="5">
        <f t="shared" si="143"/>
        <v>45</v>
      </c>
      <c r="K1212" s="143">
        <f t="shared" si="141"/>
        <v>45</v>
      </c>
      <c r="L1212" s="5">
        <f t="shared" si="142"/>
        <v>0</v>
      </c>
    </row>
    <row r="1213" spans="1:12" x14ac:dyDescent="0.45">
      <c r="A1213" t="s">
        <v>872</v>
      </c>
      <c r="B1213" t="s">
        <v>873</v>
      </c>
      <c r="C1213" s="144" t="s">
        <v>1002</v>
      </c>
      <c r="D1213" s="36" t="str">
        <f t="shared" si="137"/>
        <v>CP577-2X Week P NORM KIG10_2</v>
      </c>
      <c r="E1213" s="36" t="str">
        <f t="shared" si="138"/>
        <v>RETURN - 2nd don of the week -BONUS</v>
      </c>
      <c r="F1213" s="36" t="str">
        <f t="shared" si="139"/>
        <v>CP577-RETURN - 2nd don of the week -BONUS</v>
      </c>
      <c r="G1213" s="147">
        <f t="shared" si="140"/>
        <v>35</v>
      </c>
      <c r="H1213" s="5">
        <v>0</v>
      </c>
      <c r="J1213" s="5">
        <f t="shared" si="143"/>
        <v>35</v>
      </c>
      <c r="K1213" s="143">
        <f t="shared" si="141"/>
        <v>35</v>
      </c>
      <c r="L1213" s="5">
        <f t="shared" si="142"/>
        <v>0</v>
      </c>
    </row>
    <row r="1214" spans="1:12" x14ac:dyDescent="0.45">
      <c r="A1214" t="s">
        <v>872</v>
      </c>
      <c r="B1214" t="s">
        <v>873</v>
      </c>
      <c r="C1214" s="144" t="s">
        <v>1003</v>
      </c>
      <c r="D1214" s="36" t="str">
        <f t="shared" si="137"/>
        <v>CP577-2X Week P NORM KIG10_3</v>
      </c>
      <c r="E1214" s="36" t="str">
        <f t="shared" si="138"/>
        <v>RETURN - 2nd don of the week -BONUS</v>
      </c>
      <c r="F1214" s="36" t="str">
        <f t="shared" si="139"/>
        <v>CP577-RETURN - 2nd don of the week -BONUS</v>
      </c>
      <c r="G1214" s="147">
        <f t="shared" si="140"/>
        <v>35</v>
      </c>
      <c r="H1214" s="5">
        <v>0</v>
      </c>
      <c r="J1214" s="5">
        <f t="shared" si="143"/>
        <v>35</v>
      </c>
      <c r="K1214" s="143">
        <f t="shared" si="141"/>
        <v>35</v>
      </c>
      <c r="L1214" s="5">
        <f t="shared" si="142"/>
        <v>0</v>
      </c>
    </row>
    <row r="1215" spans="1:12" x14ac:dyDescent="0.45">
      <c r="A1215" t="s">
        <v>872</v>
      </c>
      <c r="B1215" t="s">
        <v>873</v>
      </c>
      <c r="C1215" s="144" t="s">
        <v>1004</v>
      </c>
      <c r="D1215" s="36" t="str">
        <f t="shared" si="137"/>
        <v>CP577-2X Week P NORM KIG10_4</v>
      </c>
      <c r="E1215" s="36" t="str">
        <f t="shared" si="138"/>
        <v>RETURN - 2nd don of the week -BONUS</v>
      </c>
      <c r="F1215" s="36" t="str">
        <f t="shared" si="139"/>
        <v>CP577-RETURN - 2nd don of the week -BONUS</v>
      </c>
      <c r="G1215" s="147">
        <f t="shared" si="140"/>
        <v>35</v>
      </c>
      <c r="H1215" s="5">
        <v>0</v>
      </c>
      <c r="J1215" s="5">
        <f t="shared" si="143"/>
        <v>35</v>
      </c>
      <c r="K1215" s="143">
        <f t="shared" si="141"/>
        <v>35</v>
      </c>
      <c r="L1215" s="5">
        <f t="shared" si="142"/>
        <v>0</v>
      </c>
    </row>
    <row r="1216" spans="1:12" x14ac:dyDescent="0.45">
      <c r="A1216" t="s">
        <v>872</v>
      </c>
      <c r="B1216" t="s">
        <v>873</v>
      </c>
      <c r="C1216" t="s">
        <v>1005</v>
      </c>
      <c r="D1216" s="36" t="str">
        <f t="shared" si="137"/>
        <v>CP577-2X Week P NORM KIG10-1</v>
      </c>
      <c r="E1216" s="36" t="str">
        <f t="shared" si="138"/>
        <v>RETURN - 2nd don of the week -BONUS</v>
      </c>
      <c r="F1216" s="36" t="str">
        <f t="shared" si="139"/>
        <v>CP577-RETURN - 2nd don of the week -BONUS</v>
      </c>
      <c r="G1216" s="147">
        <f t="shared" si="140"/>
        <v>35</v>
      </c>
      <c r="J1216" s="5">
        <f t="shared" si="143"/>
        <v>35</v>
      </c>
      <c r="K1216" s="143">
        <f t="shared" si="141"/>
        <v>35</v>
      </c>
      <c r="L1216" s="5">
        <f t="shared" si="142"/>
        <v>0</v>
      </c>
    </row>
    <row r="1217" spans="1:12" x14ac:dyDescent="0.45">
      <c r="A1217" t="s">
        <v>872</v>
      </c>
      <c r="B1217" s="144" t="s">
        <v>873</v>
      </c>
      <c r="C1217" s="144" t="s">
        <v>945</v>
      </c>
      <c r="D1217" s="36" t="str">
        <f t="shared" si="137"/>
        <v>CP577-2X Week P RSV Pre-Existing</v>
      </c>
      <c r="E1217" s="36" t="str">
        <f t="shared" si="138"/>
        <v>RETURN - 2nd don of the week -BONUS</v>
      </c>
      <c r="F1217" s="36" t="str">
        <f t="shared" si="139"/>
        <v>CP577-RETURN - 2nd don of the week -BONUS</v>
      </c>
      <c r="G1217" s="147">
        <f t="shared" si="140"/>
        <v>35</v>
      </c>
      <c r="H1217" s="5">
        <v>10</v>
      </c>
      <c r="J1217" s="5">
        <f t="shared" si="143"/>
        <v>45</v>
      </c>
      <c r="K1217" s="143">
        <f t="shared" si="141"/>
        <v>45</v>
      </c>
      <c r="L1217" s="5">
        <f t="shared" si="142"/>
        <v>0</v>
      </c>
    </row>
    <row r="1218" spans="1:12" x14ac:dyDescent="0.45">
      <c r="A1218" t="s">
        <v>872</v>
      </c>
      <c r="B1218" t="s">
        <v>873</v>
      </c>
      <c r="C1218" t="s">
        <v>946</v>
      </c>
      <c r="D1218" s="36" t="str">
        <f t="shared" si="137"/>
        <v>CP577-P Anti-D Pre-Existing Standard</v>
      </c>
      <c r="E1218" s="450" t="str">
        <f t="shared" si="138"/>
        <v>RETURN - 1st don of the week -STD</v>
      </c>
      <c r="F1218" s="36" t="str">
        <f t="shared" si="139"/>
        <v>CP577-RETURN - 1st don of the week -STD</v>
      </c>
      <c r="G1218" s="147">
        <f t="shared" si="140"/>
        <v>45</v>
      </c>
      <c r="H1218" s="5">
        <v>20</v>
      </c>
      <c r="J1218" s="5">
        <f t="shared" si="143"/>
        <v>65</v>
      </c>
      <c r="K1218" s="143">
        <f t="shared" si="141"/>
        <v>65</v>
      </c>
      <c r="L1218" s="5">
        <f t="shared" si="142"/>
        <v>0</v>
      </c>
    </row>
    <row r="1219" spans="1:12" x14ac:dyDescent="0.45">
      <c r="A1219" t="s">
        <v>872</v>
      </c>
      <c r="B1219" t="s">
        <v>873</v>
      </c>
      <c r="C1219" s="144" t="s">
        <v>950</v>
      </c>
      <c r="D1219" s="36" t="str">
        <f t="shared" si="137"/>
        <v>CP577-P NORM KIG 10 Standard</v>
      </c>
      <c r="E1219" s="36" t="str">
        <f t="shared" si="138"/>
        <v>RETURN - 1st don of the week -STD</v>
      </c>
      <c r="F1219" s="36" t="str">
        <f t="shared" si="139"/>
        <v>CP577-RETURN - 1st don of the week -STD</v>
      </c>
      <c r="G1219" s="147">
        <f t="shared" si="140"/>
        <v>45</v>
      </c>
      <c r="H1219" s="5">
        <v>0</v>
      </c>
      <c r="J1219" s="5">
        <f t="shared" si="143"/>
        <v>45</v>
      </c>
      <c r="K1219" s="143">
        <f t="shared" si="141"/>
        <v>45</v>
      </c>
      <c r="L1219" s="5">
        <f t="shared" si="142"/>
        <v>0</v>
      </c>
    </row>
    <row r="1220" spans="1:12" x14ac:dyDescent="0.45">
      <c r="A1220" t="s">
        <v>872</v>
      </c>
      <c r="B1220" t="s">
        <v>873</v>
      </c>
      <c r="C1220" s="144" t="s">
        <v>951</v>
      </c>
      <c r="D1220" s="36" t="str">
        <f t="shared" ref="D1220:D1252" si="144">B1220&amp;"-"&amp;C1220</f>
        <v>CP577-P NORM KIG 10-1 Standard</v>
      </c>
      <c r="E1220" s="36" t="str">
        <f t="shared" ref="E1220:E1252" si="145">VLOOKUP(C1220,RULENAMELU,5,FALSE)</f>
        <v>RETURN - 1st don of the week -STD</v>
      </c>
      <c r="F1220" s="36" t="str">
        <f t="shared" ref="F1220:F1252" si="146">B1220&amp;"-"&amp;E1220</f>
        <v>CP577-RETURN - 1st don of the week -STD</v>
      </c>
      <c r="G1220" s="147">
        <f t="shared" ref="G1220:G1252" si="147">IFERROR(VLOOKUP(F1220,SpecialtyBaseLU,37,FALSE),0)</f>
        <v>45</v>
      </c>
      <c r="H1220" s="5">
        <v>0</v>
      </c>
      <c r="J1220" s="5">
        <f t="shared" si="143"/>
        <v>45</v>
      </c>
      <c r="K1220" s="143">
        <f t="shared" ref="K1220:K1252" si="148">VLOOKUP(D1220,CurrentNLDataLU,11,FALSE)</f>
        <v>45</v>
      </c>
      <c r="L1220" s="5">
        <f t="shared" si="142"/>
        <v>0</v>
      </c>
    </row>
    <row r="1221" spans="1:12" x14ac:dyDescent="0.45">
      <c r="A1221" t="s">
        <v>872</v>
      </c>
      <c r="B1221" t="s">
        <v>873</v>
      </c>
      <c r="C1221" s="144" t="s">
        <v>952</v>
      </c>
      <c r="D1221" s="36" t="str">
        <f t="shared" si="144"/>
        <v>CP577-P NORM KIG 10-2 Standard</v>
      </c>
      <c r="E1221" s="36" t="str">
        <f t="shared" si="145"/>
        <v>RETURN - 1st don of the week -STD</v>
      </c>
      <c r="F1221" s="36" t="str">
        <f t="shared" si="146"/>
        <v>CP577-RETURN - 1st don of the week -STD</v>
      </c>
      <c r="G1221" s="147">
        <f t="shared" si="147"/>
        <v>45</v>
      </c>
      <c r="H1221" s="5">
        <v>0</v>
      </c>
      <c r="J1221" s="5">
        <f t="shared" si="143"/>
        <v>45</v>
      </c>
      <c r="K1221" s="143">
        <f t="shared" si="148"/>
        <v>45</v>
      </c>
      <c r="L1221" s="5">
        <f t="shared" si="142"/>
        <v>0</v>
      </c>
    </row>
    <row r="1222" spans="1:12" x14ac:dyDescent="0.45">
      <c r="A1222" t="s">
        <v>872</v>
      </c>
      <c r="B1222" t="s">
        <v>873</v>
      </c>
      <c r="C1222" s="144" t="s">
        <v>953</v>
      </c>
      <c r="D1222" s="36" t="str">
        <f t="shared" si="144"/>
        <v>CP577-P NORM KIG 10-3 Standard</v>
      </c>
      <c r="E1222" s="36" t="str">
        <f t="shared" si="145"/>
        <v>RETURN - 1st don of the week -STD</v>
      </c>
      <c r="F1222" s="36" t="str">
        <f t="shared" si="146"/>
        <v>CP577-RETURN - 1st don of the week -STD</v>
      </c>
      <c r="G1222" s="147">
        <f t="shared" si="147"/>
        <v>45</v>
      </c>
      <c r="H1222" s="5">
        <v>0</v>
      </c>
      <c r="J1222" s="5">
        <f t="shared" si="143"/>
        <v>45</v>
      </c>
      <c r="K1222" s="143">
        <f t="shared" si="148"/>
        <v>45</v>
      </c>
      <c r="L1222" s="5">
        <f t="shared" si="142"/>
        <v>0</v>
      </c>
    </row>
    <row r="1223" spans="1:12" x14ac:dyDescent="0.45">
      <c r="A1223" t="s">
        <v>872</v>
      </c>
      <c r="B1223" t="s">
        <v>873</v>
      </c>
      <c r="C1223" s="144" t="s">
        <v>954</v>
      </c>
      <c r="D1223" s="36" t="str">
        <f t="shared" si="144"/>
        <v>CP577-P NORM KIG 10-4 Standard</v>
      </c>
      <c r="E1223" s="36" t="str">
        <f t="shared" si="145"/>
        <v>RETURN - 1st don of the week -STD</v>
      </c>
      <c r="F1223" s="36" t="str">
        <f t="shared" si="146"/>
        <v>CP577-RETURN - 1st don of the week -STD</v>
      </c>
      <c r="G1223" s="147">
        <f t="shared" si="147"/>
        <v>45</v>
      </c>
      <c r="H1223" s="5">
        <v>0</v>
      </c>
      <c r="J1223" s="5">
        <f t="shared" si="143"/>
        <v>45</v>
      </c>
      <c r="K1223" s="143">
        <f t="shared" si="148"/>
        <v>45</v>
      </c>
      <c r="L1223" s="5">
        <f t="shared" si="142"/>
        <v>0</v>
      </c>
    </row>
    <row r="1224" spans="1:12" x14ac:dyDescent="0.45">
      <c r="A1224" t="s">
        <v>872</v>
      </c>
      <c r="B1224" s="144" t="s">
        <v>873</v>
      </c>
      <c r="C1224" s="144" t="s">
        <v>955</v>
      </c>
      <c r="D1224" s="36" t="str">
        <f t="shared" si="144"/>
        <v>CP577-P RSV Pre-Existing Standard</v>
      </c>
      <c r="E1224" s="36" t="str">
        <f t="shared" si="145"/>
        <v>RETURN - 1st don of the week -STD</v>
      </c>
      <c r="F1224" s="36" t="str">
        <f t="shared" si="146"/>
        <v>CP577-RETURN - 1st don of the week -STD</v>
      </c>
      <c r="G1224" s="147">
        <f t="shared" si="147"/>
        <v>45</v>
      </c>
      <c r="H1224" s="5">
        <v>0</v>
      </c>
      <c r="J1224" s="5">
        <f t="shared" si="143"/>
        <v>45</v>
      </c>
      <c r="K1224" s="143">
        <f t="shared" si="148"/>
        <v>45</v>
      </c>
      <c r="L1224" s="5">
        <f t="shared" si="142"/>
        <v>0</v>
      </c>
    </row>
    <row r="1225" spans="1:12" x14ac:dyDescent="0.45">
      <c r="A1225" t="s">
        <v>722</v>
      </c>
      <c r="B1225" t="s">
        <v>723</v>
      </c>
      <c r="C1225" t="s">
        <v>942</v>
      </c>
      <c r="D1225" s="36" t="str">
        <f t="shared" si="144"/>
        <v>CP136-2X Week Anti-D Pre-Existing</v>
      </c>
      <c r="E1225" s="36" t="str">
        <f t="shared" si="145"/>
        <v>RETURN - 2nd don of the week -BONUS</v>
      </c>
      <c r="F1225" s="36" t="str">
        <f t="shared" si="146"/>
        <v>CP136-RETURN - 2nd don of the week -BONUS</v>
      </c>
      <c r="G1225" s="147">
        <f t="shared" si="147"/>
        <v>35</v>
      </c>
      <c r="H1225" s="240">
        <f>200-2*(VLOOKUP(B1225&amp;"-P Anti-D Pre-Existing Standard", AntiDSpecialty,4, FALSE))- 2*(VLOOKUP(B1225&amp;"-P Anti-D Pre-Existing Standard", AntiDSpecialty,5, FALSE))-G1225</f>
        <v>35</v>
      </c>
      <c r="J1225" s="5">
        <f t="shared" si="143"/>
        <v>70</v>
      </c>
      <c r="K1225" s="143" t="e">
        <f t="shared" si="148"/>
        <v>#N/A</v>
      </c>
      <c r="L1225" s="5" t="e">
        <f t="shared" si="142"/>
        <v>#N/A</v>
      </c>
    </row>
    <row r="1226" spans="1:12" x14ac:dyDescent="0.45">
      <c r="A1226" t="s">
        <v>722</v>
      </c>
      <c r="B1226" t="s">
        <v>723</v>
      </c>
      <c r="C1226" s="144" t="s">
        <v>1001</v>
      </c>
      <c r="D1226" s="36" t="str">
        <f t="shared" si="144"/>
        <v>CP136-2X Week P NORM KIG10_0</v>
      </c>
      <c r="E1226" s="36" t="str">
        <f t="shared" si="145"/>
        <v>RETURN - 2nd don of the week -BONUS</v>
      </c>
      <c r="F1226" s="36" t="str">
        <f t="shared" si="146"/>
        <v>CP136-RETURN - 2nd don of the week -BONUS</v>
      </c>
      <c r="G1226" s="147">
        <f t="shared" si="147"/>
        <v>35</v>
      </c>
      <c r="H1226" s="5">
        <v>10</v>
      </c>
      <c r="J1226" s="5">
        <f t="shared" si="143"/>
        <v>45</v>
      </c>
      <c r="K1226" s="143">
        <f t="shared" si="148"/>
        <v>45</v>
      </c>
      <c r="L1226" s="5">
        <f t="shared" si="142"/>
        <v>0</v>
      </c>
    </row>
    <row r="1227" spans="1:12" x14ac:dyDescent="0.45">
      <c r="A1227" t="s">
        <v>722</v>
      </c>
      <c r="B1227" t="s">
        <v>723</v>
      </c>
      <c r="C1227" s="144" t="s">
        <v>1002</v>
      </c>
      <c r="D1227" s="36" t="str">
        <f t="shared" si="144"/>
        <v>CP136-2X Week P NORM KIG10_2</v>
      </c>
      <c r="E1227" s="36" t="str">
        <f t="shared" si="145"/>
        <v>RETURN - 2nd don of the week -BONUS</v>
      </c>
      <c r="F1227" s="36" t="str">
        <f t="shared" si="146"/>
        <v>CP136-RETURN - 2nd don of the week -BONUS</v>
      </c>
      <c r="G1227" s="147">
        <f t="shared" si="147"/>
        <v>35</v>
      </c>
      <c r="H1227" s="5">
        <v>0</v>
      </c>
      <c r="J1227" s="5">
        <f t="shared" si="143"/>
        <v>35</v>
      </c>
      <c r="K1227" s="143">
        <f t="shared" si="148"/>
        <v>35</v>
      </c>
      <c r="L1227" s="5">
        <f t="shared" si="142"/>
        <v>0</v>
      </c>
    </row>
    <row r="1228" spans="1:12" x14ac:dyDescent="0.45">
      <c r="A1228" t="s">
        <v>722</v>
      </c>
      <c r="B1228" t="s">
        <v>723</v>
      </c>
      <c r="C1228" s="144" t="s">
        <v>1003</v>
      </c>
      <c r="D1228" s="36" t="str">
        <f t="shared" si="144"/>
        <v>CP136-2X Week P NORM KIG10_3</v>
      </c>
      <c r="E1228" s="36" t="str">
        <f t="shared" si="145"/>
        <v>RETURN - 2nd don of the week -BONUS</v>
      </c>
      <c r="F1228" s="36" t="str">
        <f t="shared" si="146"/>
        <v>CP136-RETURN - 2nd don of the week -BONUS</v>
      </c>
      <c r="G1228" s="147">
        <f t="shared" si="147"/>
        <v>35</v>
      </c>
      <c r="H1228" s="5">
        <v>0</v>
      </c>
      <c r="J1228" s="5">
        <f t="shared" si="143"/>
        <v>35</v>
      </c>
      <c r="K1228" s="143">
        <f t="shared" si="148"/>
        <v>35</v>
      </c>
      <c r="L1228" s="5">
        <f t="shared" si="142"/>
        <v>0</v>
      </c>
    </row>
    <row r="1229" spans="1:12" x14ac:dyDescent="0.45">
      <c r="A1229" t="s">
        <v>722</v>
      </c>
      <c r="B1229" t="s">
        <v>723</v>
      </c>
      <c r="C1229" s="144" t="s">
        <v>1004</v>
      </c>
      <c r="D1229" s="36" t="str">
        <f t="shared" si="144"/>
        <v>CP136-2X Week P NORM KIG10_4</v>
      </c>
      <c r="E1229" s="36" t="str">
        <f t="shared" si="145"/>
        <v>RETURN - 2nd don of the week -BONUS</v>
      </c>
      <c r="F1229" s="36" t="str">
        <f t="shared" si="146"/>
        <v>CP136-RETURN - 2nd don of the week -BONUS</v>
      </c>
      <c r="G1229" s="147">
        <f t="shared" si="147"/>
        <v>35</v>
      </c>
      <c r="H1229" s="5">
        <v>0</v>
      </c>
      <c r="J1229" s="5">
        <f t="shared" si="143"/>
        <v>35</v>
      </c>
      <c r="K1229" s="143">
        <f t="shared" si="148"/>
        <v>35</v>
      </c>
      <c r="L1229" s="5">
        <f t="shared" si="142"/>
        <v>0</v>
      </c>
    </row>
    <row r="1230" spans="1:12" x14ac:dyDescent="0.45">
      <c r="A1230" t="s">
        <v>722</v>
      </c>
      <c r="B1230" t="s">
        <v>723</v>
      </c>
      <c r="C1230" t="s">
        <v>1005</v>
      </c>
      <c r="D1230" s="36" t="str">
        <f t="shared" si="144"/>
        <v>CP136-2X Week P NORM KIG10-1</v>
      </c>
      <c r="E1230" s="36" t="str">
        <f t="shared" si="145"/>
        <v>RETURN - 2nd don of the week -BONUS</v>
      </c>
      <c r="F1230" s="36" t="str">
        <f t="shared" si="146"/>
        <v>CP136-RETURN - 2nd don of the week -BONUS</v>
      </c>
      <c r="G1230" s="147">
        <f t="shared" si="147"/>
        <v>35</v>
      </c>
      <c r="J1230" s="5">
        <f t="shared" si="143"/>
        <v>35</v>
      </c>
      <c r="K1230" s="143">
        <f t="shared" si="148"/>
        <v>35</v>
      </c>
      <c r="L1230" s="5">
        <f t="shared" si="142"/>
        <v>0</v>
      </c>
    </row>
    <row r="1231" spans="1:12" x14ac:dyDescent="0.45">
      <c r="A1231" t="s">
        <v>722</v>
      </c>
      <c r="B1231" t="s">
        <v>723</v>
      </c>
      <c r="C1231" t="s">
        <v>945</v>
      </c>
      <c r="D1231" s="36" t="str">
        <f t="shared" si="144"/>
        <v>CP136-2X Week P RSV Pre-Existing</v>
      </c>
      <c r="E1231" s="36" t="str">
        <f t="shared" si="145"/>
        <v>RETURN - 2nd don of the week -BONUS</v>
      </c>
      <c r="F1231" s="36" t="str">
        <f t="shared" si="146"/>
        <v>CP136-RETURN - 2nd don of the week -BONUS</v>
      </c>
      <c r="G1231" s="147">
        <f t="shared" si="147"/>
        <v>35</v>
      </c>
      <c r="H1231" s="5">
        <v>10</v>
      </c>
      <c r="J1231" s="5">
        <f t="shared" si="143"/>
        <v>45</v>
      </c>
      <c r="K1231" s="143">
        <f t="shared" si="148"/>
        <v>45</v>
      </c>
      <c r="L1231" s="5">
        <f t="shared" si="142"/>
        <v>0</v>
      </c>
    </row>
    <row r="1232" spans="1:12" x14ac:dyDescent="0.45">
      <c r="A1232" t="s">
        <v>722</v>
      </c>
      <c r="B1232" t="s">
        <v>723</v>
      </c>
      <c r="C1232" t="s">
        <v>946</v>
      </c>
      <c r="D1232" s="36" t="str">
        <f t="shared" si="144"/>
        <v>CP136-P Anti-D Pre-Existing Standard</v>
      </c>
      <c r="E1232" s="450" t="str">
        <f t="shared" si="145"/>
        <v>RETURN - 1st don of the week -STD</v>
      </c>
      <c r="F1232" s="36" t="str">
        <f t="shared" si="146"/>
        <v>CP136-RETURN - 1st don of the week -STD</v>
      </c>
      <c r="G1232" s="147">
        <f t="shared" si="147"/>
        <v>45</v>
      </c>
      <c r="H1232" s="5">
        <v>20</v>
      </c>
      <c r="J1232" s="5">
        <f t="shared" si="143"/>
        <v>65</v>
      </c>
      <c r="K1232" s="143">
        <f t="shared" si="148"/>
        <v>50</v>
      </c>
      <c r="L1232" s="5">
        <f t="shared" si="142"/>
        <v>15</v>
      </c>
    </row>
    <row r="1233" spans="1:12" x14ac:dyDescent="0.45">
      <c r="A1233" t="s">
        <v>722</v>
      </c>
      <c r="B1233" t="s">
        <v>723</v>
      </c>
      <c r="C1233" s="144" t="s">
        <v>950</v>
      </c>
      <c r="D1233" s="36" t="str">
        <f t="shared" si="144"/>
        <v>CP136-P NORM KIG 10 Standard</v>
      </c>
      <c r="E1233" s="36" t="str">
        <f t="shared" si="145"/>
        <v>RETURN - 1st don of the week -STD</v>
      </c>
      <c r="F1233" s="36" t="str">
        <f t="shared" si="146"/>
        <v>CP136-RETURN - 1st don of the week -STD</v>
      </c>
      <c r="G1233" s="147">
        <f t="shared" si="147"/>
        <v>45</v>
      </c>
      <c r="H1233" s="5">
        <v>0</v>
      </c>
      <c r="J1233" s="5">
        <f t="shared" si="143"/>
        <v>45</v>
      </c>
      <c r="K1233" s="143">
        <f t="shared" si="148"/>
        <v>45</v>
      </c>
      <c r="L1233" s="5">
        <f t="shared" si="142"/>
        <v>0</v>
      </c>
    </row>
    <row r="1234" spans="1:12" x14ac:dyDescent="0.45">
      <c r="A1234" t="s">
        <v>722</v>
      </c>
      <c r="B1234" t="s">
        <v>723</v>
      </c>
      <c r="C1234" s="144" t="s">
        <v>951</v>
      </c>
      <c r="D1234" s="36" t="str">
        <f t="shared" si="144"/>
        <v>CP136-P NORM KIG 10-1 Standard</v>
      </c>
      <c r="E1234" s="36" t="str">
        <f t="shared" si="145"/>
        <v>RETURN - 1st don of the week -STD</v>
      </c>
      <c r="F1234" s="36" t="str">
        <f t="shared" si="146"/>
        <v>CP136-RETURN - 1st don of the week -STD</v>
      </c>
      <c r="G1234" s="147">
        <f t="shared" si="147"/>
        <v>45</v>
      </c>
      <c r="H1234" s="5">
        <v>0</v>
      </c>
      <c r="J1234" s="5">
        <f t="shared" si="143"/>
        <v>45</v>
      </c>
      <c r="K1234" s="143">
        <f t="shared" si="148"/>
        <v>45</v>
      </c>
      <c r="L1234" s="5">
        <f t="shared" si="142"/>
        <v>0</v>
      </c>
    </row>
    <row r="1235" spans="1:12" x14ac:dyDescent="0.45">
      <c r="A1235" t="s">
        <v>722</v>
      </c>
      <c r="B1235" t="s">
        <v>723</v>
      </c>
      <c r="C1235" s="144" t="s">
        <v>952</v>
      </c>
      <c r="D1235" s="36" t="str">
        <f t="shared" si="144"/>
        <v>CP136-P NORM KIG 10-2 Standard</v>
      </c>
      <c r="E1235" s="36" t="str">
        <f t="shared" si="145"/>
        <v>RETURN - 1st don of the week -STD</v>
      </c>
      <c r="F1235" s="36" t="str">
        <f t="shared" si="146"/>
        <v>CP136-RETURN - 1st don of the week -STD</v>
      </c>
      <c r="G1235" s="147">
        <f t="shared" si="147"/>
        <v>45</v>
      </c>
      <c r="H1235" s="5">
        <v>0</v>
      </c>
      <c r="J1235" s="5">
        <f t="shared" si="143"/>
        <v>45</v>
      </c>
      <c r="K1235" s="143">
        <f t="shared" si="148"/>
        <v>45</v>
      </c>
      <c r="L1235" s="5">
        <f t="shared" si="142"/>
        <v>0</v>
      </c>
    </row>
    <row r="1236" spans="1:12" x14ac:dyDescent="0.45">
      <c r="A1236" t="s">
        <v>722</v>
      </c>
      <c r="B1236" t="s">
        <v>723</v>
      </c>
      <c r="C1236" s="144" t="s">
        <v>953</v>
      </c>
      <c r="D1236" s="36" t="str">
        <f t="shared" si="144"/>
        <v>CP136-P NORM KIG 10-3 Standard</v>
      </c>
      <c r="E1236" s="36" t="str">
        <f t="shared" si="145"/>
        <v>RETURN - 1st don of the week -STD</v>
      </c>
      <c r="F1236" s="36" t="str">
        <f t="shared" si="146"/>
        <v>CP136-RETURN - 1st don of the week -STD</v>
      </c>
      <c r="G1236" s="147">
        <f t="shared" si="147"/>
        <v>45</v>
      </c>
      <c r="H1236" s="5">
        <v>0</v>
      </c>
      <c r="J1236" s="5">
        <f t="shared" si="143"/>
        <v>45</v>
      </c>
      <c r="K1236" s="143">
        <f t="shared" si="148"/>
        <v>45</v>
      </c>
      <c r="L1236" s="5">
        <f t="shared" si="142"/>
        <v>0</v>
      </c>
    </row>
    <row r="1237" spans="1:12" x14ac:dyDescent="0.45">
      <c r="A1237" t="s">
        <v>722</v>
      </c>
      <c r="B1237" t="s">
        <v>723</v>
      </c>
      <c r="C1237" s="144" t="s">
        <v>954</v>
      </c>
      <c r="D1237" s="36" t="str">
        <f t="shared" si="144"/>
        <v>CP136-P NORM KIG 10-4 Standard</v>
      </c>
      <c r="E1237" s="36" t="str">
        <f t="shared" si="145"/>
        <v>RETURN - 1st don of the week -STD</v>
      </c>
      <c r="F1237" s="36" t="str">
        <f t="shared" si="146"/>
        <v>CP136-RETURN - 1st don of the week -STD</v>
      </c>
      <c r="G1237" s="147">
        <f t="shared" si="147"/>
        <v>45</v>
      </c>
      <c r="H1237" s="5">
        <v>0</v>
      </c>
      <c r="J1237" s="5">
        <f t="shared" si="143"/>
        <v>45</v>
      </c>
      <c r="K1237" s="143">
        <f t="shared" si="148"/>
        <v>45</v>
      </c>
      <c r="L1237" s="5">
        <f t="shared" si="142"/>
        <v>0</v>
      </c>
    </row>
    <row r="1238" spans="1:12" x14ac:dyDescent="0.45">
      <c r="A1238" t="s">
        <v>722</v>
      </c>
      <c r="B1238" t="s">
        <v>723</v>
      </c>
      <c r="C1238" t="s">
        <v>955</v>
      </c>
      <c r="D1238" s="36" t="str">
        <f t="shared" si="144"/>
        <v>CP136-P RSV Pre-Existing Standard</v>
      </c>
      <c r="E1238" s="36" t="str">
        <f t="shared" si="145"/>
        <v>RETURN - 1st don of the week -STD</v>
      </c>
      <c r="F1238" s="36" t="str">
        <f t="shared" si="146"/>
        <v>CP136-RETURN - 1st don of the week -STD</v>
      </c>
      <c r="G1238" s="147">
        <f t="shared" si="147"/>
        <v>45</v>
      </c>
      <c r="H1238" s="5">
        <v>0</v>
      </c>
      <c r="J1238" s="5">
        <f t="shared" si="143"/>
        <v>45</v>
      </c>
      <c r="K1238" s="143">
        <f t="shared" si="148"/>
        <v>45</v>
      </c>
      <c r="L1238" s="5">
        <f t="shared" si="142"/>
        <v>0</v>
      </c>
    </row>
    <row r="1239" spans="1:12" x14ac:dyDescent="0.45">
      <c r="A1239" t="s">
        <v>527</v>
      </c>
      <c r="B1239" t="s">
        <v>528</v>
      </c>
      <c r="C1239" t="s">
        <v>942</v>
      </c>
      <c r="D1239" s="36" t="str">
        <f t="shared" si="144"/>
        <v>CP082-2X Week Anti-D Pre-Existing</v>
      </c>
      <c r="E1239" s="36" t="str">
        <f t="shared" si="145"/>
        <v>RETURN - 2nd don of the week -BONUS</v>
      </c>
      <c r="F1239" s="36" t="str">
        <f t="shared" si="146"/>
        <v>CP082-RETURN - 2nd don of the week -BONUS</v>
      </c>
      <c r="G1239" s="147">
        <f t="shared" si="147"/>
        <v>30</v>
      </c>
      <c r="H1239" s="240">
        <f>200-2*(VLOOKUP(B1239&amp;"-P Anti-D Pre-Existing Standard", AntiDSpecialty,4, FALSE))- 2*(VLOOKUP(B1239&amp;"-P Anti-D Pre-Existing Standard", AntiDSpecialty,5, FALSE))-G1239</f>
        <v>30</v>
      </c>
      <c r="J1239" s="5">
        <f t="shared" si="143"/>
        <v>60</v>
      </c>
      <c r="K1239" s="143" t="e">
        <f t="shared" si="148"/>
        <v>#N/A</v>
      </c>
      <c r="L1239" s="5" t="e">
        <f t="shared" si="142"/>
        <v>#N/A</v>
      </c>
    </row>
    <row r="1240" spans="1:12" x14ac:dyDescent="0.45">
      <c r="A1240" s="165" t="s">
        <v>527</v>
      </c>
      <c r="B1240" s="165" t="s">
        <v>528</v>
      </c>
      <c r="C1240" s="165" t="s">
        <v>943</v>
      </c>
      <c r="D1240" s="36" t="str">
        <f t="shared" si="144"/>
        <v>CP082-2X Week P Anti-D</v>
      </c>
      <c r="E1240" s="36" t="str">
        <f t="shared" si="145"/>
        <v>RETURN - 2nd don of the week -BONUS</v>
      </c>
      <c r="F1240" s="36" t="str">
        <f t="shared" si="146"/>
        <v>CP082-RETURN - 2nd don of the week -BONUS</v>
      </c>
      <c r="G1240" s="147">
        <f t="shared" si="147"/>
        <v>30</v>
      </c>
      <c r="H1240" s="240">
        <f>200-2*(VLOOKUP(B1240&amp;"-P Anti-D Standard", AntiDSpecialty,4, FALSE))- 2*(VLOOKUP(B1240&amp;"-P Anti-D Standard", AntiDSpecialty,5, FALSE))-G1240</f>
        <v>30</v>
      </c>
      <c r="J1240" s="5">
        <f t="shared" si="143"/>
        <v>60</v>
      </c>
      <c r="K1240" s="143" t="e">
        <f t="shared" si="148"/>
        <v>#N/A</v>
      </c>
      <c r="L1240" s="5" t="e">
        <f t="shared" si="142"/>
        <v>#N/A</v>
      </c>
    </row>
    <row r="1241" spans="1:12" x14ac:dyDescent="0.45">
      <c r="A1241" t="s">
        <v>527</v>
      </c>
      <c r="B1241" t="s">
        <v>528</v>
      </c>
      <c r="C1241" t="s">
        <v>944</v>
      </c>
      <c r="D1241" s="36" t="str">
        <f t="shared" si="144"/>
        <v>CP082-2X Week P CMV</v>
      </c>
      <c r="E1241" s="36" t="str">
        <f t="shared" si="145"/>
        <v>RETURN - 2nd don of the week -BONUS</v>
      </c>
      <c r="F1241" s="36" t="str">
        <f t="shared" si="146"/>
        <v>CP082-RETURN - 2nd don of the week -BONUS</v>
      </c>
      <c r="G1241" s="147">
        <f t="shared" si="147"/>
        <v>30</v>
      </c>
      <c r="H1241" s="5">
        <v>10</v>
      </c>
      <c r="J1241" s="5">
        <f t="shared" si="143"/>
        <v>40</v>
      </c>
      <c r="K1241" s="143">
        <f t="shared" si="148"/>
        <v>30</v>
      </c>
      <c r="L1241" s="5">
        <f t="shared" si="142"/>
        <v>10</v>
      </c>
    </row>
    <row r="1242" spans="1:12" x14ac:dyDescent="0.45">
      <c r="A1242" t="s">
        <v>527</v>
      </c>
      <c r="B1242" t="s">
        <v>528</v>
      </c>
      <c r="C1242" t="s">
        <v>945</v>
      </c>
      <c r="D1242" s="36" t="str">
        <f t="shared" si="144"/>
        <v>CP082-2X Week P RSV Pre-Existing</v>
      </c>
      <c r="E1242" s="36" t="str">
        <f t="shared" si="145"/>
        <v>RETURN - 2nd don of the week -BONUS</v>
      </c>
      <c r="F1242" s="36" t="str">
        <f t="shared" si="146"/>
        <v>CP082-RETURN - 2nd don of the week -BONUS</v>
      </c>
      <c r="G1242" s="147">
        <f t="shared" si="147"/>
        <v>30</v>
      </c>
      <c r="H1242" s="5">
        <v>10</v>
      </c>
      <c r="J1242" s="5">
        <f t="shared" si="143"/>
        <v>40</v>
      </c>
      <c r="K1242" s="143">
        <f t="shared" si="148"/>
        <v>30</v>
      </c>
      <c r="L1242" s="5">
        <f t="shared" si="142"/>
        <v>10</v>
      </c>
    </row>
    <row r="1243" spans="1:12" x14ac:dyDescent="0.45">
      <c r="A1243" t="s">
        <v>527</v>
      </c>
      <c r="B1243" t="s">
        <v>528</v>
      </c>
      <c r="C1243" t="s">
        <v>965</v>
      </c>
      <c r="D1243" s="36" t="str">
        <f t="shared" si="144"/>
        <v>CP082-2X Week P Tetanus</v>
      </c>
      <c r="E1243" s="36" t="str">
        <f t="shared" si="145"/>
        <v>RETURN - 2nd don of the week -BONUS</v>
      </c>
      <c r="F1243" s="36" t="str">
        <f t="shared" si="146"/>
        <v>CP082-RETURN - 2nd don of the week -BONUS</v>
      </c>
      <c r="G1243" s="147">
        <f t="shared" si="147"/>
        <v>30</v>
      </c>
      <c r="J1243" s="5">
        <f t="shared" si="143"/>
        <v>30</v>
      </c>
      <c r="K1243" s="143">
        <f t="shared" si="148"/>
        <v>30</v>
      </c>
      <c r="L1243" s="5">
        <f t="shared" si="142"/>
        <v>0</v>
      </c>
    </row>
    <row r="1244" spans="1:12" x14ac:dyDescent="0.45">
      <c r="A1244" t="s">
        <v>527</v>
      </c>
      <c r="B1244" t="s">
        <v>528</v>
      </c>
      <c r="C1244" t="s">
        <v>966</v>
      </c>
      <c r="D1244" s="36" t="str">
        <f t="shared" si="144"/>
        <v>CP082-2X Week P Tetanus PE</v>
      </c>
      <c r="E1244" s="36" t="str">
        <f t="shared" si="145"/>
        <v>RETURN - 2nd don of the week -BONUS</v>
      </c>
      <c r="F1244" s="36" t="str">
        <f t="shared" si="146"/>
        <v>CP082-RETURN - 2nd don of the week -BONUS</v>
      </c>
      <c r="G1244" s="147">
        <f t="shared" si="147"/>
        <v>30</v>
      </c>
      <c r="J1244" s="5">
        <f t="shared" si="143"/>
        <v>30</v>
      </c>
      <c r="K1244" s="143">
        <f t="shared" si="148"/>
        <v>30</v>
      </c>
      <c r="L1244" s="5">
        <f t="shared" si="142"/>
        <v>0</v>
      </c>
    </row>
    <row r="1245" spans="1:12" x14ac:dyDescent="0.45">
      <c r="A1245" t="s">
        <v>527</v>
      </c>
      <c r="B1245" t="s">
        <v>528</v>
      </c>
      <c r="C1245" t="s">
        <v>946</v>
      </c>
      <c r="D1245" s="36" t="str">
        <f t="shared" si="144"/>
        <v>CP082-P Anti-D Pre-Existing Standard</v>
      </c>
      <c r="E1245" s="450" t="str">
        <f t="shared" si="145"/>
        <v>RETURN - 1st don of the week -STD</v>
      </c>
      <c r="F1245" s="36" t="str">
        <f t="shared" si="146"/>
        <v>CP082-RETURN - 1st don of the week -STD</v>
      </c>
      <c r="G1245" s="147">
        <f t="shared" si="147"/>
        <v>50</v>
      </c>
      <c r="H1245" s="5">
        <v>20</v>
      </c>
      <c r="J1245" s="5">
        <f t="shared" si="143"/>
        <v>70</v>
      </c>
      <c r="K1245" s="143">
        <f t="shared" si="148"/>
        <v>75</v>
      </c>
      <c r="L1245" s="5">
        <f t="shared" si="142"/>
        <v>-5</v>
      </c>
    </row>
    <row r="1246" spans="1:12" x14ac:dyDescent="0.45">
      <c r="A1246" t="s">
        <v>527</v>
      </c>
      <c r="B1246" t="s">
        <v>528</v>
      </c>
      <c r="C1246" t="s">
        <v>947</v>
      </c>
      <c r="D1246" s="36" t="str">
        <f t="shared" si="144"/>
        <v>CP082-P Anti-D Standard</v>
      </c>
      <c r="E1246" s="450" t="str">
        <f t="shared" si="145"/>
        <v>RETURN - 1st don of the week -STD</v>
      </c>
      <c r="F1246" s="36" t="str">
        <f t="shared" si="146"/>
        <v>CP082-RETURN - 1st don of the week -STD</v>
      </c>
      <c r="G1246" s="147">
        <f t="shared" si="147"/>
        <v>50</v>
      </c>
      <c r="H1246" s="5">
        <v>20</v>
      </c>
      <c r="J1246" s="5">
        <f t="shared" si="143"/>
        <v>70</v>
      </c>
      <c r="K1246" s="143">
        <f t="shared" si="148"/>
        <v>75</v>
      </c>
      <c r="L1246" s="5">
        <f t="shared" si="142"/>
        <v>-5</v>
      </c>
    </row>
    <row r="1247" spans="1:12" x14ac:dyDescent="0.45">
      <c r="A1247" t="s">
        <v>527</v>
      </c>
      <c r="B1247" s="453" t="s">
        <v>528</v>
      </c>
      <c r="C1247" s="18" t="s">
        <v>948</v>
      </c>
      <c r="D1247" s="36" t="str">
        <f t="shared" si="144"/>
        <v>CP082-P CMV Standard</v>
      </c>
      <c r="E1247" s="36" t="str">
        <f t="shared" si="145"/>
        <v>RETURN - 1st don of the week -STD</v>
      </c>
      <c r="F1247" s="36" t="str">
        <f t="shared" si="146"/>
        <v>CP082-RETURN - 1st don of the week -STD</v>
      </c>
      <c r="G1247" s="147">
        <f t="shared" si="147"/>
        <v>50</v>
      </c>
      <c r="H1247" s="5">
        <v>0</v>
      </c>
      <c r="J1247" s="5">
        <f t="shared" si="143"/>
        <v>50</v>
      </c>
      <c r="K1247" s="143">
        <f t="shared" si="148"/>
        <v>55</v>
      </c>
      <c r="L1247" s="5">
        <f t="shared" si="142"/>
        <v>-5</v>
      </c>
    </row>
    <row r="1248" spans="1:12" x14ac:dyDescent="0.45">
      <c r="A1248" t="s">
        <v>527</v>
      </c>
      <c r="B1248" s="453" t="s">
        <v>528</v>
      </c>
      <c r="C1248" s="18" t="s">
        <v>949</v>
      </c>
      <c r="D1248" s="239" t="str">
        <f t="shared" si="144"/>
        <v>CP082-P Denovo Non-Injectable</v>
      </c>
      <c r="E1248" s="239">
        <f t="shared" si="145"/>
        <v>0</v>
      </c>
      <c r="F1248" s="239" t="str">
        <f t="shared" si="146"/>
        <v>CP082-0</v>
      </c>
      <c r="G1248" s="147">
        <f t="shared" si="147"/>
        <v>0</v>
      </c>
      <c r="H1248" s="240"/>
      <c r="I1248" s="240"/>
      <c r="J1248" s="240">
        <f t="shared" si="143"/>
        <v>0</v>
      </c>
      <c r="K1248" s="241">
        <f t="shared" si="148"/>
        <v>50</v>
      </c>
      <c r="L1248" s="240">
        <f t="shared" si="142"/>
        <v>-50</v>
      </c>
    </row>
    <row r="1249" spans="1:12" x14ac:dyDescent="0.45">
      <c r="A1249" t="s">
        <v>527</v>
      </c>
      <c r="B1249" s="453" t="s">
        <v>528</v>
      </c>
      <c r="C1249" s="18" t="s">
        <v>955</v>
      </c>
      <c r="D1249" s="36" t="str">
        <f t="shared" si="144"/>
        <v>CP082-P RSV Pre-Existing Standard</v>
      </c>
      <c r="E1249" s="36" t="str">
        <f t="shared" si="145"/>
        <v>RETURN - 1st don of the week -STD</v>
      </c>
      <c r="F1249" s="36" t="str">
        <f t="shared" si="146"/>
        <v>CP082-RETURN - 1st don of the week -STD</v>
      </c>
      <c r="G1249" s="147">
        <f t="shared" si="147"/>
        <v>50</v>
      </c>
      <c r="H1249" s="5">
        <v>0</v>
      </c>
      <c r="J1249" s="5">
        <f t="shared" si="143"/>
        <v>50</v>
      </c>
      <c r="K1249" s="143">
        <f t="shared" si="148"/>
        <v>60</v>
      </c>
      <c r="L1249" s="5">
        <f t="shared" si="142"/>
        <v>-10</v>
      </c>
    </row>
    <row r="1250" spans="1:12" x14ac:dyDescent="0.45">
      <c r="A1250" t="s">
        <v>527</v>
      </c>
      <c r="B1250" s="453" t="s">
        <v>528</v>
      </c>
      <c r="C1250" s="18" t="s">
        <v>969</v>
      </c>
      <c r="D1250" s="36" t="str">
        <f t="shared" si="144"/>
        <v>CP082-P Tetanus Pre-Existing Standard</v>
      </c>
      <c r="E1250" s="36" t="str">
        <f t="shared" si="145"/>
        <v>RETURN - 1st don of the week -STD</v>
      </c>
      <c r="F1250" s="36" t="str">
        <f t="shared" si="146"/>
        <v>CP082-RETURN - 1st don of the week -STD</v>
      </c>
      <c r="G1250" s="147">
        <f t="shared" si="147"/>
        <v>50</v>
      </c>
      <c r="H1250" s="5">
        <f>K1250-G1250</f>
        <v>5</v>
      </c>
      <c r="J1250" s="5">
        <f t="shared" si="143"/>
        <v>55</v>
      </c>
      <c r="K1250" s="143">
        <f t="shared" si="148"/>
        <v>55</v>
      </c>
      <c r="L1250" s="5">
        <f t="shared" si="142"/>
        <v>0</v>
      </c>
    </row>
    <row r="1251" spans="1:12" x14ac:dyDescent="0.45">
      <c r="A1251" t="s">
        <v>527</v>
      </c>
      <c r="B1251" s="453" t="s">
        <v>528</v>
      </c>
      <c r="C1251" s="18" t="s">
        <v>970</v>
      </c>
      <c r="D1251" s="36" t="str">
        <f t="shared" si="144"/>
        <v>CP082-P Tetanus Standard</v>
      </c>
      <c r="E1251" s="36" t="str">
        <f t="shared" si="145"/>
        <v>RETURN - 1st don of the week -STD</v>
      </c>
      <c r="F1251" s="36" t="str">
        <f t="shared" si="146"/>
        <v>CP082-RETURN - 1st don of the week -STD</v>
      </c>
      <c r="G1251" s="147">
        <f t="shared" si="147"/>
        <v>50</v>
      </c>
      <c r="H1251" s="5">
        <f>K1251-G1251</f>
        <v>5</v>
      </c>
      <c r="J1251" s="5">
        <f t="shared" si="143"/>
        <v>55</v>
      </c>
      <c r="K1251" s="143">
        <f t="shared" si="148"/>
        <v>55</v>
      </c>
      <c r="L1251" s="5">
        <f t="shared" si="142"/>
        <v>0</v>
      </c>
    </row>
    <row r="1252" spans="1:12" x14ac:dyDescent="0.45">
      <c r="A1252" t="s">
        <v>527</v>
      </c>
      <c r="B1252" s="18" t="s">
        <v>528</v>
      </c>
      <c r="C1252" s="18" t="s">
        <v>1000</v>
      </c>
      <c r="D1252" s="36" t="str">
        <f t="shared" si="144"/>
        <v>CP082-P Tetanus Tox Standard</v>
      </c>
      <c r="E1252" s="36" t="str">
        <f t="shared" si="145"/>
        <v>RETURN - 1st don of the week -STD</v>
      </c>
      <c r="F1252" s="36" t="str">
        <f t="shared" si="146"/>
        <v>CP082-RETURN - 1st don of the week -STD</v>
      </c>
      <c r="G1252" s="147">
        <f t="shared" si="147"/>
        <v>50</v>
      </c>
      <c r="H1252" s="5">
        <f>K1252-G1252</f>
        <v>5</v>
      </c>
      <c r="J1252" s="5">
        <f t="shared" si="143"/>
        <v>55</v>
      </c>
      <c r="K1252" s="143">
        <f t="shared" si="148"/>
        <v>55</v>
      </c>
      <c r="L1252" s="5">
        <f t="shared" si="142"/>
        <v>0</v>
      </c>
    </row>
  </sheetData>
  <autoFilter ref="A3:L1252" xr:uid="{C29DC175-553F-4928-9874-D487C562AA14}">
    <sortState xmlns:xlrd2="http://schemas.microsoft.com/office/spreadsheetml/2017/richdata2" ref="A4:L1252">
      <sortCondition ref="A3:A1252"/>
    </sortState>
  </autoFilter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91D9-0EA3-4290-B79A-EAE48118FA3D}">
  <sheetPr codeName="Sheet2"/>
  <dimension ref="A1:N4955"/>
  <sheetViews>
    <sheetView zoomScaleNormal="100" workbookViewId="0">
      <pane ySplit="1" topLeftCell="A3" activePane="bottomLeft" state="frozen"/>
      <selection pane="bottomLeft" activeCell="C4962" sqref="C4962"/>
    </sheetView>
  </sheetViews>
  <sheetFormatPr defaultRowHeight="14.25" x14ac:dyDescent="0.45"/>
  <cols>
    <col min="1" max="1" width="40.46484375" customWidth="1"/>
    <col min="2" max="2" width="15.46484375" bestFit="1" customWidth="1"/>
    <col min="3" max="3" width="26.33203125" bestFit="1" customWidth="1"/>
    <col min="4" max="4" width="26.53125" bestFit="1" customWidth="1"/>
    <col min="5" max="5" width="27" bestFit="1" customWidth="1"/>
    <col min="6" max="6" width="38.33203125" bestFit="1" customWidth="1"/>
    <col min="7" max="7" width="32.53125" bestFit="1" customWidth="1"/>
    <col min="8" max="8" width="38.33203125" bestFit="1" customWidth="1"/>
    <col min="9" max="9" width="36" bestFit="1" customWidth="1"/>
    <col min="10" max="10" width="20.53125" bestFit="1" customWidth="1"/>
    <col min="11" max="11" width="13.1328125" bestFit="1" customWidth="1"/>
    <col min="12" max="12" width="44.46484375" bestFit="1" customWidth="1"/>
    <col min="13" max="13" width="48.53125" bestFit="1" customWidth="1"/>
    <col min="14" max="14" width="38.53125" bestFit="1" customWidth="1"/>
  </cols>
  <sheetData>
    <row r="1" spans="1:14" x14ac:dyDescent="0.45">
      <c r="B1" t="s">
        <v>933</v>
      </c>
      <c r="C1" t="s">
        <v>932</v>
      </c>
      <c r="D1" t="s">
        <v>1042</v>
      </c>
      <c r="E1" t="s">
        <v>1043</v>
      </c>
      <c r="F1" t="s">
        <v>934</v>
      </c>
      <c r="G1" t="s">
        <v>1044</v>
      </c>
      <c r="H1" t="s">
        <v>1045</v>
      </c>
      <c r="I1" t="s">
        <v>1046</v>
      </c>
      <c r="J1" t="s">
        <v>1047</v>
      </c>
      <c r="K1" s="5" t="s">
        <v>1048</v>
      </c>
      <c r="L1" t="s">
        <v>1049</v>
      </c>
      <c r="M1" s="29" t="s">
        <v>1050</v>
      </c>
      <c r="N1" s="29" t="s">
        <v>1051</v>
      </c>
    </row>
    <row r="2" spans="1:14" hidden="1" x14ac:dyDescent="0.45">
      <c r="A2" t="str">
        <f>B2&amp;"-"&amp;F2</f>
        <v>CP069-1st Responder-Medical</v>
      </c>
      <c r="B2" t="s">
        <v>511</v>
      </c>
      <c r="C2" t="str">
        <f t="shared" ref="C2:C65" si="0">VLOOKUP(B2,CenterLU,2,FALSE)</f>
        <v>Lincoln</v>
      </c>
      <c r="D2" t="str">
        <f t="shared" ref="D2:D65" si="1">VLOOKUP(B2,CenterLU,3,FALSE)</f>
        <v>Y</v>
      </c>
      <c r="E2" t="s">
        <v>1052</v>
      </c>
      <c r="F2" t="str">
        <f t="shared" ref="F2:F65" si="2">IF(VLOOKUP(H2,RULENAMELU,3,FALSE)=0,H2,VLOOKUP(H2,RULENAMELU,3,FALSE))</f>
        <v>1st Responder-Medical</v>
      </c>
      <c r="G2">
        <f t="shared" ref="G2:G65" si="3">VLOOKUP(H2,RULENAMELU,4,FALSE)</f>
        <v>0</v>
      </c>
      <c r="H2" t="s">
        <v>1053</v>
      </c>
      <c r="I2">
        <f t="shared" ref="I2:I65" si="4">VLOOKUP(H2,RULENAMELU,5,FALSE)</f>
        <v>0</v>
      </c>
      <c r="J2" t="s">
        <v>1054</v>
      </c>
      <c r="K2" s="5">
        <v>5</v>
      </c>
      <c r="L2" t="str">
        <f>Table_DataFromNL[[#This Row],[PROFILECODE]]&amp;"-"&amp;Table_DataFromNL[[#This Row],[RULENAME]]</f>
        <v>CP069-1st Responder-Medical</v>
      </c>
      <c r="M2" t="e">
        <f t="shared" ref="M2:M65" si="5">IFERROR(VLOOKUP(A2,PaychangesLU,1,FALSE),VLOOKUP(A2,SpecialtyCheckLU,1,FALSE))</f>
        <v>#N/A</v>
      </c>
      <c r="N2" t="e">
        <f t="shared" ref="N2:N65" si="6">VLOOKUP(A2,SpecialtyCheckLU,1,FALSE)</f>
        <v>#N/A</v>
      </c>
    </row>
    <row r="3" spans="1:14" x14ac:dyDescent="0.45">
      <c r="A3" t="str">
        <f t="shared" ref="A3:A66" si="7">B3&amp;"-"&amp;F3</f>
        <v>CP069-2X Week Anti-D Pre-Existing</v>
      </c>
      <c r="B3" t="s">
        <v>511</v>
      </c>
      <c r="C3" t="str">
        <f t="shared" si="0"/>
        <v>Lincoln</v>
      </c>
      <c r="D3" t="str">
        <f t="shared" si="1"/>
        <v>Y</v>
      </c>
      <c r="E3" t="s">
        <v>1052</v>
      </c>
      <c r="F3" t="str">
        <f t="shared" si="2"/>
        <v>2X Week Anti-D Pre-Existing</v>
      </c>
      <c r="G3" t="str">
        <f t="shared" si="3"/>
        <v>Specialty</v>
      </c>
      <c r="H3" t="s">
        <v>942</v>
      </c>
      <c r="I3" t="str">
        <f t="shared" si="4"/>
        <v>RETURN - 2nd don of the week -BONUS</v>
      </c>
      <c r="J3" t="s">
        <v>1054</v>
      </c>
      <c r="K3" s="5">
        <v>80</v>
      </c>
      <c r="L3" t="str">
        <f>Table_DataFromNL[[#This Row],[PROFILECODE]]&amp;"-"&amp;Table_DataFromNL[[#This Row],[RULENAME]]</f>
        <v>CP069-2X Week Anti-D Pre-Existing</v>
      </c>
      <c r="M3" t="str">
        <f t="shared" si="5"/>
        <v>CP069-2X Week Anti-D Pre-Existing</v>
      </c>
      <c r="N3" t="str">
        <f t="shared" si="6"/>
        <v>CP069-2X Week Anti-D Pre-Existing</v>
      </c>
    </row>
    <row r="4" spans="1:14" hidden="1" x14ac:dyDescent="0.45">
      <c r="A4" t="str">
        <f t="shared" si="7"/>
        <v>CP069-2X Week P Anti-D</v>
      </c>
      <c r="B4" t="s">
        <v>511</v>
      </c>
      <c r="C4" t="str">
        <f t="shared" si="0"/>
        <v>Lincoln</v>
      </c>
      <c r="D4" t="str">
        <f t="shared" si="1"/>
        <v>Y</v>
      </c>
      <c r="E4" t="s">
        <v>1052</v>
      </c>
      <c r="F4" t="str">
        <f t="shared" si="2"/>
        <v>2X Week P Anti-D</v>
      </c>
      <c r="G4" t="str">
        <f t="shared" si="3"/>
        <v>Specialty</v>
      </c>
      <c r="H4" t="s">
        <v>943</v>
      </c>
      <c r="I4" t="str">
        <f t="shared" si="4"/>
        <v>RETURN - 2nd don of the week -BONUS</v>
      </c>
      <c r="J4" t="s">
        <v>1054</v>
      </c>
      <c r="K4" s="5">
        <v>80</v>
      </c>
      <c r="L4" t="str">
        <f>Table_DataFromNL[[#This Row],[PROFILECODE]]&amp;"-"&amp;Table_DataFromNL[[#This Row],[RULENAME]]</f>
        <v>CP069-2X Week P Anti-D</v>
      </c>
      <c r="M4" t="str">
        <f t="shared" si="5"/>
        <v>CP069-2X Week P Anti-D</v>
      </c>
      <c r="N4" t="str">
        <f t="shared" si="6"/>
        <v>CP069-2X Week P Anti-D</v>
      </c>
    </row>
    <row r="5" spans="1:14" hidden="1" x14ac:dyDescent="0.45">
      <c r="A5" t="str">
        <f t="shared" si="7"/>
        <v>CP069-2X Week P CMV</v>
      </c>
      <c r="B5" t="s">
        <v>511</v>
      </c>
      <c r="C5" t="str">
        <f t="shared" si="0"/>
        <v>Lincoln</v>
      </c>
      <c r="D5" t="str">
        <f t="shared" si="1"/>
        <v>Y</v>
      </c>
      <c r="E5" t="s">
        <v>1052</v>
      </c>
      <c r="F5" t="str">
        <f t="shared" si="2"/>
        <v>2X Week P CMV</v>
      </c>
      <c r="G5" t="str">
        <f t="shared" si="3"/>
        <v>Specialty</v>
      </c>
      <c r="H5" t="s">
        <v>944</v>
      </c>
      <c r="I5" t="str">
        <f t="shared" si="4"/>
        <v>RETURN - 2nd don of the week -BONUS</v>
      </c>
      <c r="J5" t="s">
        <v>1054</v>
      </c>
      <c r="K5" s="5">
        <v>50</v>
      </c>
      <c r="L5" t="str">
        <f>Table_DataFromNL[[#This Row],[PROFILECODE]]&amp;"-"&amp;Table_DataFromNL[[#This Row],[RULENAME]]</f>
        <v>CP069-2X Week P CMV</v>
      </c>
      <c r="M5" t="str">
        <f t="shared" si="5"/>
        <v>CP069-2X Week P CMV</v>
      </c>
      <c r="N5" t="str">
        <f t="shared" si="6"/>
        <v>CP069-2X Week P CMV</v>
      </c>
    </row>
    <row r="6" spans="1:14" hidden="1" x14ac:dyDescent="0.45">
      <c r="A6" t="str">
        <f t="shared" si="7"/>
        <v>CP069-2X Week P HBS Pre-Existing</v>
      </c>
      <c r="B6" t="s">
        <v>511</v>
      </c>
      <c r="C6" t="str">
        <f t="shared" si="0"/>
        <v>Lincoln</v>
      </c>
      <c r="D6" t="str">
        <f t="shared" si="1"/>
        <v>Y</v>
      </c>
      <c r="E6" t="s">
        <v>1052</v>
      </c>
      <c r="F6" t="str">
        <f t="shared" si="2"/>
        <v>2X Week P HBS Pre-Existing</v>
      </c>
      <c r="G6" t="str">
        <f t="shared" si="3"/>
        <v>Specialty</v>
      </c>
      <c r="H6" t="s">
        <v>962</v>
      </c>
      <c r="I6" t="str">
        <f t="shared" si="4"/>
        <v>RETURN - 2nd don of the week -BONUS</v>
      </c>
      <c r="J6" t="s">
        <v>1054</v>
      </c>
      <c r="K6" s="5">
        <v>50</v>
      </c>
      <c r="L6" t="str">
        <f>Table_DataFromNL[[#This Row],[PROFILECODE]]&amp;"-"&amp;Table_DataFromNL[[#This Row],[RULENAME]]</f>
        <v>CP069-2X Week P HBS Pre-Existing</v>
      </c>
      <c r="M6" t="str">
        <f t="shared" si="5"/>
        <v>CP069-2X Week P HBS Pre-Existing</v>
      </c>
      <c r="N6" t="str">
        <f t="shared" si="6"/>
        <v>CP069-2X Week P HBS Pre-Existing</v>
      </c>
    </row>
    <row r="7" spans="1:14" hidden="1" x14ac:dyDescent="0.45">
      <c r="A7" t="str">
        <f t="shared" si="7"/>
        <v>CP069-2X Week P HBS TWINRX</v>
      </c>
      <c r="B7" t="s">
        <v>511</v>
      </c>
      <c r="C7" t="str">
        <f t="shared" si="0"/>
        <v>Lincoln</v>
      </c>
      <c r="D7" t="str">
        <f t="shared" si="1"/>
        <v>Y</v>
      </c>
      <c r="E7" t="s">
        <v>1052</v>
      </c>
      <c r="F7" t="str">
        <f t="shared" si="2"/>
        <v>2X Week P HBS TWINRX</v>
      </c>
      <c r="G7" t="str">
        <f t="shared" si="3"/>
        <v>Specialty</v>
      </c>
      <c r="H7" t="s">
        <v>983</v>
      </c>
      <c r="I7" t="str">
        <f t="shared" si="4"/>
        <v>RETURN - 2nd don of the week -BONUS</v>
      </c>
      <c r="J7" t="s">
        <v>1054</v>
      </c>
      <c r="K7" s="5">
        <v>50</v>
      </c>
      <c r="L7" t="str">
        <f>Table_DataFromNL[[#This Row],[PROFILECODE]]&amp;"-"&amp;Table_DataFromNL[[#This Row],[RULENAME]]</f>
        <v>CP069-2X Week P HBS TWINRX</v>
      </c>
      <c r="M7" t="str">
        <f t="shared" si="5"/>
        <v>CP069-2X Week P HBS TWINRX</v>
      </c>
      <c r="N7" t="str">
        <f t="shared" si="6"/>
        <v>CP069-2X Week P HBS TWINRX</v>
      </c>
    </row>
    <row r="8" spans="1:14" hidden="1" x14ac:dyDescent="0.45">
      <c r="A8" t="str">
        <f t="shared" si="7"/>
        <v>CP069-RETURN - 2nd don of the week -BONUS</v>
      </c>
      <c r="B8" t="s">
        <v>511</v>
      </c>
      <c r="C8" t="str">
        <f t="shared" si="0"/>
        <v>Lincoln</v>
      </c>
      <c r="D8" t="str">
        <f t="shared" si="1"/>
        <v>Y</v>
      </c>
      <c r="E8" t="s">
        <v>1052</v>
      </c>
      <c r="F8" t="str">
        <f t="shared" si="2"/>
        <v>RETURN - 2nd don of the week -BONUS</v>
      </c>
      <c r="G8" t="str">
        <f t="shared" si="3"/>
        <v>Marketing</v>
      </c>
      <c r="H8" t="s">
        <v>1055</v>
      </c>
      <c r="I8">
        <f t="shared" si="4"/>
        <v>26</v>
      </c>
      <c r="J8" t="s">
        <v>1054</v>
      </c>
      <c r="K8" s="5">
        <v>50</v>
      </c>
      <c r="L8" t="str">
        <f>Table_DataFromNL[[#This Row],[PROFILECODE]]&amp;"-"&amp;Table_DataFromNL[[#This Row],[RULENAME]]</f>
        <v>CP069-2X Week P NSP NS</v>
      </c>
      <c r="M8" t="str">
        <f t="shared" si="5"/>
        <v>CP069-RETURN - 2nd don of the week -BONUS</v>
      </c>
      <c r="N8" t="e">
        <f t="shared" si="6"/>
        <v>#N/A</v>
      </c>
    </row>
    <row r="9" spans="1:14" hidden="1" x14ac:dyDescent="0.45">
      <c r="A9" t="str">
        <f t="shared" si="7"/>
        <v>CP069-RETURN - 2nd don of the week -BONUS</v>
      </c>
      <c r="B9" t="s">
        <v>511</v>
      </c>
      <c r="C9" t="str">
        <f t="shared" si="0"/>
        <v>Lincoln</v>
      </c>
      <c r="D9" t="str">
        <f t="shared" si="1"/>
        <v>Y</v>
      </c>
      <c r="E9" t="s">
        <v>1052</v>
      </c>
      <c r="F9" t="str">
        <f t="shared" si="2"/>
        <v>RETURN - 2nd don of the week -BONUS</v>
      </c>
      <c r="G9" t="str">
        <f t="shared" si="3"/>
        <v>Marketing</v>
      </c>
      <c r="H9" t="s">
        <v>1056</v>
      </c>
      <c r="I9" t="str">
        <f t="shared" si="4"/>
        <v>RETURN - 2nd don of the week -BONUS</v>
      </c>
      <c r="J9" t="s">
        <v>1054</v>
      </c>
      <c r="K9" s="5">
        <v>50</v>
      </c>
      <c r="L9" t="str">
        <f>Table_DataFromNL[[#This Row],[PROFILECODE]]&amp;"-"&amp;Table_DataFromNL[[#This Row],[RULENAME]]</f>
        <v>CP069-2X Week P NSP Non EU</v>
      </c>
      <c r="M9" t="str">
        <f t="shared" si="5"/>
        <v>CP069-RETURN - 2nd don of the week -BONUS</v>
      </c>
      <c r="N9" t="e">
        <f t="shared" si="6"/>
        <v>#N/A</v>
      </c>
    </row>
    <row r="10" spans="1:14" hidden="1" x14ac:dyDescent="0.45">
      <c r="A10" t="str">
        <f t="shared" si="7"/>
        <v>CP069-2X Week P Normal Source PL</v>
      </c>
      <c r="B10" t="s">
        <v>511</v>
      </c>
      <c r="C10" t="str">
        <f t="shared" si="0"/>
        <v>Lincoln</v>
      </c>
      <c r="D10" t="str">
        <f t="shared" si="1"/>
        <v>Y</v>
      </c>
      <c r="E10" t="s">
        <v>1052</v>
      </c>
      <c r="F10" t="str">
        <f t="shared" si="2"/>
        <v>2X Week P Normal Source PL</v>
      </c>
      <c r="G10" t="str">
        <f t="shared" si="3"/>
        <v>Specialty</v>
      </c>
      <c r="H10" t="s">
        <v>1026</v>
      </c>
      <c r="I10" t="str">
        <f t="shared" si="4"/>
        <v>RETURN - 2nd don of the week -BONUS</v>
      </c>
      <c r="J10" t="s">
        <v>1054</v>
      </c>
      <c r="K10" s="5">
        <v>50</v>
      </c>
      <c r="L10" t="str">
        <f>Table_DataFromNL[[#This Row],[PROFILECODE]]&amp;"-"&amp;Table_DataFromNL[[#This Row],[RULENAME]]</f>
        <v>CP069-2X Week P Normal Source PL</v>
      </c>
      <c r="M10" t="e">
        <f t="shared" si="5"/>
        <v>#N/A</v>
      </c>
      <c r="N10" t="e">
        <f t="shared" si="6"/>
        <v>#N/A</v>
      </c>
    </row>
    <row r="11" spans="1:14" hidden="1" x14ac:dyDescent="0.45">
      <c r="A11" t="str">
        <f t="shared" si="7"/>
        <v>CP069-2X Week P RSV Pre-Existing</v>
      </c>
      <c r="B11" t="s">
        <v>511</v>
      </c>
      <c r="C11" t="str">
        <f t="shared" si="0"/>
        <v>Lincoln</v>
      </c>
      <c r="D11" t="str">
        <f t="shared" si="1"/>
        <v>Y</v>
      </c>
      <c r="E11" t="s">
        <v>1052</v>
      </c>
      <c r="F11" t="str">
        <f t="shared" si="2"/>
        <v>2X Week P RSV Pre-Existing</v>
      </c>
      <c r="G11" t="str">
        <f t="shared" si="3"/>
        <v>Specialty</v>
      </c>
      <c r="H11" t="s">
        <v>945</v>
      </c>
      <c r="I11" t="str">
        <f t="shared" si="4"/>
        <v>RETURN - 2nd don of the week -BONUS</v>
      </c>
      <c r="J11" t="s">
        <v>1054</v>
      </c>
      <c r="K11" s="5">
        <v>60</v>
      </c>
      <c r="L11" t="str">
        <f>Table_DataFromNL[[#This Row],[PROFILECODE]]&amp;"-"&amp;Table_DataFromNL[[#This Row],[RULENAME]]</f>
        <v>CP069-2X Week P RSV Pre-Existing</v>
      </c>
      <c r="M11" t="str">
        <f t="shared" si="5"/>
        <v>CP069-2X Week P RSV Pre-Existing</v>
      </c>
      <c r="N11" t="str">
        <f t="shared" si="6"/>
        <v>CP069-2X Week P RSV Pre-Existing</v>
      </c>
    </row>
    <row r="12" spans="1:14" hidden="1" x14ac:dyDescent="0.45">
      <c r="A12" t="str">
        <f t="shared" si="7"/>
        <v>CP069-RETURN - 5th don of the month -BONUS</v>
      </c>
      <c r="B12" t="s">
        <v>511</v>
      </c>
      <c r="C12" t="str">
        <f t="shared" si="0"/>
        <v>Lincoln</v>
      </c>
      <c r="D12" t="str">
        <f t="shared" si="1"/>
        <v>Y</v>
      </c>
      <c r="E12" t="s">
        <v>1052</v>
      </c>
      <c r="F12" t="str">
        <f t="shared" si="2"/>
        <v>RETURN - 5th don of the month -BONUS</v>
      </c>
      <c r="G12" t="str">
        <f t="shared" si="3"/>
        <v>Marketing</v>
      </c>
      <c r="H12" t="s">
        <v>1057</v>
      </c>
      <c r="I12">
        <f t="shared" si="4"/>
        <v>27</v>
      </c>
      <c r="J12" t="s">
        <v>1054</v>
      </c>
      <c r="K12" s="5">
        <v>20</v>
      </c>
      <c r="L12" t="str">
        <f>Table_DataFromNL[[#This Row],[PROFILECODE]]&amp;"-"&amp;Table_DataFromNL[[#This Row],[RULENAME]]</f>
        <v>CP069-5X Month</v>
      </c>
      <c r="M12" t="str">
        <f t="shared" si="5"/>
        <v>CP069-RETURN - 5th don of the month -BONUS</v>
      </c>
      <c r="N12" t="e">
        <f t="shared" si="6"/>
        <v>#N/A</v>
      </c>
    </row>
    <row r="13" spans="1:14" hidden="1" x14ac:dyDescent="0.45">
      <c r="A13" t="str">
        <f t="shared" si="7"/>
        <v>CP069-RETURN - 6th don of the month -BONUS</v>
      </c>
      <c r="B13" t="s">
        <v>511</v>
      </c>
      <c r="C13" t="str">
        <f t="shared" si="0"/>
        <v>Lincoln</v>
      </c>
      <c r="D13" t="str">
        <f t="shared" si="1"/>
        <v>Y</v>
      </c>
      <c r="E13" t="s">
        <v>1052</v>
      </c>
      <c r="F13" t="str">
        <f t="shared" si="2"/>
        <v>RETURN - 6th don of the month -BONUS</v>
      </c>
      <c r="G13" t="str">
        <f t="shared" si="3"/>
        <v>Marketing</v>
      </c>
      <c r="H13" t="s">
        <v>1058</v>
      </c>
      <c r="I13">
        <f t="shared" si="4"/>
        <v>28</v>
      </c>
      <c r="J13" t="s">
        <v>1054</v>
      </c>
      <c r="K13" s="5">
        <v>20</v>
      </c>
      <c r="L13" t="str">
        <f>Table_DataFromNL[[#This Row],[PROFILECODE]]&amp;"-"&amp;Table_DataFromNL[[#This Row],[RULENAME]]</f>
        <v>CP069-6X Month</v>
      </c>
      <c r="M13" t="str">
        <f t="shared" si="5"/>
        <v>CP069-RETURN - 6th don of the month -BONUS</v>
      </c>
      <c r="N13" t="e">
        <f t="shared" si="6"/>
        <v>#N/A</v>
      </c>
    </row>
    <row r="14" spans="1:14" hidden="1" x14ac:dyDescent="0.45">
      <c r="A14" t="str">
        <f t="shared" si="7"/>
        <v>CP069-CRM_LAPSEDONOR_25_twice</v>
      </c>
      <c r="B14" t="s">
        <v>511</v>
      </c>
      <c r="C14" t="str">
        <f t="shared" si="0"/>
        <v>Lincoln</v>
      </c>
      <c r="D14" t="str">
        <f t="shared" si="1"/>
        <v>Y</v>
      </c>
      <c r="E14" t="s">
        <v>1052</v>
      </c>
      <c r="F14" t="str">
        <f t="shared" si="2"/>
        <v>CRM_LAPSEDONOR_25_twice</v>
      </c>
      <c r="G14">
        <f t="shared" si="3"/>
        <v>0</v>
      </c>
      <c r="H14" t="s">
        <v>1059</v>
      </c>
      <c r="I14">
        <f t="shared" si="4"/>
        <v>0</v>
      </c>
      <c r="J14" t="s">
        <v>1054</v>
      </c>
      <c r="K14" s="5">
        <v>25</v>
      </c>
      <c r="L14" t="str">
        <f>Table_DataFromNL[[#This Row],[PROFILECODE]]&amp;"-"&amp;Table_DataFromNL[[#This Row],[RULENAME]]</f>
        <v>CP069-CRM_LAPSEDONOR_25_twice</v>
      </c>
      <c r="M14" t="e">
        <f t="shared" si="5"/>
        <v>#N/A</v>
      </c>
      <c r="N14" t="e">
        <f t="shared" si="6"/>
        <v>#N/A</v>
      </c>
    </row>
    <row r="15" spans="1:14" hidden="1" x14ac:dyDescent="0.45">
      <c r="A15" t="str">
        <f t="shared" si="7"/>
        <v>CP069-CRM_LAPSEDONOR_50_twice</v>
      </c>
      <c r="B15" t="s">
        <v>511</v>
      </c>
      <c r="C15" t="str">
        <f t="shared" si="0"/>
        <v>Lincoln</v>
      </c>
      <c r="D15" t="str">
        <f t="shared" si="1"/>
        <v>Y</v>
      </c>
      <c r="E15" t="s">
        <v>1052</v>
      </c>
      <c r="F15" t="str">
        <f t="shared" si="2"/>
        <v>CRM_LAPSEDONOR_50_twice</v>
      </c>
      <c r="G15">
        <f t="shared" si="3"/>
        <v>0</v>
      </c>
      <c r="H15" t="s">
        <v>1060</v>
      </c>
      <c r="I15">
        <f t="shared" si="4"/>
        <v>0</v>
      </c>
      <c r="J15" t="s">
        <v>1054</v>
      </c>
      <c r="K15" s="5">
        <v>50</v>
      </c>
      <c r="L15" t="str">
        <f>Table_DataFromNL[[#This Row],[PROFILECODE]]&amp;"-"&amp;Table_DataFromNL[[#This Row],[RULENAME]]</f>
        <v>CP069-CRM_LAPSEDONOR_50_twice</v>
      </c>
      <c r="M15" t="e">
        <f t="shared" si="5"/>
        <v>#N/A</v>
      </c>
      <c r="N15" t="e">
        <f t="shared" si="6"/>
        <v>#N/A</v>
      </c>
    </row>
    <row r="16" spans="1:14" hidden="1" x14ac:dyDescent="0.45">
      <c r="A16" t="str">
        <f t="shared" si="7"/>
        <v>CP069-CRM_LAPSEDONOR_75_twice</v>
      </c>
      <c r="B16" t="s">
        <v>511</v>
      </c>
      <c r="C16" t="str">
        <f t="shared" si="0"/>
        <v>Lincoln</v>
      </c>
      <c r="D16" t="str">
        <f t="shared" si="1"/>
        <v>Y</v>
      </c>
      <c r="E16" t="s">
        <v>1052</v>
      </c>
      <c r="F16" t="str">
        <f t="shared" si="2"/>
        <v>CRM_LAPSEDONOR_75_twice</v>
      </c>
      <c r="G16">
        <f t="shared" si="3"/>
        <v>0</v>
      </c>
      <c r="H16" t="s">
        <v>1061</v>
      </c>
      <c r="I16">
        <f t="shared" si="4"/>
        <v>0</v>
      </c>
      <c r="J16" t="s">
        <v>1054</v>
      </c>
      <c r="K16" s="5">
        <v>70</v>
      </c>
      <c r="L16" t="str">
        <f>Table_DataFromNL[[#This Row],[PROFILECODE]]&amp;"-"&amp;Table_DataFromNL[[#This Row],[RULENAME]]</f>
        <v>CP069-CRM_LAPSEDONOR_75_twice</v>
      </c>
      <c r="M16" t="e">
        <f t="shared" si="5"/>
        <v>#N/A</v>
      </c>
      <c r="N16" t="e">
        <f t="shared" si="6"/>
        <v>#N/A</v>
      </c>
    </row>
    <row r="17" spans="1:14" hidden="1" x14ac:dyDescent="0.45">
      <c r="A17" t="str">
        <f t="shared" si="7"/>
        <v>CP069-College ID Standard Bonus</v>
      </c>
      <c r="B17" t="s">
        <v>511</v>
      </c>
      <c r="C17" t="str">
        <f t="shared" si="0"/>
        <v>Lincoln</v>
      </c>
      <c r="D17" t="str">
        <f t="shared" si="1"/>
        <v>Y</v>
      </c>
      <c r="E17" t="s">
        <v>1052</v>
      </c>
      <c r="F17" t="str">
        <f t="shared" si="2"/>
        <v>College ID Standard Bonus</v>
      </c>
      <c r="G17">
        <f t="shared" si="3"/>
        <v>0</v>
      </c>
      <c r="H17" t="s">
        <v>1062</v>
      </c>
      <c r="I17">
        <f t="shared" si="4"/>
        <v>0</v>
      </c>
      <c r="J17" t="s">
        <v>1054</v>
      </c>
      <c r="K17" s="5">
        <v>5</v>
      </c>
      <c r="L17" t="str">
        <f>Table_DataFromNL[[#This Row],[PROFILECODE]]&amp;"-"&amp;Table_DataFromNL[[#This Row],[RULENAME]]</f>
        <v>CP069-College ID Standard Bonus</v>
      </c>
      <c r="M17" t="e">
        <f t="shared" si="5"/>
        <v>#N/A</v>
      </c>
      <c r="N17" t="e">
        <f t="shared" si="6"/>
        <v>#N/A</v>
      </c>
    </row>
    <row r="18" spans="1:14" hidden="1" x14ac:dyDescent="0.45">
      <c r="A18" t="str">
        <f t="shared" si="7"/>
        <v>CP069-Employee Donor</v>
      </c>
      <c r="B18" t="s">
        <v>511</v>
      </c>
      <c r="C18" t="str">
        <f t="shared" si="0"/>
        <v>Lincoln</v>
      </c>
      <c r="D18" t="str">
        <f t="shared" si="1"/>
        <v>Y</v>
      </c>
      <c r="E18" t="s">
        <v>1052</v>
      </c>
      <c r="F18" t="str">
        <f t="shared" si="2"/>
        <v>Employee Donor</v>
      </c>
      <c r="G18">
        <f t="shared" si="3"/>
        <v>0</v>
      </c>
      <c r="H18" t="s">
        <v>1063</v>
      </c>
      <c r="I18">
        <f t="shared" si="4"/>
        <v>0</v>
      </c>
      <c r="J18" t="s">
        <v>1054</v>
      </c>
      <c r="K18" s="5">
        <v>90</v>
      </c>
      <c r="L18" t="str">
        <f>Table_DataFromNL[[#This Row],[PROFILECODE]]&amp;"-"&amp;Table_DataFromNL[[#This Row],[RULENAME]]</f>
        <v>CP069-Employee Donor</v>
      </c>
      <c r="M18" t="e">
        <f t="shared" si="5"/>
        <v>#N/A</v>
      </c>
      <c r="N18" t="e">
        <f t="shared" si="6"/>
        <v>#N/A</v>
      </c>
    </row>
    <row r="19" spans="1:14" hidden="1" x14ac:dyDescent="0.45">
      <c r="A19" t="str">
        <f t="shared" si="7"/>
        <v>CP069-Military ID</v>
      </c>
      <c r="B19" t="s">
        <v>511</v>
      </c>
      <c r="C19" t="str">
        <f t="shared" si="0"/>
        <v>Lincoln</v>
      </c>
      <c r="D19" t="str">
        <f t="shared" si="1"/>
        <v>Y</v>
      </c>
      <c r="E19" t="s">
        <v>1052</v>
      </c>
      <c r="F19" t="str">
        <f t="shared" si="2"/>
        <v>Military ID</v>
      </c>
      <c r="G19">
        <f t="shared" si="3"/>
        <v>0</v>
      </c>
      <c r="H19" t="s">
        <v>1064</v>
      </c>
      <c r="I19">
        <f t="shared" si="4"/>
        <v>0</v>
      </c>
      <c r="J19" t="s">
        <v>1054</v>
      </c>
      <c r="K19" s="5">
        <v>5</v>
      </c>
      <c r="L19" t="str">
        <f>Table_DataFromNL[[#This Row],[PROFILECODE]]&amp;"-"&amp;Table_DataFromNL[[#This Row],[RULENAME]]</f>
        <v>CP069-Military ID</v>
      </c>
      <c r="M19" t="e">
        <f t="shared" si="5"/>
        <v>#N/A</v>
      </c>
      <c r="N19" t="e">
        <f t="shared" si="6"/>
        <v>#N/A</v>
      </c>
    </row>
    <row r="20" spans="1:14" hidden="1" x14ac:dyDescent="0.45">
      <c r="A20" t="str">
        <f t="shared" si="7"/>
        <v>CP069-NEW DONOR -1st</v>
      </c>
      <c r="B20" t="s">
        <v>511</v>
      </c>
      <c r="C20" t="str">
        <f t="shared" si="0"/>
        <v>Lincoln</v>
      </c>
      <c r="D20" t="str">
        <f t="shared" si="1"/>
        <v>Y</v>
      </c>
      <c r="E20" t="s">
        <v>1052</v>
      </c>
      <c r="F20" t="str">
        <f t="shared" si="2"/>
        <v>NEW DONOR -1st</v>
      </c>
      <c r="G20" t="str">
        <f t="shared" si="3"/>
        <v>Marketing</v>
      </c>
      <c r="H20" t="s">
        <v>1065</v>
      </c>
      <c r="I20">
        <f t="shared" si="4"/>
        <v>1</v>
      </c>
      <c r="J20" t="s">
        <v>1054</v>
      </c>
      <c r="K20" s="5">
        <v>125</v>
      </c>
      <c r="L20" t="str">
        <f>Table_DataFromNL[[#This Row],[PROFILECODE]]&amp;"-"&amp;Table_DataFromNL[[#This Row],[RULENAME]]</f>
        <v>CP069-New Donor 1st Visit-Bonus</v>
      </c>
      <c r="M20" t="str">
        <f t="shared" si="5"/>
        <v>CP069-NEW DONOR -1st</v>
      </c>
      <c r="N20" t="e">
        <f t="shared" si="6"/>
        <v>#N/A</v>
      </c>
    </row>
    <row r="21" spans="1:14" hidden="1" x14ac:dyDescent="0.45">
      <c r="A21" t="str">
        <f t="shared" si="7"/>
        <v>CP069-NEW DONOR -2nd</v>
      </c>
      <c r="B21" t="s">
        <v>511</v>
      </c>
      <c r="C21" t="str">
        <f t="shared" si="0"/>
        <v>Lincoln</v>
      </c>
      <c r="D21" t="str">
        <f t="shared" si="1"/>
        <v>Y</v>
      </c>
      <c r="E21" t="s">
        <v>1052</v>
      </c>
      <c r="F21" t="str">
        <f t="shared" si="2"/>
        <v>NEW DONOR -2nd</v>
      </c>
      <c r="G21" t="str">
        <f t="shared" si="3"/>
        <v>Marketing</v>
      </c>
      <c r="H21" t="s">
        <v>1066</v>
      </c>
      <c r="I21">
        <f t="shared" si="4"/>
        <v>2</v>
      </c>
      <c r="J21" t="s">
        <v>1054</v>
      </c>
      <c r="K21" s="5">
        <v>125</v>
      </c>
      <c r="L21" t="str">
        <f>Table_DataFromNL[[#This Row],[PROFILECODE]]&amp;"-"&amp;Table_DataFromNL[[#This Row],[RULENAME]]</f>
        <v>CP069-New Donor 2nd Visit-Bonus</v>
      </c>
      <c r="M21" t="str">
        <f t="shared" si="5"/>
        <v>CP069-NEW DONOR -2nd</v>
      </c>
      <c r="N21" t="e">
        <f t="shared" si="6"/>
        <v>#N/A</v>
      </c>
    </row>
    <row r="22" spans="1:14" hidden="1" x14ac:dyDescent="0.45">
      <c r="A22" t="str">
        <f t="shared" si="7"/>
        <v>CP069-NEW DONOR -3rd</v>
      </c>
      <c r="B22" t="s">
        <v>511</v>
      </c>
      <c r="C22" t="str">
        <f t="shared" si="0"/>
        <v>Lincoln</v>
      </c>
      <c r="D22" t="str">
        <f t="shared" si="1"/>
        <v>Y</v>
      </c>
      <c r="E22" t="s">
        <v>1052</v>
      </c>
      <c r="F22" t="str">
        <f t="shared" si="2"/>
        <v>NEW DONOR -3rd</v>
      </c>
      <c r="G22" t="str">
        <f t="shared" si="3"/>
        <v>Marketing</v>
      </c>
      <c r="H22" t="s">
        <v>1067</v>
      </c>
      <c r="I22">
        <f t="shared" si="4"/>
        <v>3</v>
      </c>
      <c r="J22" t="s">
        <v>1054</v>
      </c>
      <c r="K22" s="5">
        <v>125</v>
      </c>
      <c r="L22" t="str">
        <f>Table_DataFromNL[[#This Row],[PROFILECODE]]&amp;"-"&amp;Table_DataFromNL[[#This Row],[RULENAME]]</f>
        <v>CP069-New Donor 3rd Visit-Bonus</v>
      </c>
      <c r="M22" t="str">
        <f t="shared" si="5"/>
        <v>CP069-NEW DONOR -3rd</v>
      </c>
      <c r="N22" t="e">
        <f t="shared" si="6"/>
        <v>#N/A</v>
      </c>
    </row>
    <row r="23" spans="1:14" hidden="1" x14ac:dyDescent="0.45">
      <c r="A23" t="str">
        <f t="shared" si="7"/>
        <v>CP069-NEW DONOR -4th</v>
      </c>
      <c r="B23" t="s">
        <v>511</v>
      </c>
      <c r="C23" t="str">
        <f t="shared" si="0"/>
        <v>Lincoln</v>
      </c>
      <c r="D23" t="str">
        <f t="shared" si="1"/>
        <v>Y</v>
      </c>
      <c r="E23" t="s">
        <v>1052</v>
      </c>
      <c r="F23" t="str">
        <f t="shared" si="2"/>
        <v>NEW DONOR -4th</v>
      </c>
      <c r="G23" t="str">
        <f t="shared" si="3"/>
        <v>Marketing</v>
      </c>
      <c r="H23" t="s">
        <v>1068</v>
      </c>
      <c r="I23">
        <f t="shared" si="4"/>
        <v>4</v>
      </c>
      <c r="J23" t="s">
        <v>1054</v>
      </c>
      <c r="K23" s="5">
        <v>125</v>
      </c>
      <c r="L23" t="str">
        <f>Table_DataFromNL[[#This Row],[PROFILECODE]]&amp;"-"&amp;Table_DataFromNL[[#This Row],[RULENAME]]</f>
        <v>CP069-New Donor 4th Visit-Bonus</v>
      </c>
      <c r="M23" t="str">
        <f t="shared" si="5"/>
        <v>CP069-NEW DONOR -4th</v>
      </c>
      <c r="N23" t="e">
        <f t="shared" si="6"/>
        <v>#N/A</v>
      </c>
    </row>
    <row r="24" spans="1:14" hidden="1" x14ac:dyDescent="0.45">
      <c r="A24" t="str">
        <f t="shared" si="7"/>
        <v>CP069-NEW DONOR -5th</v>
      </c>
      <c r="B24" t="s">
        <v>511</v>
      </c>
      <c r="C24" t="str">
        <f t="shared" si="0"/>
        <v>Lincoln</v>
      </c>
      <c r="D24" t="str">
        <f t="shared" si="1"/>
        <v>Y</v>
      </c>
      <c r="E24" t="s">
        <v>1052</v>
      </c>
      <c r="F24" t="str">
        <f t="shared" si="2"/>
        <v>NEW DONOR -5th</v>
      </c>
      <c r="G24" t="str">
        <f t="shared" si="3"/>
        <v>Marketing</v>
      </c>
      <c r="H24" t="s">
        <v>1069</v>
      </c>
      <c r="I24">
        <f t="shared" si="4"/>
        <v>5</v>
      </c>
      <c r="J24" t="s">
        <v>1054</v>
      </c>
      <c r="K24" s="5">
        <v>40</v>
      </c>
      <c r="L24" t="str">
        <f>Table_DataFromNL[[#This Row],[PROFILECODE]]&amp;"-"&amp;Table_DataFromNL[[#This Row],[RULENAME]]</f>
        <v>CP069-New Donor 5th Visit-Bonus</v>
      </c>
      <c r="M24" t="str">
        <f t="shared" si="5"/>
        <v>CP069-NEW DONOR -5th</v>
      </c>
      <c r="N24" t="e">
        <f t="shared" si="6"/>
        <v>#N/A</v>
      </c>
    </row>
    <row r="25" spans="1:14" hidden="1" x14ac:dyDescent="0.45">
      <c r="A25" t="str">
        <f t="shared" si="7"/>
        <v>CP069-NEW DONOR -6th</v>
      </c>
      <c r="B25" t="s">
        <v>511</v>
      </c>
      <c r="C25" t="str">
        <f t="shared" si="0"/>
        <v>Lincoln</v>
      </c>
      <c r="D25" t="str">
        <f t="shared" si="1"/>
        <v>Y</v>
      </c>
      <c r="E25" t="s">
        <v>1052</v>
      </c>
      <c r="F25" t="str">
        <f t="shared" si="2"/>
        <v>NEW DONOR -6th</v>
      </c>
      <c r="G25" t="str">
        <f t="shared" si="3"/>
        <v>Marketing</v>
      </c>
      <c r="H25" t="s">
        <v>1070</v>
      </c>
      <c r="I25">
        <f t="shared" si="4"/>
        <v>6</v>
      </c>
      <c r="J25" t="s">
        <v>1054</v>
      </c>
      <c r="K25" s="5">
        <v>40</v>
      </c>
      <c r="L25" t="str">
        <f>Table_DataFromNL[[#This Row],[PROFILECODE]]&amp;"-"&amp;Table_DataFromNL[[#This Row],[RULENAME]]</f>
        <v>CP069-New Donor 6th Visit-Bonus</v>
      </c>
      <c r="M25" t="str">
        <f t="shared" si="5"/>
        <v>CP069-NEW DONOR -6th</v>
      </c>
      <c r="N25" t="e">
        <f t="shared" si="6"/>
        <v>#N/A</v>
      </c>
    </row>
    <row r="26" spans="1:14" hidden="1" x14ac:dyDescent="0.45">
      <c r="A26" t="str">
        <f t="shared" si="7"/>
        <v>CP069-NEW DONOR -7th</v>
      </c>
      <c r="B26" t="s">
        <v>511</v>
      </c>
      <c r="C26" t="str">
        <f t="shared" si="0"/>
        <v>Lincoln</v>
      </c>
      <c r="D26" t="str">
        <f t="shared" si="1"/>
        <v>Y</v>
      </c>
      <c r="E26" t="s">
        <v>1052</v>
      </c>
      <c r="F26" t="str">
        <f t="shared" si="2"/>
        <v>NEW DONOR -7th</v>
      </c>
      <c r="G26" t="str">
        <f t="shared" si="3"/>
        <v>Marketing</v>
      </c>
      <c r="H26" t="s">
        <v>1071</v>
      </c>
      <c r="I26">
        <f t="shared" si="4"/>
        <v>7</v>
      </c>
      <c r="J26" t="s">
        <v>1054</v>
      </c>
      <c r="K26" s="5">
        <v>40</v>
      </c>
      <c r="L26" t="str">
        <f>Table_DataFromNL[[#This Row],[PROFILECODE]]&amp;"-"&amp;Table_DataFromNL[[#This Row],[RULENAME]]</f>
        <v>CP069-New Donor 7th Visit-Bonus</v>
      </c>
      <c r="M26" t="str">
        <f t="shared" si="5"/>
        <v>CP069-NEW DONOR -7th</v>
      </c>
      <c r="N26" t="e">
        <f t="shared" si="6"/>
        <v>#N/A</v>
      </c>
    </row>
    <row r="27" spans="1:14" hidden="1" x14ac:dyDescent="0.45">
      <c r="A27" t="str">
        <f t="shared" si="7"/>
        <v>CP069-NEW DONOR -8th</v>
      </c>
      <c r="B27" t="s">
        <v>511</v>
      </c>
      <c r="C27" t="str">
        <f t="shared" si="0"/>
        <v>Lincoln</v>
      </c>
      <c r="D27" t="str">
        <f t="shared" si="1"/>
        <v>Y</v>
      </c>
      <c r="E27" t="s">
        <v>1052</v>
      </c>
      <c r="F27" t="str">
        <f t="shared" si="2"/>
        <v>NEW DONOR -8th</v>
      </c>
      <c r="G27" t="str">
        <f t="shared" si="3"/>
        <v>Marketing</v>
      </c>
      <c r="H27" t="s">
        <v>1072</v>
      </c>
      <c r="I27">
        <f t="shared" si="4"/>
        <v>8</v>
      </c>
      <c r="J27" t="s">
        <v>1054</v>
      </c>
      <c r="K27" s="5">
        <v>40</v>
      </c>
      <c r="L27" t="str">
        <f>Table_DataFromNL[[#This Row],[PROFILECODE]]&amp;"-"&amp;Table_DataFromNL[[#This Row],[RULENAME]]</f>
        <v>CP069-New Donor 8th Visit-Bonus</v>
      </c>
      <c r="M27" t="str">
        <f t="shared" si="5"/>
        <v>CP069-NEW DONOR -8th</v>
      </c>
      <c r="N27" t="e">
        <f t="shared" si="6"/>
        <v>#N/A</v>
      </c>
    </row>
    <row r="28" spans="1:14" hidden="1" x14ac:dyDescent="0.45">
      <c r="A28" t="str">
        <f t="shared" si="7"/>
        <v>CP069-1B_KEDLeague_Promo_5USD</v>
      </c>
      <c r="B28" t="s">
        <v>511</v>
      </c>
      <c r="C28" t="str">
        <f t="shared" si="0"/>
        <v>Lincoln</v>
      </c>
      <c r="D28" t="str">
        <f t="shared" si="1"/>
        <v>Y</v>
      </c>
      <c r="E28" t="s">
        <v>1052</v>
      </c>
      <c r="F28" t="str">
        <f t="shared" si="2"/>
        <v>1B_KEDLeague_Promo_5USD</v>
      </c>
      <c r="G28">
        <f t="shared" si="3"/>
        <v>0</v>
      </c>
      <c r="H28" t="s">
        <v>1073</v>
      </c>
      <c r="I28">
        <f t="shared" si="4"/>
        <v>0</v>
      </c>
      <c r="J28" t="s">
        <v>1074</v>
      </c>
      <c r="K28" s="5">
        <v>5</v>
      </c>
      <c r="L28" t="str">
        <f>Table_DataFromNL[[#This Row],[PROFILECODE]]&amp;"-"&amp;Table_DataFromNL[[#This Row],[RULENAME]]</f>
        <v>CP069-1B_KEDLeague_Promo_5USD</v>
      </c>
      <c r="M28" t="e">
        <f t="shared" si="5"/>
        <v>#N/A</v>
      </c>
      <c r="N28" t="e">
        <f t="shared" si="6"/>
        <v>#N/A</v>
      </c>
    </row>
    <row r="29" spans="1:14" hidden="1" x14ac:dyDescent="0.45">
      <c r="A29" t="str">
        <f t="shared" si="7"/>
        <v>CP069-CALL_10</v>
      </c>
      <c r="B29" t="s">
        <v>511</v>
      </c>
      <c r="C29" t="str">
        <f t="shared" si="0"/>
        <v>Lincoln</v>
      </c>
      <c r="D29" t="str">
        <f t="shared" si="1"/>
        <v>Y</v>
      </c>
      <c r="E29" t="s">
        <v>1052</v>
      </c>
      <c r="F29" t="str">
        <f t="shared" si="2"/>
        <v>CALL_10</v>
      </c>
      <c r="G29">
        <f t="shared" si="3"/>
        <v>0</v>
      </c>
      <c r="H29" t="s">
        <v>1075</v>
      </c>
      <c r="I29">
        <f t="shared" si="4"/>
        <v>0</v>
      </c>
      <c r="J29" t="s">
        <v>1074</v>
      </c>
      <c r="K29" s="5">
        <v>10</v>
      </c>
      <c r="L29" t="str">
        <f>Table_DataFromNL[[#This Row],[PROFILECODE]]&amp;"-"&amp;Table_DataFromNL[[#This Row],[RULENAME]]</f>
        <v>CP069-CALL_10</v>
      </c>
      <c r="M29" t="e">
        <f t="shared" si="5"/>
        <v>#N/A</v>
      </c>
      <c r="N29" t="e">
        <f t="shared" si="6"/>
        <v>#N/A</v>
      </c>
    </row>
    <row r="30" spans="1:14" hidden="1" x14ac:dyDescent="0.45">
      <c r="A30" t="str">
        <f t="shared" si="7"/>
        <v>CP069-CALL_15</v>
      </c>
      <c r="B30" t="s">
        <v>511</v>
      </c>
      <c r="C30" t="str">
        <f t="shared" si="0"/>
        <v>Lincoln</v>
      </c>
      <c r="D30" t="str">
        <f t="shared" si="1"/>
        <v>Y</v>
      </c>
      <c r="E30" t="s">
        <v>1052</v>
      </c>
      <c r="F30" t="str">
        <f t="shared" si="2"/>
        <v>CALL_15</v>
      </c>
      <c r="G30">
        <f t="shared" si="3"/>
        <v>0</v>
      </c>
      <c r="H30" t="s">
        <v>1076</v>
      </c>
      <c r="I30">
        <f t="shared" si="4"/>
        <v>0</v>
      </c>
      <c r="J30" t="s">
        <v>1074</v>
      </c>
      <c r="K30" s="5">
        <v>15</v>
      </c>
      <c r="L30" t="str">
        <f>Table_DataFromNL[[#This Row],[PROFILECODE]]&amp;"-"&amp;Table_DataFromNL[[#This Row],[RULENAME]]</f>
        <v>CP069-CALL_15</v>
      </c>
      <c r="M30" t="e">
        <f t="shared" si="5"/>
        <v>#N/A</v>
      </c>
      <c r="N30" t="e">
        <f t="shared" si="6"/>
        <v>#N/A</v>
      </c>
    </row>
    <row r="31" spans="1:14" hidden="1" x14ac:dyDescent="0.45">
      <c r="A31" t="str">
        <f t="shared" si="7"/>
        <v>CP069-CALL_25</v>
      </c>
      <c r="B31" t="s">
        <v>511</v>
      </c>
      <c r="C31" t="str">
        <f t="shared" si="0"/>
        <v>Lincoln</v>
      </c>
      <c r="D31" t="str">
        <f t="shared" si="1"/>
        <v>Y</v>
      </c>
      <c r="E31" t="s">
        <v>1052</v>
      </c>
      <c r="F31" t="str">
        <f t="shared" si="2"/>
        <v>CALL_25</v>
      </c>
      <c r="G31">
        <f t="shared" si="3"/>
        <v>0</v>
      </c>
      <c r="H31" t="s">
        <v>1077</v>
      </c>
      <c r="I31">
        <f t="shared" si="4"/>
        <v>0</v>
      </c>
      <c r="J31" t="s">
        <v>1074</v>
      </c>
      <c r="K31" s="5">
        <v>25</v>
      </c>
      <c r="L31" t="str">
        <f>Table_DataFromNL[[#This Row],[PROFILECODE]]&amp;"-"&amp;Table_DataFromNL[[#This Row],[RULENAME]]</f>
        <v>CP069-CALL_25</v>
      </c>
      <c r="M31" t="e">
        <f t="shared" si="5"/>
        <v>#N/A</v>
      </c>
      <c r="N31" t="e">
        <f t="shared" si="6"/>
        <v>#N/A</v>
      </c>
    </row>
    <row r="32" spans="1:14" hidden="1" x14ac:dyDescent="0.45">
      <c r="A32" t="str">
        <f t="shared" si="7"/>
        <v>CP069-CALL_5</v>
      </c>
      <c r="B32" t="s">
        <v>511</v>
      </c>
      <c r="C32" t="str">
        <f t="shared" si="0"/>
        <v>Lincoln</v>
      </c>
      <c r="D32" t="str">
        <f t="shared" si="1"/>
        <v>Y</v>
      </c>
      <c r="E32" t="s">
        <v>1052</v>
      </c>
      <c r="F32" t="str">
        <f t="shared" si="2"/>
        <v>CALL_5</v>
      </c>
      <c r="G32">
        <f t="shared" si="3"/>
        <v>0</v>
      </c>
      <c r="H32" t="s">
        <v>1078</v>
      </c>
      <c r="I32">
        <f t="shared" si="4"/>
        <v>0</v>
      </c>
      <c r="J32" t="s">
        <v>1074</v>
      </c>
      <c r="K32" s="5">
        <v>5</v>
      </c>
      <c r="L32" t="str">
        <f>Table_DataFromNL[[#This Row],[PROFILECODE]]&amp;"-"&amp;Table_DataFromNL[[#This Row],[RULENAME]]</f>
        <v>CP069-CALL_5</v>
      </c>
      <c r="M32" t="e">
        <f t="shared" si="5"/>
        <v>#N/A</v>
      </c>
      <c r="N32" t="e">
        <f t="shared" si="6"/>
        <v>#N/A</v>
      </c>
    </row>
    <row r="33" spans="1:14" hidden="1" x14ac:dyDescent="0.45">
      <c r="A33" t="str">
        <f t="shared" si="7"/>
        <v>CP069-CMV Lapsed $15 Twice</v>
      </c>
      <c r="B33" t="s">
        <v>511</v>
      </c>
      <c r="C33" t="str">
        <f t="shared" si="0"/>
        <v>Lincoln</v>
      </c>
      <c r="D33" t="str">
        <f t="shared" si="1"/>
        <v>Y</v>
      </c>
      <c r="E33" t="s">
        <v>1052</v>
      </c>
      <c r="F33" t="str">
        <f t="shared" si="2"/>
        <v>CMV Lapsed $15 Twice</v>
      </c>
      <c r="G33">
        <f t="shared" si="3"/>
        <v>0</v>
      </c>
      <c r="H33" t="s">
        <v>1079</v>
      </c>
      <c r="I33">
        <f t="shared" si="4"/>
        <v>0</v>
      </c>
      <c r="J33" t="s">
        <v>1074</v>
      </c>
      <c r="K33" s="5">
        <v>15</v>
      </c>
      <c r="L33" t="str">
        <f>Table_DataFromNL[[#This Row],[PROFILECODE]]&amp;"-"&amp;Table_DataFromNL[[#This Row],[RULENAME]]</f>
        <v>CP069-CMV Lapsed $15 Twice</v>
      </c>
      <c r="M33" t="e">
        <f t="shared" si="5"/>
        <v>#N/A</v>
      </c>
      <c r="N33" t="e">
        <f t="shared" si="6"/>
        <v>#N/A</v>
      </c>
    </row>
    <row r="34" spans="1:14" hidden="1" x14ac:dyDescent="0.45">
      <c r="A34" t="str">
        <f t="shared" si="7"/>
        <v>CP069-Community</v>
      </c>
      <c r="B34" t="s">
        <v>511</v>
      </c>
      <c r="C34" t="str">
        <f t="shared" si="0"/>
        <v>Lincoln</v>
      </c>
      <c r="D34" t="str">
        <f t="shared" si="1"/>
        <v>Y</v>
      </c>
      <c r="E34" t="s">
        <v>1052</v>
      </c>
      <c r="F34" t="str">
        <f t="shared" si="2"/>
        <v>Community</v>
      </c>
      <c r="G34">
        <f t="shared" si="3"/>
        <v>0</v>
      </c>
      <c r="H34" t="s">
        <v>1080</v>
      </c>
      <c r="I34">
        <f t="shared" si="4"/>
        <v>0</v>
      </c>
      <c r="J34" t="s">
        <v>1074</v>
      </c>
      <c r="K34" s="5">
        <v>5</v>
      </c>
      <c r="L34" t="str">
        <f>Table_DataFromNL[[#This Row],[PROFILECODE]]&amp;"-"&amp;Table_DataFromNL[[#This Row],[RULENAME]]</f>
        <v>CP069-Community</v>
      </c>
      <c r="M34" t="e">
        <f t="shared" si="5"/>
        <v>#N/A</v>
      </c>
      <c r="N34" t="e">
        <f t="shared" si="6"/>
        <v>#N/A</v>
      </c>
    </row>
    <row r="35" spans="1:14" hidden="1" x14ac:dyDescent="0.45">
      <c r="A35" t="str">
        <f t="shared" si="7"/>
        <v>CP069-DENOVO  - Antibody Screen</v>
      </c>
      <c r="B35" t="s">
        <v>511</v>
      </c>
      <c r="C35" t="str">
        <f t="shared" si="0"/>
        <v>Lincoln</v>
      </c>
      <c r="D35" t="str">
        <f t="shared" si="1"/>
        <v>Y</v>
      </c>
      <c r="E35" t="s">
        <v>1052</v>
      </c>
      <c r="F35" t="str">
        <f t="shared" si="2"/>
        <v>DENOVO  - Antibody Screen</v>
      </c>
      <c r="G35">
        <f t="shared" si="3"/>
        <v>0</v>
      </c>
      <c r="H35" t="s">
        <v>1081</v>
      </c>
      <c r="I35">
        <f t="shared" si="4"/>
        <v>0</v>
      </c>
      <c r="J35" t="s">
        <v>1074</v>
      </c>
      <c r="K35" s="5">
        <v>300</v>
      </c>
      <c r="L35" t="str">
        <f>Table_DataFromNL[[#This Row],[PROFILECODE]]&amp;"-"&amp;Table_DataFromNL[[#This Row],[RULENAME]]</f>
        <v>CP069-DENOVO  - Antibody Screen</v>
      </c>
      <c r="M35" t="e">
        <f t="shared" si="5"/>
        <v>#N/A</v>
      </c>
      <c r="N35" t="e">
        <f t="shared" si="6"/>
        <v>#N/A</v>
      </c>
    </row>
    <row r="36" spans="1:14" hidden="1" x14ac:dyDescent="0.45">
      <c r="A36" t="str">
        <f t="shared" si="7"/>
        <v>CP069-Denovo - Attendance Bonus</v>
      </c>
      <c r="B36" t="s">
        <v>511</v>
      </c>
      <c r="C36" t="str">
        <f t="shared" si="0"/>
        <v>Lincoln</v>
      </c>
      <c r="D36" t="str">
        <f t="shared" si="1"/>
        <v>Y</v>
      </c>
      <c r="E36" t="s">
        <v>1052</v>
      </c>
      <c r="F36" t="str">
        <f t="shared" si="2"/>
        <v>Denovo - Attendance Bonus</v>
      </c>
      <c r="G36">
        <f t="shared" si="3"/>
        <v>0</v>
      </c>
      <c r="H36" t="s">
        <v>1082</v>
      </c>
      <c r="I36">
        <f t="shared" si="4"/>
        <v>0</v>
      </c>
      <c r="J36" t="s">
        <v>1074</v>
      </c>
      <c r="K36" s="5">
        <v>100</v>
      </c>
      <c r="L36" t="str">
        <f>Table_DataFromNL[[#This Row],[PROFILECODE]]&amp;"-"&amp;Table_DataFromNL[[#This Row],[RULENAME]]</f>
        <v>CP069-Denovo - Attendance Bonus</v>
      </c>
      <c r="M36" t="e">
        <f t="shared" si="5"/>
        <v>#N/A</v>
      </c>
      <c r="N36" t="e">
        <f t="shared" si="6"/>
        <v>#N/A</v>
      </c>
    </row>
    <row r="37" spans="1:14" hidden="1" x14ac:dyDescent="0.45">
      <c r="A37" t="str">
        <f t="shared" si="7"/>
        <v>CP069-Denovo - Immunization</v>
      </c>
      <c r="B37" t="s">
        <v>511</v>
      </c>
      <c r="C37" t="str">
        <f t="shared" si="0"/>
        <v>Lincoln</v>
      </c>
      <c r="D37" t="str">
        <f t="shared" si="1"/>
        <v>Y</v>
      </c>
      <c r="E37" t="s">
        <v>1052</v>
      </c>
      <c r="F37" t="str">
        <f t="shared" si="2"/>
        <v>Denovo - Immunization</v>
      </c>
      <c r="G37">
        <f t="shared" si="3"/>
        <v>0</v>
      </c>
      <c r="H37" t="s">
        <v>1083</v>
      </c>
      <c r="I37">
        <f t="shared" si="4"/>
        <v>0</v>
      </c>
      <c r="J37" t="s">
        <v>1074</v>
      </c>
      <c r="K37" s="5">
        <v>300</v>
      </c>
      <c r="L37" t="str">
        <f>Table_DataFromNL[[#This Row],[PROFILECODE]]&amp;"-"&amp;Table_DataFromNL[[#This Row],[RULENAME]]</f>
        <v>CP069-Denovo - Immunization</v>
      </c>
      <c r="M37" t="e">
        <f t="shared" si="5"/>
        <v>#N/A</v>
      </c>
      <c r="N37" t="e">
        <f t="shared" si="6"/>
        <v>#N/A</v>
      </c>
    </row>
    <row r="38" spans="1:14" hidden="1" x14ac:dyDescent="0.45">
      <c r="A38" t="str">
        <f t="shared" si="7"/>
        <v>CP069-EMPLOYEE_BONUS_8MONTH_80USD</v>
      </c>
      <c r="B38" t="s">
        <v>511</v>
      </c>
      <c r="C38" t="str">
        <f t="shared" si="0"/>
        <v>Lincoln</v>
      </c>
      <c r="D38" t="str">
        <f t="shared" si="1"/>
        <v>Y</v>
      </c>
      <c r="E38" t="s">
        <v>1052</v>
      </c>
      <c r="F38" t="str">
        <f t="shared" si="2"/>
        <v>EMPLOYEE_BONUS_8MONTH_80USD</v>
      </c>
      <c r="G38">
        <f t="shared" si="3"/>
        <v>0</v>
      </c>
      <c r="H38" t="s">
        <v>1084</v>
      </c>
      <c r="I38">
        <f t="shared" si="4"/>
        <v>0</v>
      </c>
      <c r="J38" t="s">
        <v>1074</v>
      </c>
      <c r="K38" s="5">
        <v>80</v>
      </c>
      <c r="L38" t="str">
        <f>Table_DataFromNL[[#This Row],[PROFILECODE]]&amp;"-"&amp;Table_DataFromNL[[#This Row],[RULENAME]]</f>
        <v>CP069-EMPLOYEE_BONUS_8MONTH_80USD</v>
      </c>
      <c r="M38" t="e">
        <f t="shared" si="5"/>
        <v>#N/A</v>
      </c>
      <c r="N38" t="e">
        <f t="shared" si="6"/>
        <v>#N/A</v>
      </c>
    </row>
    <row r="39" spans="1:14" hidden="1" x14ac:dyDescent="0.45">
      <c r="A39" t="str">
        <f t="shared" si="7"/>
        <v>CP069-HANGER_RECRUIT_5USD_once</v>
      </c>
      <c r="B39" t="s">
        <v>511</v>
      </c>
      <c r="C39" t="str">
        <f t="shared" si="0"/>
        <v>Lincoln</v>
      </c>
      <c r="D39" t="str">
        <f t="shared" si="1"/>
        <v>Y</v>
      </c>
      <c r="E39" t="s">
        <v>1052</v>
      </c>
      <c r="F39" t="str">
        <f t="shared" si="2"/>
        <v>HANGER_RECRUIT_5USD_once</v>
      </c>
      <c r="G39">
        <f t="shared" si="3"/>
        <v>0</v>
      </c>
      <c r="H39" t="s">
        <v>1085</v>
      </c>
      <c r="I39">
        <f t="shared" si="4"/>
        <v>0</v>
      </c>
      <c r="J39" t="s">
        <v>1074</v>
      </c>
      <c r="K39" s="5">
        <v>5</v>
      </c>
      <c r="L39" t="str">
        <f>Table_DataFromNL[[#This Row],[PROFILECODE]]&amp;"-"&amp;Table_DataFromNL[[#This Row],[RULENAME]]</f>
        <v>CP069-HANGER_RECRUIT_5USD_once</v>
      </c>
      <c r="M39" t="e">
        <f t="shared" si="5"/>
        <v>#N/A</v>
      </c>
      <c r="N39" t="e">
        <f t="shared" si="6"/>
        <v>#N/A</v>
      </c>
    </row>
    <row r="40" spans="1:14" hidden="1" x14ac:dyDescent="0.45">
      <c r="A40" t="str">
        <f t="shared" si="7"/>
        <v>CP069-Immunization Boost Payment</v>
      </c>
      <c r="B40" t="s">
        <v>511</v>
      </c>
      <c r="C40" t="str">
        <f t="shared" si="0"/>
        <v>Lincoln</v>
      </c>
      <c r="D40" t="str">
        <f t="shared" si="1"/>
        <v>Y</v>
      </c>
      <c r="E40" t="s">
        <v>1052</v>
      </c>
      <c r="F40" t="str">
        <f t="shared" si="2"/>
        <v>Immunization Boost Payment</v>
      </c>
      <c r="G40">
        <f t="shared" si="3"/>
        <v>0</v>
      </c>
      <c r="H40" t="s">
        <v>1086</v>
      </c>
      <c r="I40">
        <f t="shared" si="4"/>
        <v>0</v>
      </c>
      <c r="J40" t="s">
        <v>1074</v>
      </c>
      <c r="K40" s="5">
        <v>50</v>
      </c>
      <c r="L40" t="str">
        <f>Table_DataFromNL[[#This Row],[PROFILECODE]]&amp;"-"&amp;Table_DataFromNL[[#This Row],[RULENAME]]</f>
        <v>CP069-Immunization Boost Payment</v>
      </c>
      <c r="M40" t="e">
        <f t="shared" si="5"/>
        <v>#N/A</v>
      </c>
      <c r="N40" t="e">
        <f t="shared" si="6"/>
        <v>#N/A</v>
      </c>
    </row>
    <row r="41" spans="1:14" hidden="1" x14ac:dyDescent="0.45">
      <c r="A41" t="str">
        <f t="shared" si="7"/>
        <v>CP069-Immunization Series Payment</v>
      </c>
      <c r="B41" t="s">
        <v>511</v>
      </c>
      <c r="C41" t="str">
        <f t="shared" si="0"/>
        <v>Lincoln</v>
      </c>
      <c r="D41" t="str">
        <f t="shared" si="1"/>
        <v>Y</v>
      </c>
      <c r="E41" t="s">
        <v>1052</v>
      </c>
      <c r="F41" t="str">
        <f t="shared" si="2"/>
        <v>Immunization Series Payment</v>
      </c>
      <c r="G41">
        <f t="shared" si="3"/>
        <v>0</v>
      </c>
      <c r="H41" t="s">
        <v>1087</v>
      </c>
      <c r="I41">
        <f t="shared" si="4"/>
        <v>0</v>
      </c>
      <c r="J41" t="s">
        <v>1074</v>
      </c>
      <c r="K41" s="5">
        <v>100</v>
      </c>
      <c r="L41" t="str">
        <f>Table_DataFromNL[[#This Row],[PROFILECODE]]&amp;"-"&amp;Table_DataFromNL[[#This Row],[RULENAME]]</f>
        <v>CP069-Immunization Series Payment</v>
      </c>
      <c r="M41" t="e">
        <f t="shared" si="5"/>
        <v>#N/A</v>
      </c>
      <c r="N41" t="e">
        <f t="shared" si="6"/>
        <v>#N/A</v>
      </c>
    </row>
    <row r="42" spans="1:14" hidden="1" x14ac:dyDescent="0.45">
      <c r="A42" t="str">
        <f t="shared" si="7"/>
        <v>CP069-Inconv Fee $20-$50-Comment Req'd</v>
      </c>
      <c r="B42" t="s">
        <v>511</v>
      </c>
      <c r="C42" t="str">
        <f t="shared" si="0"/>
        <v>Lincoln</v>
      </c>
      <c r="D42" t="str">
        <f t="shared" si="1"/>
        <v>Y</v>
      </c>
      <c r="E42" t="s">
        <v>1052</v>
      </c>
      <c r="F42" t="str">
        <f t="shared" si="2"/>
        <v>Inconv Fee $20-$50-Comment Req'd</v>
      </c>
      <c r="G42">
        <f t="shared" si="3"/>
        <v>0</v>
      </c>
      <c r="H42" t="s">
        <v>1088</v>
      </c>
      <c r="I42">
        <f t="shared" si="4"/>
        <v>0</v>
      </c>
      <c r="J42" t="s">
        <v>1074</v>
      </c>
      <c r="K42" s="5">
        <v>50</v>
      </c>
      <c r="L42" t="str">
        <f>Table_DataFromNL[[#This Row],[PROFILECODE]]&amp;"-"&amp;Table_DataFromNL[[#This Row],[RULENAME]]</f>
        <v>CP069-Inconv Fee $20-$50-Comment Req'd</v>
      </c>
      <c r="M42" t="e">
        <f t="shared" si="5"/>
        <v>#N/A</v>
      </c>
      <c r="N42" t="e">
        <f t="shared" si="6"/>
        <v>#N/A</v>
      </c>
    </row>
    <row r="43" spans="1:14" hidden="1" x14ac:dyDescent="0.45">
      <c r="A43" t="str">
        <f t="shared" si="7"/>
        <v>CP069-Inconv Fee $5-$20-Comment Req'd</v>
      </c>
      <c r="B43" t="s">
        <v>511</v>
      </c>
      <c r="C43" t="str">
        <f t="shared" si="0"/>
        <v>Lincoln</v>
      </c>
      <c r="D43" t="str">
        <f t="shared" si="1"/>
        <v>Y</v>
      </c>
      <c r="E43" t="s">
        <v>1052</v>
      </c>
      <c r="F43" t="str">
        <f t="shared" si="2"/>
        <v>Inconv Fee $5-$20-Comment Req'd</v>
      </c>
      <c r="G43">
        <f t="shared" si="3"/>
        <v>0</v>
      </c>
      <c r="H43" t="s">
        <v>1089</v>
      </c>
      <c r="I43">
        <f t="shared" si="4"/>
        <v>0</v>
      </c>
      <c r="J43" t="s">
        <v>1074</v>
      </c>
      <c r="K43" s="5">
        <v>20</v>
      </c>
      <c r="L43" t="str">
        <f>Table_DataFromNL[[#This Row],[PROFILECODE]]&amp;"-"&amp;Table_DataFromNL[[#This Row],[RULENAME]]</f>
        <v>CP069-Inconv Fee $5-$20-Comment Req'd</v>
      </c>
      <c r="M43" t="e">
        <f t="shared" si="5"/>
        <v>#N/A</v>
      </c>
      <c r="N43" t="e">
        <f t="shared" si="6"/>
        <v>#N/A</v>
      </c>
    </row>
    <row r="44" spans="1:14" hidden="1" x14ac:dyDescent="0.45">
      <c r="A44" t="str">
        <f t="shared" si="7"/>
        <v>CP069-Inconv Fee$50-$100-Comment Req'd</v>
      </c>
      <c r="B44" t="s">
        <v>511</v>
      </c>
      <c r="C44" t="str">
        <f t="shared" si="0"/>
        <v>Lincoln</v>
      </c>
      <c r="D44" t="str">
        <f t="shared" si="1"/>
        <v>Y</v>
      </c>
      <c r="E44" t="s">
        <v>1052</v>
      </c>
      <c r="F44" t="str">
        <f t="shared" si="2"/>
        <v>Inconv Fee$50-$100-Comment Req'd</v>
      </c>
      <c r="G44">
        <f t="shared" si="3"/>
        <v>0</v>
      </c>
      <c r="H44" t="s">
        <v>1090</v>
      </c>
      <c r="I44">
        <f t="shared" si="4"/>
        <v>0</v>
      </c>
      <c r="J44" t="s">
        <v>1074</v>
      </c>
      <c r="K44" s="5">
        <v>100</v>
      </c>
      <c r="L44" t="str">
        <f>Table_DataFromNL[[#This Row],[PROFILECODE]]&amp;"-"&amp;Table_DataFromNL[[#This Row],[RULENAME]]</f>
        <v>CP069-Inconv Fee$50-$100-Comment Req'd</v>
      </c>
      <c r="M44" t="e">
        <f t="shared" si="5"/>
        <v>#N/A</v>
      </c>
      <c r="N44" t="e">
        <f t="shared" si="6"/>
        <v>#N/A</v>
      </c>
    </row>
    <row r="45" spans="1:14" hidden="1" x14ac:dyDescent="0.45">
      <c r="A45" t="str">
        <f t="shared" si="7"/>
        <v>CP069-NSP_ LAPSEDONOR_50_Twice</v>
      </c>
      <c r="B45" t="s">
        <v>511</v>
      </c>
      <c r="C45" t="str">
        <f t="shared" si="0"/>
        <v>Lincoln</v>
      </c>
      <c r="D45" t="str">
        <f t="shared" si="1"/>
        <v>Y</v>
      </c>
      <c r="E45" t="s">
        <v>1052</v>
      </c>
      <c r="F45" t="str">
        <f t="shared" si="2"/>
        <v>NSP_ LAPSEDONOR_50_Twice</v>
      </c>
      <c r="G45">
        <f t="shared" si="3"/>
        <v>0</v>
      </c>
      <c r="H45" t="s">
        <v>1091</v>
      </c>
      <c r="I45">
        <f t="shared" si="4"/>
        <v>0</v>
      </c>
      <c r="J45" t="s">
        <v>1074</v>
      </c>
      <c r="K45" s="5">
        <v>50</v>
      </c>
      <c r="L45" t="str">
        <f>Table_DataFromNL[[#This Row],[PROFILECODE]]&amp;"-"&amp;Table_DataFromNL[[#This Row],[RULENAME]]</f>
        <v>CP069-NSP_ LAPSEDONOR_50_Twice</v>
      </c>
      <c r="M45" t="e">
        <f t="shared" si="5"/>
        <v>#N/A</v>
      </c>
      <c r="N45" t="e">
        <f t="shared" si="6"/>
        <v>#N/A</v>
      </c>
    </row>
    <row r="46" spans="1:14" hidden="1" x14ac:dyDescent="0.45">
      <c r="A46" t="str">
        <f t="shared" si="7"/>
        <v>CP069-NSP_LD_25_2X</v>
      </c>
      <c r="B46" t="s">
        <v>511</v>
      </c>
      <c r="C46" t="str">
        <f t="shared" si="0"/>
        <v>Lincoln</v>
      </c>
      <c r="D46" t="str">
        <f t="shared" si="1"/>
        <v>Y</v>
      </c>
      <c r="E46" t="s">
        <v>1052</v>
      </c>
      <c r="F46" t="str">
        <f t="shared" si="2"/>
        <v>NSP_LD_25_2X</v>
      </c>
      <c r="G46">
        <f t="shared" si="3"/>
        <v>0</v>
      </c>
      <c r="H46" t="s">
        <v>1092</v>
      </c>
      <c r="I46">
        <f t="shared" si="4"/>
        <v>0</v>
      </c>
      <c r="J46" t="s">
        <v>1074</v>
      </c>
      <c r="K46" s="5">
        <v>25</v>
      </c>
      <c r="L46" t="str">
        <f>Table_DataFromNL[[#This Row],[PROFILECODE]]&amp;"-"&amp;Table_DataFromNL[[#This Row],[RULENAME]]</f>
        <v>CP069-NSP_LD_25_2X</v>
      </c>
      <c r="M46" t="e">
        <f t="shared" si="5"/>
        <v>#N/A</v>
      </c>
      <c r="N46" t="e">
        <f t="shared" si="6"/>
        <v>#N/A</v>
      </c>
    </row>
    <row r="47" spans="1:14" hidden="1" x14ac:dyDescent="0.45">
      <c r="A47" t="str">
        <f t="shared" si="7"/>
        <v>CP069-NSP_LD_50_1X</v>
      </c>
      <c r="B47" t="s">
        <v>511</v>
      </c>
      <c r="C47" t="str">
        <f t="shared" si="0"/>
        <v>Lincoln</v>
      </c>
      <c r="D47" t="str">
        <f t="shared" si="1"/>
        <v>Y</v>
      </c>
      <c r="E47" t="s">
        <v>1052</v>
      </c>
      <c r="F47" t="str">
        <f t="shared" si="2"/>
        <v>NSP_LD_50_1X</v>
      </c>
      <c r="G47">
        <f t="shared" si="3"/>
        <v>0</v>
      </c>
      <c r="H47" t="s">
        <v>1093</v>
      </c>
      <c r="I47">
        <f t="shared" si="4"/>
        <v>0</v>
      </c>
      <c r="J47" t="s">
        <v>1074</v>
      </c>
      <c r="K47" s="5">
        <v>50</v>
      </c>
      <c r="L47" t="str">
        <f>Table_DataFromNL[[#This Row],[PROFILECODE]]&amp;"-"&amp;Table_DataFromNL[[#This Row],[RULENAME]]</f>
        <v>CP069-NSP_LD_50_1X</v>
      </c>
      <c r="M47" t="e">
        <f t="shared" si="5"/>
        <v>#N/A</v>
      </c>
      <c r="N47" t="e">
        <f t="shared" si="6"/>
        <v>#N/A</v>
      </c>
    </row>
    <row r="48" spans="1:14" hidden="1" x14ac:dyDescent="0.45">
      <c r="A48" t="str">
        <f t="shared" si="7"/>
        <v>CP069-NSP_ORPHAN_100_once</v>
      </c>
      <c r="B48" t="s">
        <v>511</v>
      </c>
      <c r="C48" t="str">
        <f t="shared" si="0"/>
        <v>Lincoln</v>
      </c>
      <c r="D48" t="str">
        <f t="shared" si="1"/>
        <v>Y</v>
      </c>
      <c r="E48" t="s">
        <v>1052</v>
      </c>
      <c r="F48" t="str">
        <f t="shared" si="2"/>
        <v>NSP_ORPHAN_100_once</v>
      </c>
      <c r="G48">
        <f t="shared" si="3"/>
        <v>0</v>
      </c>
      <c r="H48" t="s">
        <v>1094</v>
      </c>
      <c r="I48">
        <f t="shared" si="4"/>
        <v>0</v>
      </c>
      <c r="J48" t="s">
        <v>1074</v>
      </c>
      <c r="K48" s="5">
        <v>100</v>
      </c>
      <c r="L48" t="str">
        <f>Table_DataFromNL[[#This Row],[PROFILECODE]]&amp;"-"&amp;Table_DataFromNL[[#This Row],[RULENAME]]</f>
        <v>CP069-NSP_ORPHAN_100_once</v>
      </c>
      <c r="M48" t="e">
        <f t="shared" si="5"/>
        <v>#N/A</v>
      </c>
      <c r="N48" t="e">
        <f t="shared" si="6"/>
        <v>#N/A</v>
      </c>
    </row>
    <row r="49" spans="1:14" hidden="1" x14ac:dyDescent="0.45">
      <c r="A49" t="str">
        <f t="shared" si="7"/>
        <v>CP069-RSV WEEKLY BONUS 10</v>
      </c>
      <c r="B49" t="s">
        <v>511</v>
      </c>
      <c r="C49" t="str">
        <f t="shared" si="0"/>
        <v>Lincoln</v>
      </c>
      <c r="D49" t="str">
        <f t="shared" si="1"/>
        <v>Y</v>
      </c>
      <c r="E49" t="s">
        <v>1052</v>
      </c>
      <c r="F49" t="str">
        <f t="shared" si="2"/>
        <v>RSV WEEKLY BONUS 10</v>
      </c>
      <c r="G49">
        <f t="shared" si="3"/>
        <v>0</v>
      </c>
      <c r="H49" t="s">
        <v>1095</v>
      </c>
      <c r="I49">
        <f t="shared" si="4"/>
        <v>0</v>
      </c>
      <c r="J49" t="s">
        <v>1074</v>
      </c>
      <c r="K49" s="5">
        <v>10</v>
      </c>
      <c r="L49" t="str">
        <f>Table_DataFromNL[[#This Row],[PROFILECODE]]&amp;"-"&amp;Table_DataFromNL[[#This Row],[RULENAME]]</f>
        <v>CP069-RSV WEEKLY BONUS 10</v>
      </c>
      <c r="M49" t="e">
        <f t="shared" si="5"/>
        <v>#N/A</v>
      </c>
      <c r="N49" t="e">
        <f t="shared" si="6"/>
        <v>#N/A</v>
      </c>
    </row>
    <row r="50" spans="1:14" hidden="1" x14ac:dyDescent="0.45">
      <c r="A50" t="str">
        <f t="shared" si="7"/>
        <v>CP069-Restick</v>
      </c>
      <c r="B50" t="s">
        <v>511</v>
      </c>
      <c r="C50" t="str">
        <f t="shared" si="0"/>
        <v>Lincoln</v>
      </c>
      <c r="D50" t="str">
        <f t="shared" si="1"/>
        <v>Y</v>
      </c>
      <c r="E50" t="s">
        <v>1052</v>
      </c>
      <c r="F50" t="str">
        <f t="shared" si="2"/>
        <v>Restick</v>
      </c>
      <c r="G50">
        <f t="shared" si="3"/>
        <v>0</v>
      </c>
      <c r="H50" t="s">
        <v>1096</v>
      </c>
      <c r="I50">
        <f t="shared" si="4"/>
        <v>0</v>
      </c>
      <c r="J50" t="s">
        <v>1074</v>
      </c>
      <c r="K50" s="5">
        <v>5</v>
      </c>
      <c r="L50" t="str">
        <f>Table_DataFromNL[[#This Row],[PROFILECODE]]&amp;"-"&amp;Table_DataFromNL[[#This Row],[RULENAME]]</f>
        <v>CP069-Restick</v>
      </c>
      <c r="M50" t="e">
        <f t="shared" si="5"/>
        <v>#N/A</v>
      </c>
      <c r="N50" t="e">
        <f t="shared" si="6"/>
        <v>#N/A</v>
      </c>
    </row>
    <row r="51" spans="1:14" hidden="1" x14ac:dyDescent="0.45">
      <c r="A51" t="str">
        <f t="shared" si="7"/>
        <v>CP069-SCRATCH_1000_USD</v>
      </c>
      <c r="B51" t="s">
        <v>511</v>
      </c>
      <c r="C51" t="str">
        <f t="shared" si="0"/>
        <v>Lincoln</v>
      </c>
      <c r="D51" t="str">
        <f t="shared" si="1"/>
        <v>Y</v>
      </c>
      <c r="E51" t="s">
        <v>1052</v>
      </c>
      <c r="F51" t="str">
        <f t="shared" si="2"/>
        <v>SCRATCH_1000_USD</v>
      </c>
      <c r="G51">
        <f t="shared" si="3"/>
        <v>0</v>
      </c>
      <c r="H51" t="s">
        <v>1097</v>
      </c>
      <c r="I51">
        <f t="shared" si="4"/>
        <v>0</v>
      </c>
      <c r="J51" t="s">
        <v>1074</v>
      </c>
      <c r="K51" s="5">
        <v>1000</v>
      </c>
      <c r="L51" t="str">
        <f>Table_DataFromNL[[#This Row],[PROFILECODE]]&amp;"-"&amp;Table_DataFromNL[[#This Row],[RULENAME]]</f>
        <v>CP069-SCRATCH_1000_USD</v>
      </c>
      <c r="M51" t="e">
        <f t="shared" si="5"/>
        <v>#N/A</v>
      </c>
      <c r="N51" t="e">
        <f t="shared" si="6"/>
        <v>#N/A</v>
      </c>
    </row>
    <row r="52" spans="1:14" hidden="1" x14ac:dyDescent="0.45">
      <c r="A52" t="str">
        <f t="shared" si="7"/>
        <v>CP069-SCRATCH_100_USD</v>
      </c>
      <c r="B52" t="s">
        <v>511</v>
      </c>
      <c r="C52" t="str">
        <f t="shared" si="0"/>
        <v>Lincoln</v>
      </c>
      <c r="D52" t="str">
        <f t="shared" si="1"/>
        <v>Y</v>
      </c>
      <c r="E52" t="s">
        <v>1052</v>
      </c>
      <c r="F52" t="str">
        <f t="shared" si="2"/>
        <v>SCRATCH_100_USD</v>
      </c>
      <c r="G52">
        <f t="shared" si="3"/>
        <v>0</v>
      </c>
      <c r="H52" t="s">
        <v>1098</v>
      </c>
      <c r="I52">
        <f t="shared" si="4"/>
        <v>0</v>
      </c>
      <c r="J52" t="s">
        <v>1074</v>
      </c>
      <c r="K52" s="5">
        <v>100</v>
      </c>
      <c r="L52" t="str">
        <f>Table_DataFromNL[[#This Row],[PROFILECODE]]&amp;"-"&amp;Table_DataFromNL[[#This Row],[RULENAME]]</f>
        <v>CP069-SCRATCH_100_USD</v>
      </c>
      <c r="M52" t="e">
        <f t="shared" si="5"/>
        <v>#N/A</v>
      </c>
      <c r="N52" t="e">
        <f t="shared" si="6"/>
        <v>#N/A</v>
      </c>
    </row>
    <row r="53" spans="1:14" hidden="1" x14ac:dyDescent="0.45">
      <c r="A53" t="str">
        <f t="shared" si="7"/>
        <v>CP069-SCRATCH_10_USD</v>
      </c>
      <c r="B53" t="s">
        <v>511</v>
      </c>
      <c r="C53" t="str">
        <f t="shared" si="0"/>
        <v>Lincoln</v>
      </c>
      <c r="D53" t="str">
        <f t="shared" si="1"/>
        <v>Y</v>
      </c>
      <c r="E53" t="s">
        <v>1052</v>
      </c>
      <c r="F53" t="str">
        <f t="shared" si="2"/>
        <v>SCRATCH_10_USD</v>
      </c>
      <c r="G53">
        <f t="shared" si="3"/>
        <v>0</v>
      </c>
      <c r="H53" t="s">
        <v>1099</v>
      </c>
      <c r="I53">
        <f t="shared" si="4"/>
        <v>0</v>
      </c>
      <c r="J53" t="s">
        <v>1074</v>
      </c>
      <c r="K53" s="5">
        <v>10</v>
      </c>
      <c r="L53" t="str">
        <f>Table_DataFromNL[[#This Row],[PROFILECODE]]&amp;"-"&amp;Table_DataFromNL[[#This Row],[RULENAME]]</f>
        <v>CP069-SCRATCH_10_USD</v>
      </c>
      <c r="M53" t="e">
        <f t="shared" si="5"/>
        <v>#N/A</v>
      </c>
      <c r="N53" t="e">
        <f t="shared" si="6"/>
        <v>#N/A</v>
      </c>
    </row>
    <row r="54" spans="1:14" hidden="1" x14ac:dyDescent="0.45">
      <c r="A54" t="str">
        <f t="shared" si="7"/>
        <v>CP069-SCRATCH_20_USD</v>
      </c>
      <c r="B54" t="s">
        <v>511</v>
      </c>
      <c r="C54" t="str">
        <f t="shared" si="0"/>
        <v>Lincoln</v>
      </c>
      <c r="D54" t="str">
        <f t="shared" si="1"/>
        <v>Y</v>
      </c>
      <c r="E54" t="s">
        <v>1052</v>
      </c>
      <c r="F54" t="str">
        <f t="shared" si="2"/>
        <v>SCRATCH_20_USD</v>
      </c>
      <c r="G54">
        <f t="shared" si="3"/>
        <v>0</v>
      </c>
      <c r="H54" t="s">
        <v>1100</v>
      </c>
      <c r="I54">
        <f t="shared" si="4"/>
        <v>0</v>
      </c>
      <c r="J54" t="s">
        <v>1074</v>
      </c>
      <c r="K54" s="5">
        <v>20</v>
      </c>
      <c r="L54" t="str">
        <f>Table_DataFromNL[[#This Row],[PROFILECODE]]&amp;"-"&amp;Table_DataFromNL[[#This Row],[RULENAME]]</f>
        <v>CP069-SCRATCH_20_USD</v>
      </c>
      <c r="M54" t="e">
        <f t="shared" si="5"/>
        <v>#N/A</v>
      </c>
      <c r="N54" t="e">
        <f t="shared" si="6"/>
        <v>#N/A</v>
      </c>
    </row>
    <row r="55" spans="1:14" hidden="1" x14ac:dyDescent="0.45">
      <c r="A55" t="str">
        <f t="shared" si="7"/>
        <v>CP069-SCRATCH_25_USD</v>
      </c>
      <c r="B55" t="s">
        <v>511</v>
      </c>
      <c r="C55" t="str">
        <f t="shared" si="0"/>
        <v>Lincoln</v>
      </c>
      <c r="D55" t="str">
        <f t="shared" si="1"/>
        <v>Y</v>
      </c>
      <c r="E55" t="s">
        <v>1052</v>
      </c>
      <c r="F55" t="str">
        <f t="shared" si="2"/>
        <v>SCRATCH_25_USD</v>
      </c>
      <c r="G55">
        <f t="shared" si="3"/>
        <v>0</v>
      </c>
      <c r="H55" t="s">
        <v>1101</v>
      </c>
      <c r="I55">
        <f t="shared" si="4"/>
        <v>0</v>
      </c>
      <c r="J55" t="s">
        <v>1074</v>
      </c>
      <c r="K55" s="5">
        <v>25</v>
      </c>
      <c r="L55" t="str">
        <f>Table_DataFromNL[[#This Row],[PROFILECODE]]&amp;"-"&amp;Table_DataFromNL[[#This Row],[RULENAME]]</f>
        <v>CP069-SCRATCH_25_USD</v>
      </c>
      <c r="M55" t="e">
        <f t="shared" si="5"/>
        <v>#N/A</v>
      </c>
      <c r="N55" t="e">
        <f t="shared" si="6"/>
        <v>#N/A</v>
      </c>
    </row>
    <row r="56" spans="1:14" hidden="1" x14ac:dyDescent="0.45">
      <c r="A56" t="str">
        <f t="shared" si="7"/>
        <v>CP069-SCRATCH_50_USD</v>
      </c>
      <c r="B56" t="s">
        <v>511</v>
      </c>
      <c r="C56" t="str">
        <f t="shared" si="0"/>
        <v>Lincoln</v>
      </c>
      <c r="D56" t="str">
        <f t="shared" si="1"/>
        <v>Y</v>
      </c>
      <c r="E56" t="s">
        <v>1052</v>
      </c>
      <c r="F56" t="str">
        <f t="shared" si="2"/>
        <v>SCRATCH_50_USD</v>
      </c>
      <c r="G56">
        <f t="shared" si="3"/>
        <v>0</v>
      </c>
      <c r="H56" t="s">
        <v>1102</v>
      </c>
      <c r="I56">
        <f t="shared" si="4"/>
        <v>0</v>
      </c>
      <c r="J56" t="s">
        <v>1074</v>
      </c>
      <c r="K56" s="5">
        <v>50</v>
      </c>
      <c r="L56" t="str">
        <f>Table_DataFromNL[[#This Row],[PROFILECODE]]&amp;"-"&amp;Table_DataFromNL[[#This Row],[RULENAME]]</f>
        <v>CP069-SCRATCH_50_USD</v>
      </c>
      <c r="M56" t="e">
        <f t="shared" si="5"/>
        <v>#N/A</v>
      </c>
      <c r="N56" t="e">
        <f t="shared" si="6"/>
        <v>#N/A</v>
      </c>
    </row>
    <row r="57" spans="1:14" hidden="1" x14ac:dyDescent="0.45">
      <c r="A57" t="str">
        <f t="shared" si="7"/>
        <v>CP069-SCRATCH_5_USD</v>
      </c>
      <c r="B57" t="s">
        <v>511</v>
      </c>
      <c r="C57" t="str">
        <f t="shared" si="0"/>
        <v>Lincoln</v>
      </c>
      <c r="D57" t="str">
        <f t="shared" si="1"/>
        <v>Y</v>
      </c>
      <c r="E57" t="s">
        <v>1052</v>
      </c>
      <c r="F57" t="str">
        <f t="shared" si="2"/>
        <v>SCRATCH_5_USD</v>
      </c>
      <c r="G57">
        <f t="shared" si="3"/>
        <v>0</v>
      </c>
      <c r="H57" t="s">
        <v>1103</v>
      </c>
      <c r="I57">
        <f t="shared" si="4"/>
        <v>0</v>
      </c>
      <c r="J57" t="s">
        <v>1074</v>
      </c>
      <c r="K57" s="5">
        <v>5</v>
      </c>
      <c r="L57" t="str">
        <f>Table_DataFromNL[[#This Row],[PROFILECODE]]&amp;"-"&amp;Table_DataFromNL[[#This Row],[RULENAME]]</f>
        <v>CP069-SCRATCH_5_USD</v>
      </c>
      <c r="M57" t="e">
        <f t="shared" si="5"/>
        <v>#N/A</v>
      </c>
      <c r="N57" t="e">
        <f t="shared" si="6"/>
        <v>#N/A</v>
      </c>
    </row>
    <row r="58" spans="1:14" hidden="1" x14ac:dyDescent="0.45">
      <c r="A58" t="str">
        <f t="shared" si="7"/>
        <v>CP069-SLOW_TEXT_5</v>
      </c>
      <c r="B58" t="s">
        <v>511</v>
      </c>
      <c r="C58" t="str">
        <f t="shared" si="0"/>
        <v>Lincoln</v>
      </c>
      <c r="D58" t="str">
        <f t="shared" si="1"/>
        <v>Y</v>
      </c>
      <c r="E58" t="s">
        <v>1052</v>
      </c>
      <c r="F58" t="str">
        <f t="shared" si="2"/>
        <v>SLOW_TEXT_5</v>
      </c>
      <c r="G58">
        <f t="shared" si="3"/>
        <v>0</v>
      </c>
      <c r="H58" t="s">
        <v>1104</v>
      </c>
      <c r="I58">
        <f t="shared" si="4"/>
        <v>0</v>
      </c>
      <c r="J58" t="s">
        <v>1074</v>
      </c>
      <c r="K58" s="5">
        <v>5</v>
      </c>
      <c r="L58" t="str">
        <f>Table_DataFromNL[[#This Row],[PROFILECODE]]&amp;"-"&amp;Table_DataFromNL[[#This Row],[RULENAME]]</f>
        <v>CP069-SLOW_TEXT_5</v>
      </c>
      <c r="M58" t="e">
        <f t="shared" si="5"/>
        <v>#N/A</v>
      </c>
      <c r="N58" t="e">
        <f t="shared" si="6"/>
        <v>#N/A</v>
      </c>
    </row>
    <row r="59" spans="1:14" hidden="1" x14ac:dyDescent="0.45">
      <c r="A59" t="str">
        <f t="shared" si="7"/>
        <v>CP069-SPECIAL_ x9_25 _ONCE</v>
      </c>
      <c r="B59" t="s">
        <v>511</v>
      </c>
      <c r="C59" t="str">
        <f t="shared" si="0"/>
        <v>Lincoln</v>
      </c>
      <c r="D59" t="str">
        <f t="shared" si="1"/>
        <v>Y</v>
      </c>
      <c r="E59" t="s">
        <v>1052</v>
      </c>
      <c r="F59" t="str">
        <f t="shared" si="2"/>
        <v>SPECIAL_ x9_25 _ONCE</v>
      </c>
      <c r="G59">
        <f t="shared" si="3"/>
        <v>0</v>
      </c>
      <c r="H59" t="s">
        <v>1105</v>
      </c>
      <c r="I59">
        <f t="shared" si="4"/>
        <v>0</v>
      </c>
      <c r="J59" t="s">
        <v>1074</v>
      </c>
      <c r="K59" s="5">
        <v>25</v>
      </c>
      <c r="L59" t="str">
        <f>Table_DataFromNL[[#This Row],[PROFILECODE]]&amp;"-"&amp;Table_DataFromNL[[#This Row],[RULENAME]]</f>
        <v>CP069-SPECIAL_ x9_25 _ONCE</v>
      </c>
      <c r="M59" t="e">
        <f t="shared" si="5"/>
        <v>#N/A</v>
      </c>
      <c r="N59" t="e">
        <f t="shared" si="6"/>
        <v>#N/A</v>
      </c>
    </row>
    <row r="60" spans="1:14" hidden="1" x14ac:dyDescent="0.45">
      <c r="A60" t="str">
        <f t="shared" si="7"/>
        <v>CP069-SPECIAL_BONUS_40USD</v>
      </c>
      <c r="B60" t="s">
        <v>511</v>
      </c>
      <c r="C60" t="str">
        <f t="shared" si="0"/>
        <v>Lincoln</v>
      </c>
      <c r="D60" t="str">
        <f t="shared" si="1"/>
        <v>Y</v>
      </c>
      <c r="E60" t="s">
        <v>1052</v>
      </c>
      <c r="F60" t="str">
        <f t="shared" si="2"/>
        <v>SPECIAL_BONUS_40USD</v>
      </c>
      <c r="G60">
        <f t="shared" si="3"/>
        <v>0</v>
      </c>
      <c r="H60" t="s">
        <v>1106</v>
      </c>
      <c r="I60">
        <f t="shared" si="4"/>
        <v>0</v>
      </c>
      <c r="J60" t="s">
        <v>1074</v>
      </c>
      <c r="K60" s="5">
        <v>40</v>
      </c>
      <c r="L60" t="str">
        <f>Table_DataFromNL[[#This Row],[PROFILECODE]]&amp;"-"&amp;Table_DataFromNL[[#This Row],[RULENAME]]</f>
        <v>CP069-SPECIAL_BONUS_40USD</v>
      </c>
      <c r="M60" t="e">
        <f t="shared" si="5"/>
        <v>#N/A</v>
      </c>
      <c r="N60" t="e">
        <f t="shared" si="6"/>
        <v>#N/A</v>
      </c>
    </row>
    <row r="61" spans="1:14" hidden="1" x14ac:dyDescent="0.45">
      <c r="A61" t="str">
        <f t="shared" si="7"/>
        <v>CP069-SPECIAL_x6_x7_15 _TWICE</v>
      </c>
      <c r="B61" t="s">
        <v>511</v>
      </c>
      <c r="C61" t="str">
        <f t="shared" si="0"/>
        <v>Lincoln</v>
      </c>
      <c r="D61" t="str">
        <f t="shared" si="1"/>
        <v>Y</v>
      </c>
      <c r="E61" t="s">
        <v>1052</v>
      </c>
      <c r="F61" t="str">
        <f t="shared" si="2"/>
        <v>SPECIAL_x6_x7_15 _TWICE</v>
      </c>
      <c r="G61">
        <f t="shared" si="3"/>
        <v>0</v>
      </c>
      <c r="H61" t="s">
        <v>1107</v>
      </c>
      <c r="I61">
        <f t="shared" si="4"/>
        <v>0</v>
      </c>
      <c r="J61" t="s">
        <v>1074</v>
      </c>
      <c r="K61" s="5">
        <v>15</v>
      </c>
      <c r="L61" t="str">
        <f>Table_DataFromNL[[#This Row],[PROFILECODE]]&amp;"-"&amp;Table_DataFromNL[[#This Row],[RULENAME]]</f>
        <v>CP069-SPECIAL_x6_x7_15 _TWICE</v>
      </c>
      <c r="M61" t="e">
        <f t="shared" si="5"/>
        <v>#N/A</v>
      </c>
      <c r="N61" t="e">
        <f t="shared" si="6"/>
        <v>#N/A</v>
      </c>
    </row>
    <row r="62" spans="1:14" hidden="1" x14ac:dyDescent="0.45">
      <c r="A62" t="str">
        <f t="shared" si="7"/>
        <v>CP069-SPECIAL_x8_x9_20 _TWICE</v>
      </c>
      <c r="B62" t="s">
        <v>511</v>
      </c>
      <c r="C62" t="str">
        <f t="shared" si="0"/>
        <v>Lincoln</v>
      </c>
      <c r="D62" t="str">
        <f t="shared" si="1"/>
        <v>Y</v>
      </c>
      <c r="E62" t="s">
        <v>1052</v>
      </c>
      <c r="F62" t="str">
        <f t="shared" si="2"/>
        <v>SPECIAL_x8_x9_20 _TWICE</v>
      </c>
      <c r="G62">
        <f t="shared" si="3"/>
        <v>0</v>
      </c>
      <c r="H62" t="s">
        <v>1108</v>
      </c>
      <c r="I62">
        <f t="shared" si="4"/>
        <v>0</v>
      </c>
      <c r="J62" t="s">
        <v>1074</v>
      </c>
      <c r="K62" s="5">
        <v>20</v>
      </c>
      <c r="L62" t="str">
        <f>Table_DataFromNL[[#This Row],[PROFILECODE]]&amp;"-"&amp;Table_DataFromNL[[#This Row],[RULENAME]]</f>
        <v>CP069-SPECIAL_x8_x9_20 _TWICE</v>
      </c>
      <c r="M62" t="e">
        <f t="shared" si="5"/>
        <v>#N/A</v>
      </c>
      <c r="N62" t="e">
        <f t="shared" si="6"/>
        <v>#N/A</v>
      </c>
    </row>
    <row r="63" spans="1:14" hidden="1" x14ac:dyDescent="0.45">
      <c r="A63" t="str">
        <f t="shared" si="7"/>
        <v>CP069-Sample Only</v>
      </c>
      <c r="B63" t="s">
        <v>511</v>
      </c>
      <c r="C63" t="str">
        <f t="shared" si="0"/>
        <v>Lincoln</v>
      </c>
      <c r="D63" t="str">
        <f t="shared" si="1"/>
        <v>Y</v>
      </c>
      <c r="E63" t="s">
        <v>1052</v>
      </c>
      <c r="F63" t="str">
        <f t="shared" si="2"/>
        <v>Sample Only</v>
      </c>
      <c r="G63">
        <f t="shared" si="3"/>
        <v>0</v>
      </c>
      <c r="H63" t="s">
        <v>1109</v>
      </c>
      <c r="I63">
        <f t="shared" si="4"/>
        <v>0</v>
      </c>
      <c r="J63" t="s">
        <v>1074</v>
      </c>
      <c r="K63" s="5">
        <v>10</v>
      </c>
      <c r="L63" t="str">
        <f>Table_DataFromNL[[#This Row],[PROFILECODE]]&amp;"-"&amp;Table_DataFromNL[[#This Row],[RULENAME]]</f>
        <v>CP069-Sample Only</v>
      </c>
      <c r="M63" t="e">
        <f t="shared" si="5"/>
        <v>#N/A</v>
      </c>
      <c r="N63" t="e">
        <f t="shared" si="6"/>
        <v>#N/A</v>
      </c>
    </row>
    <row r="64" spans="1:14" hidden="1" x14ac:dyDescent="0.45">
      <c r="A64" t="str">
        <f t="shared" si="7"/>
        <v>CP069-Unit Below 250 mL</v>
      </c>
      <c r="B64" t="s">
        <v>511</v>
      </c>
      <c r="C64" t="str">
        <f t="shared" si="0"/>
        <v>Lincoln</v>
      </c>
      <c r="D64" t="str">
        <f t="shared" si="1"/>
        <v>Y</v>
      </c>
      <c r="E64" t="s">
        <v>1052</v>
      </c>
      <c r="F64" t="str">
        <f t="shared" si="2"/>
        <v>Unit Below 250 mL</v>
      </c>
      <c r="G64">
        <f t="shared" si="3"/>
        <v>0</v>
      </c>
      <c r="H64" t="s">
        <v>1110</v>
      </c>
      <c r="I64">
        <f t="shared" si="4"/>
        <v>0</v>
      </c>
      <c r="J64" t="s">
        <v>1074</v>
      </c>
      <c r="K64" s="5">
        <v>5</v>
      </c>
      <c r="L64" t="str">
        <f>Table_DataFromNL[[#This Row],[PROFILECODE]]&amp;"-"&amp;Table_DataFromNL[[#This Row],[RULENAME]]</f>
        <v>CP069-Unit Below 250 mL</v>
      </c>
      <c r="M64" t="e">
        <f t="shared" si="5"/>
        <v>#N/A</v>
      </c>
      <c r="N64" t="e">
        <f t="shared" si="6"/>
        <v>#N/A</v>
      </c>
    </row>
    <row r="65" spans="1:14" hidden="1" x14ac:dyDescent="0.45">
      <c r="A65" t="str">
        <f t="shared" si="7"/>
        <v>CP069-Unit above 250 mL/underdraw</v>
      </c>
      <c r="B65" t="s">
        <v>511</v>
      </c>
      <c r="C65" t="str">
        <f t="shared" si="0"/>
        <v>Lincoln</v>
      </c>
      <c r="D65" t="str">
        <f t="shared" si="1"/>
        <v>Y</v>
      </c>
      <c r="E65" t="s">
        <v>1052</v>
      </c>
      <c r="F65" t="str">
        <f t="shared" si="2"/>
        <v>Unit above 250 mL/underdraw</v>
      </c>
      <c r="G65">
        <f t="shared" si="3"/>
        <v>0</v>
      </c>
      <c r="H65" t="s">
        <v>1111</v>
      </c>
      <c r="I65">
        <f t="shared" si="4"/>
        <v>0</v>
      </c>
      <c r="J65" t="s">
        <v>1074</v>
      </c>
      <c r="K65" s="5">
        <v>10</v>
      </c>
      <c r="L65" t="str">
        <f>Table_DataFromNL[[#This Row],[PROFILECODE]]&amp;"-"&amp;Table_DataFromNL[[#This Row],[RULENAME]]</f>
        <v>CP069-Unit above 250 mL/underdraw</v>
      </c>
      <c r="M65" t="e">
        <f t="shared" si="5"/>
        <v>#N/A</v>
      </c>
      <c r="N65" t="e">
        <f t="shared" si="6"/>
        <v>#N/A</v>
      </c>
    </row>
    <row r="66" spans="1:14" hidden="1" x14ac:dyDescent="0.45">
      <c r="A66" t="str">
        <f t="shared" si="7"/>
        <v>CP069-RETURN - Buddy referral  -BONUS</v>
      </c>
      <c r="B66" t="s">
        <v>511</v>
      </c>
      <c r="C66" t="str">
        <f t="shared" ref="C66:C129" si="8">VLOOKUP(B66,CenterLU,2,FALSE)</f>
        <v>Lincoln</v>
      </c>
      <c r="D66" t="str">
        <f t="shared" ref="D66:D129" si="9">VLOOKUP(B66,CenterLU,3,FALSE)</f>
        <v>Y</v>
      </c>
      <c r="E66" t="s">
        <v>1052</v>
      </c>
      <c r="F66" t="str">
        <f t="shared" ref="F66:F129" si="10">IF(VLOOKUP(H66,RULENAMELU,3,FALSE)=0,H66,VLOOKUP(H66,RULENAMELU,3,FALSE))</f>
        <v>RETURN - Buddy referral  -BONUS</v>
      </c>
      <c r="G66" t="str">
        <f t="shared" ref="G66:G129" si="11">VLOOKUP(H66,RULENAMELU,4,FALSE)</f>
        <v>Marketing</v>
      </c>
      <c r="H66" t="s">
        <v>73</v>
      </c>
      <c r="I66">
        <f t="shared" ref="I66:I129" si="12">VLOOKUP(H66,RULENAMELU,5,FALSE)</f>
        <v>50</v>
      </c>
      <c r="J66" t="s">
        <v>1112</v>
      </c>
      <c r="K66" s="5">
        <v>100</v>
      </c>
      <c r="L66" t="str">
        <f>Table_DataFromNL[[#This Row],[PROFILECODE]]&amp;"-"&amp;Table_DataFromNL[[#This Row],[RULENAME]]</f>
        <v>CP069-Referral</v>
      </c>
      <c r="M66" t="str">
        <f t="shared" ref="M66:M129" si="13">IFERROR(VLOOKUP(A66,PaychangesLU,1,FALSE),VLOOKUP(A66,SpecialtyCheckLU,1,FALSE))</f>
        <v>CP069-RETURN - Buddy referral  -BONUS</v>
      </c>
      <c r="N66" t="e">
        <f t="shared" ref="N66:N129" si="14">VLOOKUP(A66,SpecialtyCheckLU,1,FALSE)</f>
        <v>#N/A</v>
      </c>
    </row>
    <row r="67" spans="1:14" hidden="1" x14ac:dyDescent="0.45">
      <c r="A67" t="str">
        <f t="shared" ref="A67:A130" si="15">B67&amp;"-"&amp;F67</f>
        <v>CP069-P Anti-D Pre-Existing Standard</v>
      </c>
      <c r="B67" t="s">
        <v>511</v>
      </c>
      <c r="C67" t="str">
        <f t="shared" si="8"/>
        <v>Lincoln</v>
      </c>
      <c r="D67" t="str">
        <f t="shared" si="9"/>
        <v>Y</v>
      </c>
      <c r="E67" t="s">
        <v>1052</v>
      </c>
      <c r="F67" t="str">
        <f t="shared" si="10"/>
        <v>P Anti-D Pre-Existing Standard</v>
      </c>
      <c r="G67" t="str">
        <f t="shared" si="11"/>
        <v>Specialty</v>
      </c>
      <c r="H67" t="s">
        <v>946</v>
      </c>
      <c r="I67" t="str">
        <f t="shared" si="12"/>
        <v>RETURN - 1st don of the week -STD</v>
      </c>
      <c r="J67" t="s">
        <v>1113</v>
      </c>
      <c r="K67" s="5">
        <v>60</v>
      </c>
      <c r="L67" t="str">
        <f>Table_DataFromNL[[#This Row],[PROFILECODE]]&amp;"-"&amp;Table_DataFromNL[[#This Row],[RULENAME]]</f>
        <v>CP069-P Anti-D Pre-Existing Standard</v>
      </c>
      <c r="M67" t="str">
        <f t="shared" si="13"/>
        <v>CP069-P Anti-D Pre-Existing Standard</v>
      </c>
      <c r="N67" t="str">
        <f t="shared" si="14"/>
        <v>CP069-P Anti-D Pre-Existing Standard</v>
      </c>
    </row>
    <row r="68" spans="1:14" hidden="1" x14ac:dyDescent="0.45">
      <c r="A68" t="str">
        <f t="shared" si="15"/>
        <v>CP069-P Anti-D Standard</v>
      </c>
      <c r="B68" t="s">
        <v>511</v>
      </c>
      <c r="C68" t="str">
        <f t="shared" si="8"/>
        <v>Lincoln</v>
      </c>
      <c r="D68" t="str">
        <f t="shared" si="9"/>
        <v>Y</v>
      </c>
      <c r="E68" t="s">
        <v>1052</v>
      </c>
      <c r="F68" t="str">
        <f t="shared" si="10"/>
        <v>P Anti-D Standard</v>
      </c>
      <c r="G68" t="str">
        <f t="shared" si="11"/>
        <v>Specialty</v>
      </c>
      <c r="H68" t="s">
        <v>947</v>
      </c>
      <c r="I68" t="str">
        <f t="shared" si="12"/>
        <v>RETURN - 1st don of the week -STD</v>
      </c>
      <c r="J68" t="s">
        <v>1113</v>
      </c>
      <c r="K68" s="5">
        <v>60</v>
      </c>
      <c r="L68" t="str">
        <f>Table_DataFromNL[[#This Row],[PROFILECODE]]&amp;"-"&amp;Table_DataFromNL[[#This Row],[RULENAME]]</f>
        <v>CP069-P Anti-D Standard</v>
      </c>
      <c r="M68" t="str">
        <f t="shared" si="13"/>
        <v>CP069-P Anti-D Standard</v>
      </c>
      <c r="N68" t="str">
        <f t="shared" si="14"/>
        <v>CP069-P Anti-D Standard</v>
      </c>
    </row>
    <row r="69" spans="1:14" hidden="1" x14ac:dyDescent="0.45">
      <c r="A69" t="str">
        <f t="shared" si="15"/>
        <v>CP069-P CMV Standard</v>
      </c>
      <c r="B69" t="s">
        <v>511</v>
      </c>
      <c r="C69" t="str">
        <f t="shared" si="8"/>
        <v>Lincoln</v>
      </c>
      <c r="D69" t="str">
        <f t="shared" si="9"/>
        <v>Y</v>
      </c>
      <c r="E69" t="s">
        <v>1052</v>
      </c>
      <c r="F69" t="str">
        <f t="shared" si="10"/>
        <v>P CMV Standard</v>
      </c>
      <c r="G69" t="str">
        <f t="shared" si="11"/>
        <v>Specialty</v>
      </c>
      <c r="H69" t="s">
        <v>948</v>
      </c>
      <c r="I69" t="str">
        <f t="shared" si="12"/>
        <v>RETURN - 1st don of the week -STD</v>
      </c>
      <c r="J69" t="s">
        <v>1113</v>
      </c>
      <c r="K69" s="5">
        <v>40</v>
      </c>
      <c r="L69" t="str">
        <f>Table_DataFromNL[[#This Row],[PROFILECODE]]&amp;"-"&amp;Table_DataFromNL[[#This Row],[RULENAME]]</f>
        <v>CP069-P CMV Standard</v>
      </c>
      <c r="M69" t="str">
        <f t="shared" si="13"/>
        <v>CP069-P CMV Standard</v>
      </c>
      <c r="N69" t="str">
        <f t="shared" si="14"/>
        <v>CP069-P CMV Standard</v>
      </c>
    </row>
    <row r="70" spans="1:14" hidden="1" x14ac:dyDescent="0.45">
      <c r="A70" t="str">
        <f t="shared" si="15"/>
        <v>CP069-P Denovo Non-Injectable</v>
      </c>
      <c r="B70" t="s">
        <v>511</v>
      </c>
      <c r="C70" t="str">
        <f t="shared" si="8"/>
        <v>Lincoln</v>
      </c>
      <c r="D70" t="str">
        <f t="shared" si="9"/>
        <v>Y</v>
      </c>
      <c r="E70" t="s">
        <v>1052</v>
      </c>
      <c r="F70" t="str">
        <f t="shared" si="10"/>
        <v>P Denovo Non-Injectable</v>
      </c>
      <c r="G70">
        <f t="shared" si="11"/>
        <v>0</v>
      </c>
      <c r="H70" t="s">
        <v>949</v>
      </c>
      <c r="I70">
        <f t="shared" si="12"/>
        <v>0</v>
      </c>
      <c r="J70" t="s">
        <v>1113</v>
      </c>
      <c r="K70" s="5">
        <v>40</v>
      </c>
      <c r="L70" t="str">
        <f>Table_DataFromNL[[#This Row],[PROFILECODE]]&amp;"-"&amp;Table_DataFromNL[[#This Row],[RULENAME]]</f>
        <v>CP069-P Denovo Non-Injectable</v>
      </c>
      <c r="M70" t="str">
        <f t="shared" si="13"/>
        <v>CP069-P Denovo Non-Injectable</v>
      </c>
      <c r="N70" t="str">
        <f t="shared" si="14"/>
        <v>CP069-P Denovo Non-Injectable</v>
      </c>
    </row>
    <row r="71" spans="1:14" hidden="1" x14ac:dyDescent="0.45">
      <c r="A71" t="str">
        <f t="shared" si="15"/>
        <v>CP069-P HBS Pre-Existing Standard</v>
      </c>
      <c r="B71" t="s">
        <v>511</v>
      </c>
      <c r="C71" t="str">
        <f t="shared" si="8"/>
        <v>Lincoln</v>
      </c>
      <c r="D71" t="str">
        <f t="shared" si="9"/>
        <v>Y</v>
      </c>
      <c r="E71" t="s">
        <v>1052</v>
      </c>
      <c r="F71" t="str">
        <f t="shared" si="10"/>
        <v>P HBS Pre-Existing Standard</v>
      </c>
      <c r="G71" t="str">
        <f t="shared" si="11"/>
        <v>Specialty</v>
      </c>
      <c r="H71" t="s">
        <v>963</v>
      </c>
      <c r="I71" t="str">
        <f t="shared" si="12"/>
        <v>RETURN - 1st don of the week -STD</v>
      </c>
      <c r="J71" t="s">
        <v>1113</v>
      </c>
      <c r="K71" s="5">
        <v>40</v>
      </c>
      <c r="L71" t="str">
        <f>Table_DataFromNL[[#This Row],[PROFILECODE]]&amp;"-"&amp;Table_DataFromNL[[#This Row],[RULENAME]]</f>
        <v>CP069-P HBS Pre-Existing Standard</v>
      </c>
      <c r="M71" t="str">
        <f t="shared" si="13"/>
        <v>CP069-P HBS Pre-Existing Standard</v>
      </c>
      <c r="N71" t="str">
        <f t="shared" si="14"/>
        <v>CP069-P HBS Pre-Existing Standard</v>
      </c>
    </row>
    <row r="72" spans="1:14" hidden="1" x14ac:dyDescent="0.45">
      <c r="A72" t="str">
        <f t="shared" si="15"/>
        <v>CP069-P HBS TWINRIX Standard</v>
      </c>
      <c r="B72" t="s">
        <v>511</v>
      </c>
      <c r="C72" t="str">
        <f t="shared" si="8"/>
        <v>Lincoln</v>
      </c>
      <c r="D72" t="str">
        <f t="shared" si="9"/>
        <v>Y</v>
      </c>
      <c r="E72" t="s">
        <v>1052</v>
      </c>
      <c r="F72" t="str">
        <f t="shared" si="10"/>
        <v>P HBS TWINRIX Standard</v>
      </c>
      <c r="G72" t="str">
        <f t="shared" si="11"/>
        <v>Specialty</v>
      </c>
      <c r="H72" t="s">
        <v>999</v>
      </c>
      <c r="I72" t="str">
        <f t="shared" si="12"/>
        <v>RETURN - 1st don of the week -STD</v>
      </c>
      <c r="J72" t="s">
        <v>1113</v>
      </c>
      <c r="K72" s="5">
        <v>40</v>
      </c>
      <c r="L72" t="str">
        <f>Table_DataFromNL[[#This Row],[PROFILECODE]]&amp;"-"&amp;Table_DataFromNL[[#This Row],[RULENAME]]</f>
        <v>CP069-P HBS TWINRIX Standard</v>
      </c>
      <c r="M72" t="str">
        <f t="shared" si="13"/>
        <v>CP069-P HBS TWINRIX Standard</v>
      </c>
      <c r="N72" t="str">
        <f t="shared" si="14"/>
        <v>CP069-P HBS TWINRIX Standard</v>
      </c>
    </row>
    <row r="73" spans="1:14" hidden="1" x14ac:dyDescent="0.45">
      <c r="A73" t="str">
        <f t="shared" si="15"/>
        <v>CP069-RETURN - 1st don of the week -STD</v>
      </c>
      <c r="B73" t="s">
        <v>511</v>
      </c>
      <c r="C73" t="str">
        <f t="shared" si="8"/>
        <v>Lincoln</v>
      </c>
      <c r="D73" t="str">
        <f t="shared" si="9"/>
        <v>Y</v>
      </c>
      <c r="E73" t="s">
        <v>1052</v>
      </c>
      <c r="F73" t="str">
        <f t="shared" si="10"/>
        <v>RETURN - 1st don of the week -STD</v>
      </c>
      <c r="G73" t="str">
        <f t="shared" si="11"/>
        <v>Marketing</v>
      </c>
      <c r="H73" t="s">
        <v>1114</v>
      </c>
      <c r="I73">
        <f t="shared" si="12"/>
        <v>0</v>
      </c>
      <c r="J73" t="s">
        <v>1113</v>
      </c>
      <c r="K73" s="5">
        <v>40</v>
      </c>
      <c r="L73" t="str">
        <f>Table_DataFromNL[[#This Row],[PROFILECODE]]&amp;"-"&amp;Table_DataFromNL[[#This Row],[RULENAME]]</f>
        <v>CP069-P NSP NONEU Standard</v>
      </c>
      <c r="M73" t="str">
        <f t="shared" si="13"/>
        <v>CP069-RETURN - 1st don of the week -STD</v>
      </c>
      <c r="N73" t="e">
        <f t="shared" si="14"/>
        <v>#N/A</v>
      </c>
    </row>
    <row r="74" spans="1:14" hidden="1" x14ac:dyDescent="0.45">
      <c r="A74" t="str">
        <f t="shared" si="15"/>
        <v>CP069-RETURN - 1st don of the week -STD</v>
      </c>
      <c r="B74" t="s">
        <v>511</v>
      </c>
      <c r="C74" t="str">
        <f t="shared" si="8"/>
        <v>Lincoln</v>
      </c>
      <c r="D74" t="str">
        <f t="shared" si="9"/>
        <v>Y</v>
      </c>
      <c r="E74" t="s">
        <v>1052</v>
      </c>
      <c r="F74" t="str">
        <f t="shared" si="10"/>
        <v>RETURN - 1st don of the week -STD</v>
      </c>
      <c r="G74" t="str">
        <f t="shared" si="11"/>
        <v>Marketing</v>
      </c>
      <c r="H74" t="s">
        <v>1115</v>
      </c>
      <c r="I74">
        <f t="shared" si="12"/>
        <v>23</v>
      </c>
      <c r="J74" t="s">
        <v>1113</v>
      </c>
      <c r="K74" s="5">
        <v>40</v>
      </c>
      <c r="L74" t="str">
        <f>Table_DataFromNL[[#This Row],[PROFILECODE]]&amp;"-"&amp;Table_DataFromNL[[#This Row],[RULENAME]]</f>
        <v>CP069-P NSP NS Standard</v>
      </c>
      <c r="M74" t="str">
        <f t="shared" si="13"/>
        <v>CP069-RETURN - 1st don of the week -STD</v>
      </c>
      <c r="N74" t="e">
        <f t="shared" si="14"/>
        <v>#N/A</v>
      </c>
    </row>
    <row r="75" spans="1:14" hidden="1" x14ac:dyDescent="0.45">
      <c r="A75" t="str">
        <f t="shared" si="15"/>
        <v>CP069-P Normal Source PL Standard</v>
      </c>
      <c r="B75" t="s">
        <v>511</v>
      </c>
      <c r="C75" t="str">
        <f t="shared" si="8"/>
        <v>Lincoln</v>
      </c>
      <c r="D75" t="str">
        <f t="shared" si="9"/>
        <v>Y</v>
      </c>
      <c r="E75" t="s">
        <v>1052</v>
      </c>
      <c r="F75" t="str">
        <f t="shared" si="10"/>
        <v>P Normal Source PL Standard</v>
      </c>
      <c r="G75" t="str">
        <f t="shared" si="11"/>
        <v>Marketing</v>
      </c>
      <c r="H75" t="s">
        <v>1033</v>
      </c>
      <c r="I75">
        <f t="shared" si="12"/>
        <v>0</v>
      </c>
      <c r="J75" t="s">
        <v>1113</v>
      </c>
      <c r="K75" s="5">
        <v>40</v>
      </c>
      <c r="L75" t="str">
        <f>Table_DataFromNL[[#This Row],[PROFILECODE]]&amp;"-"&amp;Table_DataFromNL[[#This Row],[RULENAME]]</f>
        <v>CP069-P Normal Source PL Standard</v>
      </c>
      <c r="M75" t="e">
        <f t="shared" si="13"/>
        <v>#N/A</v>
      </c>
      <c r="N75" t="e">
        <f t="shared" si="14"/>
        <v>#N/A</v>
      </c>
    </row>
    <row r="76" spans="1:14" hidden="1" x14ac:dyDescent="0.45">
      <c r="A76" t="str">
        <f t="shared" si="15"/>
        <v>CP069-P RSV Pre-Existing Standard</v>
      </c>
      <c r="B76" t="s">
        <v>511</v>
      </c>
      <c r="C76" t="str">
        <f t="shared" si="8"/>
        <v>Lincoln</v>
      </c>
      <c r="D76" t="str">
        <f t="shared" si="9"/>
        <v>Y</v>
      </c>
      <c r="E76" t="s">
        <v>1052</v>
      </c>
      <c r="F76" t="str">
        <f t="shared" si="10"/>
        <v>P RSV Pre-Existing Standard</v>
      </c>
      <c r="G76" t="str">
        <f t="shared" si="11"/>
        <v>Specialty</v>
      </c>
      <c r="H76" t="s">
        <v>955</v>
      </c>
      <c r="I76" t="str">
        <f t="shared" si="12"/>
        <v>RETURN - 1st don of the week -STD</v>
      </c>
      <c r="J76" t="s">
        <v>1113</v>
      </c>
      <c r="K76" s="5">
        <v>40</v>
      </c>
      <c r="L76" t="str">
        <f>Table_DataFromNL[[#This Row],[PROFILECODE]]&amp;"-"&amp;Table_DataFromNL[[#This Row],[RULENAME]]</f>
        <v>CP069-P RSV Pre-Existing Standard</v>
      </c>
      <c r="M76" t="str">
        <f t="shared" si="13"/>
        <v>CP069-P RSV Pre-Existing Standard</v>
      </c>
      <c r="N76" t="str">
        <f t="shared" si="14"/>
        <v>CP069-P RSV Pre-Existing Standard</v>
      </c>
    </row>
    <row r="77" spans="1:14" hidden="1" x14ac:dyDescent="0.45">
      <c r="A77" t="str">
        <f t="shared" si="15"/>
        <v>CP069-P Tetanus Pre-Existing Standard</v>
      </c>
      <c r="B77" t="s">
        <v>511</v>
      </c>
      <c r="C77" t="str">
        <f t="shared" si="8"/>
        <v>Lincoln</v>
      </c>
      <c r="D77" t="str">
        <f t="shared" si="9"/>
        <v>Y</v>
      </c>
      <c r="E77" t="s">
        <v>1052</v>
      </c>
      <c r="F77" t="str">
        <f t="shared" si="10"/>
        <v>P Tetanus Pre-Existing Standard</v>
      </c>
      <c r="G77" t="str">
        <f t="shared" si="11"/>
        <v>Specialty</v>
      </c>
      <c r="H77" t="s">
        <v>969</v>
      </c>
      <c r="I77" t="str">
        <f t="shared" si="12"/>
        <v>RETURN - 1st don of the week -STD</v>
      </c>
      <c r="J77" t="s">
        <v>1113</v>
      </c>
      <c r="K77" s="5">
        <v>100</v>
      </c>
      <c r="L77" t="str">
        <f>Table_DataFromNL[[#This Row],[PROFILECODE]]&amp;"-"&amp;Table_DataFromNL[[#This Row],[RULENAME]]</f>
        <v>CP069-P Tetanus Pre-Existing Standard</v>
      </c>
      <c r="M77" t="str">
        <f t="shared" si="13"/>
        <v>CP069-P Tetanus Pre-Existing Standard</v>
      </c>
      <c r="N77" t="str">
        <f t="shared" si="14"/>
        <v>CP069-P Tetanus Pre-Existing Standard</v>
      </c>
    </row>
    <row r="78" spans="1:14" hidden="1" x14ac:dyDescent="0.45">
      <c r="A78" t="str">
        <f t="shared" si="15"/>
        <v>CP069-P Tetanus Standard</v>
      </c>
      <c r="B78" t="s">
        <v>511</v>
      </c>
      <c r="C78" t="str">
        <f t="shared" si="8"/>
        <v>Lincoln</v>
      </c>
      <c r="D78" t="str">
        <f t="shared" si="9"/>
        <v>Y</v>
      </c>
      <c r="E78" t="s">
        <v>1052</v>
      </c>
      <c r="F78" t="str">
        <f t="shared" si="10"/>
        <v>P Tetanus Standard</v>
      </c>
      <c r="G78" t="str">
        <f t="shared" si="11"/>
        <v>Specialty</v>
      </c>
      <c r="H78" t="s">
        <v>970</v>
      </c>
      <c r="I78" t="str">
        <f t="shared" si="12"/>
        <v>RETURN - 1st don of the week -STD</v>
      </c>
      <c r="J78" t="s">
        <v>1113</v>
      </c>
      <c r="K78" s="5">
        <v>100</v>
      </c>
      <c r="L78" t="str">
        <f>Table_DataFromNL[[#This Row],[PROFILECODE]]&amp;"-"&amp;Table_DataFromNL[[#This Row],[RULENAME]]</f>
        <v>CP069-P Tetanus Standard</v>
      </c>
      <c r="M78" t="str">
        <f t="shared" si="13"/>
        <v>CP069-P Tetanus Standard</v>
      </c>
      <c r="N78" t="str">
        <f t="shared" si="14"/>
        <v>CP069-P Tetanus Standard</v>
      </c>
    </row>
    <row r="79" spans="1:14" hidden="1" x14ac:dyDescent="0.45">
      <c r="A79" t="str">
        <f t="shared" si="15"/>
        <v>CP069-P Tetanus Tox Standard</v>
      </c>
      <c r="B79" t="s">
        <v>511</v>
      </c>
      <c r="C79" t="str">
        <f t="shared" si="8"/>
        <v>Lincoln</v>
      </c>
      <c r="D79" t="str">
        <f t="shared" si="9"/>
        <v>Y</v>
      </c>
      <c r="E79" t="s">
        <v>1052</v>
      </c>
      <c r="F79" t="str">
        <f t="shared" si="10"/>
        <v>P Tetanus Tox Standard</v>
      </c>
      <c r="G79" t="str">
        <f t="shared" si="11"/>
        <v>Specialty</v>
      </c>
      <c r="H79" t="s">
        <v>1000</v>
      </c>
      <c r="I79" t="str">
        <f t="shared" si="12"/>
        <v>RETURN - 1st don of the week -STD</v>
      </c>
      <c r="J79" t="s">
        <v>1113</v>
      </c>
      <c r="K79" s="5">
        <v>100</v>
      </c>
      <c r="L79" t="str">
        <f>Table_DataFromNL[[#This Row],[PROFILECODE]]&amp;"-"&amp;Table_DataFromNL[[#This Row],[RULENAME]]</f>
        <v>CP069-P Tetanus Tox Standard</v>
      </c>
      <c r="M79" t="str">
        <f t="shared" si="13"/>
        <v>CP069-P Tetanus Tox Standard</v>
      </c>
      <c r="N79" t="str">
        <f t="shared" si="14"/>
        <v>CP069-P Tetanus Tox Standard</v>
      </c>
    </row>
    <row r="80" spans="1:14" hidden="1" x14ac:dyDescent="0.45">
      <c r="A80" t="str">
        <f t="shared" si="15"/>
        <v>CP078-1st Responder-Medical</v>
      </c>
      <c r="B80" t="s">
        <v>488</v>
      </c>
      <c r="C80" t="str">
        <f t="shared" si="8"/>
        <v>Augusta</v>
      </c>
      <c r="D80" t="str">
        <f t="shared" si="9"/>
        <v>Y</v>
      </c>
      <c r="E80" t="s">
        <v>1116</v>
      </c>
      <c r="F80" t="str">
        <f t="shared" si="10"/>
        <v>1st Responder-Medical</v>
      </c>
      <c r="G80">
        <f t="shared" si="11"/>
        <v>0</v>
      </c>
      <c r="H80" t="s">
        <v>1053</v>
      </c>
      <c r="I80">
        <f t="shared" si="12"/>
        <v>0</v>
      </c>
      <c r="J80" t="s">
        <v>1054</v>
      </c>
      <c r="K80" s="5">
        <v>5</v>
      </c>
      <c r="L80" t="str">
        <f>Table_DataFromNL[[#This Row],[PROFILECODE]]&amp;"-"&amp;Table_DataFromNL[[#This Row],[RULENAME]]</f>
        <v>CP078-1st Responder-Medical</v>
      </c>
      <c r="M80" t="e">
        <f t="shared" si="13"/>
        <v>#N/A</v>
      </c>
      <c r="N80" t="e">
        <f t="shared" si="14"/>
        <v>#N/A</v>
      </c>
    </row>
    <row r="81" spans="1:14" hidden="1" x14ac:dyDescent="0.45">
      <c r="A81" t="str">
        <f t="shared" si="15"/>
        <v>CP078-2X Week P CMV</v>
      </c>
      <c r="B81" t="s">
        <v>488</v>
      </c>
      <c r="C81" t="str">
        <f t="shared" si="8"/>
        <v>Augusta</v>
      </c>
      <c r="D81" t="str">
        <f t="shared" si="9"/>
        <v>Y</v>
      </c>
      <c r="E81" t="s">
        <v>1116</v>
      </c>
      <c r="F81" t="str">
        <f t="shared" si="10"/>
        <v>2X Week P CMV</v>
      </c>
      <c r="G81" t="str">
        <f t="shared" si="11"/>
        <v>Specialty</v>
      </c>
      <c r="H81" t="s">
        <v>944</v>
      </c>
      <c r="I81" t="str">
        <f t="shared" si="12"/>
        <v>RETURN - 2nd don of the week -BONUS</v>
      </c>
      <c r="J81" t="s">
        <v>1054</v>
      </c>
      <c r="K81" s="5">
        <v>30</v>
      </c>
      <c r="L81" t="str">
        <f>Table_DataFromNL[[#This Row],[PROFILECODE]]&amp;"-"&amp;Table_DataFromNL[[#This Row],[RULENAME]]</f>
        <v>CP078-2X Week P CMV</v>
      </c>
      <c r="M81" t="str">
        <f t="shared" si="13"/>
        <v>CP078-2X Week P CMV</v>
      </c>
      <c r="N81" t="str">
        <f t="shared" si="14"/>
        <v>CP078-2X Week P CMV</v>
      </c>
    </row>
    <row r="82" spans="1:14" hidden="1" x14ac:dyDescent="0.45">
      <c r="A82" t="str">
        <f t="shared" si="15"/>
        <v>CP078-RETURN - 2nd don of the week -BONUS</v>
      </c>
      <c r="B82" t="s">
        <v>488</v>
      </c>
      <c r="C82" t="str">
        <f t="shared" si="8"/>
        <v>Augusta</v>
      </c>
      <c r="D82" t="str">
        <f t="shared" si="9"/>
        <v>Y</v>
      </c>
      <c r="E82" t="s">
        <v>1116</v>
      </c>
      <c r="F82" t="str">
        <f t="shared" si="10"/>
        <v>RETURN - 2nd don of the week -BONUS</v>
      </c>
      <c r="G82" t="str">
        <f t="shared" si="11"/>
        <v>Marketing</v>
      </c>
      <c r="H82" t="s">
        <v>1055</v>
      </c>
      <c r="I82">
        <f t="shared" si="12"/>
        <v>26</v>
      </c>
      <c r="J82" t="s">
        <v>1054</v>
      </c>
      <c r="K82" s="5">
        <v>30</v>
      </c>
      <c r="L82" t="str">
        <f>Table_DataFromNL[[#This Row],[PROFILECODE]]&amp;"-"&amp;Table_DataFromNL[[#This Row],[RULENAME]]</f>
        <v>CP078-2X Week P NSP NS</v>
      </c>
      <c r="M82" t="str">
        <f t="shared" si="13"/>
        <v>CP078-RETURN - 2nd don of the week -BONUS</v>
      </c>
      <c r="N82" t="e">
        <f t="shared" si="14"/>
        <v>#N/A</v>
      </c>
    </row>
    <row r="83" spans="1:14" hidden="1" x14ac:dyDescent="0.45">
      <c r="A83" t="str">
        <f t="shared" si="15"/>
        <v>CP078-RETURN - 2nd don of the week -BONUS</v>
      </c>
      <c r="B83" t="s">
        <v>488</v>
      </c>
      <c r="C83" t="str">
        <f t="shared" si="8"/>
        <v>Augusta</v>
      </c>
      <c r="D83" t="str">
        <f t="shared" si="9"/>
        <v>Y</v>
      </c>
      <c r="E83" t="s">
        <v>1116</v>
      </c>
      <c r="F83" t="str">
        <f t="shared" si="10"/>
        <v>RETURN - 2nd don of the week -BONUS</v>
      </c>
      <c r="G83" t="str">
        <f t="shared" si="11"/>
        <v>Marketing</v>
      </c>
      <c r="H83" t="s">
        <v>1056</v>
      </c>
      <c r="I83" t="str">
        <f t="shared" si="12"/>
        <v>RETURN - 2nd don of the week -BONUS</v>
      </c>
      <c r="J83" t="s">
        <v>1054</v>
      </c>
      <c r="K83" s="5">
        <v>30</v>
      </c>
      <c r="L83" t="str">
        <f>Table_DataFromNL[[#This Row],[PROFILECODE]]&amp;"-"&amp;Table_DataFromNL[[#This Row],[RULENAME]]</f>
        <v>CP078-2X Week P NSP Non EU</v>
      </c>
      <c r="M83" t="str">
        <f t="shared" si="13"/>
        <v>CP078-RETURN - 2nd don of the week -BONUS</v>
      </c>
      <c r="N83" t="e">
        <f t="shared" si="14"/>
        <v>#N/A</v>
      </c>
    </row>
    <row r="84" spans="1:14" hidden="1" x14ac:dyDescent="0.45">
      <c r="A84" t="str">
        <f t="shared" si="15"/>
        <v>CP078-2X Week P Normal Source PL</v>
      </c>
      <c r="B84" t="s">
        <v>488</v>
      </c>
      <c r="C84" t="str">
        <f t="shared" si="8"/>
        <v>Augusta</v>
      </c>
      <c r="D84" t="str">
        <f t="shared" si="9"/>
        <v>Y</v>
      </c>
      <c r="E84" t="s">
        <v>1116</v>
      </c>
      <c r="F84" t="str">
        <f t="shared" si="10"/>
        <v>2X Week P Normal Source PL</v>
      </c>
      <c r="G84" t="str">
        <f t="shared" si="11"/>
        <v>Specialty</v>
      </c>
      <c r="H84" t="s">
        <v>1026</v>
      </c>
      <c r="I84" t="str">
        <f t="shared" si="12"/>
        <v>RETURN - 2nd don of the week -BONUS</v>
      </c>
      <c r="J84" t="s">
        <v>1054</v>
      </c>
      <c r="K84" s="5">
        <v>30</v>
      </c>
      <c r="L84" t="str">
        <f>Table_DataFromNL[[#This Row],[PROFILECODE]]&amp;"-"&amp;Table_DataFromNL[[#This Row],[RULENAME]]</f>
        <v>CP078-2X Week P Normal Source PL</v>
      </c>
      <c r="M84" t="e">
        <f t="shared" si="13"/>
        <v>#N/A</v>
      </c>
      <c r="N84" t="e">
        <f t="shared" si="14"/>
        <v>#N/A</v>
      </c>
    </row>
    <row r="85" spans="1:14" hidden="1" x14ac:dyDescent="0.45">
      <c r="A85" t="str">
        <f t="shared" si="15"/>
        <v>CP078-2X Week P RSV Pre-Existing</v>
      </c>
      <c r="B85" t="s">
        <v>488</v>
      </c>
      <c r="C85" t="str">
        <f t="shared" si="8"/>
        <v>Augusta</v>
      </c>
      <c r="D85" t="str">
        <f t="shared" si="9"/>
        <v>Y</v>
      </c>
      <c r="E85" t="s">
        <v>1116</v>
      </c>
      <c r="F85" t="str">
        <f t="shared" si="10"/>
        <v>2X Week P RSV Pre-Existing</v>
      </c>
      <c r="G85" t="str">
        <f t="shared" si="11"/>
        <v>Specialty</v>
      </c>
      <c r="H85" t="s">
        <v>945</v>
      </c>
      <c r="I85" t="str">
        <f t="shared" si="12"/>
        <v>RETURN - 2nd don of the week -BONUS</v>
      </c>
      <c r="J85" t="s">
        <v>1054</v>
      </c>
      <c r="K85" s="5">
        <v>40</v>
      </c>
      <c r="L85" t="str">
        <f>Table_DataFromNL[[#This Row],[PROFILECODE]]&amp;"-"&amp;Table_DataFromNL[[#This Row],[RULENAME]]</f>
        <v>CP078-2X Week P RSV Pre-Existing</v>
      </c>
      <c r="M85" t="str">
        <f t="shared" si="13"/>
        <v>CP078-2X Week P RSV Pre-Existing</v>
      </c>
      <c r="N85" t="str">
        <f t="shared" si="14"/>
        <v>CP078-2X Week P RSV Pre-Existing</v>
      </c>
    </row>
    <row r="86" spans="1:14" hidden="1" x14ac:dyDescent="0.45">
      <c r="A86" t="str">
        <f t="shared" si="15"/>
        <v>CP078-2X Week P Rabies</v>
      </c>
      <c r="B86" t="s">
        <v>488</v>
      </c>
      <c r="C86" t="str">
        <f t="shared" si="8"/>
        <v>Augusta</v>
      </c>
      <c r="D86" t="str">
        <f t="shared" si="9"/>
        <v>Y</v>
      </c>
      <c r="E86" t="s">
        <v>1116</v>
      </c>
      <c r="F86" t="str">
        <f t="shared" si="10"/>
        <v>2X Week P Rabies</v>
      </c>
      <c r="G86" t="str">
        <f t="shared" si="11"/>
        <v>Specialty</v>
      </c>
      <c r="H86" t="s">
        <v>973</v>
      </c>
      <c r="I86" t="str">
        <f t="shared" si="12"/>
        <v>RETURN - 2nd don of the week -BONUS</v>
      </c>
      <c r="J86" t="s">
        <v>1054</v>
      </c>
      <c r="K86" s="5">
        <v>30</v>
      </c>
      <c r="L86" t="str">
        <f>Table_DataFromNL[[#This Row],[PROFILECODE]]&amp;"-"&amp;Table_DataFromNL[[#This Row],[RULENAME]]</f>
        <v>CP078-2X Week P Rabies</v>
      </c>
      <c r="M86" t="str">
        <f t="shared" si="13"/>
        <v>CP078-2X Week P Rabies</v>
      </c>
      <c r="N86" t="str">
        <f t="shared" si="14"/>
        <v>CP078-2X Week P Rabies</v>
      </c>
    </row>
    <row r="87" spans="1:14" hidden="1" x14ac:dyDescent="0.45">
      <c r="A87" t="str">
        <f t="shared" si="15"/>
        <v>CP078-2X Week P Rabies HT</v>
      </c>
      <c r="B87" t="s">
        <v>488</v>
      </c>
      <c r="C87" t="str">
        <f t="shared" si="8"/>
        <v>Augusta</v>
      </c>
      <c r="D87" t="str">
        <f t="shared" si="9"/>
        <v>Y</v>
      </c>
      <c r="E87" t="s">
        <v>1116</v>
      </c>
      <c r="F87" t="str">
        <f t="shared" si="10"/>
        <v>2X Week P Rabies HT</v>
      </c>
      <c r="G87" t="str">
        <f t="shared" si="11"/>
        <v>Specialty</v>
      </c>
      <c r="H87" t="s">
        <v>974</v>
      </c>
      <c r="I87" t="str">
        <f t="shared" si="12"/>
        <v>RETURN - 2nd don of the week -BONUS</v>
      </c>
      <c r="J87" t="s">
        <v>1054</v>
      </c>
      <c r="K87" s="5">
        <v>30</v>
      </c>
      <c r="L87" t="str">
        <f>Table_DataFromNL[[#This Row],[PROFILECODE]]&amp;"-"&amp;Table_DataFromNL[[#This Row],[RULENAME]]</f>
        <v>CP078-2X Week P Rabies HT</v>
      </c>
      <c r="M87" t="str">
        <f t="shared" si="13"/>
        <v>CP078-2X Week P Rabies HT</v>
      </c>
      <c r="N87" t="str">
        <f t="shared" si="14"/>
        <v>CP078-2X Week P Rabies HT</v>
      </c>
    </row>
    <row r="88" spans="1:14" hidden="1" x14ac:dyDescent="0.45">
      <c r="A88" t="str">
        <f t="shared" si="15"/>
        <v>CP078-2X Week P Tetanus</v>
      </c>
      <c r="B88" t="s">
        <v>488</v>
      </c>
      <c r="C88" t="str">
        <f t="shared" si="8"/>
        <v>Augusta</v>
      </c>
      <c r="D88" t="str">
        <f t="shared" si="9"/>
        <v>Y</v>
      </c>
      <c r="E88" t="s">
        <v>1116</v>
      </c>
      <c r="F88" t="str">
        <f t="shared" si="10"/>
        <v>2X Week P Tetanus</v>
      </c>
      <c r="G88" t="str">
        <f t="shared" si="11"/>
        <v>Specialty</v>
      </c>
      <c r="H88" t="s">
        <v>965</v>
      </c>
      <c r="I88" t="str">
        <f t="shared" si="12"/>
        <v>RETURN - 2nd don of the week -BONUS</v>
      </c>
      <c r="J88" t="s">
        <v>1054</v>
      </c>
      <c r="K88" s="5">
        <v>30</v>
      </c>
      <c r="L88" t="str">
        <f>Table_DataFromNL[[#This Row],[PROFILECODE]]&amp;"-"&amp;Table_DataFromNL[[#This Row],[RULENAME]]</f>
        <v>CP078-2X Week P Tetanus</v>
      </c>
      <c r="M88" t="str">
        <f t="shared" si="13"/>
        <v>CP078-2X Week P Tetanus</v>
      </c>
      <c r="N88" t="str">
        <f t="shared" si="14"/>
        <v>CP078-2X Week P Tetanus</v>
      </c>
    </row>
    <row r="89" spans="1:14" hidden="1" x14ac:dyDescent="0.45">
      <c r="A89" t="str">
        <f t="shared" si="15"/>
        <v>CP078-2X Week P Tetanus PE</v>
      </c>
      <c r="B89" t="s">
        <v>488</v>
      </c>
      <c r="C89" t="str">
        <f t="shared" si="8"/>
        <v>Augusta</v>
      </c>
      <c r="D89" t="str">
        <f t="shared" si="9"/>
        <v>Y</v>
      </c>
      <c r="E89" t="s">
        <v>1116</v>
      </c>
      <c r="F89" t="str">
        <f t="shared" si="10"/>
        <v>2X Week P Tetanus PE</v>
      </c>
      <c r="G89" t="str">
        <f t="shared" si="11"/>
        <v>Specialty</v>
      </c>
      <c r="H89" t="s">
        <v>966</v>
      </c>
      <c r="I89" t="str">
        <f t="shared" si="12"/>
        <v>RETURN - 2nd don of the week -BONUS</v>
      </c>
      <c r="J89" t="s">
        <v>1054</v>
      </c>
      <c r="K89" s="5">
        <v>30</v>
      </c>
      <c r="L89" t="str">
        <f>Table_DataFromNL[[#This Row],[PROFILECODE]]&amp;"-"&amp;Table_DataFromNL[[#This Row],[RULENAME]]</f>
        <v>CP078-2X Week P Tetanus PE</v>
      </c>
      <c r="M89" t="str">
        <f t="shared" si="13"/>
        <v>CP078-2X Week P Tetanus PE</v>
      </c>
      <c r="N89" t="str">
        <f t="shared" si="14"/>
        <v>CP078-2X Week P Tetanus PE</v>
      </c>
    </row>
    <row r="90" spans="1:14" hidden="1" x14ac:dyDescent="0.45">
      <c r="A90" t="str">
        <f t="shared" si="15"/>
        <v>CP078-RETURN - 5th don of the month -BONUS</v>
      </c>
      <c r="B90" t="s">
        <v>488</v>
      </c>
      <c r="C90" t="str">
        <f t="shared" si="8"/>
        <v>Augusta</v>
      </c>
      <c r="D90" t="str">
        <f t="shared" si="9"/>
        <v>Y</v>
      </c>
      <c r="E90" t="s">
        <v>1116</v>
      </c>
      <c r="F90" t="str">
        <f t="shared" si="10"/>
        <v>RETURN - 5th don of the month -BONUS</v>
      </c>
      <c r="G90" t="str">
        <f t="shared" si="11"/>
        <v>Marketing</v>
      </c>
      <c r="H90" t="s">
        <v>1057</v>
      </c>
      <c r="I90">
        <f t="shared" si="12"/>
        <v>27</v>
      </c>
      <c r="J90" t="s">
        <v>1054</v>
      </c>
      <c r="K90" s="5">
        <v>20</v>
      </c>
      <c r="L90" t="str">
        <f>Table_DataFromNL[[#This Row],[PROFILECODE]]&amp;"-"&amp;Table_DataFromNL[[#This Row],[RULENAME]]</f>
        <v>CP078-5X Month</v>
      </c>
      <c r="M90" t="str">
        <f t="shared" si="13"/>
        <v>CP078-RETURN - 5th don of the month -BONUS</v>
      </c>
      <c r="N90" t="e">
        <f t="shared" si="14"/>
        <v>#N/A</v>
      </c>
    </row>
    <row r="91" spans="1:14" hidden="1" x14ac:dyDescent="0.45">
      <c r="A91" t="str">
        <f t="shared" si="15"/>
        <v>CP078-College ID Standard Bonus</v>
      </c>
      <c r="B91" t="s">
        <v>488</v>
      </c>
      <c r="C91" t="str">
        <f t="shared" si="8"/>
        <v>Augusta</v>
      </c>
      <c r="D91" t="str">
        <f t="shared" si="9"/>
        <v>Y</v>
      </c>
      <c r="E91" t="s">
        <v>1116</v>
      </c>
      <c r="F91" t="str">
        <f t="shared" si="10"/>
        <v>College ID Standard Bonus</v>
      </c>
      <c r="G91">
        <f t="shared" si="11"/>
        <v>0</v>
      </c>
      <c r="H91" t="s">
        <v>1062</v>
      </c>
      <c r="I91">
        <f t="shared" si="12"/>
        <v>0</v>
      </c>
      <c r="J91" t="s">
        <v>1054</v>
      </c>
      <c r="K91" s="5">
        <v>5</v>
      </c>
      <c r="L91" t="str">
        <f>Table_DataFromNL[[#This Row],[PROFILECODE]]&amp;"-"&amp;Table_DataFromNL[[#This Row],[RULENAME]]</f>
        <v>CP078-College ID Standard Bonus</v>
      </c>
      <c r="M91" t="e">
        <f t="shared" si="13"/>
        <v>#N/A</v>
      </c>
      <c r="N91" t="e">
        <f t="shared" si="14"/>
        <v>#N/A</v>
      </c>
    </row>
    <row r="92" spans="1:14" hidden="1" x14ac:dyDescent="0.45">
      <c r="A92" t="str">
        <f t="shared" si="15"/>
        <v>CP078-Employee Donor</v>
      </c>
      <c r="B92" t="s">
        <v>488</v>
      </c>
      <c r="C92" t="str">
        <f t="shared" si="8"/>
        <v>Augusta</v>
      </c>
      <c r="D92" t="str">
        <f t="shared" si="9"/>
        <v>Y</v>
      </c>
      <c r="E92" t="s">
        <v>1116</v>
      </c>
      <c r="F92" t="str">
        <f t="shared" si="10"/>
        <v>Employee Donor</v>
      </c>
      <c r="G92">
        <f t="shared" si="11"/>
        <v>0</v>
      </c>
      <c r="H92" t="s">
        <v>1063</v>
      </c>
      <c r="I92">
        <f t="shared" si="12"/>
        <v>0</v>
      </c>
      <c r="J92" t="s">
        <v>1054</v>
      </c>
      <c r="K92" s="5">
        <v>90</v>
      </c>
      <c r="L92" t="str">
        <f>Table_DataFromNL[[#This Row],[PROFILECODE]]&amp;"-"&amp;Table_DataFromNL[[#This Row],[RULENAME]]</f>
        <v>CP078-Employee Donor</v>
      </c>
      <c r="M92" t="e">
        <f t="shared" si="13"/>
        <v>#N/A</v>
      </c>
      <c r="N92" t="e">
        <f t="shared" si="14"/>
        <v>#N/A</v>
      </c>
    </row>
    <row r="93" spans="1:14" hidden="1" x14ac:dyDescent="0.45">
      <c r="A93" t="str">
        <f t="shared" si="15"/>
        <v>CP078-Military ID</v>
      </c>
      <c r="B93" t="s">
        <v>488</v>
      </c>
      <c r="C93" t="str">
        <f t="shared" si="8"/>
        <v>Augusta</v>
      </c>
      <c r="D93" t="str">
        <f t="shared" si="9"/>
        <v>Y</v>
      </c>
      <c r="E93" t="s">
        <v>1116</v>
      </c>
      <c r="F93" t="str">
        <f t="shared" si="10"/>
        <v>Military ID</v>
      </c>
      <c r="G93">
        <f t="shared" si="11"/>
        <v>0</v>
      </c>
      <c r="H93" t="s">
        <v>1064</v>
      </c>
      <c r="I93">
        <f t="shared" si="12"/>
        <v>0</v>
      </c>
      <c r="J93" t="s">
        <v>1054</v>
      </c>
      <c r="K93" s="5">
        <v>5</v>
      </c>
      <c r="L93" t="str">
        <f>Table_DataFromNL[[#This Row],[PROFILECODE]]&amp;"-"&amp;Table_DataFromNL[[#This Row],[RULENAME]]</f>
        <v>CP078-Military ID</v>
      </c>
      <c r="M93" t="e">
        <f t="shared" si="13"/>
        <v>#N/A</v>
      </c>
      <c r="N93" t="e">
        <f t="shared" si="14"/>
        <v>#N/A</v>
      </c>
    </row>
    <row r="94" spans="1:14" hidden="1" x14ac:dyDescent="0.45">
      <c r="A94" t="str">
        <f t="shared" si="15"/>
        <v>CP078-NEW DONOR -1st</v>
      </c>
      <c r="B94" t="s">
        <v>488</v>
      </c>
      <c r="C94" t="str">
        <f t="shared" si="8"/>
        <v>Augusta</v>
      </c>
      <c r="D94" t="str">
        <f t="shared" si="9"/>
        <v>Y</v>
      </c>
      <c r="E94" t="s">
        <v>1116</v>
      </c>
      <c r="F94" t="str">
        <f t="shared" si="10"/>
        <v>NEW DONOR -1st</v>
      </c>
      <c r="G94" t="str">
        <f t="shared" si="11"/>
        <v>Marketing</v>
      </c>
      <c r="H94" t="s">
        <v>1065</v>
      </c>
      <c r="I94">
        <f t="shared" si="12"/>
        <v>1</v>
      </c>
      <c r="J94" t="s">
        <v>1054</v>
      </c>
      <c r="K94" s="5">
        <v>100</v>
      </c>
      <c r="L94" t="str">
        <f>Table_DataFromNL[[#This Row],[PROFILECODE]]&amp;"-"&amp;Table_DataFromNL[[#This Row],[RULENAME]]</f>
        <v>CP078-New Donor 1st Visit-Bonus</v>
      </c>
      <c r="M94" t="str">
        <f t="shared" si="13"/>
        <v>CP078-NEW DONOR -1st</v>
      </c>
      <c r="N94" t="e">
        <f t="shared" si="14"/>
        <v>#N/A</v>
      </c>
    </row>
    <row r="95" spans="1:14" hidden="1" x14ac:dyDescent="0.45">
      <c r="A95" t="str">
        <f t="shared" si="15"/>
        <v>CP078-NEW DONOR -2nd</v>
      </c>
      <c r="B95" t="s">
        <v>488</v>
      </c>
      <c r="C95" t="str">
        <f t="shared" si="8"/>
        <v>Augusta</v>
      </c>
      <c r="D95" t="str">
        <f t="shared" si="9"/>
        <v>Y</v>
      </c>
      <c r="E95" t="s">
        <v>1116</v>
      </c>
      <c r="F95" t="str">
        <f t="shared" si="10"/>
        <v>NEW DONOR -2nd</v>
      </c>
      <c r="G95" t="str">
        <f t="shared" si="11"/>
        <v>Marketing</v>
      </c>
      <c r="H95" t="s">
        <v>1066</v>
      </c>
      <c r="I95">
        <f t="shared" si="12"/>
        <v>2</v>
      </c>
      <c r="J95" t="s">
        <v>1054</v>
      </c>
      <c r="K95" s="5">
        <v>100</v>
      </c>
      <c r="L95" t="str">
        <f>Table_DataFromNL[[#This Row],[PROFILECODE]]&amp;"-"&amp;Table_DataFromNL[[#This Row],[RULENAME]]</f>
        <v>CP078-New Donor 2nd Visit-Bonus</v>
      </c>
      <c r="M95" t="str">
        <f t="shared" si="13"/>
        <v>CP078-NEW DONOR -2nd</v>
      </c>
      <c r="N95" t="e">
        <f t="shared" si="14"/>
        <v>#N/A</v>
      </c>
    </row>
    <row r="96" spans="1:14" hidden="1" x14ac:dyDescent="0.45">
      <c r="A96" t="str">
        <f t="shared" si="15"/>
        <v>CP078-NEW DONOR -3rd</v>
      </c>
      <c r="B96" t="s">
        <v>488</v>
      </c>
      <c r="C96" t="str">
        <f t="shared" si="8"/>
        <v>Augusta</v>
      </c>
      <c r="D96" t="str">
        <f t="shared" si="9"/>
        <v>Y</v>
      </c>
      <c r="E96" t="s">
        <v>1116</v>
      </c>
      <c r="F96" t="str">
        <f t="shared" si="10"/>
        <v>NEW DONOR -3rd</v>
      </c>
      <c r="G96" t="str">
        <f t="shared" si="11"/>
        <v>Marketing</v>
      </c>
      <c r="H96" t="s">
        <v>1067</v>
      </c>
      <c r="I96">
        <f t="shared" si="12"/>
        <v>3</v>
      </c>
      <c r="J96" t="s">
        <v>1054</v>
      </c>
      <c r="K96" s="5">
        <v>100</v>
      </c>
      <c r="L96" t="str">
        <f>Table_DataFromNL[[#This Row],[PROFILECODE]]&amp;"-"&amp;Table_DataFromNL[[#This Row],[RULENAME]]</f>
        <v>CP078-New Donor 3rd Visit-Bonus</v>
      </c>
      <c r="M96" t="str">
        <f t="shared" si="13"/>
        <v>CP078-NEW DONOR -3rd</v>
      </c>
      <c r="N96" t="e">
        <f t="shared" si="14"/>
        <v>#N/A</v>
      </c>
    </row>
    <row r="97" spans="1:14" hidden="1" x14ac:dyDescent="0.45">
      <c r="A97" t="str">
        <f t="shared" si="15"/>
        <v>CP078-NEW DONOR -4th</v>
      </c>
      <c r="B97" t="s">
        <v>488</v>
      </c>
      <c r="C97" t="str">
        <f t="shared" si="8"/>
        <v>Augusta</v>
      </c>
      <c r="D97" t="str">
        <f t="shared" si="9"/>
        <v>Y</v>
      </c>
      <c r="E97" t="s">
        <v>1116</v>
      </c>
      <c r="F97" t="str">
        <f t="shared" si="10"/>
        <v>NEW DONOR -4th</v>
      </c>
      <c r="G97" t="str">
        <f t="shared" si="11"/>
        <v>Marketing</v>
      </c>
      <c r="H97" t="s">
        <v>1068</v>
      </c>
      <c r="I97">
        <f t="shared" si="12"/>
        <v>4</v>
      </c>
      <c r="J97" t="s">
        <v>1054</v>
      </c>
      <c r="K97" s="5">
        <v>100</v>
      </c>
      <c r="L97" t="str">
        <f>Table_DataFromNL[[#This Row],[PROFILECODE]]&amp;"-"&amp;Table_DataFromNL[[#This Row],[RULENAME]]</f>
        <v>CP078-New Donor 4th Visit-Bonus</v>
      </c>
      <c r="M97" t="str">
        <f t="shared" si="13"/>
        <v>CP078-NEW DONOR -4th</v>
      </c>
      <c r="N97" t="e">
        <f t="shared" si="14"/>
        <v>#N/A</v>
      </c>
    </row>
    <row r="98" spans="1:14" hidden="1" x14ac:dyDescent="0.45">
      <c r="A98" t="str">
        <f t="shared" si="15"/>
        <v>CP078-NEW DONOR -5th</v>
      </c>
      <c r="B98" t="s">
        <v>488</v>
      </c>
      <c r="C98" t="str">
        <f t="shared" si="8"/>
        <v>Augusta</v>
      </c>
      <c r="D98" t="str">
        <f t="shared" si="9"/>
        <v>Y</v>
      </c>
      <c r="E98" t="s">
        <v>1116</v>
      </c>
      <c r="F98" t="str">
        <f t="shared" si="10"/>
        <v>NEW DONOR -5th</v>
      </c>
      <c r="G98" t="str">
        <f t="shared" si="11"/>
        <v>Marketing</v>
      </c>
      <c r="H98" t="s">
        <v>1069</v>
      </c>
      <c r="I98">
        <f t="shared" si="12"/>
        <v>5</v>
      </c>
      <c r="J98" t="s">
        <v>1054</v>
      </c>
      <c r="K98" s="5">
        <v>50</v>
      </c>
      <c r="L98" t="str">
        <f>Table_DataFromNL[[#This Row],[PROFILECODE]]&amp;"-"&amp;Table_DataFromNL[[#This Row],[RULENAME]]</f>
        <v>CP078-New Donor 5th Visit-Bonus</v>
      </c>
      <c r="M98" t="str">
        <f t="shared" si="13"/>
        <v>CP078-NEW DONOR -5th</v>
      </c>
      <c r="N98" t="e">
        <f t="shared" si="14"/>
        <v>#N/A</v>
      </c>
    </row>
    <row r="99" spans="1:14" hidden="1" x14ac:dyDescent="0.45">
      <c r="A99" t="str">
        <f t="shared" si="15"/>
        <v>CP078-NEW DONOR -6th</v>
      </c>
      <c r="B99" t="s">
        <v>488</v>
      </c>
      <c r="C99" t="str">
        <f t="shared" si="8"/>
        <v>Augusta</v>
      </c>
      <c r="D99" t="str">
        <f t="shared" si="9"/>
        <v>Y</v>
      </c>
      <c r="E99" t="s">
        <v>1116</v>
      </c>
      <c r="F99" t="str">
        <f t="shared" si="10"/>
        <v>NEW DONOR -6th</v>
      </c>
      <c r="G99" t="str">
        <f t="shared" si="11"/>
        <v>Marketing</v>
      </c>
      <c r="H99" t="s">
        <v>1070</v>
      </c>
      <c r="I99">
        <f t="shared" si="12"/>
        <v>6</v>
      </c>
      <c r="J99" t="s">
        <v>1054</v>
      </c>
      <c r="K99" s="5">
        <v>50</v>
      </c>
      <c r="L99" t="str">
        <f>Table_DataFromNL[[#This Row],[PROFILECODE]]&amp;"-"&amp;Table_DataFromNL[[#This Row],[RULENAME]]</f>
        <v>CP078-New Donor 6th Visit-Bonus</v>
      </c>
      <c r="M99" t="str">
        <f t="shared" si="13"/>
        <v>CP078-NEW DONOR -6th</v>
      </c>
      <c r="N99" t="e">
        <f t="shared" si="14"/>
        <v>#N/A</v>
      </c>
    </row>
    <row r="100" spans="1:14" hidden="1" x14ac:dyDescent="0.45">
      <c r="A100" t="str">
        <f t="shared" si="15"/>
        <v>CP078-NEW DONOR -7th</v>
      </c>
      <c r="B100" t="s">
        <v>488</v>
      </c>
      <c r="C100" t="str">
        <f t="shared" si="8"/>
        <v>Augusta</v>
      </c>
      <c r="D100" t="str">
        <f t="shared" si="9"/>
        <v>Y</v>
      </c>
      <c r="E100" t="s">
        <v>1116</v>
      </c>
      <c r="F100" t="str">
        <f t="shared" si="10"/>
        <v>NEW DONOR -7th</v>
      </c>
      <c r="G100" t="str">
        <f t="shared" si="11"/>
        <v>Marketing</v>
      </c>
      <c r="H100" t="s">
        <v>1071</v>
      </c>
      <c r="I100">
        <f t="shared" si="12"/>
        <v>7</v>
      </c>
      <c r="J100" t="s">
        <v>1054</v>
      </c>
      <c r="K100" s="5">
        <v>50</v>
      </c>
      <c r="L100" t="str">
        <f>Table_DataFromNL[[#This Row],[PROFILECODE]]&amp;"-"&amp;Table_DataFromNL[[#This Row],[RULENAME]]</f>
        <v>CP078-New Donor 7th Visit-Bonus</v>
      </c>
      <c r="M100" t="str">
        <f t="shared" si="13"/>
        <v>CP078-NEW DONOR -7th</v>
      </c>
      <c r="N100" t="e">
        <f t="shared" si="14"/>
        <v>#N/A</v>
      </c>
    </row>
    <row r="101" spans="1:14" hidden="1" x14ac:dyDescent="0.45">
      <c r="A101" t="str">
        <f t="shared" si="15"/>
        <v>CP078-NEW DONOR -8th</v>
      </c>
      <c r="B101" t="s">
        <v>488</v>
      </c>
      <c r="C101" t="str">
        <f t="shared" si="8"/>
        <v>Augusta</v>
      </c>
      <c r="D101" t="str">
        <f t="shared" si="9"/>
        <v>Y</v>
      </c>
      <c r="E101" t="s">
        <v>1116</v>
      </c>
      <c r="F101" t="str">
        <f t="shared" si="10"/>
        <v>NEW DONOR -8th</v>
      </c>
      <c r="G101" t="str">
        <f t="shared" si="11"/>
        <v>Marketing</v>
      </c>
      <c r="H101" t="s">
        <v>1072</v>
      </c>
      <c r="I101">
        <f t="shared" si="12"/>
        <v>8</v>
      </c>
      <c r="J101" t="s">
        <v>1054</v>
      </c>
      <c r="K101" s="5">
        <v>50</v>
      </c>
      <c r="L101" t="str">
        <f>Table_DataFromNL[[#This Row],[PROFILECODE]]&amp;"-"&amp;Table_DataFromNL[[#This Row],[RULENAME]]</f>
        <v>CP078-New Donor 8th Visit-Bonus</v>
      </c>
      <c r="M101" t="str">
        <f t="shared" si="13"/>
        <v>CP078-NEW DONOR -8th</v>
      </c>
      <c r="N101" t="e">
        <f t="shared" si="14"/>
        <v>#N/A</v>
      </c>
    </row>
    <row r="102" spans="1:14" hidden="1" x14ac:dyDescent="0.45">
      <c r="A102" t="str">
        <f t="shared" si="15"/>
        <v>CP078-1B_KEDLeague_Promo_5USD</v>
      </c>
      <c r="B102" t="s">
        <v>488</v>
      </c>
      <c r="C102" t="str">
        <f t="shared" si="8"/>
        <v>Augusta</v>
      </c>
      <c r="D102" t="str">
        <f t="shared" si="9"/>
        <v>Y</v>
      </c>
      <c r="E102" t="s">
        <v>1116</v>
      </c>
      <c r="F102" t="str">
        <f t="shared" si="10"/>
        <v>1B_KEDLeague_Promo_5USD</v>
      </c>
      <c r="G102">
        <f t="shared" si="11"/>
        <v>0</v>
      </c>
      <c r="H102" t="s">
        <v>1073</v>
      </c>
      <c r="I102">
        <f t="shared" si="12"/>
        <v>0</v>
      </c>
      <c r="J102" t="s">
        <v>1074</v>
      </c>
      <c r="K102" s="5">
        <v>5</v>
      </c>
      <c r="L102" t="str">
        <f>Table_DataFromNL[[#This Row],[PROFILECODE]]&amp;"-"&amp;Table_DataFromNL[[#This Row],[RULENAME]]</f>
        <v>CP078-1B_KEDLeague_Promo_5USD</v>
      </c>
      <c r="M102" t="e">
        <f t="shared" si="13"/>
        <v>#N/A</v>
      </c>
      <c r="N102" t="e">
        <f t="shared" si="14"/>
        <v>#N/A</v>
      </c>
    </row>
    <row r="103" spans="1:14" hidden="1" x14ac:dyDescent="0.45">
      <c r="A103" t="str">
        <f t="shared" si="15"/>
        <v>CP078-CALL_10</v>
      </c>
      <c r="B103" t="s">
        <v>488</v>
      </c>
      <c r="C103" t="str">
        <f t="shared" si="8"/>
        <v>Augusta</v>
      </c>
      <c r="D103" t="str">
        <f t="shared" si="9"/>
        <v>Y</v>
      </c>
      <c r="E103" t="s">
        <v>1116</v>
      </c>
      <c r="F103" t="str">
        <f t="shared" si="10"/>
        <v>CALL_10</v>
      </c>
      <c r="G103">
        <f t="shared" si="11"/>
        <v>0</v>
      </c>
      <c r="H103" t="s">
        <v>1075</v>
      </c>
      <c r="I103">
        <f t="shared" si="12"/>
        <v>0</v>
      </c>
      <c r="J103" t="s">
        <v>1074</v>
      </c>
      <c r="K103" s="5">
        <v>10</v>
      </c>
      <c r="L103" t="str">
        <f>Table_DataFromNL[[#This Row],[PROFILECODE]]&amp;"-"&amp;Table_DataFromNL[[#This Row],[RULENAME]]</f>
        <v>CP078-CALL_10</v>
      </c>
      <c r="M103" t="e">
        <f t="shared" si="13"/>
        <v>#N/A</v>
      </c>
      <c r="N103" t="e">
        <f t="shared" si="14"/>
        <v>#N/A</v>
      </c>
    </row>
    <row r="104" spans="1:14" hidden="1" x14ac:dyDescent="0.45">
      <c r="A104" t="str">
        <f t="shared" si="15"/>
        <v>CP078-CALL_15</v>
      </c>
      <c r="B104" t="s">
        <v>488</v>
      </c>
      <c r="C104" t="str">
        <f t="shared" si="8"/>
        <v>Augusta</v>
      </c>
      <c r="D104" t="str">
        <f t="shared" si="9"/>
        <v>Y</v>
      </c>
      <c r="E104" t="s">
        <v>1116</v>
      </c>
      <c r="F104" t="str">
        <f t="shared" si="10"/>
        <v>CALL_15</v>
      </c>
      <c r="G104">
        <f t="shared" si="11"/>
        <v>0</v>
      </c>
      <c r="H104" t="s">
        <v>1076</v>
      </c>
      <c r="I104">
        <f t="shared" si="12"/>
        <v>0</v>
      </c>
      <c r="J104" t="s">
        <v>1074</v>
      </c>
      <c r="K104" s="5">
        <v>15</v>
      </c>
      <c r="L104" t="str">
        <f>Table_DataFromNL[[#This Row],[PROFILECODE]]&amp;"-"&amp;Table_DataFromNL[[#This Row],[RULENAME]]</f>
        <v>CP078-CALL_15</v>
      </c>
      <c r="M104" t="e">
        <f t="shared" si="13"/>
        <v>#N/A</v>
      </c>
      <c r="N104" t="e">
        <f t="shared" si="14"/>
        <v>#N/A</v>
      </c>
    </row>
    <row r="105" spans="1:14" hidden="1" x14ac:dyDescent="0.45">
      <c r="A105" t="str">
        <f t="shared" si="15"/>
        <v>CP078-CALL_25</v>
      </c>
      <c r="B105" t="s">
        <v>488</v>
      </c>
      <c r="C105" t="str">
        <f t="shared" si="8"/>
        <v>Augusta</v>
      </c>
      <c r="D105" t="str">
        <f t="shared" si="9"/>
        <v>Y</v>
      </c>
      <c r="E105" t="s">
        <v>1116</v>
      </c>
      <c r="F105" t="str">
        <f t="shared" si="10"/>
        <v>CALL_25</v>
      </c>
      <c r="G105">
        <f t="shared" si="11"/>
        <v>0</v>
      </c>
      <c r="H105" t="s">
        <v>1077</v>
      </c>
      <c r="I105">
        <f t="shared" si="12"/>
        <v>0</v>
      </c>
      <c r="J105" t="s">
        <v>1074</v>
      </c>
      <c r="K105" s="5">
        <v>25</v>
      </c>
      <c r="L105" t="str">
        <f>Table_DataFromNL[[#This Row],[PROFILECODE]]&amp;"-"&amp;Table_DataFromNL[[#This Row],[RULENAME]]</f>
        <v>CP078-CALL_25</v>
      </c>
      <c r="M105" t="e">
        <f t="shared" si="13"/>
        <v>#N/A</v>
      </c>
      <c r="N105" t="e">
        <f t="shared" si="14"/>
        <v>#N/A</v>
      </c>
    </row>
    <row r="106" spans="1:14" hidden="1" x14ac:dyDescent="0.45">
      <c r="A106" t="str">
        <f t="shared" si="15"/>
        <v>CP078-CALL_5</v>
      </c>
      <c r="B106" t="s">
        <v>488</v>
      </c>
      <c r="C106" t="str">
        <f t="shared" si="8"/>
        <v>Augusta</v>
      </c>
      <c r="D106" t="str">
        <f t="shared" si="9"/>
        <v>Y</v>
      </c>
      <c r="E106" t="s">
        <v>1116</v>
      </c>
      <c r="F106" t="str">
        <f t="shared" si="10"/>
        <v>CALL_5</v>
      </c>
      <c r="G106">
        <f t="shared" si="11"/>
        <v>0</v>
      </c>
      <c r="H106" t="s">
        <v>1078</v>
      </c>
      <c r="I106">
        <f t="shared" si="12"/>
        <v>0</v>
      </c>
      <c r="J106" t="s">
        <v>1074</v>
      </c>
      <c r="K106" s="5">
        <v>5</v>
      </c>
      <c r="L106" t="str">
        <f>Table_DataFromNL[[#This Row],[PROFILECODE]]&amp;"-"&amp;Table_DataFromNL[[#This Row],[RULENAME]]</f>
        <v>CP078-CALL_5</v>
      </c>
      <c r="M106" t="e">
        <f t="shared" si="13"/>
        <v>#N/A</v>
      </c>
      <c r="N106" t="e">
        <f t="shared" si="14"/>
        <v>#N/A</v>
      </c>
    </row>
    <row r="107" spans="1:14" hidden="1" x14ac:dyDescent="0.45">
      <c r="A107" t="str">
        <f t="shared" si="15"/>
        <v>CP078-CMV Lapsed $15 Twice</v>
      </c>
      <c r="B107" t="s">
        <v>488</v>
      </c>
      <c r="C107" t="str">
        <f t="shared" si="8"/>
        <v>Augusta</v>
      </c>
      <c r="D107" t="str">
        <f t="shared" si="9"/>
        <v>Y</v>
      </c>
      <c r="E107" t="s">
        <v>1116</v>
      </c>
      <c r="F107" t="str">
        <f t="shared" si="10"/>
        <v>CMV Lapsed $15 Twice</v>
      </c>
      <c r="G107">
        <f t="shared" si="11"/>
        <v>0</v>
      </c>
      <c r="H107" t="s">
        <v>1079</v>
      </c>
      <c r="I107">
        <f t="shared" si="12"/>
        <v>0</v>
      </c>
      <c r="J107" t="s">
        <v>1074</v>
      </c>
      <c r="K107" s="5">
        <v>15</v>
      </c>
      <c r="L107" t="str">
        <f>Table_DataFromNL[[#This Row],[PROFILECODE]]&amp;"-"&amp;Table_DataFromNL[[#This Row],[RULENAME]]</f>
        <v>CP078-CMV Lapsed $15 Twice</v>
      </c>
      <c r="M107" t="e">
        <f t="shared" si="13"/>
        <v>#N/A</v>
      </c>
      <c r="N107" t="e">
        <f t="shared" si="14"/>
        <v>#N/A</v>
      </c>
    </row>
    <row r="108" spans="1:14" hidden="1" x14ac:dyDescent="0.45">
      <c r="A108" t="str">
        <f t="shared" si="15"/>
        <v>CP078-Community</v>
      </c>
      <c r="B108" t="s">
        <v>488</v>
      </c>
      <c r="C108" t="str">
        <f t="shared" si="8"/>
        <v>Augusta</v>
      </c>
      <c r="D108" t="str">
        <f t="shared" si="9"/>
        <v>Y</v>
      </c>
      <c r="E108" t="s">
        <v>1116</v>
      </c>
      <c r="F108" t="str">
        <f t="shared" si="10"/>
        <v>Community</v>
      </c>
      <c r="G108">
        <f t="shared" si="11"/>
        <v>0</v>
      </c>
      <c r="H108" t="s">
        <v>1080</v>
      </c>
      <c r="I108">
        <f t="shared" si="12"/>
        <v>0</v>
      </c>
      <c r="J108" t="s">
        <v>1074</v>
      </c>
      <c r="K108" s="5">
        <v>5</v>
      </c>
      <c r="L108" t="str">
        <f>Table_DataFromNL[[#This Row],[PROFILECODE]]&amp;"-"&amp;Table_DataFromNL[[#This Row],[RULENAME]]</f>
        <v>CP078-Community</v>
      </c>
      <c r="M108" t="e">
        <f t="shared" si="13"/>
        <v>#N/A</v>
      </c>
      <c r="N108" t="e">
        <f t="shared" si="14"/>
        <v>#N/A</v>
      </c>
    </row>
    <row r="109" spans="1:14" hidden="1" x14ac:dyDescent="0.45">
      <c r="A109" t="str">
        <f t="shared" si="15"/>
        <v>CP078-DENOVO  - Antibody Screen</v>
      </c>
      <c r="B109" t="s">
        <v>488</v>
      </c>
      <c r="C109" t="str">
        <f t="shared" si="8"/>
        <v>Augusta</v>
      </c>
      <c r="D109" t="str">
        <f t="shared" si="9"/>
        <v>Y</v>
      </c>
      <c r="E109" t="s">
        <v>1116</v>
      </c>
      <c r="F109" t="str">
        <f t="shared" si="10"/>
        <v>DENOVO  - Antibody Screen</v>
      </c>
      <c r="G109">
        <f t="shared" si="11"/>
        <v>0</v>
      </c>
      <c r="H109" t="s">
        <v>1081</v>
      </c>
      <c r="I109">
        <f t="shared" si="12"/>
        <v>0</v>
      </c>
      <c r="J109" t="s">
        <v>1074</v>
      </c>
      <c r="K109" s="5">
        <v>300</v>
      </c>
      <c r="L109" t="str">
        <f>Table_DataFromNL[[#This Row],[PROFILECODE]]&amp;"-"&amp;Table_DataFromNL[[#This Row],[RULENAME]]</f>
        <v>CP078-DENOVO  - Antibody Screen</v>
      </c>
      <c r="M109" t="e">
        <f t="shared" si="13"/>
        <v>#N/A</v>
      </c>
      <c r="N109" t="e">
        <f t="shared" si="14"/>
        <v>#N/A</v>
      </c>
    </row>
    <row r="110" spans="1:14" hidden="1" x14ac:dyDescent="0.45">
      <c r="A110" t="str">
        <f t="shared" si="15"/>
        <v>CP078-Denovo - Attendance Bonus</v>
      </c>
      <c r="B110" t="s">
        <v>488</v>
      </c>
      <c r="C110" t="str">
        <f t="shared" si="8"/>
        <v>Augusta</v>
      </c>
      <c r="D110" t="str">
        <f t="shared" si="9"/>
        <v>Y</v>
      </c>
      <c r="E110" t="s">
        <v>1116</v>
      </c>
      <c r="F110" t="str">
        <f t="shared" si="10"/>
        <v>Denovo - Attendance Bonus</v>
      </c>
      <c r="G110">
        <f t="shared" si="11"/>
        <v>0</v>
      </c>
      <c r="H110" t="s">
        <v>1082</v>
      </c>
      <c r="I110">
        <f t="shared" si="12"/>
        <v>0</v>
      </c>
      <c r="J110" t="s">
        <v>1074</v>
      </c>
      <c r="K110" s="5">
        <v>100</v>
      </c>
      <c r="L110" t="str">
        <f>Table_DataFromNL[[#This Row],[PROFILECODE]]&amp;"-"&amp;Table_DataFromNL[[#This Row],[RULENAME]]</f>
        <v>CP078-Denovo - Attendance Bonus</v>
      </c>
      <c r="M110" t="e">
        <f t="shared" si="13"/>
        <v>#N/A</v>
      </c>
      <c r="N110" t="e">
        <f t="shared" si="14"/>
        <v>#N/A</v>
      </c>
    </row>
    <row r="111" spans="1:14" hidden="1" x14ac:dyDescent="0.45">
      <c r="A111" t="str">
        <f t="shared" si="15"/>
        <v>CP078-Denovo - Immunization</v>
      </c>
      <c r="B111" t="s">
        <v>488</v>
      </c>
      <c r="C111" t="str">
        <f t="shared" si="8"/>
        <v>Augusta</v>
      </c>
      <c r="D111" t="str">
        <f t="shared" si="9"/>
        <v>Y</v>
      </c>
      <c r="E111" t="s">
        <v>1116</v>
      </c>
      <c r="F111" t="str">
        <f t="shared" si="10"/>
        <v>Denovo - Immunization</v>
      </c>
      <c r="G111">
        <f t="shared" si="11"/>
        <v>0</v>
      </c>
      <c r="H111" t="s">
        <v>1083</v>
      </c>
      <c r="I111">
        <f t="shared" si="12"/>
        <v>0</v>
      </c>
      <c r="J111" t="s">
        <v>1074</v>
      </c>
      <c r="K111" s="5">
        <v>300</v>
      </c>
      <c r="L111" t="str">
        <f>Table_DataFromNL[[#This Row],[PROFILECODE]]&amp;"-"&amp;Table_DataFromNL[[#This Row],[RULENAME]]</f>
        <v>CP078-Denovo - Immunization</v>
      </c>
      <c r="M111" t="e">
        <f t="shared" si="13"/>
        <v>#N/A</v>
      </c>
      <c r="N111" t="e">
        <f t="shared" si="14"/>
        <v>#N/A</v>
      </c>
    </row>
    <row r="112" spans="1:14" hidden="1" x14ac:dyDescent="0.45">
      <c r="A112" t="str">
        <f t="shared" si="15"/>
        <v>CP078-EMPLOYEE_BONUS_8MONTH_80USD</v>
      </c>
      <c r="B112" t="s">
        <v>488</v>
      </c>
      <c r="C112" t="str">
        <f t="shared" si="8"/>
        <v>Augusta</v>
      </c>
      <c r="D112" t="str">
        <f t="shared" si="9"/>
        <v>Y</v>
      </c>
      <c r="E112" t="s">
        <v>1116</v>
      </c>
      <c r="F112" t="str">
        <f t="shared" si="10"/>
        <v>EMPLOYEE_BONUS_8MONTH_80USD</v>
      </c>
      <c r="G112">
        <f t="shared" si="11"/>
        <v>0</v>
      </c>
      <c r="H112" t="s">
        <v>1084</v>
      </c>
      <c r="I112">
        <f t="shared" si="12"/>
        <v>0</v>
      </c>
      <c r="J112" t="s">
        <v>1074</v>
      </c>
      <c r="K112" s="5">
        <v>80</v>
      </c>
      <c r="L112" t="str">
        <f>Table_DataFromNL[[#This Row],[PROFILECODE]]&amp;"-"&amp;Table_DataFromNL[[#This Row],[RULENAME]]</f>
        <v>CP078-EMPLOYEE_BONUS_8MONTH_80USD</v>
      </c>
      <c r="M112" t="e">
        <f t="shared" si="13"/>
        <v>#N/A</v>
      </c>
      <c r="N112" t="e">
        <f t="shared" si="14"/>
        <v>#N/A</v>
      </c>
    </row>
    <row r="113" spans="1:14" hidden="1" x14ac:dyDescent="0.45">
      <c r="A113" t="str">
        <f t="shared" si="15"/>
        <v>CP078-HANGER_RECRUIT_5USD_once</v>
      </c>
      <c r="B113" t="s">
        <v>488</v>
      </c>
      <c r="C113" t="str">
        <f t="shared" si="8"/>
        <v>Augusta</v>
      </c>
      <c r="D113" t="str">
        <f t="shared" si="9"/>
        <v>Y</v>
      </c>
      <c r="E113" t="s">
        <v>1116</v>
      </c>
      <c r="F113" t="str">
        <f t="shared" si="10"/>
        <v>HANGER_RECRUIT_5USD_once</v>
      </c>
      <c r="G113">
        <f t="shared" si="11"/>
        <v>0</v>
      </c>
      <c r="H113" t="s">
        <v>1085</v>
      </c>
      <c r="I113">
        <f t="shared" si="12"/>
        <v>0</v>
      </c>
      <c r="J113" t="s">
        <v>1074</v>
      </c>
      <c r="K113" s="5">
        <v>5</v>
      </c>
      <c r="L113" t="str">
        <f>Table_DataFromNL[[#This Row],[PROFILECODE]]&amp;"-"&amp;Table_DataFromNL[[#This Row],[RULENAME]]</f>
        <v>CP078-HANGER_RECRUIT_5USD_once</v>
      </c>
      <c r="M113" t="e">
        <f t="shared" si="13"/>
        <v>#N/A</v>
      </c>
      <c r="N113" t="e">
        <f t="shared" si="14"/>
        <v>#N/A</v>
      </c>
    </row>
    <row r="114" spans="1:14" hidden="1" x14ac:dyDescent="0.45">
      <c r="A114" t="str">
        <f t="shared" si="15"/>
        <v>CP078-Immunization Boost Payment</v>
      </c>
      <c r="B114" t="s">
        <v>488</v>
      </c>
      <c r="C114" t="str">
        <f t="shared" si="8"/>
        <v>Augusta</v>
      </c>
      <c r="D114" t="str">
        <f t="shared" si="9"/>
        <v>Y</v>
      </c>
      <c r="E114" t="s">
        <v>1116</v>
      </c>
      <c r="F114" t="str">
        <f t="shared" si="10"/>
        <v>Immunization Boost Payment</v>
      </c>
      <c r="G114">
        <f t="shared" si="11"/>
        <v>0</v>
      </c>
      <c r="H114" t="s">
        <v>1086</v>
      </c>
      <c r="I114">
        <f t="shared" si="12"/>
        <v>0</v>
      </c>
      <c r="J114" t="s">
        <v>1074</v>
      </c>
      <c r="K114" s="5">
        <v>50</v>
      </c>
      <c r="L114" t="str">
        <f>Table_DataFromNL[[#This Row],[PROFILECODE]]&amp;"-"&amp;Table_DataFromNL[[#This Row],[RULENAME]]</f>
        <v>CP078-Immunization Boost Payment</v>
      </c>
      <c r="M114" t="e">
        <f t="shared" si="13"/>
        <v>#N/A</v>
      </c>
      <c r="N114" t="e">
        <f t="shared" si="14"/>
        <v>#N/A</v>
      </c>
    </row>
    <row r="115" spans="1:14" hidden="1" x14ac:dyDescent="0.45">
      <c r="A115" t="str">
        <f t="shared" si="15"/>
        <v>CP078-Immunization Series Payment</v>
      </c>
      <c r="B115" t="s">
        <v>488</v>
      </c>
      <c r="C115" t="str">
        <f t="shared" si="8"/>
        <v>Augusta</v>
      </c>
      <c r="D115" t="str">
        <f t="shared" si="9"/>
        <v>Y</v>
      </c>
      <c r="E115" t="s">
        <v>1116</v>
      </c>
      <c r="F115" t="str">
        <f t="shared" si="10"/>
        <v>Immunization Series Payment</v>
      </c>
      <c r="G115">
        <f t="shared" si="11"/>
        <v>0</v>
      </c>
      <c r="H115" t="s">
        <v>1087</v>
      </c>
      <c r="I115">
        <f t="shared" si="12"/>
        <v>0</v>
      </c>
      <c r="J115" t="s">
        <v>1074</v>
      </c>
      <c r="K115" s="5">
        <v>100</v>
      </c>
      <c r="L115" t="str">
        <f>Table_DataFromNL[[#This Row],[PROFILECODE]]&amp;"-"&amp;Table_DataFromNL[[#This Row],[RULENAME]]</f>
        <v>CP078-Immunization Series Payment</v>
      </c>
      <c r="M115" t="e">
        <f t="shared" si="13"/>
        <v>#N/A</v>
      </c>
      <c r="N115" t="e">
        <f t="shared" si="14"/>
        <v>#N/A</v>
      </c>
    </row>
    <row r="116" spans="1:14" hidden="1" x14ac:dyDescent="0.45">
      <c r="A116" t="str">
        <f t="shared" si="15"/>
        <v>CP078-Inconv Fee $20-$50-Comment Req'd</v>
      </c>
      <c r="B116" t="s">
        <v>488</v>
      </c>
      <c r="C116" t="str">
        <f t="shared" si="8"/>
        <v>Augusta</v>
      </c>
      <c r="D116" t="str">
        <f t="shared" si="9"/>
        <v>Y</v>
      </c>
      <c r="E116" t="s">
        <v>1116</v>
      </c>
      <c r="F116" t="str">
        <f t="shared" si="10"/>
        <v>Inconv Fee $20-$50-Comment Req'd</v>
      </c>
      <c r="G116">
        <f t="shared" si="11"/>
        <v>0</v>
      </c>
      <c r="H116" t="s">
        <v>1088</v>
      </c>
      <c r="I116">
        <f t="shared" si="12"/>
        <v>0</v>
      </c>
      <c r="J116" t="s">
        <v>1074</v>
      </c>
      <c r="K116" s="5">
        <v>50</v>
      </c>
      <c r="L116" t="str">
        <f>Table_DataFromNL[[#This Row],[PROFILECODE]]&amp;"-"&amp;Table_DataFromNL[[#This Row],[RULENAME]]</f>
        <v>CP078-Inconv Fee $20-$50-Comment Req'd</v>
      </c>
      <c r="M116" t="e">
        <f t="shared" si="13"/>
        <v>#N/A</v>
      </c>
      <c r="N116" t="e">
        <f t="shared" si="14"/>
        <v>#N/A</v>
      </c>
    </row>
    <row r="117" spans="1:14" hidden="1" x14ac:dyDescent="0.45">
      <c r="A117" t="str">
        <f t="shared" si="15"/>
        <v>CP078-Inconv Fee $5-$20-Comment Req'd</v>
      </c>
      <c r="B117" t="s">
        <v>488</v>
      </c>
      <c r="C117" t="str">
        <f t="shared" si="8"/>
        <v>Augusta</v>
      </c>
      <c r="D117" t="str">
        <f t="shared" si="9"/>
        <v>Y</v>
      </c>
      <c r="E117" t="s">
        <v>1116</v>
      </c>
      <c r="F117" t="str">
        <f t="shared" si="10"/>
        <v>Inconv Fee $5-$20-Comment Req'd</v>
      </c>
      <c r="G117">
        <f t="shared" si="11"/>
        <v>0</v>
      </c>
      <c r="H117" t="s">
        <v>1089</v>
      </c>
      <c r="I117">
        <f t="shared" si="12"/>
        <v>0</v>
      </c>
      <c r="J117" t="s">
        <v>1074</v>
      </c>
      <c r="K117" s="5">
        <v>20</v>
      </c>
      <c r="L117" t="str">
        <f>Table_DataFromNL[[#This Row],[PROFILECODE]]&amp;"-"&amp;Table_DataFromNL[[#This Row],[RULENAME]]</f>
        <v>CP078-Inconv Fee $5-$20-Comment Req'd</v>
      </c>
      <c r="M117" t="e">
        <f t="shared" si="13"/>
        <v>#N/A</v>
      </c>
      <c r="N117" t="e">
        <f t="shared" si="14"/>
        <v>#N/A</v>
      </c>
    </row>
    <row r="118" spans="1:14" hidden="1" x14ac:dyDescent="0.45">
      <c r="A118" t="str">
        <f t="shared" si="15"/>
        <v>CP078-Inconv Fee$50-$100-Comment Req'd</v>
      </c>
      <c r="B118" t="s">
        <v>488</v>
      </c>
      <c r="C118" t="str">
        <f t="shared" si="8"/>
        <v>Augusta</v>
      </c>
      <c r="D118" t="str">
        <f t="shared" si="9"/>
        <v>Y</v>
      </c>
      <c r="E118" t="s">
        <v>1116</v>
      </c>
      <c r="F118" t="str">
        <f t="shared" si="10"/>
        <v>Inconv Fee$50-$100-Comment Req'd</v>
      </c>
      <c r="G118">
        <f t="shared" si="11"/>
        <v>0</v>
      </c>
      <c r="H118" t="s">
        <v>1090</v>
      </c>
      <c r="I118">
        <f t="shared" si="12"/>
        <v>0</v>
      </c>
      <c r="J118" t="s">
        <v>1074</v>
      </c>
      <c r="K118" s="5">
        <v>100</v>
      </c>
      <c r="L118" t="str">
        <f>Table_DataFromNL[[#This Row],[PROFILECODE]]&amp;"-"&amp;Table_DataFromNL[[#This Row],[RULENAME]]</f>
        <v>CP078-Inconv Fee$50-$100-Comment Req'd</v>
      </c>
      <c r="M118" t="e">
        <f t="shared" si="13"/>
        <v>#N/A</v>
      </c>
      <c r="N118" t="e">
        <f t="shared" si="14"/>
        <v>#N/A</v>
      </c>
    </row>
    <row r="119" spans="1:14" hidden="1" x14ac:dyDescent="0.45">
      <c r="A119" t="str">
        <f t="shared" si="15"/>
        <v>CP078-NSP_ LAPSEDONOR_50_Twice</v>
      </c>
      <c r="B119" t="s">
        <v>488</v>
      </c>
      <c r="C119" t="str">
        <f t="shared" si="8"/>
        <v>Augusta</v>
      </c>
      <c r="D119" t="str">
        <f t="shared" si="9"/>
        <v>Y</v>
      </c>
      <c r="E119" t="s">
        <v>1116</v>
      </c>
      <c r="F119" t="str">
        <f t="shared" si="10"/>
        <v>NSP_ LAPSEDONOR_50_Twice</v>
      </c>
      <c r="G119">
        <f t="shared" si="11"/>
        <v>0</v>
      </c>
      <c r="H119" t="s">
        <v>1091</v>
      </c>
      <c r="I119">
        <f t="shared" si="12"/>
        <v>0</v>
      </c>
      <c r="J119" t="s">
        <v>1074</v>
      </c>
      <c r="K119" s="5">
        <v>50</v>
      </c>
      <c r="L119" t="str">
        <f>Table_DataFromNL[[#This Row],[PROFILECODE]]&amp;"-"&amp;Table_DataFromNL[[#This Row],[RULENAME]]</f>
        <v>CP078-NSP_ LAPSEDONOR_50_Twice</v>
      </c>
      <c r="M119" t="e">
        <f t="shared" si="13"/>
        <v>#N/A</v>
      </c>
      <c r="N119" t="e">
        <f t="shared" si="14"/>
        <v>#N/A</v>
      </c>
    </row>
    <row r="120" spans="1:14" hidden="1" x14ac:dyDescent="0.45">
      <c r="A120" t="str">
        <f t="shared" si="15"/>
        <v>CP078-NSP_LD_25_2X</v>
      </c>
      <c r="B120" t="s">
        <v>488</v>
      </c>
      <c r="C120" t="str">
        <f t="shared" si="8"/>
        <v>Augusta</v>
      </c>
      <c r="D120" t="str">
        <f t="shared" si="9"/>
        <v>Y</v>
      </c>
      <c r="E120" t="s">
        <v>1116</v>
      </c>
      <c r="F120" t="str">
        <f t="shared" si="10"/>
        <v>NSP_LD_25_2X</v>
      </c>
      <c r="G120">
        <f t="shared" si="11"/>
        <v>0</v>
      </c>
      <c r="H120" t="s">
        <v>1092</v>
      </c>
      <c r="I120">
        <f t="shared" si="12"/>
        <v>0</v>
      </c>
      <c r="J120" t="s">
        <v>1074</v>
      </c>
      <c r="K120" s="5">
        <v>25</v>
      </c>
      <c r="L120" t="str">
        <f>Table_DataFromNL[[#This Row],[PROFILECODE]]&amp;"-"&amp;Table_DataFromNL[[#This Row],[RULENAME]]</f>
        <v>CP078-NSP_LD_25_2X</v>
      </c>
      <c r="M120" t="e">
        <f t="shared" si="13"/>
        <v>#N/A</v>
      </c>
      <c r="N120" t="e">
        <f t="shared" si="14"/>
        <v>#N/A</v>
      </c>
    </row>
    <row r="121" spans="1:14" hidden="1" x14ac:dyDescent="0.45">
      <c r="A121" t="str">
        <f t="shared" si="15"/>
        <v>CP078-NSP_LD_50_1X</v>
      </c>
      <c r="B121" t="s">
        <v>488</v>
      </c>
      <c r="C121" t="str">
        <f t="shared" si="8"/>
        <v>Augusta</v>
      </c>
      <c r="D121" t="str">
        <f t="shared" si="9"/>
        <v>Y</v>
      </c>
      <c r="E121" t="s">
        <v>1116</v>
      </c>
      <c r="F121" t="str">
        <f t="shared" si="10"/>
        <v>NSP_LD_50_1X</v>
      </c>
      <c r="G121">
        <f t="shared" si="11"/>
        <v>0</v>
      </c>
      <c r="H121" t="s">
        <v>1093</v>
      </c>
      <c r="I121">
        <f t="shared" si="12"/>
        <v>0</v>
      </c>
      <c r="J121" t="s">
        <v>1074</v>
      </c>
      <c r="K121" s="5">
        <v>50</v>
      </c>
      <c r="L121" t="str">
        <f>Table_DataFromNL[[#This Row],[PROFILECODE]]&amp;"-"&amp;Table_DataFromNL[[#This Row],[RULENAME]]</f>
        <v>CP078-NSP_LD_50_1X</v>
      </c>
      <c r="M121" t="e">
        <f t="shared" si="13"/>
        <v>#N/A</v>
      </c>
      <c r="N121" t="e">
        <f t="shared" si="14"/>
        <v>#N/A</v>
      </c>
    </row>
    <row r="122" spans="1:14" hidden="1" x14ac:dyDescent="0.45">
      <c r="A122" t="str">
        <f t="shared" si="15"/>
        <v>CP078-NSP_ORPHAN_100_once</v>
      </c>
      <c r="B122" t="s">
        <v>488</v>
      </c>
      <c r="C122" t="str">
        <f t="shared" si="8"/>
        <v>Augusta</v>
      </c>
      <c r="D122" t="str">
        <f t="shared" si="9"/>
        <v>Y</v>
      </c>
      <c r="E122" t="s">
        <v>1116</v>
      </c>
      <c r="F122" t="str">
        <f t="shared" si="10"/>
        <v>NSP_ORPHAN_100_once</v>
      </c>
      <c r="G122">
        <f t="shared" si="11"/>
        <v>0</v>
      </c>
      <c r="H122" t="s">
        <v>1094</v>
      </c>
      <c r="I122">
        <f t="shared" si="12"/>
        <v>0</v>
      </c>
      <c r="J122" t="s">
        <v>1074</v>
      </c>
      <c r="K122" s="5">
        <v>100</v>
      </c>
      <c r="L122" t="str">
        <f>Table_DataFromNL[[#This Row],[PROFILECODE]]&amp;"-"&amp;Table_DataFromNL[[#This Row],[RULENAME]]</f>
        <v>CP078-NSP_ORPHAN_100_once</v>
      </c>
      <c r="M122" t="e">
        <f t="shared" si="13"/>
        <v>#N/A</v>
      </c>
      <c r="N122" t="e">
        <f t="shared" si="14"/>
        <v>#N/A</v>
      </c>
    </row>
    <row r="123" spans="1:14" hidden="1" x14ac:dyDescent="0.45">
      <c r="A123" t="str">
        <f t="shared" si="15"/>
        <v>CP078-RSV WEEKLY BONUS 10</v>
      </c>
      <c r="B123" t="s">
        <v>488</v>
      </c>
      <c r="C123" t="str">
        <f t="shared" si="8"/>
        <v>Augusta</v>
      </c>
      <c r="D123" t="str">
        <f t="shared" si="9"/>
        <v>Y</v>
      </c>
      <c r="E123" t="s">
        <v>1116</v>
      </c>
      <c r="F123" t="str">
        <f t="shared" si="10"/>
        <v>RSV WEEKLY BONUS 10</v>
      </c>
      <c r="G123">
        <f t="shared" si="11"/>
        <v>0</v>
      </c>
      <c r="H123" t="s">
        <v>1095</v>
      </c>
      <c r="I123">
        <f t="shared" si="12"/>
        <v>0</v>
      </c>
      <c r="J123" t="s">
        <v>1074</v>
      </c>
      <c r="K123" s="5">
        <v>10</v>
      </c>
      <c r="L123" t="str">
        <f>Table_DataFromNL[[#This Row],[PROFILECODE]]&amp;"-"&amp;Table_DataFromNL[[#This Row],[RULENAME]]</f>
        <v>CP078-RSV WEEKLY BONUS 10</v>
      </c>
      <c r="M123" t="e">
        <f t="shared" si="13"/>
        <v>#N/A</v>
      </c>
      <c r="N123" t="e">
        <f t="shared" si="14"/>
        <v>#N/A</v>
      </c>
    </row>
    <row r="124" spans="1:14" hidden="1" x14ac:dyDescent="0.45">
      <c r="A124" t="str">
        <f t="shared" si="15"/>
        <v>CP078-Restick</v>
      </c>
      <c r="B124" t="s">
        <v>488</v>
      </c>
      <c r="C124" t="str">
        <f t="shared" si="8"/>
        <v>Augusta</v>
      </c>
      <c r="D124" t="str">
        <f t="shared" si="9"/>
        <v>Y</v>
      </c>
      <c r="E124" t="s">
        <v>1116</v>
      </c>
      <c r="F124" t="str">
        <f t="shared" si="10"/>
        <v>Restick</v>
      </c>
      <c r="G124">
        <f t="shared" si="11"/>
        <v>0</v>
      </c>
      <c r="H124" t="s">
        <v>1096</v>
      </c>
      <c r="I124">
        <f t="shared" si="12"/>
        <v>0</v>
      </c>
      <c r="J124" t="s">
        <v>1074</v>
      </c>
      <c r="K124" s="5">
        <v>5</v>
      </c>
      <c r="L124" t="str">
        <f>Table_DataFromNL[[#This Row],[PROFILECODE]]&amp;"-"&amp;Table_DataFromNL[[#This Row],[RULENAME]]</f>
        <v>CP078-Restick</v>
      </c>
      <c r="M124" t="e">
        <f t="shared" si="13"/>
        <v>#N/A</v>
      </c>
      <c r="N124" t="e">
        <f t="shared" si="14"/>
        <v>#N/A</v>
      </c>
    </row>
    <row r="125" spans="1:14" hidden="1" x14ac:dyDescent="0.45">
      <c r="A125" t="str">
        <f t="shared" si="15"/>
        <v>CP078-SCRATCH_1000_USD</v>
      </c>
      <c r="B125" t="s">
        <v>488</v>
      </c>
      <c r="C125" t="str">
        <f t="shared" si="8"/>
        <v>Augusta</v>
      </c>
      <c r="D125" t="str">
        <f t="shared" si="9"/>
        <v>Y</v>
      </c>
      <c r="E125" t="s">
        <v>1116</v>
      </c>
      <c r="F125" t="str">
        <f t="shared" si="10"/>
        <v>SCRATCH_1000_USD</v>
      </c>
      <c r="G125">
        <f t="shared" si="11"/>
        <v>0</v>
      </c>
      <c r="H125" t="s">
        <v>1097</v>
      </c>
      <c r="I125">
        <f t="shared" si="12"/>
        <v>0</v>
      </c>
      <c r="J125" t="s">
        <v>1074</v>
      </c>
      <c r="K125" s="5">
        <v>1000</v>
      </c>
      <c r="L125" t="str">
        <f>Table_DataFromNL[[#This Row],[PROFILECODE]]&amp;"-"&amp;Table_DataFromNL[[#This Row],[RULENAME]]</f>
        <v>CP078-SCRATCH_1000_USD</v>
      </c>
      <c r="M125" t="e">
        <f t="shared" si="13"/>
        <v>#N/A</v>
      </c>
      <c r="N125" t="e">
        <f t="shared" si="14"/>
        <v>#N/A</v>
      </c>
    </row>
    <row r="126" spans="1:14" hidden="1" x14ac:dyDescent="0.45">
      <c r="A126" t="str">
        <f t="shared" si="15"/>
        <v>CP078-SCRATCH_100_USD</v>
      </c>
      <c r="B126" t="s">
        <v>488</v>
      </c>
      <c r="C126" t="str">
        <f t="shared" si="8"/>
        <v>Augusta</v>
      </c>
      <c r="D126" t="str">
        <f t="shared" si="9"/>
        <v>Y</v>
      </c>
      <c r="E126" t="s">
        <v>1116</v>
      </c>
      <c r="F126" t="str">
        <f t="shared" si="10"/>
        <v>SCRATCH_100_USD</v>
      </c>
      <c r="G126">
        <f t="shared" si="11"/>
        <v>0</v>
      </c>
      <c r="H126" t="s">
        <v>1098</v>
      </c>
      <c r="I126">
        <f t="shared" si="12"/>
        <v>0</v>
      </c>
      <c r="J126" t="s">
        <v>1074</v>
      </c>
      <c r="K126" s="5">
        <v>100</v>
      </c>
      <c r="L126" t="str">
        <f>Table_DataFromNL[[#This Row],[PROFILECODE]]&amp;"-"&amp;Table_DataFromNL[[#This Row],[RULENAME]]</f>
        <v>CP078-SCRATCH_100_USD</v>
      </c>
      <c r="M126" t="e">
        <f t="shared" si="13"/>
        <v>#N/A</v>
      </c>
      <c r="N126" t="e">
        <f t="shared" si="14"/>
        <v>#N/A</v>
      </c>
    </row>
    <row r="127" spans="1:14" hidden="1" x14ac:dyDescent="0.45">
      <c r="A127" t="str">
        <f t="shared" si="15"/>
        <v>CP078-SCRATCH_10_USD</v>
      </c>
      <c r="B127" t="s">
        <v>488</v>
      </c>
      <c r="C127" t="str">
        <f t="shared" si="8"/>
        <v>Augusta</v>
      </c>
      <c r="D127" t="str">
        <f t="shared" si="9"/>
        <v>Y</v>
      </c>
      <c r="E127" t="s">
        <v>1116</v>
      </c>
      <c r="F127" t="str">
        <f t="shared" si="10"/>
        <v>SCRATCH_10_USD</v>
      </c>
      <c r="G127">
        <f t="shared" si="11"/>
        <v>0</v>
      </c>
      <c r="H127" t="s">
        <v>1099</v>
      </c>
      <c r="I127">
        <f t="shared" si="12"/>
        <v>0</v>
      </c>
      <c r="J127" t="s">
        <v>1074</v>
      </c>
      <c r="K127" s="5">
        <v>10</v>
      </c>
      <c r="L127" t="str">
        <f>Table_DataFromNL[[#This Row],[PROFILECODE]]&amp;"-"&amp;Table_DataFromNL[[#This Row],[RULENAME]]</f>
        <v>CP078-SCRATCH_10_USD</v>
      </c>
      <c r="M127" t="e">
        <f t="shared" si="13"/>
        <v>#N/A</v>
      </c>
      <c r="N127" t="e">
        <f t="shared" si="14"/>
        <v>#N/A</v>
      </c>
    </row>
    <row r="128" spans="1:14" hidden="1" x14ac:dyDescent="0.45">
      <c r="A128" t="str">
        <f t="shared" si="15"/>
        <v>CP078-SCRATCH_20_USD</v>
      </c>
      <c r="B128" t="s">
        <v>488</v>
      </c>
      <c r="C128" t="str">
        <f t="shared" si="8"/>
        <v>Augusta</v>
      </c>
      <c r="D128" t="str">
        <f t="shared" si="9"/>
        <v>Y</v>
      </c>
      <c r="E128" t="s">
        <v>1116</v>
      </c>
      <c r="F128" t="str">
        <f t="shared" si="10"/>
        <v>SCRATCH_20_USD</v>
      </c>
      <c r="G128">
        <f t="shared" si="11"/>
        <v>0</v>
      </c>
      <c r="H128" t="s">
        <v>1100</v>
      </c>
      <c r="I128">
        <f t="shared" si="12"/>
        <v>0</v>
      </c>
      <c r="J128" t="s">
        <v>1074</v>
      </c>
      <c r="K128" s="5">
        <v>20</v>
      </c>
      <c r="L128" t="str">
        <f>Table_DataFromNL[[#This Row],[PROFILECODE]]&amp;"-"&amp;Table_DataFromNL[[#This Row],[RULENAME]]</f>
        <v>CP078-SCRATCH_20_USD</v>
      </c>
      <c r="M128" t="e">
        <f t="shared" si="13"/>
        <v>#N/A</v>
      </c>
      <c r="N128" t="e">
        <f t="shared" si="14"/>
        <v>#N/A</v>
      </c>
    </row>
    <row r="129" spans="1:14" hidden="1" x14ac:dyDescent="0.45">
      <c r="A129" t="str">
        <f t="shared" si="15"/>
        <v>CP078-SCRATCH_25_USD</v>
      </c>
      <c r="B129" t="s">
        <v>488</v>
      </c>
      <c r="C129" t="str">
        <f t="shared" si="8"/>
        <v>Augusta</v>
      </c>
      <c r="D129" t="str">
        <f t="shared" si="9"/>
        <v>Y</v>
      </c>
      <c r="E129" t="s">
        <v>1116</v>
      </c>
      <c r="F129" t="str">
        <f t="shared" si="10"/>
        <v>SCRATCH_25_USD</v>
      </c>
      <c r="G129">
        <f t="shared" si="11"/>
        <v>0</v>
      </c>
      <c r="H129" t="s">
        <v>1101</v>
      </c>
      <c r="I129">
        <f t="shared" si="12"/>
        <v>0</v>
      </c>
      <c r="J129" t="s">
        <v>1074</v>
      </c>
      <c r="K129" s="5">
        <v>25</v>
      </c>
      <c r="L129" t="str">
        <f>Table_DataFromNL[[#This Row],[PROFILECODE]]&amp;"-"&amp;Table_DataFromNL[[#This Row],[RULENAME]]</f>
        <v>CP078-SCRATCH_25_USD</v>
      </c>
      <c r="M129" t="e">
        <f t="shared" si="13"/>
        <v>#N/A</v>
      </c>
      <c r="N129" t="e">
        <f t="shared" si="14"/>
        <v>#N/A</v>
      </c>
    </row>
    <row r="130" spans="1:14" hidden="1" x14ac:dyDescent="0.45">
      <c r="A130" t="str">
        <f t="shared" si="15"/>
        <v>CP078-SCRATCH_50_USD</v>
      </c>
      <c r="B130" t="s">
        <v>488</v>
      </c>
      <c r="C130" t="str">
        <f t="shared" ref="C130:C193" si="16">VLOOKUP(B130,CenterLU,2,FALSE)</f>
        <v>Augusta</v>
      </c>
      <c r="D130" t="str">
        <f t="shared" ref="D130:D193" si="17">VLOOKUP(B130,CenterLU,3,FALSE)</f>
        <v>Y</v>
      </c>
      <c r="E130" t="s">
        <v>1116</v>
      </c>
      <c r="F130" t="str">
        <f t="shared" ref="F130:F193" si="18">IF(VLOOKUP(H130,RULENAMELU,3,FALSE)=0,H130,VLOOKUP(H130,RULENAMELU,3,FALSE))</f>
        <v>SCRATCH_50_USD</v>
      </c>
      <c r="G130">
        <f t="shared" ref="G130:G193" si="19">VLOOKUP(H130,RULENAMELU,4,FALSE)</f>
        <v>0</v>
      </c>
      <c r="H130" t="s">
        <v>1102</v>
      </c>
      <c r="I130">
        <f t="shared" ref="I130:I193" si="20">VLOOKUP(H130,RULENAMELU,5,FALSE)</f>
        <v>0</v>
      </c>
      <c r="J130" t="s">
        <v>1074</v>
      </c>
      <c r="K130" s="5">
        <v>50</v>
      </c>
      <c r="L130" t="str">
        <f>Table_DataFromNL[[#This Row],[PROFILECODE]]&amp;"-"&amp;Table_DataFromNL[[#This Row],[RULENAME]]</f>
        <v>CP078-SCRATCH_50_USD</v>
      </c>
      <c r="M130" t="e">
        <f t="shared" ref="M130:M193" si="21">IFERROR(VLOOKUP(A130,PaychangesLU,1,FALSE),VLOOKUP(A130,SpecialtyCheckLU,1,FALSE))</f>
        <v>#N/A</v>
      </c>
      <c r="N130" t="e">
        <f t="shared" ref="N130:N193" si="22">VLOOKUP(A130,SpecialtyCheckLU,1,FALSE)</f>
        <v>#N/A</v>
      </c>
    </row>
    <row r="131" spans="1:14" hidden="1" x14ac:dyDescent="0.45">
      <c r="A131" t="str">
        <f t="shared" ref="A131:A194" si="23">B131&amp;"-"&amp;F131</f>
        <v>CP078-SCRATCH_5_USD</v>
      </c>
      <c r="B131" t="s">
        <v>488</v>
      </c>
      <c r="C131" t="str">
        <f t="shared" si="16"/>
        <v>Augusta</v>
      </c>
      <c r="D131" t="str">
        <f t="shared" si="17"/>
        <v>Y</v>
      </c>
      <c r="E131" t="s">
        <v>1116</v>
      </c>
      <c r="F131" t="str">
        <f t="shared" si="18"/>
        <v>SCRATCH_5_USD</v>
      </c>
      <c r="G131">
        <f t="shared" si="19"/>
        <v>0</v>
      </c>
      <c r="H131" t="s">
        <v>1103</v>
      </c>
      <c r="I131">
        <f t="shared" si="20"/>
        <v>0</v>
      </c>
      <c r="J131" t="s">
        <v>1074</v>
      </c>
      <c r="K131" s="5">
        <v>5</v>
      </c>
      <c r="L131" t="str">
        <f>Table_DataFromNL[[#This Row],[PROFILECODE]]&amp;"-"&amp;Table_DataFromNL[[#This Row],[RULENAME]]</f>
        <v>CP078-SCRATCH_5_USD</v>
      </c>
      <c r="M131" t="e">
        <f t="shared" si="21"/>
        <v>#N/A</v>
      </c>
      <c r="N131" t="e">
        <f t="shared" si="22"/>
        <v>#N/A</v>
      </c>
    </row>
    <row r="132" spans="1:14" hidden="1" x14ac:dyDescent="0.45">
      <c r="A132" t="str">
        <f t="shared" si="23"/>
        <v>CP078-SEASON_WELCOME_BONUS_5_USD</v>
      </c>
      <c r="B132" t="s">
        <v>488</v>
      </c>
      <c r="C132" t="str">
        <f t="shared" si="16"/>
        <v>Augusta</v>
      </c>
      <c r="D132" t="str">
        <f t="shared" si="17"/>
        <v>Y</v>
      </c>
      <c r="E132" t="s">
        <v>1116</v>
      </c>
      <c r="F132" t="str">
        <f t="shared" si="18"/>
        <v>SEASON_WELCOME_BONUS_5_USD</v>
      </c>
      <c r="G132">
        <f t="shared" si="19"/>
        <v>0</v>
      </c>
      <c r="H132" t="s">
        <v>1117</v>
      </c>
      <c r="I132">
        <f t="shared" si="20"/>
        <v>0</v>
      </c>
      <c r="J132" t="s">
        <v>1074</v>
      </c>
      <c r="K132" s="5">
        <v>5</v>
      </c>
      <c r="L132" t="str">
        <f>Table_DataFromNL[[#This Row],[PROFILECODE]]&amp;"-"&amp;Table_DataFromNL[[#This Row],[RULENAME]]</f>
        <v>CP078-SEASON_WELCOME_BONUS_5_USD</v>
      </c>
      <c r="M132" t="e">
        <f t="shared" si="21"/>
        <v>#N/A</v>
      </c>
      <c r="N132" t="e">
        <f t="shared" si="22"/>
        <v>#N/A</v>
      </c>
    </row>
    <row r="133" spans="1:14" hidden="1" x14ac:dyDescent="0.45">
      <c r="A133" t="str">
        <f t="shared" si="23"/>
        <v>CP078-SEASON_WELCOME__BONUS_10_USD</v>
      </c>
      <c r="B133" t="s">
        <v>488</v>
      </c>
      <c r="C133" t="str">
        <f t="shared" si="16"/>
        <v>Augusta</v>
      </c>
      <c r="D133" t="str">
        <f t="shared" si="17"/>
        <v>Y</v>
      </c>
      <c r="E133" t="s">
        <v>1116</v>
      </c>
      <c r="F133" t="str">
        <f t="shared" si="18"/>
        <v>SEASON_WELCOME__BONUS_10_USD</v>
      </c>
      <c r="G133">
        <f t="shared" si="19"/>
        <v>0</v>
      </c>
      <c r="H133" t="s">
        <v>1118</v>
      </c>
      <c r="I133">
        <f t="shared" si="20"/>
        <v>0</v>
      </c>
      <c r="J133" t="s">
        <v>1074</v>
      </c>
      <c r="K133" s="5">
        <v>10</v>
      </c>
      <c r="L133" t="str">
        <f>Table_DataFromNL[[#This Row],[PROFILECODE]]&amp;"-"&amp;Table_DataFromNL[[#This Row],[RULENAME]]</f>
        <v>CP078-SEASON_WELCOME__BONUS_10_USD</v>
      </c>
      <c r="M133" t="e">
        <f t="shared" si="21"/>
        <v>#N/A</v>
      </c>
      <c r="N133" t="e">
        <f t="shared" si="22"/>
        <v>#N/A</v>
      </c>
    </row>
    <row r="134" spans="1:14" hidden="1" x14ac:dyDescent="0.45">
      <c r="A134" t="str">
        <f t="shared" si="23"/>
        <v>CP078-SEASON_WELCOME__BONUS_20_USD</v>
      </c>
      <c r="B134" t="s">
        <v>488</v>
      </c>
      <c r="C134" t="str">
        <f t="shared" si="16"/>
        <v>Augusta</v>
      </c>
      <c r="D134" t="str">
        <f t="shared" si="17"/>
        <v>Y</v>
      </c>
      <c r="E134" t="s">
        <v>1116</v>
      </c>
      <c r="F134" t="str">
        <f t="shared" si="18"/>
        <v>SEASON_WELCOME__BONUS_20_USD</v>
      </c>
      <c r="G134">
        <f t="shared" si="19"/>
        <v>0</v>
      </c>
      <c r="H134" t="s">
        <v>1119</v>
      </c>
      <c r="I134">
        <f t="shared" si="20"/>
        <v>0</v>
      </c>
      <c r="J134" t="s">
        <v>1074</v>
      </c>
      <c r="K134" s="5">
        <v>20</v>
      </c>
      <c r="L134" t="str">
        <f>Table_DataFromNL[[#This Row],[PROFILECODE]]&amp;"-"&amp;Table_DataFromNL[[#This Row],[RULENAME]]</f>
        <v>CP078-SEASON_WELCOME__BONUS_20_USD</v>
      </c>
      <c r="M134" t="e">
        <f t="shared" si="21"/>
        <v>#N/A</v>
      </c>
      <c r="N134" t="e">
        <f t="shared" si="22"/>
        <v>#N/A</v>
      </c>
    </row>
    <row r="135" spans="1:14" hidden="1" x14ac:dyDescent="0.45">
      <c r="A135" t="str">
        <f t="shared" si="23"/>
        <v>CP078-SEASON_WELCOME__BONUS_50_USD</v>
      </c>
      <c r="B135" t="s">
        <v>488</v>
      </c>
      <c r="C135" t="str">
        <f t="shared" si="16"/>
        <v>Augusta</v>
      </c>
      <c r="D135" t="str">
        <f t="shared" si="17"/>
        <v>Y</v>
      </c>
      <c r="E135" t="s">
        <v>1116</v>
      </c>
      <c r="F135" t="str">
        <f t="shared" si="18"/>
        <v>SEASON_WELCOME__BONUS_50_USD</v>
      </c>
      <c r="G135">
        <f t="shared" si="19"/>
        <v>0</v>
      </c>
      <c r="H135" t="s">
        <v>1120</v>
      </c>
      <c r="I135">
        <f t="shared" si="20"/>
        <v>0</v>
      </c>
      <c r="J135" t="s">
        <v>1074</v>
      </c>
      <c r="K135" s="5">
        <v>50</v>
      </c>
      <c r="L135" t="str">
        <f>Table_DataFromNL[[#This Row],[PROFILECODE]]&amp;"-"&amp;Table_DataFromNL[[#This Row],[RULENAME]]</f>
        <v>CP078-SEASON_WELCOME__BONUS_50_USD</v>
      </c>
      <c r="M135" t="e">
        <f t="shared" si="21"/>
        <v>#N/A</v>
      </c>
      <c r="N135" t="e">
        <f t="shared" si="22"/>
        <v>#N/A</v>
      </c>
    </row>
    <row r="136" spans="1:14" hidden="1" x14ac:dyDescent="0.45">
      <c r="A136" t="str">
        <f t="shared" si="23"/>
        <v>CP078-SLOW_TEXT_5</v>
      </c>
      <c r="B136" t="s">
        <v>488</v>
      </c>
      <c r="C136" t="str">
        <f t="shared" si="16"/>
        <v>Augusta</v>
      </c>
      <c r="D136" t="str">
        <f t="shared" si="17"/>
        <v>Y</v>
      </c>
      <c r="E136" t="s">
        <v>1116</v>
      </c>
      <c r="F136" t="str">
        <f t="shared" si="18"/>
        <v>SLOW_TEXT_5</v>
      </c>
      <c r="G136">
        <f t="shared" si="19"/>
        <v>0</v>
      </c>
      <c r="H136" t="s">
        <v>1104</v>
      </c>
      <c r="I136">
        <f t="shared" si="20"/>
        <v>0</v>
      </c>
      <c r="J136" t="s">
        <v>1074</v>
      </c>
      <c r="K136" s="5">
        <v>5</v>
      </c>
      <c r="L136" t="str">
        <f>Table_DataFromNL[[#This Row],[PROFILECODE]]&amp;"-"&amp;Table_DataFromNL[[#This Row],[RULENAME]]</f>
        <v>CP078-SLOW_TEXT_5</v>
      </c>
      <c r="M136" t="e">
        <f t="shared" si="21"/>
        <v>#N/A</v>
      </c>
      <c r="N136" t="e">
        <f t="shared" si="22"/>
        <v>#N/A</v>
      </c>
    </row>
    <row r="137" spans="1:14" hidden="1" x14ac:dyDescent="0.45">
      <c r="A137" t="str">
        <f t="shared" si="23"/>
        <v>CP078-SPECIAL_ x9_25 _ONCE</v>
      </c>
      <c r="B137" t="s">
        <v>488</v>
      </c>
      <c r="C137" t="str">
        <f t="shared" si="16"/>
        <v>Augusta</v>
      </c>
      <c r="D137" t="str">
        <f t="shared" si="17"/>
        <v>Y</v>
      </c>
      <c r="E137" t="s">
        <v>1116</v>
      </c>
      <c r="F137" t="str">
        <f t="shared" si="18"/>
        <v>SPECIAL_ x9_25 _ONCE</v>
      </c>
      <c r="G137">
        <f t="shared" si="19"/>
        <v>0</v>
      </c>
      <c r="H137" t="s">
        <v>1105</v>
      </c>
      <c r="I137">
        <f t="shared" si="20"/>
        <v>0</v>
      </c>
      <c r="J137" t="s">
        <v>1074</v>
      </c>
      <c r="K137" s="5">
        <v>25</v>
      </c>
      <c r="L137" t="str">
        <f>Table_DataFromNL[[#This Row],[PROFILECODE]]&amp;"-"&amp;Table_DataFromNL[[#This Row],[RULENAME]]</f>
        <v>CP078-SPECIAL_ x9_25 _ONCE</v>
      </c>
      <c r="M137" t="e">
        <f t="shared" si="21"/>
        <v>#N/A</v>
      </c>
      <c r="N137" t="e">
        <f t="shared" si="22"/>
        <v>#N/A</v>
      </c>
    </row>
    <row r="138" spans="1:14" hidden="1" x14ac:dyDescent="0.45">
      <c r="A138" t="str">
        <f t="shared" si="23"/>
        <v>CP078-SPECIAL_BONUS_40USD</v>
      </c>
      <c r="B138" t="s">
        <v>488</v>
      </c>
      <c r="C138" t="str">
        <f t="shared" si="16"/>
        <v>Augusta</v>
      </c>
      <c r="D138" t="str">
        <f t="shared" si="17"/>
        <v>Y</v>
      </c>
      <c r="E138" t="s">
        <v>1116</v>
      </c>
      <c r="F138" t="str">
        <f t="shared" si="18"/>
        <v>SPECIAL_BONUS_40USD</v>
      </c>
      <c r="G138">
        <f t="shared" si="19"/>
        <v>0</v>
      </c>
      <c r="H138" t="s">
        <v>1106</v>
      </c>
      <c r="I138">
        <f t="shared" si="20"/>
        <v>0</v>
      </c>
      <c r="J138" t="s">
        <v>1074</v>
      </c>
      <c r="K138" s="5">
        <v>40</v>
      </c>
      <c r="L138" t="str">
        <f>Table_DataFromNL[[#This Row],[PROFILECODE]]&amp;"-"&amp;Table_DataFromNL[[#This Row],[RULENAME]]</f>
        <v>CP078-SPECIAL_BONUS_40USD</v>
      </c>
      <c r="M138" t="e">
        <f t="shared" si="21"/>
        <v>#N/A</v>
      </c>
      <c r="N138" t="e">
        <f t="shared" si="22"/>
        <v>#N/A</v>
      </c>
    </row>
    <row r="139" spans="1:14" hidden="1" x14ac:dyDescent="0.45">
      <c r="A139" t="str">
        <f t="shared" si="23"/>
        <v>CP078-SPECIAL_x6_x7_15 _TWICE</v>
      </c>
      <c r="B139" t="s">
        <v>488</v>
      </c>
      <c r="C139" t="str">
        <f t="shared" si="16"/>
        <v>Augusta</v>
      </c>
      <c r="D139" t="str">
        <f t="shared" si="17"/>
        <v>Y</v>
      </c>
      <c r="E139" t="s">
        <v>1116</v>
      </c>
      <c r="F139" t="str">
        <f t="shared" si="18"/>
        <v>SPECIAL_x6_x7_15 _TWICE</v>
      </c>
      <c r="G139">
        <f t="shared" si="19"/>
        <v>0</v>
      </c>
      <c r="H139" t="s">
        <v>1107</v>
      </c>
      <c r="I139">
        <f t="shared" si="20"/>
        <v>0</v>
      </c>
      <c r="J139" t="s">
        <v>1074</v>
      </c>
      <c r="K139" s="5">
        <v>15</v>
      </c>
      <c r="L139" t="str">
        <f>Table_DataFromNL[[#This Row],[PROFILECODE]]&amp;"-"&amp;Table_DataFromNL[[#This Row],[RULENAME]]</f>
        <v>CP078-SPECIAL_x6_x7_15 _TWICE</v>
      </c>
      <c r="M139" t="e">
        <f t="shared" si="21"/>
        <v>#N/A</v>
      </c>
      <c r="N139" t="e">
        <f t="shared" si="22"/>
        <v>#N/A</v>
      </c>
    </row>
    <row r="140" spans="1:14" hidden="1" x14ac:dyDescent="0.45">
      <c r="A140" t="str">
        <f t="shared" si="23"/>
        <v>CP078-SPECIAL_x8_x9_20 _TWICE</v>
      </c>
      <c r="B140" t="s">
        <v>488</v>
      </c>
      <c r="C140" t="str">
        <f t="shared" si="16"/>
        <v>Augusta</v>
      </c>
      <c r="D140" t="str">
        <f t="shared" si="17"/>
        <v>Y</v>
      </c>
      <c r="E140" t="s">
        <v>1116</v>
      </c>
      <c r="F140" t="str">
        <f t="shared" si="18"/>
        <v>SPECIAL_x8_x9_20 _TWICE</v>
      </c>
      <c r="G140">
        <f t="shared" si="19"/>
        <v>0</v>
      </c>
      <c r="H140" t="s">
        <v>1108</v>
      </c>
      <c r="I140">
        <f t="shared" si="20"/>
        <v>0</v>
      </c>
      <c r="J140" t="s">
        <v>1074</v>
      </c>
      <c r="K140" s="5">
        <v>20</v>
      </c>
      <c r="L140" t="str">
        <f>Table_DataFromNL[[#This Row],[PROFILECODE]]&amp;"-"&amp;Table_DataFromNL[[#This Row],[RULENAME]]</f>
        <v>CP078-SPECIAL_x8_x9_20 _TWICE</v>
      </c>
      <c r="M140" t="e">
        <f t="shared" si="21"/>
        <v>#N/A</v>
      </c>
      <c r="N140" t="e">
        <f t="shared" si="22"/>
        <v>#N/A</v>
      </c>
    </row>
    <row r="141" spans="1:14" hidden="1" x14ac:dyDescent="0.45">
      <c r="A141" t="str">
        <f t="shared" si="23"/>
        <v>CP078-Sample Only</v>
      </c>
      <c r="B141" t="s">
        <v>488</v>
      </c>
      <c r="C141" t="str">
        <f t="shared" si="16"/>
        <v>Augusta</v>
      </c>
      <c r="D141" t="str">
        <f t="shared" si="17"/>
        <v>Y</v>
      </c>
      <c r="E141" t="s">
        <v>1116</v>
      </c>
      <c r="F141" t="str">
        <f t="shared" si="18"/>
        <v>Sample Only</v>
      </c>
      <c r="G141">
        <f t="shared" si="19"/>
        <v>0</v>
      </c>
      <c r="H141" t="s">
        <v>1109</v>
      </c>
      <c r="I141">
        <f t="shared" si="20"/>
        <v>0</v>
      </c>
      <c r="J141" t="s">
        <v>1074</v>
      </c>
      <c r="K141" s="5">
        <v>10</v>
      </c>
      <c r="L141" t="str">
        <f>Table_DataFromNL[[#This Row],[PROFILECODE]]&amp;"-"&amp;Table_DataFromNL[[#This Row],[RULENAME]]</f>
        <v>CP078-Sample Only</v>
      </c>
      <c r="M141" t="e">
        <f t="shared" si="21"/>
        <v>#N/A</v>
      </c>
      <c r="N141" t="e">
        <f t="shared" si="22"/>
        <v>#N/A</v>
      </c>
    </row>
    <row r="142" spans="1:14" hidden="1" x14ac:dyDescent="0.45">
      <c r="A142" t="str">
        <f t="shared" si="23"/>
        <v>CP078-Unit Below 250 mL</v>
      </c>
      <c r="B142" t="s">
        <v>488</v>
      </c>
      <c r="C142" t="str">
        <f t="shared" si="16"/>
        <v>Augusta</v>
      </c>
      <c r="D142" t="str">
        <f t="shared" si="17"/>
        <v>Y</v>
      </c>
      <c r="E142" t="s">
        <v>1116</v>
      </c>
      <c r="F142" t="str">
        <f t="shared" si="18"/>
        <v>Unit Below 250 mL</v>
      </c>
      <c r="G142">
        <f t="shared" si="19"/>
        <v>0</v>
      </c>
      <c r="H142" t="s">
        <v>1110</v>
      </c>
      <c r="I142">
        <f t="shared" si="20"/>
        <v>0</v>
      </c>
      <c r="J142" t="s">
        <v>1074</v>
      </c>
      <c r="K142" s="5">
        <v>5</v>
      </c>
      <c r="L142" t="str">
        <f>Table_DataFromNL[[#This Row],[PROFILECODE]]&amp;"-"&amp;Table_DataFromNL[[#This Row],[RULENAME]]</f>
        <v>CP078-Unit Below 250 mL</v>
      </c>
      <c r="M142" t="e">
        <f t="shared" si="21"/>
        <v>#N/A</v>
      </c>
      <c r="N142" t="e">
        <f t="shared" si="22"/>
        <v>#N/A</v>
      </c>
    </row>
    <row r="143" spans="1:14" hidden="1" x14ac:dyDescent="0.45">
      <c r="A143" t="str">
        <f t="shared" si="23"/>
        <v>CP078-Unit above 250 mL/underdraw</v>
      </c>
      <c r="B143" t="s">
        <v>488</v>
      </c>
      <c r="C143" t="str">
        <f t="shared" si="16"/>
        <v>Augusta</v>
      </c>
      <c r="D143" t="str">
        <f t="shared" si="17"/>
        <v>Y</v>
      </c>
      <c r="E143" t="s">
        <v>1116</v>
      </c>
      <c r="F143" t="str">
        <f t="shared" si="18"/>
        <v>Unit above 250 mL/underdraw</v>
      </c>
      <c r="G143">
        <f t="shared" si="19"/>
        <v>0</v>
      </c>
      <c r="H143" t="s">
        <v>1111</v>
      </c>
      <c r="I143">
        <f t="shared" si="20"/>
        <v>0</v>
      </c>
      <c r="J143" t="s">
        <v>1074</v>
      </c>
      <c r="K143" s="5">
        <v>10</v>
      </c>
      <c r="L143" t="str">
        <f>Table_DataFromNL[[#This Row],[PROFILECODE]]&amp;"-"&amp;Table_DataFromNL[[#This Row],[RULENAME]]</f>
        <v>CP078-Unit above 250 mL/underdraw</v>
      </c>
      <c r="M143" t="e">
        <f t="shared" si="21"/>
        <v>#N/A</v>
      </c>
      <c r="N143" t="e">
        <f t="shared" si="22"/>
        <v>#N/A</v>
      </c>
    </row>
    <row r="144" spans="1:14" hidden="1" x14ac:dyDescent="0.45">
      <c r="A144" t="str">
        <f t="shared" si="23"/>
        <v>CP078-RETURN - Buddy referral  -BONUS</v>
      </c>
      <c r="B144" t="s">
        <v>488</v>
      </c>
      <c r="C144" t="str">
        <f t="shared" si="16"/>
        <v>Augusta</v>
      </c>
      <c r="D144" t="str">
        <f t="shared" si="17"/>
        <v>Y</v>
      </c>
      <c r="E144" t="s">
        <v>1116</v>
      </c>
      <c r="F144" t="str">
        <f t="shared" si="18"/>
        <v>RETURN - Buddy referral  -BONUS</v>
      </c>
      <c r="G144" t="str">
        <f t="shared" si="19"/>
        <v>Marketing</v>
      </c>
      <c r="H144" t="s">
        <v>73</v>
      </c>
      <c r="I144">
        <f t="shared" si="20"/>
        <v>50</v>
      </c>
      <c r="J144" t="s">
        <v>1112</v>
      </c>
      <c r="K144" s="5">
        <v>50</v>
      </c>
      <c r="L144" t="str">
        <f>Table_DataFromNL[[#This Row],[PROFILECODE]]&amp;"-"&amp;Table_DataFromNL[[#This Row],[RULENAME]]</f>
        <v>CP078-Referral</v>
      </c>
      <c r="M144" t="str">
        <f t="shared" si="21"/>
        <v>CP078-RETURN - Buddy referral  -BONUS</v>
      </c>
      <c r="N144" t="e">
        <f t="shared" si="22"/>
        <v>#N/A</v>
      </c>
    </row>
    <row r="145" spans="1:14" hidden="1" x14ac:dyDescent="0.45">
      <c r="A145" t="str">
        <f t="shared" si="23"/>
        <v>CP078-P Anti-D Pre-Existing Standard</v>
      </c>
      <c r="B145" t="s">
        <v>488</v>
      </c>
      <c r="C145" t="str">
        <f t="shared" si="16"/>
        <v>Augusta</v>
      </c>
      <c r="D145" t="str">
        <f t="shared" si="17"/>
        <v>Y</v>
      </c>
      <c r="E145" t="s">
        <v>1116</v>
      </c>
      <c r="F145" t="str">
        <f t="shared" si="18"/>
        <v>P Anti-D Pre-Existing Standard</v>
      </c>
      <c r="G145" t="str">
        <f t="shared" si="19"/>
        <v>Specialty</v>
      </c>
      <c r="H145" t="s">
        <v>946</v>
      </c>
      <c r="I145" t="str">
        <f t="shared" si="20"/>
        <v>RETURN - 1st don of the week -STD</v>
      </c>
      <c r="J145" t="s">
        <v>1113</v>
      </c>
      <c r="K145" s="5">
        <v>95</v>
      </c>
      <c r="L145" t="str">
        <f>Table_DataFromNL[[#This Row],[PROFILECODE]]&amp;"-"&amp;Table_DataFromNL[[#This Row],[RULENAME]]</f>
        <v>CP078-P Anti-D Pre-Existing Standard</v>
      </c>
      <c r="M145" t="str">
        <f t="shared" si="21"/>
        <v>CP078-P Anti-D Pre-Existing Standard</v>
      </c>
      <c r="N145" t="str">
        <f t="shared" si="22"/>
        <v>CP078-P Anti-D Pre-Existing Standard</v>
      </c>
    </row>
    <row r="146" spans="1:14" hidden="1" x14ac:dyDescent="0.45">
      <c r="A146" t="str">
        <f t="shared" si="23"/>
        <v>CP078-P Anti-D Standard</v>
      </c>
      <c r="B146" t="s">
        <v>488</v>
      </c>
      <c r="C146" t="str">
        <f t="shared" si="16"/>
        <v>Augusta</v>
      </c>
      <c r="D146" t="str">
        <f t="shared" si="17"/>
        <v>Y</v>
      </c>
      <c r="E146" t="s">
        <v>1116</v>
      </c>
      <c r="F146" t="str">
        <f t="shared" si="18"/>
        <v>P Anti-D Standard</v>
      </c>
      <c r="G146" t="str">
        <f t="shared" si="19"/>
        <v>Specialty</v>
      </c>
      <c r="H146" t="s">
        <v>947</v>
      </c>
      <c r="I146" t="str">
        <f t="shared" si="20"/>
        <v>RETURN - 1st don of the week -STD</v>
      </c>
      <c r="J146" t="s">
        <v>1113</v>
      </c>
      <c r="K146" s="5">
        <v>95</v>
      </c>
      <c r="L146" t="str">
        <f>Table_DataFromNL[[#This Row],[PROFILECODE]]&amp;"-"&amp;Table_DataFromNL[[#This Row],[RULENAME]]</f>
        <v>CP078-P Anti-D Standard</v>
      </c>
      <c r="M146" t="str">
        <f t="shared" si="21"/>
        <v>CP078-P Anti-D Standard</v>
      </c>
      <c r="N146" t="str">
        <f t="shared" si="22"/>
        <v>CP078-P Anti-D Standard</v>
      </c>
    </row>
    <row r="147" spans="1:14" hidden="1" x14ac:dyDescent="0.45">
      <c r="A147" t="str">
        <f t="shared" si="23"/>
        <v>CP078-P CMV Standard</v>
      </c>
      <c r="B147" t="s">
        <v>488</v>
      </c>
      <c r="C147" t="str">
        <f t="shared" si="16"/>
        <v>Augusta</v>
      </c>
      <c r="D147" t="str">
        <f t="shared" si="17"/>
        <v>Y</v>
      </c>
      <c r="E147" t="s">
        <v>1116</v>
      </c>
      <c r="F147" t="str">
        <f t="shared" si="18"/>
        <v>P CMV Standard</v>
      </c>
      <c r="G147" t="str">
        <f t="shared" si="19"/>
        <v>Specialty</v>
      </c>
      <c r="H147" t="s">
        <v>948</v>
      </c>
      <c r="I147" t="str">
        <f t="shared" si="20"/>
        <v>RETURN - 1st don of the week -STD</v>
      </c>
      <c r="J147" t="s">
        <v>1113</v>
      </c>
      <c r="K147" s="5">
        <v>55</v>
      </c>
      <c r="L147" t="str">
        <f>Table_DataFromNL[[#This Row],[PROFILECODE]]&amp;"-"&amp;Table_DataFromNL[[#This Row],[RULENAME]]</f>
        <v>CP078-P CMV Standard</v>
      </c>
      <c r="M147" t="str">
        <f t="shared" si="21"/>
        <v>CP078-P CMV Standard</v>
      </c>
      <c r="N147" t="str">
        <f t="shared" si="22"/>
        <v>CP078-P CMV Standard</v>
      </c>
    </row>
    <row r="148" spans="1:14" hidden="1" x14ac:dyDescent="0.45">
      <c r="A148" t="str">
        <f t="shared" si="23"/>
        <v>CP078-P Denovo Non-Injectable</v>
      </c>
      <c r="B148" t="s">
        <v>488</v>
      </c>
      <c r="C148" t="str">
        <f t="shared" si="16"/>
        <v>Augusta</v>
      </c>
      <c r="D148" t="str">
        <f t="shared" si="17"/>
        <v>Y</v>
      </c>
      <c r="E148" t="s">
        <v>1116</v>
      </c>
      <c r="F148" t="str">
        <f t="shared" si="18"/>
        <v>P Denovo Non-Injectable</v>
      </c>
      <c r="G148">
        <f t="shared" si="19"/>
        <v>0</v>
      </c>
      <c r="H148" t="s">
        <v>949</v>
      </c>
      <c r="I148">
        <f t="shared" si="20"/>
        <v>0</v>
      </c>
      <c r="J148" t="s">
        <v>1113</v>
      </c>
      <c r="K148" s="5">
        <v>50</v>
      </c>
      <c r="L148" t="str">
        <f>Table_DataFromNL[[#This Row],[PROFILECODE]]&amp;"-"&amp;Table_DataFromNL[[#This Row],[RULENAME]]</f>
        <v>CP078-P Denovo Non-Injectable</v>
      </c>
      <c r="M148" t="str">
        <f t="shared" si="21"/>
        <v>CP078-P Denovo Non-Injectable</v>
      </c>
      <c r="N148" t="str">
        <f t="shared" si="22"/>
        <v>CP078-P Denovo Non-Injectable</v>
      </c>
    </row>
    <row r="149" spans="1:14" hidden="1" x14ac:dyDescent="0.45">
      <c r="A149" t="str">
        <f t="shared" si="23"/>
        <v>CP078-RETURN - 1st don of the week -STD</v>
      </c>
      <c r="B149" t="s">
        <v>488</v>
      </c>
      <c r="C149" t="str">
        <f t="shared" si="16"/>
        <v>Augusta</v>
      </c>
      <c r="D149" t="str">
        <f t="shared" si="17"/>
        <v>Y</v>
      </c>
      <c r="E149" t="s">
        <v>1116</v>
      </c>
      <c r="F149" t="str">
        <f t="shared" si="18"/>
        <v>RETURN - 1st don of the week -STD</v>
      </c>
      <c r="G149" t="str">
        <f t="shared" si="19"/>
        <v>Marketing</v>
      </c>
      <c r="H149" t="s">
        <v>1114</v>
      </c>
      <c r="I149">
        <f t="shared" si="20"/>
        <v>0</v>
      </c>
      <c r="J149" t="s">
        <v>1113</v>
      </c>
      <c r="K149" s="5">
        <v>50</v>
      </c>
      <c r="L149" t="str">
        <f>Table_DataFromNL[[#This Row],[PROFILECODE]]&amp;"-"&amp;Table_DataFromNL[[#This Row],[RULENAME]]</f>
        <v>CP078-P NSP NONEU Standard</v>
      </c>
      <c r="M149" t="str">
        <f t="shared" si="21"/>
        <v>CP078-RETURN - 1st don of the week -STD</v>
      </c>
      <c r="N149" t="e">
        <f t="shared" si="22"/>
        <v>#N/A</v>
      </c>
    </row>
    <row r="150" spans="1:14" hidden="1" x14ac:dyDescent="0.45">
      <c r="A150" t="str">
        <f t="shared" si="23"/>
        <v>CP078-RETURN - 1st don of the week -STD</v>
      </c>
      <c r="B150" t="s">
        <v>488</v>
      </c>
      <c r="C150" t="str">
        <f t="shared" si="16"/>
        <v>Augusta</v>
      </c>
      <c r="D150" t="str">
        <f t="shared" si="17"/>
        <v>Y</v>
      </c>
      <c r="E150" t="s">
        <v>1116</v>
      </c>
      <c r="F150" t="str">
        <f t="shared" si="18"/>
        <v>RETURN - 1st don of the week -STD</v>
      </c>
      <c r="G150" t="str">
        <f t="shared" si="19"/>
        <v>Marketing</v>
      </c>
      <c r="H150" t="s">
        <v>1115</v>
      </c>
      <c r="I150">
        <f t="shared" si="20"/>
        <v>23</v>
      </c>
      <c r="J150" t="s">
        <v>1113</v>
      </c>
      <c r="K150" s="5">
        <v>50</v>
      </c>
      <c r="L150" t="str">
        <f>Table_DataFromNL[[#This Row],[PROFILECODE]]&amp;"-"&amp;Table_DataFromNL[[#This Row],[RULENAME]]</f>
        <v>CP078-P NSP NS Standard</v>
      </c>
      <c r="M150" t="str">
        <f t="shared" si="21"/>
        <v>CP078-RETURN - 1st don of the week -STD</v>
      </c>
      <c r="N150" t="e">
        <f t="shared" si="22"/>
        <v>#N/A</v>
      </c>
    </row>
    <row r="151" spans="1:14" hidden="1" x14ac:dyDescent="0.45">
      <c r="A151" t="str">
        <f t="shared" si="23"/>
        <v>CP078-P Normal Source PL Standard</v>
      </c>
      <c r="B151" t="s">
        <v>488</v>
      </c>
      <c r="C151" t="str">
        <f t="shared" si="16"/>
        <v>Augusta</v>
      </c>
      <c r="D151" t="str">
        <f t="shared" si="17"/>
        <v>Y</v>
      </c>
      <c r="E151" t="s">
        <v>1116</v>
      </c>
      <c r="F151" t="str">
        <f t="shared" si="18"/>
        <v>P Normal Source PL Standard</v>
      </c>
      <c r="G151" t="str">
        <f t="shared" si="19"/>
        <v>Marketing</v>
      </c>
      <c r="H151" t="s">
        <v>1033</v>
      </c>
      <c r="I151">
        <f t="shared" si="20"/>
        <v>0</v>
      </c>
      <c r="J151" t="s">
        <v>1113</v>
      </c>
      <c r="K151" s="5">
        <v>50</v>
      </c>
      <c r="L151" t="str">
        <f>Table_DataFromNL[[#This Row],[PROFILECODE]]&amp;"-"&amp;Table_DataFromNL[[#This Row],[RULENAME]]</f>
        <v>CP078-P Normal Source PL Standard</v>
      </c>
      <c r="M151" t="e">
        <f t="shared" si="21"/>
        <v>#N/A</v>
      </c>
      <c r="N151" t="e">
        <f t="shared" si="22"/>
        <v>#N/A</v>
      </c>
    </row>
    <row r="152" spans="1:14" hidden="1" x14ac:dyDescent="0.45">
      <c r="A152" t="str">
        <f t="shared" si="23"/>
        <v>CP078-P RSV Pre-Existing Standard</v>
      </c>
      <c r="B152" t="s">
        <v>488</v>
      </c>
      <c r="C152" t="str">
        <f t="shared" si="16"/>
        <v>Augusta</v>
      </c>
      <c r="D152" t="str">
        <f t="shared" si="17"/>
        <v>Y</v>
      </c>
      <c r="E152" t="s">
        <v>1116</v>
      </c>
      <c r="F152" t="str">
        <f t="shared" si="18"/>
        <v>P RSV Pre-Existing Standard</v>
      </c>
      <c r="G152" t="str">
        <f t="shared" si="19"/>
        <v>Specialty</v>
      </c>
      <c r="H152" t="s">
        <v>955</v>
      </c>
      <c r="I152" t="str">
        <f t="shared" si="20"/>
        <v>RETURN - 1st don of the week -STD</v>
      </c>
      <c r="J152" t="s">
        <v>1113</v>
      </c>
      <c r="K152" s="5">
        <v>50</v>
      </c>
      <c r="L152" t="str">
        <f>Table_DataFromNL[[#This Row],[PROFILECODE]]&amp;"-"&amp;Table_DataFromNL[[#This Row],[RULENAME]]</f>
        <v>CP078-P RSV Pre-Existing Standard</v>
      </c>
      <c r="M152" t="str">
        <f t="shared" si="21"/>
        <v>CP078-P RSV Pre-Existing Standard</v>
      </c>
      <c r="N152" t="str">
        <f t="shared" si="22"/>
        <v>CP078-P RSV Pre-Existing Standard</v>
      </c>
    </row>
    <row r="153" spans="1:14" hidden="1" x14ac:dyDescent="0.45">
      <c r="A153" t="str">
        <f t="shared" si="23"/>
        <v>CP078-P Rabies HT Standard</v>
      </c>
      <c r="B153" t="s">
        <v>488</v>
      </c>
      <c r="C153" t="str">
        <f t="shared" si="16"/>
        <v>Augusta</v>
      </c>
      <c r="D153" t="str">
        <f t="shared" si="17"/>
        <v>Y</v>
      </c>
      <c r="E153" t="s">
        <v>1116</v>
      </c>
      <c r="F153" t="str">
        <f t="shared" si="18"/>
        <v>P Rabies HT Standard</v>
      </c>
      <c r="G153" t="str">
        <f t="shared" si="19"/>
        <v>Specialty</v>
      </c>
      <c r="H153" t="s">
        <v>975</v>
      </c>
      <c r="I153" t="str">
        <f t="shared" si="20"/>
        <v>RETURN - 1st don of the week -STD</v>
      </c>
      <c r="J153" t="s">
        <v>1113</v>
      </c>
      <c r="K153" s="5">
        <v>60</v>
      </c>
      <c r="L153" t="str">
        <f>Table_DataFromNL[[#This Row],[PROFILECODE]]&amp;"-"&amp;Table_DataFromNL[[#This Row],[RULENAME]]</f>
        <v>CP078-P Rabies HT Standard</v>
      </c>
      <c r="M153" t="str">
        <f t="shared" si="21"/>
        <v>CP078-P Rabies HT Standard</v>
      </c>
      <c r="N153" t="str">
        <f t="shared" si="22"/>
        <v>CP078-P Rabies HT Standard</v>
      </c>
    </row>
    <row r="154" spans="1:14" hidden="1" x14ac:dyDescent="0.45">
      <c r="A154" t="str">
        <f t="shared" si="23"/>
        <v>CP078-P Rabies Standard</v>
      </c>
      <c r="B154" t="s">
        <v>488</v>
      </c>
      <c r="C154" t="str">
        <f t="shared" si="16"/>
        <v>Augusta</v>
      </c>
      <c r="D154" t="str">
        <f t="shared" si="17"/>
        <v>Y</v>
      </c>
      <c r="E154" t="s">
        <v>1116</v>
      </c>
      <c r="F154" t="str">
        <f t="shared" si="18"/>
        <v>P Rabies Standard</v>
      </c>
      <c r="G154" t="str">
        <f t="shared" si="19"/>
        <v>Specialty</v>
      </c>
      <c r="H154" t="s">
        <v>976</v>
      </c>
      <c r="I154" t="str">
        <f t="shared" si="20"/>
        <v>RETURN - 1st don of the week -STD</v>
      </c>
      <c r="J154" t="s">
        <v>1113</v>
      </c>
      <c r="K154" s="5">
        <v>60</v>
      </c>
      <c r="L154" t="str">
        <f>Table_DataFromNL[[#This Row],[PROFILECODE]]&amp;"-"&amp;Table_DataFromNL[[#This Row],[RULENAME]]</f>
        <v>CP078-P Rabies Standard</v>
      </c>
      <c r="M154" t="str">
        <f t="shared" si="21"/>
        <v>CP078-P Rabies Standard</v>
      </c>
      <c r="N154" t="str">
        <f t="shared" si="22"/>
        <v>CP078-P Rabies Standard</v>
      </c>
    </row>
    <row r="155" spans="1:14" hidden="1" x14ac:dyDescent="0.45">
      <c r="A155" t="str">
        <f t="shared" si="23"/>
        <v>CP078-P Tetanus Pre-Existing Standard</v>
      </c>
      <c r="B155" t="s">
        <v>488</v>
      </c>
      <c r="C155" t="str">
        <f t="shared" si="16"/>
        <v>Augusta</v>
      </c>
      <c r="D155" t="str">
        <f t="shared" si="17"/>
        <v>Y</v>
      </c>
      <c r="E155" t="s">
        <v>1116</v>
      </c>
      <c r="F155" t="str">
        <f t="shared" si="18"/>
        <v>P Tetanus Pre-Existing Standard</v>
      </c>
      <c r="G155" t="str">
        <f t="shared" si="19"/>
        <v>Specialty</v>
      </c>
      <c r="H155" t="s">
        <v>969</v>
      </c>
      <c r="I155" t="str">
        <f t="shared" si="20"/>
        <v>RETURN - 1st don of the week -STD</v>
      </c>
      <c r="J155" t="s">
        <v>1113</v>
      </c>
      <c r="K155" s="5">
        <v>60</v>
      </c>
      <c r="L155" t="str">
        <f>Table_DataFromNL[[#This Row],[PROFILECODE]]&amp;"-"&amp;Table_DataFromNL[[#This Row],[RULENAME]]</f>
        <v>CP078-P Tetanus Pre-Existing Standard</v>
      </c>
      <c r="M155" t="str">
        <f t="shared" si="21"/>
        <v>CP078-P Tetanus Pre-Existing Standard</v>
      </c>
      <c r="N155" t="str">
        <f t="shared" si="22"/>
        <v>CP078-P Tetanus Pre-Existing Standard</v>
      </c>
    </row>
    <row r="156" spans="1:14" hidden="1" x14ac:dyDescent="0.45">
      <c r="A156" t="str">
        <f t="shared" si="23"/>
        <v>CP078-P Tetanus Standard</v>
      </c>
      <c r="B156" t="s">
        <v>488</v>
      </c>
      <c r="C156" t="str">
        <f t="shared" si="16"/>
        <v>Augusta</v>
      </c>
      <c r="D156" t="str">
        <f t="shared" si="17"/>
        <v>Y</v>
      </c>
      <c r="E156" t="s">
        <v>1116</v>
      </c>
      <c r="F156" t="str">
        <f t="shared" si="18"/>
        <v>P Tetanus Standard</v>
      </c>
      <c r="G156" t="str">
        <f t="shared" si="19"/>
        <v>Specialty</v>
      </c>
      <c r="H156" t="s">
        <v>970</v>
      </c>
      <c r="I156" t="str">
        <f t="shared" si="20"/>
        <v>RETURN - 1st don of the week -STD</v>
      </c>
      <c r="J156" t="s">
        <v>1113</v>
      </c>
      <c r="K156" s="5">
        <v>60</v>
      </c>
      <c r="L156" t="str">
        <f>Table_DataFromNL[[#This Row],[PROFILECODE]]&amp;"-"&amp;Table_DataFromNL[[#This Row],[RULENAME]]</f>
        <v>CP078-P Tetanus Standard</v>
      </c>
      <c r="M156" t="str">
        <f t="shared" si="21"/>
        <v>CP078-P Tetanus Standard</v>
      </c>
      <c r="N156" t="str">
        <f t="shared" si="22"/>
        <v>CP078-P Tetanus Standard</v>
      </c>
    </row>
    <row r="157" spans="1:14" hidden="1" x14ac:dyDescent="0.45">
      <c r="A157" t="str">
        <f t="shared" si="23"/>
        <v>CP082-1st Responder-Medical</v>
      </c>
      <c r="B157" t="s">
        <v>528</v>
      </c>
      <c r="C157" t="str">
        <f t="shared" si="16"/>
        <v>Youngstown</v>
      </c>
      <c r="D157" t="str">
        <f t="shared" si="17"/>
        <v>Y</v>
      </c>
      <c r="E157" t="s">
        <v>1121</v>
      </c>
      <c r="F157" t="str">
        <f t="shared" si="18"/>
        <v>1st Responder-Medical</v>
      </c>
      <c r="G157">
        <f t="shared" si="19"/>
        <v>0</v>
      </c>
      <c r="H157" t="s">
        <v>1053</v>
      </c>
      <c r="I157">
        <f t="shared" si="20"/>
        <v>0</v>
      </c>
      <c r="J157" t="s">
        <v>1054</v>
      </c>
      <c r="K157" s="5">
        <v>5</v>
      </c>
      <c r="L157" t="str">
        <f>Table_DataFromNL[[#This Row],[PROFILECODE]]&amp;"-"&amp;Table_DataFromNL[[#This Row],[RULENAME]]</f>
        <v>CP082-1st Responder-Medical</v>
      </c>
      <c r="M157" t="e">
        <f t="shared" si="21"/>
        <v>#N/A</v>
      </c>
      <c r="N157" t="e">
        <f t="shared" si="22"/>
        <v>#N/A</v>
      </c>
    </row>
    <row r="158" spans="1:14" hidden="1" x14ac:dyDescent="0.45">
      <c r="A158" t="str">
        <f t="shared" si="23"/>
        <v>CP082-2X Week P CMV</v>
      </c>
      <c r="B158" t="s">
        <v>528</v>
      </c>
      <c r="C158" t="str">
        <f t="shared" si="16"/>
        <v>Youngstown</v>
      </c>
      <c r="D158" t="str">
        <f t="shared" si="17"/>
        <v>Y</v>
      </c>
      <c r="E158" t="s">
        <v>1121</v>
      </c>
      <c r="F158" t="str">
        <f t="shared" si="18"/>
        <v>2X Week P CMV</v>
      </c>
      <c r="G158" t="str">
        <f t="shared" si="19"/>
        <v>Specialty</v>
      </c>
      <c r="H158" t="s">
        <v>944</v>
      </c>
      <c r="I158" t="str">
        <f t="shared" si="20"/>
        <v>RETURN - 2nd don of the week -BONUS</v>
      </c>
      <c r="J158" t="s">
        <v>1054</v>
      </c>
      <c r="K158" s="5">
        <v>30</v>
      </c>
      <c r="L158" t="str">
        <f>Table_DataFromNL[[#This Row],[PROFILECODE]]&amp;"-"&amp;Table_DataFromNL[[#This Row],[RULENAME]]</f>
        <v>CP082-2X Week P CMV</v>
      </c>
      <c r="M158" t="str">
        <f t="shared" si="21"/>
        <v>CP082-2X Week P CMV</v>
      </c>
      <c r="N158" t="str">
        <f t="shared" si="22"/>
        <v>CP082-2X Week P CMV</v>
      </c>
    </row>
    <row r="159" spans="1:14" hidden="1" x14ac:dyDescent="0.45">
      <c r="A159" t="str">
        <f t="shared" si="23"/>
        <v>CP082-RETURN - 2nd don of the week -BONUS</v>
      </c>
      <c r="B159" t="s">
        <v>528</v>
      </c>
      <c r="C159" t="str">
        <f t="shared" si="16"/>
        <v>Youngstown</v>
      </c>
      <c r="D159" t="str">
        <f t="shared" si="17"/>
        <v>Y</v>
      </c>
      <c r="E159" t="s">
        <v>1121</v>
      </c>
      <c r="F159" t="str">
        <f t="shared" si="18"/>
        <v>RETURN - 2nd don of the week -BONUS</v>
      </c>
      <c r="G159" t="str">
        <f t="shared" si="19"/>
        <v>Marketing</v>
      </c>
      <c r="H159" t="s">
        <v>1055</v>
      </c>
      <c r="I159">
        <f t="shared" si="20"/>
        <v>26</v>
      </c>
      <c r="J159" t="s">
        <v>1054</v>
      </c>
      <c r="K159" s="5">
        <v>30</v>
      </c>
      <c r="L159" t="str">
        <f>Table_DataFromNL[[#This Row],[PROFILECODE]]&amp;"-"&amp;Table_DataFromNL[[#This Row],[RULENAME]]</f>
        <v>CP082-2X Week P NSP NS</v>
      </c>
      <c r="M159" t="str">
        <f t="shared" si="21"/>
        <v>CP082-RETURN - 2nd don of the week -BONUS</v>
      </c>
      <c r="N159" t="e">
        <f t="shared" si="22"/>
        <v>#N/A</v>
      </c>
    </row>
    <row r="160" spans="1:14" hidden="1" x14ac:dyDescent="0.45">
      <c r="A160" t="str">
        <f t="shared" si="23"/>
        <v>CP082-RETURN - 2nd don of the week -BONUS</v>
      </c>
      <c r="B160" t="s">
        <v>528</v>
      </c>
      <c r="C160" t="str">
        <f t="shared" si="16"/>
        <v>Youngstown</v>
      </c>
      <c r="D160" t="str">
        <f t="shared" si="17"/>
        <v>Y</v>
      </c>
      <c r="E160" t="s">
        <v>1121</v>
      </c>
      <c r="F160" t="str">
        <f t="shared" si="18"/>
        <v>RETURN - 2nd don of the week -BONUS</v>
      </c>
      <c r="G160" t="str">
        <f t="shared" si="19"/>
        <v>Marketing</v>
      </c>
      <c r="H160" t="s">
        <v>1056</v>
      </c>
      <c r="I160" t="str">
        <f t="shared" si="20"/>
        <v>RETURN - 2nd don of the week -BONUS</v>
      </c>
      <c r="J160" t="s">
        <v>1054</v>
      </c>
      <c r="K160" s="5">
        <v>30</v>
      </c>
      <c r="L160" t="str">
        <f>Table_DataFromNL[[#This Row],[PROFILECODE]]&amp;"-"&amp;Table_DataFromNL[[#This Row],[RULENAME]]</f>
        <v>CP082-2X Week P NSP Non EU</v>
      </c>
      <c r="M160" t="str">
        <f t="shared" si="21"/>
        <v>CP082-RETURN - 2nd don of the week -BONUS</v>
      </c>
      <c r="N160" t="e">
        <f t="shared" si="22"/>
        <v>#N/A</v>
      </c>
    </row>
    <row r="161" spans="1:14" hidden="1" x14ac:dyDescent="0.45">
      <c r="A161" t="str">
        <f t="shared" si="23"/>
        <v>CP082-2X Week P Normal Source PL</v>
      </c>
      <c r="B161" t="s">
        <v>528</v>
      </c>
      <c r="C161" t="str">
        <f t="shared" si="16"/>
        <v>Youngstown</v>
      </c>
      <c r="D161" t="str">
        <f t="shared" si="17"/>
        <v>Y</v>
      </c>
      <c r="E161" t="s">
        <v>1121</v>
      </c>
      <c r="F161" t="str">
        <f t="shared" si="18"/>
        <v>2X Week P Normal Source PL</v>
      </c>
      <c r="G161" t="str">
        <f t="shared" si="19"/>
        <v>Specialty</v>
      </c>
      <c r="H161" t="s">
        <v>1026</v>
      </c>
      <c r="I161" t="str">
        <f t="shared" si="20"/>
        <v>RETURN - 2nd don of the week -BONUS</v>
      </c>
      <c r="J161" t="s">
        <v>1054</v>
      </c>
      <c r="K161" s="5">
        <v>30</v>
      </c>
      <c r="L161" t="str">
        <f>Table_DataFromNL[[#This Row],[PROFILECODE]]&amp;"-"&amp;Table_DataFromNL[[#This Row],[RULENAME]]</f>
        <v>CP082-2X Week P Normal Source PL</v>
      </c>
      <c r="M161" t="e">
        <f t="shared" si="21"/>
        <v>#N/A</v>
      </c>
      <c r="N161" t="e">
        <f t="shared" si="22"/>
        <v>#N/A</v>
      </c>
    </row>
    <row r="162" spans="1:14" hidden="1" x14ac:dyDescent="0.45">
      <c r="A162" t="str">
        <f t="shared" si="23"/>
        <v>CP082-2X Week P RSV Pre-Existing</v>
      </c>
      <c r="B162" t="s">
        <v>528</v>
      </c>
      <c r="C162" t="str">
        <f t="shared" si="16"/>
        <v>Youngstown</v>
      </c>
      <c r="D162" t="str">
        <f t="shared" si="17"/>
        <v>Y</v>
      </c>
      <c r="E162" t="s">
        <v>1121</v>
      </c>
      <c r="F162" t="str">
        <f t="shared" si="18"/>
        <v>2X Week P RSV Pre-Existing</v>
      </c>
      <c r="G162" t="str">
        <f t="shared" si="19"/>
        <v>Specialty</v>
      </c>
      <c r="H162" t="s">
        <v>945</v>
      </c>
      <c r="I162" t="str">
        <f t="shared" si="20"/>
        <v>RETURN - 2nd don of the week -BONUS</v>
      </c>
      <c r="J162" t="s">
        <v>1054</v>
      </c>
      <c r="K162" s="5">
        <v>30</v>
      </c>
      <c r="L162" t="str">
        <f>Table_DataFromNL[[#This Row],[PROFILECODE]]&amp;"-"&amp;Table_DataFromNL[[#This Row],[RULENAME]]</f>
        <v>CP082-2X Week P RSV Pre-Existing</v>
      </c>
      <c r="M162" t="str">
        <f t="shared" si="21"/>
        <v>CP082-2X Week P RSV Pre-Existing</v>
      </c>
      <c r="N162" t="str">
        <f t="shared" si="22"/>
        <v>CP082-2X Week P RSV Pre-Existing</v>
      </c>
    </row>
    <row r="163" spans="1:14" hidden="1" x14ac:dyDescent="0.45">
      <c r="A163" t="str">
        <f t="shared" si="23"/>
        <v>CP082-2X Week P Tetanus</v>
      </c>
      <c r="B163" t="s">
        <v>528</v>
      </c>
      <c r="C163" t="str">
        <f t="shared" si="16"/>
        <v>Youngstown</v>
      </c>
      <c r="D163" t="str">
        <f t="shared" si="17"/>
        <v>Y</v>
      </c>
      <c r="E163" t="s">
        <v>1121</v>
      </c>
      <c r="F163" t="str">
        <f t="shared" si="18"/>
        <v>2X Week P Tetanus</v>
      </c>
      <c r="G163" t="str">
        <f t="shared" si="19"/>
        <v>Specialty</v>
      </c>
      <c r="H163" t="s">
        <v>965</v>
      </c>
      <c r="I163" t="str">
        <f t="shared" si="20"/>
        <v>RETURN - 2nd don of the week -BONUS</v>
      </c>
      <c r="J163" t="s">
        <v>1054</v>
      </c>
      <c r="K163" s="5">
        <v>30</v>
      </c>
      <c r="L163" t="str">
        <f>Table_DataFromNL[[#This Row],[PROFILECODE]]&amp;"-"&amp;Table_DataFromNL[[#This Row],[RULENAME]]</f>
        <v>CP082-2X Week P Tetanus</v>
      </c>
      <c r="M163" t="str">
        <f t="shared" si="21"/>
        <v>CP082-2X Week P Tetanus</v>
      </c>
      <c r="N163" t="str">
        <f t="shared" si="22"/>
        <v>CP082-2X Week P Tetanus</v>
      </c>
    </row>
    <row r="164" spans="1:14" hidden="1" x14ac:dyDescent="0.45">
      <c r="A164" t="str">
        <f t="shared" si="23"/>
        <v>CP082-2X Week P Tetanus PE</v>
      </c>
      <c r="B164" t="s">
        <v>528</v>
      </c>
      <c r="C164" t="str">
        <f t="shared" si="16"/>
        <v>Youngstown</v>
      </c>
      <c r="D164" t="str">
        <f t="shared" si="17"/>
        <v>Y</v>
      </c>
      <c r="E164" t="s">
        <v>1121</v>
      </c>
      <c r="F164" t="str">
        <f t="shared" si="18"/>
        <v>2X Week P Tetanus PE</v>
      </c>
      <c r="G164" t="str">
        <f t="shared" si="19"/>
        <v>Specialty</v>
      </c>
      <c r="H164" t="s">
        <v>966</v>
      </c>
      <c r="I164" t="str">
        <f t="shared" si="20"/>
        <v>RETURN - 2nd don of the week -BONUS</v>
      </c>
      <c r="J164" t="s">
        <v>1054</v>
      </c>
      <c r="K164" s="5">
        <v>30</v>
      </c>
      <c r="L164" t="str">
        <f>Table_DataFromNL[[#This Row],[PROFILECODE]]&amp;"-"&amp;Table_DataFromNL[[#This Row],[RULENAME]]</f>
        <v>CP082-2X Week P Tetanus PE</v>
      </c>
      <c r="M164" t="str">
        <f t="shared" si="21"/>
        <v>CP082-2X Week P Tetanus PE</v>
      </c>
      <c r="N164" t="str">
        <f t="shared" si="22"/>
        <v>CP082-2X Week P Tetanus PE</v>
      </c>
    </row>
    <row r="165" spans="1:14" hidden="1" x14ac:dyDescent="0.45">
      <c r="A165" t="str">
        <f t="shared" si="23"/>
        <v>CP082-RETURN - 6th don of the month -BONUS</v>
      </c>
      <c r="B165" t="s">
        <v>528</v>
      </c>
      <c r="C165" t="str">
        <f t="shared" si="16"/>
        <v>Youngstown</v>
      </c>
      <c r="D165" t="str">
        <f t="shared" si="17"/>
        <v>Y</v>
      </c>
      <c r="E165" t="s">
        <v>1121</v>
      </c>
      <c r="F165" t="str">
        <f t="shared" si="18"/>
        <v>RETURN - 6th don of the month -BONUS</v>
      </c>
      <c r="G165" t="str">
        <f t="shared" si="19"/>
        <v>Marketing</v>
      </c>
      <c r="H165" t="s">
        <v>1058</v>
      </c>
      <c r="I165">
        <f t="shared" si="20"/>
        <v>28</v>
      </c>
      <c r="J165" t="s">
        <v>1054</v>
      </c>
      <c r="K165" s="5">
        <v>10</v>
      </c>
      <c r="L165" t="str">
        <f>Table_DataFromNL[[#This Row],[PROFILECODE]]&amp;"-"&amp;Table_DataFromNL[[#This Row],[RULENAME]]</f>
        <v>CP082-6X Month</v>
      </c>
      <c r="M165" t="str">
        <f t="shared" si="21"/>
        <v>CP082-RETURN - 6th don of the month -BONUS</v>
      </c>
      <c r="N165" t="e">
        <f t="shared" si="22"/>
        <v>#N/A</v>
      </c>
    </row>
    <row r="166" spans="1:14" hidden="1" x14ac:dyDescent="0.45">
      <c r="A166" t="str">
        <f t="shared" si="23"/>
        <v>CP082-RETURN - 7th don of the month -BONUS</v>
      </c>
      <c r="B166" t="s">
        <v>528</v>
      </c>
      <c r="C166" t="str">
        <f t="shared" si="16"/>
        <v>Youngstown</v>
      </c>
      <c r="D166" t="str">
        <f t="shared" si="17"/>
        <v>Y</v>
      </c>
      <c r="E166" t="s">
        <v>1121</v>
      </c>
      <c r="F166" t="str">
        <f t="shared" si="18"/>
        <v>RETURN - 7th don of the month -BONUS</v>
      </c>
      <c r="G166" t="str">
        <f t="shared" si="19"/>
        <v>Marketing</v>
      </c>
      <c r="H166" t="s">
        <v>1122</v>
      </c>
      <c r="I166">
        <f t="shared" si="20"/>
        <v>29</v>
      </c>
      <c r="J166" t="s">
        <v>1054</v>
      </c>
      <c r="K166" s="5">
        <v>10</v>
      </c>
      <c r="L166" t="str">
        <f>Table_DataFromNL[[#This Row],[PROFILECODE]]&amp;"-"&amp;Table_DataFromNL[[#This Row],[RULENAME]]</f>
        <v>CP082-7X Month</v>
      </c>
      <c r="M166" t="str">
        <f t="shared" si="21"/>
        <v>CP082-RETURN - 7th don of the month -BONUS</v>
      </c>
      <c r="N166" t="e">
        <f t="shared" si="22"/>
        <v>#N/A</v>
      </c>
    </row>
    <row r="167" spans="1:14" hidden="1" x14ac:dyDescent="0.45">
      <c r="A167" t="str">
        <f t="shared" si="23"/>
        <v>CP082-CRM_LAPSEDONOR_25_twice</v>
      </c>
      <c r="B167" t="s">
        <v>528</v>
      </c>
      <c r="C167" t="str">
        <f t="shared" si="16"/>
        <v>Youngstown</v>
      </c>
      <c r="D167" t="str">
        <f t="shared" si="17"/>
        <v>Y</v>
      </c>
      <c r="E167" t="s">
        <v>1121</v>
      </c>
      <c r="F167" t="str">
        <f t="shared" si="18"/>
        <v>CRM_LAPSEDONOR_25_twice</v>
      </c>
      <c r="G167">
        <f t="shared" si="19"/>
        <v>0</v>
      </c>
      <c r="H167" t="s">
        <v>1059</v>
      </c>
      <c r="I167">
        <f t="shared" si="20"/>
        <v>0</v>
      </c>
      <c r="J167" t="s">
        <v>1054</v>
      </c>
      <c r="K167" s="5">
        <v>25</v>
      </c>
      <c r="L167" t="str">
        <f>Table_DataFromNL[[#This Row],[PROFILECODE]]&amp;"-"&amp;Table_DataFromNL[[#This Row],[RULENAME]]</f>
        <v>CP082-CRM_LAPSEDONOR_25_twice</v>
      </c>
      <c r="M167" t="e">
        <f t="shared" si="21"/>
        <v>#N/A</v>
      </c>
      <c r="N167" t="e">
        <f t="shared" si="22"/>
        <v>#N/A</v>
      </c>
    </row>
    <row r="168" spans="1:14" hidden="1" x14ac:dyDescent="0.45">
      <c r="A168" t="str">
        <f t="shared" si="23"/>
        <v>CP082-CRM_LAPSEDONOR_50_twice</v>
      </c>
      <c r="B168" t="s">
        <v>528</v>
      </c>
      <c r="C168" t="str">
        <f t="shared" si="16"/>
        <v>Youngstown</v>
      </c>
      <c r="D168" t="str">
        <f t="shared" si="17"/>
        <v>Y</v>
      </c>
      <c r="E168" t="s">
        <v>1121</v>
      </c>
      <c r="F168" t="str">
        <f t="shared" si="18"/>
        <v>CRM_LAPSEDONOR_50_twice</v>
      </c>
      <c r="G168">
        <f t="shared" si="19"/>
        <v>0</v>
      </c>
      <c r="H168" t="s">
        <v>1060</v>
      </c>
      <c r="I168">
        <f t="shared" si="20"/>
        <v>0</v>
      </c>
      <c r="J168" t="s">
        <v>1054</v>
      </c>
      <c r="K168" s="5">
        <v>50</v>
      </c>
      <c r="L168" t="str">
        <f>Table_DataFromNL[[#This Row],[PROFILECODE]]&amp;"-"&amp;Table_DataFromNL[[#This Row],[RULENAME]]</f>
        <v>CP082-CRM_LAPSEDONOR_50_twice</v>
      </c>
      <c r="M168" t="e">
        <f t="shared" si="21"/>
        <v>#N/A</v>
      </c>
      <c r="N168" t="e">
        <f t="shared" si="22"/>
        <v>#N/A</v>
      </c>
    </row>
    <row r="169" spans="1:14" hidden="1" x14ac:dyDescent="0.45">
      <c r="A169" t="str">
        <f t="shared" si="23"/>
        <v>CP082-CRM_LAPSEDONOR_75_twice</v>
      </c>
      <c r="B169" t="s">
        <v>528</v>
      </c>
      <c r="C169" t="str">
        <f t="shared" si="16"/>
        <v>Youngstown</v>
      </c>
      <c r="D169" t="str">
        <f t="shared" si="17"/>
        <v>Y</v>
      </c>
      <c r="E169" t="s">
        <v>1121</v>
      </c>
      <c r="F169" t="str">
        <f t="shared" si="18"/>
        <v>CRM_LAPSEDONOR_75_twice</v>
      </c>
      <c r="G169">
        <f t="shared" si="19"/>
        <v>0</v>
      </c>
      <c r="H169" t="s">
        <v>1061</v>
      </c>
      <c r="I169">
        <f t="shared" si="20"/>
        <v>0</v>
      </c>
      <c r="J169" t="s">
        <v>1054</v>
      </c>
      <c r="K169" s="5">
        <v>70</v>
      </c>
      <c r="L169" t="str">
        <f>Table_DataFromNL[[#This Row],[PROFILECODE]]&amp;"-"&amp;Table_DataFromNL[[#This Row],[RULENAME]]</f>
        <v>CP082-CRM_LAPSEDONOR_75_twice</v>
      </c>
      <c r="M169" t="e">
        <f t="shared" si="21"/>
        <v>#N/A</v>
      </c>
      <c r="N169" t="e">
        <f t="shared" si="22"/>
        <v>#N/A</v>
      </c>
    </row>
    <row r="170" spans="1:14" hidden="1" x14ac:dyDescent="0.45">
      <c r="A170" t="str">
        <f t="shared" si="23"/>
        <v>CP082-CRM_UAT_5USD</v>
      </c>
      <c r="B170" t="s">
        <v>528</v>
      </c>
      <c r="C170" t="str">
        <f t="shared" si="16"/>
        <v>Youngstown</v>
      </c>
      <c r="D170" t="str">
        <f t="shared" si="17"/>
        <v>Y</v>
      </c>
      <c r="E170" t="s">
        <v>1121</v>
      </c>
      <c r="F170" t="str">
        <f t="shared" si="18"/>
        <v>CRM_UAT_5USD</v>
      </c>
      <c r="G170" t="str">
        <f t="shared" si="19"/>
        <v>Marketing</v>
      </c>
      <c r="H170" t="s">
        <v>1123</v>
      </c>
      <c r="I170">
        <f t="shared" si="20"/>
        <v>0</v>
      </c>
      <c r="J170" t="s">
        <v>1054</v>
      </c>
      <c r="K170" s="5">
        <v>5</v>
      </c>
      <c r="L170" t="str">
        <f>Table_DataFromNL[[#This Row],[PROFILECODE]]&amp;"-"&amp;Table_DataFromNL[[#This Row],[RULENAME]]</f>
        <v>CP082-CRM_UAT_5USD</v>
      </c>
      <c r="M170" t="e">
        <f t="shared" si="21"/>
        <v>#N/A</v>
      </c>
      <c r="N170" t="e">
        <f t="shared" si="22"/>
        <v>#N/A</v>
      </c>
    </row>
    <row r="171" spans="1:14" hidden="1" x14ac:dyDescent="0.45">
      <c r="A171" t="str">
        <f t="shared" si="23"/>
        <v>CP082-College ID Standard Bonus</v>
      </c>
      <c r="B171" t="s">
        <v>528</v>
      </c>
      <c r="C171" t="str">
        <f t="shared" si="16"/>
        <v>Youngstown</v>
      </c>
      <c r="D171" t="str">
        <f t="shared" si="17"/>
        <v>Y</v>
      </c>
      <c r="E171" t="s">
        <v>1121</v>
      </c>
      <c r="F171" t="str">
        <f t="shared" si="18"/>
        <v>College ID Standard Bonus</v>
      </c>
      <c r="G171">
        <f t="shared" si="19"/>
        <v>0</v>
      </c>
      <c r="H171" t="s">
        <v>1062</v>
      </c>
      <c r="I171">
        <f t="shared" si="20"/>
        <v>0</v>
      </c>
      <c r="J171" t="s">
        <v>1054</v>
      </c>
      <c r="K171" s="5">
        <v>5</v>
      </c>
      <c r="L171" t="str">
        <f>Table_DataFromNL[[#This Row],[PROFILECODE]]&amp;"-"&amp;Table_DataFromNL[[#This Row],[RULENAME]]</f>
        <v>CP082-College ID Standard Bonus</v>
      </c>
      <c r="M171" t="e">
        <f t="shared" si="21"/>
        <v>#N/A</v>
      </c>
      <c r="N171" t="e">
        <f t="shared" si="22"/>
        <v>#N/A</v>
      </c>
    </row>
    <row r="172" spans="1:14" hidden="1" x14ac:dyDescent="0.45">
      <c r="A172" t="str">
        <f t="shared" si="23"/>
        <v>CP082-Employee Donor</v>
      </c>
      <c r="B172" t="s">
        <v>528</v>
      </c>
      <c r="C172" t="str">
        <f t="shared" si="16"/>
        <v>Youngstown</v>
      </c>
      <c r="D172" t="str">
        <f t="shared" si="17"/>
        <v>Y</v>
      </c>
      <c r="E172" t="s">
        <v>1121</v>
      </c>
      <c r="F172" t="str">
        <f t="shared" si="18"/>
        <v>Employee Donor</v>
      </c>
      <c r="G172">
        <f t="shared" si="19"/>
        <v>0</v>
      </c>
      <c r="H172" t="s">
        <v>1063</v>
      </c>
      <c r="I172">
        <f t="shared" si="20"/>
        <v>0</v>
      </c>
      <c r="J172" t="s">
        <v>1054</v>
      </c>
      <c r="K172" s="5">
        <v>90</v>
      </c>
      <c r="L172" t="str">
        <f>Table_DataFromNL[[#This Row],[PROFILECODE]]&amp;"-"&amp;Table_DataFromNL[[#This Row],[RULENAME]]</f>
        <v>CP082-Employee Donor</v>
      </c>
      <c r="M172" t="e">
        <f t="shared" si="21"/>
        <v>#N/A</v>
      </c>
      <c r="N172" t="e">
        <f t="shared" si="22"/>
        <v>#N/A</v>
      </c>
    </row>
    <row r="173" spans="1:14" hidden="1" x14ac:dyDescent="0.45">
      <c r="A173" t="str">
        <f t="shared" si="23"/>
        <v>CP082-Military ID</v>
      </c>
      <c r="B173" t="s">
        <v>528</v>
      </c>
      <c r="C173" t="str">
        <f t="shared" si="16"/>
        <v>Youngstown</v>
      </c>
      <c r="D173" t="str">
        <f t="shared" si="17"/>
        <v>Y</v>
      </c>
      <c r="E173" t="s">
        <v>1121</v>
      </c>
      <c r="F173" t="str">
        <f t="shared" si="18"/>
        <v>Military ID</v>
      </c>
      <c r="G173">
        <f t="shared" si="19"/>
        <v>0</v>
      </c>
      <c r="H173" t="s">
        <v>1064</v>
      </c>
      <c r="I173">
        <f t="shared" si="20"/>
        <v>0</v>
      </c>
      <c r="J173" t="s">
        <v>1054</v>
      </c>
      <c r="K173" s="5">
        <v>5</v>
      </c>
      <c r="L173" t="str">
        <f>Table_DataFromNL[[#This Row],[PROFILECODE]]&amp;"-"&amp;Table_DataFromNL[[#This Row],[RULENAME]]</f>
        <v>CP082-Military ID</v>
      </c>
      <c r="M173" t="e">
        <f t="shared" si="21"/>
        <v>#N/A</v>
      </c>
      <c r="N173" t="e">
        <f t="shared" si="22"/>
        <v>#N/A</v>
      </c>
    </row>
    <row r="174" spans="1:14" hidden="1" x14ac:dyDescent="0.45">
      <c r="A174" t="str">
        <f t="shared" si="23"/>
        <v>CP082-NEW DONOR -1st</v>
      </c>
      <c r="B174" t="s">
        <v>528</v>
      </c>
      <c r="C174" t="str">
        <f t="shared" si="16"/>
        <v>Youngstown</v>
      </c>
      <c r="D174" t="str">
        <f t="shared" si="17"/>
        <v>Y</v>
      </c>
      <c r="E174" t="s">
        <v>1121</v>
      </c>
      <c r="F174" t="str">
        <f t="shared" si="18"/>
        <v>NEW DONOR -1st</v>
      </c>
      <c r="G174" t="str">
        <f t="shared" si="19"/>
        <v>Marketing</v>
      </c>
      <c r="H174" t="s">
        <v>1065</v>
      </c>
      <c r="I174">
        <f t="shared" si="20"/>
        <v>1</v>
      </c>
      <c r="J174" t="s">
        <v>1054</v>
      </c>
      <c r="K174" s="5">
        <v>100</v>
      </c>
      <c r="L174" t="str">
        <f>Table_DataFromNL[[#This Row],[PROFILECODE]]&amp;"-"&amp;Table_DataFromNL[[#This Row],[RULENAME]]</f>
        <v>CP082-New Donor 1st Visit-Bonus</v>
      </c>
      <c r="M174" t="str">
        <f t="shared" si="21"/>
        <v>CP082-NEW DONOR -1st</v>
      </c>
      <c r="N174" t="e">
        <f t="shared" si="22"/>
        <v>#N/A</v>
      </c>
    </row>
    <row r="175" spans="1:14" hidden="1" x14ac:dyDescent="0.45">
      <c r="A175" t="str">
        <f t="shared" si="23"/>
        <v>CP082-NEW DONOR -2nd</v>
      </c>
      <c r="B175" t="s">
        <v>528</v>
      </c>
      <c r="C175" t="str">
        <f t="shared" si="16"/>
        <v>Youngstown</v>
      </c>
      <c r="D175" t="str">
        <f t="shared" si="17"/>
        <v>Y</v>
      </c>
      <c r="E175" t="s">
        <v>1121</v>
      </c>
      <c r="F175" t="str">
        <f t="shared" si="18"/>
        <v>NEW DONOR -2nd</v>
      </c>
      <c r="G175" t="str">
        <f t="shared" si="19"/>
        <v>Marketing</v>
      </c>
      <c r="H175" t="s">
        <v>1066</v>
      </c>
      <c r="I175">
        <f t="shared" si="20"/>
        <v>2</v>
      </c>
      <c r="J175" t="s">
        <v>1054</v>
      </c>
      <c r="K175" s="5">
        <v>100</v>
      </c>
      <c r="L175" t="str">
        <f>Table_DataFromNL[[#This Row],[PROFILECODE]]&amp;"-"&amp;Table_DataFromNL[[#This Row],[RULENAME]]</f>
        <v>CP082-New Donor 2nd Visit-Bonus</v>
      </c>
      <c r="M175" t="str">
        <f t="shared" si="21"/>
        <v>CP082-NEW DONOR -2nd</v>
      </c>
      <c r="N175" t="e">
        <f t="shared" si="22"/>
        <v>#N/A</v>
      </c>
    </row>
    <row r="176" spans="1:14" hidden="1" x14ac:dyDescent="0.45">
      <c r="A176" t="str">
        <f t="shared" si="23"/>
        <v>CP082-NEW DONOR -3rd</v>
      </c>
      <c r="B176" t="s">
        <v>528</v>
      </c>
      <c r="C176" t="str">
        <f t="shared" si="16"/>
        <v>Youngstown</v>
      </c>
      <c r="D176" t="str">
        <f t="shared" si="17"/>
        <v>Y</v>
      </c>
      <c r="E176" t="s">
        <v>1121</v>
      </c>
      <c r="F176" t="str">
        <f t="shared" si="18"/>
        <v>NEW DONOR -3rd</v>
      </c>
      <c r="G176" t="str">
        <f t="shared" si="19"/>
        <v>Marketing</v>
      </c>
      <c r="H176" t="s">
        <v>1067</v>
      </c>
      <c r="I176">
        <f t="shared" si="20"/>
        <v>3</v>
      </c>
      <c r="J176" t="s">
        <v>1054</v>
      </c>
      <c r="K176" s="5">
        <v>100</v>
      </c>
      <c r="L176" t="str">
        <f>Table_DataFromNL[[#This Row],[PROFILECODE]]&amp;"-"&amp;Table_DataFromNL[[#This Row],[RULENAME]]</f>
        <v>CP082-New Donor 3rd Visit-Bonus</v>
      </c>
      <c r="M176" t="str">
        <f t="shared" si="21"/>
        <v>CP082-NEW DONOR -3rd</v>
      </c>
      <c r="N176" t="e">
        <f t="shared" si="22"/>
        <v>#N/A</v>
      </c>
    </row>
    <row r="177" spans="1:14" hidden="1" x14ac:dyDescent="0.45">
      <c r="A177" t="str">
        <f t="shared" si="23"/>
        <v>CP082-NEW DONOR -4th</v>
      </c>
      <c r="B177" t="s">
        <v>528</v>
      </c>
      <c r="C177" t="str">
        <f t="shared" si="16"/>
        <v>Youngstown</v>
      </c>
      <c r="D177" t="str">
        <f t="shared" si="17"/>
        <v>Y</v>
      </c>
      <c r="E177" t="s">
        <v>1121</v>
      </c>
      <c r="F177" t="str">
        <f t="shared" si="18"/>
        <v>NEW DONOR -4th</v>
      </c>
      <c r="G177" t="str">
        <f t="shared" si="19"/>
        <v>Marketing</v>
      </c>
      <c r="H177" t="s">
        <v>1068</v>
      </c>
      <c r="I177">
        <f t="shared" si="20"/>
        <v>4</v>
      </c>
      <c r="J177" t="s">
        <v>1054</v>
      </c>
      <c r="K177" s="5">
        <v>100</v>
      </c>
      <c r="L177" t="str">
        <f>Table_DataFromNL[[#This Row],[PROFILECODE]]&amp;"-"&amp;Table_DataFromNL[[#This Row],[RULENAME]]</f>
        <v>CP082-New Donor 4th Visit-Bonus</v>
      </c>
      <c r="M177" t="str">
        <f t="shared" si="21"/>
        <v>CP082-NEW DONOR -4th</v>
      </c>
      <c r="N177" t="e">
        <f t="shared" si="22"/>
        <v>#N/A</v>
      </c>
    </row>
    <row r="178" spans="1:14" hidden="1" x14ac:dyDescent="0.45">
      <c r="A178" t="str">
        <f t="shared" si="23"/>
        <v>CP082-NEW DONOR -5th</v>
      </c>
      <c r="B178" t="s">
        <v>528</v>
      </c>
      <c r="C178" t="str">
        <f t="shared" si="16"/>
        <v>Youngstown</v>
      </c>
      <c r="D178" t="str">
        <f t="shared" si="17"/>
        <v>Y</v>
      </c>
      <c r="E178" t="s">
        <v>1121</v>
      </c>
      <c r="F178" t="str">
        <f t="shared" si="18"/>
        <v>NEW DONOR -5th</v>
      </c>
      <c r="G178" t="str">
        <f t="shared" si="19"/>
        <v>Marketing</v>
      </c>
      <c r="H178" t="s">
        <v>1069</v>
      </c>
      <c r="I178">
        <f t="shared" si="20"/>
        <v>5</v>
      </c>
      <c r="J178" t="s">
        <v>1054</v>
      </c>
      <c r="K178" s="5">
        <v>100</v>
      </c>
      <c r="L178" t="str">
        <f>Table_DataFromNL[[#This Row],[PROFILECODE]]&amp;"-"&amp;Table_DataFromNL[[#This Row],[RULENAME]]</f>
        <v>CP082-New Donor 5th Visit-Bonus</v>
      </c>
      <c r="M178" t="str">
        <f t="shared" si="21"/>
        <v>CP082-NEW DONOR -5th</v>
      </c>
      <c r="N178" t="e">
        <f t="shared" si="22"/>
        <v>#N/A</v>
      </c>
    </row>
    <row r="179" spans="1:14" hidden="1" x14ac:dyDescent="0.45">
      <c r="A179" t="str">
        <f t="shared" si="23"/>
        <v>CP082-NEW DONOR -6th</v>
      </c>
      <c r="B179" t="s">
        <v>528</v>
      </c>
      <c r="C179" t="str">
        <f t="shared" si="16"/>
        <v>Youngstown</v>
      </c>
      <c r="D179" t="str">
        <f t="shared" si="17"/>
        <v>Y</v>
      </c>
      <c r="E179" t="s">
        <v>1121</v>
      </c>
      <c r="F179" t="str">
        <f t="shared" si="18"/>
        <v>NEW DONOR -6th</v>
      </c>
      <c r="G179" t="str">
        <f t="shared" si="19"/>
        <v>Marketing</v>
      </c>
      <c r="H179" t="s">
        <v>1070</v>
      </c>
      <c r="I179">
        <f t="shared" si="20"/>
        <v>6</v>
      </c>
      <c r="J179" t="s">
        <v>1054</v>
      </c>
      <c r="K179" s="5">
        <v>50</v>
      </c>
      <c r="L179" t="str">
        <f>Table_DataFromNL[[#This Row],[PROFILECODE]]&amp;"-"&amp;Table_DataFromNL[[#This Row],[RULENAME]]</f>
        <v>CP082-New Donor 6th Visit-Bonus</v>
      </c>
      <c r="M179" t="str">
        <f t="shared" si="21"/>
        <v>CP082-NEW DONOR -6th</v>
      </c>
      <c r="N179" t="e">
        <f t="shared" si="22"/>
        <v>#N/A</v>
      </c>
    </row>
    <row r="180" spans="1:14" hidden="1" x14ac:dyDescent="0.45">
      <c r="A180" t="str">
        <f t="shared" si="23"/>
        <v>CP082-NEW DONOR -7th</v>
      </c>
      <c r="B180" t="s">
        <v>528</v>
      </c>
      <c r="C180" t="str">
        <f t="shared" si="16"/>
        <v>Youngstown</v>
      </c>
      <c r="D180" t="str">
        <f t="shared" si="17"/>
        <v>Y</v>
      </c>
      <c r="E180" t="s">
        <v>1121</v>
      </c>
      <c r="F180" t="str">
        <f t="shared" si="18"/>
        <v>NEW DONOR -7th</v>
      </c>
      <c r="G180" t="str">
        <f t="shared" si="19"/>
        <v>Marketing</v>
      </c>
      <c r="H180" t="s">
        <v>1071</v>
      </c>
      <c r="I180">
        <f t="shared" si="20"/>
        <v>7</v>
      </c>
      <c r="J180" t="s">
        <v>1054</v>
      </c>
      <c r="K180" s="5">
        <v>50</v>
      </c>
      <c r="L180" t="str">
        <f>Table_DataFromNL[[#This Row],[PROFILECODE]]&amp;"-"&amp;Table_DataFromNL[[#This Row],[RULENAME]]</f>
        <v>CP082-New Donor 7th Visit-Bonus</v>
      </c>
      <c r="M180" t="str">
        <f t="shared" si="21"/>
        <v>CP082-NEW DONOR -7th</v>
      </c>
      <c r="N180" t="e">
        <f t="shared" si="22"/>
        <v>#N/A</v>
      </c>
    </row>
    <row r="181" spans="1:14" hidden="1" x14ac:dyDescent="0.45">
      <c r="A181" t="str">
        <f t="shared" si="23"/>
        <v>CP082-NEW DONOR -8th</v>
      </c>
      <c r="B181" t="s">
        <v>528</v>
      </c>
      <c r="C181" t="str">
        <f t="shared" si="16"/>
        <v>Youngstown</v>
      </c>
      <c r="D181" t="str">
        <f t="shared" si="17"/>
        <v>Y</v>
      </c>
      <c r="E181" t="s">
        <v>1121</v>
      </c>
      <c r="F181" t="str">
        <f t="shared" si="18"/>
        <v>NEW DONOR -8th</v>
      </c>
      <c r="G181" t="str">
        <f t="shared" si="19"/>
        <v>Marketing</v>
      </c>
      <c r="H181" t="s">
        <v>1072</v>
      </c>
      <c r="I181">
        <f t="shared" si="20"/>
        <v>8</v>
      </c>
      <c r="J181" t="s">
        <v>1054</v>
      </c>
      <c r="K181" s="5">
        <v>50</v>
      </c>
      <c r="L181" t="str">
        <f>Table_DataFromNL[[#This Row],[PROFILECODE]]&amp;"-"&amp;Table_DataFromNL[[#This Row],[RULENAME]]</f>
        <v>CP082-New Donor 8th Visit-Bonus</v>
      </c>
      <c r="M181" t="str">
        <f t="shared" si="21"/>
        <v>CP082-NEW DONOR -8th</v>
      </c>
      <c r="N181" t="e">
        <f t="shared" si="22"/>
        <v>#N/A</v>
      </c>
    </row>
    <row r="182" spans="1:14" hidden="1" x14ac:dyDescent="0.45">
      <c r="A182" t="str">
        <f t="shared" si="23"/>
        <v>CP082-1B_KEDLeague_Promo_5USD</v>
      </c>
      <c r="B182" t="s">
        <v>528</v>
      </c>
      <c r="C182" t="str">
        <f t="shared" si="16"/>
        <v>Youngstown</v>
      </c>
      <c r="D182" t="str">
        <f t="shared" si="17"/>
        <v>Y</v>
      </c>
      <c r="E182" t="s">
        <v>1121</v>
      </c>
      <c r="F182" t="str">
        <f t="shared" si="18"/>
        <v>1B_KEDLeague_Promo_5USD</v>
      </c>
      <c r="G182">
        <f t="shared" si="19"/>
        <v>0</v>
      </c>
      <c r="H182" t="s">
        <v>1073</v>
      </c>
      <c r="I182">
        <f t="shared" si="20"/>
        <v>0</v>
      </c>
      <c r="J182" t="s">
        <v>1074</v>
      </c>
      <c r="K182" s="5">
        <v>5</v>
      </c>
      <c r="L182" t="str">
        <f>Table_DataFromNL[[#This Row],[PROFILECODE]]&amp;"-"&amp;Table_DataFromNL[[#This Row],[RULENAME]]</f>
        <v>CP082-1B_KEDLeague_Promo_5USD</v>
      </c>
      <c r="M182" t="e">
        <f t="shared" si="21"/>
        <v>#N/A</v>
      </c>
      <c r="N182" t="e">
        <f t="shared" si="22"/>
        <v>#N/A</v>
      </c>
    </row>
    <row r="183" spans="1:14" hidden="1" x14ac:dyDescent="0.45">
      <c r="A183" t="str">
        <f t="shared" si="23"/>
        <v>CP082-CALL_10</v>
      </c>
      <c r="B183" t="s">
        <v>528</v>
      </c>
      <c r="C183" t="str">
        <f t="shared" si="16"/>
        <v>Youngstown</v>
      </c>
      <c r="D183" t="str">
        <f t="shared" si="17"/>
        <v>Y</v>
      </c>
      <c r="E183" t="s">
        <v>1121</v>
      </c>
      <c r="F183" t="str">
        <f t="shared" si="18"/>
        <v>CALL_10</v>
      </c>
      <c r="G183">
        <f t="shared" si="19"/>
        <v>0</v>
      </c>
      <c r="H183" t="s">
        <v>1075</v>
      </c>
      <c r="I183">
        <f t="shared" si="20"/>
        <v>0</v>
      </c>
      <c r="J183" t="s">
        <v>1074</v>
      </c>
      <c r="K183" s="5">
        <v>10</v>
      </c>
      <c r="L183" t="str">
        <f>Table_DataFromNL[[#This Row],[PROFILECODE]]&amp;"-"&amp;Table_DataFromNL[[#This Row],[RULENAME]]</f>
        <v>CP082-CALL_10</v>
      </c>
      <c r="M183" t="e">
        <f t="shared" si="21"/>
        <v>#N/A</v>
      </c>
      <c r="N183" t="e">
        <f t="shared" si="22"/>
        <v>#N/A</v>
      </c>
    </row>
    <row r="184" spans="1:14" hidden="1" x14ac:dyDescent="0.45">
      <c r="A184" t="str">
        <f t="shared" si="23"/>
        <v>CP082-CALL_15</v>
      </c>
      <c r="B184" t="s">
        <v>528</v>
      </c>
      <c r="C184" t="str">
        <f t="shared" si="16"/>
        <v>Youngstown</v>
      </c>
      <c r="D184" t="str">
        <f t="shared" si="17"/>
        <v>Y</v>
      </c>
      <c r="E184" t="s">
        <v>1121</v>
      </c>
      <c r="F184" t="str">
        <f t="shared" si="18"/>
        <v>CALL_15</v>
      </c>
      <c r="G184">
        <f t="shared" si="19"/>
        <v>0</v>
      </c>
      <c r="H184" t="s">
        <v>1076</v>
      </c>
      <c r="I184">
        <f t="shared" si="20"/>
        <v>0</v>
      </c>
      <c r="J184" t="s">
        <v>1074</v>
      </c>
      <c r="K184" s="5">
        <v>15</v>
      </c>
      <c r="L184" t="str">
        <f>Table_DataFromNL[[#This Row],[PROFILECODE]]&amp;"-"&amp;Table_DataFromNL[[#This Row],[RULENAME]]</f>
        <v>CP082-CALL_15</v>
      </c>
      <c r="M184" t="e">
        <f t="shared" si="21"/>
        <v>#N/A</v>
      </c>
      <c r="N184" t="e">
        <f t="shared" si="22"/>
        <v>#N/A</v>
      </c>
    </row>
    <row r="185" spans="1:14" hidden="1" x14ac:dyDescent="0.45">
      <c r="A185" t="str">
        <f t="shared" si="23"/>
        <v>CP082-CALL_25</v>
      </c>
      <c r="B185" t="s">
        <v>528</v>
      </c>
      <c r="C185" t="str">
        <f t="shared" si="16"/>
        <v>Youngstown</v>
      </c>
      <c r="D185" t="str">
        <f t="shared" si="17"/>
        <v>Y</v>
      </c>
      <c r="E185" t="s">
        <v>1121</v>
      </c>
      <c r="F185" t="str">
        <f t="shared" si="18"/>
        <v>CALL_25</v>
      </c>
      <c r="G185">
        <f t="shared" si="19"/>
        <v>0</v>
      </c>
      <c r="H185" t="s">
        <v>1077</v>
      </c>
      <c r="I185">
        <f t="shared" si="20"/>
        <v>0</v>
      </c>
      <c r="J185" t="s">
        <v>1074</v>
      </c>
      <c r="K185" s="5">
        <v>25</v>
      </c>
      <c r="L185" t="str">
        <f>Table_DataFromNL[[#This Row],[PROFILECODE]]&amp;"-"&amp;Table_DataFromNL[[#This Row],[RULENAME]]</f>
        <v>CP082-CALL_25</v>
      </c>
      <c r="M185" t="e">
        <f t="shared" si="21"/>
        <v>#N/A</v>
      </c>
      <c r="N185" t="e">
        <f t="shared" si="22"/>
        <v>#N/A</v>
      </c>
    </row>
    <row r="186" spans="1:14" hidden="1" x14ac:dyDescent="0.45">
      <c r="A186" t="str">
        <f t="shared" si="23"/>
        <v>CP082-CALL_5</v>
      </c>
      <c r="B186" t="s">
        <v>528</v>
      </c>
      <c r="C186" t="str">
        <f t="shared" si="16"/>
        <v>Youngstown</v>
      </c>
      <c r="D186" t="str">
        <f t="shared" si="17"/>
        <v>Y</v>
      </c>
      <c r="E186" t="s">
        <v>1121</v>
      </c>
      <c r="F186" t="str">
        <f t="shared" si="18"/>
        <v>CALL_5</v>
      </c>
      <c r="G186">
        <f t="shared" si="19"/>
        <v>0</v>
      </c>
      <c r="H186" t="s">
        <v>1078</v>
      </c>
      <c r="I186">
        <f t="shared" si="20"/>
        <v>0</v>
      </c>
      <c r="J186" t="s">
        <v>1074</v>
      </c>
      <c r="K186" s="5">
        <v>5</v>
      </c>
      <c r="L186" t="str">
        <f>Table_DataFromNL[[#This Row],[PROFILECODE]]&amp;"-"&amp;Table_DataFromNL[[#This Row],[RULENAME]]</f>
        <v>CP082-CALL_5</v>
      </c>
      <c r="M186" t="e">
        <f t="shared" si="21"/>
        <v>#N/A</v>
      </c>
      <c r="N186" t="e">
        <f t="shared" si="22"/>
        <v>#N/A</v>
      </c>
    </row>
    <row r="187" spans="1:14" hidden="1" x14ac:dyDescent="0.45">
      <c r="A187" t="str">
        <f t="shared" si="23"/>
        <v>CP082-CMV Lapsed $15 Twice</v>
      </c>
      <c r="B187" t="s">
        <v>528</v>
      </c>
      <c r="C187" t="str">
        <f t="shared" si="16"/>
        <v>Youngstown</v>
      </c>
      <c r="D187" t="str">
        <f t="shared" si="17"/>
        <v>Y</v>
      </c>
      <c r="E187" t="s">
        <v>1121</v>
      </c>
      <c r="F187" t="str">
        <f t="shared" si="18"/>
        <v>CMV Lapsed $15 Twice</v>
      </c>
      <c r="G187">
        <f t="shared" si="19"/>
        <v>0</v>
      </c>
      <c r="H187" t="s">
        <v>1079</v>
      </c>
      <c r="I187">
        <f t="shared" si="20"/>
        <v>0</v>
      </c>
      <c r="J187" t="s">
        <v>1074</v>
      </c>
      <c r="K187" s="5">
        <v>15</v>
      </c>
      <c r="L187" t="str">
        <f>Table_DataFromNL[[#This Row],[PROFILECODE]]&amp;"-"&amp;Table_DataFromNL[[#This Row],[RULENAME]]</f>
        <v>CP082-CMV Lapsed $15 Twice</v>
      </c>
      <c r="M187" t="e">
        <f t="shared" si="21"/>
        <v>#N/A</v>
      </c>
      <c r="N187" t="e">
        <f t="shared" si="22"/>
        <v>#N/A</v>
      </c>
    </row>
    <row r="188" spans="1:14" hidden="1" x14ac:dyDescent="0.45">
      <c r="A188" t="str">
        <f t="shared" si="23"/>
        <v>CP082-Community</v>
      </c>
      <c r="B188" t="s">
        <v>528</v>
      </c>
      <c r="C188" t="str">
        <f t="shared" si="16"/>
        <v>Youngstown</v>
      </c>
      <c r="D188" t="str">
        <f t="shared" si="17"/>
        <v>Y</v>
      </c>
      <c r="E188" t="s">
        <v>1121</v>
      </c>
      <c r="F188" t="str">
        <f t="shared" si="18"/>
        <v>Community</v>
      </c>
      <c r="G188">
        <f t="shared" si="19"/>
        <v>0</v>
      </c>
      <c r="H188" t="s">
        <v>1080</v>
      </c>
      <c r="I188">
        <f t="shared" si="20"/>
        <v>0</v>
      </c>
      <c r="J188" t="s">
        <v>1074</v>
      </c>
      <c r="K188" s="5">
        <v>5</v>
      </c>
      <c r="L188" t="str">
        <f>Table_DataFromNL[[#This Row],[PROFILECODE]]&amp;"-"&amp;Table_DataFromNL[[#This Row],[RULENAME]]</f>
        <v>CP082-Community</v>
      </c>
      <c r="M188" t="e">
        <f t="shared" si="21"/>
        <v>#N/A</v>
      </c>
      <c r="N188" t="e">
        <f t="shared" si="22"/>
        <v>#N/A</v>
      </c>
    </row>
    <row r="189" spans="1:14" hidden="1" x14ac:dyDescent="0.45">
      <c r="A189" t="str">
        <f t="shared" si="23"/>
        <v>CP082-DENOVO  - Antibody Screen</v>
      </c>
      <c r="B189" t="s">
        <v>528</v>
      </c>
      <c r="C189" t="str">
        <f t="shared" si="16"/>
        <v>Youngstown</v>
      </c>
      <c r="D189" t="str">
        <f t="shared" si="17"/>
        <v>Y</v>
      </c>
      <c r="E189" t="s">
        <v>1121</v>
      </c>
      <c r="F189" t="str">
        <f t="shared" si="18"/>
        <v>DENOVO  - Antibody Screen</v>
      </c>
      <c r="G189">
        <f t="shared" si="19"/>
        <v>0</v>
      </c>
      <c r="H189" t="s">
        <v>1081</v>
      </c>
      <c r="I189">
        <f t="shared" si="20"/>
        <v>0</v>
      </c>
      <c r="J189" t="s">
        <v>1074</v>
      </c>
      <c r="K189" s="5">
        <v>300</v>
      </c>
      <c r="L189" t="str">
        <f>Table_DataFromNL[[#This Row],[PROFILECODE]]&amp;"-"&amp;Table_DataFromNL[[#This Row],[RULENAME]]</f>
        <v>CP082-DENOVO  - Antibody Screen</v>
      </c>
      <c r="M189" t="e">
        <f t="shared" si="21"/>
        <v>#N/A</v>
      </c>
      <c r="N189" t="e">
        <f t="shared" si="22"/>
        <v>#N/A</v>
      </c>
    </row>
    <row r="190" spans="1:14" hidden="1" x14ac:dyDescent="0.45">
      <c r="A190" t="str">
        <f t="shared" si="23"/>
        <v>CP082-Denovo - Attendance Bonus</v>
      </c>
      <c r="B190" t="s">
        <v>528</v>
      </c>
      <c r="C190" t="str">
        <f t="shared" si="16"/>
        <v>Youngstown</v>
      </c>
      <c r="D190" t="str">
        <f t="shared" si="17"/>
        <v>Y</v>
      </c>
      <c r="E190" t="s">
        <v>1121</v>
      </c>
      <c r="F190" t="str">
        <f t="shared" si="18"/>
        <v>Denovo - Attendance Bonus</v>
      </c>
      <c r="G190">
        <f t="shared" si="19"/>
        <v>0</v>
      </c>
      <c r="H190" t="s">
        <v>1082</v>
      </c>
      <c r="I190">
        <f t="shared" si="20"/>
        <v>0</v>
      </c>
      <c r="J190" t="s">
        <v>1074</v>
      </c>
      <c r="K190" s="5">
        <v>100</v>
      </c>
      <c r="L190" t="str">
        <f>Table_DataFromNL[[#This Row],[PROFILECODE]]&amp;"-"&amp;Table_DataFromNL[[#This Row],[RULENAME]]</f>
        <v>CP082-Denovo - Attendance Bonus</v>
      </c>
      <c r="M190" t="e">
        <f t="shared" si="21"/>
        <v>#N/A</v>
      </c>
      <c r="N190" t="e">
        <f t="shared" si="22"/>
        <v>#N/A</v>
      </c>
    </row>
    <row r="191" spans="1:14" hidden="1" x14ac:dyDescent="0.45">
      <c r="A191" t="str">
        <f t="shared" si="23"/>
        <v>CP082-Denovo - Immunization</v>
      </c>
      <c r="B191" t="s">
        <v>528</v>
      </c>
      <c r="C191" t="str">
        <f t="shared" si="16"/>
        <v>Youngstown</v>
      </c>
      <c r="D191" t="str">
        <f t="shared" si="17"/>
        <v>Y</v>
      </c>
      <c r="E191" t="s">
        <v>1121</v>
      </c>
      <c r="F191" t="str">
        <f t="shared" si="18"/>
        <v>Denovo - Immunization</v>
      </c>
      <c r="G191">
        <f t="shared" si="19"/>
        <v>0</v>
      </c>
      <c r="H191" t="s">
        <v>1083</v>
      </c>
      <c r="I191">
        <f t="shared" si="20"/>
        <v>0</v>
      </c>
      <c r="J191" t="s">
        <v>1074</v>
      </c>
      <c r="K191" s="5">
        <v>300</v>
      </c>
      <c r="L191" t="str">
        <f>Table_DataFromNL[[#This Row],[PROFILECODE]]&amp;"-"&amp;Table_DataFromNL[[#This Row],[RULENAME]]</f>
        <v>CP082-Denovo - Immunization</v>
      </c>
      <c r="M191" t="e">
        <f t="shared" si="21"/>
        <v>#N/A</v>
      </c>
      <c r="N191" t="e">
        <f t="shared" si="22"/>
        <v>#N/A</v>
      </c>
    </row>
    <row r="192" spans="1:14" hidden="1" x14ac:dyDescent="0.45">
      <c r="A192" t="str">
        <f t="shared" si="23"/>
        <v>CP082-EMPLOYEE_BONUS_8MONTH_80USD</v>
      </c>
      <c r="B192" t="s">
        <v>528</v>
      </c>
      <c r="C192" t="str">
        <f t="shared" si="16"/>
        <v>Youngstown</v>
      </c>
      <c r="D192" t="str">
        <f t="shared" si="17"/>
        <v>Y</v>
      </c>
      <c r="E192" t="s">
        <v>1121</v>
      </c>
      <c r="F192" t="str">
        <f t="shared" si="18"/>
        <v>EMPLOYEE_BONUS_8MONTH_80USD</v>
      </c>
      <c r="G192">
        <f t="shared" si="19"/>
        <v>0</v>
      </c>
      <c r="H192" t="s">
        <v>1084</v>
      </c>
      <c r="I192">
        <f t="shared" si="20"/>
        <v>0</v>
      </c>
      <c r="J192" t="s">
        <v>1074</v>
      </c>
      <c r="K192" s="5">
        <v>80</v>
      </c>
      <c r="L192" t="str">
        <f>Table_DataFromNL[[#This Row],[PROFILECODE]]&amp;"-"&amp;Table_DataFromNL[[#This Row],[RULENAME]]</f>
        <v>CP082-EMPLOYEE_BONUS_8MONTH_80USD</v>
      </c>
      <c r="M192" t="e">
        <f t="shared" si="21"/>
        <v>#N/A</v>
      </c>
      <c r="N192" t="e">
        <f t="shared" si="22"/>
        <v>#N/A</v>
      </c>
    </row>
    <row r="193" spans="1:14" hidden="1" x14ac:dyDescent="0.45">
      <c r="A193" t="str">
        <f t="shared" si="23"/>
        <v>CP082-HANGER_RECRUIT_5USD_once</v>
      </c>
      <c r="B193" t="s">
        <v>528</v>
      </c>
      <c r="C193" t="str">
        <f t="shared" si="16"/>
        <v>Youngstown</v>
      </c>
      <c r="D193" t="str">
        <f t="shared" si="17"/>
        <v>Y</v>
      </c>
      <c r="E193" t="s">
        <v>1121</v>
      </c>
      <c r="F193" t="str">
        <f t="shared" si="18"/>
        <v>HANGER_RECRUIT_5USD_once</v>
      </c>
      <c r="G193">
        <f t="shared" si="19"/>
        <v>0</v>
      </c>
      <c r="H193" t="s">
        <v>1085</v>
      </c>
      <c r="I193">
        <f t="shared" si="20"/>
        <v>0</v>
      </c>
      <c r="J193" t="s">
        <v>1074</v>
      </c>
      <c r="K193" s="5">
        <v>5</v>
      </c>
      <c r="L193" t="str">
        <f>Table_DataFromNL[[#This Row],[PROFILECODE]]&amp;"-"&amp;Table_DataFromNL[[#This Row],[RULENAME]]</f>
        <v>CP082-HANGER_RECRUIT_5USD_once</v>
      </c>
      <c r="M193" t="e">
        <f t="shared" si="21"/>
        <v>#N/A</v>
      </c>
      <c r="N193" t="e">
        <f t="shared" si="22"/>
        <v>#N/A</v>
      </c>
    </row>
    <row r="194" spans="1:14" hidden="1" x14ac:dyDescent="0.45">
      <c r="A194" t="str">
        <f t="shared" si="23"/>
        <v>CP082-Immunization Boost Payment</v>
      </c>
      <c r="B194" t="s">
        <v>528</v>
      </c>
      <c r="C194" t="str">
        <f t="shared" ref="C194:C257" si="24">VLOOKUP(B194,CenterLU,2,FALSE)</f>
        <v>Youngstown</v>
      </c>
      <c r="D194" t="str">
        <f t="shared" ref="D194:D257" si="25">VLOOKUP(B194,CenterLU,3,FALSE)</f>
        <v>Y</v>
      </c>
      <c r="E194" t="s">
        <v>1121</v>
      </c>
      <c r="F194" t="str">
        <f t="shared" ref="F194:F257" si="26">IF(VLOOKUP(H194,RULENAMELU,3,FALSE)=0,H194,VLOOKUP(H194,RULENAMELU,3,FALSE))</f>
        <v>Immunization Boost Payment</v>
      </c>
      <c r="G194">
        <f t="shared" ref="G194:G257" si="27">VLOOKUP(H194,RULENAMELU,4,FALSE)</f>
        <v>0</v>
      </c>
      <c r="H194" t="s">
        <v>1086</v>
      </c>
      <c r="I194">
        <f t="shared" ref="I194:I257" si="28">VLOOKUP(H194,RULENAMELU,5,FALSE)</f>
        <v>0</v>
      </c>
      <c r="J194" t="s">
        <v>1074</v>
      </c>
      <c r="K194" s="5">
        <v>50</v>
      </c>
      <c r="L194" t="str">
        <f>Table_DataFromNL[[#This Row],[PROFILECODE]]&amp;"-"&amp;Table_DataFromNL[[#This Row],[RULENAME]]</f>
        <v>CP082-Immunization Boost Payment</v>
      </c>
      <c r="M194" t="e">
        <f t="shared" ref="M194:M257" si="29">IFERROR(VLOOKUP(A194,PaychangesLU,1,FALSE),VLOOKUP(A194,SpecialtyCheckLU,1,FALSE))</f>
        <v>#N/A</v>
      </c>
      <c r="N194" t="e">
        <f t="shared" ref="N194:N257" si="30">VLOOKUP(A194,SpecialtyCheckLU,1,FALSE)</f>
        <v>#N/A</v>
      </c>
    </row>
    <row r="195" spans="1:14" hidden="1" x14ac:dyDescent="0.45">
      <c r="A195" t="str">
        <f t="shared" ref="A195:A258" si="31">B195&amp;"-"&amp;F195</f>
        <v>CP082-Immunization Series Payment</v>
      </c>
      <c r="B195" t="s">
        <v>528</v>
      </c>
      <c r="C195" t="str">
        <f t="shared" si="24"/>
        <v>Youngstown</v>
      </c>
      <c r="D195" t="str">
        <f t="shared" si="25"/>
        <v>Y</v>
      </c>
      <c r="E195" t="s">
        <v>1121</v>
      </c>
      <c r="F195" t="str">
        <f t="shared" si="26"/>
        <v>Immunization Series Payment</v>
      </c>
      <c r="G195">
        <f t="shared" si="27"/>
        <v>0</v>
      </c>
      <c r="H195" t="s">
        <v>1087</v>
      </c>
      <c r="I195">
        <f t="shared" si="28"/>
        <v>0</v>
      </c>
      <c r="J195" t="s">
        <v>1074</v>
      </c>
      <c r="K195" s="5">
        <v>100</v>
      </c>
      <c r="L195" t="str">
        <f>Table_DataFromNL[[#This Row],[PROFILECODE]]&amp;"-"&amp;Table_DataFromNL[[#This Row],[RULENAME]]</f>
        <v>CP082-Immunization Series Payment</v>
      </c>
      <c r="M195" t="e">
        <f t="shared" si="29"/>
        <v>#N/A</v>
      </c>
      <c r="N195" t="e">
        <f t="shared" si="30"/>
        <v>#N/A</v>
      </c>
    </row>
    <row r="196" spans="1:14" hidden="1" x14ac:dyDescent="0.45">
      <c r="A196" t="str">
        <f t="shared" si="31"/>
        <v>CP082-Inconv Fee $20-$50-Comment Req'd</v>
      </c>
      <c r="B196" t="s">
        <v>528</v>
      </c>
      <c r="C196" t="str">
        <f t="shared" si="24"/>
        <v>Youngstown</v>
      </c>
      <c r="D196" t="str">
        <f t="shared" si="25"/>
        <v>Y</v>
      </c>
      <c r="E196" t="s">
        <v>1121</v>
      </c>
      <c r="F196" t="str">
        <f t="shared" si="26"/>
        <v>Inconv Fee $20-$50-Comment Req'd</v>
      </c>
      <c r="G196">
        <f t="shared" si="27"/>
        <v>0</v>
      </c>
      <c r="H196" t="s">
        <v>1088</v>
      </c>
      <c r="I196">
        <f t="shared" si="28"/>
        <v>0</v>
      </c>
      <c r="J196" t="s">
        <v>1074</v>
      </c>
      <c r="K196" s="5">
        <v>50</v>
      </c>
      <c r="L196" t="str">
        <f>Table_DataFromNL[[#This Row],[PROFILECODE]]&amp;"-"&amp;Table_DataFromNL[[#This Row],[RULENAME]]</f>
        <v>CP082-Inconv Fee $20-$50-Comment Req'd</v>
      </c>
      <c r="M196" t="e">
        <f t="shared" si="29"/>
        <v>#N/A</v>
      </c>
      <c r="N196" t="e">
        <f t="shared" si="30"/>
        <v>#N/A</v>
      </c>
    </row>
    <row r="197" spans="1:14" hidden="1" x14ac:dyDescent="0.45">
      <c r="A197" t="str">
        <f t="shared" si="31"/>
        <v>CP082-Inconv Fee $5-$20-Comment Req'd</v>
      </c>
      <c r="B197" t="s">
        <v>528</v>
      </c>
      <c r="C197" t="str">
        <f t="shared" si="24"/>
        <v>Youngstown</v>
      </c>
      <c r="D197" t="str">
        <f t="shared" si="25"/>
        <v>Y</v>
      </c>
      <c r="E197" t="s">
        <v>1121</v>
      </c>
      <c r="F197" t="str">
        <f t="shared" si="26"/>
        <v>Inconv Fee $5-$20-Comment Req'd</v>
      </c>
      <c r="G197">
        <f t="shared" si="27"/>
        <v>0</v>
      </c>
      <c r="H197" t="s">
        <v>1089</v>
      </c>
      <c r="I197">
        <f t="shared" si="28"/>
        <v>0</v>
      </c>
      <c r="J197" t="s">
        <v>1074</v>
      </c>
      <c r="K197" s="5">
        <v>20</v>
      </c>
      <c r="L197" t="str">
        <f>Table_DataFromNL[[#This Row],[PROFILECODE]]&amp;"-"&amp;Table_DataFromNL[[#This Row],[RULENAME]]</f>
        <v>CP082-Inconv Fee $5-$20-Comment Req'd</v>
      </c>
      <c r="M197" t="e">
        <f t="shared" si="29"/>
        <v>#N/A</v>
      </c>
      <c r="N197" t="e">
        <f t="shared" si="30"/>
        <v>#N/A</v>
      </c>
    </row>
    <row r="198" spans="1:14" hidden="1" x14ac:dyDescent="0.45">
      <c r="A198" t="str">
        <f t="shared" si="31"/>
        <v>CP082-Inconv Fee$50-$100-Comment Req'd</v>
      </c>
      <c r="B198" t="s">
        <v>528</v>
      </c>
      <c r="C198" t="str">
        <f t="shared" si="24"/>
        <v>Youngstown</v>
      </c>
      <c r="D198" t="str">
        <f t="shared" si="25"/>
        <v>Y</v>
      </c>
      <c r="E198" t="s">
        <v>1121</v>
      </c>
      <c r="F198" t="str">
        <f t="shared" si="26"/>
        <v>Inconv Fee$50-$100-Comment Req'd</v>
      </c>
      <c r="G198">
        <f t="shared" si="27"/>
        <v>0</v>
      </c>
      <c r="H198" t="s">
        <v>1090</v>
      </c>
      <c r="I198">
        <f t="shared" si="28"/>
        <v>0</v>
      </c>
      <c r="J198" t="s">
        <v>1074</v>
      </c>
      <c r="K198" s="5">
        <v>100</v>
      </c>
      <c r="L198" t="str">
        <f>Table_DataFromNL[[#This Row],[PROFILECODE]]&amp;"-"&amp;Table_DataFromNL[[#This Row],[RULENAME]]</f>
        <v>CP082-Inconv Fee$50-$100-Comment Req'd</v>
      </c>
      <c r="M198" t="e">
        <f t="shared" si="29"/>
        <v>#N/A</v>
      </c>
      <c r="N198" t="e">
        <f t="shared" si="30"/>
        <v>#N/A</v>
      </c>
    </row>
    <row r="199" spans="1:14" hidden="1" x14ac:dyDescent="0.45">
      <c r="A199" t="str">
        <f t="shared" si="31"/>
        <v>CP082-NSP_ LAPSEDONOR_50_Twice</v>
      </c>
      <c r="B199" t="s">
        <v>528</v>
      </c>
      <c r="C199" t="str">
        <f t="shared" si="24"/>
        <v>Youngstown</v>
      </c>
      <c r="D199" t="str">
        <f t="shared" si="25"/>
        <v>Y</v>
      </c>
      <c r="E199" t="s">
        <v>1121</v>
      </c>
      <c r="F199" t="str">
        <f t="shared" si="26"/>
        <v>NSP_ LAPSEDONOR_50_Twice</v>
      </c>
      <c r="G199">
        <f t="shared" si="27"/>
        <v>0</v>
      </c>
      <c r="H199" t="s">
        <v>1091</v>
      </c>
      <c r="I199">
        <f t="shared" si="28"/>
        <v>0</v>
      </c>
      <c r="J199" t="s">
        <v>1074</v>
      </c>
      <c r="K199" s="5">
        <v>50</v>
      </c>
      <c r="L199" t="str">
        <f>Table_DataFromNL[[#This Row],[PROFILECODE]]&amp;"-"&amp;Table_DataFromNL[[#This Row],[RULENAME]]</f>
        <v>CP082-NSP_ LAPSEDONOR_50_Twice</v>
      </c>
      <c r="M199" t="e">
        <f t="shared" si="29"/>
        <v>#N/A</v>
      </c>
      <c r="N199" t="e">
        <f t="shared" si="30"/>
        <v>#N/A</v>
      </c>
    </row>
    <row r="200" spans="1:14" hidden="1" x14ac:dyDescent="0.45">
      <c r="A200" t="str">
        <f t="shared" si="31"/>
        <v>CP082-NSP_LD_25_2X</v>
      </c>
      <c r="B200" t="s">
        <v>528</v>
      </c>
      <c r="C200" t="str">
        <f t="shared" si="24"/>
        <v>Youngstown</v>
      </c>
      <c r="D200" t="str">
        <f t="shared" si="25"/>
        <v>Y</v>
      </c>
      <c r="E200" t="s">
        <v>1121</v>
      </c>
      <c r="F200" t="str">
        <f t="shared" si="26"/>
        <v>NSP_LD_25_2X</v>
      </c>
      <c r="G200">
        <f t="shared" si="27"/>
        <v>0</v>
      </c>
      <c r="H200" t="s">
        <v>1092</v>
      </c>
      <c r="I200">
        <f t="shared" si="28"/>
        <v>0</v>
      </c>
      <c r="J200" t="s">
        <v>1074</v>
      </c>
      <c r="K200" s="5">
        <v>25</v>
      </c>
      <c r="L200" t="str">
        <f>Table_DataFromNL[[#This Row],[PROFILECODE]]&amp;"-"&amp;Table_DataFromNL[[#This Row],[RULENAME]]</f>
        <v>CP082-NSP_LD_25_2X</v>
      </c>
      <c r="M200" t="e">
        <f t="shared" si="29"/>
        <v>#N/A</v>
      </c>
      <c r="N200" t="e">
        <f t="shared" si="30"/>
        <v>#N/A</v>
      </c>
    </row>
    <row r="201" spans="1:14" hidden="1" x14ac:dyDescent="0.45">
      <c r="A201" t="str">
        <f t="shared" si="31"/>
        <v>CP082-NSP_LD_50_1X</v>
      </c>
      <c r="B201" t="s">
        <v>528</v>
      </c>
      <c r="C201" t="str">
        <f t="shared" si="24"/>
        <v>Youngstown</v>
      </c>
      <c r="D201" t="str">
        <f t="shared" si="25"/>
        <v>Y</v>
      </c>
      <c r="E201" t="s">
        <v>1121</v>
      </c>
      <c r="F201" t="str">
        <f t="shared" si="26"/>
        <v>NSP_LD_50_1X</v>
      </c>
      <c r="G201">
        <f t="shared" si="27"/>
        <v>0</v>
      </c>
      <c r="H201" t="s">
        <v>1093</v>
      </c>
      <c r="I201">
        <f t="shared" si="28"/>
        <v>0</v>
      </c>
      <c r="J201" t="s">
        <v>1074</v>
      </c>
      <c r="K201" s="5">
        <v>50</v>
      </c>
      <c r="L201" t="str">
        <f>Table_DataFromNL[[#This Row],[PROFILECODE]]&amp;"-"&amp;Table_DataFromNL[[#This Row],[RULENAME]]</f>
        <v>CP082-NSP_LD_50_1X</v>
      </c>
      <c r="M201" t="e">
        <f t="shared" si="29"/>
        <v>#N/A</v>
      </c>
      <c r="N201" t="e">
        <f t="shared" si="30"/>
        <v>#N/A</v>
      </c>
    </row>
    <row r="202" spans="1:14" hidden="1" x14ac:dyDescent="0.45">
      <c r="A202" t="str">
        <f t="shared" si="31"/>
        <v>CP082-NSP_ORPHAN_100_once</v>
      </c>
      <c r="B202" t="s">
        <v>528</v>
      </c>
      <c r="C202" t="str">
        <f t="shared" si="24"/>
        <v>Youngstown</v>
      </c>
      <c r="D202" t="str">
        <f t="shared" si="25"/>
        <v>Y</v>
      </c>
      <c r="E202" t="s">
        <v>1121</v>
      </c>
      <c r="F202" t="str">
        <f t="shared" si="26"/>
        <v>NSP_ORPHAN_100_once</v>
      </c>
      <c r="G202">
        <f t="shared" si="27"/>
        <v>0</v>
      </c>
      <c r="H202" t="s">
        <v>1094</v>
      </c>
      <c r="I202">
        <f t="shared" si="28"/>
        <v>0</v>
      </c>
      <c r="J202" t="s">
        <v>1074</v>
      </c>
      <c r="K202" s="5">
        <v>100</v>
      </c>
      <c r="L202" t="str">
        <f>Table_DataFromNL[[#This Row],[PROFILECODE]]&amp;"-"&amp;Table_DataFromNL[[#This Row],[RULENAME]]</f>
        <v>CP082-NSP_ORPHAN_100_once</v>
      </c>
      <c r="M202" t="e">
        <f t="shared" si="29"/>
        <v>#N/A</v>
      </c>
      <c r="N202" t="e">
        <f t="shared" si="30"/>
        <v>#N/A</v>
      </c>
    </row>
    <row r="203" spans="1:14" hidden="1" x14ac:dyDescent="0.45">
      <c r="A203" t="str">
        <f t="shared" si="31"/>
        <v>CP082-RSV WEEKLY BONUS 10</v>
      </c>
      <c r="B203" t="s">
        <v>528</v>
      </c>
      <c r="C203" t="str">
        <f t="shared" si="24"/>
        <v>Youngstown</v>
      </c>
      <c r="D203" t="str">
        <f t="shared" si="25"/>
        <v>Y</v>
      </c>
      <c r="E203" t="s">
        <v>1121</v>
      </c>
      <c r="F203" t="str">
        <f t="shared" si="26"/>
        <v>RSV WEEKLY BONUS 10</v>
      </c>
      <c r="G203">
        <f t="shared" si="27"/>
        <v>0</v>
      </c>
      <c r="H203" t="s">
        <v>1095</v>
      </c>
      <c r="I203">
        <f t="shared" si="28"/>
        <v>0</v>
      </c>
      <c r="J203" t="s">
        <v>1074</v>
      </c>
      <c r="K203" s="5">
        <v>10</v>
      </c>
      <c r="L203" t="str">
        <f>Table_DataFromNL[[#This Row],[PROFILECODE]]&amp;"-"&amp;Table_DataFromNL[[#This Row],[RULENAME]]</f>
        <v>CP082-RSV WEEKLY BONUS 10</v>
      </c>
      <c r="M203" t="e">
        <f t="shared" si="29"/>
        <v>#N/A</v>
      </c>
      <c r="N203" t="e">
        <f t="shared" si="30"/>
        <v>#N/A</v>
      </c>
    </row>
    <row r="204" spans="1:14" hidden="1" x14ac:dyDescent="0.45">
      <c r="A204" t="str">
        <f t="shared" si="31"/>
        <v>CP082-Restick</v>
      </c>
      <c r="B204" t="s">
        <v>528</v>
      </c>
      <c r="C204" t="str">
        <f t="shared" si="24"/>
        <v>Youngstown</v>
      </c>
      <c r="D204" t="str">
        <f t="shared" si="25"/>
        <v>Y</v>
      </c>
      <c r="E204" t="s">
        <v>1121</v>
      </c>
      <c r="F204" t="str">
        <f t="shared" si="26"/>
        <v>Restick</v>
      </c>
      <c r="G204">
        <f t="shared" si="27"/>
        <v>0</v>
      </c>
      <c r="H204" t="s">
        <v>1096</v>
      </c>
      <c r="I204">
        <f t="shared" si="28"/>
        <v>0</v>
      </c>
      <c r="J204" t="s">
        <v>1074</v>
      </c>
      <c r="K204" s="5">
        <v>5</v>
      </c>
      <c r="L204" t="str">
        <f>Table_DataFromNL[[#This Row],[PROFILECODE]]&amp;"-"&amp;Table_DataFromNL[[#This Row],[RULENAME]]</f>
        <v>CP082-Restick</v>
      </c>
      <c r="M204" t="e">
        <f t="shared" si="29"/>
        <v>#N/A</v>
      </c>
      <c r="N204" t="e">
        <f t="shared" si="30"/>
        <v>#N/A</v>
      </c>
    </row>
    <row r="205" spans="1:14" hidden="1" x14ac:dyDescent="0.45">
      <c r="A205" t="str">
        <f t="shared" si="31"/>
        <v>CP082-SCRATCH_1000_USD</v>
      </c>
      <c r="B205" t="s">
        <v>528</v>
      </c>
      <c r="C205" t="str">
        <f t="shared" si="24"/>
        <v>Youngstown</v>
      </c>
      <c r="D205" t="str">
        <f t="shared" si="25"/>
        <v>Y</v>
      </c>
      <c r="E205" t="s">
        <v>1121</v>
      </c>
      <c r="F205" t="str">
        <f t="shared" si="26"/>
        <v>SCRATCH_1000_USD</v>
      </c>
      <c r="G205">
        <f t="shared" si="27"/>
        <v>0</v>
      </c>
      <c r="H205" t="s">
        <v>1097</v>
      </c>
      <c r="I205">
        <f t="shared" si="28"/>
        <v>0</v>
      </c>
      <c r="J205" t="s">
        <v>1074</v>
      </c>
      <c r="K205" s="5">
        <v>1000</v>
      </c>
      <c r="L205" t="str">
        <f>Table_DataFromNL[[#This Row],[PROFILECODE]]&amp;"-"&amp;Table_DataFromNL[[#This Row],[RULENAME]]</f>
        <v>CP082-SCRATCH_1000_USD</v>
      </c>
      <c r="M205" t="e">
        <f t="shared" si="29"/>
        <v>#N/A</v>
      </c>
      <c r="N205" t="e">
        <f t="shared" si="30"/>
        <v>#N/A</v>
      </c>
    </row>
    <row r="206" spans="1:14" hidden="1" x14ac:dyDescent="0.45">
      <c r="A206" t="str">
        <f t="shared" si="31"/>
        <v>CP082-SCRATCH_100_USD</v>
      </c>
      <c r="B206" t="s">
        <v>528</v>
      </c>
      <c r="C206" t="str">
        <f t="shared" si="24"/>
        <v>Youngstown</v>
      </c>
      <c r="D206" t="str">
        <f t="shared" si="25"/>
        <v>Y</v>
      </c>
      <c r="E206" t="s">
        <v>1121</v>
      </c>
      <c r="F206" t="str">
        <f t="shared" si="26"/>
        <v>SCRATCH_100_USD</v>
      </c>
      <c r="G206">
        <f t="shared" si="27"/>
        <v>0</v>
      </c>
      <c r="H206" t="s">
        <v>1098</v>
      </c>
      <c r="I206">
        <f t="shared" si="28"/>
        <v>0</v>
      </c>
      <c r="J206" t="s">
        <v>1074</v>
      </c>
      <c r="K206" s="5">
        <v>100</v>
      </c>
      <c r="L206" t="str">
        <f>Table_DataFromNL[[#This Row],[PROFILECODE]]&amp;"-"&amp;Table_DataFromNL[[#This Row],[RULENAME]]</f>
        <v>CP082-SCRATCH_100_USD</v>
      </c>
      <c r="M206" t="e">
        <f t="shared" si="29"/>
        <v>#N/A</v>
      </c>
      <c r="N206" t="e">
        <f t="shared" si="30"/>
        <v>#N/A</v>
      </c>
    </row>
    <row r="207" spans="1:14" hidden="1" x14ac:dyDescent="0.45">
      <c r="A207" t="str">
        <f t="shared" si="31"/>
        <v>CP082-SCRATCH_10_USD</v>
      </c>
      <c r="B207" t="s">
        <v>528</v>
      </c>
      <c r="C207" t="str">
        <f t="shared" si="24"/>
        <v>Youngstown</v>
      </c>
      <c r="D207" t="str">
        <f t="shared" si="25"/>
        <v>Y</v>
      </c>
      <c r="E207" t="s">
        <v>1121</v>
      </c>
      <c r="F207" t="str">
        <f t="shared" si="26"/>
        <v>SCRATCH_10_USD</v>
      </c>
      <c r="G207">
        <f t="shared" si="27"/>
        <v>0</v>
      </c>
      <c r="H207" t="s">
        <v>1099</v>
      </c>
      <c r="I207">
        <f t="shared" si="28"/>
        <v>0</v>
      </c>
      <c r="J207" t="s">
        <v>1074</v>
      </c>
      <c r="K207" s="5">
        <v>10</v>
      </c>
      <c r="L207" t="str">
        <f>Table_DataFromNL[[#This Row],[PROFILECODE]]&amp;"-"&amp;Table_DataFromNL[[#This Row],[RULENAME]]</f>
        <v>CP082-SCRATCH_10_USD</v>
      </c>
      <c r="M207" t="e">
        <f t="shared" si="29"/>
        <v>#N/A</v>
      </c>
      <c r="N207" t="e">
        <f t="shared" si="30"/>
        <v>#N/A</v>
      </c>
    </row>
    <row r="208" spans="1:14" hidden="1" x14ac:dyDescent="0.45">
      <c r="A208" t="str">
        <f t="shared" si="31"/>
        <v>CP082-SCRATCH_20_USD</v>
      </c>
      <c r="B208" t="s">
        <v>528</v>
      </c>
      <c r="C208" t="str">
        <f t="shared" si="24"/>
        <v>Youngstown</v>
      </c>
      <c r="D208" t="str">
        <f t="shared" si="25"/>
        <v>Y</v>
      </c>
      <c r="E208" t="s">
        <v>1121</v>
      </c>
      <c r="F208" t="str">
        <f t="shared" si="26"/>
        <v>SCRATCH_20_USD</v>
      </c>
      <c r="G208">
        <f t="shared" si="27"/>
        <v>0</v>
      </c>
      <c r="H208" t="s">
        <v>1100</v>
      </c>
      <c r="I208">
        <f t="shared" si="28"/>
        <v>0</v>
      </c>
      <c r="J208" t="s">
        <v>1074</v>
      </c>
      <c r="K208" s="5">
        <v>20</v>
      </c>
      <c r="L208" t="str">
        <f>Table_DataFromNL[[#This Row],[PROFILECODE]]&amp;"-"&amp;Table_DataFromNL[[#This Row],[RULENAME]]</f>
        <v>CP082-SCRATCH_20_USD</v>
      </c>
      <c r="M208" t="e">
        <f t="shared" si="29"/>
        <v>#N/A</v>
      </c>
      <c r="N208" t="e">
        <f t="shared" si="30"/>
        <v>#N/A</v>
      </c>
    </row>
    <row r="209" spans="1:14" hidden="1" x14ac:dyDescent="0.45">
      <c r="A209" t="str">
        <f t="shared" si="31"/>
        <v>CP082-SCRATCH_25_USD</v>
      </c>
      <c r="B209" t="s">
        <v>528</v>
      </c>
      <c r="C209" t="str">
        <f t="shared" si="24"/>
        <v>Youngstown</v>
      </c>
      <c r="D209" t="str">
        <f t="shared" si="25"/>
        <v>Y</v>
      </c>
      <c r="E209" t="s">
        <v>1121</v>
      </c>
      <c r="F209" t="str">
        <f t="shared" si="26"/>
        <v>SCRATCH_25_USD</v>
      </c>
      <c r="G209">
        <f t="shared" si="27"/>
        <v>0</v>
      </c>
      <c r="H209" t="s">
        <v>1101</v>
      </c>
      <c r="I209">
        <f t="shared" si="28"/>
        <v>0</v>
      </c>
      <c r="J209" t="s">
        <v>1074</v>
      </c>
      <c r="K209" s="5">
        <v>25</v>
      </c>
      <c r="L209" t="str">
        <f>Table_DataFromNL[[#This Row],[PROFILECODE]]&amp;"-"&amp;Table_DataFromNL[[#This Row],[RULENAME]]</f>
        <v>CP082-SCRATCH_25_USD</v>
      </c>
      <c r="M209" t="e">
        <f t="shared" si="29"/>
        <v>#N/A</v>
      </c>
      <c r="N209" t="e">
        <f t="shared" si="30"/>
        <v>#N/A</v>
      </c>
    </row>
    <row r="210" spans="1:14" hidden="1" x14ac:dyDescent="0.45">
      <c r="A210" t="str">
        <f t="shared" si="31"/>
        <v>CP082-SCRATCH_50_USD</v>
      </c>
      <c r="B210" t="s">
        <v>528</v>
      </c>
      <c r="C210" t="str">
        <f t="shared" si="24"/>
        <v>Youngstown</v>
      </c>
      <c r="D210" t="str">
        <f t="shared" si="25"/>
        <v>Y</v>
      </c>
      <c r="E210" t="s">
        <v>1121</v>
      </c>
      <c r="F210" t="str">
        <f t="shared" si="26"/>
        <v>SCRATCH_50_USD</v>
      </c>
      <c r="G210">
        <f t="shared" si="27"/>
        <v>0</v>
      </c>
      <c r="H210" t="s">
        <v>1102</v>
      </c>
      <c r="I210">
        <f t="shared" si="28"/>
        <v>0</v>
      </c>
      <c r="J210" t="s">
        <v>1074</v>
      </c>
      <c r="K210" s="5">
        <v>50</v>
      </c>
      <c r="L210" t="str">
        <f>Table_DataFromNL[[#This Row],[PROFILECODE]]&amp;"-"&amp;Table_DataFromNL[[#This Row],[RULENAME]]</f>
        <v>CP082-SCRATCH_50_USD</v>
      </c>
      <c r="M210" t="e">
        <f t="shared" si="29"/>
        <v>#N/A</v>
      </c>
      <c r="N210" t="e">
        <f t="shared" si="30"/>
        <v>#N/A</v>
      </c>
    </row>
    <row r="211" spans="1:14" hidden="1" x14ac:dyDescent="0.45">
      <c r="A211" t="str">
        <f t="shared" si="31"/>
        <v>CP082-SCRATCH_5_USD</v>
      </c>
      <c r="B211" t="s">
        <v>528</v>
      </c>
      <c r="C211" t="str">
        <f t="shared" si="24"/>
        <v>Youngstown</v>
      </c>
      <c r="D211" t="str">
        <f t="shared" si="25"/>
        <v>Y</v>
      </c>
      <c r="E211" t="s">
        <v>1121</v>
      </c>
      <c r="F211" t="str">
        <f t="shared" si="26"/>
        <v>SCRATCH_5_USD</v>
      </c>
      <c r="G211">
        <f t="shared" si="27"/>
        <v>0</v>
      </c>
      <c r="H211" t="s">
        <v>1103</v>
      </c>
      <c r="I211">
        <f t="shared" si="28"/>
        <v>0</v>
      </c>
      <c r="J211" t="s">
        <v>1074</v>
      </c>
      <c r="K211" s="5">
        <v>5</v>
      </c>
      <c r="L211" t="str">
        <f>Table_DataFromNL[[#This Row],[PROFILECODE]]&amp;"-"&amp;Table_DataFromNL[[#This Row],[RULENAME]]</f>
        <v>CP082-SCRATCH_5_USD</v>
      </c>
      <c r="M211" t="e">
        <f t="shared" si="29"/>
        <v>#N/A</v>
      </c>
      <c r="N211" t="e">
        <f t="shared" si="30"/>
        <v>#N/A</v>
      </c>
    </row>
    <row r="212" spans="1:14" hidden="1" x14ac:dyDescent="0.45">
      <c r="A212" t="str">
        <f t="shared" si="31"/>
        <v>CP082-SLOW_TEXT_5</v>
      </c>
      <c r="B212" t="s">
        <v>528</v>
      </c>
      <c r="C212" t="str">
        <f t="shared" si="24"/>
        <v>Youngstown</v>
      </c>
      <c r="D212" t="str">
        <f t="shared" si="25"/>
        <v>Y</v>
      </c>
      <c r="E212" t="s">
        <v>1121</v>
      </c>
      <c r="F212" t="str">
        <f t="shared" si="26"/>
        <v>SLOW_TEXT_5</v>
      </c>
      <c r="G212">
        <f t="shared" si="27"/>
        <v>0</v>
      </c>
      <c r="H212" t="s">
        <v>1104</v>
      </c>
      <c r="I212">
        <f t="shared" si="28"/>
        <v>0</v>
      </c>
      <c r="J212" t="s">
        <v>1074</v>
      </c>
      <c r="K212" s="5">
        <v>5</v>
      </c>
      <c r="L212" t="str">
        <f>Table_DataFromNL[[#This Row],[PROFILECODE]]&amp;"-"&amp;Table_DataFromNL[[#This Row],[RULENAME]]</f>
        <v>CP082-SLOW_TEXT_5</v>
      </c>
      <c r="M212" t="e">
        <f t="shared" si="29"/>
        <v>#N/A</v>
      </c>
      <c r="N212" t="e">
        <f t="shared" si="30"/>
        <v>#N/A</v>
      </c>
    </row>
    <row r="213" spans="1:14" hidden="1" x14ac:dyDescent="0.45">
      <c r="A213" t="str">
        <f t="shared" si="31"/>
        <v>CP082-SPECIAL_ x9_25 _ONCE</v>
      </c>
      <c r="B213" t="s">
        <v>528</v>
      </c>
      <c r="C213" t="str">
        <f t="shared" si="24"/>
        <v>Youngstown</v>
      </c>
      <c r="D213" t="str">
        <f t="shared" si="25"/>
        <v>Y</v>
      </c>
      <c r="E213" t="s">
        <v>1121</v>
      </c>
      <c r="F213" t="str">
        <f t="shared" si="26"/>
        <v>SPECIAL_ x9_25 _ONCE</v>
      </c>
      <c r="G213">
        <f t="shared" si="27"/>
        <v>0</v>
      </c>
      <c r="H213" t="s">
        <v>1105</v>
      </c>
      <c r="I213">
        <f t="shared" si="28"/>
        <v>0</v>
      </c>
      <c r="J213" t="s">
        <v>1074</v>
      </c>
      <c r="K213" s="5">
        <v>25</v>
      </c>
      <c r="L213" t="str">
        <f>Table_DataFromNL[[#This Row],[PROFILECODE]]&amp;"-"&amp;Table_DataFromNL[[#This Row],[RULENAME]]</f>
        <v>CP082-SPECIAL_ x9_25 _ONCE</v>
      </c>
      <c r="M213" t="e">
        <f t="shared" si="29"/>
        <v>#N/A</v>
      </c>
      <c r="N213" t="e">
        <f t="shared" si="30"/>
        <v>#N/A</v>
      </c>
    </row>
    <row r="214" spans="1:14" hidden="1" x14ac:dyDescent="0.45">
      <c r="A214" t="str">
        <f t="shared" si="31"/>
        <v>CP082-SPECIAL_BONUS_40USD</v>
      </c>
      <c r="B214" t="s">
        <v>528</v>
      </c>
      <c r="C214" t="str">
        <f t="shared" si="24"/>
        <v>Youngstown</v>
      </c>
      <c r="D214" t="str">
        <f t="shared" si="25"/>
        <v>Y</v>
      </c>
      <c r="E214" t="s">
        <v>1121</v>
      </c>
      <c r="F214" t="str">
        <f t="shared" si="26"/>
        <v>SPECIAL_BONUS_40USD</v>
      </c>
      <c r="G214">
        <f t="shared" si="27"/>
        <v>0</v>
      </c>
      <c r="H214" t="s">
        <v>1106</v>
      </c>
      <c r="I214">
        <f t="shared" si="28"/>
        <v>0</v>
      </c>
      <c r="J214" t="s">
        <v>1074</v>
      </c>
      <c r="K214" s="5">
        <v>40</v>
      </c>
      <c r="L214" t="str">
        <f>Table_DataFromNL[[#This Row],[PROFILECODE]]&amp;"-"&amp;Table_DataFromNL[[#This Row],[RULENAME]]</f>
        <v>CP082-SPECIAL_BONUS_40USD</v>
      </c>
      <c r="M214" t="e">
        <f t="shared" si="29"/>
        <v>#N/A</v>
      </c>
      <c r="N214" t="e">
        <f t="shared" si="30"/>
        <v>#N/A</v>
      </c>
    </row>
    <row r="215" spans="1:14" hidden="1" x14ac:dyDescent="0.45">
      <c r="A215" t="str">
        <f t="shared" si="31"/>
        <v>CP082-SPECIAL_x6_x7_15 _TWICE</v>
      </c>
      <c r="B215" t="s">
        <v>528</v>
      </c>
      <c r="C215" t="str">
        <f t="shared" si="24"/>
        <v>Youngstown</v>
      </c>
      <c r="D215" t="str">
        <f t="shared" si="25"/>
        <v>Y</v>
      </c>
      <c r="E215" t="s">
        <v>1121</v>
      </c>
      <c r="F215" t="str">
        <f t="shared" si="26"/>
        <v>SPECIAL_x6_x7_15 _TWICE</v>
      </c>
      <c r="G215">
        <f t="shared" si="27"/>
        <v>0</v>
      </c>
      <c r="H215" t="s">
        <v>1107</v>
      </c>
      <c r="I215">
        <f t="shared" si="28"/>
        <v>0</v>
      </c>
      <c r="J215" t="s">
        <v>1074</v>
      </c>
      <c r="K215" s="5">
        <v>15</v>
      </c>
      <c r="L215" t="str">
        <f>Table_DataFromNL[[#This Row],[PROFILECODE]]&amp;"-"&amp;Table_DataFromNL[[#This Row],[RULENAME]]</f>
        <v>CP082-SPECIAL_x6_x7_15 _TWICE</v>
      </c>
      <c r="M215" t="e">
        <f t="shared" si="29"/>
        <v>#N/A</v>
      </c>
      <c r="N215" t="e">
        <f t="shared" si="30"/>
        <v>#N/A</v>
      </c>
    </row>
    <row r="216" spans="1:14" hidden="1" x14ac:dyDescent="0.45">
      <c r="A216" t="str">
        <f t="shared" si="31"/>
        <v>CP082-SPECIAL_x8_x9_20 _TWICE</v>
      </c>
      <c r="B216" t="s">
        <v>528</v>
      </c>
      <c r="C216" t="str">
        <f t="shared" si="24"/>
        <v>Youngstown</v>
      </c>
      <c r="D216" t="str">
        <f t="shared" si="25"/>
        <v>Y</v>
      </c>
      <c r="E216" t="s">
        <v>1121</v>
      </c>
      <c r="F216" t="str">
        <f t="shared" si="26"/>
        <v>SPECIAL_x8_x9_20 _TWICE</v>
      </c>
      <c r="G216">
        <f t="shared" si="27"/>
        <v>0</v>
      </c>
      <c r="H216" t="s">
        <v>1108</v>
      </c>
      <c r="I216">
        <f t="shared" si="28"/>
        <v>0</v>
      </c>
      <c r="J216" t="s">
        <v>1074</v>
      </c>
      <c r="K216" s="5">
        <v>20</v>
      </c>
      <c r="L216" t="str">
        <f>Table_DataFromNL[[#This Row],[PROFILECODE]]&amp;"-"&amp;Table_DataFromNL[[#This Row],[RULENAME]]</f>
        <v>CP082-SPECIAL_x8_x9_20 _TWICE</v>
      </c>
      <c r="M216" t="e">
        <f t="shared" si="29"/>
        <v>#N/A</v>
      </c>
      <c r="N216" t="e">
        <f t="shared" si="30"/>
        <v>#N/A</v>
      </c>
    </row>
    <row r="217" spans="1:14" hidden="1" x14ac:dyDescent="0.45">
      <c r="A217" t="str">
        <f t="shared" si="31"/>
        <v>CP082-Sample Only</v>
      </c>
      <c r="B217" t="s">
        <v>528</v>
      </c>
      <c r="C217" t="str">
        <f t="shared" si="24"/>
        <v>Youngstown</v>
      </c>
      <c r="D217" t="str">
        <f t="shared" si="25"/>
        <v>Y</v>
      </c>
      <c r="E217" t="s">
        <v>1121</v>
      </c>
      <c r="F217" t="str">
        <f t="shared" si="26"/>
        <v>Sample Only</v>
      </c>
      <c r="G217">
        <f t="shared" si="27"/>
        <v>0</v>
      </c>
      <c r="H217" t="s">
        <v>1109</v>
      </c>
      <c r="I217">
        <f t="shared" si="28"/>
        <v>0</v>
      </c>
      <c r="J217" t="s">
        <v>1074</v>
      </c>
      <c r="K217" s="5">
        <v>10</v>
      </c>
      <c r="L217" t="str">
        <f>Table_DataFromNL[[#This Row],[PROFILECODE]]&amp;"-"&amp;Table_DataFromNL[[#This Row],[RULENAME]]</f>
        <v>CP082-Sample Only</v>
      </c>
      <c r="M217" t="e">
        <f t="shared" si="29"/>
        <v>#N/A</v>
      </c>
      <c r="N217" t="e">
        <f t="shared" si="30"/>
        <v>#N/A</v>
      </c>
    </row>
    <row r="218" spans="1:14" hidden="1" x14ac:dyDescent="0.45">
      <c r="A218" t="str">
        <f t="shared" si="31"/>
        <v>CP082-Unit Below 250 mL</v>
      </c>
      <c r="B218" t="s">
        <v>528</v>
      </c>
      <c r="C218" t="str">
        <f t="shared" si="24"/>
        <v>Youngstown</v>
      </c>
      <c r="D218" t="str">
        <f t="shared" si="25"/>
        <v>Y</v>
      </c>
      <c r="E218" t="s">
        <v>1121</v>
      </c>
      <c r="F218" t="str">
        <f t="shared" si="26"/>
        <v>Unit Below 250 mL</v>
      </c>
      <c r="G218">
        <f t="shared" si="27"/>
        <v>0</v>
      </c>
      <c r="H218" t="s">
        <v>1110</v>
      </c>
      <c r="I218">
        <f t="shared" si="28"/>
        <v>0</v>
      </c>
      <c r="J218" t="s">
        <v>1074</v>
      </c>
      <c r="K218" s="5">
        <v>5</v>
      </c>
      <c r="L218" t="str">
        <f>Table_DataFromNL[[#This Row],[PROFILECODE]]&amp;"-"&amp;Table_DataFromNL[[#This Row],[RULENAME]]</f>
        <v>CP082-Unit Below 250 mL</v>
      </c>
      <c r="M218" t="e">
        <f t="shared" si="29"/>
        <v>#N/A</v>
      </c>
      <c r="N218" t="e">
        <f t="shared" si="30"/>
        <v>#N/A</v>
      </c>
    </row>
    <row r="219" spans="1:14" hidden="1" x14ac:dyDescent="0.45">
      <c r="A219" t="str">
        <f t="shared" si="31"/>
        <v>CP082-Unit above 250 mL/underdraw</v>
      </c>
      <c r="B219" t="s">
        <v>528</v>
      </c>
      <c r="C219" t="str">
        <f t="shared" si="24"/>
        <v>Youngstown</v>
      </c>
      <c r="D219" t="str">
        <f t="shared" si="25"/>
        <v>Y</v>
      </c>
      <c r="E219" t="s">
        <v>1121</v>
      </c>
      <c r="F219" t="str">
        <f t="shared" si="26"/>
        <v>Unit above 250 mL/underdraw</v>
      </c>
      <c r="G219">
        <f t="shared" si="27"/>
        <v>0</v>
      </c>
      <c r="H219" t="s">
        <v>1111</v>
      </c>
      <c r="I219">
        <f t="shared" si="28"/>
        <v>0</v>
      </c>
      <c r="J219" t="s">
        <v>1074</v>
      </c>
      <c r="K219" s="5">
        <v>10</v>
      </c>
      <c r="L219" t="str">
        <f>Table_DataFromNL[[#This Row],[PROFILECODE]]&amp;"-"&amp;Table_DataFromNL[[#This Row],[RULENAME]]</f>
        <v>CP082-Unit above 250 mL/underdraw</v>
      </c>
      <c r="M219" t="e">
        <f t="shared" si="29"/>
        <v>#N/A</v>
      </c>
      <c r="N219" t="e">
        <f t="shared" si="30"/>
        <v>#N/A</v>
      </c>
    </row>
    <row r="220" spans="1:14" hidden="1" x14ac:dyDescent="0.45">
      <c r="A220" t="str">
        <f t="shared" si="31"/>
        <v>CP082-RETURN - Buddy referral  -BONUS</v>
      </c>
      <c r="B220" t="s">
        <v>528</v>
      </c>
      <c r="C220" t="str">
        <f t="shared" si="24"/>
        <v>Youngstown</v>
      </c>
      <c r="D220" t="str">
        <f t="shared" si="25"/>
        <v>Y</v>
      </c>
      <c r="E220" t="s">
        <v>1121</v>
      </c>
      <c r="F220" t="str">
        <f t="shared" si="26"/>
        <v>RETURN - Buddy referral  -BONUS</v>
      </c>
      <c r="G220" t="str">
        <f t="shared" si="27"/>
        <v>Marketing</v>
      </c>
      <c r="H220" t="s">
        <v>73</v>
      </c>
      <c r="I220">
        <f t="shared" si="28"/>
        <v>50</v>
      </c>
      <c r="J220" t="s">
        <v>1112</v>
      </c>
      <c r="K220" s="5">
        <v>50</v>
      </c>
      <c r="L220" t="str">
        <f>Table_DataFromNL[[#This Row],[PROFILECODE]]&amp;"-"&amp;Table_DataFromNL[[#This Row],[RULENAME]]</f>
        <v>CP082-Referral</v>
      </c>
      <c r="M220" t="str">
        <f t="shared" si="29"/>
        <v>CP082-RETURN - Buddy referral  -BONUS</v>
      </c>
      <c r="N220" t="e">
        <f t="shared" si="30"/>
        <v>#N/A</v>
      </c>
    </row>
    <row r="221" spans="1:14" hidden="1" x14ac:dyDescent="0.45">
      <c r="A221" t="str">
        <f t="shared" si="31"/>
        <v>CP082-P Anti-D Pre-Existing Standard</v>
      </c>
      <c r="B221" t="s">
        <v>528</v>
      </c>
      <c r="C221" t="str">
        <f t="shared" si="24"/>
        <v>Youngstown</v>
      </c>
      <c r="D221" t="str">
        <f t="shared" si="25"/>
        <v>Y</v>
      </c>
      <c r="E221" t="s">
        <v>1121</v>
      </c>
      <c r="F221" t="str">
        <f t="shared" si="26"/>
        <v>P Anti-D Pre-Existing Standard</v>
      </c>
      <c r="G221" t="str">
        <f t="shared" si="27"/>
        <v>Specialty</v>
      </c>
      <c r="H221" t="s">
        <v>946</v>
      </c>
      <c r="I221" t="str">
        <f t="shared" si="28"/>
        <v>RETURN - 1st don of the week -STD</v>
      </c>
      <c r="J221" t="s">
        <v>1113</v>
      </c>
      <c r="K221" s="5">
        <v>75</v>
      </c>
      <c r="L221" t="str">
        <f>Table_DataFromNL[[#This Row],[PROFILECODE]]&amp;"-"&amp;Table_DataFromNL[[#This Row],[RULENAME]]</f>
        <v>CP082-P Anti-D Pre-Existing Standard</v>
      </c>
      <c r="M221" t="str">
        <f t="shared" si="29"/>
        <v>CP082-P Anti-D Pre-Existing Standard</v>
      </c>
      <c r="N221" t="str">
        <f t="shared" si="30"/>
        <v>CP082-P Anti-D Pre-Existing Standard</v>
      </c>
    </row>
    <row r="222" spans="1:14" hidden="1" x14ac:dyDescent="0.45">
      <c r="A222" t="str">
        <f t="shared" si="31"/>
        <v>CP082-P Anti-D Standard</v>
      </c>
      <c r="B222" t="s">
        <v>528</v>
      </c>
      <c r="C222" t="str">
        <f t="shared" si="24"/>
        <v>Youngstown</v>
      </c>
      <c r="D222" t="str">
        <f t="shared" si="25"/>
        <v>Y</v>
      </c>
      <c r="E222" t="s">
        <v>1121</v>
      </c>
      <c r="F222" t="str">
        <f t="shared" si="26"/>
        <v>P Anti-D Standard</v>
      </c>
      <c r="G222" t="str">
        <f t="shared" si="27"/>
        <v>Specialty</v>
      </c>
      <c r="H222" t="s">
        <v>947</v>
      </c>
      <c r="I222" t="str">
        <f t="shared" si="28"/>
        <v>RETURN - 1st don of the week -STD</v>
      </c>
      <c r="J222" t="s">
        <v>1113</v>
      </c>
      <c r="K222" s="5">
        <v>75</v>
      </c>
      <c r="L222" t="str">
        <f>Table_DataFromNL[[#This Row],[PROFILECODE]]&amp;"-"&amp;Table_DataFromNL[[#This Row],[RULENAME]]</f>
        <v>CP082-P Anti-D Standard</v>
      </c>
      <c r="M222" t="str">
        <f t="shared" si="29"/>
        <v>CP082-P Anti-D Standard</v>
      </c>
      <c r="N222" t="str">
        <f t="shared" si="30"/>
        <v>CP082-P Anti-D Standard</v>
      </c>
    </row>
    <row r="223" spans="1:14" hidden="1" x14ac:dyDescent="0.45">
      <c r="A223" t="str">
        <f t="shared" si="31"/>
        <v>CP082-P CMV Standard</v>
      </c>
      <c r="B223" t="s">
        <v>528</v>
      </c>
      <c r="C223" t="str">
        <f t="shared" si="24"/>
        <v>Youngstown</v>
      </c>
      <c r="D223" t="str">
        <f t="shared" si="25"/>
        <v>Y</v>
      </c>
      <c r="E223" t="s">
        <v>1121</v>
      </c>
      <c r="F223" t="str">
        <f t="shared" si="26"/>
        <v>P CMV Standard</v>
      </c>
      <c r="G223" t="str">
        <f t="shared" si="27"/>
        <v>Specialty</v>
      </c>
      <c r="H223" t="s">
        <v>948</v>
      </c>
      <c r="I223" t="str">
        <f t="shared" si="28"/>
        <v>RETURN - 1st don of the week -STD</v>
      </c>
      <c r="J223" t="s">
        <v>1113</v>
      </c>
      <c r="K223" s="5">
        <v>55</v>
      </c>
      <c r="L223" t="str">
        <f>Table_DataFromNL[[#This Row],[PROFILECODE]]&amp;"-"&amp;Table_DataFromNL[[#This Row],[RULENAME]]</f>
        <v>CP082-P CMV Standard</v>
      </c>
      <c r="M223" t="str">
        <f t="shared" si="29"/>
        <v>CP082-P CMV Standard</v>
      </c>
      <c r="N223" t="str">
        <f t="shared" si="30"/>
        <v>CP082-P CMV Standard</v>
      </c>
    </row>
    <row r="224" spans="1:14" hidden="1" x14ac:dyDescent="0.45">
      <c r="A224" t="str">
        <f t="shared" si="31"/>
        <v>CP082-P Denovo Non-Injectable</v>
      </c>
      <c r="B224" t="s">
        <v>528</v>
      </c>
      <c r="C224" t="str">
        <f t="shared" si="24"/>
        <v>Youngstown</v>
      </c>
      <c r="D224" t="str">
        <f t="shared" si="25"/>
        <v>Y</v>
      </c>
      <c r="E224" t="s">
        <v>1121</v>
      </c>
      <c r="F224" t="str">
        <f t="shared" si="26"/>
        <v>P Denovo Non-Injectable</v>
      </c>
      <c r="G224">
        <f t="shared" si="27"/>
        <v>0</v>
      </c>
      <c r="H224" t="s">
        <v>949</v>
      </c>
      <c r="I224">
        <f t="shared" si="28"/>
        <v>0</v>
      </c>
      <c r="J224" t="s">
        <v>1113</v>
      </c>
      <c r="K224" s="5">
        <v>50</v>
      </c>
      <c r="L224" t="str">
        <f>Table_DataFromNL[[#This Row],[PROFILECODE]]&amp;"-"&amp;Table_DataFromNL[[#This Row],[RULENAME]]</f>
        <v>CP082-P Denovo Non-Injectable</v>
      </c>
      <c r="M224" t="str">
        <f t="shared" si="29"/>
        <v>CP082-P Denovo Non-Injectable</v>
      </c>
      <c r="N224" t="str">
        <f t="shared" si="30"/>
        <v>CP082-P Denovo Non-Injectable</v>
      </c>
    </row>
    <row r="225" spans="1:14" hidden="1" x14ac:dyDescent="0.45">
      <c r="A225" t="str">
        <f t="shared" si="31"/>
        <v>CP082-RETURN - 1st don of the week -STD</v>
      </c>
      <c r="B225" t="s">
        <v>528</v>
      </c>
      <c r="C225" t="str">
        <f t="shared" si="24"/>
        <v>Youngstown</v>
      </c>
      <c r="D225" t="str">
        <f t="shared" si="25"/>
        <v>Y</v>
      </c>
      <c r="E225" t="s">
        <v>1121</v>
      </c>
      <c r="F225" t="str">
        <f t="shared" si="26"/>
        <v>RETURN - 1st don of the week -STD</v>
      </c>
      <c r="G225" t="str">
        <f t="shared" si="27"/>
        <v>Marketing</v>
      </c>
      <c r="H225" t="s">
        <v>1114</v>
      </c>
      <c r="I225">
        <f t="shared" si="28"/>
        <v>0</v>
      </c>
      <c r="J225" t="s">
        <v>1113</v>
      </c>
      <c r="K225" s="5">
        <v>50</v>
      </c>
      <c r="L225" t="str">
        <f>Table_DataFromNL[[#This Row],[PROFILECODE]]&amp;"-"&amp;Table_DataFromNL[[#This Row],[RULENAME]]</f>
        <v>CP082-P NSP NONEU Standard</v>
      </c>
      <c r="M225" t="str">
        <f t="shared" si="29"/>
        <v>CP082-RETURN - 1st don of the week -STD</v>
      </c>
      <c r="N225" t="e">
        <f t="shared" si="30"/>
        <v>#N/A</v>
      </c>
    </row>
    <row r="226" spans="1:14" hidden="1" x14ac:dyDescent="0.45">
      <c r="A226" t="str">
        <f t="shared" si="31"/>
        <v>CP082-RETURN - 1st don of the week -STD</v>
      </c>
      <c r="B226" t="s">
        <v>528</v>
      </c>
      <c r="C226" t="str">
        <f t="shared" si="24"/>
        <v>Youngstown</v>
      </c>
      <c r="D226" t="str">
        <f t="shared" si="25"/>
        <v>Y</v>
      </c>
      <c r="E226" t="s">
        <v>1121</v>
      </c>
      <c r="F226" t="str">
        <f t="shared" si="26"/>
        <v>RETURN - 1st don of the week -STD</v>
      </c>
      <c r="G226" t="str">
        <f t="shared" si="27"/>
        <v>Marketing</v>
      </c>
      <c r="H226" t="s">
        <v>1115</v>
      </c>
      <c r="I226">
        <f t="shared" si="28"/>
        <v>23</v>
      </c>
      <c r="J226" t="s">
        <v>1113</v>
      </c>
      <c r="K226" s="5">
        <v>50</v>
      </c>
      <c r="L226" t="str">
        <f>Table_DataFromNL[[#This Row],[PROFILECODE]]&amp;"-"&amp;Table_DataFromNL[[#This Row],[RULENAME]]</f>
        <v>CP082-P NSP NS Standard</v>
      </c>
      <c r="M226" t="str">
        <f t="shared" si="29"/>
        <v>CP082-RETURN - 1st don of the week -STD</v>
      </c>
      <c r="N226" t="e">
        <f t="shared" si="30"/>
        <v>#N/A</v>
      </c>
    </row>
    <row r="227" spans="1:14" hidden="1" x14ac:dyDescent="0.45">
      <c r="A227" t="str">
        <f t="shared" si="31"/>
        <v>CP082-P Normal Source PL Standard</v>
      </c>
      <c r="B227" t="s">
        <v>528</v>
      </c>
      <c r="C227" t="str">
        <f t="shared" si="24"/>
        <v>Youngstown</v>
      </c>
      <c r="D227" t="str">
        <f t="shared" si="25"/>
        <v>Y</v>
      </c>
      <c r="E227" t="s">
        <v>1121</v>
      </c>
      <c r="F227" t="str">
        <f t="shared" si="26"/>
        <v>P Normal Source PL Standard</v>
      </c>
      <c r="G227" t="str">
        <f t="shared" si="27"/>
        <v>Marketing</v>
      </c>
      <c r="H227" t="s">
        <v>1033</v>
      </c>
      <c r="I227">
        <f t="shared" si="28"/>
        <v>0</v>
      </c>
      <c r="J227" t="s">
        <v>1113</v>
      </c>
      <c r="K227" s="5">
        <v>50</v>
      </c>
      <c r="L227" t="str">
        <f>Table_DataFromNL[[#This Row],[PROFILECODE]]&amp;"-"&amp;Table_DataFromNL[[#This Row],[RULENAME]]</f>
        <v>CP082-P Normal Source PL Standard</v>
      </c>
      <c r="M227" t="e">
        <f t="shared" si="29"/>
        <v>#N/A</v>
      </c>
      <c r="N227" t="e">
        <f t="shared" si="30"/>
        <v>#N/A</v>
      </c>
    </row>
    <row r="228" spans="1:14" hidden="1" x14ac:dyDescent="0.45">
      <c r="A228" t="str">
        <f t="shared" si="31"/>
        <v>CP082-P RSV Pre-Existing Standard</v>
      </c>
      <c r="B228" t="s">
        <v>528</v>
      </c>
      <c r="C228" t="str">
        <f t="shared" si="24"/>
        <v>Youngstown</v>
      </c>
      <c r="D228" t="str">
        <f t="shared" si="25"/>
        <v>Y</v>
      </c>
      <c r="E228" t="s">
        <v>1121</v>
      </c>
      <c r="F228" t="str">
        <f t="shared" si="26"/>
        <v>P RSV Pre-Existing Standard</v>
      </c>
      <c r="G228" t="str">
        <f t="shared" si="27"/>
        <v>Specialty</v>
      </c>
      <c r="H228" t="s">
        <v>955</v>
      </c>
      <c r="I228" t="str">
        <f t="shared" si="28"/>
        <v>RETURN - 1st don of the week -STD</v>
      </c>
      <c r="J228" t="s">
        <v>1113</v>
      </c>
      <c r="K228" s="5">
        <v>60</v>
      </c>
      <c r="L228" t="str">
        <f>Table_DataFromNL[[#This Row],[PROFILECODE]]&amp;"-"&amp;Table_DataFromNL[[#This Row],[RULENAME]]</f>
        <v>CP082-P RSV Pre-Existing Standard</v>
      </c>
      <c r="M228" t="str">
        <f t="shared" si="29"/>
        <v>CP082-P RSV Pre-Existing Standard</v>
      </c>
      <c r="N228" t="str">
        <f t="shared" si="30"/>
        <v>CP082-P RSV Pre-Existing Standard</v>
      </c>
    </row>
    <row r="229" spans="1:14" hidden="1" x14ac:dyDescent="0.45">
      <c r="A229" t="str">
        <f t="shared" si="31"/>
        <v>CP082-P Tetanus Pre-Existing Standard</v>
      </c>
      <c r="B229" t="s">
        <v>528</v>
      </c>
      <c r="C229" t="str">
        <f t="shared" si="24"/>
        <v>Youngstown</v>
      </c>
      <c r="D229" t="str">
        <f t="shared" si="25"/>
        <v>Y</v>
      </c>
      <c r="E229" t="s">
        <v>1121</v>
      </c>
      <c r="F229" t="str">
        <f t="shared" si="26"/>
        <v>P Tetanus Pre-Existing Standard</v>
      </c>
      <c r="G229" t="str">
        <f t="shared" si="27"/>
        <v>Specialty</v>
      </c>
      <c r="H229" t="s">
        <v>969</v>
      </c>
      <c r="I229" t="str">
        <f t="shared" si="28"/>
        <v>RETURN - 1st don of the week -STD</v>
      </c>
      <c r="J229" t="s">
        <v>1113</v>
      </c>
      <c r="K229" s="5">
        <v>55</v>
      </c>
      <c r="L229" t="str">
        <f>Table_DataFromNL[[#This Row],[PROFILECODE]]&amp;"-"&amp;Table_DataFromNL[[#This Row],[RULENAME]]</f>
        <v>CP082-P Tetanus Pre-Existing Standard</v>
      </c>
      <c r="M229" t="str">
        <f t="shared" si="29"/>
        <v>CP082-P Tetanus Pre-Existing Standard</v>
      </c>
      <c r="N229" t="str">
        <f t="shared" si="30"/>
        <v>CP082-P Tetanus Pre-Existing Standard</v>
      </c>
    </row>
    <row r="230" spans="1:14" hidden="1" x14ac:dyDescent="0.45">
      <c r="A230" t="str">
        <f t="shared" si="31"/>
        <v>CP082-P Tetanus Standard</v>
      </c>
      <c r="B230" t="s">
        <v>528</v>
      </c>
      <c r="C230" t="str">
        <f t="shared" si="24"/>
        <v>Youngstown</v>
      </c>
      <c r="D230" t="str">
        <f t="shared" si="25"/>
        <v>Y</v>
      </c>
      <c r="E230" t="s">
        <v>1121</v>
      </c>
      <c r="F230" t="str">
        <f t="shared" si="26"/>
        <v>P Tetanus Standard</v>
      </c>
      <c r="G230" t="str">
        <f t="shared" si="27"/>
        <v>Specialty</v>
      </c>
      <c r="H230" t="s">
        <v>970</v>
      </c>
      <c r="I230" t="str">
        <f t="shared" si="28"/>
        <v>RETURN - 1st don of the week -STD</v>
      </c>
      <c r="J230" t="s">
        <v>1113</v>
      </c>
      <c r="K230" s="5">
        <v>55</v>
      </c>
      <c r="L230" t="str">
        <f>Table_DataFromNL[[#This Row],[PROFILECODE]]&amp;"-"&amp;Table_DataFromNL[[#This Row],[RULENAME]]</f>
        <v>CP082-P Tetanus Standard</v>
      </c>
      <c r="M230" t="str">
        <f t="shared" si="29"/>
        <v>CP082-P Tetanus Standard</v>
      </c>
      <c r="N230" t="str">
        <f t="shared" si="30"/>
        <v>CP082-P Tetanus Standard</v>
      </c>
    </row>
    <row r="231" spans="1:14" hidden="1" x14ac:dyDescent="0.45">
      <c r="A231" t="str">
        <f t="shared" si="31"/>
        <v>CP082-P Tetanus Tox Standard</v>
      </c>
      <c r="B231" t="s">
        <v>528</v>
      </c>
      <c r="C231" t="str">
        <f t="shared" si="24"/>
        <v>Youngstown</v>
      </c>
      <c r="D231" t="str">
        <f t="shared" si="25"/>
        <v>Y</v>
      </c>
      <c r="E231" t="s">
        <v>1121</v>
      </c>
      <c r="F231" t="str">
        <f t="shared" si="26"/>
        <v>P Tetanus Tox Standard</v>
      </c>
      <c r="G231" t="str">
        <f t="shared" si="27"/>
        <v>Specialty</v>
      </c>
      <c r="H231" t="s">
        <v>1000</v>
      </c>
      <c r="I231" t="str">
        <f t="shared" si="28"/>
        <v>RETURN - 1st don of the week -STD</v>
      </c>
      <c r="J231" t="s">
        <v>1113</v>
      </c>
      <c r="K231" s="5">
        <v>55</v>
      </c>
      <c r="L231" t="str">
        <f>Table_DataFromNL[[#This Row],[PROFILECODE]]&amp;"-"&amp;Table_DataFromNL[[#This Row],[RULENAME]]</f>
        <v>CP082-P Tetanus Tox Standard</v>
      </c>
      <c r="M231" t="str">
        <f t="shared" si="29"/>
        <v>CP082-P Tetanus Tox Standard</v>
      </c>
      <c r="N231" t="str">
        <f t="shared" si="30"/>
        <v>CP082-P Tetanus Tox Standard</v>
      </c>
    </row>
    <row r="232" spans="1:14" hidden="1" x14ac:dyDescent="0.45">
      <c r="A232" t="str">
        <f t="shared" si="31"/>
        <v>CP125-1st Responder-Medical</v>
      </c>
      <c r="B232" t="s">
        <v>749</v>
      </c>
      <c r="C232" t="str">
        <f t="shared" si="24"/>
        <v>Somerset</v>
      </c>
      <c r="D232" t="str">
        <f t="shared" si="25"/>
        <v>Y</v>
      </c>
      <c r="E232" t="s">
        <v>1124</v>
      </c>
      <c r="F232" t="str">
        <f t="shared" si="26"/>
        <v>1st Responder-Medical</v>
      </c>
      <c r="G232">
        <f t="shared" si="27"/>
        <v>0</v>
      </c>
      <c r="H232" t="s">
        <v>1053</v>
      </c>
      <c r="I232">
        <f t="shared" si="28"/>
        <v>0</v>
      </c>
      <c r="J232" t="s">
        <v>1054</v>
      </c>
      <c r="K232" s="5">
        <v>5</v>
      </c>
      <c r="L232" t="str">
        <f>Table_DataFromNL[[#This Row],[PROFILECODE]]&amp;"-"&amp;Table_DataFromNL[[#This Row],[RULENAME]]</f>
        <v>CP125-1st Responder-Medical</v>
      </c>
      <c r="M232" t="e">
        <f t="shared" si="29"/>
        <v>#N/A</v>
      </c>
      <c r="N232" t="e">
        <f t="shared" si="30"/>
        <v>#N/A</v>
      </c>
    </row>
    <row r="233" spans="1:14" hidden="1" x14ac:dyDescent="0.45">
      <c r="A233" t="str">
        <f t="shared" si="31"/>
        <v>CP125-College ID Standard Bonus</v>
      </c>
      <c r="B233" t="s">
        <v>749</v>
      </c>
      <c r="C233" t="str">
        <f t="shared" si="24"/>
        <v>Somerset</v>
      </c>
      <c r="D233" t="str">
        <f t="shared" si="25"/>
        <v>Y</v>
      </c>
      <c r="E233" t="s">
        <v>1124</v>
      </c>
      <c r="F233" t="str">
        <f t="shared" si="26"/>
        <v>College ID Standard Bonus</v>
      </c>
      <c r="G233">
        <f t="shared" si="27"/>
        <v>0</v>
      </c>
      <c r="H233" t="s">
        <v>1062</v>
      </c>
      <c r="I233">
        <f t="shared" si="28"/>
        <v>0</v>
      </c>
      <c r="J233" t="s">
        <v>1054</v>
      </c>
      <c r="K233" s="5">
        <v>5</v>
      </c>
      <c r="L233" t="str">
        <f>Table_DataFromNL[[#This Row],[PROFILECODE]]&amp;"-"&amp;Table_DataFromNL[[#This Row],[RULENAME]]</f>
        <v>CP125-College ID Standard Bonus</v>
      </c>
      <c r="M233" t="e">
        <f t="shared" si="29"/>
        <v>#N/A</v>
      </c>
      <c r="N233" t="e">
        <f t="shared" si="30"/>
        <v>#N/A</v>
      </c>
    </row>
    <row r="234" spans="1:14" hidden="1" x14ac:dyDescent="0.45">
      <c r="A234" t="str">
        <f t="shared" si="31"/>
        <v>CP125-Employee Donor</v>
      </c>
      <c r="B234" t="s">
        <v>749</v>
      </c>
      <c r="C234" t="str">
        <f t="shared" si="24"/>
        <v>Somerset</v>
      </c>
      <c r="D234" t="str">
        <f t="shared" si="25"/>
        <v>Y</v>
      </c>
      <c r="E234" t="s">
        <v>1124</v>
      </c>
      <c r="F234" t="str">
        <f t="shared" si="26"/>
        <v>Employee Donor</v>
      </c>
      <c r="G234">
        <f t="shared" si="27"/>
        <v>0</v>
      </c>
      <c r="H234" t="s">
        <v>1063</v>
      </c>
      <c r="I234">
        <f t="shared" si="28"/>
        <v>0</v>
      </c>
      <c r="J234" t="s">
        <v>1054</v>
      </c>
      <c r="K234" s="5">
        <v>90</v>
      </c>
      <c r="L234" t="str">
        <f>Table_DataFromNL[[#This Row],[PROFILECODE]]&amp;"-"&amp;Table_DataFromNL[[#This Row],[RULENAME]]</f>
        <v>CP125-Employee Donor</v>
      </c>
      <c r="M234" t="e">
        <f t="shared" si="29"/>
        <v>#N/A</v>
      </c>
      <c r="N234" t="e">
        <f t="shared" si="30"/>
        <v>#N/A</v>
      </c>
    </row>
    <row r="235" spans="1:14" hidden="1" x14ac:dyDescent="0.45">
      <c r="A235" t="str">
        <f t="shared" si="31"/>
        <v>CP125-Military ID</v>
      </c>
      <c r="B235" t="s">
        <v>749</v>
      </c>
      <c r="C235" t="str">
        <f t="shared" si="24"/>
        <v>Somerset</v>
      </c>
      <c r="D235" t="str">
        <f t="shared" si="25"/>
        <v>Y</v>
      </c>
      <c r="E235" t="s">
        <v>1124</v>
      </c>
      <c r="F235" t="str">
        <f t="shared" si="26"/>
        <v>Military ID</v>
      </c>
      <c r="G235">
        <f t="shared" si="27"/>
        <v>0</v>
      </c>
      <c r="H235" t="s">
        <v>1064</v>
      </c>
      <c r="I235">
        <f t="shared" si="28"/>
        <v>0</v>
      </c>
      <c r="J235" t="s">
        <v>1054</v>
      </c>
      <c r="K235" s="5">
        <v>5</v>
      </c>
      <c r="L235" t="str">
        <f>Table_DataFromNL[[#This Row],[PROFILECODE]]&amp;"-"&amp;Table_DataFromNL[[#This Row],[RULENAME]]</f>
        <v>CP125-Military ID</v>
      </c>
      <c r="M235" t="e">
        <f t="shared" si="29"/>
        <v>#N/A</v>
      </c>
      <c r="N235" t="e">
        <f t="shared" si="30"/>
        <v>#N/A</v>
      </c>
    </row>
    <row r="236" spans="1:14" hidden="1" x14ac:dyDescent="0.45">
      <c r="A236" t="str">
        <f t="shared" si="31"/>
        <v>CP125-NEW DONOR -1st</v>
      </c>
      <c r="B236" t="s">
        <v>749</v>
      </c>
      <c r="C236" t="str">
        <f t="shared" si="24"/>
        <v>Somerset</v>
      </c>
      <c r="D236" t="str">
        <f t="shared" si="25"/>
        <v>Y</v>
      </c>
      <c r="E236" t="s">
        <v>1124</v>
      </c>
      <c r="F236" t="str">
        <f t="shared" si="26"/>
        <v>NEW DONOR -1st</v>
      </c>
      <c r="G236" t="str">
        <f t="shared" si="27"/>
        <v>Marketing</v>
      </c>
      <c r="H236" t="s">
        <v>1065</v>
      </c>
      <c r="I236">
        <f t="shared" si="28"/>
        <v>1</v>
      </c>
      <c r="J236" t="s">
        <v>1054</v>
      </c>
      <c r="K236" s="5">
        <v>100</v>
      </c>
      <c r="L236" t="str">
        <f>Table_DataFromNL[[#This Row],[PROFILECODE]]&amp;"-"&amp;Table_DataFromNL[[#This Row],[RULENAME]]</f>
        <v>CP125-New Donor 1st Visit-Bonus</v>
      </c>
      <c r="M236" t="str">
        <f t="shared" si="29"/>
        <v>CP125-NEW DONOR -1st</v>
      </c>
      <c r="N236" t="e">
        <f t="shared" si="30"/>
        <v>#N/A</v>
      </c>
    </row>
    <row r="237" spans="1:14" hidden="1" x14ac:dyDescent="0.45">
      <c r="A237" t="str">
        <f t="shared" si="31"/>
        <v>CP125-NEW DONOR -2nd</v>
      </c>
      <c r="B237" t="s">
        <v>749</v>
      </c>
      <c r="C237" t="str">
        <f t="shared" si="24"/>
        <v>Somerset</v>
      </c>
      <c r="D237" t="str">
        <f t="shared" si="25"/>
        <v>Y</v>
      </c>
      <c r="E237" t="s">
        <v>1124</v>
      </c>
      <c r="F237" t="str">
        <f t="shared" si="26"/>
        <v>NEW DONOR -2nd</v>
      </c>
      <c r="G237" t="str">
        <f t="shared" si="27"/>
        <v>Marketing</v>
      </c>
      <c r="H237" t="s">
        <v>1066</v>
      </c>
      <c r="I237">
        <f t="shared" si="28"/>
        <v>2</v>
      </c>
      <c r="J237" t="s">
        <v>1054</v>
      </c>
      <c r="K237" s="5">
        <v>100</v>
      </c>
      <c r="L237" t="str">
        <f>Table_DataFromNL[[#This Row],[PROFILECODE]]&amp;"-"&amp;Table_DataFromNL[[#This Row],[RULENAME]]</f>
        <v>CP125-New Donor 2nd Visit-Bonus</v>
      </c>
      <c r="M237" t="str">
        <f t="shared" si="29"/>
        <v>CP125-NEW DONOR -2nd</v>
      </c>
      <c r="N237" t="e">
        <f t="shared" si="30"/>
        <v>#N/A</v>
      </c>
    </row>
    <row r="238" spans="1:14" hidden="1" x14ac:dyDescent="0.45">
      <c r="A238" t="str">
        <f t="shared" si="31"/>
        <v>CP125-NEW DONOR -3rd</v>
      </c>
      <c r="B238" t="s">
        <v>749</v>
      </c>
      <c r="C238" t="str">
        <f t="shared" si="24"/>
        <v>Somerset</v>
      </c>
      <c r="D238" t="str">
        <f t="shared" si="25"/>
        <v>Y</v>
      </c>
      <c r="E238" t="s">
        <v>1124</v>
      </c>
      <c r="F238" t="str">
        <f t="shared" si="26"/>
        <v>NEW DONOR -3rd</v>
      </c>
      <c r="G238" t="str">
        <f t="shared" si="27"/>
        <v>Marketing</v>
      </c>
      <c r="H238" t="s">
        <v>1067</v>
      </c>
      <c r="I238">
        <f t="shared" si="28"/>
        <v>3</v>
      </c>
      <c r="J238" t="s">
        <v>1054</v>
      </c>
      <c r="K238" s="5">
        <v>100</v>
      </c>
      <c r="L238" t="str">
        <f>Table_DataFromNL[[#This Row],[PROFILECODE]]&amp;"-"&amp;Table_DataFromNL[[#This Row],[RULENAME]]</f>
        <v>CP125-New Donor 3rd Visit-Bonus</v>
      </c>
      <c r="M238" t="str">
        <f t="shared" si="29"/>
        <v>CP125-NEW DONOR -3rd</v>
      </c>
      <c r="N238" t="e">
        <f t="shared" si="30"/>
        <v>#N/A</v>
      </c>
    </row>
    <row r="239" spans="1:14" hidden="1" x14ac:dyDescent="0.45">
      <c r="A239" t="str">
        <f t="shared" si="31"/>
        <v>CP125-NEW DONOR -4th</v>
      </c>
      <c r="B239" t="s">
        <v>749</v>
      </c>
      <c r="C239" t="str">
        <f t="shared" si="24"/>
        <v>Somerset</v>
      </c>
      <c r="D239" t="str">
        <f t="shared" si="25"/>
        <v>Y</v>
      </c>
      <c r="E239" t="s">
        <v>1124</v>
      </c>
      <c r="F239" t="str">
        <f t="shared" si="26"/>
        <v>NEW DONOR -4th</v>
      </c>
      <c r="G239" t="str">
        <f t="shared" si="27"/>
        <v>Marketing</v>
      </c>
      <c r="H239" t="s">
        <v>1068</v>
      </c>
      <c r="I239">
        <f t="shared" si="28"/>
        <v>4</v>
      </c>
      <c r="J239" t="s">
        <v>1054</v>
      </c>
      <c r="K239" s="5">
        <v>100</v>
      </c>
      <c r="L239" t="str">
        <f>Table_DataFromNL[[#This Row],[PROFILECODE]]&amp;"-"&amp;Table_DataFromNL[[#This Row],[RULENAME]]</f>
        <v>CP125-New Donor 4th Visit-Bonus</v>
      </c>
      <c r="M239" t="str">
        <f t="shared" si="29"/>
        <v>CP125-NEW DONOR -4th</v>
      </c>
      <c r="N239" t="e">
        <f t="shared" si="30"/>
        <v>#N/A</v>
      </c>
    </row>
    <row r="240" spans="1:14" hidden="1" x14ac:dyDescent="0.45">
      <c r="A240" t="str">
        <f t="shared" si="31"/>
        <v>CP125-NEW DONOR -5th</v>
      </c>
      <c r="B240" t="s">
        <v>749</v>
      </c>
      <c r="C240" t="str">
        <f t="shared" si="24"/>
        <v>Somerset</v>
      </c>
      <c r="D240" t="str">
        <f t="shared" si="25"/>
        <v>Y</v>
      </c>
      <c r="E240" t="s">
        <v>1124</v>
      </c>
      <c r="F240" t="str">
        <f t="shared" si="26"/>
        <v>NEW DONOR -5th</v>
      </c>
      <c r="G240" t="str">
        <f t="shared" si="27"/>
        <v>Marketing</v>
      </c>
      <c r="H240" t="s">
        <v>1069</v>
      </c>
      <c r="I240">
        <f t="shared" si="28"/>
        <v>5</v>
      </c>
      <c r="J240" t="s">
        <v>1054</v>
      </c>
      <c r="K240" s="5">
        <v>100</v>
      </c>
      <c r="L240" t="str">
        <f>Table_DataFromNL[[#This Row],[PROFILECODE]]&amp;"-"&amp;Table_DataFromNL[[#This Row],[RULENAME]]</f>
        <v>CP125-New Donor 5th Visit-Bonus</v>
      </c>
      <c r="M240" t="str">
        <f t="shared" si="29"/>
        <v>CP125-NEW DONOR -5th</v>
      </c>
      <c r="N240" t="e">
        <f t="shared" si="30"/>
        <v>#N/A</v>
      </c>
    </row>
    <row r="241" spans="1:14" hidden="1" x14ac:dyDescent="0.45">
      <c r="A241" t="str">
        <f t="shared" si="31"/>
        <v>CP125-NEW DONOR -6th</v>
      </c>
      <c r="B241" t="s">
        <v>749</v>
      </c>
      <c r="C241" t="str">
        <f t="shared" si="24"/>
        <v>Somerset</v>
      </c>
      <c r="D241" t="str">
        <f t="shared" si="25"/>
        <v>Y</v>
      </c>
      <c r="E241" t="s">
        <v>1124</v>
      </c>
      <c r="F241" t="str">
        <f t="shared" si="26"/>
        <v>NEW DONOR -6th</v>
      </c>
      <c r="G241" t="str">
        <f t="shared" si="27"/>
        <v>Marketing</v>
      </c>
      <c r="H241" t="s">
        <v>1070</v>
      </c>
      <c r="I241">
        <f t="shared" si="28"/>
        <v>6</v>
      </c>
      <c r="J241" t="s">
        <v>1054</v>
      </c>
      <c r="K241" s="5">
        <v>100</v>
      </c>
      <c r="L241" t="str">
        <f>Table_DataFromNL[[#This Row],[PROFILECODE]]&amp;"-"&amp;Table_DataFromNL[[#This Row],[RULENAME]]</f>
        <v>CP125-New Donor 6th Visit-Bonus</v>
      </c>
      <c r="M241" t="str">
        <f t="shared" si="29"/>
        <v>CP125-NEW DONOR -6th</v>
      </c>
      <c r="N241" t="e">
        <f t="shared" si="30"/>
        <v>#N/A</v>
      </c>
    </row>
    <row r="242" spans="1:14" hidden="1" x14ac:dyDescent="0.45">
      <c r="A242" t="str">
        <f t="shared" si="31"/>
        <v>CP125-NEW DONOR -7th</v>
      </c>
      <c r="B242" t="s">
        <v>749</v>
      </c>
      <c r="C242" t="str">
        <f t="shared" si="24"/>
        <v>Somerset</v>
      </c>
      <c r="D242" t="str">
        <f t="shared" si="25"/>
        <v>Y</v>
      </c>
      <c r="E242" t="s">
        <v>1124</v>
      </c>
      <c r="F242" t="str">
        <f t="shared" si="26"/>
        <v>NEW DONOR -7th</v>
      </c>
      <c r="G242" t="str">
        <f t="shared" si="27"/>
        <v>Marketing</v>
      </c>
      <c r="H242" t="s">
        <v>1071</v>
      </c>
      <c r="I242">
        <f t="shared" si="28"/>
        <v>7</v>
      </c>
      <c r="J242" t="s">
        <v>1054</v>
      </c>
      <c r="K242" s="5">
        <v>100</v>
      </c>
      <c r="L242" t="str">
        <f>Table_DataFromNL[[#This Row],[PROFILECODE]]&amp;"-"&amp;Table_DataFromNL[[#This Row],[RULENAME]]</f>
        <v>CP125-New Donor 7th Visit-Bonus</v>
      </c>
      <c r="M242" t="str">
        <f t="shared" si="29"/>
        <v>CP125-NEW DONOR -7th</v>
      </c>
      <c r="N242" t="e">
        <f t="shared" si="30"/>
        <v>#N/A</v>
      </c>
    </row>
    <row r="243" spans="1:14" hidden="1" x14ac:dyDescent="0.45">
      <c r="A243" t="str">
        <f t="shared" si="31"/>
        <v>CP125-NEW DONOR -8th</v>
      </c>
      <c r="B243" t="s">
        <v>749</v>
      </c>
      <c r="C243" t="str">
        <f t="shared" si="24"/>
        <v>Somerset</v>
      </c>
      <c r="D243" t="str">
        <f t="shared" si="25"/>
        <v>Y</v>
      </c>
      <c r="E243" t="s">
        <v>1124</v>
      </c>
      <c r="F243" t="str">
        <f t="shared" si="26"/>
        <v>NEW DONOR -8th</v>
      </c>
      <c r="G243" t="str">
        <f t="shared" si="27"/>
        <v>Marketing</v>
      </c>
      <c r="H243" t="s">
        <v>1072</v>
      </c>
      <c r="I243">
        <f t="shared" si="28"/>
        <v>8</v>
      </c>
      <c r="J243" t="s">
        <v>1054</v>
      </c>
      <c r="K243" s="5">
        <v>100</v>
      </c>
      <c r="L243" t="str">
        <f>Table_DataFromNL[[#This Row],[PROFILECODE]]&amp;"-"&amp;Table_DataFromNL[[#This Row],[RULENAME]]</f>
        <v>CP125-New Donor 8th Visit-Bonus</v>
      </c>
      <c r="M243" t="str">
        <f t="shared" si="29"/>
        <v>CP125-NEW DONOR -8th</v>
      </c>
      <c r="N243" t="e">
        <f t="shared" si="30"/>
        <v>#N/A</v>
      </c>
    </row>
    <row r="244" spans="1:14" hidden="1" x14ac:dyDescent="0.45">
      <c r="A244" t="str">
        <f t="shared" si="31"/>
        <v>CP125-Travel Miles 20-29</v>
      </c>
      <c r="B244" t="s">
        <v>749</v>
      </c>
      <c r="C244" t="str">
        <f t="shared" si="24"/>
        <v>Somerset</v>
      </c>
      <c r="D244" t="str">
        <f t="shared" si="25"/>
        <v>Y</v>
      </c>
      <c r="E244" t="s">
        <v>1124</v>
      </c>
      <c r="F244" t="str">
        <f t="shared" si="26"/>
        <v>Travel Miles 20-29</v>
      </c>
      <c r="G244">
        <f t="shared" si="27"/>
        <v>0</v>
      </c>
      <c r="H244" t="s">
        <v>1125</v>
      </c>
      <c r="I244">
        <f t="shared" si="28"/>
        <v>0</v>
      </c>
      <c r="J244" t="s">
        <v>1054</v>
      </c>
      <c r="K244" s="5">
        <v>5</v>
      </c>
      <c r="L244" t="str">
        <f>Table_DataFromNL[[#This Row],[PROFILECODE]]&amp;"-"&amp;Table_DataFromNL[[#This Row],[RULENAME]]</f>
        <v>CP125-Travel Miles 20-29</v>
      </c>
      <c r="M244" t="e">
        <f t="shared" si="29"/>
        <v>#N/A</v>
      </c>
      <c r="N244" t="e">
        <f t="shared" si="30"/>
        <v>#N/A</v>
      </c>
    </row>
    <row r="245" spans="1:14" hidden="1" x14ac:dyDescent="0.45">
      <c r="A245" t="str">
        <f t="shared" si="31"/>
        <v>CP125-Travel Miles 30-34</v>
      </c>
      <c r="B245" t="s">
        <v>749</v>
      </c>
      <c r="C245" t="str">
        <f t="shared" si="24"/>
        <v>Somerset</v>
      </c>
      <c r="D245" t="str">
        <f t="shared" si="25"/>
        <v>Y</v>
      </c>
      <c r="E245" t="s">
        <v>1124</v>
      </c>
      <c r="F245" t="str">
        <f t="shared" si="26"/>
        <v>Travel Miles 30-34</v>
      </c>
      <c r="G245">
        <f t="shared" si="27"/>
        <v>0</v>
      </c>
      <c r="H245" t="s">
        <v>1126</v>
      </c>
      <c r="I245">
        <f t="shared" si="28"/>
        <v>0</v>
      </c>
      <c r="J245" t="s">
        <v>1054</v>
      </c>
      <c r="K245" s="5">
        <v>10</v>
      </c>
      <c r="L245" t="str">
        <f>Table_DataFromNL[[#This Row],[PROFILECODE]]&amp;"-"&amp;Table_DataFromNL[[#This Row],[RULENAME]]</f>
        <v>CP125-Travel Miles 30-34</v>
      </c>
      <c r="M245" t="e">
        <f t="shared" si="29"/>
        <v>#N/A</v>
      </c>
      <c r="N245" t="e">
        <f t="shared" si="30"/>
        <v>#N/A</v>
      </c>
    </row>
    <row r="246" spans="1:14" hidden="1" x14ac:dyDescent="0.45">
      <c r="A246" t="str">
        <f t="shared" si="31"/>
        <v>CP125-Travel Miles 35-39</v>
      </c>
      <c r="B246" t="s">
        <v>749</v>
      </c>
      <c r="C246" t="str">
        <f t="shared" si="24"/>
        <v>Somerset</v>
      </c>
      <c r="D246" t="str">
        <f t="shared" si="25"/>
        <v>Y</v>
      </c>
      <c r="E246" t="s">
        <v>1124</v>
      </c>
      <c r="F246" t="str">
        <f t="shared" si="26"/>
        <v>Travel Miles 35-39</v>
      </c>
      <c r="G246">
        <f t="shared" si="27"/>
        <v>0</v>
      </c>
      <c r="H246" t="s">
        <v>1127</v>
      </c>
      <c r="I246">
        <f t="shared" si="28"/>
        <v>0</v>
      </c>
      <c r="J246" t="s">
        <v>1054</v>
      </c>
      <c r="K246" s="5">
        <v>15</v>
      </c>
      <c r="L246" t="str">
        <f>Table_DataFromNL[[#This Row],[PROFILECODE]]&amp;"-"&amp;Table_DataFromNL[[#This Row],[RULENAME]]</f>
        <v>CP125-Travel Miles 35-39</v>
      </c>
      <c r="M246" t="e">
        <f t="shared" si="29"/>
        <v>#N/A</v>
      </c>
      <c r="N246" t="e">
        <f t="shared" si="30"/>
        <v>#N/A</v>
      </c>
    </row>
    <row r="247" spans="1:14" hidden="1" x14ac:dyDescent="0.45">
      <c r="A247" t="str">
        <f t="shared" si="31"/>
        <v>CP125-Travel Miles 40-44</v>
      </c>
      <c r="B247" t="s">
        <v>749</v>
      </c>
      <c r="C247" t="str">
        <f t="shared" si="24"/>
        <v>Somerset</v>
      </c>
      <c r="D247" t="str">
        <f t="shared" si="25"/>
        <v>Y</v>
      </c>
      <c r="E247" t="s">
        <v>1124</v>
      </c>
      <c r="F247" t="str">
        <f t="shared" si="26"/>
        <v>Travel Miles 40-44</v>
      </c>
      <c r="G247">
        <f t="shared" si="27"/>
        <v>0</v>
      </c>
      <c r="H247" t="s">
        <v>1128</v>
      </c>
      <c r="I247">
        <f t="shared" si="28"/>
        <v>0</v>
      </c>
      <c r="J247" t="s">
        <v>1054</v>
      </c>
      <c r="K247" s="5">
        <v>20</v>
      </c>
      <c r="L247" t="str">
        <f>Table_DataFromNL[[#This Row],[PROFILECODE]]&amp;"-"&amp;Table_DataFromNL[[#This Row],[RULENAME]]</f>
        <v>CP125-Travel Miles 40-44</v>
      </c>
      <c r="M247" t="e">
        <f t="shared" si="29"/>
        <v>#N/A</v>
      </c>
      <c r="N247" t="e">
        <f t="shared" si="30"/>
        <v>#N/A</v>
      </c>
    </row>
    <row r="248" spans="1:14" hidden="1" x14ac:dyDescent="0.45">
      <c r="A248" t="str">
        <f t="shared" si="31"/>
        <v>CP125-Travel Miles 45-90</v>
      </c>
      <c r="B248" t="s">
        <v>749</v>
      </c>
      <c r="C248" t="str">
        <f t="shared" si="24"/>
        <v>Somerset</v>
      </c>
      <c r="D248" t="str">
        <f t="shared" si="25"/>
        <v>Y</v>
      </c>
      <c r="E248" t="s">
        <v>1124</v>
      </c>
      <c r="F248" t="str">
        <f t="shared" si="26"/>
        <v>Travel Miles 45-90</v>
      </c>
      <c r="G248">
        <f t="shared" si="27"/>
        <v>0</v>
      </c>
      <c r="H248" t="s">
        <v>1129</v>
      </c>
      <c r="I248">
        <f t="shared" si="28"/>
        <v>0</v>
      </c>
      <c r="J248" t="s">
        <v>1054</v>
      </c>
      <c r="K248" s="5">
        <v>25</v>
      </c>
      <c r="L248" t="str">
        <f>Table_DataFromNL[[#This Row],[PROFILECODE]]&amp;"-"&amp;Table_DataFromNL[[#This Row],[RULENAME]]</f>
        <v>CP125-Travel Miles 45-90</v>
      </c>
      <c r="M248" t="e">
        <f t="shared" si="29"/>
        <v>#N/A</v>
      </c>
      <c r="N248" t="e">
        <f t="shared" si="30"/>
        <v>#N/A</v>
      </c>
    </row>
    <row r="249" spans="1:14" hidden="1" x14ac:dyDescent="0.45">
      <c r="A249" t="str">
        <f t="shared" si="31"/>
        <v>CP125-1B_KEDLeague_Promo_5USD</v>
      </c>
      <c r="B249" t="s">
        <v>749</v>
      </c>
      <c r="C249" t="str">
        <f t="shared" si="24"/>
        <v>Somerset</v>
      </c>
      <c r="D249" t="str">
        <f t="shared" si="25"/>
        <v>Y</v>
      </c>
      <c r="E249" t="s">
        <v>1124</v>
      </c>
      <c r="F249" t="str">
        <f t="shared" si="26"/>
        <v>1B_KEDLeague_Promo_5USD</v>
      </c>
      <c r="G249">
        <f t="shared" si="27"/>
        <v>0</v>
      </c>
      <c r="H249" t="s">
        <v>1073</v>
      </c>
      <c r="I249">
        <f t="shared" si="28"/>
        <v>0</v>
      </c>
      <c r="J249" t="s">
        <v>1074</v>
      </c>
      <c r="K249" s="5">
        <v>5</v>
      </c>
      <c r="L249" t="str">
        <f>Table_DataFromNL[[#This Row],[PROFILECODE]]&amp;"-"&amp;Table_DataFromNL[[#This Row],[RULENAME]]</f>
        <v>CP125-1B_KEDLeague_Promo_5USD</v>
      </c>
      <c r="M249" t="e">
        <f t="shared" si="29"/>
        <v>#N/A</v>
      </c>
      <c r="N249" t="e">
        <f t="shared" si="30"/>
        <v>#N/A</v>
      </c>
    </row>
    <row r="250" spans="1:14" hidden="1" x14ac:dyDescent="0.45">
      <c r="A250" t="str">
        <f t="shared" si="31"/>
        <v>CP125-ANTID_ND_ADD_100_8TIMES</v>
      </c>
      <c r="B250" t="s">
        <v>749</v>
      </c>
      <c r="C250" t="str">
        <f t="shared" si="24"/>
        <v>Somerset</v>
      </c>
      <c r="D250" t="str">
        <f t="shared" si="25"/>
        <v>Y</v>
      </c>
      <c r="E250" t="s">
        <v>1124</v>
      </c>
      <c r="F250" t="str">
        <f t="shared" si="26"/>
        <v>ANTID_ND_ADD_100_8TIMES</v>
      </c>
      <c r="G250" t="str">
        <f t="shared" si="27"/>
        <v>Specialty</v>
      </c>
      <c r="H250" t="s">
        <v>1036</v>
      </c>
      <c r="I250">
        <f t="shared" si="28"/>
        <v>0</v>
      </c>
      <c r="J250" t="s">
        <v>1074</v>
      </c>
      <c r="K250" s="5">
        <v>100</v>
      </c>
      <c r="L250" t="str">
        <f>Table_DataFromNL[[#This Row],[PROFILECODE]]&amp;"-"&amp;Table_DataFromNL[[#This Row],[RULENAME]]</f>
        <v>CP125-ANTID_ND_ADD_100_8TIMES</v>
      </c>
      <c r="M250" t="str">
        <f t="shared" si="29"/>
        <v>CP125-ANTID_ND_ADD_100_8TIMES</v>
      </c>
      <c r="N250" t="str">
        <f t="shared" si="30"/>
        <v>CP125-ANTID_ND_ADD_100_8TIMES</v>
      </c>
    </row>
    <row r="251" spans="1:14" hidden="1" x14ac:dyDescent="0.45">
      <c r="A251" t="str">
        <f t="shared" si="31"/>
        <v>CP125-CALL_10</v>
      </c>
      <c r="B251" t="s">
        <v>749</v>
      </c>
      <c r="C251" t="str">
        <f t="shared" si="24"/>
        <v>Somerset</v>
      </c>
      <c r="D251" t="str">
        <f t="shared" si="25"/>
        <v>Y</v>
      </c>
      <c r="E251" t="s">
        <v>1124</v>
      </c>
      <c r="F251" t="str">
        <f t="shared" si="26"/>
        <v>CALL_10</v>
      </c>
      <c r="G251">
        <f t="shared" si="27"/>
        <v>0</v>
      </c>
      <c r="H251" t="s">
        <v>1075</v>
      </c>
      <c r="I251">
        <f t="shared" si="28"/>
        <v>0</v>
      </c>
      <c r="J251" t="s">
        <v>1074</v>
      </c>
      <c r="K251" s="5">
        <v>10</v>
      </c>
      <c r="L251" t="str">
        <f>Table_DataFromNL[[#This Row],[PROFILECODE]]&amp;"-"&amp;Table_DataFromNL[[#This Row],[RULENAME]]</f>
        <v>CP125-CALL_10</v>
      </c>
      <c r="M251" t="e">
        <f t="shared" si="29"/>
        <v>#N/A</v>
      </c>
      <c r="N251" t="e">
        <f t="shared" si="30"/>
        <v>#N/A</v>
      </c>
    </row>
    <row r="252" spans="1:14" hidden="1" x14ac:dyDescent="0.45">
      <c r="A252" t="str">
        <f t="shared" si="31"/>
        <v>CP125-CALL_15</v>
      </c>
      <c r="B252" t="s">
        <v>749</v>
      </c>
      <c r="C252" t="str">
        <f t="shared" si="24"/>
        <v>Somerset</v>
      </c>
      <c r="D252" t="str">
        <f t="shared" si="25"/>
        <v>Y</v>
      </c>
      <c r="E252" t="s">
        <v>1124</v>
      </c>
      <c r="F252" t="str">
        <f t="shared" si="26"/>
        <v>CALL_15</v>
      </c>
      <c r="G252">
        <f t="shared" si="27"/>
        <v>0</v>
      </c>
      <c r="H252" t="s">
        <v>1076</v>
      </c>
      <c r="I252">
        <f t="shared" si="28"/>
        <v>0</v>
      </c>
      <c r="J252" t="s">
        <v>1074</v>
      </c>
      <c r="K252" s="5">
        <v>15</v>
      </c>
      <c r="L252" t="str">
        <f>Table_DataFromNL[[#This Row],[PROFILECODE]]&amp;"-"&amp;Table_DataFromNL[[#This Row],[RULENAME]]</f>
        <v>CP125-CALL_15</v>
      </c>
      <c r="M252" t="e">
        <f t="shared" si="29"/>
        <v>#N/A</v>
      </c>
      <c r="N252" t="e">
        <f t="shared" si="30"/>
        <v>#N/A</v>
      </c>
    </row>
    <row r="253" spans="1:14" hidden="1" x14ac:dyDescent="0.45">
      <c r="A253" t="str">
        <f t="shared" si="31"/>
        <v>CP125-CALL_25</v>
      </c>
      <c r="B253" t="s">
        <v>749</v>
      </c>
      <c r="C253" t="str">
        <f t="shared" si="24"/>
        <v>Somerset</v>
      </c>
      <c r="D253" t="str">
        <f t="shared" si="25"/>
        <v>Y</v>
      </c>
      <c r="E253" t="s">
        <v>1124</v>
      </c>
      <c r="F253" t="str">
        <f t="shared" si="26"/>
        <v>CALL_25</v>
      </c>
      <c r="G253">
        <f t="shared" si="27"/>
        <v>0</v>
      </c>
      <c r="H253" t="s">
        <v>1077</v>
      </c>
      <c r="I253">
        <f t="shared" si="28"/>
        <v>0</v>
      </c>
      <c r="J253" t="s">
        <v>1074</v>
      </c>
      <c r="K253" s="5">
        <v>25</v>
      </c>
      <c r="L253" t="str">
        <f>Table_DataFromNL[[#This Row],[PROFILECODE]]&amp;"-"&amp;Table_DataFromNL[[#This Row],[RULENAME]]</f>
        <v>CP125-CALL_25</v>
      </c>
      <c r="M253" t="e">
        <f t="shared" si="29"/>
        <v>#N/A</v>
      </c>
      <c r="N253" t="e">
        <f t="shared" si="30"/>
        <v>#N/A</v>
      </c>
    </row>
    <row r="254" spans="1:14" hidden="1" x14ac:dyDescent="0.45">
      <c r="A254" t="str">
        <f t="shared" si="31"/>
        <v>CP125-CALL_5</v>
      </c>
      <c r="B254" t="s">
        <v>749</v>
      </c>
      <c r="C254" t="str">
        <f t="shared" si="24"/>
        <v>Somerset</v>
      </c>
      <c r="D254" t="str">
        <f t="shared" si="25"/>
        <v>Y</v>
      </c>
      <c r="E254" t="s">
        <v>1124</v>
      </c>
      <c r="F254" t="str">
        <f t="shared" si="26"/>
        <v>CALL_5</v>
      </c>
      <c r="G254">
        <f t="shared" si="27"/>
        <v>0</v>
      </c>
      <c r="H254" t="s">
        <v>1078</v>
      </c>
      <c r="I254">
        <f t="shared" si="28"/>
        <v>0</v>
      </c>
      <c r="J254" t="s">
        <v>1074</v>
      </c>
      <c r="K254" s="5">
        <v>5</v>
      </c>
      <c r="L254" t="str">
        <f>Table_DataFromNL[[#This Row],[PROFILECODE]]&amp;"-"&amp;Table_DataFromNL[[#This Row],[RULENAME]]</f>
        <v>CP125-CALL_5</v>
      </c>
      <c r="M254" t="e">
        <f t="shared" si="29"/>
        <v>#N/A</v>
      </c>
      <c r="N254" t="e">
        <f t="shared" si="30"/>
        <v>#N/A</v>
      </c>
    </row>
    <row r="255" spans="1:14" hidden="1" x14ac:dyDescent="0.45">
      <c r="A255" t="str">
        <f t="shared" si="31"/>
        <v>CP125-Community</v>
      </c>
      <c r="B255" t="s">
        <v>749</v>
      </c>
      <c r="C255" t="str">
        <f t="shared" si="24"/>
        <v>Somerset</v>
      </c>
      <c r="D255" t="str">
        <f t="shared" si="25"/>
        <v>Y</v>
      </c>
      <c r="E255" t="s">
        <v>1124</v>
      </c>
      <c r="F255" t="str">
        <f t="shared" si="26"/>
        <v>Community</v>
      </c>
      <c r="G255">
        <f t="shared" si="27"/>
        <v>0</v>
      </c>
      <c r="H255" t="s">
        <v>1080</v>
      </c>
      <c r="I255">
        <f t="shared" si="28"/>
        <v>0</v>
      </c>
      <c r="J255" t="s">
        <v>1074</v>
      </c>
      <c r="K255" s="5">
        <v>5</v>
      </c>
      <c r="L255" t="str">
        <f>Table_DataFromNL[[#This Row],[PROFILECODE]]&amp;"-"&amp;Table_DataFromNL[[#This Row],[RULENAME]]</f>
        <v>CP125-Community</v>
      </c>
      <c r="M255" t="e">
        <f t="shared" si="29"/>
        <v>#N/A</v>
      </c>
      <c r="N255" t="e">
        <f t="shared" si="30"/>
        <v>#N/A</v>
      </c>
    </row>
    <row r="256" spans="1:14" hidden="1" x14ac:dyDescent="0.45">
      <c r="A256" t="str">
        <f t="shared" si="31"/>
        <v>CP125-DENOVO  - Antibody Screen</v>
      </c>
      <c r="B256" t="s">
        <v>749</v>
      </c>
      <c r="C256" t="str">
        <f t="shared" si="24"/>
        <v>Somerset</v>
      </c>
      <c r="D256" t="str">
        <f t="shared" si="25"/>
        <v>Y</v>
      </c>
      <c r="E256" t="s">
        <v>1124</v>
      </c>
      <c r="F256" t="str">
        <f t="shared" si="26"/>
        <v>DENOVO  - Antibody Screen</v>
      </c>
      <c r="G256">
        <f t="shared" si="27"/>
        <v>0</v>
      </c>
      <c r="H256" t="s">
        <v>1081</v>
      </c>
      <c r="I256">
        <f t="shared" si="28"/>
        <v>0</v>
      </c>
      <c r="J256" t="s">
        <v>1074</v>
      </c>
      <c r="K256" s="5">
        <v>300</v>
      </c>
      <c r="L256" t="str">
        <f>Table_DataFromNL[[#This Row],[PROFILECODE]]&amp;"-"&amp;Table_DataFromNL[[#This Row],[RULENAME]]</f>
        <v>CP125-DENOVO  - Antibody Screen</v>
      </c>
      <c r="M256" t="e">
        <f t="shared" si="29"/>
        <v>#N/A</v>
      </c>
      <c r="N256" t="e">
        <f t="shared" si="30"/>
        <v>#N/A</v>
      </c>
    </row>
    <row r="257" spans="1:14" hidden="1" x14ac:dyDescent="0.45">
      <c r="A257" t="str">
        <f t="shared" si="31"/>
        <v>CP125-Denovo - Attendance Bonus</v>
      </c>
      <c r="B257" t="s">
        <v>749</v>
      </c>
      <c r="C257" t="str">
        <f t="shared" si="24"/>
        <v>Somerset</v>
      </c>
      <c r="D257" t="str">
        <f t="shared" si="25"/>
        <v>Y</v>
      </c>
      <c r="E257" t="s">
        <v>1124</v>
      </c>
      <c r="F257" t="str">
        <f t="shared" si="26"/>
        <v>Denovo - Attendance Bonus</v>
      </c>
      <c r="G257">
        <f t="shared" si="27"/>
        <v>0</v>
      </c>
      <c r="H257" t="s">
        <v>1082</v>
      </c>
      <c r="I257">
        <f t="shared" si="28"/>
        <v>0</v>
      </c>
      <c r="J257" t="s">
        <v>1074</v>
      </c>
      <c r="K257" s="5">
        <v>100</v>
      </c>
      <c r="L257" t="str">
        <f>Table_DataFromNL[[#This Row],[PROFILECODE]]&amp;"-"&amp;Table_DataFromNL[[#This Row],[RULENAME]]</f>
        <v>CP125-Denovo - Attendance Bonus</v>
      </c>
      <c r="M257" t="e">
        <f t="shared" si="29"/>
        <v>#N/A</v>
      </c>
      <c r="N257" t="e">
        <f t="shared" si="30"/>
        <v>#N/A</v>
      </c>
    </row>
    <row r="258" spans="1:14" hidden="1" x14ac:dyDescent="0.45">
      <c r="A258" t="str">
        <f t="shared" si="31"/>
        <v>CP125-Denovo - Immunization</v>
      </c>
      <c r="B258" t="s">
        <v>749</v>
      </c>
      <c r="C258" t="str">
        <f t="shared" ref="C258:C321" si="32">VLOOKUP(B258,CenterLU,2,FALSE)</f>
        <v>Somerset</v>
      </c>
      <c r="D258" t="str">
        <f t="shared" ref="D258:D321" si="33">VLOOKUP(B258,CenterLU,3,FALSE)</f>
        <v>Y</v>
      </c>
      <c r="E258" t="s">
        <v>1124</v>
      </c>
      <c r="F258" t="str">
        <f t="shared" ref="F258:F321" si="34">IF(VLOOKUP(H258,RULENAMELU,3,FALSE)=0,H258,VLOOKUP(H258,RULENAMELU,3,FALSE))</f>
        <v>Denovo - Immunization</v>
      </c>
      <c r="G258">
        <f t="shared" ref="G258:G321" si="35">VLOOKUP(H258,RULENAMELU,4,FALSE)</f>
        <v>0</v>
      </c>
      <c r="H258" t="s">
        <v>1083</v>
      </c>
      <c r="I258">
        <f t="shared" ref="I258:I321" si="36">VLOOKUP(H258,RULENAMELU,5,FALSE)</f>
        <v>0</v>
      </c>
      <c r="J258" t="s">
        <v>1074</v>
      </c>
      <c r="K258" s="5">
        <v>300</v>
      </c>
      <c r="L258" t="str">
        <f>Table_DataFromNL[[#This Row],[PROFILECODE]]&amp;"-"&amp;Table_DataFromNL[[#This Row],[RULENAME]]</f>
        <v>CP125-Denovo - Immunization</v>
      </c>
      <c r="M258" t="e">
        <f t="shared" ref="M258:M321" si="37">IFERROR(VLOOKUP(A258,PaychangesLU,1,FALSE),VLOOKUP(A258,SpecialtyCheckLU,1,FALSE))</f>
        <v>#N/A</v>
      </c>
      <c r="N258" t="e">
        <f t="shared" ref="N258:N321" si="38">VLOOKUP(A258,SpecialtyCheckLU,1,FALSE)</f>
        <v>#N/A</v>
      </c>
    </row>
    <row r="259" spans="1:14" hidden="1" x14ac:dyDescent="0.45">
      <c r="A259" t="str">
        <f t="shared" ref="A259:A322" si="39">B259&amp;"-"&amp;F259</f>
        <v>CP125-EMPLOYEE_BONUS_8MONTH_80USD</v>
      </c>
      <c r="B259" t="s">
        <v>749</v>
      </c>
      <c r="C259" t="str">
        <f t="shared" si="32"/>
        <v>Somerset</v>
      </c>
      <c r="D259" t="str">
        <f t="shared" si="33"/>
        <v>Y</v>
      </c>
      <c r="E259" t="s">
        <v>1124</v>
      </c>
      <c r="F259" t="str">
        <f t="shared" si="34"/>
        <v>EMPLOYEE_BONUS_8MONTH_80USD</v>
      </c>
      <c r="G259">
        <f t="shared" si="35"/>
        <v>0</v>
      </c>
      <c r="H259" t="s">
        <v>1084</v>
      </c>
      <c r="I259">
        <f t="shared" si="36"/>
        <v>0</v>
      </c>
      <c r="J259" t="s">
        <v>1074</v>
      </c>
      <c r="K259" s="5">
        <v>80</v>
      </c>
      <c r="L259" t="str">
        <f>Table_DataFromNL[[#This Row],[PROFILECODE]]&amp;"-"&amp;Table_DataFromNL[[#This Row],[RULENAME]]</f>
        <v>CP125-EMPLOYEE_BONUS_8MONTH_80USD</v>
      </c>
      <c r="M259" t="e">
        <f t="shared" si="37"/>
        <v>#N/A</v>
      </c>
      <c r="N259" t="e">
        <f t="shared" si="38"/>
        <v>#N/A</v>
      </c>
    </row>
    <row r="260" spans="1:14" hidden="1" x14ac:dyDescent="0.45">
      <c r="A260" t="str">
        <f t="shared" si="39"/>
        <v>CP125-HANGER_RECRUIT_5USD_once</v>
      </c>
      <c r="B260" t="s">
        <v>749</v>
      </c>
      <c r="C260" t="str">
        <f t="shared" si="32"/>
        <v>Somerset</v>
      </c>
      <c r="D260" t="str">
        <f t="shared" si="33"/>
        <v>Y</v>
      </c>
      <c r="E260" t="s">
        <v>1124</v>
      </c>
      <c r="F260" t="str">
        <f t="shared" si="34"/>
        <v>HANGER_RECRUIT_5USD_once</v>
      </c>
      <c r="G260">
        <f t="shared" si="35"/>
        <v>0</v>
      </c>
      <c r="H260" t="s">
        <v>1085</v>
      </c>
      <c r="I260">
        <f t="shared" si="36"/>
        <v>0</v>
      </c>
      <c r="J260" t="s">
        <v>1074</v>
      </c>
      <c r="K260" s="5">
        <v>5</v>
      </c>
      <c r="L260" t="str">
        <f>Table_DataFromNL[[#This Row],[PROFILECODE]]&amp;"-"&amp;Table_DataFromNL[[#This Row],[RULENAME]]</f>
        <v>CP125-HANGER_RECRUIT_5USD_once</v>
      </c>
      <c r="M260" t="e">
        <f t="shared" si="37"/>
        <v>#N/A</v>
      </c>
      <c r="N260" t="e">
        <f t="shared" si="38"/>
        <v>#N/A</v>
      </c>
    </row>
    <row r="261" spans="1:14" hidden="1" x14ac:dyDescent="0.45">
      <c r="A261" t="str">
        <f t="shared" si="39"/>
        <v>CP125-Immunization Boost Payment</v>
      </c>
      <c r="B261" t="s">
        <v>749</v>
      </c>
      <c r="C261" t="str">
        <f t="shared" si="32"/>
        <v>Somerset</v>
      </c>
      <c r="D261" t="str">
        <f t="shared" si="33"/>
        <v>Y</v>
      </c>
      <c r="E261" t="s">
        <v>1124</v>
      </c>
      <c r="F261" t="str">
        <f t="shared" si="34"/>
        <v>Immunization Boost Payment</v>
      </c>
      <c r="G261">
        <f t="shared" si="35"/>
        <v>0</v>
      </c>
      <c r="H261" t="s">
        <v>1086</v>
      </c>
      <c r="I261">
        <f t="shared" si="36"/>
        <v>0</v>
      </c>
      <c r="J261" t="s">
        <v>1074</v>
      </c>
      <c r="K261" s="5">
        <v>50</v>
      </c>
      <c r="L261" t="str">
        <f>Table_DataFromNL[[#This Row],[PROFILECODE]]&amp;"-"&amp;Table_DataFromNL[[#This Row],[RULENAME]]</f>
        <v>CP125-Immunization Boost Payment</v>
      </c>
      <c r="M261" t="e">
        <f t="shared" si="37"/>
        <v>#N/A</v>
      </c>
      <c r="N261" t="e">
        <f t="shared" si="38"/>
        <v>#N/A</v>
      </c>
    </row>
    <row r="262" spans="1:14" hidden="1" x14ac:dyDescent="0.45">
      <c r="A262" t="str">
        <f t="shared" si="39"/>
        <v>CP125-Immunization Series Payment</v>
      </c>
      <c r="B262" t="s">
        <v>749</v>
      </c>
      <c r="C262" t="str">
        <f t="shared" si="32"/>
        <v>Somerset</v>
      </c>
      <c r="D262" t="str">
        <f t="shared" si="33"/>
        <v>Y</v>
      </c>
      <c r="E262" t="s">
        <v>1124</v>
      </c>
      <c r="F262" t="str">
        <f t="shared" si="34"/>
        <v>Immunization Series Payment</v>
      </c>
      <c r="G262">
        <f t="shared" si="35"/>
        <v>0</v>
      </c>
      <c r="H262" t="s">
        <v>1087</v>
      </c>
      <c r="I262">
        <f t="shared" si="36"/>
        <v>0</v>
      </c>
      <c r="J262" t="s">
        <v>1074</v>
      </c>
      <c r="K262" s="5">
        <v>100</v>
      </c>
      <c r="L262" t="str">
        <f>Table_DataFromNL[[#This Row],[PROFILECODE]]&amp;"-"&amp;Table_DataFromNL[[#This Row],[RULENAME]]</f>
        <v>CP125-Immunization Series Payment</v>
      </c>
      <c r="M262" t="e">
        <f t="shared" si="37"/>
        <v>#N/A</v>
      </c>
      <c r="N262" t="e">
        <f t="shared" si="38"/>
        <v>#N/A</v>
      </c>
    </row>
    <row r="263" spans="1:14" hidden="1" x14ac:dyDescent="0.45">
      <c r="A263" t="str">
        <f t="shared" si="39"/>
        <v>CP125-Inconv Fee $20-$50-Comment Req'd</v>
      </c>
      <c r="B263" t="s">
        <v>749</v>
      </c>
      <c r="C263" t="str">
        <f t="shared" si="32"/>
        <v>Somerset</v>
      </c>
      <c r="D263" t="str">
        <f t="shared" si="33"/>
        <v>Y</v>
      </c>
      <c r="E263" t="s">
        <v>1124</v>
      </c>
      <c r="F263" t="str">
        <f t="shared" si="34"/>
        <v>Inconv Fee $20-$50-Comment Req'd</v>
      </c>
      <c r="G263">
        <f t="shared" si="35"/>
        <v>0</v>
      </c>
      <c r="H263" t="s">
        <v>1088</v>
      </c>
      <c r="I263">
        <f t="shared" si="36"/>
        <v>0</v>
      </c>
      <c r="J263" t="s">
        <v>1074</v>
      </c>
      <c r="K263" s="5">
        <v>50</v>
      </c>
      <c r="L263" t="str">
        <f>Table_DataFromNL[[#This Row],[PROFILECODE]]&amp;"-"&amp;Table_DataFromNL[[#This Row],[RULENAME]]</f>
        <v>CP125-Inconv Fee $20-$50-Comment Req'd</v>
      </c>
      <c r="M263" t="e">
        <f t="shared" si="37"/>
        <v>#N/A</v>
      </c>
      <c r="N263" t="e">
        <f t="shared" si="38"/>
        <v>#N/A</v>
      </c>
    </row>
    <row r="264" spans="1:14" hidden="1" x14ac:dyDescent="0.45">
      <c r="A264" t="str">
        <f t="shared" si="39"/>
        <v>CP125-Inconv Fee $5-$20-Comment Req'd</v>
      </c>
      <c r="B264" t="s">
        <v>749</v>
      </c>
      <c r="C264" t="str">
        <f t="shared" si="32"/>
        <v>Somerset</v>
      </c>
      <c r="D264" t="str">
        <f t="shared" si="33"/>
        <v>Y</v>
      </c>
      <c r="E264" t="s">
        <v>1124</v>
      </c>
      <c r="F264" t="str">
        <f t="shared" si="34"/>
        <v>Inconv Fee $5-$20-Comment Req'd</v>
      </c>
      <c r="G264">
        <f t="shared" si="35"/>
        <v>0</v>
      </c>
      <c r="H264" t="s">
        <v>1089</v>
      </c>
      <c r="I264">
        <f t="shared" si="36"/>
        <v>0</v>
      </c>
      <c r="J264" t="s">
        <v>1074</v>
      </c>
      <c r="K264" s="5">
        <v>20</v>
      </c>
      <c r="L264" t="str">
        <f>Table_DataFromNL[[#This Row],[PROFILECODE]]&amp;"-"&amp;Table_DataFromNL[[#This Row],[RULENAME]]</f>
        <v>CP125-Inconv Fee $5-$20-Comment Req'd</v>
      </c>
      <c r="M264" t="e">
        <f t="shared" si="37"/>
        <v>#N/A</v>
      </c>
      <c r="N264" t="e">
        <f t="shared" si="38"/>
        <v>#N/A</v>
      </c>
    </row>
    <row r="265" spans="1:14" hidden="1" x14ac:dyDescent="0.45">
      <c r="A265" t="str">
        <f t="shared" si="39"/>
        <v>CP125-Inconv Fee$50-$100-Comment Req'd</v>
      </c>
      <c r="B265" t="s">
        <v>749</v>
      </c>
      <c r="C265" t="str">
        <f t="shared" si="32"/>
        <v>Somerset</v>
      </c>
      <c r="D265" t="str">
        <f t="shared" si="33"/>
        <v>Y</v>
      </c>
      <c r="E265" t="s">
        <v>1124</v>
      </c>
      <c r="F265" t="str">
        <f t="shared" si="34"/>
        <v>Inconv Fee$50-$100-Comment Req'd</v>
      </c>
      <c r="G265">
        <f t="shared" si="35"/>
        <v>0</v>
      </c>
      <c r="H265" t="s">
        <v>1090</v>
      </c>
      <c r="I265">
        <f t="shared" si="36"/>
        <v>0</v>
      </c>
      <c r="J265" t="s">
        <v>1074</v>
      </c>
      <c r="K265" s="5">
        <v>100</v>
      </c>
      <c r="L265" t="str">
        <f>Table_DataFromNL[[#This Row],[PROFILECODE]]&amp;"-"&amp;Table_DataFromNL[[#This Row],[RULENAME]]</f>
        <v>CP125-Inconv Fee$50-$100-Comment Req'd</v>
      </c>
      <c r="M265" t="e">
        <f t="shared" si="37"/>
        <v>#N/A</v>
      </c>
      <c r="N265" t="e">
        <f t="shared" si="38"/>
        <v>#N/A</v>
      </c>
    </row>
    <row r="266" spans="1:14" hidden="1" x14ac:dyDescent="0.45">
      <c r="A266" t="str">
        <f t="shared" si="39"/>
        <v>CP125-NSP_ LAPSEDONOR_50_Twice</v>
      </c>
      <c r="B266" t="s">
        <v>749</v>
      </c>
      <c r="C266" t="str">
        <f t="shared" si="32"/>
        <v>Somerset</v>
      </c>
      <c r="D266" t="str">
        <f t="shared" si="33"/>
        <v>Y</v>
      </c>
      <c r="E266" t="s">
        <v>1124</v>
      </c>
      <c r="F266" t="str">
        <f t="shared" si="34"/>
        <v>NSP_ LAPSEDONOR_50_Twice</v>
      </c>
      <c r="G266">
        <f t="shared" si="35"/>
        <v>0</v>
      </c>
      <c r="H266" t="s">
        <v>1091</v>
      </c>
      <c r="I266">
        <f t="shared" si="36"/>
        <v>0</v>
      </c>
      <c r="J266" t="s">
        <v>1074</v>
      </c>
      <c r="K266" s="5">
        <v>50</v>
      </c>
      <c r="L266" t="str">
        <f>Table_DataFromNL[[#This Row],[PROFILECODE]]&amp;"-"&amp;Table_DataFromNL[[#This Row],[RULENAME]]</f>
        <v>CP125-NSP_ LAPSEDONOR_50_Twice</v>
      </c>
      <c r="M266" t="e">
        <f t="shared" si="37"/>
        <v>#N/A</v>
      </c>
      <c r="N266" t="e">
        <f t="shared" si="38"/>
        <v>#N/A</v>
      </c>
    </row>
    <row r="267" spans="1:14" hidden="1" x14ac:dyDescent="0.45">
      <c r="A267" t="str">
        <f t="shared" si="39"/>
        <v>CP125-NSP_LD_25_2X</v>
      </c>
      <c r="B267" t="s">
        <v>749</v>
      </c>
      <c r="C267" t="str">
        <f t="shared" si="32"/>
        <v>Somerset</v>
      </c>
      <c r="D267" t="str">
        <f t="shared" si="33"/>
        <v>Y</v>
      </c>
      <c r="E267" t="s">
        <v>1124</v>
      </c>
      <c r="F267" t="str">
        <f t="shared" si="34"/>
        <v>NSP_LD_25_2X</v>
      </c>
      <c r="G267">
        <f t="shared" si="35"/>
        <v>0</v>
      </c>
      <c r="H267" t="s">
        <v>1092</v>
      </c>
      <c r="I267">
        <f t="shared" si="36"/>
        <v>0</v>
      </c>
      <c r="J267" t="s">
        <v>1074</v>
      </c>
      <c r="K267" s="5">
        <v>25</v>
      </c>
      <c r="L267" t="str">
        <f>Table_DataFromNL[[#This Row],[PROFILECODE]]&amp;"-"&amp;Table_DataFromNL[[#This Row],[RULENAME]]</f>
        <v>CP125-NSP_LD_25_2X</v>
      </c>
      <c r="M267" t="e">
        <f t="shared" si="37"/>
        <v>#N/A</v>
      </c>
      <c r="N267" t="e">
        <f t="shared" si="38"/>
        <v>#N/A</v>
      </c>
    </row>
    <row r="268" spans="1:14" hidden="1" x14ac:dyDescent="0.45">
      <c r="A268" t="str">
        <f t="shared" si="39"/>
        <v>CP125-NSP_LD_50_1X</v>
      </c>
      <c r="B268" t="s">
        <v>749</v>
      </c>
      <c r="C268" t="str">
        <f t="shared" si="32"/>
        <v>Somerset</v>
      </c>
      <c r="D268" t="str">
        <f t="shared" si="33"/>
        <v>Y</v>
      </c>
      <c r="E268" t="s">
        <v>1124</v>
      </c>
      <c r="F268" t="str">
        <f t="shared" si="34"/>
        <v>NSP_LD_50_1X</v>
      </c>
      <c r="G268">
        <f t="shared" si="35"/>
        <v>0</v>
      </c>
      <c r="H268" t="s">
        <v>1093</v>
      </c>
      <c r="I268">
        <f t="shared" si="36"/>
        <v>0</v>
      </c>
      <c r="J268" t="s">
        <v>1074</v>
      </c>
      <c r="K268" s="5">
        <v>50</v>
      </c>
      <c r="L268" t="str">
        <f>Table_DataFromNL[[#This Row],[PROFILECODE]]&amp;"-"&amp;Table_DataFromNL[[#This Row],[RULENAME]]</f>
        <v>CP125-NSP_LD_50_1X</v>
      </c>
      <c r="M268" t="e">
        <f t="shared" si="37"/>
        <v>#N/A</v>
      </c>
      <c r="N268" t="e">
        <f t="shared" si="38"/>
        <v>#N/A</v>
      </c>
    </row>
    <row r="269" spans="1:14" hidden="1" x14ac:dyDescent="0.45">
      <c r="A269" t="str">
        <f t="shared" si="39"/>
        <v>CP125-NSP_ORPHAN_100_once</v>
      </c>
      <c r="B269" t="s">
        <v>749</v>
      </c>
      <c r="C269" t="str">
        <f t="shared" si="32"/>
        <v>Somerset</v>
      </c>
      <c r="D269" t="str">
        <f t="shared" si="33"/>
        <v>Y</v>
      </c>
      <c r="E269" t="s">
        <v>1124</v>
      </c>
      <c r="F269" t="str">
        <f t="shared" si="34"/>
        <v>NSP_ORPHAN_100_once</v>
      </c>
      <c r="G269">
        <f t="shared" si="35"/>
        <v>0</v>
      </c>
      <c r="H269" t="s">
        <v>1094</v>
      </c>
      <c r="I269">
        <f t="shared" si="36"/>
        <v>0</v>
      </c>
      <c r="J269" t="s">
        <v>1074</v>
      </c>
      <c r="K269" s="5">
        <v>100</v>
      </c>
      <c r="L269" t="str">
        <f>Table_DataFromNL[[#This Row],[PROFILECODE]]&amp;"-"&amp;Table_DataFromNL[[#This Row],[RULENAME]]</f>
        <v>CP125-NSP_ORPHAN_100_once</v>
      </c>
      <c r="M269" t="e">
        <f t="shared" si="37"/>
        <v>#N/A</v>
      </c>
      <c r="N269" t="e">
        <f t="shared" si="38"/>
        <v>#N/A</v>
      </c>
    </row>
    <row r="270" spans="1:14" hidden="1" x14ac:dyDescent="0.45">
      <c r="A270" t="str">
        <f t="shared" si="39"/>
        <v>CP125-Restick</v>
      </c>
      <c r="B270" t="s">
        <v>749</v>
      </c>
      <c r="C270" t="str">
        <f t="shared" si="32"/>
        <v>Somerset</v>
      </c>
      <c r="D270" t="str">
        <f t="shared" si="33"/>
        <v>Y</v>
      </c>
      <c r="E270" t="s">
        <v>1124</v>
      </c>
      <c r="F270" t="str">
        <f t="shared" si="34"/>
        <v>Restick</v>
      </c>
      <c r="G270">
        <f t="shared" si="35"/>
        <v>0</v>
      </c>
      <c r="H270" t="s">
        <v>1096</v>
      </c>
      <c r="I270">
        <f t="shared" si="36"/>
        <v>0</v>
      </c>
      <c r="J270" t="s">
        <v>1074</v>
      </c>
      <c r="K270" s="5">
        <v>5</v>
      </c>
      <c r="L270" t="str">
        <f>Table_DataFromNL[[#This Row],[PROFILECODE]]&amp;"-"&amp;Table_DataFromNL[[#This Row],[RULENAME]]</f>
        <v>CP125-Restick</v>
      </c>
      <c r="M270" t="e">
        <f t="shared" si="37"/>
        <v>#N/A</v>
      </c>
      <c r="N270" t="e">
        <f t="shared" si="38"/>
        <v>#N/A</v>
      </c>
    </row>
    <row r="271" spans="1:14" hidden="1" x14ac:dyDescent="0.45">
      <c r="A271" t="str">
        <f t="shared" si="39"/>
        <v>CP125-SLOW_TEXT_5</v>
      </c>
      <c r="B271" t="s">
        <v>749</v>
      </c>
      <c r="C271" t="str">
        <f t="shared" si="32"/>
        <v>Somerset</v>
      </c>
      <c r="D271" t="str">
        <f t="shared" si="33"/>
        <v>Y</v>
      </c>
      <c r="E271" t="s">
        <v>1124</v>
      </c>
      <c r="F271" t="str">
        <f t="shared" si="34"/>
        <v>SLOW_TEXT_5</v>
      </c>
      <c r="G271">
        <f t="shared" si="35"/>
        <v>0</v>
      </c>
      <c r="H271" t="s">
        <v>1104</v>
      </c>
      <c r="I271">
        <f t="shared" si="36"/>
        <v>0</v>
      </c>
      <c r="J271" t="s">
        <v>1074</v>
      </c>
      <c r="K271" s="5">
        <v>5</v>
      </c>
      <c r="L271" t="str">
        <f>Table_DataFromNL[[#This Row],[PROFILECODE]]&amp;"-"&amp;Table_DataFromNL[[#This Row],[RULENAME]]</f>
        <v>CP125-SLOW_TEXT_5</v>
      </c>
      <c r="M271" t="e">
        <f t="shared" si="37"/>
        <v>#N/A</v>
      </c>
      <c r="N271" t="e">
        <f t="shared" si="38"/>
        <v>#N/A</v>
      </c>
    </row>
    <row r="272" spans="1:14" hidden="1" x14ac:dyDescent="0.45">
      <c r="A272" t="str">
        <f t="shared" si="39"/>
        <v>CP125-SPECIAL_ x9_25 _ONCE</v>
      </c>
      <c r="B272" t="s">
        <v>749</v>
      </c>
      <c r="C272" t="str">
        <f t="shared" si="32"/>
        <v>Somerset</v>
      </c>
      <c r="D272" t="str">
        <f t="shared" si="33"/>
        <v>Y</v>
      </c>
      <c r="E272" t="s">
        <v>1124</v>
      </c>
      <c r="F272" t="str">
        <f t="shared" si="34"/>
        <v>SPECIAL_ x9_25 _ONCE</v>
      </c>
      <c r="G272">
        <f t="shared" si="35"/>
        <v>0</v>
      </c>
      <c r="H272" t="s">
        <v>1105</v>
      </c>
      <c r="I272">
        <f t="shared" si="36"/>
        <v>0</v>
      </c>
      <c r="J272" t="s">
        <v>1074</v>
      </c>
      <c r="K272" s="5">
        <v>25</v>
      </c>
      <c r="L272" t="str">
        <f>Table_DataFromNL[[#This Row],[PROFILECODE]]&amp;"-"&amp;Table_DataFromNL[[#This Row],[RULENAME]]</f>
        <v>CP125-SPECIAL_ x9_25 _ONCE</v>
      </c>
      <c r="M272" t="e">
        <f t="shared" si="37"/>
        <v>#N/A</v>
      </c>
      <c r="N272" t="e">
        <f t="shared" si="38"/>
        <v>#N/A</v>
      </c>
    </row>
    <row r="273" spans="1:14" hidden="1" x14ac:dyDescent="0.45">
      <c r="A273" t="str">
        <f t="shared" si="39"/>
        <v>CP125-SPECIAL_BONUS_40USD</v>
      </c>
      <c r="B273" t="s">
        <v>749</v>
      </c>
      <c r="C273" t="str">
        <f t="shared" si="32"/>
        <v>Somerset</v>
      </c>
      <c r="D273" t="str">
        <f t="shared" si="33"/>
        <v>Y</v>
      </c>
      <c r="E273" t="s">
        <v>1124</v>
      </c>
      <c r="F273" t="str">
        <f t="shared" si="34"/>
        <v>SPECIAL_BONUS_40USD</v>
      </c>
      <c r="G273">
        <f t="shared" si="35"/>
        <v>0</v>
      </c>
      <c r="H273" t="s">
        <v>1106</v>
      </c>
      <c r="I273">
        <f t="shared" si="36"/>
        <v>0</v>
      </c>
      <c r="J273" t="s">
        <v>1074</v>
      </c>
      <c r="K273" s="5">
        <v>40</v>
      </c>
      <c r="L273" t="str">
        <f>Table_DataFromNL[[#This Row],[PROFILECODE]]&amp;"-"&amp;Table_DataFromNL[[#This Row],[RULENAME]]</f>
        <v>CP125-SPECIAL_BONUS_40USD</v>
      </c>
      <c r="M273" t="e">
        <f t="shared" si="37"/>
        <v>#N/A</v>
      </c>
      <c r="N273" t="e">
        <f t="shared" si="38"/>
        <v>#N/A</v>
      </c>
    </row>
    <row r="274" spans="1:14" hidden="1" x14ac:dyDescent="0.45">
      <c r="A274" t="str">
        <f t="shared" si="39"/>
        <v>CP125-SPECIAL_x6_x7_15 _TWICE</v>
      </c>
      <c r="B274" t="s">
        <v>749</v>
      </c>
      <c r="C274" t="str">
        <f t="shared" si="32"/>
        <v>Somerset</v>
      </c>
      <c r="D274" t="str">
        <f t="shared" si="33"/>
        <v>Y</v>
      </c>
      <c r="E274" t="s">
        <v>1124</v>
      </c>
      <c r="F274" t="str">
        <f t="shared" si="34"/>
        <v>SPECIAL_x6_x7_15 _TWICE</v>
      </c>
      <c r="G274">
        <f t="shared" si="35"/>
        <v>0</v>
      </c>
      <c r="H274" t="s">
        <v>1107</v>
      </c>
      <c r="I274">
        <f t="shared" si="36"/>
        <v>0</v>
      </c>
      <c r="J274" t="s">
        <v>1074</v>
      </c>
      <c r="K274" s="5">
        <v>15</v>
      </c>
      <c r="L274" t="str">
        <f>Table_DataFromNL[[#This Row],[PROFILECODE]]&amp;"-"&amp;Table_DataFromNL[[#This Row],[RULENAME]]</f>
        <v>CP125-SPECIAL_x6_x7_15 _TWICE</v>
      </c>
      <c r="M274" t="e">
        <f t="shared" si="37"/>
        <v>#N/A</v>
      </c>
      <c r="N274" t="e">
        <f t="shared" si="38"/>
        <v>#N/A</v>
      </c>
    </row>
    <row r="275" spans="1:14" hidden="1" x14ac:dyDescent="0.45">
      <c r="A275" t="str">
        <f t="shared" si="39"/>
        <v>CP125-SPECIAL_x8_x9_20 _TWICE</v>
      </c>
      <c r="B275" t="s">
        <v>749</v>
      </c>
      <c r="C275" t="str">
        <f t="shared" si="32"/>
        <v>Somerset</v>
      </c>
      <c r="D275" t="str">
        <f t="shared" si="33"/>
        <v>Y</v>
      </c>
      <c r="E275" t="s">
        <v>1124</v>
      </c>
      <c r="F275" t="str">
        <f t="shared" si="34"/>
        <v>SPECIAL_x8_x9_20 _TWICE</v>
      </c>
      <c r="G275">
        <f t="shared" si="35"/>
        <v>0</v>
      </c>
      <c r="H275" t="s">
        <v>1108</v>
      </c>
      <c r="I275">
        <f t="shared" si="36"/>
        <v>0</v>
      </c>
      <c r="J275" t="s">
        <v>1074</v>
      </c>
      <c r="K275" s="5">
        <v>20</v>
      </c>
      <c r="L275" t="str">
        <f>Table_DataFromNL[[#This Row],[PROFILECODE]]&amp;"-"&amp;Table_DataFromNL[[#This Row],[RULENAME]]</f>
        <v>CP125-SPECIAL_x8_x9_20 _TWICE</v>
      </c>
      <c r="M275" t="e">
        <f t="shared" si="37"/>
        <v>#N/A</v>
      </c>
      <c r="N275" t="e">
        <f t="shared" si="38"/>
        <v>#N/A</v>
      </c>
    </row>
    <row r="276" spans="1:14" hidden="1" x14ac:dyDescent="0.45">
      <c r="A276" t="str">
        <f t="shared" si="39"/>
        <v>CP125-Sample Only</v>
      </c>
      <c r="B276" t="s">
        <v>749</v>
      </c>
      <c r="C276" t="str">
        <f t="shared" si="32"/>
        <v>Somerset</v>
      </c>
      <c r="D276" t="str">
        <f t="shared" si="33"/>
        <v>Y</v>
      </c>
      <c r="E276" t="s">
        <v>1124</v>
      </c>
      <c r="F276" t="str">
        <f t="shared" si="34"/>
        <v>Sample Only</v>
      </c>
      <c r="G276">
        <f t="shared" si="35"/>
        <v>0</v>
      </c>
      <c r="H276" t="s">
        <v>1109</v>
      </c>
      <c r="I276">
        <f t="shared" si="36"/>
        <v>0</v>
      </c>
      <c r="J276" t="s">
        <v>1074</v>
      </c>
      <c r="K276" s="5">
        <v>10</v>
      </c>
      <c r="L276" t="str">
        <f>Table_DataFromNL[[#This Row],[PROFILECODE]]&amp;"-"&amp;Table_DataFromNL[[#This Row],[RULENAME]]</f>
        <v>CP125-Sample Only</v>
      </c>
      <c r="M276" t="e">
        <f t="shared" si="37"/>
        <v>#N/A</v>
      </c>
      <c r="N276" t="e">
        <f t="shared" si="38"/>
        <v>#N/A</v>
      </c>
    </row>
    <row r="277" spans="1:14" hidden="1" x14ac:dyDescent="0.45">
      <c r="A277" t="str">
        <f t="shared" si="39"/>
        <v>CP125-Unit Below 250 mL</v>
      </c>
      <c r="B277" t="s">
        <v>749</v>
      </c>
      <c r="C277" t="str">
        <f t="shared" si="32"/>
        <v>Somerset</v>
      </c>
      <c r="D277" t="str">
        <f t="shared" si="33"/>
        <v>Y</v>
      </c>
      <c r="E277" t="s">
        <v>1124</v>
      </c>
      <c r="F277" t="str">
        <f t="shared" si="34"/>
        <v>Unit Below 250 mL</v>
      </c>
      <c r="G277">
        <f t="shared" si="35"/>
        <v>0</v>
      </c>
      <c r="H277" t="s">
        <v>1110</v>
      </c>
      <c r="I277">
        <f t="shared" si="36"/>
        <v>0</v>
      </c>
      <c r="J277" t="s">
        <v>1074</v>
      </c>
      <c r="K277" s="5">
        <v>5</v>
      </c>
      <c r="L277" t="str">
        <f>Table_DataFromNL[[#This Row],[PROFILECODE]]&amp;"-"&amp;Table_DataFromNL[[#This Row],[RULENAME]]</f>
        <v>CP125-Unit Below 250 mL</v>
      </c>
      <c r="M277" t="e">
        <f t="shared" si="37"/>
        <v>#N/A</v>
      </c>
      <c r="N277" t="e">
        <f t="shared" si="38"/>
        <v>#N/A</v>
      </c>
    </row>
    <row r="278" spans="1:14" hidden="1" x14ac:dyDescent="0.45">
      <c r="A278" t="str">
        <f t="shared" si="39"/>
        <v>CP125-Unit above 250 mL/underdraw</v>
      </c>
      <c r="B278" t="s">
        <v>749</v>
      </c>
      <c r="C278" t="str">
        <f t="shared" si="32"/>
        <v>Somerset</v>
      </c>
      <c r="D278" t="str">
        <f t="shared" si="33"/>
        <v>Y</v>
      </c>
      <c r="E278" t="s">
        <v>1124</v>
      </c>
      <c r="F278" t="str">
        <f t="shared" si="34"/>
        <v>Unit above 250 mL/underdraw</v>
      </c>
      <c r="G278">
        <f t="shared" si="35"/>
        <v>0</v>
      </c>
      <c r="H278" t="s">
        <v>1111</v>
      </c>
      <c r="I278">
        <f t="shared" si="36"/>
        <v>0</v>
      </c>
      <c r="J278" t="s">
        <v>1074</v>
      </c>
      <c r="K278" s="5">
        <v>10</v>
      </c>
      <c r="L278" t="str">
        <f>Table_DataFromNL[[#This Row],[PROFILECODE]]&amp;"-"&amp;Table_DataFromNL[[#This Row],[RULENAME]]</f>
        <v>CP125-Unit above 250 mL/underdraw</v>
      </c>
      <c r="M278" t="e">
        <f t="shared" si="37"/>
        <v>#N/A</v>
      </c>
      <c r="N278" t="e">
        <f t="shared" si="38"/>
        <v>#N/A</v>
      </c>
    </row>
    <row r="279" spans="1:14" hidden="1" x14ac:dyDescent="0.45">
      <c r="A279" t="str">
        <f t="shared" si="39"/>
        <v>CP125-RETURN - Buddy referral  -BONUS</v>
      </c>
      <c r="B279" t="s">
        <v>749</v>
      </c>
      <c r="C279" t="str">
        <f t="shared" si="32"/>
        <v>Somerset</v>
      </c>
      <c r="D279" t="str">
        <f t="shared" si="33"/>
        <v>Y</v>
      </c>
      <c r="E279" t="s">
        <v>1124</v>
      </c>
      <c r="F279" t="str">
        <f t="shared" si="34"/>
        <v>RETURN - Buddy referral  -BONUS</v>
      </c>
      <c r="G279" t="str">
        <f t="shared" si="35"/>
        <v>Marketing</v>
      </c>
      <c r="H279" t="s">
        <v>73</v>
      </c>
      <c r="I279">
        <f t="shared" si="36"/>
        <v>50</v>
      </c>
      <c r="J279" t="s">
        <v>1112</v>
      </c>
      <c r="K279" s="5">
        <v>75</v>
      </c>
      <c r="L279" t="str">
        <f>Table_DataFromNL[[#This Row],[PROFILECODE]]&amp;"-"&amp;Table_DataFromNL[[#This Row],[RULENAME]]</f>
        <v>CP125-Referral</v>
      </c>
      <c r="M279" t="str">
        <f t="shared" si="37"/>
        <v>CP125-RETURN - Buddy referral  -BONUS</v>
      </c>
      <c r="N279" t="e">
        <f t="shared" si="38"/>
        <v>#N/A</v>
      </c>
    </row>
    <row r="280" spans="1:14" hidden="1" x14ac:dyDescent="0.45">
      <c r="A280" t="str">
        <f t="shared" si="39"/>
        <v>CP125-P 125 Anti - D</v>
      </c>
      <c r="B280" t="s">
        <v>749</v>
      </c>
      <c r="C280" t="str">
        <f t="shared" si="32"/>
        <v>Somerset</v>
      </c>
      <c r="D280" t="str">
        <f t="shared" si="33"/>
        <v>Y</v>
      </c>
      <c r="E280" t="s">
        <v>1124</v>
      </c>
      <c r="F280" t="str">
        <f t="shared" si="34"/>
        <v>P 125 Anti - D</v>
      </c>
      <c r="G280" t="str">
        <f t="shared" si="35"/>
        <v>Specialty</v>
      </c>
      <c r="H280" t="s">
        <v>1037</v>
      </c>
      <c r="I280">
        <f t="shared" si="36"/>
        <v>0</v>
      </c>
      <c r="J280" t="s">
        <v>1113</v>
      </c>
      <c r="K280" s="5">
        <v>100</v>
      </c>
      <c r="L280" t="str">
        <f>Table_DataFromNL[[#This Row],[PROFILECODE]]&amp;"-"&amp;Table_DataFromNL[[#This Row],[RULENAME]]</f>
        <v>CP125-P 125 Anti - D</v>
      </c>
      <c r="M280" t="str">
        <f t="shared" si="37"/>
        <v>CP125-P 125 Anti - D</v>
      </c>
      <c r="N280" t="str">
        <f t="shared" si="38"/>
        <v>CP125-P 125 Anti - D</v>
      </c>
    </row>
    <row r="281" spans="1:14" hidden="1" x14ac:dyDescent="0.45">
      <c r="A281" t="str">
        <f t="shared" si="39"/>
        <v>CP125-P 125 Anti - D Non EU</v>
      </c>
      <c r="B281" t="s">
        <v>749</v>
      </c>
      <c r="C281" t="str">
        <f t="shared" si="32"/>
        <v>Somerset</v>
      </c>
      <c r="D281" t="str">
        <f t="shared" si="33"/>
        <v>Y</v>
      </c>
      <c r="E281" t="s">
        <v>1124</v>
      </c>
      <c r="F281" t="str">
        <f t="shared" si="34"/>
        <v>P 125 Anti - D Non EU</v>
      </c>
      <c r="G281" t="str">
        <f t="shared" si="35"/>
        <v>Specialty</v>
      </c>
      <c r="H281" t="s">
        <v>1038</v>
      </c>
      <c r="I281">
        <f t="shared" si="36"/>
        <v>0</v>
      </c>
      <c r="J281" t="s">
        <v>1113</v>
      </c>
      <c r="K281" s="5">
        <v>100</v>
      </c>
      <c r="L281" t="str">
        <f>Table_DataFromNL[[#This Row],[PROFILECODE]]&amp;"-"&amp;Table_DataFromNL[[#This Row],[RULENAME]]</f>
        <v>CP125-P 125 Anti - D Non EU</v>
      </c>
      <c r="M281" t="str">
        <f t="shared" si="37"/>
        <v>CP125-P 125 Anti - D Non EU</v>
      </c>
      <c r="N281" t="str">
        <f t="shared" si="38"/>
        <v>CP125-P 125 Anti - D Non EU</v>
      </c>
    </row>
    <row r="282" spans="1:14" hidden="1" x14ac:dyDescent="0.45">
      <c r="A282" t="str">
        <f t="shared" si="39"/>
        <v>CP125-P 125 Anti - D PreExisting</v>
      </c>
      <c r="B282" t="s">
        <v>749</v>
      </c>
      <c r="C282" t="str">
        <f t="shared" si="32"/>
        <v>Somerset</v>
      </c>
      <c r="D282" t="str">
        <f t="shared" si="33"/>
        <v>Y</v>
      </c>
      <c r="E282" t="s">
        <v>1124</v>
      </c>
      <c r="F282" t="str">
        <f t="shared" si="34"/>
        <v>P 125 Anti - D PreExisting</v>
      </c>
      <c r="G282" t="str">
        <f t="shared" si="35"/>
        <v>Specialty</v>
      </c>
      <c r="H282" t="s">
        <v>1039</v>
      </c>
      <c r="I282">
        <f t="shared" si="36"/>
        <v>0</v>
      </c>
      <c r="J282" t="s">
        <v>1113</v>
      </c>
      <c r="K282" s="5">
        <v>100</v>
      </c>
      <c r="L282" t="str">
        <f>Table_DataFromNL[[#This Row],[PROFILECODE]]&amp;"-"&amp;Table_DataFromNL[[#This Row],[RULENAME]]</f>
        <v>CP125-P 125 Anti - D PreExisting</v>
      </c>
      <c r="M282" t="str">
        <f t="shared" si="37"/>
        <v>CP125-P 125 Anti - D PreExisting</v>
      </c>
      <c r="N282" t="str">
        <f t="shared" si="38"/>
        <v>CP125-P 125 Anti - D PreExisting</v>
      </c>
    </row>
    <row r="283" spans="1:14" hidden="1" x14ac:dyDescent="0.45">
      <c r="A283" t="str">
        <f t="shared" si="39"/>
        <v>CP125-P 125 Normal Source</v>
      </c>
      <c r="B283" t="s">
        <v>749</v>
      </c>
      <c r="C283" t="str">
        <f t="shared" si="32"/>
        <v>Somerset</v>
      </c>
      <c r="D283" t="str">
        <f t="shared" si="33"/>
        <v>Y</v>
      </c>
      <c r="E283" t="s">
        <v>1124</v>
      </c>
      <c r="F283" t="str">
        <f t="shared" si="34"/>
        <v>P 125 Normal Source</v>
      </c>
      <c r="G283">
        <f t="shared" si="35"/>
        <v>0</v>
      </c>
      <c r="H283" t="s">
        <v>1040</v>
      </c>
      <c r="I283">
        <f t="shared" si="36"/>
        <v>0</v>
      </c>
      <c r="J283" t="s">
        <v>1113</v>
      </c>
      <c r="K283" s="5">
        <v>100</v>
      </c>
      <c r="L283" t="str">
        <f>Table_DataFromNL[[#This Row],[PROFILECODE]]&amp;"-"&amp;Table_DataFromNL[[#This Row],[RULENAME]]</f>
        <v>CP125-P 125 Normal Source</v>
      </c>
      <c r="M283" t="str">
        <f t="shared" si="37"/>
        <v>CP125-P 125 Normal Source</v>
      </c>
      <c r="N283" t="str">
        <f t="shared" si="38"/>
        <v>CP125-P 125 Normal Source</v>
      </c>
    </row>
    <row r="284" spans="1:14" hidden="1" x14ac:dyDescent="0.45">
      <c r="A284" t="str">
        <f t="shared" si="39"/>
        <v>CP125-P Denovo Non-Injectable</v>
      </c>
      <c r="B284" t="s">
        <v>749</v>
      </c>
      <c r="C284" t="str">
        <f t="shared" si="32"/>
        <v>Somerset</v>
      </c>
      <c r="D284" t="str">
        <f t="shared" si="33"/>
        <v>Y</v>
      </c>
      <c r="E284" t="s">
        <v>1124</v>
      </c>
      <c r="F284" t="str">
        <f t="shared" si="34"/>
        <v>P Denovo Non-Injectable</v>
      </c>
      <c r="G284">
        <f t="shared" si="35"/>
        <v>0</v>
      </c>
      <c r="H284" t="s">
        <v>949</v>
      </c>
      <c r="I284">
        <f t="shared" si="36"/>
        <v>0</v>
      </c>
      <c r="J284" t="s">
        <v>1113</v>
      </c>
      <c r="K284" s="5">
        <v>100</v>
      </c>
      <c r="L284" t="str">
        <f>Table_DataFromNL[[#This Row],[PROFILECODE]]&amp;"-"&amp;Table_DataFromNL[[#This Row],[RULENAME]]</f>
        <v>CP125-P Denovo Non-Injectable</v>
      </c>
      <c r="M284" t="str">
        <f t="shared" si="37"/>
        <v>CP125-P Denovo Non-Injectable</v>
      </c>
      <c r="N284" t="str">
        <f t="shared" si="38"/>
        <v>CP125-P Denovo Non-Injectable</v>
      </c>
    </row>
    <row r="285" spans="1:14" hidden="1" x14ac:dyDescent="0.45">
      <c r="A285" t="str">
        <f t="shared" si="39"/>
        <v>CP125-RETURN - 1st don of the week -STD</v>
      </c>
      <c r="B285" t="s">
        <v>749</v>
      </c>
      <c r="C285" t="str">
        <f t="shared" si="32"/>
        <v>Somerset</v>
      </c>
      <c r="D285" t="str">
        <f t="shared" si="33"/>
        <v>Y</v>
      </c>
      <c r="E285" t="s">
        <v>1124</v>
      </c>
      <c r="F285" t="str">
        <f t="shared" si="34"/>
        <v>RETURN - 1st don of the week -STD</v>
      </c>
      <c r="G285" t="str">
        <f t="shared" si="35"/>
        <v>Marketing</v>
      </c>
      <c r="H285" t="s">
        <v>1114</v>
      </c>
      <c r="I285">
        <f t="shared" si="36"/>
        <v>0</v>
      </c>
      <c r="J285" t="s">
        <v>1113</v>
      </c>
      <c r="K285" s="5">
        <v>100</v>
      </c>
      <c r="L285" t="str">
        <f>Table_DataFromNL[[#This Row],[PROFILECODE]]&amp;"-"&amp;Table_DataFromNL[[#This Row],[RULENAME]]</f>
        <v>CP125-P NSP NONEU Standard</v>
      </c>
      <c r="M285" t="str">
        <f t="shared" si="37"/>
        <v>CP125-RETURN - 1st don of the week -STD</v>
      </c>
      <c r="N285" t="e">
        <f t="shared" si="38"/>
        <v>#N/A</v>
      </c>
    </row>
    <row r="286" spans="1:14" hidden="1" x14ac:dyDescent="0.45">
      <c r="A286" t="str">
        <f t="shared" si="39"/>
        <v>CP125-RETURN - 1st don of the week -STD</v>
      </c>
      <c r="B286" t="s">
        <v>749</v>
      </c>
      <c r="C286" t="str">
        <f t="shared" si="32"/>
        <v>Somerset</v>
      </c>
      <c r="D286" t="str">
        <f t="shared" si="33"/>
        <v>Y</v>
      </c>
      <c r="E286" t="s">
        <v>1124</v>
      </c>
      <c r="F286" t="str">
        <f t="shared" si="34"/>
        <v>RETURN - 1st don of the week -STD</v>
      </c>
      <c r="G286" t="str">
        <f t="shared" si="35"/>
        <v>Marketing</v>
      </c>
      <c r="H286" t="s">
        <v>1115</v>
      </c>
      <c r="I286">
        <f t="shared" si="36"/>
        <v>23</v>
      </c>
      <c r="J286" t="s">
        <v>1113</v>
      </c>
      <c r="K286" s="5">
        <v>100</v>
      </c>
      <c r="L286" t="str">
        <f>Table_DataFromNL[[#This Row],[PROFILECODE]]&amp;"-"&amp;Table_DataFromNL[[#This Row],[RULENAME]]</f>
        <v>CP125-P NSP NS Standard</v>
      </c>
      <c r="M286" t="str">
        <f t="shared" si="37"/>
        <v>CP125-RETURN - 1st don of the week -STD</v>
      </c>
      <c r="N286" t="e">
        <f t="shared" si="38"/>
        <v>#N/A</v>
      </c>
    </row>
    <row r="287" spans="1:14" hidden="1" x14ac:dyDescent="0.45">
      <c r="A287" t="str">
        <f t="shared" si="39"/>
        <v>CP125-P Normal Source PL Standard</v>
      </c>
      <c r="B287" t="s">
        <v>749</v>
      </c>
      <c r="C287" t="str">
        <f t="shared" si="32"/>
        <v>Somerset</v>
      </c>
      <c r="D287" t="str">
        <f t="shared" si="33"/>
        <v>Y</v>
      </c>
      <c r="E287" t="s">
        <v>1124</v>
      </c>
      <c r="F287" t="str">
        <f t="shared" si="34"/>
        <v>P Normal Source PL Standard</v>
      </c>
      <c r="G287" t="str">
        <f t="shared" si="35"/>
        <v>Marketing</v>
      </c>
      <c r="H287" t="s">
        <v>1033</v>
      </c>
      <c r="I287">
        <f t="shared" si="36"/>
        <v>0</v>
      </c>
      <c r="J287" t="s">
        <v>1113</v>
      </c>
      <c r="K287" s="5">
        <v>100</v>
      </c>
      <c r="L287" t="str">
        <f>Table_DataFromNL[[#This Row],[PROFILECODE]]&amp;"-"&amp;Table_DataFromNL[[#This Row],[RULENAME]]</f>
        <v>CP125-P Normal Source PL Standard</v>
      </c>
      <c r="M287" t="e">
        <f t="shared" si="37"/>
        <v>#N/A</v>
      </c>
      <c r="N287" t="e">
        <f t="shared" si="38"/>
        <v>#N/A</v>
      </c>
    </row>
    <row r="288" spans="1:14" hidden="1" x14ac:dyDescent="0.45">
      <c r="A288" t="str">
        <f t="shared" si="39"/>
        <v>CP125-Test Cells</v>
      </c>
      <c r="B288" t="s">
        <v>749</v>
      </c>
      <c r="C288" t="str">
        <f t="shared" si="32"/>
        <v>Somerset</v>
      </c>
      <c r="D288" t="str">
        <f t="shared" si="33"/>
        <v>Y</v>
      </c>
      <c r="E288" t="s">
        <v>1124</v>
      </c>
      <c r="F288" t="str">
        <f t="shared" si="34"/>
        <v>Test Cells</v>
      </c>
      <c r="G288" t="str">
        <f t="shared" si="35"/>
        <v>Specialty</v>
      </c>
      <c r="H288" t="s">
        <v>1041</v>
      </c>
      <c r="I288">
        <f t="shared" si="36"/>
        <v>0</v>
      </c>
      <c r="J288" t="s">
        <v>1113</v>
      </c>
      <c r="K288" s="5">
        <v>35</v>
      </c>
      <c r="L288" t="str">
        <f>Table_DataFromNL[[#This Row],[PROFILECODE]]&amp;"-"&amp;Table_DataFromNL[[#This Row],[RULENAME]]</f>
        <v>CP125-Test Cells</v>
      </c>
      <c r="M288" t="str">
        <f t="shared" si="37"/>
        <v>CP125-Test Cells</v>
      </c>
      <c r="N288" t="str">
        <f t="shared" si="38"/>
        <v>CP125-Test Cells</v>
      </c>
    </row>
    <row r="289" spans="1:14" hidden="1" x14ac:dyDescent="0.45">
      <c r="A289" t="str">
        <f t="shared" si="39"/>
        <v>CP125-Whole Blood INJ</v>
      </c>
      <c r="B289" t="s">
        <v>749</v>
      </c>
      <c r="C289" t="str">
        <f t="shared" si="32"/>
        <v>Somerset</v>
      </c>
      <c r="D289" t="str">
        <f t="shared" si="33"/>
        <v>Y</v>
      </c>
      <c r="E289" t="s">
        <v>1124</v>
      </c>
      <c r="F289" t="str">
        <f t="shared" si="34"/>
        <v>Whole Blood INJ</v>
      </c>
      <c r="G289" t="str">
        <f t="shared" si="35"/>
        <v>Specialty</v>
      </c>
      <c r="H289" t="s">
        <v>1024</v>
      </c>
      <c r="I289">
        <f t="shared" si="36"/>
        <v>0</v>
      </c>
      <c r="J289" t="s">
        <v>1113</v>
      </c>
      <c r="K289" s="5">
        <v>375</v>
      </c>
      <c r="L289" t="str">
        <f>Table_DataFromNL[[#This Row],[PROFILECODE]]&amp;"-"&amp;Table_DataFromNL[[#This Row],[RULENAME]]</f>
        <v>CP125-Whole Blood INJ</v>
      </c>
      <c r="M289" t="str">
        <f t="shared" si="37"/>
        <v>CP125-Whole Blood INJ</v>
      </c>
      <c r="N289" t="str">
        <f t="shared" si="38"/>
        <v>CP125-Whole Blood INJ</v>
      </c>
    </row>
    <row r="290" spans="1:14" hidden="1" x14ac:dyDescent="0.45">
      <c r="A290" t="str">
        <f t="shared" si="39"/>
        <v>CP128-1st Responder-Medical</v>
      </c>
      <c r="B290" t="s">
        <v>344</v>
      </c>
      <c r="C290" t="str">
        <f t="shared" si="32"/>
        <v>Tucker</v>
      </c>
      <c r="D290" t="str">
        <f t="shared" si="33"/>
        <v>Y</v>
      </c>
      <c r="E290" t="s">
        <v>1130</v>
      </c>
      <c r="F290" t="str">
        <f t="shared" si="34"/>
        <v>1st Responder-Medical</v>
      </c>
      <c r="G290">
        <f t="shared" si="35"/>
        <v>0</v>
      </c>
      <c r="H290" t="s">
        <v>1053</v>
      </c>
      <c r="I290">
        <f t="shared" si="36"/>
        <v>0</v>
      </c>
      <c r="J290" t="s">
        <v>1054</v>
      </c>
      <c r="K290" s="5">
        <v>5</v>
      </c>
      <c r="L290" t="str">
        <f>Table_DataFromNL[[#This Row],[PROFILECODE]]&amp;"-"&amp;Table_DataFromNL[[#This Row],[RULENAME]]</f>
        <v>CP128-1st Responder-Medical</v>
      </c>
      <c r="M290" t="e">
        <f t="shared" si="37"/>
        <v>#N/A</v>
      </c>
      <c r="N290" t="e">
        <f t="shared" si="38"/>
        <v>#N/A</v>
      </c>
    </row>
    <row r="291" spans="1:14" hidden="1" x14ac:dyDescent="0.45">
      <c r="A291" t="str">
        <f t="shared" si="39"/>
        <v>CP128-2X Week P CMV</v>
      </c>
      <c r="B291" t="s">
        <v>344</v>
      </c>
      <c r="C291" t="str">
        <f t="shared" si="32"/>
        <v>Tucker</v>
      </c>
      <c r="D291" t="str">
        <f t="shared" si="33"/>
        <v>Y</v>
      </c>
      <c r="E291" t="s">
        <v>1130</v>
      </c>
      <c r="F291" t="str">
        <f t="shared" si="34"/>
        <v>2X Week P CMV</v>
      </c>
      <c r="G291" t="str">
        <f t="shared" si="35"/>
        <v>Specialty</v>
      </c>
      <c r="H291" t="s">
        <v>944</v>
      </c>
      <c r="I291" t="str">
        <f t="shared" si="36"/>
        <v>RETURN - 2nd don of the week -BONUS</v>
      </c>
      <c r="J291" t="s">
        <v>1054</v>
      </c>
      <c r="K291" s="5">
        <v>40</v>
      </c>
      <c r="L291" t="str">
        <f>Table_DataFromNL[[#This Row],[PROFILECODE]]&amp;"-"&amp;Table_DataFromNL[[#This Row],[RULENAME]]</f>
        <v>CP128-2X Week P CMV</v>
      </c>
      <c r="M291" t="str">
        <f t="shared" si="37"/>
        <v>CP128-2X Week P CMV</v>
      </c>
      <c r="N291" t="str">
        <f t="shared" si="38"/>
        <v>CP128-2X Week P CMV</v>
      </c>
    </row>
    <row r="292" spans="1:14" hidden="1" x14ac:dyDescent="0.45">
      <c r="A292" t="str">
        <f t="shared" si="39"/>
        <v>CP128-RETURN - 2nd don of the week -BONUS</v>
      </c>
      <c r="B292" t="s">
        <v>344</v>
      </c>
      <c r="C292" t="str">
        <f t="shared" si="32"/>
        <v>Tucker</v>
      </c>
      <c r="D292" t="str">
        <f t="shared" si="33"/>
        <v>Y</v>
      </c>
      <c r="E292" t="s">
        <v>1130</v>
      </c>
      <c r="F292" t="str">
        <f t="shared" si="34"/>
        <v>RETURN - 2nd don of the week -BONUS</v>
      </c>
      <c r="G292" t="str">
        <f t="shared" si="35"/>
        <v>Marketing</v>
      </c>
      <c r="H292" t="s">
        <v>1055</v>
      </c>
      <c r="I292">
        <f t="shared" si="36"/>
        <v>26</v>
      </c>
      <c r="J292" t="s">
        <v>1054</v>
      </c>
      <c r="K292" s="5">
        <v>40</v>
      </c>
      <c r="L292" t="str">
        <f>Table_DataFromNL[[#This Row],[PROFILECODE]]&amp;"-"&amp;Table_DataFromNL[[#This Row],[RULENAME]]</f>
        <v>CP128-2X Week P NSP NS</v>
      </c>
      <c r="M292" t="str">
        <f t="shared" si="37"/>
        <v>CP128-RETURN - 2nd don of the week -BONUS</v>
      </c>
      <c r="N292" t="e">
        <f t="shared" si="38"/>
        <v>#N/A</v>
      </c>
    </row>
    <row r="293" spans="1:14" hidden="1" x14ac:dyDescent="0.45">
      <c r="A293" t="str">
        <f t="shared" si="39"/>
        <v>CP128-RETURN - 2nd don of the week -BONUS</v>
      </c>
      <c r="B293" t="s">
        <v>344</v>
      </c>
      <c r="C293" t="str">
        <f t="shared" si="32"/>
        <v>Tucker</v>
      </c>
      <c r="D293" t="str">
        <f t="shared" si="33"/>
        <v>Y</v>
      </c>
      <c r="E293" t="s">
        <v>1130</v>
      </c>
      <c r="F293" t="str">
        <f t="shared" si="34"/>
        <v>RETURN - 2nd don of the week -BONUS</v>
      </c>
      <c r="G293" t="str">
        <f t="shared" si="35"/>
        <v>Marketing</v>
      </c>
      <c r="H293" t="s">
        <v>1056</v>
      </c>
      <c r="I293" t="str">
        <f t="shared" si="36"/>
        <v>RETURN - 2nd don of the week -BONUS</v>
      </c>
      <c r="J293" t="s">
        <v>1054</v>
      </c>
      <c r="K293" s="5">
        <v>40</v>
      </c>
      <c r="L293" t="str">
        <f>Table_DataFromNL[[#This Row],[PROFILECODE]]&amp;"-"&amp;Table_DataFromNL[[#This Row],[RULENAME]]</f>
        <v>CP128-2X Week P NSP Non EU</v>
      </c>
      <c r="M293" t="str">
        <f t="shared" si="37"/>
        <v>CP128-RETURN - 2nd don of the week -BONUS</v>
      </c>
      <c r="N293" t="e">
        <f t="shared" si="38"/>
        <v>#N/A</v>
      </c>
    </row>
    <row r="294" spans="1:14" hidden="1" x14ac:dyDescent="0.45">
      <c r="A294" t="str">
        <f t="shared" si="39"/>
        <v>CP128-2X Week P Normal Source PL</v>
      </c>
      <c r="B294" t="s">
        <v>344</v>
      </c>
      <c r="C294" t="str">
        <f t="shared" si="32"/>
        <v>Tucker</v>
      </c>
      <c r="D294" t="str">
        <f t="shared" si="33"/>
        <v>Y</v>
      </c>
      <c r="E294" t="s">
        <v>1130</v>
      </c>
      <c r="F294" t="str">
        <f t="shared" si="34"/>
        <v>2X Week P Normal Source PL</v>
      </c>
      <c r="G294" t="str">
        <f t="shared" si="35"/>
        <v>Specialty</v>
      </c>
      <c r="H294" t="s">
        <v>1026</v>
      </c>
      <c r="I294" t="str">
        <f t="shared" si="36"/>
        <v>RETURN - 2nd don of the week -BONUS</v>
      </c>
      <c r="J294" t="s">
        <v>1054</v>
      </c>
      <c r="K294" s="5">
        <v>40</v>
      </c>
      <c r="L294" t="str">
        <f>Table_DataFromNL[[#This Row],[PROFILECODE]]&amp;"-"&amp;Table_DataFromNL[[#This Row],[RULENAME]]</f>
        <v>CP128-2X Week P Normal Source PL</v>
      </c>
      <c r="M294" t="e">
        <f t="shared" si="37"/>
        <v>#N/A</v>
      </c>
      <c r="N294" t="e">
        <f t="shared" si="38"/>
        <v>#N/A</v>
      </c>
    </row>
    <row r="295" spans="1:14" hidden="1" x14ac:dyDescent="0.45">
      <c r="A295" t="str">
        <f t="shared" si="39"/>
        <v>CP128-2X Week P Pre-VIP NS</v>
      </c>
      <c r="B295" t="s">
        <v>344</v>
      </c>
      <c r="C295" t="str">
        <f t="shared" si="32"/>
        <v>Tucker</v>
      </c>
      <c r="D295" t="str">
        <f t="shared" si="33"/>
        <v>Y</v>
      </c>
      <c r="E295" t="s">
        <v>1130</v>
      </c>
      <c r="F295" t="str">
        <f t="shared" si="34"/>
        <v>2X Week P Pre-VIP NS</v>
      </c>
      <c r="G295" t="str">
        <f t="shared" si="35"/>
        <v>Specialty</v>
      </c>
      <c r="H295" t="s">
        <v>1006</v>
      </c>
      <c r="I295" t="str">
        <f t="shared" si="36"/>
        <v>RETURN - 2nd don of the week -BONUS</v>
      </c>
      <c r="J295" t="s">
        <v>1054</v>
      </c>
      <c r="K295" s="5">
        <v>40</v>
      </c>
      <c r="L295" t="str">
        <f>Table_DataFromNL[[#This Row],[PROFILECODE]]&amp;"-"&amp;Table_DataFromNL[[#This Row],[RULENAME]]</f>
        <v>CP128-2X Week P Pre-VIP NS</v>
      </c>
      <c r="M295" t="str">
        <f t="shared" si="37"/>
        <v>CP128-2X Week P Pre-VIP NS</v>
      </c>
      <c r="N295" t="str">
        <f t="shared" si="38"/>
        <v>CP128-2X Week P Pre-VIP NS</v>
      </c>
    </row>
    <row r="296" spans="1:14" hidden="1" x14ac:dyDescent="0.45">
      <c r="A296" t="str">
        <f t="shared" si="39"/>
        <v>CP128-2X Week P RSV Pre-Existing</v>
      </c>
      <c r="B296" t="s">
        <v>344</v>
      </c>
      <c r="C296" t="str">
        <f t="shared" si="32"/>
        <v>Tucker</v>
      </c>
      <c r="D296" t="str">
        <f t="shared" si="33"/>
        <v>Y</v>
      </c>
      <c r="E296" t="s">
        <v>1130</v>
      </c>
      <c r="F296" t="str">
        <f t="shared" si="34"/>
        <v>2X Week P RSV Pre-Existing</v>
      </c>
      <c r="G296" t="str">
        <f t="shared" si="35"/>
        <v>Specialty</v>
      </c>
      <c r="H296" t="s">
        <v>945</v>
      </c>
      <c r="I296" t="str">
        <f t="shared" si="36"/>
        <v>RETURN - 2nd don of the week -BONUS</v>
      </c>
      <c r="J296" t="s">
        <v>1054</v>
      </c>
      <c r="K296" s="5">
        <v>50</v>
      </c>
      <c r="L296" t="str">
        <f>Table_DataFromNL[[#This Row],[PROFILECODE]]&amp;"-"&amp;Table_DataFromNL[[#This Row],[RULENAME]]</f>
        <v>CP128-2X Week P RSV Pre-Existing</v>
      </c>
      <c r="M296" t="str">
        <f t="shared" si="37"/>
        <v>CP128-2X Week P RSV Pre-Existing</v>
      </c>
      <c r="N296" t="str">
        <f t="shared" si="38"/>
        <v>CP128-2X Week P RSV Pre-Existing</v>
      </c>
    </row>
    <row r="297" spans="1:14" hidden="1" x14ac:dyDescent="0.45">
      <c r="A297" t="str">
        <f t="shared" si="39"/>
        <v>CP128-2X Week P VIP A</v>
      </c>
      <c r="B297" t="s">
        <v>344</v>
      </c>
      <c r="C297" t="str">
        <f t="shared" si="32"/>
        <v>Tucker</v>
      </c>
      <c r="D297" t="str">
        <f t="shared" si="33"/>
        <v>Y</v>
      </c>
      <c r="E297" t="s">
        <v>1130</v>
      </c>
      <c r="F297" t="str">
        <f t="shared" si="34"/>
        <v>2X Week P VIP A</v>
      </c>
      <c r="G297" t="str">
        <f t="shared" si="35"/>
        <v>Specialty</v>
      </c>
      <c r="H297" t="s">
        <v>1007</v>
      </c>
      <c r="I297" t="str">
        <f t="shared" si="36"/>
        <v>RETURN - 2nd don of the week -BONUS</v>
      </c>
      <c r="J297" t="s">
        <v>1054</v>
      </c>
      <c r="K297" s="5">
        <v>40</v>
      </c>
      <c r="L297" t="str">
        <f>Table_DataFromNL[[#This Row],[PROFILECODE]]&amp;"-"&amp;Table_DataFromNL[[#This Row],[RULENAME]]</f>
        <v>CP128-2X Week P VIP A</v>
      </c>
      <c r="M297" t="str">
        <f t="shared" si="37"/>
        <v>CP128-2X Week P VIP A</v>
      </c>
      <c r="N297" t="str">
        <f t="shared" si="38"/>
        <v>CP128-2X Week P VIP A</v>
      </c>
    </row>
    <row r="298" spans="1:14" hidden="1" x14ac:dyDescent="0.45">
      <c r="A298" t="str">
        <f t="shared" si="39"/>
        <v>CP128-2X Week P VIP AB</v>
      </c>
      <c r="B298" t="s">
        <v>344</v>
      </c>
      <c r="C298" t="str">
        <f t="shared" si="32"/>
        <v>Tucker</v>
      </c>
      <c r="D298" t="str">
        <f t="shared" si="33"/>
        <v>Y</v>
      </c>
      <c r="E298" t="s">
        <v>1130</v>
      </c>
      <c r="F298" t="str">
        <f t="shared" si="34"/>
        <v>2X Week P VIP AB</v>
      </c>
      <c r="G298" t="str">
        <f t="shared" si="35"/>
        <v>Specialty</v>
      </c>
      <c r="H298" t="s">
        <v>1008</v>
      </c>
      <c r="I298" t="str">
        <f t="shared" si="36"/>
        <v>RETURN - 2nd don of the week -BONUS</v>
      </c>
      <c r="J298" t="s">
        <v>1054</v>
      </c>
      <c r="K298" s="5">
        <v>40</v>
      </c>
      <c r="L298" t="str">
        <f>Table_DataFromNL[[#This Row],[PROFILECODE]]&amp;"-"&amp;Table_DataFromNL[[#This Row],[RULENAME]]</f>
        <v>CP128-2X Week P VIP AB</v>
      </c>
      <c r="M298" t="str">
        <f t="shared" si="37"/>
        <v>CP128-2X Week P VIP AB</v>
      </c>
      <c r="N298" t="str">
        <f t="shared" si="38"/>
        <v>CP128-2X Week P VIP AB</v>
      </c>
    </row>
    <row r="299" spans="1:14" hidden="1" x14ac:dyDescent="0.45">
      <c r="A299" t="str">
        <f t="shared" si="39"/>
        <v>CP128-2X Week P VZV</v>
      </c>
      <c r="B299" t="s">
        <v>344</v>
      </c>
      <c r="C299" t="str">
        <f t="shared" si="32"/>
        <v>Tucker</v>
      </c>
      <c r="D299" t="str">
        <f t="shared" si="33"/>
        <v>Y</v>
      </c>
      <c r="E299" t="s">
        <v>1130</v>
      </c>
      <c r="F299" t="str">
        <f t="shared" si="34"/>
        <v>2X Week P VZV</v>
      </c>
      <c r="G299" t="str">
        <f t="shared" si="35"/>
        <v>Specialty</v>
      </c>
      <c r="H299" t="s">
        <v>967</v>
      </c>
      <c r="I299" t="str">
        <f t="shared" si="36"/>
        <v>RETURN - 2nd don of the week -BONUS</v>
      </c>
      <c r="J299" t="s">
        <v>1054</v>
      </c>
      <c r="K299" s="5">
        <v>40</v>
      </c>
      <c r="L299" t="str">
        <f>Table_DataFromNL[[#This Row],[PROFILECODE]]&amp;"-"&amp;Table_DataFromNL[[#This Row],[RULENAME]]</f>
        <v>CP128-2X Week P VZV</v>
      </c>
      <c r="M299" t="str">
        <f t="shared" si="37"/>
        <v>CP128-2X Week P VZV</v>
      </c>
      <c r="N299" t="str">
        <f t="shared" si="38"/>
        <v>CP128-2X Week P VZV</v>
      </c>
    </row>
    <row r="300" spans="1:14" hidden="1" x14ac:dyDescent="0.45">
      <c r="A300" t="str">
        <f t="shared" si="39"/>
        <v>CP128-2X Week P VZV Pre-Existing</v>
      </c>
      <c r="B300" t="s">
        <v>344</v>
      </c>
      <c r="C300" t="str">
        <f t="shared" si="32"/>
        <v>Tucker</v>
      </c>
      <c r="D300" t="str">
        <f t="shared" si="33"/>
        <v>Y</v>
      </c>
      <c r="E300" t="s">
        <v>1130</v>
      </c>
      <c r="F300" t="str">
        <f t="shared" si="34"/>
        <v>2X Week P VZV Pre-Existing</v>
      </c>
      <c r="G300" t="str">
        <f t="shared" si="35"/>
        <v>Specialty</v>
      </c>
      <c r="H300" t="s">
        <v>968</v>
      </c>
      <c r="I300" t="str">
        <f t="shared" si="36"/>
        <v>RETURN - 2nd don of the week -BONUS</v>
      </c>
      <c r="J300" t="s">
        <v>1054</v>
      </c>
      <c r="K300" s="5">
        <v>40</v>
      </c>
      <c r="L300" t="str">
        <f>Table_DataFromNL[[#This Row],[PROFILECODE]]&amp;"-"&amp;Table_DataFromNL[[#This Row],[RULENAME]]</f>
        <v>CP128-2X Week P VZV Pre-Existing</v>
      </c>
      <c r="M300" t="str">
        <f t="shared" si="37"/>
        <v>CP128-2X Week P VZV Pre-Existing</v>
      </c>
      <c r="N300" t="str">
        <f t="shared" si="38"/>
        <v>CP128-2X Week P VZV Pre-Existing</v>
      </c>
    </row>
    <row r="301" spans="1:14" hidden="1" x14ac:dyDescent="0.45">
      <c r="A301" t="str">
        <f t="shared" si="39"/>
        <v>CP128-RETURN - 5th don of the month -BONUS</v>
      </c>
      <c r="B301" t="s">
        <v>344</v>
      </c>
      <c r="C301" t="str">
        <f t="shared" si="32"/>
        <v>Tucker</v>
      </c>
      <c r="D301" t="str">
        <f t="shared" si="33"/>
        <v>Y</v>
      </c>
      <c r="E301" t="s">
        <v>1130</v>
      </c>
      <c r="F301" t="str">
        <f t="shared" si="34"/>
        <v>RETURN - 5th don of the month -BONUS</v>
      </c>
      <c r="G301" t="str">
        <f t="shared" si="35"/>
        <v>Marketing</v>
      </c>
      <c r="H301" t="s">
        <v>1057</v>
      </c>
      <c r="I301">
        <f t="shared" si="36"/>
        <v>27</v>
      </c>
      <c r="J301" t="s">
        <v>1054</v>
      </c>
      <c r="K301" s="5">
        <v>20</v>
      </c>
      <c r="L301" t="str">
        <f>Table_DataFromNL[[#This Row],[PROFILECODE]]&amp;"-"&amp;Table_DataFromNL[[#This Row],[RULENAME]]</f>
        <v>CP128-5X Month</v>
      </c>
      <c r="M301" t="str">
        <f t="shared" si="37"/>
        <v>CP128-RETURN - 5th don of the month -BONUS</v>
      </c>
      <c r="N301" t="e">
        <f t="shared" si="38"/>
        <v>#N/A</v>
      </c>
    </row>
    <row r="302" spans="1:14" hidden="1" x14ac:dyDescent="0.45">
      <c r="A302" t="str">
        <f t="shared" si="39"/>
        <v>CP128-RETURN - 6th don of the month -BONUS</v>
      </c>
      <c r="B302" t="s">
        <v>344</v>
      </c>
      <c r="C302" t="str">
        <f t="shared" si="32"/>
        <v>Tucker</v>
      </c>
      <c r="D302" t="str">
        <f t="shared" si="33"/>
        <v>Y</v>
      </c>
      <c r="E302" t="s">
        <v>1130</v>
      </c>
      <c r="F302" t="str">
        <f t="shared" si="34"/>
        <v>RETURN - 6th don of the month -BONUS</v>
      </c>
      <c r="G302" t="str">
        <f t="shared" si="35"/>
        <v>Marketing</v>
      </c>
      <c r="H302" t="s">
        <v>1058</v>
      </c>
      <c r="I302">
        <f t="shared" si="36"/>
        <v>28</v>
      </c>
      <c r="J302" t="s">
        <v>1054</v>
      </c>
      <c r="K302" s="5">
        <v>40</v>
      </c>
      <c r="L302" t="str">
        <f>Table_DataFromNL[[#This Row],[PROFILECODE]]&amp;"-"&amp;Table_DataFromNL[[#This Row],[RULENAME]]</f>
        <v>CP128-6X Month</v>
      </c>
      <c r="M302" t="str">
        <f t="shared" si="37"/>
        <v>CP128-RETURN - 6th don of the month -BONUS</v>
      </c>
      <c r="N302" t="e">
        <f t="shared" si="38"/>
        <v>#N/A</v>
      </c>
    </row>
    <row r="303" spans="1:14" hidden="1" x14ac:dyDescent="0.45">
      <c r="A303" t="str">
        <f t="shared" si="39"/>
        <v>CP128-CRM_LAPSEDONOR_25_twice</v>
      </c>
      <c r="B303" t="s">
        <v>344</v>
      </c>
      <c r="C303" t="str">
        <f t="shared" si="32"/>
        <v>Tucker</v>
      </c>
      <c r="D303" t="str">
        <f t="shared" si="33"/>
        <v>Y</v>
      </c>
      <c r="E303" t="s">
        <v>1130</v>
      </c>
      <c r="F303" t="str">
        <f t="shared" si="34"/>
        <v>CRM_LAPSEDONOR_25_twice</v>
      </c>
      <c r="G303">
        <f t="shared" si="35"/>
        <v>0</v>
      </c>
      <c r="H303" t="s">
        <v>1059</v>
      </c>
      <c r="I303">
        <f t="shared" si="36"/>
        <v>0</v>
      </c>
      <c r="J303" t="s">
        <v>1054</v>
      </c>
      <c r="K303" s="5">
        <v>25</v>
      </c>
      <c r="L303" t="str">
        <f>Table_DataFromNL[[#This Row],[PROFILECODE]]&amp;"-"&amp;Table_DataFromNL[[#This Row],[RULENAME]]</f>
        <v>CP128-CRM_LAPSEDONOR_25_twice</v>
      </c>
      <c r="M303" t="e">
        <f t="shared" si="37"/>
        <v>#N/A</v>
      </c>
      <c r="N303" t="e">
        <f t="shared" si="38"/>
        <v>#N/A</v>
      </c>
    </row>
    <row r="304" spans="1:14" hidden="1" x14ac:dyDescent="0.45">
      <c r="A304" t="str">
        <f t="shared" si="39"/>
        <v>CP128-CRM_LAPSEDONOR_50_twice</v>
      </c>
      <c r="B304" t="s">
        <v>344</v>
      </c>
      <c r="C304" t="str">
        <f t="shared" si="32"/>
        <v>Tucker</v>
      </c>
      <c r="D304" t="str">
        <f t="shared" si="33"/>
        <v>Y</v>
      </c>
      <c r="E304" t="s">
        <v>1130</v>
      </c>
      <c r="F304" t="str">
        <f t="shared" si="34"/>
        <v>CRM_LAPSEDONOR_50_twice</v>
      </c>
      <c r="G304">
        <f t="shared" si="35"/>
        <v>0</v>
      </c>
      <c r="H304" t="s">
        <v>1060</v>
      </c>
      <c r="I304">
        <f t="shared" si="36"/>
        <v>0</v>
      </c>
      <c r="J304" t="s">
        <v>1054</v>
      </c>
      <c r="K304" s="5">
        <v>50</v>
      </c>
      <c r="L304" t="str">
        <f>Table_DataFromNL[[#This Row],[PROFILECODE]]&amp;"-"&amp;Table_DataFromNL[[#This Row],[RULENAME]]</f>
        <v>CP128-CRM_LAPSEDONOR_50_twice</v>
      </c>
      <c r="M304" t="e">
        <f t="shared" si="37"/>
        <v>#N/A</v>
      </c>
      <c r="N304" t="e">
        <f t="shared" si="38"/>
        <v>#N/A</v>
      </c>
    </row>
    <row r="305" spans="1:14" hidden="1" x14ac:dyDescent="0.45">
      <c r="A305" t="str">
        <f t="shared" si="39"/>
        <v>CP128-CRM_LAPSEDONOR_75_twice</v>
      </c>
      <c r="B305" t="s">
        <v>344</v>
      </c>
      <c r="C305" t="str">
        <f t="shared" si="32"/>
        <v>Tucker</v>
      </c>
      <c r="D305" t="str">
        <f t="shared" si="33"/>
        <v>Y</v>
      </c>
      <c r="E305" t="s">
        <v>1130</v>
      </c>
      <c r="F305" t="str">
        <f t="shared" si="34"/>
        <v>CRM_LAPSEDONOR_75_twice</v>
      </c>
      <c r="G305">
        <f t="shared" si="35"/>
        <v>0</v>
      </c>
      <c r="H305" t="s">
        <v>1061</v>
      </c>
      <c r="I305">
        <f t="shared" si="36"/>
        <v>0</v>
      </c>
      <c r="J305" t="s">
        <v>1054</v>
      </c>
      <c r="K305" s="5">
        <v>70</v>
      </c>
      <c r="L305" t="str">
        <f>Table_DataFromNL[[#This Row],[PROFILECODE]]&amp;"-"&amp;Table_DataFromNL[[#This Row],[RULENAME]]</f>
        <v>CP128-CRM_LAPSEDONOR_75_twice</v>
      </c>
      <c r="M305" t="e">
        <f t="shared" si="37"/>
        <v>#N/A</v>
      </c>
      <c r="N305" t="e">
        <f t="shared" si="38"/>
        <v>#N/A</v>
      </c>
    </row>
    <row r="306" spans="1:14" hidden="1" x14ac:dyDescent="0.45">
      <c r="A306" t="str">
        <f t="shared" si="39"/>
        <v>CP128-College ID Standard Bonus</v>
      </c>
      <c r="B306" t="s">
        <v>344</v>
      </c>
      <c r="C306" t="str">
        <f t="shared" si="32"/>
        <v>Tucker</v>
      </c>
      <c r="D306" t="str">
        <f t="shared" si="33"/>
        <v>Y</v>
      </c>
      <c r="E306" t="s">
        <v>1130</v>
      </c>
      <c r="F306" t="str">
        <f t="shared" si="34"/>
        <v>College ID Standard Bonus</v>
      </c>
      <c r="G306">
        <f t="shared" si="35"/>
        <v>0</v>
      </c>
      <c r="H306" t="s">
        <v>1062</v>
      </c>
      <c r="I306">
        <f t="shared" si="36"/>
        <v>0</v>
      </c>
      <c r="J306" t="s">
        <v>1054</v>
      </c>
      <c r="K306" s="5">
        <v>5</v>
      </c>
      <c r="L306" t="str">
        <f>Table_DataFromNL[[#This Row],[PROFILECODE]]&amp;"-"&amp;Table_DataFromNL[[#This Row],[RULENAME]]</f>
        <v>CP128-College ID Standard Bonus</v>
      </c>
      <c r="M306" t="e">
        <f t="shared" si="37"/>
        <v>#N/A</v>
      </c>
      <c r="N306" t="e">
        <f t="shared" si="38"/>
        <v>#N/A</v>
      </c>
    </row>
    <row r="307" spans="1:14" hidden="1" x14ac:dyDescent="0.45">
      <c r="A307" t="str">
        <f t="shared" si="39"/>
        <v>CP128-Employee Donor</v>
      </c>
      <c r="B307" t="s">
        <v>344</v>
      </c>
      <c r="C307" t="str">
        <f t="shared" si="32"/>
        <v>Tucker</v>
      </c>
      <c r="D307" t="str">
        <f t="shared" si="33"/>
        <v>Y</v>
      </c>
      <c r="E307" t="s">
        <v>1130</v>
      </c>
      <c r="F307" t="str">
        <f t="shared" si="34"/>
        <v>Employee Donor</v>
      </c>
      <c r="G307">
        <f t="shared" si="35"/>
        <v>0</v>
      </c>
      <c r="H307" t="s">
        <v>1063</v>
      </c>
      <c r="I307">
        <f t="shared" si="36"/>
        <v>0</v>
      </c>
      <c r="J307" t="s">
        <v>1054</v>
      </c>
      <c r="K307" s="5">
        <v>90</v>
      </c>
      <c r="L307" t="str">
        <f>Table_DataFromNL[[#This Row],[PROFILECODE]]&amp;"-"&amp;Table_DataFromNL[[#This Row],[RULENAME]]</f>
        <v>CP128-Employee Donor</v>
      </c>
      <c r="M307" t="e">
        <f t="shared" si="37"/>
        <v>#N/A</v>
      </c>
      <c r="N307" t="e">
        <f t="shared" si="38"/>
        <v>#N/A</v>
      </c>
    </row>
    <row r="308" spans="1:14" hidden="1" x14ac:dyDescent="0.45">
      <c r="A308" t="str">
        <f t="shared" si="39"/>
        <v>CP128-Military ID</v>
      </c>
      <c r="B308" t="s">
        <v>344</v>
      </c>
      <c r="C308" t="str">
        <f t="shared" si="32"/>
        <v>Tucker</v>
      </c>
      <c r="D308" t="str">
        <f t="shared" si="33"/>
        <v>Y</v>
      </c>
      <c r="E308" t="s">
        <v>1130</v>
      </c>
      <c r="F308" t="str">
        <f t="shared" si="34"/>
        <v>Military ID</v>
      </c>
      <c r="G308">
        <f t="shared" si="35"/>
        <v>0</v>
      </c>
      <c r="H308" t="s">
        <v>1064</v>
      </c>
      <c r="I308">
        <f t="shared" si="36"/>
        <v>0</v>
      </c>
      <c r="J308" t="s">
        <v>1054</v>
      </c>
      <c r="K308" s="5">
        <v>5</v>
      </c>
      <c r="L308" t="str">
        <f>Table_DataFromNL[[#This Row],[PROFILECODE]]&amp;"-"&amp;Table_DataFromNL[[#This Row],[RULENAME]]</f>
        <v>CP128-Military ID</v>
      </c>
      <c r="M308" t="e">
        <f t="shared" si="37"/>
        <v>#N/A</v>
      </c>
      <c r="N308" t="e">
        <f t="shared" si="38"/>
        <v>#N/A</v>
      </c>
    </row>
    <row r="309" spans="1:14" hidden="1" x14ac:dyDescent="0.45">
      <c r="A309" t="str">
        <f t="shared" si="39"/>
        <v>CP128-NEW DONOR -1st</v>
      </c>
      <c r="B309" t="s">
        <v>344</v>
      </c>
      <c r="C309" t="str">
        <f t="shared" si="32"/>
        <v>Tucker</v>
      </c>
      <c r="D309" t="str">
        <f t="shared" si="33"/>
        <v>Y</v>
      </c>
      <c r="E309" t="s">
        <v>1130</v>
      </c>
      <c r="F309" t="str">
        <f t="shared" si="34"/>
        <v>NEW DONOR -1st</v>
      </c>
      <c r="G309" t="str">
        <f t="shared" si="35"/>
        <v>Marketing</v>
      </c>
      <c r="H309" t="s">
        <v>1065</v>
      </c>
      <c r="I309">
        <f t="shared" si="36"/>
        <v>1</v>
      </c>
      <c r="J309" t="s">
        <v>1054</v>
      </c>
      <c r="K309" s="5">
        <v>100</v>
      </c>
      <c r="L309" t="str">
        <f>Table_DataFromNL[[#This Row],[PROFILECODE]]&amp;"-"&amp;Table_DataFromNL[[#This Row],[RULENAME]]</f>
        <v>CP128-New Donor 1st Visit-Bonus</v>
      </c>
      <c r="M309" t="str">
        <f t="shared" si="37"/>
        <v>CP128-NEW DONOR -1st</v>
      </c>
      <c r="N309" t="e">
        <f t="shared" si="38"/>
        <v>#N/A</v>
      </c>
    </row>
    <row r="310" spans="1:14" hidden="1" x14ac:dyDescent="0.45">
      <c r="A310" t="str">
        <f t="shared" si="39"/>
        <v>CP128-NEW DONOR -2nd</v>
      </c>
      <c r="B310" t="s">
        <v>344</v>
      </c>
      <c r="C310" t="str">
        <f t="shared" si="32"/>
        <v>Tucker</v>
      </c>
      <c r="D310" t="str">
        <f t="shared" si="33"/>
        <v>Y</v>
      </c>
      <c r="E310" t="s">
        <v>1130</v>
      </c>
      <c r="F310" t="str">
        <f t="shared" si="34"/>
        <v>NEW DONOR -2nd</v>
      </c>
      <c r="G310" t="str">
        <f t="shared" si="35"/>
        <v>Marketing</v>
      </c>
      <c r="H310" t="s">
        <v>1066</v>
      </c>
      <c r="I310">
        <f t="shared" si="36"/>
        <v>2</v>
      </c>
      <c r="J310" t="s">
        <v>1054</v>
      </c>
      <c r="K310" s="5">
        <v>100</v>
      </c>
      <c r="L310" t="str">
        <f>Table_DataFromNL[[#This Row],[PROFILECODE]]&amp;"-"&amp;Table_DataFromNL[[#This Row],[RULENAME]]</f>
        <v>CP128-New Donor 2nd Visit-Bonus</v>
      </c>
      <c r="M310" t="str">
        <f t="shared" si="37"/>
        <v>CP128-NEW DONOR -2nd</v>
      </c>
      <c r="N310" t="e">
        <f t="shared" si="38"/>
        <v>#N/A</v>
      </c>
    </row>
    <row r="311" spans="1:14" hidden="1" x14ac:dyDescent="0.45">
      <c r="A311" t="str">
        <f t="shared" si="39"/>
        <v>CP128-NEW DONOR -3rd</v>
      </c>
      <c r="B311" t="s">
        <v>344</v>
      </c>
      <c r="C311" t="str">
        <f t="shared" si="32"/>
        <v>Tucker</v>
      </c>
      <c r="D311" t="str">
        <f t="shared" si="33"/>
        <v>Y</v>
      </c>
      <c r="E311" t="s">
        <v>1130</v>
      </c>
      <c r="F311" t="str">
        <f t="shared" si="34"/>
        <v>NEW DONOR -3rd</v>
      </c>
      <c r="G311" t="str">
        <f t="shared" si="35"/>
        <v>Marketing</v>
      </c>
      <c r="H311" t="s">
        <v>1067</v>
      </c>
      <c r="I311">
        <f t="shared" si="36"/>
        <v>3</v>
      </c>
      <c r="J311" t="s">
        <v>1054</v>
      </c>
      <c r="K311" s="5">
        <v>100</v>
      </c>
      <c r="L311" t="str">
        <f>Table_DataFromNL[[#This Row],[PROFILECODE]]&amp;"-"&amp;Table_DataFromNL[[#This Row],[RULENAME]]</f>
        <v>CP128-New Donor 3rd Visit-Bonus</v>
      </c>
      <c r="M311" t="str">
        <f t="shared" si="37"/>
        <v>CP128-NEW DONOR -3rd</v>
      </c>
      <c r="N311" t="e">
        <f t="shared" si="38"/>
        <v>#N/A</v>
      </c>
    </row>
    <row r="312" spans="1:14" hidden="1" x14ac:dyDescent="0.45">
      <c r="A312" t="str">
        <f t="shared" si="39"/>
        <v>CP128-NEW DONOR -4th</v>
      </c>
      <c r="B312" t="s">
        <v>344</v>
      </c>
      <c r="C312" t="str">
        <f t="shared" si="32"/>
        <v>Tucker</v>
      </c>
      <c r="D312" t="str">
        <f t="shared" si="33"/>
        <v>Y</v>
      </c>
      <c r="E312" t="s">
        <v>1130</v>
      </c>
      <c r="F312" t="str">
        <f t="shared" si="34"/>
        <v>NEW DONOR -4th</v>
      </c>
      <c r="G312" t="str">
        <f t="shared" si="35"/>
        <v>Marketing</v>
      </c>
      <c r="H312" t="s">
        <v>1068</v>
      </c>
      <c r="I312">
        <f t="shared" si="36"/>
        <v>4</v>
      </c>
      <c r="J312" t="s">
        <v>1054</v>
      </c>
      <c r="K312" s="5">
        <v>100</v>
      </c>
      <c r="L312" t="str">
        <f>Table_DataFromNL[[#This Row],[PROFILECODE]]&amp;"-"&amp;Table_DataFromNL[[#This Row],[RULENAME]]</f>
        <v>CP128-New Donor 4th Visit-Bonus</v>
      </c>
      <c r="M312" t="str">
        <f t="shared" si="37"/>
        <v>CP128-NEW DONOR -4th</v>
      </c>
      <c r="N312" t="e">
        <f t="shared" si="38"/>
        <v>#N/A</v>
      </c>
    </row>
    <row r="313" spans="1:14" hidden="1" x14ac:dyDescent="0.45">
      <c r="A313" t="str">
        <f t="shared" si="39"/>
        <v>CP128-NEW DONOR -5th</v>
      </c>
      <c r="B313" t="s">
        <v>344</v>
      </c>
      <c r="C313" t="str">
        <f t="shared" si="32"/>
        <v>Tucker</v>
      </c>
      <c r="D313" t="str">
        <f t="shared" si="33"/>
        <v>Y</v>
      </c>
      <c r="E313" t="s">
        <v>1130</v>
      </c>
      <c r="F313" t="str">
        <f t="shared" si="34"/>
        <v>NEW DONOR -5th</v>
      </c>
      <c r="G313" t="str">
        <f t="shared" si="35"/>
        <v>Marketing</v>
      </c>
      <c r="H313" t="s">
        <v>1069</v>
      </c>
      <c r="I313">
        <f t="shared" si="36"/>
        <v>5</v>
      </c>
      <c r="J313" t="s">
        <v>1054</v>
      </c>
      <c r="K313" s="5">
        <v>100</v>
      </c>
      <c r="L313" t="str">
        <f>Table_DataFromNL[[#This Row],[PROFILECODE]]&amp;"-"&amp;Table_DataFromNL[[#This Row],[RULENAME]]</f>
        <v>CP128-New Donor 5th Visit-Bonus</v>
      </c>
      <c r="M313" t="str">
        <f t="shared" si="37"/>
        <v>CP128-NEW DONOR -5th</v>
      </c>
      <c r="N313" t="e">
        <f t="shared" si="38"/>
        <v>#N/A</v>
      </c>
    </row>
    <row r="314" spans="1:14" hidden="1" x14ac:dyDescent="0.45">
      <c r="A314" t="str">
        <f t="shared" si="39"/>
        <v>CP128-NEW DONOR -6th</v>
      </c>
      <c r="B314" t="s">
        <v>344</v>
      </c>
      <c r="C314" t="str">
        <f t="shared" si="32"/>
        <v>Tucker</v>
      </c>
      <c r="D314" t="str">
        <f t="shared" si="33"/>
        <v>Y</v>
      </c>
      <c r="E314" t="s">
        <v>1130</v>
      </c>
      <c r="F314" t="str">
        <f t="shared" si="34"/>
        <v>NEW DONOR -6th</v>
      </c>
      <c r="G314" t="str">
        <f t="shared" si="35"/>
        <v>Marketing</v>
      </c>
      <c r="H314" t="s">
        <v>1070</v>
      </c>
      <c r="I314">
        <f t="shared" si="36"/>
        <v>6</v>
      </c>
      <c r="J314" t="s">
        <v>1054</v>
      </c>
      <c r="K314" s="5">
        <v>100</v>
      </c>
      <c r="L314" t="str">
        <f>Table_DataFromNL[[#This Row],[PROFILECODE]]&amp;"-"&amp;Table_DataFromNL[[#This Row],[RULENAME]]</f>
        <v>CP128-New Donor 6th Visit-Bonus</v>
      </c>
      <c r="M314" t="str">
        <f t="shared" si="37"/>
        <v>CP128-NEW DONOR -6th</v>
      </c>
      <c r="N314" t="e">
        <f t="shared" si="38"/>
        <v>#N/A</v>
      </c>
    </row>
    <row r="315" spans="1:14" hidden="1" x14ac:dyDescent="0.45">
      <c r="A315" t="str">
        <f t="shared" si="39"/>
        <v>CP128-NEW DONOR -7th</v>
      </c>
      <c r="B315" t="s">
        <v>344</v>
      </c>
      <c r="C315" t="str">
        <f t="shared" si="32"/>
        <v>Tucker</v>
      </c>
      <c r="D315" t="str">
        <f t="shared" si="33"/>
        <v>Y</v>
      </c>
      <c r="E315" t="s">
        <v>1130</v>
      </c>
      <c r="F315" t="str">
        <f t="shared" si="34"/>
        <v>NEW DONOR -7th</v>
      </c>
      <c r="G315" t="str">
        <f t="shared" si="35"/>
        <v>Marketing</v>
      </c>
      <c r="H315" t="s">
        <v>1071</v>
      </c>
      <c r="I315">
        <f t="shared" si="36"/>
        <v>7</v>
      </c>
      <c r="J315" t="s">
        <v>1054</v>
      </c>
      <c r="K315" s="5">
        <v>40</v>
      </c>
      <c r="L315" t="str">
        <f>Table_DataFromNL[[#This Row],[PROFILECODE]]&amp;"-"&amp;Table_DataFromNL[[#This Row],[RULENAME]]</f>
        <v>CP128-New Donor 7th Visit-Bonus</v>
      </c>
      <c r="M315" t="str">
        <f t="shared" si="37"/>
        <v>CP128-NEW DONOR -7th</v>
      </c>
      <c r="N315" t="e">
        <f t="shared" si="38"/>
        <v>#N/A</v>
      </c>
    </row>
    <row r="316" spans="1:14" hidden="1" x14ac:dyDescent="0.45">
      <c r="A316" t="str">
        <f t="shared" si="39"/>
        <v>CP128-NEW DONOR -8th</v>
      </c>
      <c r="B316" t="s">
        <v>344</v>
      </c>
      <c r="C316" t="str">
        <f t="shared" si="32"/>
        <v>Tucker</v>
      </c>
      <c r="D316" t="str">
        <f t="shared" si="33"/>
        <v>Y</v>
      </c>
      <c r="E316" t="s">
        <v>1130</v>
      </c>
      <c r="F316" t="str">
        <f t="shared" si="34"/>
        <v>NEW DONOR -8th</v>
      </c>
      <c r="G316" t="str">
        <f t="shared" si="35"/>
        <v>Marketing</v>
      </c>
      <c r="H316" t="s">
        <v>1072</v>
      </c>
      <c r="I316">
        <f t="shared" si="36"/>
        <v>8</v>
      </c>
      <c r="J316" t="s">
        <v>1054</v>
      </c>
      <c r="K316" s="5">
        <v>40</v>
      </c>
      <c r="L316" t="str">
        <f>Table_DataFromNL[[#This Row],[PROFILECODE]]&amp;"-"&amp;Table_DataFromNL[[#This Row],[RULENAME]]</f>
        <v>CP128-New Donor 8th Visit-Bonus</v>
      </c>
      <c r="M316" t="str">
        <f t="shared" si="37"/>
        <v>CP128-NEW DONOR -8th</v>
      </c>
      <c r="N316" t="e">
        <f t="shared" si="38"/>
        <v>#N/A</v>
      </c>
    </row>
    <row r="317" spans="1:14" hidden="1" x14ac:dyDescent="0.45">
      <c r="A317" t="str">
        <f t="shared" si="39"/>
        <v>CP128-1A_LAND_PAGE_55USD</v>
      </c>
      <c r="B317" t="s">
        <v>344</v>
      </c>
      <c r="C317" t="str">
        <f t="shared" si="32"/>
        <v>Tucker</v>
      </c>
      <c r="D317" t="str">
        <f t="shared" si="33"/>
        <v>Y</v>
      </c>
      <c r="E317" t="s">
        <v>1130</v>
      </c>
      <c r="F317" t="str">
        <f t="shared" si="34"/>
        <v>1A_LAND_PAGE_55USD</v>
      </c>
      <c r="G317">
        <f t="shared" si="35"/>
        <v>0</v>
      </c>
      <c r="H317" t="s">
        <v>1131</v>
      </c>
      <c r="I317">
        <f t="shared" si="36"/>
        <v>0</v>
      </c>
      <c r="J317" t="s">
        <v>1074</v>
      </c>
      <c r="K317" s="5">
        <v>55</v>
      </c>
      <c r="L317" t="str">
        <f>Table_DataFromNL[[#This Row],[PROFILECODE]]&amp;"-"&amp;Table_DataFromNL[[#This Row],[RULENAME]]</f>
        <v>CP128-1A_LAND_PAGE_55USD</v>
      </c>
      <c r="M317" t="e">
        <f t="shared" si="37"/>
        <v>#N/A</v>
      </c>
      <c r="N317" t="e">
        <f t="shared" si="38"/>
        <v>#N/A</v>
      </c>
    </row>
    <row r="318" spans="1:14" hidden="1" x14ac:dyDescent="0.45">
      <c r="A318" t="str">
        <f t="shared" si="39"/>
        <v>CP128-1B_KEDLeague_Promo_5USD</v>
      </c>
      <c r="B318" t="s">
        <v>344</v>
      </c>
      <c r="C318" t="str">
        <f t="shared" si="32"/>
        <v>Tucker</v>
      </c>
      <c r="D318" t="str">
        <f t="shared" si="33"/>
        <v>Y</v>
      </c>
      <c r="E318" t="s">
        <v>1130</v>
      </c>
      <c r="F318" t="str">
        <f t="shared" si="34"/>
        <v>1B_KEDLeague_Promo_5USD</v>
      </c>
      <c r="G318">
        <f t="shared" si="35"/>
        <v>0</v>
      </c>
      <c r="H318" t="s">
        <v>1073</v>
      </c>
      <c r="I318">
        <f t="shared" si="36"/>
        <v>0</v>
      </c>
      <c r="J318" t="s">
        <v>1074</v>
      </c>
      <c r="K318" s="5">
        <v>5</v>
      </c>
      <c r="L318" t="str">
        <f>Table_DataFromNL[[#This Row],[PROFILECODE]]&amp;"-"&amp;Table_DataFromNL[[#This Row],[RULENAME]]</f>
        <v>CP128-1B_KEDLeague_Promo_5USD</v>
      </c>
      <c r="M318" t="e">
        <f t="shared" si="37"/>
        <v>#N/A</v>
      </c>
      <c r="N318" t="e">
        <f t="shared" si="38"/>
        <v>#N/A</v>
      </c>
    </row>
    <row r="319" spans="1:14" hidden="1" x14ac:dyDescent="0.45">
      <c r="A319" t="str">
        <f t="shared" si="39"/>
        <v>CP128-CALL_10</v>
      </c>
      <c r="B319" t="s">
        <v>344</v>
      </c>
      <c r="C319" t="str">
        <f t="shared" si="32"/>
        <v>Tucker</v>
      </c>
      <c r="D319" t="str">
        <f t="shared" si="33"/>
        <v>Y</v>
      </c>
      <c r="E319" t="s">
        <v>1130</v>
      </c>
      <c r="F319" t="str">
        <f t="shared" si="34"/>
        <v>CALL_10</v>
      </c>
      <c r="G319">
        <f t="shared" si="35"/>
        <v>0</v>
      </c>
      <c r="H319" t="s">
        <v>1075</v>
      </c>
      <c r="I319">
        <f t="shared" si="36"/>
        <v>0</v>
      </c>
      <c r="J319" t="s">
        <v>1074</v>
      </c>
      <c r="K319" s="5">
        <v>10</v>
      </c>
      <c r="L319" t="str">
        <f>Table_DataFromNL[[#This Row],[PROFILECODE]]&amp;"-"&amp;Table_DataFromNL[[#This Row],[RULENAME]]</f>
        <v>CP128-CALL_10</v>
      </c>
      <c r="M319" t="e">
        <f t="shared" si="37"/>
        <v>#N/A</v>
      </c>
      <c r="N319" t="e">
        <f t="shared" si="38"/>
        <v>#N/A</v>
      </c>
    </row>
    <row r="320" spans="1:14" hidden="1" x14ac:dyDescent="0.45">
      <c r="A320" t="str">
        <f t="shared" si="39"/>
        <v>CP128-CALL_15</v>
      </c>
      <c r="B320" t="s">
        <v>344</v>
      </c>
      <c r="C320" t="str">
        <f t="shared" si="32"/>
        <v>Tucker</v>
      </c>
      <c r="D320" t="str">
        <f t="shared" si="33"/>
        <v>Y</v>
      </c>
      <c r="E320" t="s">
        <v>1130</v>
      </c>
      <c r="F320" t="str">
        <f t="shared" si="34"/>
        <v>CALL_15</v>
      </c>
      <c r="G320">
        <f t="shared" si="35"/>
        <v>0</v>
      </c>
      <c r="H320" t="s">
        <v>1076</v>
      </c>
      <c r="I320">
        <f t="shared" si="36"/>
        <v>0</v>
      </c>
      <c r="J320" t="s">
        <v>1074</v>
      </c>
      <c r="K320" s="5">
        <v>15</v>
      </c>
      <c r="L320" t="str">
        <f>Table_DataFromNL[[#This Row],[PROFILECODE]]&amp;"-"&amp;Table_DataFromNL[[#This Row],[RULENAME]]</f>
        <v>CP128-CALL_15</v>
      </c>
      <c r="M320" t="e">
        <f t="shared" si="37"/>
        <v>#N/A</v>
      </c>
      <c r="N320" t="e">
        <f t="shared" si="38"/>
        <v>#N/A</v>
      </c>
    </row>
    <row r="321" spans="1:14" hidden="1" x14ac:dyDescent="0.45">
      <c r="A321" t="str">
        <f t="shared" si="39"/>
        <v>CP128-CALL_25</v>
      </c>
      <c r="B321" t="s">
        <v>344</v>
      </c>
      <c r="C321" t="str">
        <f t="shared" si="32"/>
        <v>Tucker</v>
      </c>
      <c r="D321" t="str">
        <f t="shared" si="33"/>
        <v>Y</v>
      </c>
      <c r="E321" t="s">
        <v>1130</v>
      </c>
      <c r="F321" t="str">
        <f t="shared" si="34"/>
        <v>CALL_25</v>
      </c>
      <c r="G321">
        <f t="shared" si="35"/>
        <v>0</v>
      </c>
      <c r="H321" t="s">
        <v>1077</v>
      </c>
      <c r="I321">
        <f t="shared" si="36"/>
        <v>0</v>
      </c>
      <c r="J321" t="s">
        <v>1074</v>
      </c>
      <c r="K321" s="5">
        <v>25</v>
      </c>
      <c r="L321" t="str">
        <f>Table_DataFromNL[[#This Row],[PROFILECODE]]&amp;"-"&amp;Table_DataFromNL[[#This Row],[RULENAME]]</f>
        <v>CP128-CALL_25</v>
      </c>
      <c r="M321" t="e">
        <f t="shared" si="37"/>
        <v>#N/A</v>
      </c>
      <c r="N321" t="e">
        <f t="shared" si="38"/>
        <v>#N/A</v>
      </c>
    </row>
    <row r="322" spans="1:14" hidden="1" x14ac:dyDescent="0.45">
      <c r="A322" t="str">
        <f t="shared" si="39"/>
        <v>CP128-CALL_5</v>
      </c>
      <c r="B322" t="s">
        <v>344</v>
      </c>
      <c r="C322" t="str">
        <f t="shared" ref="C322:C385" si="40">VLOOKUP(B322,CenterLU,2,FALSE)</f>
        <v>Tucker</v>
      </c>
      <c r="D322" t="str">
        <f t="shared" ref="D322:D385" si="41">VLOOKUP(B322,CenterLU,3,FALSE)</f>
        <v>Y</v>
      </c>
      <c r="E322" t="s">
        <v>1130</v>
      </c>
      <c r="F322" t="str">
        <f t="shared" ref="F322:F385" si="42">IF(VLOOKUP(H322,RULENAMELU,3,FALSE)=0,H322,VLOOKUP(H322,RULENAMELU,3,FALSE))</f>
        <v>CALL_5</v>
      </c>
      <c r="G322">
        <f t="shared" ref="G322:G385" si="43">VLOOKUP(H322,RULENAMELU,4,FALSE)</f>
        <v>0</v>
      </c>
      <c r="H322" t="s">
        <v>1078</v>
      </c>
      <c r="I322">
        <f t="shared" ref="I322:I385" si="44">VLOOKUP(H322,RULENAMELU,5,FALSE)</f>
        <v>0</v>
      </c>
      <c r="J322" t="s">
        <v>1074</v>
      </c>
      <c r="K322" s="5">
        <v>5</v>
      </c>
      <c r="L322" t="str">
        <f>Table_DataFromNL[[#This Row],[PROFILECODE]]&amp;"-"&amp;Table_DataFromNL[[#This Row],[RULENAME]]</f>
        <v>CP128-CALL_5</v>
      </c>
      <c r="M322" t="e">
        <f t="shared" ref="M322:M385" si="45">IFERROR(VLOOKUP(A322,PaychangesLU,1,FALSE),VLOOKUP(A322,SpecialtyCheckLU,1,FALSE))</f>
        <v>#N/A</v>
      </c>
      <c r="N322" t="e">
        <f t="shared" ref="N322:N385" si="46">VLOOKUP(A322,SpecialtyCheckLU,1,FALSE)</f>
        <v>#N/A</v>
      </c>
    </row>
    <row r="323" spans="1:14" hidden="1" x14ac:dyDescent="0.45">
      <c r="A323" t="str">
        <f t="shared" ref="A323:A386" si="47">B323&amp;"-"&amp;F323</f>
        <v>CP128-CMV Lapsed $15 Twice</v>
      </c>
      <c r="B323" t="s">
        <v>344</v>
      </c>
      <c r="C323" t="str">
        <f t="shared" si="40"/>
        <v>Tucker</v>
      </c>
      <c r="D323" t="str">
        <f t="shared" si="41"/>
        <v>Y</v>
      </c>
      <c r="E323" t="s">
        <v>1130</v>
      </c>
      <c r="F323" t="str">
        <f t="shared" si="42"/>
        <v>CMV Lapsed $15 Twice</v>
      </c>
      <c r="G323">
        <f t="shared" si="43"/>
        <v>0</v>
      </c>
      <c r="H323" t="s">
        <v>1079</v>
      </c>
      <c r="I323">
        <f t="shared" si="44"/>
        <v>0</v>
      </c>
      <c r="J323" t="s">
        <v>1074</v>
      </c>
      <c r="K323" s="5">
        <v>15</v>
      </c>
      <c r="L323" t="str">
        <f>Table_DataFromNL[[#This Row],[PROFILECODE]]&amp;"-"&amp;Table_DataFromNL[[#This Row],[RULENAME]]</f>
        <v>CP128-CMV Lapsed $15 Twice</v>
      </c>
      <c r="M323" t="e">
        <f t="shared" si="45"/>
        <v>#N/A</v>
      </c>
      <c r="N323" t="e">
        <f t="shared" si="46"/>
        <v>#N/A</v>
      </c>
    </row>
    <row r="324" spans="1:14" hidden="1" x14ac:dyDescent="0.45">
      <c r="A324" t="str">
        <f t="shared" si="47"/>
        <v>CP128-Community</v>
      </c>
      <c r="B324" t="s">
        <v>344</v>
      </c>
      <c r="C324" t="str">
        <f t="shared" si="40"/>
        <v>Tucker</v>
      </c>
      <c r="D324" t="str">
        <f t="shared" si="41"/>
        <v>Y</v>
      </c>
      <c r="E324" t="s">
        <v>1130</v>
      </c>
      <c r="F324" t="str">
        <f t="shared" si="42"/>
        <v>Community</v>
      </c>
      <c r="G324">
        <f t="shared" si="43"/>
        <v>0</v>
      </c>
      <c r="H324" t="s">
        <v>1080</v>
      </c>
      <c r="I324">
        <f t="shared" si="44"/>
        <v>0</v>
      </c>
      <c r="J324" t="s">
        <v>1074</v>
      </c>
      <c r="K324" s="5">
        <v>5</v>
      </c>
      <c r="L324" t="str">
        <f>Table_DataFromNL[[#This Row],[PROFILECODE]]&amp;"-"&amp;Table_DataFromNL[[#This Row],[RULENAME]]</f>
        <v>CP128-Community</v>
      </c>
      <c r="M324" t="e">
        <f t="shared" si="45"/>
        <v>#N/A</v>
      </c>
      <c r="N324" t="e">
        <f t="shared" si="46"/>
        <v>#N/A</v>
      </c>
    </row>
    <row r="325" spans="1:14" hidden="1" x14ac:dyDescent="0.45">
      <c r="A325" t="str">
        <f t="shared" si="47"/>
        <v>CP128-EMPLOYEE_BONUS_8MONTH_80USD</v>
      </c>
      <c r="B325" t="s">
        <v>344</v>
      </c>
      <c r="C325" t="str">
        <f t="shared" si="40"/>
        <v>Tucker</v>
      </c>
      <c r="D325" t="str">
        <f t="shared" si="41"/>
        <v>Y</v>
      </c>
      <c r="E325" t="s">
        <v>1130</v>
      </c>
      <c r="F325" t="str">
        <f t="shared" si="42"/>
        <v>EMPLOYEE_BONUS_8MONTH_80USD</v>
      </c>
      <c r="G325">
        <f t="shared" si="43"/>
        <v>0</v>
      </c>
      <c r="H325" t="s">
        <v>1084</v>
      </c>
      <c r="I325">
        <f t="shared" si="44"/>
        <v>0</v>
      </c>
      <c r="J325" t="s">
        <v>1074</v>
      </c>
      <c r="K325" s="5">
        <v>80</v>
      </c>
      <c r="L325" t="str">
        <f>Table_DataFromNL[[#This Row],[PROFILECODE]]&amp;"-"&amp;Table_DataFromNL[[#This Row],[RULENAME]]</f>
        <v>CP128-EMPLOYEE_BONUS_8MONTH_80USD</v>
      </c>
      <c r="M325" t="e">
        <f t="shared" si="45"/>
        <v>#N/A</v>
      </c>
      <c r="N325" t="e">
        <f t="shared" si="46"/>
        <v>#N/A</v>
      </c>
    </row>
    <row r="326" spans="1:14" hidden="1" x14ac:dyDescent="0.45">
      <c r="A326" t="str">
        <f t="shared" si="47"/>
        <v>CP128-HANGER_RECRUIT_5USD_once</v>
      </c>
      <c r="B326" t="s">
        <v>344</v>
      </c>
      <c r="C326" t="str">
        <f t="shared" si="40"/>
        <v>Tucker</v>
      </c>
      <c r="D326" t="str">
        <f t="shared" si="41"/>
        <v>Y</v>
      </c>
      <c r="E326" t="s">
        <v>1130</v>
      </c>
      <c r="F326" t="str">
        <f t="shared" si="42"/>
        <v>HANGER_RECRUIT_5USD_once</v>
      </c>
      <c r="G326">
        <f t="shared" si="43"/>
        <v>0</v>
      </c>
      <c r="H326" t="s">
        <v>1085</v>
      </c>
      <c r="I326">
        <f t="shared" si="44"/>
        <v>0</v>
      </c>
      <c r="J326" t="s">
        <v>1074</v>
      </c>
      <c r="K326" s="5">
        <v>5</v>
      </c>
      <c r="L326" t="str">
        <f>Table_DataFromNL[[#This Row],[PROFILECODE]]&amp;"-"&amp;Table_DataFromNL[[#This Row],[RULENAME]]</f>
        <v>CP128-HANGER_RECRUIT_5USD_once</v>
      </c>
      <c r="M326" t="e">
        <f t="shared" si="45"/>
        <v>#N/A</v>
      </c>
      <c r="N326" t="e">
        <f t="shared" si="46"/>
        <v>#N/A</v>
      </c>
    </row>
    <row r="327" spans="1:14" hidden="1" x14ac:dyDescent="0.45">
      <c r="A327" t="str">
        <f t="shared" si="47"/>
        <v>CP128-Immunization Boost Payment</v>
      </c>
      <c r="B327" t="s">
        <v>344</v>
      </c>
      <c r="C327" t="str">
        <f t="shared" si="40"/>
        <v>Tucker</v>
      </c>
      <c r="D327" t="str">
        <f t="shared" si="41"/>
        <v>Y</v>
      </c>
      <c r="E327" t="s">
        <v>1130</v>
      </c>
      <c r="F327" t="str">
        <f t="shared" si="42"/>
        <v>Immunization Boost Payment</v>
      </c>
      <c r="G327">
        <f t="shared" si="43"/>
        <v>0</v>
      </c>
      <c r="H327" t="s">
        <v>1086</v>
      </c>
      <c r="I327">
        <f t="shared" si="44"/>
        <v>0</v>
      </c>
      <c r="J327" t="s">
        <v>1074</v>
      </c>
      <c r="K327" s="5">
        <v>50</v>
      </c>
      <c r="L327" t="str">
        <f>Table_DataFromNL[[#This Row],[PROFILECODE]]&amp;"-"&amp;Table_DataFromNL[[#This Row],[RULENAME]]</f>
        <v>CP128-Immunization Boost Payment</v>
      </c>
      <c r="M327" t="e">
        <f t="shared" si="45"/>
        <v>#N/A</v>
      </c>
      <c r="N327" t="e">
        <f t="shared" si="46"/>
        <v>#N/A</v>
      </c>
    </row>
    <row r="328" spans="1:14" hidden="1" x14ac:dyDescent="0.45">
      <c r="A328" t="str">
        <f t="shared" si="47"/>
        <v>CP128-Immunization Series Payment</v>
      </c>
      <c r="B328" t="s">
        <v>344</v>
      </c>
      <c r="C328" t="str">
        <f t="shared" si="40"/>
        <v>Tucker</v>
      </c>
      <c r="D328" t="str">
        <f t="shared" si="41"/>
        <v>Y</v>
      </c>
      <c r="E328" t="s">
        <v>1130</v>
      </c>
      <c r="F328" t="str">
        <f t="shared" si="42"/>
        <v>Immunization Series Payment</v>
      </c>
      <c r="G328">
        <f t="shared" si="43"/>
        <v>0</v>
      </c>
      <c r="H328" t="s">
        <v>1087</v>
      </c>
      <c r="I328">
        <f t="shared" si="44"/>
        <v>0</v>
      </c>
      <c r="J328" t="s">
        <v>1074</v>
      </c>
      <c r="K328" s="5">
        <v>100</v>
      </c>
      <c r="L328" t="str">
        <f>Table_DataFromNL[[#This Row],[PROFILECODE]]&amp;"-"&amp;Table_DataFromNL[[#This Row],[RULENAME]]</f>
        <v>CP128-Immunization Series Payment</v>
      </c>
      <c r="M328" t="e">
        <f t="shared" si="45"/>
        <v>#N/A</v>
      </c>
      <c r="N328" t="e">
        <f t="shared" si="46"/>
        <v>#N/A</v>
      </c>
    </row>
    <row r="329" spans="1:14" hidden="1" x14ac:dyDescent="0.45">
      <c r="A329" t="str">
        <f t="shared" si="47"/>
        <v>CP128-Inconv Fee $20-$50-Comment Req'd</v>
      </c>
      <c r="B329" t="s">
        <v>344</v>
      </c>
      <c r="C329" t="str">
        <f t="shared" si="40"/>
        <v>Tucker</v>
      </c>
      <c r="D329" t="str">
        <f t="shared" si="41"/>
        <v>Y</v>
      </c>
      <c r="E329" t="s">
        <v>1130</v>
      </c>
      <c r="F329" t="str">
        <f t="shared" si="42"/>
        <v>Inconv Fee $20-$50-Comment Req'd</v>
      </c>
      <c r="G329">
        <f t="shared" si="43"/>
        <v>0</v>
      </c>
      <c r="H329" t="s">
        <v>1088</v>
      </c>
      <c r="I329">
        <f t="shared" si="44"/>
        <v>0</v>
      </c>
      <c r="J329" t="s">
        <v>1074</v>
      </c>
      <c r="K329" s="5">
        <v>50</v>
      </c>
      <c r="L329" t="str">
        <f>Table_DataFromNL[[#This Row],[PROFILECODE]]&amp;"-"&amp;Table_DataFromNL[[#This Row],[RULENAME]]</f>
        <v>CP128-Inconv Fee $20-$50-Comment Req'd</v>
      </c>
      <c r="M329" t="e">
        <f t="shared" si="45"/>
        <v>#N/A</v>
      </c>
      <c r="N329" t="e">
        <f t="shared" si="46"/>
        <v>#N/A</v>
      </c>
    </row>
    <row r="330" spans="1:14" hidden="1" x14ac:dyDescent="0.45">
      <c r="A330" t="str">
        <f t="shared" si="47"/>
        <v>CP128-Inconv Fee $5-$20-Comment Req'd</v>
      </c>
      <c r="B330" t="s">
        <v>344</v>
      </c>
      <c r="C330" t="str">
        <f t="shared" si="40"/>
        <v>Tucker</v>
      </c>
      <c r="D330" t="str">
        <f t="shared" si="41"/>
        <v>Y</v>
      </c>
      <c r="E330" t="s">
        <v>1130</v>
      </c>
      <c r="F330" t="str">
        <f t="shared" si="42"/>
        <v>Inconv Fee $5-$20-Comment Req'd</v>
      </c>
      <c r="G330">
        <f t="shared" si="43"/>
        <v>0</v>
      </c>
      <c r="H330" t="s">
        <v>1089</v>
      </c>
      <c r="I330">
        <f t="shared" si="44"/>
        <v>0</v>
      </c>
      <c r="J330" t="s">
        <v>1074</v>
      </c>
      <c r="K330" s="5">
        <v>20</v>
      </c>
      <c r="L330" t="str">
        <f>Table_DataFromNL[[#This Row],[PROFILECODE]]&amp;"-"&amp;Table_DataFromNL[[#This Row],[RULENAME]]</f>
        <v>CP128-Inconv Fee $5-$20-Comment Req'd</v>
      </c>
      <c r="M330" t="e">
        <f t="shared" si="45"/>
        <v>#N/A</v>
      </c>
      <c r="N330" t="e">
        <f t="shared" si="46"/>
        <v>#N/A</v>
      </c>
    </row>
    <row r="331" spans="1:14" hidden="1" x14ac:dyDescent="0.45">
      <c r="A331" t="str">
        <f t="shared" si="47"/>
        <v>CP128-Inconv Fee$50-$100-Comment Req'd</v>
      </c>
      <c r="B331" t="s">
        <v>344</v>
      </c>
      <c r="C331" t="str">
        <f t="shared" si="40"/>
        <v>Tucker</v>
      </c>
      <c r="D331" t="str">
        <f t="shared" si="41"/>
        <v>Y</v>
      </c>
      <c r="E331" t="s">
        <v>1130</v>
      </c>
      <c r="F331" t="str">
        <f t="shared" si="42"/>
        <v>Inconv Fee$50-$100-Comment Req'd</v>
      </c>
      <c r="G331">
        <f t="shared" si="43"/>
        <v>0</v>
      </c>
      <c r="H331" t="s">
        <v>1090</v>
      </c>
      <c r="I331">
        <f t="shared" si="44"/>
        <v>0</v>
      </c>
      <c r="J331" t="s">
        <v>1074</v>
      </c>
      <c r="K331" s="5">
        <v>100</v>
      </c>
      <c r="L331" t="str">
        <f>Table_DataFromNL[[#This Row],[PROFILECODE]]&amp;"-"&amp;Table_DataFromNL[[#This Row],[RULENAME]]</f>
        <v>CP128-Inconv Fee$50-$100-Comment Req'd</v>
      </c>
      <c r="M331" t="e">
        <f t="shared" si="45"/>
        <v>#N/A</v>
      </c>
      <c r="N331" t="e">
        <f t="shared" si="46"/>
        <v>#N/A</v>
      </c>
    </row>
    <row r="332" spans="1:14" hidden="1" x14ac:dyDescent="0.45">
      <c r="A332" t="str">
        <f t="shared" si="47"/>
        <v>CP128-NSP_ LAPSEDONOR_50_Twice</v>
      </c>
      <c r="B332" t="s">
        <v>344</v>
      </c>
      <c r="C332" t="str">
        <f t="shared" si="40"/>
        <v>Tucker</v>
      </c>
      <c r="D332" t="str">
        <f t="shared" si="41"/>
        <v>Y</v>
      </c>
      <c r="E332" t="s">
        <v>1130</v>
      </c>
      <c r="F332" t="str">
        <f t="shared" si="42"/>
        <v>NSP_ LAPSEDONOR_50_Twice</v>
      </c>
      <c r="G332">
        <f t="shared" si="43"/>
        <v>0</v>
      </c>
      <c r="H332" t="s">
        <v>1091</v>
      </c>
      <c r="I332">
        <f t="shared" si="44"/>
        <v>0</v>
      </c>
      <c r="J332" t="s">
        <v>1074</v>
      </c>
      <c r="K332" s="5">
        <v>50</v>
      </c>
      <c r="L332" t="str">
        <f>Table_DataFromNL[[#This Row],[PROFILECODE]]&amp;"-"&amp;Table_DataFromNL[[#This Row],[RULENAME]]</f>
        <v>CP128-NSP_ LAPSEDONOR_50_Twice</v>
      </c>
      <c r="M332" t="e">
        <f t="shared" si="45"/>
        <v>#N/A</v>
      </c>
      <c r="N332" t="e">
        <f t="shared" si="46"/>
        <v>#N/A</v>
      </c>
    </row>
    <row r="333" spans="1:14" hidden="1" x14ac:dyDescent="0.45">
      <c r="A333" t="str">
        <f t="shared" si="47"/>
        <v>CP128-NSP_LD_25_2X</v>
      </c>
      <c r="B333" t="s">
        <v>344</v>
      </c>
      <c r="C333" t="str">
        <f t="shared" si="40"/>
        <v>Tucker</v>
      </c>
      <c r="D333" t="str">
        <f t="shared" si="41"/>
        <v>Y</v>
      </c>
      <c r="E333" t="s">
        <v>1130</v>
      </c>
      <c r="F333" t="str">
        <f t="shared" si="42"/>
        <v>NSP_LD_25_2X</v>
      </c>
      <c r="G333">
        <f t="shared" si="43"/>
        <v>0</v>
      </c>
      <c r="H333" t="s">
        <v>1092</v>
      </c>
      <c r="I333">
        <f t="shared" si="44"/>
        <v>0</v>
      </c>
      <c r="J333" t="s">
        <v>1074</v>
      </c>
      <c r="K333" s="5">
        <v>25</v>
      </c>
      <c r="L333" t="str">
        <f>Table_DataFromNL[[#This Row],[PROFILECODE]]&amp;"-"&amp;Table_DataFromNL[[#This Row],[RULENAME]]</f>
        <v>CP128-NSP_LD_25_2X</v>
      </c>
      <c r="M333" t="e">
        <f t="shared" si="45"/>
        <v>#N/A</v>
      </c>
      <c r="N333" t="e">
        <f t="shared" si="46"/>
        <v>#N/A</v>
      </c>
    </row>
    <row r="334" spans="1:14" hidden="1" x14ac:dyDescent="0.45">
      <c r="A334" t="str">
        <f t="shared" si="47"/>
        <v>CP128-NSP_LD_50_1X</v>
      </c>
      <c r="B334" t="s">
        <v>344</v>
      </c>
      <c r="C334" t="str">
        <f t="shared" si="40"/>
        <v>Tucker</v>
      </c>
      <c r="D334" t="str">
        <f t="shared" si="41"/>
        <v>Y</v>
      </c>
      <c r="E334" t="s">
        <v>1130</v>
      </c>
      <c r="F334" t="str">
        <f t="shared" si="42"/>
        <v>NSP_LD_50_1X</v>
      </c>
      <c r="G334">
        <f t="shared" si="43"/>
        <v>0</v>
      </c>
      <c r="H334" t="s">
        <v>1093</v>
      </c>
      <c r="I334">
        <f t="shared" si="44"/>
        <v>0</v>
      </c>
      <c r="J334" t="s">
        <v>1074</v>
      </c>
      <c r="K334" s="5">
        <v>50</v>
      </c>
      <c r="L334" t="str">
        <f>Table_DataFromNL[[#This Row],[PROFILECODE]]&amp;"-"&amp;Table_DataFromNL[[#This Row],[RULENAME]]</f>
        <v>CP128-NSP_LD_50_1X</v>
      </c>
      <c r="M334" t="e">
        <f t="shared" si="45"/>
        <v>#N/A</v>
      </c>
      <c r="N334" t="e">
        <f t="shared" si="46"/>
        <v>#N/A</v>
      </c>
    </row>
    <row r="335" spans="1:14" hidden="1" x14ac:dyDescent="0.45">
      <c r="A335" t="str">
        <f t="shared" si="47"/>
        <v>CP128-NSP_ORPHAN_100_once</v>
      </c>
      <c r="B335" t="s">
        <v>344</v>
      </c>
      <c r="C335" t="str">
        <f t="shared" si="40"/>
        <v>Tucker</v>
      </c>
      <c r="D335" t="str">
        <f t="shared" si="41"/>
        <v>Y</v>
      </c>
      <c r="E335" t="s">
        <v>1130</v>
      </c>
      <c r="F335" t="str">
        <f t="shared" si="42"/>
        <v>NSP_ORPHAN_100_once</v>
      </c>
      <c r="G335">
        <f t="shared" si="43"/>
        <v>0</v>
      </c>
      <c r="H335" t="s">
        <v>1094</v>
      </c>
      <c r="I335">
        <f t="shared" si="44"/>
        <v>0</v>
      </c>
      <c r="J335" t="s">
        <v>1074</v>
      </c>
      <c r="K335" s="5">
        <v>100</v>
      </c>
      <c r="L335" t="str">
        <f>Table_DataFromNL[[#This Row],[PROFILECODE]]&amp;"-"&amp;Table_DataFromNL[[#This Row],[RULENAME]]</f>
        <v>CP128-NSP_ORPHAN_100_once</v>
      </c>
      <c r="M335" t="e">
        <f t="shared" si="45"/>
        <v>#N/A</v>
      </c>
      <c r="N335" t="e">
        <f t="shared" si="46"/>
        <v>#N/A</v>
      </c>
    </row>
    <row r="336" spans="1:14" hidden="1" x14ac:dyDescent="0.45">
      <c r="A336" t="str">
        <f t="shared" si="47"/>
        <v>CP128-NSP_ORPHAN_125_ONCE</v>
      </c>
      <c r="B336" t="s">
        <v>344</v>
      </c>
      <c r="C336" t="str">
        <f t="shared" si="40"/>
        <v>Tucker</v>
      </c>
      <c r="D336" t="str">
        <f t="shared" si="41"/>
        <v>Y</v>
      </c>
      <c r="E336" t="s">
        <v>1130</v>
      </c>
      <c r="F336" t="str">
        <f t="shared" si="42"/>
        <v>NSP_ORPHAN_125_ONCE</v>
      </c>
      <c r="G336">
        <f t="shared" si="43"/>
        <v>0</v>
      </c>
      <c r="H336" t="s">
        <v>1132</v>
      </c>
      <c r="I336">
        <f t="shared" si="44"/>
        <v>0</v>
      </c>
      <c r="J336" t="s">
        <v>1074</v>
      </c>
      <c r="K336" s="5">
        <v>125</v>
      </c>
      <c r="L336" t="str">
        <f>Table_DataFromNL[[#This Row],[PROFILECODE]]&amp;"-"&amp;Table_DataFromNL[[#This Row],[RULENAME]]</f>
        <v>CP128-NSP_ORPHAN_125_ONCE</v>
      </c>
      <c r="M336" t="e">
        <f t="shared" si="45"/>
        <v>#N/A</v>
      </c>
      <c r="N336" t="e">
        <f t="shared" si="46"/>
        <v>#N/A</v>
      </c>
    </row>
    <row r="337" spans="1:14" hidden="1" x14ac:dyDescent="0.45">
      <c r="A337" t="str">
        <f t="shared" si="47"/>
        <v>CP128-RSV WEEKLY BONUS 10</v>
      </c>
      <c r="B337" t="s">
        <v>344</v>
      </c>
      <c r="C337" t="str">
        <f t="shared" si="40"/>
        <v>Tucker</v>
      </c>
      <c r="D337" t="str">
        <f t="shared" si="41"/>
        <v>Y</v>
      </c>
      <c r="E337" t="s">
        <v>1130</v>
      </c>
      <c r="F337" t="str">
        <f t="shared" si="42"/>
        <v>RSV WEEKLY BONUS 10</v>
      </c>
      <c r="G337">
        <f t="shared" si="43"/>
        <v>0</v>
      </c>
      <c r="H337" t="s">
        <v>1095</v>
      </c>
      <c r="I337">
        <f t="shared" si="44"/>
        <v>0</v>
      </c>
      <c r="J337" t="s">
        <v>1074</v>
      </c>
      <c r="K337" s="5">
        <v>10</v>
      </c>
      <c r="L337" t="str">
        <f>Table_DataFromNL[[#This Row],[PROFILECODE]]&amp;"-"&amp;Table_DataFromNL[[#This Row],[RULENAME]]</f>
        <v>CP128-RSV WEEKLY BONUS 10</v>
      </c>
      <c r="M337" t="e">
        <f t="shared" si="45"/>
        <v>#N/A</v>
      </c>
      <c r="N337" t="e">
        <f t="shared" si="46"/>
        <v>#N/A</v>
      </c>
    </row>
    <row r="338" spans="1:14" hidden="1" x14ac:dyDescent="0.45">
      <c r="A338" t="str">
        <f t="shared" si="47"/>
        <v>CP128-Restick</v>
      </c>
      <c r="B338" t="s">
        <v>344</v>
      </c>
      <c r="C338" t="str">
        <f t="shared" si="40"/>
        <v>Tucker</v>
      </c>
      <c r="D338" t="str">
        <f t="shared" si="41"/>
        <v>Y</v>
      </c>
      <c r="E338" t="s">
        <v>1130</v>
      </c>
      <c r="F338" t="str">
        <f t="shared" si="42"/>
        <v>Restick</v>
      </c>
      <c r="G338">
        <f t="shared" si="43"/>
        <v>0</v>
      </c>
      <c r="H338" t="s">
        <v>1096</v>
      </c>
      <c r="I338">
        <f t="shared" si="44"/>
        <v>0</v>
      </c>
      <c r="J338" t="s">
        <v>1074</v>
      </c>
      <c r="K338" s="5">
        <v>5</v>
      </c>
      <c r="L338" t="str">
        <f>Table_DataFromNL[[#This Row],[PROFILECODE]]&amp;"-"&amp;Table_DataFromNL[[#This Row],[RULENAME]]</f>
        <v>CP128-Restick</v>
      </c>
      <c r="M338" t="e">
        <f t="shared" si="45"/>
        <v>#N/A</v>
      </c>
      <c r="N338" t="e">
        <f t="shared" si="46"/>
        <v>#N/A</v>
      </c>
    </row>
    <row r="339" spans="1:14" hidden="1" x14ac:dyDescent="0.45">
      <c r="A339" t="str">
        <f t="shared" si="47"/>
        <v>CP128-SCRATCH_1000_USD</v>
      </c>
      <c r="B339" t="s">
        <v>344</v>
      </c>
      <c r="C339" t="str">
        <f t="shared" si="40"/>
        <v>Tucker</v>
      </c>
      <c r="D339" t="str">
        <f t="shared" si="41"/>
        <v>Y</v>
      </c>
      <c r="E339" t="s">
        <v>1130</v>
      </c>
      <c r="F339" t="str">
        <f t="shared" si="42"/>
        <v>SCRATCH_1000_USD</v>
      </c>
      <c r="G339">
        <f t="shared" si="43"/>
        <v>0</v>
      </c>
      <c r="H339" t="s">
        <v>1097</v>
      </c>
      <c r="I339">
        <f t="shared" si="44"/>
        <v>0</v>
      </c>
      <c r="J339" t="s">
        <v>1074</v>
      </c>
      <c r="K339" s="5">
        <v>1000</v>
      </c>
      <c r="L339" t="str">
        <f>Table_DataFromNL[[#This Row],[PROFILECODE]]&amp;"-"&amp;Table_DataFromNL[[#This Row],[RULENAME]]</f>
        <v>CP128-SCRATCH_1000_USD</v>
      </c>
      <c r="M339" t="e">
        <f t="shared" si="45"/>
        <v>#N/A</v>
      </c>
      <c r="N339" t="e">
        <f t="shared" si="46"/>
        <v>#N/A</v>
      </c>
    </row>
    <row r="340" spans="1:14" hidden="1" x14ac:dyDescent="0.45">
      <c r="A340" t="str">
        <f t="shared" si="47"/>
        <v>CP128-SCRATCH_100_USD</v>
      </c>
      <c r="B340" t="s">
        <v>344</v>
      </c>
      <c r="C340" t="str">
        <f t="shared" si="40"/>
        <v>Tucker</v>
      </c>
      <c r="D340" t="str">
        <f t="shared" si="41"/>
        <v>Y</v>
      </c>
      <c r="E340" t="s">
        <v>1130</v>
      </c>
      <c r="F340" t="str">
        <f t="shared" si="42"/>
        <v>SCRATCH_100_USD</v>
      </c>
      <c r="G340">
        <f t="shared" si="43"/>
        <v>0</v>
      </c>
      <c r="H340" t="s">
        <v>1098</v>
      </c>
      <c r="I340">
        <f t="shared" si="44"/>
        <v>0</v>
      </c>
      <c r="J340" t="s">
        <v>1074</v>
      </c>
      <c r="K340" s="5">
        <v>100</v>
      </c>
      <c r="L340" t="str">
        <f>Table_DataFromNL[[#This Row],[PROFILECODE]]&amp;"-"&amp;Table_DataFromNL[[#This Row],[RULENAME]]</f>
        <v>CP128-SCRATCH_100_USD</v>
      </c>
      <c r="M340" t="e">
        <f t="shared" si="45"/>
        <v>#N/A</v>
      </c>
      <c r="N340" t="e">
        <f t="shared" si="46"/>
        <v>#N/A</v>
      </c>
    </row>
    <row r="341" spans="1:14" hidden="1" x14ac:dyDescent="0.45">
      <c r="A341" t="str">
        <f t="shared" si="47"/>
        <v>CP128-SCRATCH_10_USD</v>
      </c>
      <c r="B341" t="s">
        <v>344</v>
      </c>
      <c r="C341" t="str">
        <f t="shared" si="40"/>
        <v>Tucker</v>
      </c>
      <c r="D341" t="str">
        <f t="shared" si="41"/>
        <v>Y</v>
      </c>
      <c r="E341" t="s">
        <v>1130</v>
      </c>
      <c r="F341" t="str">
        <f t="shared" si="42"/>
        <v>SCRATCH_10_USD</v>
      </c>
      <c r="G341">
        <f t="shared" si="43"/>
        <v>0</v>
      </c>
      <c r="H341" t="s">
        <v>1099</v>
      </c>
      <c r="I341">
        <f t="shared" si="44"/>
        <v>0</v>
      </c>
      <c r="J341" t="s">
        <v>1074</v>
      </c>
      <c r="K341" s="5">
        <v>10</v>
      </c>
      <c r="L341" t="str">
        <f>Table_DataFromNL[[#This Row],[PROFILECODE]]&amp;"-"&amp;Table_DataFromNL[[#This Row],[RULENAME]]</f>
        <v>CP128-SCRATCH_10_USD</v>
      </c>
      <c r="M341" t="e">
        <f t="shared" si="45"/>
        <v>#N/A</v>
      </c>
      <c r="N341" t="e">
        <f t="shared" si="46"/>
        <v>#N/A</v>
      </c>
    </row>
    <row r="342" spans="1:14" hidden="1" x14ac:dyDescent="0.45">
      <c r="A342" t="str">
        <f t="shared" si="47"/>
        <v>CP128-SCRATCH_20_USD</v>
      </c>
      <c r="B342" t="s">
        <v>344</v>
      </c>
      <c r="C342" t="str">
        <f t="shared" si="40"/>
        <v>Tucker</v>
      </c>
      <c r="D342" t="str">
        <f t="shared" si="41"/>
        <v>Y</v>
      </c>
      <c r="E342" t="s">
        <v>1130</v>
      </c>
      <c r="F342" t="str">
        <f t="shared" si="42"/>
        <v>SCRATCH_20_USD</v>
      </c>
      <c r="G342">
        <f t="shared" si="43"/>
        <v>0</v>
      </c>
      <c r="H342" t="s">
        <v>1100</v>
      </c>
      <c r="I342">
        <f t="shared" si="44"/>
        <v>0</v>
      </c>
      <c r="J342" t="s">
        <v>1074</v>
      </c>
      <c r="K342" s="5">
        <v>20</v>
      </c>
      <c r="L342" t="str">
        <f>Table_DataFromNL[[#This Row],[PROFILECODE]]&amp;"-"&amp;Table_DataFromNL[[#This Row],[RULENAME]]</f>
        <v>CP128-SCRATCH_20_USD</v>
      </c>
      <c r="M342" t="e">
        <f t="shared" si="45"/>
        <v>#N/A</v>
      </c>
      <c r="N342" t="e">
        <f t="shared" si="46"/>
        <v>#N/A</v>
      </c>
    </row>
    <row r="343" spans="1:14" hidden="1" x14ac:dyDescent="0.45">
      <c r="A343" t="str">
        <f t="shared" si="47"/>
        <v>CP128-SCRATCH_25_USD</v>
      </c>
      <c r="B343" t="s">
        <v>344</v>
      </c>
      <c r="C343" t="str">
        <f t="shared" si="40"/>
        <v>Tucker</v>
      </c>
      <c r="D343" t="str">
        <f t="shared" si="41"/>
        <v>Y</v>
      </c>
      <c r="E343" t="s">
        <v>1130</v>
      </c>
      <c r="F343" t="str">
        <f t="shared" si="42"/>
        <v>SCRATCH_25_USD</v>
      </c>
      <c r="G343">
        <f t="shared" si="43"/>
        <v>0</v>
      </c>
      <c r="H343" t="s">
        <v>1101</v>
      </c>
      <c r="I343">
        <f t="shared" si="44"/>
        <v>0</v>
      </c>
      <c r="J343" t="s">
        <v>1074</v>
      </c>
      <c r="K343" s="5">
        <v>25</v>
      </c>
      <c r="L343" t="str">
        <f>Table_DataFromNL[[#This Row],[PROFILECODE]]&amp;"-"&amp;Table_DataFromNL[[#This Row],[RULENAME]]</f>
        <v>CP128-SCRATCH_25_USD</v>
      </c>
      <c r="M343" t="e">
        <f t="shared" si="45"/>
        <v>#N/A</v>
      </c>
      <c r="N343" t="e">
        <f t="shared" si="46"/>
        <v>#N/A</v>
      </c>
    </row>
    <row r="344" spans="1:14" hidden="1" x14ac:dyDescent="0.45">
      <c r="A344" t="str">
        <f t="shared" si="47"/>
        <v>CP128-SCRATCH_50_USD</v>
      </c>
      <c r="B344" t="s">
        <v>344</v>
      </c>
      <c r="C344" t="str">
        <f t="shared" si="40"/>
        <v>Tucker</v>
      </c>
      <c r="D344" t="str">
        <f t="shared" si="41"/>
        <v>Y</v>
      </c>
      <c r="E344" t="s">
        <v>1130</v>
      </c>
      <c r="F344" t="str">
        <f t="shared" si="42"/>
        <v>SCRATCH_50_USD</v>
      </c>
      <c r="G344">
        <f t="shared" si="43"/>
        <v>0</v>
      </c>
      <c r="H344" t="s">
        <v>1102</v>
      </c>
      <c r="I344">
        <f t="shared" si="44"/>
        <v>0</v>
      </c>
      <c r="J344" t="s">
        <v>1074</v>
      </c>
      <c r="K344" s="5">
        <v>50</v>
      </c>
      <c r="L344" t="str">
        <f>Table_DataFromNL[[#This Row],[PROFILECODE]]&amp;"-"&amp;Table_DataFromNL[[#This Row],[RULENAME]]</f>
        <v>CP128-SCRATCH_50_USD</v>
      </c>
      <c r="M344" t="e">
        <f t="shared" si="45"/>
        <v>#N/A</v>
      </c>
      <c r="N344" t="e">
        <f t="shared" si="46"/>
        <v>#N/A</v>
      </c>
    </row>
    <row r="345" spans="1:14" hidden="1" x14ac:dyDescent="0.45">
      <c r="A345" t="str">
        <f t="shared" si="47"/>
        <v>CP128-SCRATCH_5_USD</v>
      </c>
      <c r="B345" t="s">
        <v>344</v>
      </c>
      <c r="C345" t="str">
        <f t="shared" si="40"/>
        <v>Tucker</v>
      </c>
      <c r="D345" t="str">
        <f t="shared" si="41"/>
        <v>Y</v>
      </c>
      <c r="E345" t="s">
        <v>1130</v>
      </c>
      <c r="F345" t="str">
        <f t="shared" si="42"/>
        <v>SCRATCH_5_USD</v>
      </c>
      <c r="G345">
        <f t="shared" si="43"/>
        <v>0</v>
      </c>
      <c r="H345" t="s">
        <v>1103</v>
      </c>
      <c r="I345">
        <f t="shared" si="44"/>
        <v>0</v>
      </c>
      <c r="J345" t="s">
        <v>1074</v>
      </c>
      <c r="K345" s="5">
        <v>5</v>
      </c>
      <c r="L345" t="str">
        <f>Table_DataFromNL[[#This Row],[PROFILECODE]]&amp;"-"&amp;Table_DataFromNL[[#This Row],[RULENAME]]</f>
        <v>CP128-SCRATCH_5_USD</v>
      </c>
      <c r="M345" t="e">
        <f t="shared" si="45"/>
        <v>#N/A</v>
      </c>
      <c r="N345" t="e">
        <f t="shared" si="46"/>
        <v>#N/A</v>
      </c>
    </row>
    <row r="346" spans="1:14" hidden="1" x14ac:dyDescent="0.45">
      <c r="A346" t="str">
        <f t="shared" si="47"/>
        <v>CP128-SLOW_TEXT_5</v>
      </c>
      <c r="B346" t="s">
        <v>344</v>
      </c>
      <c r="C346" t="str">
        <f t="shared" si="40"/>
        <v>Tucker</v>
      </c>
      <c r="D346" t="str">
        <f t="shared" si="41"/>
        <v>Y</v>
      </c>
      <c r="E346" t="s">
        <v>1130</v>
      </c>
      <c r="F346" t="str">
        <f t="shared" si="42"/>
        <v>SLOW_TEXT_5</v>
      </c>
      <c r="G346">
        <f t="shared" si="43"/>
        <v>0</v>
      </c>
      <c r="H346" t="s">
        <v>1104</v>
      </c>
      <c r="I346">
        <f t="shared" si="44"/>
        <v>0</v>
      </c>
      <c r="J346" t="s">
        <v>1074</v>
      </c>
      <c r="K346" s="5">
        <v>5</v>
      </c>
      <c r="L346" t="str">
        <f>Table_DataFromNL[[#This Row],[PROFILECODE]]&amp;"-"&amp;Table_DataFromNL[[#This Row],[RULENAME]]</f>
        <v>CP128-SLOW_TEXT_5</v>
      </c>
      <c r="M346" t="e">
        <f t="shared" si="45"/>
        <v>#N/A</v>
      </c>
      <c r="N346" t="e">
        <f t="shared" si="46"/>
        <v>#N/A</v>
      </c>
    </row>
    <row r="347" spans="1:14" hidden="1" x14ac:dyDescent="0.45">
      <c r="A347" t="str">
        <f t="shared" si="47"/>
        <v>CP128-SPECIAL_ x9_25 _ONCE</v>
      </c>
      <c r="B347" t="s">
        <v>344</v>
      </c>
      <c r="C347" t="str">
        <f t="shared" si="40"/>
        <v>Tucker</v>
      </c>
      <c r="D347" t="str">
        <f t="shared" si="41"/>
        <v>Y</v>
      </c>
      <c r="E347" t="s">
        <v>1130</v>
      </c>
      <c r="F347" t="str">
        <f t="shared" si="42"/>
        <v>SPECIAL_ x9_25 _ONCE</v>
      </c>
      <c r="G347">
        <f t="shared" si="43"/>
        <v>0</v>
      </c>
      <c r="H347" t="s">
        <v>1105</v>
      </c>
      <c r="I347">
        <f t="shared" si="44"/>
        <v>0</v>
      </c>
      <c r="J347" t="s">
        <v>1074</v>
      </c>
      <c r="K347" s="5">
        <v>25</v>
      </c>
      <c r="L347" t="str">
        <f>Table_DataFromNL[[#This Row],[PROFILECODE]]&amp;"-"&amp;Table_DataFromNL[[#This Row],[RULENAME]]</f>
        <v>CP128-SPECIAL_ x9_25 _ONCE</v>
      </c>
      <c r="M347" t="e">
        <f t="shared" si="45"/>
        <v>#N/A</v>
      </c>
      <c r="N347" t="e">
        <f t="shared" si="46"/>
        <v>#N/A</v>
      </c>
    </row>
    <row r="348" spans="1:14" hidden="1" x14ac:dyDescent="0.45">
      <c r="A348" t="str">
        <f t="shared" si="47"/>
        <v>CP128-SPECIAL_BONUS_40USD</v>
      </c>
      <c r="B348" t="s">
        <v>344</v>
      </c>
      <c r="C348" t="str">
        <f t="shared" si="40"/>
        <v>Tucker</v>
      </c>
      <c r="D348" t="str">
        <f t="shared" si="41"/>
        <v>Y</v>
      </c>
      <c r="E348" t="s">
        <v>1130</v>
      </c>
      <c r="F348" t="str">
        <f t="shared" si="42"/>
        <v>SPECIAL_BONUS_40USD</v>
      </c>
      <c r="G348">
        <f t="shared" si="43"/>
        <v>0</v>
      </c>
      <c r="H348" t="s">
        <v>1106</v>
      </c>
      <c r="I348">
        <f t="shared" si="44"/>
        <v>0</v>
      </c>
      <c r="J348" t="s">
        <v>1074</v>
      </c>
      <c r="K348" s="5">
        <v>40</v>
      </c>
      <c r="L348" t="str">
        <f>Table_DataFromNL[[#This Row],[PROFILECODE]]&amp;"-"&amp;Table_DataFromNL[[#This Row],[RULENAME]]</f>
        <v>CP128-SPECIAL_BONUS_40USD</v>
      </c>
      <c r="M348" t="e">
        <f t="shared" si="45"/>
        <v>#N/A</v>
      </c>
      <c r="N348" t="e">
        <f t="shared" si="46"/>
        <v>#N/A</v>
      </c>
    </row>
    <row r="349" spans="1:14" hidden="1" x14ac:dyDescent="0.45">
      <c r="A349" t="str">
        <f t="shared" si="47"/>
        <v>CP128-SPECIAL_x6_x7_15 _TWICE</v>
      </c>
      <c r="B349" t="s">
        <v>344</v>
      </c>
      <c r="C349" t="str">
        <f t="shared" si="40"/>
        <v>Tucker</v>
      </c>
      <c r="D349" t="str">
        <f t="shared" si="41"/>
        <v>Y</v>
      </c>
      <c r="E349" t="s">
        <v>1130</v>
      </c>
      <c r="F349" t="str">
        <f t="shared" si="42"/>
        <v>SPECIAL_x6_x7_15 _TWICE</v>
      </c>
      <c r="G349">
        <f t="shared" si="43"/>
        <v>0</v>
      </c>
      <c r="H349" t="s">
        <v>1107</v>
      </c>
      <c r="I349">
        <f t="shared" si="44"/>
        <v>0</v>
      </c>
      <c r="J349" t="s">
        <v>1074</v>
      </c>
      <c r="K349" s="5">
        <v>15</v>
      </c>
      <c r="L349" t="str">
        <f>Table_DataFromNL[[#This Row],[PROFILECODE]]&amp;"-"&amp;Table_DataFromNL[[#This Row],[RULENAME]]</f>
        <v>CP128-SPECIAL_x6_x7_15 _TWICE</v>
      </c>
      <c r="M349" t="e">
        <f t="shared" si="45"/>
        <v>#N/A</v>
      </c>
      <c r="N349" t="e">
        <f t="shared" si="46"/>
        <v>#N/A</v>
      </c>
    </row>
    <row r="350" spans="1:14" hidden="1" x14ac:dyDescent="0.45">
      <c r="A350" t="str">
        <f t="shared" si="47"/>
        <v>CP128-SPECIAL_x8_x9_20 _TWICE</v>
      </c>
      <c r="B350" t="s">
        <v>344</v>
      </c>
      <c r="C350" t="str">
        <f t="shared" si="40"/>
        <v>Tucker</v>
      </c>
      <c r="D350" t="str">
        <f t="shared" si="41"/>
        <v>Y</v>
      </c>
      <c r="E350" t="s">
        <v>1130</v>
      </c>
      <c r="F350" t="str">
        <f t="shared" si="42"/>
        <v>SPECIAL_x8_x9_20 _TWICE</v>
      </c>
      <c r="G350">
        <f t="shared" si="43"/>
        <v>0</v>
      </c>
      <c r="H350" t="s">
        <v>1108</v>
      </c>
      <c r="I350">
        <f t="shared" si="44"/>
        <v>0</v>
      </c>
      <c r="J350" t="s">
        <v>1074</v>
      </c>
      <c r="K350" s="5">
        <v>20</v>
      </c>
      <c r="L350" t="str">
        <f>Table_DataFromNL[[#This Row],[PROFILECODE]]&amp;"-"&amp;Table_DataFromNL[[#This Row],[RULENAME]]</f>
        <v>CP128-SPECIAL_x8_x9_20 _TWICE</v>
      </c>
      <c r="M350" t="e">
        <f t="shared" si="45"/>
        <v>#N/A</v>
      </c>
      <c r="N350" t="e">
        <f t="shared" si="46"/>
        <v>#N/A</v>
      </c>
    </row>
    <row r="351" spans="1:14" hidden="1" x14ac:dyDescent="0.45">
      <c r="A351" t="str">
        <f t="shared" si="47"/>
        <v>CP128-Sample Only</v>
      </c>
      <c r="B351" t="s">
        <v>344</v>
      </c>
      <c r="C351" t="str">
        <f t="shared" si="40"/>
        <v>Tucker</v>
      </c>
      <c r="D351" t="str">
        <f t="shared" si="41"/>
        <v>Y</v>
      </c>
      <c r="E351" t="s">
        <v>1130</v>
      </c>
      <c r="F351" t="str">
        <f t="shared" si="42"/>
        <v>Sample Only</v>
      </c>
      <c r="G351">
        <f t="shared" si="43"/>
        <v>0</v>
      </c>
      <c r="H351" t="s">
        <v>1109</v>
      </c>
      <c r="I351">
        <f t="shared" si="44"/>
        <v>0</v>
      </c>
      <c r="J351" t="s">
        <v>1074</v>
      </c>
      <c r="K351" s="5">
        <v>10</v>
      </c>
      <c r="L351" t="str">
        <f>Table_DataFromNL[[#This Row],[PROFILECODE]]&amp;"-"&amp;Table_DataFromNL[[#This Row],[RULENAME]]</f>
        <v>CP128-Sample Only</v>
      </c>
      <c r="M351" t="e">
        <f t="shared" si="45"/>
        <v>#N/A</v>
      </c>
      <c r="N351" t="e">
        <f t="shared" si="46"/>
        <v>#N/A</v>
      </c>
    </row>
    <row r="352" spans="1:14" hidden="1" x14ac:dyDescent="0.45">
      <c r="A352" t="str">
        <f t="shared" si="47"/>
        <v>CP128-Unit Below 250 mL</v>
      </c>
      <c r="B352" t="s">
        <v>344</v>
      </c>
      <c r="C352" t="str">
        <f t="shared" si="40"/>
        <v>Tucker</v>
      </c>
      <c r="D352" t="str">
        <f t="shared" si="41"/>
        <v>Y</v>
      </c>
      <c r="E352" t="s">
        <v>1130</v>
      </c>
      <c r="F352" t="str">
        <f t="shared" si="42"/>
        <v>Unit Below 250 mL</v>
      </c>
      <c r="G352">
        <f t="shared" si="43"/>
        <v>0</v>
      </c>
      <c r="H352" t="s">
        <v>1110</v>
      </c>
      <c r="I352">
        <f t="shared" si="44"/>
        <v>0</v>
      </c>
      <c r="J352" t="s">
        <v>1074</v>
      </c>
      <c r="K352" s="5">
        <v>5</v>
      </c>
      <c r="L352" t="str">
        <f>Table_DataFromNL[[#This Row],[PROFILECODE]]&amp;"-"&amp;Table_DataFromNL[[#This Row],[RULENAME]]</f>
        <v>CP128-Unit Below 250 mL</v>
      </c>
      <c r="M352" t="e">
        <f t="shared" si="45"/>
        <v>#N/A</v>
      </c>
      <c r="N352" t="e">
        <f t="shared" si="46"/>
        <v>#N/A</v>
      </c>
    </row>
    <row r="353" spans="1:14" hidden="1" x14ac:dyDescent="0.45">
      <c r="A353" t="str">
        <f t="shared" si="47"/>
        <v>CP128-Unit above 250 mL/underdraw</v>
      </c>
      <c r="B353" t="s">
        <v>344</v>
      </c>
      <c r="C353" t="str">
        <f t="shared" si="40"/>
        <v>Tucker</v>
      </c>
      <c r="D353" t="str">
        <f t="shared" si="41"/>
        <v>Y</v>
      </c>
      <c r="E353" t="s">
        <v>1130</v>
      </c>
      <c r="F353" t="str">
        <f t="shared" si="42"/>
        <v>Unit above 250 mL/underdraw</v>
      </c>
      <c r="G353">
        <f t="shared" si="43"/>
        <v>0</v>
      </c>
      <c r="H353" t="s">
        <v>1111</v>
      </c>
      <c r="I353">
        <f t="shared" si="44"/>
        <v>0</v>
      </c>
      <c r="J353" t="s">
        <v>1074</v>
      </c>
      <c r="K353" s="5">
        <v>10</v>
      </c>
      <c r="L353" t="str">
        <f>Table_DataFromNL[[#This Row],[PROFILECODE]]&amp;"-"&amp;Table_DataFromNL[[#This Row],[RULENAME]]</f>
        <v>CP128-Unit above 250 mL/underdraw</v>
      </c>
      <c r="M353" t="e">
        <f t="shared" si="45"/>
        <v>#N/A</v>
      </c>
      <c r="N353" t="e">
        <f t="shared" si="46"/>
        <v>#N/A</v>
      </c>
    </row>
    <row r="354" spans="1:14" hidden="1" x14ac:dyDescent="0.45">
      <c r="A354" t="str">
        <f t="shared" si="47"/>
        <v>CP128-RETURN - Buddy referral  -BONUS</v>
      </c>
      <c r="B354" t="s">
        <v>344</v>
      </c>
      <c r="C354" t="str">
        <f t="shared" si="40"/>
        <v>Tucker</v>
      </c>
      <c r="D354" t="str">
        <f t="shared" si="41"/>
        <v>Y</v>
      </c>
      <c r="E354" t="s">
        <v>1130</v>
      </c>
      <c r="F354" t="str">
        <f t="shared" si="42"/>
        <v>RETURN - Buddy referral  -BONUS</v>
      </c>
      <c r="G354" t="str">
        <f t="shared" si="43"/>
        <v>Marketing</v>
      </c>
      <c r="H354" t="s">
        <v>73</v>
      </c>
      <c r="I354">
        <f t="shared" si="44"/>
        <v>50</v>
      </c>
      <c r="J354" t="s">
        <v>1112</v>
      </c>
      <c r="K354" s="5">
        <v>50</v>
      </c>
      <c r="L354" t="str">
        <f>Table_DataFromNL[[#This Row],[PROFILECODE]]&amp;"-"&amp;Table_DataFromNL[[#This Row],[RULENAME]]</f>
        <v>CP128-Referral</v>
      </c>
      <c r="M354" t="str">
        <f t="shared" si="45"/>
        <v>CP128-RETURN - Buddy referral  -BONUS</v>
      </c>
      <c r="N354" t="e">
        <f t="shared" si="46"/>
        <v>#N/A</v>
      </c>
    </row>
    <row r="355" spans="1:14" hidden="1" x14ac:dyDescent="0.45">
      <c r="A355" t="str">
        <f t="shared" si="47"/>
        <v>CP128-P Anti-D Pre-Existing Standard</v>
      </c>
      <c r="B355" t="s">
        <v>344</v>
      </c>
      <c r="C355" t="str">
        <f t="shared" si="40"/>
        <v>Tucker</v>
      </c>
      <c r="D355" t="str">
        <f t="shared" si="41"/>
        <v>Y</v>
      </c>
      <c r="E355" t="s">
        <v>1130</v>
      </c>
      <c r="F355" t="str">
        <f t="shared" si="42"/>
        <v>P Anti-D Pre-Existing Standard</v>
      </c>
      <c r="G355" t="str">
        <f t="shared" si="43"/>
        <v>Specialty</v>
      </c>
      <c r="H355" t="s">
        <v>946</v>
      </c>
      <c r="I355" t="str">
        <f t="shared" si="44"/>
        <v>RETURN - 1st don of the week -STD</v>
      </c>
      <c r="J355" t="s">
        <v>1113</v>
      </c>
      <c r="K355" s="5">
        <v>50</v>
      </c>
      <c r="L355" t="str">
        <f>Table_DataFromNL[[#This Row],[PROFILECODE]]&amp;"-"&amp;Table_DataFromNL[[#This Row],[RULENAME]]</f>
        <v>CP128-P Anti-D Pre-Existing Standard</v>
      </c>
      <c r="M355" t="str">
        <f t="shared" si="45"/>
        <v>CP128-P Anti-D Pre-Existing Standard</v>
      </c>
      <c r="N355" t="str">
        <f t="shared" si="46"/>
        <v>CP128-P Anti-D Pre-Existing Standard</v>
      </c>
    </row>
    <row r="356" spans="1:14" hidden="1" x14ac:dyDescent="0.45">
      <c r="A356" t="str">
        <f t="shared" si="47"/>
        <v>CP128-P CMV Standard</v>
      </c>
      <c r="B356" t="s">
        <v>344</v>
      </c>
      <c r="C356" t="str">
        <f t="shared" si="40"/>
        <v>Tucker</v>
      </c>
      <c r="D356" t="str">
        <f t="shared" si="41"/>
        <v>Y</v>
      </c>
      <c r="E356" t="s">
        <v>1130</v>
      </c>
      <c r="F356" t="str">
        <f t="shared" si="42"/>
        <v>P CMV Standard</v>
      </c>
      <c r="G356" t="str">
        <f t="shared" si="43"/>
        <v>Specialty</v>
      </c>
      <c r="H356" t="s">
        <v>948</v>
      </c>
      <c r="I356" t="str">
        <f t="shared" si="44"/>
        <v>RETURN - 1st don of the week -STD</v>
      </c>
      <c r="J356" t="s">
        <v>1113</v>
      </c>
      <c r="K356" s="5">
        <v>40</v>
      </c>
      <c r="L356" t="str">
        <f>Table_DataFromNL[[#This Row],[PROFILECODE]]&amp;"-"&amp;Table_DataFromNL[[#This Row],[RULENAME]]</f>
        <v>CP128-P CMV Standard</v>
      </c>
      <c r="M356" t="str">
        <f t="shared" si="45"/>
        <v>CP128-P CMV Standard</v>
      </c>
      <c r="N356" t="str">
        <f t="shared" si="46"/>
        <v>CP128-P CMV Standard</v>
      </c>
    </row>
    <row r="357" spans="1:14" hidden="1" x14ac:dyDescent="0.45">
      <c r="A357" t="str">
        <f t="shared" si="47"/>
        <v>CP128-RETURN - 1st don of the week -STD</v>
      </c>
      <c r="B357" t="s">
        <v>344</v>
      </c>
      <c r="C357" t="str">
        <f t="shared" si="40"/>
        <v>Tucker</v>
      </c>
      <c r="D357" t="str">
        <f t="shared" si="41"/>
        <v>Y</v>
      </c>
      <c r="E357" t="s">
        <v>1130</v>
      </c>
      <c r="F357" t="str">
        <f t="shared" si="42"/>
        <v>RETURN - 1st don of the week -STD</v>
      </c>
      <c r="G357" t="str">
        <f t="shared" si="43"/>
        <v>Marketing</v>
      </c>
      <c r="H357" t="s">
        <v>1114</v>
      </c>
      <c r="I357">
        <f t="shared" si="44"/>
        <v>0</v>
      </c>
      <c r="J357" t="s">
        <v>1113</v>
      </c>
      <c r="K357" s="5">
        <v>40</v>
      </c>
      <c r="L357" t="str">
        <f>Table_DataFromNL[[#This Row],[PROFILECODE]]&amp;"-"&amp;Table_DataFromNL[[#This Row],[RULENAME]]</f>
        <v>CP128-P NSP NONEU Standard</v>
      </c>
      <c r="M357" t="str">
        <f t="shared" si="45"/>
        <v>CP128-RETURN - 1st don of the week -STD</v>
      </c>
      <c r="N357" t="e">
        <f t="shared" si="46"/>
        <v>#N/A</v>
      </c>
    </row>
    <row r="358" spans="1:14" hidden="1" x14ac:dyDescent="0.45">
      <c r="A358" t="str">
        <f t="shared" si="47"/>
        <v>CP128-RETURN - 1st don of the week -STD</v>
      </c>
      <c r="B358" t="s">
        <v>344</v>
      </c>
      <c r="C358" t="str">
        <f t="shared" si="40"/>
        <v>Tucker</v>
      </c>
      <c r="D358" t="str">
        <f t="shared" si="41"/>
        <v>Y</v>
      </c>
      <c r="E358" t="s">
        <v>1130</v>
      </c>
      <c r="F358" t="str">
        <f t="shared" si="42"/>
        <v>RETURN - 1st don of the week -STD</v>
      </c>
      <c r="G358" t="str">
        <f t="shared" si="43"/>
        <v>Marketing</v>
      </c>
      <c r="H358" t="s">
        <v>1115</v>
      </c>
      <c r="I358">
        <f t="shared" si="44"/>
        <v>23</v>
      </c>
      <c r="J358" t="s">
        <v>1113</v>
      </c>
      <c r="K358" s="5">
        <v>40</v>
      </c>
      <c r="L358" t="str">
        <f>Table_DataFromNL[[#This Row],[PROFILECODE]]&amp;"-"&amp;Table_DataFromNL[[#This Row],[RULENAME]]</f>
        <v>CP128-P NSP NS Standard</v>
      </c>
      <c r="M358" t="str">
        <f t="shared" si="45"/>
        <v>CP128-RETURN - 1st don of the week -STD</v>
      </c>
      <c r="N358" t="e">
        <f t="shared" si="46"/>
        <v>#N/A</v>
      </c>
    </row>
    <row r="359" spans="1:14" hidden="1" x14ac:dyDescent="0.45">
      <c r="A359" t="str">
        <f t="shared" si="47"/>
        <v>CP128-P Normal Source PL Standard</v>
      </c>
      <c r="B359" t="s">
        <v>344</v>
      </c>
      <c r="C359" t="str">
        <f t="shared" si="40"/>
        <v>Tucker</v>
      </c>
      <c r="D359" t="str">
        <f t="shared" si="41"/>
        <v>Y</v>
      </c>
      <c r="E359" t="s">
        <v>1130</v>
      </c>
      <c r="F359" t="str">
        <f t="shared" si="42"/>
        <v>P Normal Source PL Standard</v>
      </c>
      <c r="G359" t="str">
        <f t="shared" si="43"/>
        <v>Marketing</v>
      </c>
      <c r="H359" t="s">
        <v>1033</v>
      </c>
      <c r="I359">
        <f t="shared" si="44"/>
        <v>0</v>
      </c>
      <c r="J359" t="s">
        <v>1113</v>
      </c>
      <c r="K359" s="5">
        <v>40</v>
      </c>
      <c r="L359" t="str">
        <f>Table_DataFromNL[[#This Row],[PROFILECODE]]&amp;"-"&amp;Table_DataFromNL[[#This Row],[RULENAME]]</f>
        <v>CP128-P Normal Source PL Standard</v>
      </c>
      <c r="M359" t="e">
        <f t="shared" si="45"/>
        <v>#N/A</v>
      </c>
      <c r="N359" t="e">
        <f t="shared" si="46"/>
        <v>#N/A</v>
      </c>
    </row>
    <row r="360" spans="1:14" hidden="1" x14ac:dyDescent="0.45">
      <c r="A360" t="str">
        <f t="shared" si="47"/>
        <v>CP128-P Pre-VIP NS Standard</v>
      </c>
      <c r="B360" t="s">
        <v>344</v>
      </c>
      <c r="C360" t="str">
        <f t="shared" si="40"/>
        <v>Tucker</v>
      </c>
      <c r="D360" t="str">
        <f t="shared" si="41"/>
        <v>Y</v>
      </c>
      <c r="E360" t="s">
        <v>1130</v>
      </c>
      <c r="F360" t="str">
        <f t="shared" si="42"/>
        <v>P Pre-VIP NS Standard</v>
      </c>
      <c r="G360" t="str">
        <f t="shared" si="43"/>
        <v>Specialty</v>
      </c>
      <c r="H360" t="s">
        <v>1010</v>
      </c>
      <c r="I360" t="str">
        <f t="shared" si="44"/>
        <v>RETURN - 1st don of the week -STD</v>
      </c>
      <c r="J360" t="s">
        <v>1113</v>
      </c>
      <c r="K360" s="5">
        <v>40</v>
      </c>
      <c r="L360" t="str">
        <f>Table_DataFromNL[[#This Row],[PROFILECODE]]&amp;"-"&amp;Table_DataFromNL[[#This Row],[RULENAME]]</f>
        <v>CP128-P Pre-VIP NS Standard</v>
      </c>
      <c r="M360" t="str">
        <f t="shared" si="45"/>
        <v>CP128-P Pre-VIP NS Standard</v>
      </c>
      <c r="N360" t="str">
        <f t="shared" si="46"/>
        <v>CP128-P Pre-VIP NS Standard</v>
      </c>
    </row>
    <row r="361" spans="1:14" hidden="1" x14ac:dyDescent="0.45">
      <c r="A361" t="str">
        <f t="shared" si="47"/>
        <v>CP128-P RSV Pre-Existing Standard</v>
      </c>
      <c r="B361" t="s">
        <v>344</v>
      </c>
      <c r="C361" t="str">
        <f t="shared" si="40"/>
        <v>Tucker</v>
      </c>
      <c r="D361" t="str">
        <f t="shared" si="41"/>
        <v>Y</v>
      </c>
      <c r="E361" t="s">
        <v>1130</v>
      </c>
      <c r="F361" t="str">
        <f t="shared" si="42"/>
        <v>P RSV Pre-Existing Standard</v>
      </c>
      <c r="G361" t="str">
        <f t="shared" si="43"/>
        <v>Specialty</v>
      </c>
      <c r="H361" t="s">
        <v>955</v>
      </c>
      <c r="I361" t="str">
        <f t="shared" si="44"/>
        <v>RETURN - 1st don of the week -STD</v>
      </c>
      <c r="J361" t="s">
        <v>1113</v>
      </c>
      <c r="K361" s="5">
        <v>40</v>
      </c>
      <c r="L361" t="str">
        <f>Table_DataFromNL[[#This Row],[PROFILECODE]]&amp;"-"&amp;Table_DataFromNL[[#This Row],[RULENAME]]</f>
        <v>CP128-P RSV Pre-Existing Standard</v>
      </c>
      <c r="M361" t="str">
        <f t="shared" si="45"/>
        <v>CP128-P RSV Pre-Existing Standard</v>
      </c>
      <c r="N361" t="str">
        <f t="shared" si="46"/>
        <v>CP128-P RSV Pre-Existing Standard</v>
      </c>
    </row>
    <row r="362" spans="1:14" hidden="1" x14ac:dyDescent="0.45">
      <c r="A362" t="str">
        <f t="shared" si="47"/>
        <v>CP128-P VIP A Standard</v>
      </c>
      <c r="B362" t="s">
        <v>344</v>
      </c>
      <c r="C362" t="str">
        <f t="shared" si="40"/>
        <v>Tucker</v>
      </c>
      <c r="D362" t="str">
        <f t="shared" si="41"/>
        <v>Y</v>
      </c>
      <c r="E362" t="s">
        <v>1130</v>
      </c>
      <c r="F362" t="str">
        <f t="shared" si="42"/>
        <v>P VIP A Standard</v>
      </c>
      <c r="G362" t="str">
        <f t="shared" si="43"/>
        <v>Specialty</v>
      </c>
      <c r="H362" t="s">
        <v>1011</v>
      </c>
      <c r="I362" t="str">
        <f t="shared" si="44"/>
        <v>RETURN - 1st don of the week -STD</v>
      </c>
      <c r="J362" t="s">
        <v>1113</v>
      </c>
      <c r="K362" s="5">
        <v>45</v>
      </c>
      <c r="L362" t="str">
        <f>Table_DataFromNL[[#This Row],[PROFILECODE]]&amp;"-"&amp;Table_DataFromNL[[#This Row],[RULENAME]]</f>
        <v>CP128-P VIP A Standard</v>
      </c>
      <c r="M362" t="str">
        <f t="shared" si="45"/>
        <v>CP128-P VIP A Standard</v>
      </c>
      <c r="N362" t="str">
        <f t="shared" si="46"/>
        <v>CP128-P VIP A Standard</v>
      </c>
    </row>
    <row r="363" spans="1:14" hidden="1" x14ac:dyDescent="0.45">
      <c r="A363" t="str">
        <f t="shared" si="47"/>
        <v>CP128-P VIP AB Standard</v>
      </c>
      <c r="B363" t="s">
        <v>344</v>
      </c>
      <c r="C363" t="str">
        <f t="shared" si="40"/>
        <v>Tucker</v>
      </c>
      <c r="D363" t="str">
        <f t="shared" si="41"/>
        <v>Y</v>
      </c>
      <c r="E363" t="s">
        <v>1130</v>
      </c>
      <c r="F363" t="str">
        <f t="shared" si="42"/>
        <v>P VIP AB Standard</v>
      </c>
      <c r="G363" t="str">
        <f t="shared" si="43"/>
        <v>Specialty</v>
      </c>
      <c r="H363" t="s">
        <v>1012</v>
      </c>
      <c r="I363" t="str">
        <f t="shared" si="44"/>
        <v>RETURN - 1st don of the week -STD</v>
      </c>
      <c r="J363" t="s">
        <v>1113</v>
      </c>
      <c r="K363" s="5">
        <v>45</v>
      </c>
      <c r="L363" t="str">
        <f>Table_DataFromNL[[#This Row],[PROFILECODE]]&amp;"-"&amp;Table_DataFromNL[[#This Row],[RULENAME]]</f>
        <v>CP128-P VIP AB Standard</v>
      </c>
      <c r="M363" t="str">
        <f t="shared" si="45"/>
        <v>CP128-P VIP AB Standard</v>
      </c>
      <c r="N363" t="str">
        <f t="shared" si="46"/>
        <v>CP128-P VIP AB Standard</v>
      </c>
    </row>
    <row r="364" spans="1:14" hidden="1" x14ac:dyDescent="0.45">
      <c r="A364" t="str">
        <f t="shared" si="47"/>
        <v>CP128-P VZV Standard</v>
      </c>
      <c r="B364" t="s">
        <v>344</v>
      </c>
      <c r="C364" t="str">
        <f t="shared" si="40"/>
        <v>Tucker</v>
      </c>
      <c r="D364" t="str">
        <f t="shared" si="41"/>
        <v>Y</v>
      </c>
      <c r="E364" t="s">
        <v>1130</v>
      </c>
      <c r="F364" t="str">
        <f t="shared" si="42"/>
        <v>P VZV Standard</v>
      </c>
      <c r="G364" t="str">
        <f t="shared" si="43"/>
        <v>Specialty</v>
      </c>
      <c r="H364" t="s">
        <v>971</v>
      </c>
      <c r="I364" t="str">
        <f t="shared" si="44"/>
        <v>RETURN - 1st don of the week -STD</v>
      </c>
      <c r="J364" t="s">
        <v>1113</v>
      </c>
      <c r="K364" s="5">
        <v>50</v>
      </c>
      <c r="L364" t="str">
        <f>Table_DataFromNL[[#This Row],[PROFILECODE]]&amp;"-"&amp;Table_DataFromNL[[#This Row],[RULENAME]]</f>
        <v>CP128-P VZV Standard</v>
      </c>
      <c r="M364" t="str">
        <f t="shared" si="45"/>
        <v>CP128-P VZV Standard</v>
      </c>
      <c r="N364" t="str">
        <f t="shared" si="46"/>
        <v>CP128-P VZV Standard</v>
      </c>
    </row>
    <row r="365" spans="1:14" hidden="1" x14ac:dyDescent="0.45">
      <c r="A365" t="str">
        <f t="shared" si="47"/>
        <v>CP128-PVZV Pre-Existing Standard</v>
      </c>
      <c r="B365" t="s">
        <v>344</v>
      </c>
      <c r="C365" t="str">
        <f t="shared" si="40"/>
        <v>Tucker</v>
      </c>
      <c r="D365" t="str">
        <f t="shared" si="41"/>
        <v>Y</v>
      </c>
      <c r="E365" t="s">
        <v>1130</v>
      </c>
      <c r="F365" t="str">
        <f t="shared" si="42"/>
        <v>PVZV Pre-Existing Standard</v>
      </c>
      <c r="G365" t="str">
        <f t="shared" si="43"/>
        <v>Specialty</v>
      </c>
      <c r="H365" t="s">
        <v>972</v>
      </c>
      <c r="I365" t="str">
        <f t="shared" si="44"/>
        <v>RETURN - 1st don of the week -STD</v>
      </c>
      <c r="J365" t="s">
        <v>1113</v>
      </c>
      <c r="K365" s="5">
        <v>50</v>
      </c>
      <c r="L365" t="str">
        <f>Table_DataFromNL[[#This Row],[PROFILECODE]]&amp;"-"&amp;Table_DataFromNL[[#This Row],[RULENAME]]</f>
        <v>CP128-PVZV Pre-Existing Standard</v>
      </c>
      <c r="M365" t="str">
        <f t="shared" si="45"/>
        <v>CP128-PVZV Pre-Existing Standard</v>
      </c>
      <c r="N365" t="str">
        <f t="shared" si="46"/>
        <v>CP128-PVZV Pre-Existing Standard</v>
      </c>
    </row>
    <row r="366" spans="1:14" hidden="1" x14ac:dyDescent="0.45">
      <c r="A366" t="str">
        <f t="shared" si="47"/>
        <v>CP133-1st Responder-Medical</v>
      </c>
      <c r="B366" t="s">
        <v>500</v>
      </c>
      <c r="C366" t="str">
        <f t="shared" si="40"/>
        <v>Mobile Mont</v>
      </c>
      <c r="D366" t="str">
        <f t="shared" si="41"/>
        <v>Y</v>
      </c>
      <c r="E366" t="s">
        <v>1133</v>
      </c>
      <c r="F366" t="str">
        <f t="shared" si="42"/>
        <v>1st Responder-Medical</v>
      </c>
      <c r="G366">
        <f t="shared" si="43"/>
        <v>0</v>
      </c>
      <c r="H366" t="s">
        <v>1053</v>
      </c>
      <c r="I366">
        <f t="shared" si="44"/>
        <v>0</v>
      </c>
      <c r="J366" t="s">
        <v>1054</v>
      </c>
      <c r="K366" s="5">
        <v>5</v>
      </c>
      <c r="L366" t="str">
        <f>Table_DataFromNL[[#This Row],[PROFILECODE]]&amp;"-"&amp;Table_DataFromNL[[#This Row],[RULENAME]]</f>
        <v>CP133-1st Responder-Medical</v>
      </c>
      <c r="M366" t="e">
        <f t="shared" si="45"/>
        <v>#N/A</v>
      </c>
      <c r="N366" t="e">
        <f t="shared" si="46"/>
        <v>#N/A</v>
      </c>
    </row>
    <row r="367" spans="1:14" x14ac:dyDescent="0.45">
      <c r="A367" t="str">
        <f t="shared" si="47"/>
        <v>CP133-2X Week Anti-D Pre-Existing</v>
      </c>
      <c r="B367" t="s">
        <v>500</v>
      </c>
      <c r="C367" t="str">
        <f t="shared" si="40"/>
        <v>Mobile Mont</v>
      </c>
      <c r="D367" t="str">
        <f t="shared" si="41"/>
        <v>Y</v>
      </c>
      <c r="E367" t="s">
        <v>1133</v>
      </c>
      <c r="F367" t="str">
        <f t="shared" si="42"/>
        <v>2X Week Anti-D Pre-Existing</v>
      </c>
      <c r="G367" t="str">
        <f t="shared" si="43"/>
        <v>Specialty</v>
      </c>
      <c r="H367" t="s">
        <v>942</v>
      </c>
      <c r="I367" t="str">
        <f t="shared" si="44"/>
        <v>RETURN - 2nd don of the week -BONUS</v>
      </c>
      <c r="J367" t="s">
        <v>1054</v>
      </c>
      <c r="K367" s="5">
        <v>80</v>
      </c>
      <c r="L367" t="str">
        <f>Table_DataFromNL[[#This Row],[PROFILECODE]]&amp;"-"&amp;Table_DataFromNL[[#This Row],[RULENAME]]</f>
        <v>CP133-2X Week Anti-D Pre-Existing</v>
      </c>
      <c r="M367" t="str">
        <f t="shared" si="45"/>
        <v>CP133-2X Week Anti-D Pre-Existing</v>
      </c>
      <c r="N367" t="str">
        <f t="shared" si="46"/>
        <v>CP133-2X Week Anti-D Pre-Existing</v>
      </c>
    </row>
    <row r="368" spans="1:14" hidden="1" x14ac:dyDescent="0.45">
      <c r="A368" t="str">
        <f t="shared" si="47"/>
        <v>CP133-2X Week P Anti-D</v>
      </c>
      <c r="B368" t="s">
        <v>500</v>
      </c>
      <c r="C368" t="str">
        <f t="shared" si="40"/>
        <v>Mobile Mont</v>
      </c>
      <c r="D368" t="str">
        <f t="shared" si="41"/>
        <v>Y</v>
      </c>
      <c r="E368" t="s">
        <v>1133</v>
      </c>
      <c r="F368" t="str">
        <f t="shared" si="42"/>
        <v>2X Week P Anti-D</v>
      </c>
      <c r="G368" t="str">
        <f t="shared" si="43"/>
        <v>Specialty</v>
      </c>
      <c r="H368" t="s">
        <v>943</v>
      </c>
      <c r="I368" t="str">
        <f t="shared" si="44"/>
        <v>RETURN - 2nd don of the week -BONUS</v>
      </c>
      <c r="J368" t="s">
        <v>1054</v>
      </c>
      <c r="K368" s="5">
        <v>80</v>
      </c>
      <c r="L368" t="str">
        <f>Table_DataFromNL[[#This Row],[PROFILECODE]]&amp;"-"&amp;Table_DataFromNL[[#This Row],[RULENAME]]</f>
        <v>CP133-2X Week P Anti-D</v>
      </c>
      <c r="M368" t="str">
        <f t="shared" si="45"/>
        <v>CP133-2X Week P Anti-D</v>
      </c>
      <c r="N368" t="str">
        <f t="shared" si="46"/>
        <v>CP133-2X Week P Anti-D</v>
      </c>
    </row>
    <row r="369" spans="1:14" hidden="1" x14ac:dyDescent="0.45">
      <c r="A369" t="str">
        <f t="shared" si="47"/>
        <v>CP133-2X Week P CMV</v>
      </c>
      <c r="B369" t="s">
        <v>500</v>
      </c>
      <c r="C369" t="str">
        <f t="shared" si="40"/>
        <v>Mobile Mont</v>
      </c>
      <c r="D369" t="str">
        <f t="shared" si="41"/>
        <v>Y</v>
      </c>
      <c r="E369" t="s">
        <v>1133</v>
      </c>
      <c r="F369" t="str">
        <f t="shared" si="42"/>
        <v>2X Week P CMV</v>
      </c>
      <c r="G369" t="str">
        <f t="shared" si="43"/>
        <v>Specialty</v>
      </c>
      <c r="H369" t="s">
        <v>944</v>
      </c>
      <c r="I369" t="str">
        <f t="shared" si="44"/>
        <v>RETURN - 2nd don of the week -BONUS</v>
      </c>
      <c r="J369" t="s">
        <v>1054</v>
      </c>
      <c r="K369" s="5">
        <v>50</v>
      </c>
      <c r="L369" t="str">
        <f>Table_DataFromNL[[#This Row],[PROFILECODE]]&amp;"-"&amp;Table_DataFromNL[[#This Row],[RULENAME]]</f>
        <v>CP133-2X Week P CMV</v>
      </c>
      <c r="M369" t="str">
        <f t="shared" si="45"/>
        <v>CP133-2X Week P CMV</v>
      </c>
      <c r="N369" t="str">
        <f t="shared" si="46"/>
        <v>CP133-2X Week P CMV</v>
      </c>
    </row>
    <row r="370" spans="1:14" hidden="1" x14ac:dyDescent="0.45">
      <c r="A370" t="str">
        <f t="shared" si="47"/>
        <v>CP133-2X Week P HBS</v>
      </c>
      <c r="B370" t="s">
        <v>500</v>
      </c>
      <c r="C370" t="str">
        <f t="shared" si="40"/>
        <v>Mobile Mont</v>
      </c>
      <c r="D370" t="str">
        <f t="shared" si="41"/>
        <v>Y</v>
      </c>
      <c r="E370" t="s">
        <v>1133</v>
      </c>
      <c r="F370" t="str">
        <f t="shared" si="42"/>
        <v>2X Week P HBS</v>
      </c>
      <c r="G370" t="str">
        <f t="shared" si="43"/>
        <v>Specialty</v>
      </c>
      <c r="H370" t="s">
        <v>961</v>
      </c>
      <c r="I370" t="str">
        <f t="shared" si="44"/>
        <v>RETURN - 2nd don of the week -BONUS</v>
      </c>
      <c r="J370" t="s">
        <v>1054</v>
      </c>
      <c r="K370" s="5">
        <v>100</v>
      </c>
      <c r="L370" t="str">
        <f>Table_DataFromNL[[#This Row],[PROFILECODE]]&amp;"-"&amp;Table_DataFromNL[[#This Row],[RULENAME]]</f>
        <v>CP133-2X Week P HBS</v>
      </c>
      <c r="M370" t="str">
        <f t="shared" si="45"/>
        <v>CP133-2X Week P HBS</v>
      </c>
      <c r="N370" t="str">
        <f t="shared" si="46"/>
        <v>CP133-2X Week P HBS</v>
      </c>
    </row>
    <row r="371" spans="1:14" hidden="1" x14ac:dyDescent="0.45">
      <c r="A371" t="str">
        <f t="shared" si="47"/>
        <v>CP133-2X Week P HBS Pre-Existing</v>
      </c>
      <c r="B371" t="s">
        <v>500</v>
      </c>
      <c r="C371" t="str">
        <f t="shared" si="40"/>
        <v>Mobile Mont</v>
      </c>
      <c r="D371" t="str">
        <f t="shared" si="41"/>
        <v>Y</v>
      </c>
      <c r="E371" t="s">
        <v>1133</v>
      </c>
      <c r="F371" t="str">
        <f t="shared" si="42"/>
        <v>2X Week P HBS Pre-Existing</v>
      </c>
      <c r="G371" t="str">
        <f t="shared" si="43"/>
        <v>Specialty</v>
      </c>
      <c r="H371" t="s">
        <v>962</v>
      </c>
      <c r="I371" t="str">
        <f t="shared" si="44"/>
        <v>RETURN - 2nd don of the week -BONUS</v>
      </c>
      <c r="J371" t="s">
        <v>1054</v>
      </c>
      <c r="K371" s="5">
        <v>100</v>
      </c>
      <c r="L371" t="str">
        <f>Table_DataFromNL[[#This Row],[PROFILECODE]]&amp;"-"&amp;Table_DataFromNL[[#This Row],[RULENAME]]</f>
        <v>CP133-2X Week P HBS Pre-Existing</v>
      </c>
      <c r="M371" t="str">
        <f t="shared" si="45"/>
        <v>CP133-2X Week P HBS Pre-Existing</v>
      </c>
      <c r="N371" t="str">
        <f t="shared" si="46"/>
        <v>CP133-2X Week P HBS Pre-Existing</v>
      </c>
    </row>
    <row r="372" spans="1:14" hidden="1" x14ac:dyDescent="0.45">
      <c r="A372" t="str">
        <f t="shared" si="47"/>
        <v>CP133-RETURN - 2nd don of the week -BONUS</v>
      </c>
      <c r="B372" t="s">
        <v>500</v>
      </c>
      <c r="C372" t="str">
        <f t="shared" si="40"/>
        <v>Mobile Mont</v>
      </c>
      <c r="D372" t="str">
        <f t="shared" si="41"/>
        <v>Y</v>
      </c>
      <c r="E372" t="s">
        <v>1133</v>
      </c>
      <c r="F372" t="str">
        <f t="shared" si="42"/>
        <v>RETURN - 2nd don of the week -BONUS</v>
      </c>
      <c r="G372" t="str">
        <f t="shared" si="43"/>
        <v>Marketing</v>
      </c>
      <c r="H372" t="s">
        <v>1055</v>
      </c>
      <c r="I372">
        <f t="shared" si="44"/>
        <v>26</v>
      </c>
      <c r="J372" t="s">
        <v>1054</v>
      </c>
      <c r="K372" s="5">
        <v>50</v>
      </c>
      <c r="L372" t="str">
        <f>Table_DataFromNL[[#This Row],[PROFILECODE]]&amp;"-"&amp;Table_DataFromNL[[#This Row],[RULENAME]]</f>
        <v>CP133-2X Week P NSP NS</v>
      </c>
      <c r="M372" t="str">
        <f t="shared" si="45"/>
        <v>CP133-RETURN - 2nd don of the week -BONUS</v>
      </c>
      <c r="N372" t="e">
        <f t="shared" si="46"/>
        <v>#N/A</v>
      </c>
    </row>
    <row r="373" spans="1:14" hidden="1" x14ac:dyDescent="0.45">
      <c r="A373" t="str">
        <f t="shared" si="47"/>
        <v>CP133-RETURN - 2nd don of the week -BONUS</v>
      </c>
      <c r="B373" t="s">
        <v>500</v>
      </c>
      <c r="C373" t="str">
        <f t="shared" si="40"/>
        <v>Mobile Mont</v>
      </c>
      <c r="D373" t="str">
        <f t="shared" si="41"/>
        <v>Y</v>
      </c>
      <c r="E373" t="s">
        <v>1133</v>
      </c>
      <c r="F373" t="str">
        <f t="shared" si="42"/>
        <v>RETURN - 2nd don of the week -BONUS</v>
      </c>
      <c r="G373" t="str">
        <f t="shared" si="43"/>
        <v>Marketing</v>
      </c>
      <c r="H373" t="s">
        <v>1056</v>
      </c>
      <c r="I373" t="str">
        <f t="shared" si="44"/>
        <v>RETURN - 2nd don of the week -BONUS</v>
      </c>
      <c r="J373" t="s">
        <v>1054</v>
      </c>
      <c r="K373" s="5">
        <v>50</v>
      </c>
      <c r="L373" t="str">
        <f>Table_DataFromNL[[#This Row],[PROFILECODE]]&amp;"-"&amp;Table_DataFromNL[[#This Row],[RULENAME]]</f>
        <v>CP133-2X Week P NSP Non EU</v>
      </c>
      <c r="M373" t="str">
        <f t="shared" si="45"/>
        <v>CP133-RETURN - 2nd don of the week -BONUS</v>
      </c>
      <c r="N373" t="e">
        <f t="shared" si="46"/>
        <v>#N/A</v>
      </c>
    </row>
    <row r="374" spans="1:14" hidden="1" x14ac:dyDescent="0.45">
      <c r="A374" t="str">
        <f t="shared" si="47"/>
        <v>CP133-2X Week P Normal Source PL</v>
      </c>
      <c r="B374" t="s">
        <v>500</v>
      </c>
      <c r="C374" t="str">
        <f t="shared" si="40"/>
        <v>Mobile Mont</v>
      </c>
      <c r="D374" t="str">
        <f t="shared" si="41"/>
        <v>Y</v>
      </c>
      <c r="E374" t="s">
        <v>1133</v>
      </c>
      <c r="F374" t="str">
        <f t="shared" si="42"/>
        <v>2X Week P Normal Source PL</v>
      </c>
      <c r="G374" t="str">
        <f t="shared" si="43"/>
        <v>Specialty</v>
      </c>
      <c r="H374" t="s">
        <v>1026</v>
      </c>
      <c r="I374" t="str">
        <f t="shared" si="44"/>
        <v>RETURN - 2nd don of the week -BONUS</v>
      </c>
      <c r="J374" t="s">
        <v>1054</v>
      </c>
      <c r="K374" s="5">
        <v>50</v>
      </c>
      <c r="L374" t="str">
        <f>Table_DataFromNL[[#This Row],[PROFILECODE]]&amp;"-"&amp;Table_DataFromNL[[#This Row],[RULENAME]]</f>
        <v>CP133-2X Week P Normal Source PL</v>
      </c>
      <c r="M374" t="e">
        <f t="shared" si="45"/>
        <v>#N/A</v>
      </c>
      <c r="N374" t="e">
        <f t="shared" si="46"/>
        <v>#N/A</v>
      </c>
    </row>
    <row r="375" spans="1:14" hidden="1" x14ac:dyDescent="0.45">
      <c r="A375" t="str">
        <f t="shared" si="47"/>
        <v>CP133-2X Week P Pre-VIP NS</v>
      </c>
      <c r="B375" t="s">
        <v>500</v>
      </c>
      <c r="C375" t="str">
        <f t="shared" si="40"/>
        <v>Mobile Mont</v>
      </c>
      <c r="D375" t="str">
        <f t="shared" si="41"/>
        <v>Y</v>
      </c>
      <c r="E375" t="s">
        <v>1133</v>
      </c>
      <c r="F375" t="str">
        <f t="shared" si="42"/>
        <v>2X Week P Pre-VIP NS</v>
      </c>
      <c r="G375" t="str">
        <f t="shared" si="43"/>
        <v>Specialty</v>
      </c>
      <c r="H375" t="s">
        <v>1006</v>
      </c>
      <c r="I375" t="str">
        <f t="shared" si="44"/>
        <v>RETURN - 2nd don of the week -BONUS</v>
      </c>
      <c r="J375" t="s">
        <v>1054</v>
      </c>
      <c r="K375" s="5">
        <v>50</v>
      </c>
      <c r="L375" t="str">
        <f>Table_DataFromNL[[#This Row],[PROFILECODE]]&amp;"-"&amp;Table_DataFromNL[[#This Row],[RULENAME]]</f>
        <v>CP133-2X Week P Pre-VIP NS</v>
      </c>
      <c r="M375" t="str">
        <f t="shared" si="45"/>
        <v>CP133-2X Week P Pre-VIP NS</v>
      </c>
      <c r="N375" t="str">
        <f t="shared" si="46"/>
        <v>CP133-2X Week P Pre-VIP NS</v>
      </c>
    </row>
    <row r="376" spans="1:14" hidden="1" x14ac:dyDescent="0.45">
      <c r="A376" t="str">
        <f t="shared" si="47"/>
        <v>CP133-2X Week P RSV Pre-Existing</v>
      </c>
      <c r="B376" t="s">
        <v>500</v>
      </c>
      <c r="C376" t="str">
        <f t="shared" si="40"/>
        <v>Mobile Mont</v>
      </c>
      <c r="D376" t="str">
        <f t="shared" si="41"/>
        <v>Y</v>
      </c>
      <c r="E376" t="s">
        <v>1133</v>
      </c>
      <c r="F376" t="str">
        <f t="shared" si="42"/>
        <v>2X Week P RSV Pre-Existing</v>
      </c>
      <c r="G376" t="str">
        <f t="shared" si="43"/>
        <v>Specialty</v>
      </c>
      <c r="H376" t="s">
        <v>945</v>
      </c>
      <c r="I376" t="str">
        <f t="shared" si="44"/>
        <v>RETURN - 2nd don of the week -BONUS</v>
      </c>
      <c r="J376" t="s">
        <v>1054</v>
      </c>
      <c r="K376" s="5">
        <v>60</v>
      </c>
      <c r="L376" t="str">
        <f>Table_DataFromNL[[#This Row],[PROFILECODE]]&amp;"-"&amp;Table_DataFromNL[[#This Row],[RULENAME]]</f>
        <v>CP133-2X Week P RSV Pre-Existing</v>
      </c>
      <c r="M376" t="str">
        <f t="shared" si="45"/>
        <v>CP133-2X Week P RSV Pre-Existing</v>
      </c>
      <c r="N376" t="str">
        <f t="shared" si="46"/>
        <v>CP133-2X Week P RSV Pre-Existing</v>
      </c>
    </row>
    <row r="377" spans="1:14" hidden="1" x14ac:dyDescent="0.45">
      <c r="A377" t="str">
        <f t="shared" si="47"/>
        <v>CP133-2X Week P Rabies</v>
      </c>
      <c r="B377" t="s">
        <v>500</v>
      </c>
      <c r="C377" t="str">
        <f t="shared" si="40"/>
        <v>Mobile Mont</v>
      </c>
      <c r="D377" t="str">
        <f t="shared" si="41"/>
        <v>Y</v>
      </c>
      <c r="E377" t="s">
        <v>1133</v>
      </c>
      <c r="F377" t="str">
        <f t="shared" si="42"/>
        <v>2X Week P Rabies</v>
      </c>
      <c r="G377" t="str">
        <f t="shared" si="43"/>
        <v>Specialty</v>
      </c>
      <c r="H377" t="s">
        <v>973</v>
      </c>
      <c r="I377" t="str">
        <f t="shared" si="44"/>
        <v>RETURN - 2nd don of the week -BONUS</v>
      </c>
      <c r="J377" t="s">
        <v>1054</v>
      </c>
      <c r="K377" s="5">
        <v>100</v>
      </c>
      <c r="L377" t="str">
        <f>Table_DataFromNL[[#This Row],[PROFILECODE]]&amp;"-"&amp;Table_DataFromNL[[#This Row],[RULENAME]]</f>
        <v>CP133-2X Week P Rabies</v>
      </c>
      <c r="M377" t="str">
        <f t="shared" si="45"/>
        <v>CP133-2X Week P Rabies</v>
      </c>
      <c r="N377" t="str">
        <f t="shared" si="46"/>
        <v>CP133-2X Week P Rabies</v>
      </c>
    </row>
    <row r="378" spans="1:14" hidden="1" x14ac:dyDescent="0.45">
      <c r="A378" t="str">
        <f t="shared" si="47"/>
        <v>CP133-2X Week P Rabies HT</v>
      </c>
      <c r="B378" t="s">
        <v>500</v>
      </c>
      <c r="C378" t="str">
        <f t="shared" si="40"/>
        <v>Mobile Mont</v>
      </c>
      <c r="D378" t="str">
        <f t="shared" si="41"/>
        <v>Y</v>
      </c>
      <c r="E378" t="s">
        <v>1133</v>
      </c>
      <c r="F378" t="str">
        <f t="shared" si="42"/>
        <v>2X Week P Rabies HT</v>
      </c>
      <c r="G378" t="str">
        <f t="shared" si="43"/>
        <v>Specialty</v>
      </c>
      <c r="H378" t="s">
        <v>974</v>
      </c>
      <c r="I378" t="str">
        <f t="shared" si="44"/>
        <v>RETURN - 2nd don of the week -BONUS</v>
      </c>
      <c r="J378" t="s">
        <v>1054</v>
      </c>
      <c r="K378" s="5">
        <v>100</v>
      </c>
      <c r="L378" t="str">
        <f>Table_DataFromNL[[#This Row],[PROFILECODE]]&amp;"-"&amp;Table_DataFromNL[[#This Row],[RULENAME]]</f>
        <v>CP133-2X Week P Rabies HT</v>
      </c>
      <c r="M378" t="str">
        <f t="shared" si="45"/>
        <v>CP133-2X Week P Rabies HT</v>
      </c>
      <c r="N378" t="str">
        <f t="shared" si="46"/>
        <v>CP133-2X Week P Rabies HT</v>
      </c>
    </row>
    <row r="379" spans="1:14" hidden="1" x14ac:dyDescent="0.45">
      <c r="A379" t="str">
        <f t="shared" si="47"/>
        <v>CP133-2X Week P Tetanus</v>
      </c>
      <c r="B379" t="s">
        <v>500</v>
      </c>
      <c r="C379" t="str">
        <f t="shared" si="40"/>
        <v>Mobile Mont</v>
      </c>
      <c r="D379" t="str">
        <f t="shared" si="41"/>
        <v>Y</v>
      </c>
      <c r="E379" t="s">
        <v>1133</v>
      </c>
      <c r="F379" t="str">
        <f t="shared" si="42"/>
        <v>2X Week P Tetanus</v>
      </c>
      <c r="G379" t="str">
        <f t="shared" si="43"/>
        <v>Specialty</v>
      </c>
      <c r="H379" t="s">
        <v>965</v>
      </c>
      <c r="I379" t="str">
        <f t="shared" si="44"/>
        <v>RETURN - 2nd don of the week -BONUS</v>
      </c>
      <c r="J379" t="s">
        <v>1054</v>
      </c>
      <c r="K379" s="5">
        <v>100</v>
      </c>
      <c r="L379" t="str">
        <f>Table_DataFromNL[[#This Row],[PROFILECODE]]&amp;"-"&amp;Table_DataFromNL[[#This Row],[RULENAME]]</f>
        <v>CP133-2X Week P Tetanus</v>
      </c>
      <c r="M379" t="str">
        <f t="shared" si="45"/>
        <v>CP133-2X Week P Tetanus</v>
      </c>
      <c r="N379" t="str">
        <f t="shared" si="46"/>
        <v>CP133-2X Week P Tetanus</v>
      </c>
    </row>
    <row r="380" spans="1:14" hidden="1" x14ac:dyDescent="0.45">
      <c r="A380" t="str">
        <f t="shared" si="47"/>
        <v>CP133-2X Week P Tetanus PE</v>
      </c>
      <c r="B380" t="s">
        <v>500</v>
      </c>
      <c r="C380" t="str">
        <f t="shared" si="40"/>
        <v>Mobile Mont</v>
      </c>
      <c r="D380" t="str">
        <f t="shared" si="41"/>
        <v>Y</v>
      </c>
      <c r="E380" t="s">
        <v>1133</v>
      </c>
      <c r="F380" t="str">
        <f t="shared" si="42"/>
        <v>2X Week P Tetanus PE</v>
      </c>
      <c r="G380" t="str">
        <f t="shared" si="43"/>
        <v>Specialty</v>
      </c>
      <c r="H380" t="s">
        <v>966</v>
      </c>
      <c r="I380" t="str">
        <f t="shared" si="44"/>
        <v>RETURN - 2nd don of the week -BONUS</v>
      </c>
      <c r="J380" t="s">
        <v>1054</v>
      </c>
      <c r="K380" s="5">
        <v>100</v>
      </c>
      <c r="L380" t="str">
        <f>Table_DataFromNL[[#This Row],[PROFILECODE]]&amp;"-"&amp;Table_DataFromNL[[#This Row],[RULENAME]]</f>
        <v>CP133-2X Week P Tetanus PE</v>
      </c>
      <c r="M380" t="str">
        <f t="shared" si="45"/>
        <v>CP133-2X Week P Tetanus PE</v>
      </c>
      <c r="N380" t="str">
        <f t="shared" si="46"/>
        <v>CP133-2X Week P Tetanus PE</v>
      </c>
    </row>
    <row r="381" spans="1:14" hidden="1" x14ac:dyDescent="0.45">
      <c r="A381" t="str">
        <f t="shared" si="47"/>
        <v>CP133-2X Week P VIP A</v>
      </c>
      <c r="B381" t="s">
        <v>500</v>
      </c>
      <c r="C381" t="str">
        <f t="shared" si="40"/>
        <v>Mobile Mont</v>
      </c>
      <c r="D381" t="str">
        <f t="shared" si="41"/>
        <v>Y</v>
      </c>
      <c r="E381" t="s">
        <v>1133</v>
      </c>
      <c r="F381" t="str">
        <f t="shared" si="42"/>
        <v>2X Week P VIP A</v>
      </c>
      <c r="G381" t="str">
        <f t="shared" si="43"/>
        <v>Specialty</v>
      </c>
      <c r="H381" t="s">
        <v>1007</v>
      </c>
      <c r="I381" t="str">
        <f t="shared" si="44"/>
        <v>RETURN - 2nd don of the week -BONUS</v>
      </c>
      <c r="J381" t="s">
        <v>1054</v>
      </c>
      <c r="K381" s="5">
        <v>100</v>
      </c>
      <c r="L381" t="str">
        <f>Table_DataFromNL[[#This Row],[PROFILECODE]]&amp;"-"&amp;Table_DataFromNL[[#This Row],[RULENAME]]</f>
        <v>CP133-2X Week P VIP A</v>
      </c>
      <c r="M381" t="str">
        <f t="shared" si="45"/>
        <v>CP133-2X Week P VIP A</v>
      </c>
      <c r="N381" t="str">
        <f t="shared" si="46"/>
        <v>CP133-2X Week P VIP A</v>
      </c>
    </row>
    <row r="382" spans="1:14" hidden="1" x14ac:dyDescent="0.45">
      <c r="A382" t="str">
        <f t="shared" si="47"/>
        <v>CP133-2X Week P VIP AB</v>
      </c>
      <c r="B382" t="s">
        <v>500</v>
      </c>
      <c r="C382" t="str">
        <f t="shared" si="40"/>
        <v>Mobile Mont</v>
      </c>
      <c r="D382" t="str">
        <f t="shared" si="41"/>
        <v>Y</v>
      </c>
      <c r="E382" t="s">
        <v>1133</v>
      </c>
      <c r="F382" t="str">
        <f t="shared" si="42"/>
        <v>2X Week P VIP AB</v>
      </c>
      <c r="G382" t="str">
        <f t="shared" si="43"/>
        <v>Specialty</v>
      </c>
      <c r="H382" t="s">
        <v>1008</v>
      </c>
      <c r="I382" t="str">
        <f t="shared" si="44"/>
        <v>RETURN - 2nd don of the week -BONUS</v>
      </c>
      <c r="J382" t="s">
        <v>1054</v>
      </c>
      <c r="K382" s="5">
        <v>100</v>
      </c>
      <c r="L382" t="str">
        <f>Table_DataFromNL[[#This Row],[PROFILECODE]]&amp;"-"&amp;Table_DataFromNL[[#This Row],[RULENAME]]</f>
        <v>CP133-2X Week P VIP AB</v>
      </c>
      <c r="M382" t="str">
        <f t="shared" si="45"/>
        <v>CP133-2X Week P VIP AB</v>
      </c>
      <c r="N382" t="str">
        <f t="shared" si="46"/>
        <v>CP133-2X Week P VIP AB</v>
      </c>
    </row>
    <row r="383" spans="1:14" hidden="1" x14ac:dyDescent="0.45">
      <c r="A383" t="str">
        <f t="shared" si="47"/>
        <v>CP133-RETURN - 5th don of the month -BONUS</v>
      </c>
      <c r="B383" t="s">
        <v>500</v>
      </c>
      <c r="C383" t="str">
        <f t="shared" si="40"/>
        <v>Mobile Mont</v>
      </c>
      <c r="D383" t="str">
        <f t="shared" si="41"/>
        <v>Y</v>
      </c>
      <c r="E383" t="s">
        <v>1133</v>
      </c>
      <c r="F383" t="str">
        <f t="shared" si="42"/>
        <v>RETURN - 5th don of the month -BONUS</v>
      </c>
      <c r="G383" t="str">
        <f t="shared" si="43"/>
        <v>Marketing</v>
      </c>
      <c r="H383" t="s">
        <v>1057</v>
      </c>
      <c r="I383">
        <f t="shared" si="44"/>
        <v>27</v>
      </c>
      <c r="J383" t="s">
        <v>1054</v>
      </c>
      <c r="K383" s="5">
        <v>20</v>
      </c>
      <c r="L383" t="str">
        <f>Table_DataFromNL[[#This Row],[PROFILECODE]]&amp;"-"&amp;Table_DataFromNL[[#This Row],[RULENAME]]</f>
        <v>CP133-5X Month</v>
      </c>
      <c r="M383" t="str">
        <f t="shared" si="45"/>
        <v>CP133-RETURN - 5th don of the month -BONUS</v>
      </c>
      <c r="N383" t="e">
        <f t="shared" si="46"/>
        <v>#N/A</v>
      </c>
    </row>
    <row r="384" spans="1:14" hidden="1" x14ac:dyDescent="0.45">
      <c r="A384" t="str">
        <f t="shared" si="47"/>
        <v>CP133-RETURN - 6th don of the month -BONUS</v>
      </c>
      <c r="B384" t="s">
        <v>500</v>
      </c>
      <c r="C384" t="str">
        <f t="shared" si="40"/>
        <v>Mobile Mont</v>
      </c>
      <c r="D384" t="str">
        <f t="shared" si="41"/>
        <v>Y</v>
      </c>
      <c r="E384" t="s">
        <v>1133</v>
      </c>
      <c r="F384" t="str">
        <f t="shared" si="42"/>
        <v>RETURN - 6th don of the month -BONUS</v>
      </c>
      <c r="G384" t="str">
        <f t="shared" si="43"/>
        <v>Marketing</v>
      </c>
      <c r="H384" t="s">
        <v>1058</v>
      </c>
      <c r="I384">
        <f t="shared" si="44"/>
        <v>28</v>
      </c>
      <c r="J384" t="s">
        <v>1054</v>
      </c>
      <c r="K384" s="5">
        <v>20</v>
      </c>
      <c r="L384" t="str">
        <f>Table_DataFromNL[[#This Row],[PROFILECODE]]&amp;"-"&amp;Table_DataFromNL[[#This Row],[RULENAME]]</f>
        <v>CP133-6X Month</v>
      </c>
      <c r="M384" t="str">
        <f t="shared" si="45"/>
        <v>CP133-RETURN - 6th don of the month -BONUS</v>
      </c>
      <c r="N384" t="e">
        <f t="shared" si="46"/>
        <v>#N/A</v>
      </c>
    </row>
    <row r="385" spans="1:14" hidden="1" x14ac:dyDescent="0.45">
      <c r="A385" t="str">
        <f t="shared" si="47"/>
        <v>CP133-College ID Standard Bonus</v>
      </c>
      <c r="B385" t="s">
        <v>500</v>
      </c>
      <c r="C385" t="str">
        <f t="shared" si="40"/>
        <v>Mobile Mont</v>
      </c>
      <c r="D385" t="str">
        <f t="shared" si="41"/>
        <v>Y</v>
      </c>
      <c r="E385" t="s">
        <v>1133</v>
      </c>
      <c r="F385" t="str">
        <f t="shared" si="42"/>
        <v>College ID Standard Bonus</v>
      </c>
      <c r="G385">
        <f t="shared" si="43"/>
        <v>0</v>
      </c>
      <c r="H385" t="s">
        <v>1062</v>
      </c>
      <c r="I385">
        <f t="shared" si="44"/>
        <v>0</v>
      </c>
      <c r="J385" t="s">
        <v>1054</v>
      </c>
      <c r="K385" s="5">
        <v>5</v>
      </c>
      <c r="L385" t="str">
        <f>Table_DataFromNL[[#This Row],[PROFILECODE]]&amp;"-"&amp;Table_DataFromNL[[#This Row],[RULENAME]]</f>
        <v>CP133-College ID Standard Bonus</v>
      </c>
      <c r="M385" t="e">
        <f t="shared" si="45"/>
        <v>#N/A</v>
      </c>
      <c r="N385" t="e">
        <f t="shared" si="46"/>
        <v>#N/A</v>
      </c>
    </row>
    <row r="386" spans="1:14" hidden="1" x14ac:dyDescent="0.45">
      <c r="A386" t="str">
        <f t="shared" si="47"/>
        <v>CP133-Employee Donor</v>
      </c>
      <c r="B386" t="s">
        <v>500</v>
      </c>
      <c r="C386" t="str">
        <f t="shared" ref="C386:C449" si="48">VLOOKUP(B386,CenterLU,2,FALSE)</f>
        <v>Mobile Mont</v>
      </c>
      <c r="D386" t="str">
        <f t="shared" ref="D386:D449" si="49">VLOOKUP(B386,CenterLU,3,FALSE)</f>
        <v>Y</v>
      </c>
      <c r="E386" t="s">
        <v>1133</v>
      </c>
      <c r="F386" t="str">
        <f t="shared" ref="F386:F449" si="50">IF(VLOOKUP(H386,RULENAMELU,3,FALSE)=0,H386,VLOOKUP(H386,RULENAMELU,3,FALSE))</f>
        <v>Employee Donor</v>
      </c>
      <c r="G386">
        <f t="shared" ref="G386:G449" si="51">VLOOKUP(H386,RULENAMELU,4,FALSE)</f>
        <v>0</v>
      </c>
      <c r="H386" t="s">
        <v>1063</v>
      </c>
      <c r="I386">
        <f t="shared" ref="I386:I449" si="52">VLOOKUP(H386,RULENAMELU,5,FALSE)</f>
        <v>0</v>
      </c>
      <c r="J386" t="s">
        <v>1054</v>
      </c>
      <c r="K386" s="5">
        <v>90</v>
      </c>
      <c r="L386" t="str">
        <f>Table_DataFromNL[[#This Row],[PROFILECODE]]&amp;"-"&amp;Table_DataFromNL[[#This Row],[RULENAME]]</f>
        <v>CP133-Employee Donor</v>
      </c>
      <c r="M386" t="e">
        <f t="shared" ref="M386:M449" si="53">IFERROR(VLOOKUP(A386,PaychangesLU,1,FALSE),VLOOKUP(A386,SpecialtyCheckLU,1,FALSE))</f>
        <v>#N/A</v>
      </c>
      <c r="N386" t="e">
        <f t="shared" ref="N386:N449" si="54">VLOOKUP(A386,SpecialtyCheckLU,1,FALSE)</f>
        <v>#N/A</v>
      </c>
    </row>
    <row r="387" spans="1:14" hidden="1" x14ac:dyDescent="0.45">
      <c r="A387" t="str">
        <f t="shared" ref="A387:A450" si="55">B387&amp;"-"&amp;F387</f>
        <v>CP133-Military ID</v>
      </c>
      <c r="B387" t="s">
        <v>500</v>
      </c>
      <c r="C387" t="str">
        <f t="shared" si="48"/>
        <v>Mobile Mont</v>
      </c>
      <c r="D387" t="str">
        <f t="shared" si="49"/>
        <v>Y</v>
      </c>
      <c r="E387" t="s">
        <v>1133</v>
      </c>
      <c r="F387" t="str">
        <f t="shared" si="50"/>
        <v>Military ID</v>
      </c>
      <c r="G387">
        <f t="shared" si="51"/>
        <v>0</v>
      </c>
      <c r="H387" t="s">
        <v>1064</v>
      </c>
      <c r="I387">
        <f t="shared" si="52"/>
        <v>0</v>
      </c>
      <c r="J387" t="s">
        <v>1054</v>
      </c>
      <c r="K387" s="5">
        <v>5</v>
      </c>
      <c r="L387" t="str">
        <f>Table_DataFromNL[[#This Row],[PROFILECODE]]&amp;"-"&amp;Table_DataFromNL[[#This Row],[RULENAME]]</f>
        <v>CP133-Military ID</v>
      </c>
      <c r="M387" t="e">
        <f t="shared" si="53"/>
        <v>#N/A</v>
      </c>
      <c r="N387" t="e">
        <f t="shared" si="54"/>
        <v>#N/A</v>
      </c>
    </row>
    <row r="388" spans="1:14" hidden="1" x14ac:dyDescent="0.45">
      <c r="A388" t="str">
        <f t="shared" si="55"/>
        <v>CP133-NEW DONOR -1st</v>
      </c>
      <c r="B388" t="s">
        <v>500</v>
      </c>
      <c r="C388" t="str">
        <f t="shared" si="48"/>
        <v>Mobile Mont</v>
      </c>
      <c r="D388" t="str">
        <f t="shared" si="49"/>
        <v>Y</v>
      </c>
      <c r="E388" t="s">
        <v>1133</v>
      </c>
      <c r="F388" t="str">
        <f t="shared" si="50"/>
        <v>NEW DONOR -1st</v>
      </c>
      <c r="G388" t="str">
        <f t="shared" si="51"/>
        <v>Marketing</v>
      </c>
      <c r="H388" t="s">
        <v>1065</v>
      </c>
      <c r="I388">
        <f t="shared" si="52"/>
        <v>1</v>
      </c>
      <c r="J388" t="s">
        <v>1054</v>
      </c>
      <c r="K388" s="5">
        <v>100</v>
      </c>
      <c r="L388" t="str">
        <f>Table_DataFromNL[[#This Row],[PROFILECODE]]&amp;"-"&amp;Table_DataFromNL[[#This Row],[RULENAME]]</f>
        <v>CP133-New Donor 1st Visit-Bonus</v>
      </c>
      <c r="M388" t="str">
        <f t="shared" si="53"/>
        <v>CP133-NEW DONOR -1st</v>
      </c>
      <c r="N388" t="e">
        <f t="shared" si="54"/>
        <v>#N/A</v>
      </c>
    </row>
    <row r="389" spans="1:14" hidden="1" x14ac:dyDescent="0.45">
      <c r="A389" t="str">
        <f t="shared" si="55"/>
        <v>CP133-NEW DONOR -2nd</v>
      </c>
      <c r="B389" t="s">
        <v>500</v>
      </c>
      <c r="C389" t="str">
        <f t="shared" si="48"/>
        <v>Mobile Mont</v>
      </c>
      <c r="D389" t="str">
        <f t="shared" si="49"/>
        <v>Y</v>
      </c>
      <c r="E389" t="s">
        <v>1133</v>
      </c>
      <c r="F389" t="str">
        <f t="shared" si="50"/>
        <v>NEW DONOR -2nd</v>
      </c>
      <c r="G389" t="str">
        <f t="shared" si="51"/>
        <v>Marketing</v>
      </c>
      <c r="H389" t="s">
        <v>1066</v>
      </c>
      <c r="I389">
        <f t="shared" si="52"/>
        <v>2</v>
      </c>
      <c r="J389" t="s">
        <v>1054</v>
      </c>
      <c r="K389" s="5">
        <v>100</v>
      </c>
      <c r="L389" t="str">
        <f>Table_DataFromNL[[#This Row],[PROFILECODE]]&amp;"-"&amp;Table_DataFromNL[[#This Row],[RULENAME]]</f>
        <v>CP133-New Donor 2nd Visit-Bonus</v>
      </c>
      <c r="M389" t="str">
        <f t="shared" si="53"/>
        <v>CP133-NEW DONOR -2nd</v>
      </c>
      <c r="N389" t="e">
        <f t="shared" si="54"/>
        <v>#N/A</v>
      </c>
    </row>
    <row r="390" spans="1:14" hidden="1" x14ac:dyDescent="0.45">
      <c r="A390" t="str">
        <f t="shared" si="55"/>
        <v>CP133-NEW DONOR -3rd</v>
      </c>
      <c r="B390" t="s">
        <v>500</v>
      </c>
      <c r="C390" t="str">
        <f t="shared" si="48"/>
        <v>Mobile Mont</v>
      </c>
      <c r="D390" t="str">
        <f t="shared" si="49"/>
        <v>Y</v>
      </c>
      <c r="E390" t="s">
        <v>1133</v>
      </c>
      <c r="F390" t="str">
        <f t="shared" si="50"/>
        <v>NEW DONOR -3rd</v>
      </c>
      <c r="G390" t="str">
        <f t="shared" si="51"/>
        <v>Marketing</v>
      </c>
      <c r="H390" t="s">
        <v>1067</v>
      </c>
      <c r="I390">
        <f t="shared" si="52"/>
        <v>3</v>
      </c>
      <c r="J390" t="s">
        <v>1054</v>
      </c>
      <c r="K390" s="5">
        <v>100</v>
      </c>
      <c r="L390" t="str">
        <f>Table_DataFromNL[[#This Row],[PROFILECODE]]&amp;"-"&amp;Table_DataFromNL[[#This Row],[RULENAME]]</f>
        <v>CP133-New Donor 3rd Visit-Bonus</v>
      </c>
      <c r="M390" t="str">
        <f t="shared" si="53"/>
        <v>CP133-NEW DONOR -3rd</v>
      </c>
      <c r="N390" t="e">
        <f t="shared" si="54"/>
        <v>#N/A</v>
      </c>
    </row>
    <row r="391" spans="1:14" hidden="1" x14ac:dyDescent="0.45">
      <c r="A391" t="str">
        <f t="shared" si="55"/>
        <v>CP133-NEW DONOR -4th</v>
      </c>
      <c r="B391" t="s">
        <v>500</v>
      </c>
      <c r="C391" t="str">
        <f t="shared" si="48"/>
        <v>Mobile Mont</v>
      </c>
      <c r="D391" t="str">
        <f t="shared" si="49"/>
        <v>Y</v>
      </c>
      <c r="E391" t="s">
        <v>1133</v>
      </c>
      <c r="F391" t="str">
        <f t="shared" si="50"/>
        <v>NEW DONOR -4th</v>
      </c>
      <c r="G391" t="str">
        <f t="shared" si="51"/>
        <v>Marketing</v>
      </c>
      <c r="H391" t="s">
        <v>1068</v>
      </c>
      <c r="I391">
        <f t="shared" si="52"/>
        <v>4</v>
      </c>
      <c r="J391" t="s">
        <v>1054</v>
      </c>
      <c r="K391" s="5">
        <v>100</v>
      </c>
      <c r="L391" t="str">
        <f>Table_DataFromNL[[#This Row],[PROFILECODE]]&amp;"-"&amp;Table_DataFromNL[[#This Row],[RULENAME]]</f>
        <v>CP133-New Donor 4th Visit-Bonus</v>
      </c>
      <c r="M391" t="str">
        <f t="shared" si="53"/>
        <v>CP133-NEW DONOR -4th</v>
      </c>
      <c r="N391" t="e">
        <f t="shared" si="54"/>
        <v>#N/A</v>
      </c>
    </row>
    <row r="392" spans="1:14" hidden="1" x14ac:dyDescent="0.45">
      <c r="A392" t="str">
        <f t="shared" si="55"/>
        <v>CP133-NEW DONOR -5th</v>
      </c>
      <c r="B392" t="s">
        <v>500</v>
      </c>
      <c r="C392" t="str">
        <f t="shared" si="48"/>
        <v>Mobile Mont</v>
      </c>
      <c r="D392" t="str">
        <f t="shared" si="49"/>
        <v>Y</v>
      </c>
      <c r="E392" t="s">
        <v>1133</v>
      </c>
      <c r="F392" t="str">
        <f t="shared" si="50"/>
        <v>NEW DONOR -5th</v>
      </c>
      <c r="G392" t="str">
        <f t="shared" si="51"/>
        <v>Marketing</v>
      </c>
      <c r="H392" t="s">
        <v>1069</v>
      </c>
      <c r="I392">
        <f t="shared" si="52"/>
        <v>5</v>
      </c>
      <c r="J392" t="s">
        <v>1054</v>
      </c>
      <c r="K392" s="5">
        <v>100</v>
      </c>
      <c r="L392" t="str">
        <f>Table_DataFromNL[[#This Row],[PROFILECODE]]&amp;"-"&amp;Table_DataFromNL[[#This Row],[RULENAME]]</f>
        <v>CP133-New Donor 5th Visit-Bonus</v>
      </c>
      <c r="M392" t="str">
        <f t="shared" si="53"/>
        <v>CP133-NEW DONOR -5th</v>
      </c>
      <c r="N392" t="e">
        <f t="shared" si="54"/>
        <v>#N/A</v>
      </c>
    </row>
    <row r="393" spans="1:14" hidden="1" x14ac:dyDescent="0.45">
      <c r="A393" t="str">
        <f t="shared" si="55"/>
        <v>CP133-NEW DONOR -6th</v>
      </c>
      <c r="B393" t="s">
        <v>500</v>
      </c>
      <c r="C393" t="str">
        <f t="shared" si="48"/>
        <v>Mobile Mont</v>
      </c>
      <c r="D393" t="str">
        <f t="shared" si="49"/>
        <v>Y</v>
      </c>
      <c r="E393" t="s">
        <v>1133</v>
      </c>
      <c r="F393" t="str">
        <f t="shared" si="50"/>
        <v>NEW DONOR -6th</v>
      </c>
      <c r="G393" t="str">
        <f t="shared" si="51"/>
        <v>Marketing</v>
      </c>
      <c r="H393" t="s">
        <v>1070</v>
      </c>
      <c r="I393">
        <f t="shared" si="52"/>
        <v>6</v>
      </c>
      <c r="J393" t="s">
        <v>1054</v>
      </c>
      <c r="K393" s="5">
        <v>100</v>
      </c>
      <c r="L393" t="str">
        <f>Table_DataFromNL[[#This Row],[PROFILECODE]]&amp;"-"&amp;Table_DataFromNL[[#This Row],[RULENAME]]</f>
        <v>CP133-New Donor 6th Visit-Bonus</v>
      </c>
      <c r="M393" t="str">
        <f t="shared" si="53"/>
        <v>CP133-NEW DONOR -6th</v>
      </c>
      <c r="N393" t="e">
        <f t="shared" si="54"/>
        <v>#N/A</v>
      </c>
    </row>
    <row r="394" spans="1:14" hidden="1" x14ac:dyDescent="0.45">
      <c r="A394" t="str">
        <f t="shared" si="55"/>
        <v>CP133-NEW DONOR -7th</v>
      </c>
      <c r="B394" t="s">
        <v>500</v>
      </c>
      <c r="C394" t="str">
        <f t="shared" si="48"/>
        <v>Mobile Mont</v>
      </c>
      <c r="D394" t="str">
        <f t="shared" si="49"/>
        <v>Y</v>
      </c>
      <c r="E394" t="s">
        <v>1133</v>
      </c>
      <c r="F394" t="str">
        <f t="shared" si="50"/>
        <v>NEW DONOR -7th</v>
      </c>
      <c r="G394" t="str">
        <f t="shared" si="51"/>
        <v>Marketing</v>
      </c>
      <c r="H394" t="s">
        <v>1071</v>
      </c>
      <c r="I394">
        <f t="shared" si="52"/>
        <v>7</v>
      </c>
      <c r="J394" t="s">
        <v>1054</v>
      </c>
      <c r="K394" s="5">
        <v>40</v>
      </c>
      <c r="L394" t="str">
        <f>Table_DataFromNL[[#This Row],[PROFILECODE]]&amp;"-"&amp;Table_DataFromNL[[#This Row],[RULENAME]]</f>
        <v>CP133-New Donor 7th Visit-Bonus</v>
      </c>
      <c r="M394" t="str">
        <f t="shared" si="53"/>
        <v>CP133-NEW DONOR -7th</v>
      </c>
      <c r="N394" t="e">
        <f t="shared" si="54"/>
        <v>#N/A</v>
      </c>
    </row>
    <row r="395" spans="1:14" hidden="1" x14ac:dyDescent="0.45">
      <c r="A395" t="str">
        <f t="shared" si="55"/>
        <v>CP133-NEW DONOR -8th</v>
      </c>
      <c r="B395" t="s">
        <v>500</v>
      </c>
      <c r="C395" t="str">
        <f t="shared" si="48"/>
        <v>Mobile Mont</v>
      </c>
      <c r="D395" t="str">
        <f t="shared" si="49"/>
        <v>Y</v>
      </c>
      <c r="E395" t="s">
        <v>1133</v>
      </c>
      <c r="F395" t="str">
        <f t="shared" si="50"/>
        <v>NEW DONOR -8th</v>
      </c>
      <c r="G395" t="str">
        <f t="shared" si="51"/>
        <v>Marketing</v>
      </c>
      <c r="H395" t="s">
        <v>1072</v>
      </c>
      <c r="I395">
        <f t="shared" si="52"/>
        <v>8</v>
      </c>
      <c r="J395" t="s">
        <v>1054</v>
      </c>
      <c r="K395" s="5">
        <v>40</v>
      </c>
      <c r="L395" t="str">
        <f>Table_DataFromNL[[#This Row],[PROFILECODE]]&amp;"-"&amp;Table_DataFromNL[[#This Row],[RULENAME]]</f>
        <v>CP133-New Donor 8th Visit-Bonus</v>
      </c>
      <c r="M395" t="str">
        <f t="shared" si="53"/>
        <v>CP133-NEW DONOR -8th</v>
      </c>
      <c r="N395" t="e">
        <f t="shared" si="54"/>
        <v>#N/A</v>
      </c>
    </row>
    <row r="396" spans="1:14" hidden="1" x14ac:dyDescent="0.45">
      <c r="A396" t="str">
        <f t="shared" si="55"/>
        <v>CP133-Vaccinia - 1st Donation</v>
      </c>
      <c r="B396" t="s">
        <v>500</v>
      </c>
      <c r="C396" t="str">
        <f t="shared" si="48"/>
        <v>Mobile Mont</v>
      </c>
      <c r="D396" t="str">
        <f t="shared" si="49"/>
        <v>Y</v>
      </c>
      <c r="E396" t="s">
        <v>1133</v>
      </c>
      <c r="F396" t="str">
        <f t="shared" si="50"/>
        <v>Vaccinia - 1st Donation</v>
      </c>
      <c r="G396" t="str">
        <f t="shared" si="51"/>
        <v>Specialty</v>
      </c>
      <c r="H396" t="s">
        <v>957</v>
      </c>
      <c r="I396">
        <f t="shared" si="52"/>
        <v>0</v>
      </c>
      <c r="J396" t="s">
        <v>1054</v>
      </c>
      <c r="K396" s="5">
        <v>150</v>
      </c>
      <c r="L396" t="str">
        <f>Table_DataFromNL[[#This Row],[PROFILECODE]]&amp;"-"&amp;Table_DataFromNL[[#This Row],[RULENAME]]</f>
        <v>CP133-Vaccinia - 1st Donation</v>
      </c>
      <c r="M396" t="str">
        <f t="shared" si="53"/>
        <v>CP133-Vaccinia - 1st Donation</v>
      </c>
      <c r="N396" t="str">
        <f t="shared" si="54"/>
        <v>CP133-Vaccinia - 1st Donation</v>
      </c>
    </row>
    <row r="397" spans="1:14" hidden="1" x14ac:dyDescent="0.45">
      <c r="A397" t="str">
        <f t="shared" si="55"/>
        <v>CP133-Vaccinia - 2nd Donation</v>
      </c>
      <c r="B397" t="s">
        <v>500</v>
      </c>
      <c r="C397" t="str">
        <f t="shared" si="48"/>
        <v>Mobile Mont</v>
      </c>
      <c r="D397" t="str">
        <f t="shared" si="49"/>
        <v>Y</v>
      </c>
      <c r="E397" t="s">
        <v>1133</v>
      </c>
      <c r="F397" t="str">
        <f t="shared" si="50"/>
        <v>Vaccinia - 2nd Donation</v>
      </c>
      <c r="G397" t="str">
        <f t="shared" si="51"/>
        <v>Specialty</v>
      </c>
      <c r="H397" t="s">
        <v>958</v>
      </c>
      <c r="I397">
        <f t="shared" si="52"/>
        <v>0</v>
      </c>
      <c r="J397" t="s">
        <v>1054</v>
      </c>
      <c r="K397" s="5">
        <v>250</v>
      </c>
      <c r="L397" t="str">
        <f>Table_DataFromNL[[#This Row],[PROFILECODE]]&amp;"-"&amp;Table_DataFromNL[[#This Row],[RULENAME]]</f>
        <v>CP133-Vaccinia - 2nd Donation</v>
      </c>
      <c r="M397" t="str">
        <f t="shared" si="53"/>
        <v>CP133-Vaccinia - 2nd Donation</v>
      </c>
      <c r="N397" t="str">
        <f t="shared" si="54"/>
        <v>CP133-Vaccinia - 2nd Donation</v>
      </c>
    </row>
    <row r="398" spans="1:14" hidden="1" x14ac:dyDescent="0.45">
      <c r="A398" t="str">
        <f t="shared" si="55"/>
        <v>CP133-Vaccinia - 3rd Donation</v>
      </c>
      <c r="B398" t="s">
        <v>500</v>
      </c>
      <c r="C398" t="str">
        <f t="shared" si="48"/>
        <v>Mobile Mont</v>
      </c>
      <c r="D398" t="str">
        <f t="shared" si="49"/>
        <v>Y</v>
      </c>
      <c r="E398" t="s">
        <v>1133</v>
      </c>
      <c r="F398" t="str">
        <f t="shared" si="50"/>
        <v>Vaccinia - 3rd Donation</v>
      </c>
      <c r="G398" t="str">
        <f t="shared" si="51"/>
        <v>Specialty</v>
      </c>
      <c r="H398" t="s">
        <v>959</v>
      </c>
      <c r="I398">
        <f t="shared" si="52"/>
        <v>0</v>
      </c>
      <c r="J398" t="s">
        <v>1054</v>
      </c>
      <c r="K398" s="5">
        <v>300</v>
      </c>
      <c r="L398" t="str">
        <f>Table_DataFromNL[[#This Row],[PROFILECODE]]&amp;"-"&amp;Table_DataFromNL[[#This Row],[RULENAME]]</f>
        <v>CP133-Vaccinia - 3rd Donation</v>
      </c>
      <c r="M398" t="str">
        <f t="shared" si="53"/>
        <v>CP133-Vaccinia - 3rd Donation</v>
      </c>
      <c r="N398" t="str">
        <f t="shared" si="54"/>
        <v>CP133-Vaccinia - 3rd Donation</v>
      </c>
    </row>
    <row r="399" spans="1:14" hidden="1" x14ac:dyDescent="0.45">
      <c r="A399" t="str">
        <f t="shared" si="55"/>
        <v>CP133-Vaccinia - 4th Donation</v>
      </c>
      <c r="B399" t="s">
        <v>500</v>
      </c>
      <c r="C399" t="str">
        <f t="shared" si="48"/>
        <v>Mobile Mont</v>
      </c>
      <c r="D399" t="str">
        <f t="shared" si="49"/>
        <v>Y</v>
      </c>
      <c r="E399" t="s">
        <v>1133</v>
      </c>
      <c r="F399" t="str">
        <f t="shared" si="50"/>
        <v>Vaccinia - 4th Donation</v>
      </c>
      <c r="G399" t="str">
        <f t="shared" si="51"/>
        <v>Specialty</v>
      </c>
      <c r="H399" t="s">
        <v>960</v>
      </c>
      <c r="I399">
        <f t="shared" si="52"/>
        <v>0</v>
      </c>
      <c r="J399" t="s">
        <v>1054</v>
      </c>
      <c r="K399" s="5">
        <v>300</v>
      </c>
      <c r="L399" t="str">
        <f>Table_DataFromNL[[#This Row],[PROFILECODE]]&amp;"-"&amp;Table_DataFromNL[[#This Row],[RULENAME]]</f>
        <v>CP133-Vaccinia - 4th Donation</v>
      </c>
      <c r="M399" t="str">
        <f t="shared" si="53"/>
        <v>CP133-Vaccinia - 4th Donation</v>
      </c>
      <c r="N399" t="str">
        <f t="shared" si="54"/>
        <v>CP133-Vaccinia - 4th Donation</v>
      </c>
    </row>
    <row r="400" spans="1:14" hidden="1" x14ac:dyDescent="0.45">
      <c r="A400" t="str">
        <f t="shared" si="55"/>
        <v>CP133-1A_LAND_PAGE_55USD</v>
      </c>
      <c r="B400" t="s">
        <v>500</v>
      </c>
      <c r="C400" t="str">
        <f t="shared" si="48"/>
        <v>Mobile Mont</v>
      </c>
      <c r="D400" t="str">
        <f t="shared" si="49"/>
        <v>Y</v>
      </c>
      <c r="E400" t="s">
        <v>1133</v>
      </c>
      <c r="F400" t="str">
        <f t="shared" si="50"/>
        <v>1A_LAND_PAGE_55USD</v>
      </c>
      <c r="G400">
        <f t="shared" si="51"/>
        <v>0</v>
      </c>
      <c r="H400" t="s">
        <v>1131</v>
      </c>
      <c r="I400">
        <f t="shared" si="52"/>
        <v>0</v>
      </c>
      <c r="J400" t="s">
        <v>1074</v>
      </c>
      <c r="K400" s="5">
        <v>55</v>
      </c>
      <c r="L400" t="str">
        <f>Table_DataFromNL[[#This Row],[PROFILECODE]]&amp;"-"&amp;Table_DataFromNL[[#This Row],[RULENAME]]</f>
        <v>CP133-1A_LAND_PAGE_55USD</v>
      </c>
      <c r="M400" t="e">
        <f t="shared" si="53"/>
        <v>#N/A</v>
      </c>
      <c r="N400" t="e">
        <f t="shared" si="54"/>
        <v>#N/A</v>
      </c>
    </row>
    <row r="401" spans="1:14" hidden="1" x14ac:dyDescent="0.45">
      <c r="A401" t="str">
        <f t="shared" si="55"/>
        <v>CP133-1B_KEDLeague_Promo_5USD</v>
      </c>
      <c r="B401" t="s">
        <v>500</v>
      </c>
      <c r="C401" t="str">
        <f t="shared" si="48"/>
        <v>Mobile Mont</v>
      </c>
      <c r="D401" t="str">
        <f t="shared" si="49"/>
        <v>Y</v>
      </c>
      <c r="E401" t="s">
        <v>1133</v>
      </c>
      <c r="F401" t="str">
        <f t="shared" si="50"/>
        <v>1B_KEDLeague_Promo_5USD</v>
      </c>
      <c r="G401">
        <f t="shared" si="51"/>
        <v>0</v>
      </c>
      <c r="H401" t="s">
        <v>1073</v>
      </c>
      <c r="I401">
        <f t="shared" si="52"/>
        <v>0</v>
      </c>
      <c r="J401" t="s">
        <v>1074</v>
      </c>
      <c r="K401" s="5">
        <v>5</v>
      </c>
      <c r="L401" t="str">
        <f>Table_DataFromNL[[#This Row],[PROFILECODE]]&amp;"-"&amp;Table_DataFromNL[[#This Row],[RULENAME]]</f>
        <v>CP133-1B_KEDLeague_Promo_5USD</v>
      </c>
      <c r="M401" t="e">
        <f t="shared" si="53"/>
        <v>#N/A</v>
      </c>
      <c r="N401" t="e">
        <f t="shared" si="54"/>
        <v>#N/A</v>
      </c>
    </row>
    <row r="402" spans="1:14" hidden="1" x14ac:dyDescent="0.45">
      <c r="A402" t="str">
        <f t="shared" si="55"/>
        <v>CP133-CALL_10</v>
      </c>
      <c r="B402" t="s">
        <v>500</v>
      </c>
      <c r="C402" t="str">
        <f t="shared" si="48"/>
        <v>Mobile Mont</v>
      </c>
      <c r="D402" t="str">
        <f t="shared" si="49"/>
        <v>Y</v>
      </c>
      <c r="E402" t="s">
        <v>1133</v>
      </c>
      <c r="F402" t="str">
        <f t="shared" si="50"/>
        <v>CALL_10</v>
      </c>
      <c r="G402">
        <f t="shared" si="51"/>
        <v>0</v>
      </c>
      <c r="H402" t="s">
        <v>1075</v>
      </c>
      <c r="I402">
        <f t="shared" si="52"/>
        <v>0</v>
      </c>
      <c r="J402" t="s">
        <v>1074</v>
      </c>
      <c r="K402" s="5">
        <v>10</v>
      </c>
      <c r="L402" t="str">
        <f>Table_DataFromNL[[#This Row],[PROFILECODE]]&amp;"-"&amp;Table_DataFromNL[[#This Row],[RULENAME]]</f>
        <v>CP133-CALL_10</v>
      </c>
      <c r="M402" t="e">
        <f t="shared" si="53"/>
        <v>#N/A</v>
      </c>
      <c r="N402" t="e">
        <f t="shared" si="54"/>
        <v>#N/A</v>
      </c>
    </row>
    <row r="403" spans="1:14" hidden="1" x14ac:dyDescent="0.45">
      <c r="A403" t="str">
        <f t="shared" si="55"/>
        <v>CP133-CALL_15</v>
      </c>
      <c r="B403" t="s">
        <v>500</v>
      </c>
      <c r="C403" t="str">
        <f t="shared" si="48"/>
        <v>Mobile Mont</v>
      </c>
      <c r="D403" t="str">
        <f t="shared" si="49"/>
        <v>Y</v>
      </c>
      <c r="E403" t="s">
        <v>1133</v>
      </c>
      <c r="F403" t="str">
        <f t="shared" si="50"/>
        <v>CALL_15</v>
      </c>
      <c r="G403">
        <f t="shared" si="51"/>
        <v>0</v>
      </c>
      <c r="H403" t="s">
        <v>1076</v>
      </c>
      <c r="I403">
        <f t="shared" si="52"/>
        <v>0</v>
      </c>
      <c r="J403" t="s">
        <v>1074</v>
      </c>
      <c r="K403" s="5">
        <v>15</v>
      </c>
      <c r="L403" t="str">
        <f>Table_DataFromNL[[#This Row],[PROFILECODE]]&amp;"-"&amp;Table_DataFromNL[[#This Row],[RULENAME]]</f>
        <v>CP133-CALL_15</v>
      </c>
      <c r="M403" t="e">
        <f t="shared" si="53"/>
        <v>#N/A</v>
      </c>
      <c r="N403" t="e">
        <f t="shared" si="54"/>
        <v>#N/A</v>
      </c>
    </row>
    <row r="404" spans="1:14" hidden="1" x14ac:dyDescent="0.45">
      <c r="A404" t="str">
        <f t="shared" si="55"/>
        <v>CP133-CALL_25</v>
      </c>
      <c r="B404" t="s">
        <v>500</v>
      </c>
      <c r="C404" t="str">
        <f t="shared" si="48"/>
        <v>Mobile Mont</v>
      </c>
      <c r="D404" t="str">
        <f t="shared" si="49"/>
        <v>Y</v>
      </c>
      <c r="E404" t="s">
        <v>1133</v>
      </c>
      <c r="F404" t="str">
        <f t="shared" si="50"/>
        <v>CALL_25</v>
      </c>
      <c r="G404">
        <f t="shared" si="51"/>
        <v>0</v>
      </c>
      <c r="H404" t="s">
        <v>1077</v>
      </c>
      <c r="I404">
        <f t="shared" si="52"/>
        <v>0</v>
      </c>
      <c r="J404" t="s">
        <v>1074</v>
      </c>
      <c r="K404" s="5">
        <v>25</v>
      </c>
      <c r="L404" t="str">
        <f>Table_DataFromNL[[#This Row],[PROFILECODE]]&amp;"-"&amp;Table_DataFromNL[[#This Row],[RULENAME]]</f>
        <v>CP133-CALL_25</v>
      </c>
      <c r="M404" t="e">
        <f t="shared" si="53"/>
        <v>#N/A</v>
      </c>
      <c r="N404" t="e">
        <f t="shared" si="54"/>
        <v>#N/A</v>
      </c>
    </row>
    <row r="405" spans="1:14" hidden="1" x14ac:dyDescent="0.45">
      <c r="A405" t="str">
        <f t="shared" si="55"/>
        <v>CP133-CALL_5</v>
      </c>
      <c r="B405" t="s">
        <v>500</v>
      </c>
      <c r="C405" t="str">
        <f t="shared" si="48"/>
        <v>Mobile Mont</v>
      </c>
      <c r="D405" t="str">
        <f t="shared" si="49"/>
        <v>Y</v>
      </c>
      <c r="E405" t="s">
        <v>1133</v>
      </c>
      <c r="F405" t="str">
        <f t="shared" si="50"/>
        <v>CALL_5</v>
      </c>
      <c r="G405">
        <f t="shared" si="51"/>
        <v>0</v>
      </c>
      <c r="H405" t="s">
        <v>1078</v>
      </c>
      <c r="I405">
        <f t="shared" si="52"/>
        <v>0</v>
      </c>
      <c r="J405" t="s">
        <v>1074</v>
      </c>
      <c r="K405" s="5">
        <v>5</v>
      </c>
      <c r="L405" t="str">
        <f>Table_DataFromNL[[#This Row],[PROFILECODE]]&amp;"-"&amp;Table_DataFromNL[[#This Row],[RULENAME]]</f>
        <v>CP133-CALL_5</v>
      </c>
      <c r="M405" t="e">
        <f t="shared" si="53"/>
        <v>#N/A</v>
      </c>
      <c r="N405" t="e">
        <f t="shared" si="54"/>
        <v>#N/A</v>
      </c>
    </row>
    <row r="406" spans="1:14" hidden="1" x14ac:dyDescent="0.45">
      <c r="A406" t="str">
        <f t="shared" si="55"/>
        <v>CP133-CMV Lapsed $15 Twice</v>
      </c>
      <c r="B406" t="s">
        <v>500</v>
      </c>
      <c r="C406" t="str">
        <f t="shared" si="48"/>
        <v>Mobile Mont</v>
      </c>
      <c r="D406" t="str">
        <f t="shared" si="49"/>
        <v>Y</v>
      </c>
      <c r="E406" t="s">
        <v>1133</v>
      </c>
      <c r="F406" t="str">
        <f t="shared" si="50"/>
        <v>CMV Lapsed $15 Twice</v>
      </c>
      <c r="G406">
        <f t="shared" si="51"/>
        <v>0</v>
      </c>
      <c r="H406" t="s">
        <v>1079</v>
      </c>
      <c r="I406">
        <f t="shared" si="52"/>
        <v>0</v>
      </c>
      <c r="J406" t="s">
        <v>1074</v>
      </c>
      <c r="K406" s="5">
        <v>15</v>
      </c>
      <c r="L406" t="str">
        <f>Table_DataFromNL[[#This Row],[PROFILECODE]]&amp;"-"&amp;Table_DataFromNL[[#This Row],[RULENAME]]</f>
        <v>CP133-CMV Lapsed $15 Twice</v>
      </c>
      <c r="M406" t="e">
        <f t="shared" si="53"/>
        <v>#N/A</v>
      </c>
      <c r="N406" t="e">
        <f t="shared" si="54"/>
        <v>#N/A</v>
      </c>
    </row>
    <row r="407" spans="1:14" hidden="1" x14ac:dyDescent="0.45">
      <c r="A407" t="str">
        <f t="shared" si="55"/>
        <v>CP133-Community</v>
      </c>
      <c r="B407" t="s">
        <v>500</v>
      </c>
      <c r="C407" t="str">
        <f t="shared" si="48"/>
        <v>Mobile Mont</v>
      </c>
      <c r="D407" t="str">
        <f t="shared" si="49"/>
        <v>Y</v>
      </c>
      <c r="E407" t="s">
        <v>1133</v>
      </c>
      <c r="F407" t="str">
        <f t="shared" si="50"/>
        <v>Community</v>
      </c>
      <c r="G407">
        <f t="shared" si="51"/>
        <v>0</v>
      </c>
      <c r="H407" t="s">
        <v>1080</v>
      </c>
      <c r="I407">
        <f t="shared" si="52"/>
        <v>0</v>
      </c>
      <c r="J407" t="s">
        <v>1074</v>
      </c>
      <c r="K407" s="5">
        <v>5</v>
      </c>
      <c r="L407" t="str">
        <f>Table_DataFromNL[[#This Row],[PROFILECODE]]&amp;"-"&amp;Table_DataFromNL[[#This Row],[RULENAME]]</f>
        <v>CP133-Community</v>
      </c>
      <c r="M407" t="e">
        <f t="shared" si="53"/>
        <v>#N/A</v>
      </c>
      <c r="N407" t="e">
        <f t="shared" si="54"/>
        <v>#N/A</v>
      </c>
    </row>
    <row r="408" spans="1:14" hidden="1" x14ac:dyDescent="0.45">
      <c r="A408" t="str">
        <f t="shared" si="55"/>
        <v>CP133-DENOVO  - Antibody Screen</v>
      </c>
      <c r="B408" t="s">
        <v>500</v>
      </c>
      <c r="C408" t="str">
        <f t="shared" si="48"/>
        <v>Mobile Mont</v>
      </c>
      <c r="D408" t="str">
        <f t="shared" si="49"/>
        <v>Y</v>
      </c>
      <c r="E408" t="s">
        <v>1133</v>
      </c>
      <c r="F408" t="str">
        <f t="shared" si="50"/>
        <v>DENOVO  - Antibody Screen</v>
      </c>
      <c r="G408">
        <f t="shared" si="51"/>
        <v>0</v>
      </c>
      <c r="H408" t="s">
        <v>1081</v>
      </c>
      <c r="I408">
        <f t="shared" si="52"/>
        <v>0</v>
      </c>
      <c r="J408" t="s">
        <v>1074</v>
      </c>
      <c r="K408" s="5">
        <v>300</v>
      </c>
      <c r="L408" t="str">
        <f>Table_DataFromNL[[#This Row],[PROFILECODE]]&amp;"-"&amp;Table_DataFromNL[[#This Row],[RULENAME]]</f>
        <v>CP133-DENOVO  - Antibody Screen</v>
      </c>
      <c r="M408" t="e">
        <f t="shared" si="53"/>
        <v>#N/A</v>
      </c>
      <c r="N408" t="e">
        <f t="shared" si="54"/>
        <v>#N/A</v>
      </c>
    </row>
    <row r="409" spans="1:14" hidden="1" x14ac:dyDescent="0.45">
      <c r="A409" t="str">
        <f t="shared" si="55"/>
        <v>CP133-Denovo - Attendance Bonus</v>
      </c>
      <c r="B409" t="s">
        <v>500</v>
      </c>
      <c r="C409" t="str">
        <f t="shared" si="48"/>
        <v>Mobile Mont</v>
      </c>
      <c r="D409" t="str">
        <f t="shared" si="49"/>
        <v>Y</v>
      </c>
      <c r="E409" t="s">
        <v>1133</v>
      </c>
      <c r="F409" t="str">
        <f t="shared" si="50"/>
        <v>Denovo - Attendance Bonus</v>
      </c>
      <c r="G409">
        <f t="shared" si="51"/>
        <v>0</v>
      </c>
      <c r="H409" t="s">
        <v>1082</v>
      </c>
      <c r="I409">
        <f t="shared" si="52"/>
        <v>0</v>
      </c>
      <c r="J409" t="s">
        <v>1074</v>
      </c>
      <c r="K409" s="5">
        <v>100</v>
      </c>
      <c r="L409" t="str">
        <f>Table_DataFromNL[[#This Row],[PROFILECODE]]&amp;"-"&amp;Table_DataFromNL[[#This Row],[RULENAME]]</f>
        <v>CP133-Denovo - Attendance Bonus</v>
      </c>
      <c r="M409" t="e">
        <f t="shared" si="53"/>
        <v>#N/A</v>
      </c>
      <c r="N409" t="e">
        <f t="shared" si="54"/>
        <v>#N/A</v>
      </c>
    </row>
    <row r="410" spans="1:14" hidden="1" x14ac:dyDescent="0.45">
      <c r="A410" t="str">
        <f t="shared" si="55"/>
        <v>CP133-Denovo - Immunization</v>
      </c>
      <c r="B410" t="s">
        <v>500</v>
      </c>
      <c r="C410" t="str">
        <f t="shared" si="48"/>
        <v>Mobile Mont</v>
      </c>
      <c r="D410" t="str">
        <f t="shared" si="49"/>
        <v>Y</v>
      </c>
      <c r="E410" t="s">
        <v>1133</v>
      </c>
      <c r="F410" t="str">
        <f t="shared" si="50"/>
        <v>Denovo - Immunization</v>
      </c>
      <c r="G410">
        <f t="shared" si="51"/>
        <v>0</v>
      </c>
      <c r="H410" t="s">
        <v>1083</v>
      </c>
      <c r="I410">
        <f t="shared" si="52"/>
        <v>0</v>
      </c>
      <c r="J410" t="s">
        <v>1074</v>
      </c>
      <c r="K410" s="5">
        <v>300</v>
      </c>
      <c r="L410" t="str">
        <f>Table_DataFromNL[[#This Row],[PROFILECODE]]&amp;"-"&amp;Table_DataFromNL[[#This Row],[RULENAME]]</f>
        <v>CP133-Denovo - Immunization</v>
      </c>
      <c r="M410" t="e">
        <f t="shared" si="53"/>
        <v>#N/A</v>
      </c>
      <c r="N410" t="e">
        <f t="shared" si="54"/>
        <v>#N/A</v>
      </c>
    </row>
    <row r="411" spans="1:14" hidden="1" x14ac:dyDescent="0.45">
      <c r="A411" t="str">
        <f t="shared" si="55"/>
        <v>CP133-EMPLOYEE_BONUS_8MONTH_80USD</v>
      </c>
      <c r="B411" t="s">
        <v>500</v>
      </c>
      <c r="C411" t="str">
        <f t="shared" si="48"/>
        <v>Mobile Mont</v>
      </c>
      <c r="D411" t="str">
        <f t="shared" si="49"/>
        <v>Y</v>
      </c>
      <c r="E411" t="s">
        <v>1133</v>
      </c>
      <c r="F411" t="str">
        <f t="shared" si="50"/>
        <v>EMPLOYEE_BONUS_8MONTH_80USD</v>
      </c>
      <c r="G411">
        <f t="shared" si="51"/>
        <v>0</v>
      </c>
      <c r="H411" t="s">
        <v>1084</v>
      </c>
      <c r="I411">
        <f t="shared" si="52"/>
        <v>0</v>
      </c>
      <c r="J411" t="s">
        <v>1074</v>
      </c>
      <c r="K411" s="5">
        <v>80</v>
      </c>
      <c r="L411" t="str">
        <f>Table_DataFromNL[[#This Row],[PROFILECODE]]&amp;"-"&amp;Table_DataFromNL[[#This Row],[RULENAME]]</f>
        <v>CP133-EMPLOYEE_BONUS_8MONTH_80USD</v>
      </c>
      <c r="M411" t="e">
        <f t="shared" si="53"/>
        <v>#N/A</v>
      </c>
      <c r="N411" t="e">
        <f t="shared" si="54"/>
        <v>#N/A</v>
      </c>
    </row>
    <row r="412" spans="1:14" hidden="1" x14ac:dyDescent="0.45">
      <c r="A412" t="str">
        <f t="shared" si="55"/>
        <v>CP133-HANGER_RECRUIT_5USD_once</v>
      </c>
      <c r="B412" t="s">
        <v>500</v>
      </c>
      <c r="C412" t="str">
        <f t="shared" si="48"/>
        <v>Mobile Mont</v>
      </c>
      <c r="D412" t="str">
        <f t="shared" si="49"/>
        <v>Y</v>
      </c>
      <c r="E412" t="s">
        <v>1133</v>
      </c>
      <c r="F412" t="str">
        <f t="shared" si="50"/>
        <v>HANGER_RECRUIT_5USD_once</v>
      </c>
      <c r="G412">
        <f t="shared" si="51"/>
        <v>0</v>
      </c>
      <c r="H412" t="s">
        <v>1085</v>
      </c>
      <c r="I412">
        <f t="shared" si="52"/>
        <v>0</v>
      </c>
      <c r="J412" t="s">
        <v>1074</v>
      </c>
      <c r="K412" s="5">
        <v>5</v>
      </c>
      <c r="L412" t="str">
        <f>Table_DataFromNL[[#This Row],[PROFILECODE]]&amp;"-"&amp;Table_DataFromNL[[#This Row],[RULENAME]]</f>
        <v>CP133-HANGER_RECRUIT_5USD_once</v>
      </c>
      <c r="M412" t="e">
        <f t="shared" si="53"/>
        <v>#N/A</v>
      </c>
      <c r="N412" t="e">
        <f t="shared" si="54"/>
        <v>#N/A</v>
      </c>
    </row>
    <row r="413" spans="1:14" hidden="1" x14ac:dyDescent="0.45">
      <c r="A413" t="str">
        <f t="shared" si="55"/>
        <v>CP133-HBS Missed Donation</v>
      </c>
      <c r="B413" t="s">
        <v>500</v>
      </c>
      <c r="C413" t="str">
        <f t="shared" si="48"/>
        <v>Mobile Mont</v>
      </c>
      <c r="D413" t="str">
        <f t="shared" si="49"/>
        <v>Y</v>
      </c>
      <c r="E413" t="s">
        <v>1133</v>
      </c>
      <c r="F413" t="str">
        <f t="shared" si="50"/>
        <v>HBS Missed Donation</v>
      </c>
      <c r="G413">
        <f t="shared" si="51"/>
        <v>0</v>
      </c>
      <c r="H413" t="s">
        <v>1134</v>
      </c>
      <c r="I413">
        <f t="shared" si="52"/>
        <v>0</v>
      </c>
      <c r="J413" t="s">
        <v>1074</v>
      </c>
      <c r="K413" s="5">
        <v>40</v>
      </c>
      <c r="L413" t="str">
        <f>Table_DataFromNL[[#This Row],[PROFILECODE]]&amp;"-"&amp;Table_DataFromNL[[#This Row],[RULENAME]]</f>
        <v>CP133-HBS Missed Donation</v>
      </c>
      <c r="M413" t="e">
        <f t="shared" si="53"/>
        <v>#N/A</v>
      </c>
      <c r="N413" t="e">
        <f t="shared" si="54"/>
        <v>#N/A</v>
      </c>
    </row>
    <row r="414" spans="1:14" hidden="1" x14ac:dyDescent="0.45">
      <c r="A414" t="str">
        <f t="shared" si="55"/>
        <v>CP133-Immunization Boost Payment</v>
      </c>
      <c r="B414" t="s">
        <v>500</v>
      </c>
      <c r="C414" t="str">
        <f t="shared" si="48"/>
        <v>Mobile Mont</v>
      </c>
      <c r="D414" t="str">
        <f t="shared" si="49"/>
        <v>Y</v>
      </c>
      <c r="E414" t="s">
        <v>1133</v>
      </c>
      <c r="F414" t="str">
        <f t="shared" si="50"/>
        <v>Immunization Boost Payment</v>
      </c>
      <c r="G414">
        <f t="shared" si="51"/>
        <v>0</v>
      </c>
      <c r="H414" t="s">
        <v>1086</v>
      </c>
      <c r="I414">
        <f t="shared" si="52"/>
        <v>0</v>
      </c>
      <c r="J414" t="s">
        <v>1074</v>
      </c>
      <c r="K414" s="5">
        <v>50</v>
      </c>
      <c r="L414" t="str">
        <f>Table_DataFromNL[[#This Row],[PROFILECODE]]&amp;"-"&amp;Table_DataFromNL[[#This Row],[RULENAME]]</f>
        <v>CP133-Immunization Boost Payment</v>
      </c>
      <c r="M414" t="e">
        <f t="shared" si="53"/>
        <v>#N/A</v>
      </c>
      <c r="N414" t="e">
        <f t="shared" si="54"/>
        <v>#N/A</v>
      </c>
    </row>
    <row r="415" spans="1:14" hidden="1" x14ac:dyDescent="0.45">
      <c r="A415" t="str">
        <f t="shared" si="55"/>
        <v>CP133-Immunization Series Payment</v>
      </c>
      <c r="B415" t="s">
        <v>500</v>
      </c>
      <c r="C415" t="str">
        <f t="shared" si="48"/>
        <v>Mobile Mont</v>
      </c>
      <c r="D415" t="str">
        <f t="shared" si="49"/>
        <v>Y</v>
      </c>
      <c r="E415" t="s">
        <v>1133</v>
      </c>
      <c r="F415" t="str">
        <f t="shared" si="50"/>
        <v>Immunization Series Payment</v>
      </c>
      <c r="G415">
        <f t="shared" si="51"/>
        <v>0</v>
      </c>
      <c r="H415" t="s">
        <v>1087</v>
      </c>
      <c r="I415">
        <f t="shared" si="52"/>
        <v>0</v>
      </c>
      <c r="J415" t="s">
        <v>1074</v>
      </c>
      <c r="K415" s="5">
        <v>100</v>
      </c>
      <c r="L415" t="str">
        <f>Table_DataFromNL[[#This Row],[PROFILECODE]]&amp;"-"&amp;Table_DataFromNL[[#This Row],[RULENAME]]</f>
        <v>CP133-Immunization Series Payment</v>
      </c>
      <c r="M415" t="e">
        <f t="shared" si="53"/>
        <v>#N/A</v>
      </c>
      <c r="N415" t="e">
        <f t="shared" si="54"/>
        <v>#N/A</v>
      </c>
    </row>
    <row r="416" spans="1:14" hidden="1" x14ac:dyDescent="0.45">
      <c r="A416" t="str">
        <f t="shared" si="55"/>
        <v>CP133-Inconv Fee $20-$50-Comment Req'd</v>
      </c>
      <c r="B416" t="s">
        <v>500</v>
      </c>
      <c r="C416" t="str">
        <f t="shared" si="48"/>
        <v>Mobile Mont</v>
      </c>
      <c r="D416" t="str">
        <f t="shared" si="49"/>
        <v>Y</v>
      </c>
      <c r="E416" t="s">
        <v>1133</v>
      </c>
      <c r="F416" t="str">
        <f t="shared" si="50"/>
        <v>Inconv Fee $20-$50-Comment Req'd</v>
      </c>
      <c r="G416">
        <f t="shared" si="51"/>
        <v>0</v>
      </c>
      <c r="H416" t="s">
        <v>1088</v>
      </c>
      <c r="I416">
        <f t="shared" si="52"/>
        <v>0</v>
      </c>
      <c r="J416" t="s">
        <v>1074</v>
      </c>
      <c r="K416" s="5">
        <v>50</v>
      </c>
      <c r="L416" t="str">
        <f>Table_DataFromNL[[#This Row],[PROFILECODE]]&amp;"-"&amp;Table_DataFromNL[[#This Row],[RULENAME]]</f>
        <v>CP133-Inconv Fee $20-$50-Comment Req'd</v>
      </c>
      <c r="M416" t="e">
        <f t="shared" si="53"/>
        <v>#N/A</v>
      </c>
      <c r="N416" t="e">
        <f t="shared" si="54"/>
        <v>#N/A</v>
      </c>
    </row>
    <row r="417" spans="1:14" hidden="1" x14ac:dyDescent="0.45">
      <c r="A417" t="str">
        <f t="shared" si="55"/>
        <v>CP133-Inconv Fee $5-$20-Comment Req'd</v>
      </c>
      <c r="B417" t="s">
        <v>500</v>
      </c>
      <c r="C417" t="str">
        <f t="shared" si="48"/>
        <v>Mobile Mont</v>
      </c>
      <c r="D417" t="str">
        <f t="shared" si="49"/>
        <v>Y</v>
      </c>
      <c r="E417" t="s">
        <v>1133</v>
      </c>
      <c r="F417" t="str">
        <f t="shared" si="50"/>
        <v>Inconv Fee $5-$20-Comment Req'd</v>
      </c>
      <c r="G417">
        <f t="shared" si="51"/>
        <v>0</v>
      </c>
      <c r="H417" t="s">
        <v>1089</v>
      </c>
      <c r="I417">
        <f t="shared" si="52"/>
        <v>0</v>
      </c>
      <c r="J417" t="s">
        <v>1074</v>
      </c>
      <c r="K417" s="5">
        <v>20</v>
      </c>
      <c r="L417" t="str">
        <f>Table_DataFromNL[[#This Row],[PROFILECODE]]&amp;"-"&amp;Table_DataFromNL[[#This Row],[RULENAME]]</f>
        <v>CP133-Inconv Fee $5-$20-Comment Req'd</v>
      </c>
      <c r="M417" t="e">
        <f t="shared" si="53"/>
        <v>#N/A</v>
      </c>
      <c r="N417" t="e">
        <f t="shared" si="54"/>
        <v>#N/A</v>
      </c>
    </row>
    <row r="418" spans="1:14" hidden="1" x14ac:dyDescent="0.45">
      <c r="A418" t="str">
        <f t="shared" si="55"/>
        <v>CP133-Inconv Fee$50-$100-Comment Req'd</v>
      </c>
      <c r="B418" t="s">
        <v>500</v>
      </c>
      <c r="C418" t="str">
        <f t="shared" si="48"/>
        <v>Mobile Mont</v>
      </c>
      <c r="D418" t="str">
        <f t="shared" si="49"/>
        <v>Y</v>
      </c>
      <c r="E418" t="s">
        <v>1133</v>
      </c>
      <c r="F418" t="str">
        <f t="shared" si="50"/>
        <v>Inconv Fee$50-$100-Comment Req'd</v>
      </c>
      <c r="G418">
        <f t="shared" si="51"/>
        <v>0</v>
      </c>
      <c r="H418" t="s">
        <v>1090</v>
      </c>
      <c r="I418">
        <f t="shared" si="52"/>
        <v>0</v>
      </c>
      <c r="J418" t="s">
        <v>1074</v>
      </c>
      <c r="K418" s="5">
        <v>100</v>
      </c>
      <c r="L418" t="str">
        <f>Table_DataFromNL[[#This Row],[PROFILECODE]]&amp;"-"&amp;Table_DataFromNL[[#This Row],[RULENAME]]</f>
        <v>CP133-Inconv Fee$50-$100-Comment Req'd</v>
      </c>
      <c r="M418" t="e">
        <f t="shared" si="53"/>
        <v>#N/A</v>
      </c>
      <c r="N418" t="e">
        <f t="shared" si="54"/>
        <v>#N/A</v>
      </c>
    </row>
    <row r="419" spans="1:14" hidden="1" x14ac:dyDescent="0.45">
      <c r="A419" t="str">
        <f t="shared" si="55"/>
        <v>CP133-NSP_ LAPSEDONOR_50_Twice</v>
      </c>
      <c r="B419" t="s">
        <v>500</v>
      </c>
      <c r="C419" t="str">
        <f t="shared" si="48"/>
        <v>Mobile Mont</v>
      </c>
      <c r="D419" t="str">
        <f t="shared" si="49"/>
        <v>Y</v>
      </c>
      <c r="E419" t="s">
        <v>1133</v>
      </c>
      <c r="F419" t="str">
        <f t="shared" si="50"/>
        <v>NSP_ LAPSEDONOR_50_Twice</v>
      </c>
      <c r="G419">
        <f t="shared" si="51"/>
        <v>0</v>
      </c>
      <c r="H419" t="s">
        <v>1091</v>
      </c>
      <c r="I419">
        <f t="shared" si="52"/>
        <v>0</v>
      </c>
      <c r="J419" t="s">
        <v>1074</v>
      </c>
      <c r="K419" s="5">
        <v>20</v>
      </c>
      <c r="L419" t="str">
        <f>Table_DataFromNL[[#This Row],[PROFILECODE]]&amp;"-"&amp;Table_DataFromNL[[#This Row],[RULENAME]]</f>
        <v>CP133-NSP_ LAPSEDONOR_50_Twice</v>
      </c>
      <c r="M419" t="e">
        <f t="shared" si="53"/>
        <v>#N/A</v>
      </c>
      <c r="N419" t="e">
        <f t="shared" si="54"/>
        <v>#N/A</v>
      </c>
    </row>
    <row r="420" spans="1:14" hidden="1" x14ac:dyDescent="0.45">
      <c r="A420" t="str">
        <f t="shared" si="55"/>
        <v>CP133-NSP_LD_25_2X</v>
      </c>
      <c r="B420" t="s">
        <v>500</v>
      </c>
      <c r="C420" t="str">
        <f t="shared" si="48"/>
        <v>Mobile Mont</v>
      </c>
      <c r="D420" t="str">
        <f t="shared" si="49"/>
        <v>Y</v>
      </c>
      <c r="E420" t="s">
        <v>1133</v>
      </c>
      <c r="F420" t="str">
        <f t="shared" si="50"/>
        <v>NSP_LD_25_2X</v>
      </c>
      <c r="G420">
        <f t="shared" si="51"/>
        <v>0</v>
      </c>
      <c r="H420" t="s">
        <v>1092</v>
      </c>
      <c r="I420">
        <f t="shared" si="52"/>
        <v>0</v>
      </c>
      <c r="J420" t="s">
        <v>1074</v>
      </c>
      <c r="K420" s="5">
        <v>25</v>
      </c>
      <c r="L420" t="str">
        <f>Table_DataFromNL[[#This Row],[PROFILECODE]]&amp;"-"&amp;Table_DataFromNL[[#This Row],[RULENAME]]</f>
        <v>CP133-NSP_LD_25_2X</v>
      </c>
      <c r="M420" t="e">
        <f t="shared" si="53"/>
        <v>#N/A</v>
      </c>
      <c r="N420" t="e">
        <f t="shared" si="54"/>
        <v>#N/A</v>
      </c>
    </row>
    <row r="421" spans="1:14" hidden="1" x14ac:dyDescent="0.45">
      <c r="A421" t="str">
        <f t="shared" si="55"/>
        <v>CP133-NSP_LD_50_1X</v>
      </c>
      <c r="B421" t="s">
        <v>500</v>
      </c>
      <c r="C421" t="str">
        <f t="shared" si="48"/>
        <v>Mobile Mont</v>
      </c>
      <c r="D421" t="str">
        <f t="shared" si="49"/>
        <v>Y</v>
      </c>
      <c r="E421" t="s">
        <v>1133</v>
      </c>
      <c r="F421" t="str">
        <f t="shared" si="50"/>
        <v>NSP_LD_50_1X</v>
      </c>
      <c r="G421">
        <f t="shared" si="51"/>
        <v>0</v>
      </c>
      <c r="H421" t="s">
        <v>1093</v>
      </c>
      <c r="I421">
        <f t="shared" si="52"/>
        <v>0</v>
      </c>
      <c r="J421" t="s">
        <v>1074</v>
      </c>
      <c r="K421" s="5">
        <v>20</v>
      </c>
      <c r="L421" t="str">
        <f>Table_DataFromNL[[#This Row],[PROFILECODE]]&amp;"-"&amp;Table_DataFromNL[[#This Row],[RULENAME]]</f>
        <v>CP133-NSP_LD_50_1X</v>
      </c>
      <c r="M421" t="e">
        <f t="shared" si="53"/>
        <v>#N/A</v>
      </c>
      <c r="N421" t="e">
        <f t="shared" si="54"/>
        <v>#N/A</v>
      </c>
    </row>
    <row r="422" spans="1:14" hidden="1" x14ac:dyDescent="0.45">
      <c r="A422" t="str">
        <f t="shared" si="55"/>
        <v>CP133-NSP_ORPHAN_100_once</v>
      </c>
      <c r="B422" t="s">
        <v>500</v>
      </c>
      <c r="C422" t="str">
        <f t="shared" si="48"/>
        <v>Mobile Mont</v>
      </c>
      <c r="D422" t="str">
        <f t="shared" si="49"/>
        <v>Y</v>
      </c>
      <c r="E422" t="s">
        <v>1133</v>
      </c>
      <c r="F422" t="str">
        <f t="shared" si="50"/>
        <v>NSP_ORPHAN_100_once</v>
      </c>
      <c r="G422">
        <f t="shared" si="51"/>
        <v>0</v>
      </c>
      <c r="H422" t="s">
        <v>1094</v>
      </c>
      <c r="I422">
        <f t="shared" si="52"/>
        <v>0</v>
      </c>
      <c r="J422" t="s">
        <v>1074</v>
      </c>
      <c r="K422" s="5">
        <v>100</v>
      </c>
      <c r="L422" t="str">
        <f>Table_DataFromNL[[#This Row],[PROFILECODE]]&amp;"-"&amp;Table_DataFromNL[[#This Row],[RULENAME]]</f>
        <v>CP133-NSP_ORPHAN_100_once</v>
      </c>
      <c r="M422" t="e">
        <f t="shared" si="53"/>
        <v>#N/A</v>
      </c>
      <c r="N422" t="e">
        <f t="shared" si="54"/>
        <v>#N/A</v>
      </c>
    </row>
    <row r="423" spans="1:14" hidden="1" x14ac:dyDescent="0.45">
      <c r="A423" t="str">
        <f t="shared" si="55"/>
        <v>CP133-RSV WEEKLY BONUS 10</v>
      </c>
      <c r="B423" t="s">
        <v>500</v>
      </c>
      <c r="C423" t="str">
        <f t="shared" si="48"/>
        <v>Mobile Mont</v>
      </c>
      <c r="D423" t="str">
        <f t="shared" si="49"/>
        <v>Y</v>
      </c>
      <c r="E423" t="s">
        <v>1133</v>
      </c>
      <c r="F423" t="str">
        <f t="shared" si="50"/>
        <v>RSV WEEKLY BONUS 10</v>
      </c>
      <c r="G423">
        <f t="shared" si="51"/>
        <v>0</v>
      </c>
      <c r="H423" t="s">
        <v>1095</v>
      </c>
      <c r="I423">
        <f t="shared" si="52"/>
        <v>0</v>
      </c>
      <c r="J423" t="s">
        <v>1074</v>
      </c>
      <c r="K423" s="5">
        <v>10</v>
      </c>
      <c r="L423" t="str">
        <f>Table_DataFromNL[[#This Row],[PROFILECODE]]&amp;"-"&amp;Table_DataFromNL[[#This Row],[RULENAME]]</f>
        <v>CP133-RSV WEEKLY BONUS 10</v>
      </c>
      <c r="M423" t="e">
        <f t="shared" si="53"/>
        <v>#N/A</v>
      </c>
      <c r="N423" t="e">
        <f t="shared" si="54"/>
        <v>#N/A</v>
      </c>
    </row>
    <row r="424" spans="1:14" hidden="1" x14ac:dyDescent="0.45">
      <c r="A424" t="str">
        <f t="shared" si="55"/>
        <v>CP133-Referral - Vaccinia</v>
      </c>
      <c r="B424" t="s">
        <v>500</v>
      </c>
      <c r="C424" t="str">
        <f t="shared" si="48"/>
        <v>Mobile Mont</v>
      </c>
      <c r="D424" t="str">
        <f t="shared" si="49"/>
        <v>Y</v>
      </c>
      <c r="E424" t="s">
        <v>1133</v>
      </c>
      <c r="F424" t="str">
        <f t="shared" si="50"/>
        <v>Referral - Vaccinia</v>
      </c>
      <c r="G424">
        <f t="shared" si="51"/>
        <v>0</v>
      </c>
      <c r="H424" t="s">
        <v>1135</v>
      </c>
      <c r="I424">
        <f t="shared" si="52"/>
        <v>0</v>
      </c>
      <c r="J424" t="s">
        <v>1074</v>
      </c>
      <c r="K424" s="5">
        <v>200</v>
      </c>
      <c r="L424" t="str">
        <f>Table_DataFromNL[[#This Row],[PROFILECODE]]&amp;"-"&amp;Table_DataFromNL[[#This Row],[RULENAME]]</f>
        <v>CP133-Referral - Vaccinia</v>
      </c>
      <c r="M424" t="e">
        <f t="shared" si="53"/>
        <v>#N/A</v>
      </c>
      <c r="N424" t="e">
        <f t="shared" si="54"/>
        <v>#N/A</v>
      </c>
    </row>
    <row r="425" spans="1:14" hidden="1" x14ac:dyDescent="0.45">
      <c r="A425" t="str">
        <f t="shared" si="55"/>
        <v>CP133-Restick</v>
      </c>
      <c r="B425" t="s">
        <v>500</v>
      </c>
      <c r="C425" t="str">
        <f t="shared" si="48"/>
        <v>Mobile Mont</v>
      </c>
      <c r="D425" t="str">
        <f t="shared" si="49"/>
        <v>Y</v>
      </c>
      <c r="E425" t="s">
        <v>1133</v>
      </c>
      <c r="F425" t="str">
        <f t="shared" si="50"/>
        <v>Restick</v>
      </c>
      <c r="G425">
        <f t="shared" si="51"/>
        <v>0</v>
      </c>
      <c r="H425" t="s">
        <v>1096</v>
      </c>
      <c r="I425">
        <f t="shared" si="52"/>
        <v>0</v>
      </c>
      <c r="J425" t="s">
        <v>1074</v>
      </c>
      <c r="K425" s="5">
        <v>5</v>
      </c>
      <c r="L425" t="str">
        <f>Table_DataFromNL[[#This Row],[PROFILECODE]]&amp;"-"&amp;Table_DataFromNL[[#This Row],[RULENAME]]</f>
        <v>CP133-Restick</v>
      </c>
      <c r="M425" t="e">
        <f t="shared" si="53"/>
        <v>#N/A</v>
      </c>
      <c r="N425" t="e">
        <f t="shared" si="54"/>
        <v>#N/A</v>
      </c>
    </row>
    <row r="426" spans="1:14" hidden="1" x14ac:dyDescent="0.45">
      <c r="A426" t="str">
        <f t="shared" si="55"/>
        <v>CP133-SCRATCH_1000_USD</v>
      </c>
      <c r="B426" t="s">
        <v>500</v>
      </c>
      <c r="C426" t="str">
        <f t="shared" si="48"/>
        <v>Mobile Mont</v>
      </c>
      <c r="D426" t="str">
        <f t="shared" si="49"/>
        <v>Y</v>
      </c>
      <c r="E426" t="s">
        <v>1133</v>
      </c>
      <c r="F426" t="str">
        <f t="shared" si="50"/>
        <v>SCRATCH_1000_USD</v>
      </c>
      <c r="G426">
        <f t="shared" si="51"/>
        <v>0</v>
      </c>
      <c r="H426" t="s">
        <v>1097</v>
      </c>
      <c r="I426">
        <f t="shared" si="52"/>
        <v>0</v>
      </c>
      <c r="J426" t="s">
        <v>1074</v>
      </c>
      <c r="K426" s="5">
        <v>1000</v>
      </c>
      <c r="L426" t="str">
        <f>Table_DataFromNL[[#This Row],[PROFILECODE]]&amp;"-"&amp;Table_DataFromNL[[#This Row],[RULENAME]]</f>
        <v>CP133-SCRATCH_1000_USD</v>
      </c>
      <c r="M426" t="e">
        <f t="shared" si="53"/>
        <v>#N/A</v>
      </c>
      <c r="N426" t="e">
        <f t="shared" si="54"/>
        <v>#N/A</v>
      </c>
    </row>
    <row r="427" spans="1:14" hidden="1" x14ac:dyDescent="0.45">
      <c r="A427" t="str">
        <f t="shared" si="55"/>
        <v>CP133-SCRATCH_100_USD</v>
      </c>
      <c r="B427" t="s">
        <v>500</v>
      </c>
      <c r="C427" t="str">
        <f t="shared" si="48"/>
        <v>Mobile Mont</v>
      </c>
      <c r="D427" t="str">
        <f t="shared" si="49"/>
        <v>Y</v>
      </c>
      <c r="E427" t="s">
        <v>1133</v>
      </c>
      <c r="F427" t="str">
        <f t="shared" si="50"/>
        <v>SCRATCH_100_USD</v>
      </c>
      <c r="G427">
        <f t="shared" si="51"/>
        <v>0</v>
      </c>
      <c r="H427" t="s">
        <v>1098</v>
      </c>
      <c r="I427">
        <f t="shared" si="52"/>
        <v>0</v>
      </c>
      <c r="J427" t="s">
        <v>1074</v>
      </c>
      <c r="K427" s="5">
        <v>100</v>
      </c>
      <c r="L427" t="str">
        <f>Table_DataFromNL[[#This Row],[PROFILECODE]]&amp;"-"&amp;Table_DataFromNL[[#This Row],[RULENAME]]</f>
        <v>CP133-SCRATCH_100_USD</v>
      </c>
      <c r="M427" t="e">
        <f t="shared" si="53"/>
        <v>#N/A</v>
      </c>
      <c r="N427" t="e">
        <f t="shared" si="54"/>
        <v>#N/A</v>
      </c>
    </row>
    <row r="428" spans="1:14" hidden="1" x14ac:dyDescent="0.45">
      <c r="A428" t="str">
        <f t="shared" si="55"/>
        <v>CP133-SCRATCH_10_USD</v>
      </c>
      <c r="B428" t="s">
        <v>500</v>
      </c>
      <c r="C428" t="str">
        <f t="shared" si="48"/>
        <v>Mobile Mont</v>
      </c>
      <c r="D428" t="str">
        <f t="shared" si="49"/>
        <v>Y</v>
      </c>
      <c r="E428" t="s">
        <v>1133</v>
      </c>
      <c r="F428" t="str">
        <f t="shared" si="50"/>
        <v>SCRATCH_10_USD</v>
      </c>
      <c r="G428">
        <f t="shared" si="51"/>
        <v>0</v>
      </c>
      <c r="H428" t="s">
        <v>1099</v>
      </c>
      <c r="I428">
        <f t="shared" si="52"/>
        <v>0</v>
      </c>
      <c r="J428" t="s">
        <v>1074</v>
      </c>
      <c r="K428" s="5">
        <v>10</v>
      </c>
      <c r="L428" t="str">
        <f>Table_DataFromNL[[#This Row],[PROFILECODE]]&amp;"-"&amp;Table_DataFromNL[[#This Row],[RULENAME]]</f>
        <v>CP133-SCRATCH_10_USD</v>
      </c>
      <c r="M428" t="e">
        <f t="shared" si="53"/>
        <v>#N/A</v>
      </c>
      <c r="N428" t="e">
        <f t="shared" si="54"/>
        <v>#N/A</v>
      </c>
    </row>
    <row r="429" spans="1:14" hidden="1" x14ac:dyDescent="0.45">
      <c r="A429" t="str">
        <f t="shared" si="55"/>
        <v>CP133-SCRATCH_20_USD</v>
      </c>
      <c r="B429" t="s">
        <v>500</v>
      </c>
      <c r="C429" t="str">
        <f t="shared" si="48"/>
        <v>Mobile Mont</v>
      </c>
      <c r="D429" t="str">
        <f t="shared" si="49"/>
        <v>Y</v>
      </c>
      <c r="E429" t="s">
        <v>1133</v>
      </c>
      <c r="F429" t="str">
        <f t="shared" si="50"/>
        <v>SCRATCH_20_USD</v>
      </c>
      <c r="G429">
        <f t="shared" si="51"/>
        <v>0</v>
      </c>
      <c r="H429" t="s">
        <v>1100</v>
      </c>
      <c r="I429">
        <f t="shared" si="52"/>
        <v>0</v>
      </c>
      <c r="J429" t="s">
        <v>1074</v>
      </c>
      <c r="K429" s="5">
        <v>20</v>
      </c>
      <c r="L429" t="str">
        <f>Table_DataFromNL[[#This Row],[PROFILECODE]]&amp;"-"&amp;Table_DataFromNL[[#This Row],[RULENAME]]</f>
        <v>CP133-SCRATCH_20_USD</v>
      </c>
      <c r="M429" t="e">
        <f t="shared" si="53"/>
        <v>#N/A</v>
      </c>
      <c r="N429" t="e">
        <f t="shared" si="54"/>
        <v>#N/A</v>
      </c>
    </row>
    <row r="430" spans="1:14" hidden="1" x14ac:dyDescent="0.45">
      <c r="A430" t="str">
        <f t="shared" si="55"/>
        <v>CP133-SCRATCH_25_USD</v>
      </c>
      <c r="B430" t="s">
        <v>500</v>
      </c>
      <c r="C430" t="str">
        <f t="shared" si="48"/>
        <v>Mobile Mont</v>
      </c>
      <c r="D430" t="str">
        <f t="shared" si="49"/>
        <v>Y</v>
      </c>
      <c r="E430" t="s">
        <v>1133</v>
      </c>
      <c r="F430" t="str">
        <f t="shared" si="50"/>
        <v>SCRATCH_25_USD</v>
      </c>
      <c r="G430">
        <f t="shared" si="51"/>
        <v>0</v>
      </c>
      <c r="H430" t="s">
        <v>1101</v>
      </c>
      <c r="I430">
        <f t="shared" si="52"/>
        <v>0</v>
      </c>
      <c r="J430" t="s">
        <v>1074</v>
      </c>
      <c r="K430" s="5">
        <v>25</v>
      </c>
      <c r="L430" t="str">
        <f>Table_DataFromNL[[#This Row],[PROFILECODE]]&amp;"-"&amp;Table_DataFromNL[[#This Row],[RULENAME]]</f>
        <v>CP133-SCRATCH_25_USD</v>
      </c>
      <c r="M430" t="e">
        <f t="shared" si="53"/>
        <v>#N/A</v>
      </c>
      <c r="N430" t="e">
        <f t="shared" si="54"/>
        <v>#N/A</v>
      </c>
    </row>
    <row r="431" spans="1:14" hidden="1" x14ac:dyDescent="0.45">
      <c r="A431" t="str">
        <f t="shared" si="55"/>
        <v>CP133-SCRATCH_50_USD</v>
      </c>
      <c r="B431" t="s">
        <v>500</v>
      </c>
      <c r="C431" t="str">
        <f t="shared" si="48"/>
        <v>Mobile Mont</v>
      </c>
      <c r="D431" t="str">
        <f t="shared" si="49"/>
        <v>Y</v>
      </c>
      <c r="E431" t="s">
        <v>1133</v>
      </c>
      <c r="F431" t="str">
        <f t="shared" si="50"/>
        <v>SCRATCH_50_USD</v>
      </c>
      <c r="G431">
        <f t="shared" si="51"/>
        <v>0</v>
      </c>
      <c r="H431" t="s">
        <v>1102</v>
      </c>
      <c r="I431">
        <f t="shared" si="52"/>
        <v>0</v>
      </c>
      <c r="J431" t="s">
        <v>1074</v>
      </c>
      <c r="K431" s="5">
        <v>50</v>
      </c>
      <c r="L431" t="str">
        <f>Table_DataFromNL[[#This Row],[PROFILECODE]]&amp;"-"&amp;Table_DataFromNL[[#This Row],[RULENAME]]</f>
        <v>CP133-SCRATCH_50_USD</v>
      </c>
      <c r="M431" t="e">
        <f t="shared" si="53"/>
        <v>#N/A</v>
      </c>
      <c r="N431" t="e">
        <f t="shared" si="54"/>
        <v>#N/A</v>
      </c>
    </row>
    <row r="432" spans="1:14" hidden="1" x14ac:dyDescent="0.45">
      <c r="A432" t="str">
        <f t="shared" si="55"/>
        <v>CP133-SCRATCH_5_USD</v>
      </c>
      <c r="B432" t="s">
        <v>500</v>
      </c>
      <c r="C432" t="str">
        <f t="shared" si="48"/>
        <v>Mobile Mont</v>
      </c>
      <c r="D432" t="str">
        <f t="shared" si="49"/>
        <v>Y</v>
      </c>
      <c r="E432" t="s">
        <v>1133</v>
      </c>
      <c r="F432" t="str">
        <f t="shared" si="50"/>
        <v>SCRATCH_5_USD</v>
      </c>
      <c r="G432">
        <f t="shared" si="51"/>
        <v>0</v>
      </c>
      <c r="H432" t="s">
        <v>1103</v>
      </c>
      <c r="I432">
        <f t="shared" si="52"/>
        <v>0</v>
      </c>
      <c r="J432" t="s">
        <v>1074</v>
      </c>
      <c r="K432" s="5">
        <v>5</v>
      </c>
      <c r="L432" t="str">
        <f>Table_DataFromNL[[#This Row],[PROFILECODE]]&amp;"-"&amp;Table_DataFromNL[[#This Row],[RULENAME]]</f>
        <v>CP133-SCRATCH_5_USD</v>
      </c>
      <c r="M432" t="e">
        <f t="shared" si="53"/>
        <v>#N/A</v>
      </c>
      <c r="N432" t="e">
        <f t="shared" si="54"/>
        <v>#N/A</v>
      </c>
    </row>
    <row r="433" spans="1:14" hidden="1" x14ac:dyDescent="0.45">
      <c r="A433" t="str">
        <f t="shared" si="55"/>
        <v>CP133-SLOW_TEXT_5</v>
      </c>
      <c r="B433" t="s">
        <v>500</v>
      </c>
      <c r="C433" t="str">
        <f t="shared" si="48"/>
        <v>Mobile Mont</v>
      </c>
      <c r="D433" t="str">
        <f t="shared" si="49"/>
        <v>Y</v>
      </c>
      <c r="E433" t="s">
        <v>1133</v>
      </c>
      <c r="F433" t="str">
        <f t="shared" si="50"/>
        <v>SLOW_TEXT_5</v>
      </c>
      <c r="G433">
        <f t="shared" si="51"/>
        <v>0</v>
      </c>
      <c r="H433" t="s">
        <v>1104</v>
      </c>
      <c r="I433">
        <f t="shared" si="52"/>
        <v>0</v>
      </c>
      <c r="J433" t="s">
        <v>1074</v>
      </c>
      <c r="K433" s="5">
        <v>5</v>
      </c>
      <c r="L433" t="str">
        <f>Table_DataFromNL[[#This Row],[PROFILECODE]]&amp;"-"&amp;Table_DataFromNL[[#This Row],[RULENAME]]</f>
        <v>CP133-SLOW_TEXT_5</v>
      </c>
      <c r="M433" t="e">
        <f t="shared" si="53"/>
        <v>#N/A</v>
      </c>
      <c r="N433" t="e">
        <f t="shared" si="54"/>
        <v>#N/A</v>
      </c>
    </row>
    <row r="434" spans="1:14" hidden="1" x14ac:dyDescent="0.45">
      <c r="A434" t="str">
        <f t="shared" si="55"/>
        <v>CP133-SPECIAL_ x9_25 _ONCE</v>
      </c>
      <c r="B434" t="s">
        <v>500</v>
      </c>
      <c r="C434" t="str">
        <f t="shared" si="48"/>
        <v>Mobile Mont</v>
      </c>
      <c r="D434" t="str">
        <f t="shared" si="49"/>
        <v>Y</v>
      </c>
      <c r="E434" t="s">
        <v>1133</v>
      </c>
      <c r="F434" t="str">
        <f t="shared" si="50"/>
        <v>SPECIAL_ x9_25 _ONCE</v>
      </c>
      <c r="G434">
        <f t="shared" si="51"/>
        <v>0</v>
      </c>
      <c r="H434" t="s">
        <v>1105</v>
      </c>
      <c r="I434">
        <f t="shared" si="52"/>
        <v>0</v>
      </c>
      <c r="J434" t="s">
        <v>1074</v>
      </c>
      <c r="K434" s="5">
        <v>25</v>
      </c>
      <c r="L434" t="str">
        <f>Table_DataFromNL[[#This Row],[PROFILECODE]]&amp;"-"&amp;Table_DataFromNL[[#This Row],[RULENAME]]</f>
        <v>CP133-SPECIAL_ x9_25 _ONCE</v>
      </c>
      <c r="M434" t="e">
        <f t="shared" si="53"/>
        <v>#N/A</v>
      </c>
      <c r="N434" t="e">
        <f t="shared" si="54"/>
        <v>#N/A</v>
      </c>
    </row>
    <row r="435" spans="1:14" hidden="1" x14ac:dyDescent="0.45">
      <c r="A435" t="str">
        <f t="shared" si="55"/>
        <v>CP133-SPECIAL_BONUS_40USD</v>
      </c>
      <c r="B435" t="s">
        <v>500</v>
      </c>
      <c r="C435" t="str">
        <f t="shared" si="48"/>
        <v>Mobile Mont</v>
      </c>
      <c r="D435" t="str">
        <f t="shared" si="49"/>
        <v>Y</v>
      </c>
      <c r="E435" t="s">
        <v>1133</v>
      </c>
      <c r="F435" t="str">
        <f t="shared" si="50"/>
        <v>SPECIAL_BONUS_40USD</v>
      </c>
      <c r="G435">
        <f t="shared" si="51"/>
        <v>0</v>
      </c>
      <c r="H435" t="s">
        <v>1106</v>
      </c>
      <c r="I435">
        <f t="shared" si="52"/>
        <v>0</v>
      </c>
      <c r="J435" t="s">
        <v>1074</v>
      </c>
      <c r="K435" s="5">
        <v>40</v>
      </c>
      <c r="L435" t="str">
        <f>Table_DataFromNL[[#This Row],[PROFILECODE]]&amp;"-"&amp;Table_DataFromNL[[#This Row],[RULENAME]]</f>
        <v>CP133-SPECIAL_BONUS_40USD</v>
      </c>
      <c r="M435" t="e">
        <f t="shared" si="53"/>
        <v>#N/A</v>
      </c>
      <c r="N435" t="e">
        <f t="shared" si="54"/>
        <v>#N/A</v>
      </c>
    </row>
    <row r="436" spans="1:14" hidden="1" x14ac:dyDescent="0.45">
      <c r="A436" t="str">
        <f t="shared" si="55"/>
        <v>CP133-SPECIAL_x6_x7_15 _TWICE</v>
      </c>
      <c r="B436" t="s">
        <v>500</v>
      </c>
      <c r="C436" t="str">
        <f t="shared" si="48"/>
        <v>Mobile Mont</v>
      </c>
      <c r="D436" t="str">
        <f t="shared" si="49"/>
        <v>Y</v>
      </c>
      <c r="E436" t="s">
        <v>1133</v>
      </c>
      <c r="F436" t="str">
        <f t="shared" si="50"/>
        <v>SPECIAL_x6_x7_15 _TWICE</v>
      </c>
      <c r="G436">
        <f t="shared" si="51"/>
        <v>0</v>
      </c>
      <c r="H436" t="s">
        <v>1107</v>
      </c>
      <c r="I436">
        <f t="shared" si="52"/>
        <v>0</v>
      </c>
      <c r="J436" t="s">
        <v>1074</v>
      </c>
      <c r="K436" s="5">
        <v>15</v>
      </c>
      <c r="L436" t="str">
        <f>Table_DataFromNL[[#This Row],[PROFILECODE]]&amp;"-"&amp;Table_DataFromNL[[#This Row],[RULENAME]]</f>
        <v>CP133-SPECIAL_x6_x7_15 _TWICE</v>
      </c>
      <c r="M436" t="e">
        <f t="shared" si="53"/>
        <v>#N/A</v>
      </c>
      <c r="N436" t="e">
        <f t="shared" si="54"/>
        <v>#N/A</v>
      </c>
    </row>
    <row r="437" spans="1:14" hidden="1" x14ac:dyDescent="0.45">
      <c r="A437" t="str">
        <f t="shared" si="55"/>
        <v>CP133-SPECIAL_x8_x9_20 _TWICE</v>
      </c>
      <c r="B437" t="s">
        <v>500</v>
      </c>
      <c r="C437" t="str">
        <f t="shared" si="48"/>
        <v>Mobile Mont</v>
      </c>
      <c r="D437" t="str">
        <f t="shared" si="49"/>
        <v>Y</v>
      </c>
      <c r="E437" t="s">
        <v>1133</v>
      </c>
      <c r="F437" t="str">
        <f t="shared" si="50"/>
        <v>SPECIAL_x8_x9_20 _TWICE</v>
      </c>
      <c r="G437">
        <f t="shared" si="51"/>
        <v>0</v>
      </c>
      <c r="H437" t="s">
        <v>1108</v>
      </c>
      <c r="I437">
        <f t="shared" si="52"/>
        <v>0</v>
      </c>
      <c r="J437" t="s">
        <v>1074</v>
      </c>
      <c r="K437" s="5">
        <v>20</v>
      </c>
      <c r="L437" t="str">
        <f>Table_DataFromNL[[#This Row],[PROFILECODE]]&amp;"-"&amp;Table_DataFromNL[[#This Row],[RULENAME]]</f>
        <v>CP133-SPECIAL_x8_x9_20 _TWICE</v>
      </c>
      <c r="M437" t="e">
        <f t="shared" si="53"/>
        <v>#N/A</v>
      </c>
      <c r="N437" t="e">
        <f t="shared" si="54"/>
        <v>#N/A</v>
      </c>
    </row>
    <row r="438" spans="1:14" hidden="1" x14ac:dyDescent="0.45">
      <c r="A438" t="str">
        <f t="shared" si="55"/>
        <v>CP133-Sample Only</v>
      </c>
      <c r="B438" t="s">
        <v>500</v>
      </c>
      <c r="C438" t="str">
        <f t="shared" si="48"/>
        <v>Mobile Mont</v>
      </c>
      <c r="D438" t="str">
        <f t="shared" si="49"/>
        <v>Y</v>
      </c>
      <c r="E438" t="s">
        <v>1133</v>
      </c>
      <c r="F438" t="str">
        <f t="shared" si="50"/>
        <v>Sample Only</v>
      </c>
      <c r="G438">
        <f t="shared" si="51"/>
        <v>0</v>
      </c>
      <c r="H438" t="s">
        <v>1109</v>
      </c>
      <c r="I438">
        <f t="shared" si="52"/>
        <v>0</v>
      </c>
      <c r="J438" t="s">
        <v>1074</v>
      </c>
      <c r="K438" s="5">
        <v>10</v>
      </c>
      <c r="L438" t="str">
        <f>Table_DataFromNL[[#This Row],[PROFILECODE]]&amp;"-"&amp;Table_DataFromNL[[#This Row],[RULENAME]]</f>
        <v>CP133-Sample Only</v>
      </c>
      <c r="M438" t="e">
        <f t="shared" si="53"/>
        <v>#N/A</v>
      </c>
      <c r="N438" t="e">
        <f t="shared" si="54"/>
        <v>#N/A</v>
      </c>
    </row>
    <row r="439" spans="1:14" hidden="1" x14ac:dyDescent="0.45">
      <c r="A439" t="str">
        <f t="shared" si="55"/>
        <v>CP133-Unit Below 250 mL</v>
      </c>
      <c r="B439" t="s">
        <v>500</v>
      </c>
      <c r="C439" t="str">
        <f t="shared" si="48"/>
        <v>Mobile Mont</v>
      </c>
      <c r="D439" t="str">
        <f t="shared" si="49"/>
        <v>Y</v>
      </c>
      <c r="E439" t="s">
        <v>1133</v>
      </c>
      <c r="F439" t="str">
        <f t="shared" si="50"/>
        <v>Unit Below 250 mL</v>
      </c>
      <c r="G439">
        <f t="shared" si="51"/>
        <v>0</v>
      </c>
      <c r="H439" t="s">
        <v>1110</v>
      </c>
      <c r="I439">
        <f t="shared" si="52"/>
        <v>0</v>
      </c>
      <c r="J439" t="s">
        <v>1074</v>
      </c>
      <c r="K439" s="5">
        <v>5</v>
      </c>
      <c r="L439" t="str">
        <f>Table_DataFromNL[[#This Row],[PROFILECODE]]&amp;"-"&amp;Table_DataFromNL[[#This Row],[RULENAME]]</f>
        <v>CP133-Unit Below 250 mL</v>
      </c>
      <c r="M439" t="e">
        <f t="shared" si="53"/>
        <v>#N/A</v>
      </c>
      <c r="N439" t="e">
        <f t="shared" si="54"/>
        <v>#N/A</v>
      </c>
    </row>
    <row r="440" spans="1:14" hidden="1" x14ac:dyDescent="0.45">
      <c r="A440" t="str">
        <f t="shared" si="55"/>
        <v>CP133-Unit above 250 mL/underdraw</v>
      </c>
      <c r="B440" t="s">
        <v>500</v>
      </c>
      <c r="C440" t="str">
        <f t="shared" si="48"/>
        <v>Mobile Mont</v>
      </c>
      <c r="D440" t="str">
        <f t="shared" si="49"/>
        <v>Y</v>
      </c>
      <c r="E440" t="s">
        <v>1133</v>
      </c>
      <c r="F440" t="str">
        <f t="shared" si="50"/>
        <v>Unit above 250 mL/underdraw</v>
      </c>
      <c r="G440">
        <f t="shared" si="51"/>
        <v>0</v>
      </c>
      <c r="H440" t="s">
        <v>1111</v>
      </c>
      <c r="I440">
        <f t="shared" si="52"/>
        <v>0</v>
      </c>
      <c r="J440" t="s">
        <v>1074</v>
      </c>
      <c r="K440" s="5">
        <v>10</v>
      </c>
      <c r="L440" t="str">
        <f>Table_DataFromNL[[#This Row],[PROFILECODE]]&amp;"-"&amp;Table_DataFromNL[[#This Row],[RULENAME]]</f>
        <v>CP133-Unit above 250 mL/underdraw</v>
      </c>
      <c r="M440" t="e">
        <f t="shared" si="53"/>
        <v>#N/A</v>
      </c>
      <c r="N440" t="e">
        <f t="shared" si="54"/>
        <v>#N/A</v>
      </c>
    </row>
    <row r="441" spans="1:14" hidden="1" x14ac:dyDescent="0.45">
      <c r="A441" t="str">
        <f t="shared" si="55"/>
        <v>CP133-Vaccinia Immunization</v>
      </c>
      <c r="B441" t="s">
        <v>500</v>
      </c>
      <c r="C441" t="str">
        <f t="shared" si="48"/>
        <v>Mobile Mont</v>
      </c>
      <c r="D441" t="str">
        <f t="shared" si="49"/>
        <v>Y</v>
      </c>
      <c r="E441" t="s">
        <v>1133</v>
      </c>
      <c r="F441" t="str">
        <f t="shared" si="50"/>
        <v>Vaccinia Immunization</v>
      </c>
      <c r="G441">
        <f t="shared" si="51"/>
        <v>0</v>
      </c>
      <c r="H441" t="s">
        <v>1136</v>
      </c>
      <c r="I441">
        <f t="shared" si="52"/>
        <v>0</v>
      </c>
      <c r="J441" t="s">
        <v>1074</v>
      </c>
      <c r="K441" s="5">
        <v>100</v>
      </c>
      <c r="L441" t="str">
        <f>Table_DataFromNL[[#This Row],[PROFILECODE]]&amp;"-"&amp;Table_DataFromNL[[#This Row],[RULENAME]]</f>
        <v>CP133-Vaccinia Immunization</v>
      </c>
      <c r="M441" t="e">
        <f t="shared" si="53"/>
        <v>#N/A</v>
      </c>
      <c r="N441" t="e">
        <f t="shared" si="54"/>
        <v>#N/A</v>
      </c>
    </row>
    <row r="442" spans="1:14" hidden="1" x14ac:dyDescent="0.45">
      <c r="A442" t="str">
        <f t="shared" si="55"/>
        <v>CP133-RETURN - Buddy referral  -BONUS</v>
      </c>
      <c r="B442" t="s">
        <v>500</v>
      </c>
      <c r="C442" t="str">
        <f t="shared" si="48"/>
        <v>Mobile Mont</v>
      </c>
      <c r="D442" t="str">
        <f t="shared" si="49"/>
        <v>Y</v>
      </c>
      <c r="E442" t="s">
        <v>1133</v>
      </c>
      <c r="F442" t="str">
        <f t="shared" si="50"/>
        <v>RETURN - Buddy referral  -BONUS</v>
      </c>
      <c r="G442" t="str">
        <f t="shared" si="51"/>
        <v>Marketing</v>
      </c>
      <c r="H442" t="s">
        <v>73</v>
      </c>
      <c r="I442">
        <f t="shared" si="52"/>
        <v>50</v>
      </c>
      <c r="J442" t="s">
        <v>1112</v>
      </c>
      <c r="K442" s="5">
        <v>50</v>
      </c>
      <c r="L442" t="str">
        <f>Table_DataFromNL[[#This Row],[PROFILECODE]]&amp;"-"&amp;Table_DataFromNL[[#This Row],[RULENAME]]</f>
        <v>CP133-Referral</v>
      </c>
      <c r="M442" t="str">
        <f t="shared" si="53"/>
        <v>CP133-RETURN - Buddy referral  -BONUS</v>
      </c>
      <c r="N442" t="e">
        <f t="shared" si="54"/>
        <v>#N/A</v>
      </c>
    </row>
    <row r="443" spans="1:14" hidden="1" x14ac:dyDescent="0.45">
      <c r="A443" t="str">
        <f t="shared" si="55"/>
        <v>CP133-P Anti-D Pre-Existing Standard</v>
      </c>
      <c r="B443" t="s">
        <v>500</v>
      </c>
      <c r="C443" t="str">
        <f t="shared" si="48"/>
        <v>Mobile Mont</v>
      </c>
      <c r="D443" t="str">
        <f t="shared" si="49"/>
        <v>Y</v>
      </c>
      <c r="E443" t="s">
        <v>1133</v>
      </c>
      <c r="F443" t="str">
        <f t="shared" si="50"/>
        <v>P Anti-D Pre-Existing Standard</v>
      </c>
      <c r="G443" t="str">
        <f t="shared" si="51"/>
        <v>Specialty</v>
      </c>
      <c r="H443" t="s">
        <v>946</v>
      </c>
      <c r="I443" t="str">
        <f t="shared" si="52"/>
        <v>RETURN - 1st don of the week -STD</v>
      </c>
      <c r="J443" t="s">
        <v>1113</v>
      </c>
      <c r="K443" s="5">
        <v>60</v>
      </c>
      <c r="L443" t="str">
        <f>Table_DataFromNL[[#This Row],[PROFILECODE]]&amp;"-"&amp;Table_DataFromNL[[#This Row],[RULENAME]]</f>
        <v>CP133-P Anti-D Pre-Existing Standard</v>
      </c>
      <c r="M443" t="str">
        <f t="shared" si="53"/>
        <v>CP133-P Anti-D Pre-Existing Standard</v>
      </c>
      <c r="N443" t="str">
        <f t="shared" si="54"/>
        <v>CP133-P Anti-D Pre-Existing Standard</v>
      </c>
    </row>
    <row r="444" spans="1:14" hidden="1" x14ac:dyDescent="0.45">
      <c r="A444" t="str">
        <f t="shared" si="55"/>
        <v>CP133-P Anti-D Standard</v>
      </c>
      <c r="B444" t="s">
        <v>500</v>
      </c>
      <c r="C444" t="str">
        <f t="shared" si="48"/>
        <v>Mobile Mont</v>
      </c>
      <c r="D444" t="str">
        <f t="shared" si="49"/>
        <v>Y</v>
      </c>
      <c r="E444" t="s">
        <v>1133</v>
      </c>
      <c r="F444" t="str">
        <f t="shared" si="50"/>
        <v>P Anti-D Standard</v>
      </c>
      <c r="G444" t="str">
        <f t="shared" si="51"/>
        <v>Specialty</v>
      </c>
      <c r="H444" t="s">
        <v>947</v>
      </c>
      <c r="I444" t="str">
        <f t="shared" si="52"/>
        <v>RETURN - 1st don of the week -STD</v>
      </c>
      <c r="J444" t="s">
        <v>1113</v>
      </c>
      <c r="K444" s="5">
        <v>60</v>
      </c>
      <c r="L444" t="str">
        <f>Table_DataFromNL[[#This Row],[PROFILECODE]]&amp;"-"&amp;Table_DataFromNL[[#This Row],[RULENAME]]</f>
        <v>CP133-P Anti-D Standard</v>
      </c>
      <c r="M444" t="str">
        <f t="shared" si="53"/>
        <v>CP133-P Anti-D Standard</v>
      </c>
      <c r="N444" t="str">
        <f t="shared" si="54"/>
        <v>CP133-P Anti-D Standard</v>
      </c>
    </row>
    <row r="445" spans="1:14" hidden="1" x14ac:dyDescent="0.45">
      <c r="A445" t="str">
        <f t="shared" si="55"/>
        <v>CP133-P CMV Standard</v>
      </c>
      <c r="B445" t="s">
        <v>500</v>
      </c>
      <c r="C445" t="str">
        <f t="shared" si="48"/>
        <v>Mobile Mont</v>
      </c>
      <c r="D445" t="str">
        <f t="shared" si="49"/>
        <v>Y</v>
      </c>
      <c r="E445" t="s">
        <v>1133</v>
      </c>
      <c r="F445" t="str">
        <f t="shared" si="50"/>
        <v>P CMV Standard</v>
      </c>
      <c r="G445" t="str">
        <f t="shared" si="51"/>
        <v>Specialty</v>
      </c>
      <c r="H445" t="s">
        <v>948</v>
      </c>
      <c r="I445" t="str">
        <f t="shared" si="52"/>
        <v>RETURN - 1st don of the week -STD</v>
      </c>
      <c r="J445" t="s">
        <v>1113</v>
      </c>
      <c r="K445" s="5">
        <v>40</v>
      </c>
      <c r="L445" t="str">
        <f>Table_DataFromNL[[#This Row],[PROFILECODE]]&amp;"-"&amp;Table_DataFromNL[[#This Row],[RULENAME]]</f>
        <v>CP133-P CMV Standard</v>
      </c>
      <c r="M445" t="str">
        <f t="shared" si="53"/>
        <v>CP133-P CMV Standard</v>
      </c>
      <c r="N445" t="str">
        <f t="shared" si="54"/>
        <v>CP133-P CMV Standard</v>
      </c>
    </row>
    <row r="446" spans="1:14" hidden="1" x14ac:dyDescent="0.45">
      <c r="A446" t="str">
        <f t="shared" si="55"/>
        <v>CP133-P Denovo Non-Injectable</v>
      </c>
      <c r="B446" t="s">
        <v>500</v>
      </c>
      <c r="C446" t="str">
        <f t="shared" si="48"/>
        <v>Mobile Mont</v>
      </c>
      <c r="D446" t="str">
        <f t="shared" si="49"/>
        <v>Y</v>
      </c>
      <c r="E446" t="s">
        <v>1133</v>
      </c>
      <c r="F446" t="str">
        <f t="shared" si="50"/>
        <v>P Denovo Non-Injectable</v>
      </c>
      <c r="G446">
        <f t="shared" si="51"/>
        <v>0</v>
      </c>
      <c r="H446" t="s">
        <v>949</v>
      </c>
      <c r="I446">
        <f t="shared" si="52"/>
        <v>0</v>
      </c>
      <c r="J446" t="s">
        <v>1113</v>
      </c>
      <c r="K446" s="5">
        <v>40</v>
      </c>
      <c r="L446" t="str">
        <f>Table_DataFromNL[[#This Row],[PROFILECODE]]&amp;"-"&amp;Table_DataFromNL[[#This Row],[RULENAME]]</f>
        <v>CP133-P Denovo Non-Injectable</v>
      </c>
      <c r="M446" t="str">
        <f t="shared" si="53"/>
        <v>CP133-P Denovo Non-Injectable</v>
      </c>
      <c r="N446" t="str">
        <f t="shared" si="54"/>
        <v>CP133-P Denovo Non-Injectable</v>
      </c>
    </row>
    <row r="447" spans="1:14" hidden="1" x14ac:dyDescent="0.45">
      <c r="A447" t="str">
        <f t="shared" si="55"/>
        <v>CP133-P HBS Pre-Existing Standard</v>
      </c>
      <c r="B447" t="s">
        <v>500</v>
      </c>
      <c r="C447" t="str">
        <f t="shared" si="48"/>
        <v>Mobile Mont</v>
      </c>
      <c r="D447" t="str">
        <f t="shared" si="49"/>
        <v>Y</v>
      </c>
      <c r="E447" t="s">
        <v>1133</v>
      </c>
      <c r="F447" t="str">
        <f t="shared" si="50"/>
        <v>P HBS Pre-Existing Standard</v>
      </c>
      <c r="G447" t="str">
        <f t="shared" si="51"/>
        <v>Specialty</v>
      </c>
      <c r="H447" t="s">
        <v>963</v>
      </c>
      <c r="I447" t="str">
        <f t="shared" si="52"/>
        <v>RETURN - 1st don of the week -STD</v>
      </c>
      <c r="J447" t="s">
        <v>1113</v>
      </c>
      <c r="K447" s="5">
        <v>40</v>
      </c>
      <c r="L447" t="str">
        <f>Table_DataFromNL[[#This Row],[PROFILECODE]]&amp;"-"&amp;Table_DataFromNL[[#This Row],[RULENAME]]</f>
        <v>CP133-P HBS Pre-Existing Standard</v>
      </c>
      <c r="M447" t="str">
        <f t="shared" si="53"/>
        <v>CP133-P HBS Pre-Existing Standard</v>
      </c>
      <c r="N447" t="str">
        <f t="shared" si="54"/>
        <v>CP133-P HBS Pre-Existing Standard</v>
      </c>
    </row>
    <row r="448" spans="1:14" hidden="1" x14ac:dyDescent="0.45">
      <c r="A448" t="str">
        <f t="shared" si="55"/>
        <v>CP133-P HBS Standard</v>
      </c>
      <c r="B448" t="s">
        <v>500</v>
      </c>
      <c r="C448" t="str">
        <f t="shared" si="48"/>
        <v>Mobile Mont</v>
      </c>
      <c r="D448" t="str">
        <f t="shared" si="49"/>
        <v>Y</v>
      </c>
      <c r="E448" t="s">
        <v>1133</v>
      </c>
      <c r="F448" t="str">
        <f t="shared" si="50"/>
        <v>P HBS Standard</v>
      </c>
      <c r="G448" t="str">
        <f t="shared" si="51"/>
        <v>Specialty</v>
      </c>
      <c r="H448" t="s">
        <v>964</v>
      </c>
      <c r="I448" t="str">
        <f t="shared" si="52"/>
        <v>RETURN - 1st don of the week -STD</v>
      </c>
      <c r="J448" t="s">
        <v>1113</v>
      </c>
      <c r="K448" s="5">
        <v>40</v>
      </c>
      <c r="L448" t="str">
        <f>Table_DataFromNL[[#This Row],[PROFILECODE]]&amp;"-"&amp;Table_DataFromNL[[#This Row],[RULENAME]]</f>
        <v>CP133-P HBS Standard</v>
      </c>
      <c r="M448" t="str">
        <f t="shared" si="53"/>
        <v>CP133-P HBS Standard</v>
      </c>
      <c r="N448" t="str">
        <f t="shared" si="54"/>
        <v>CP133-P HBS Standard</v>
      </c>
    </row>
    <row r="449" spans="1:14" hidden="1" x14ac:dyDescent="0.45">
      <c r="A449" t="str">
        <f t="shared" si="55"/>
        <v>CP133-RETURN - 1st don of the week -STD</v>
      </c>
      <c r="B449" t="s">
        <v>500</v>
      </c>
      <c r="C449" t="str">
        <f t="shared" si="48"/>
        <v>Mobile Mont</v>
      </c>
      <c r="D449" t="str">
        <f t="shared" si="49"/>
        <v>Y</v>
      </c>
      <c r="E449" t="s">
        <v>1133</v>
      </c>
      <c r="F449" t="str">
        <f t="shared" si="50"/>
        <v>RETURN - 1st don of the week -STD</v>
      </c>
      <c r="G449" t="str">
        <f t="shared" si="51"/>
        <v>Marketing</v>
      </c>
      <c r="H449" t="s">
        <v>1114</v>
      </c>
      <c r="I449">
        <f t="shared" si="52"/>
        <v>0</v>
      </c>
      <c r="J449" t="s">
        <v>1113</v>
      </c>
      <c r="K449" s="5">
        <v>40</v>
      </c>
      <c r="L449" t="str">
        <f>Table_DataFromNL[[#This Row],[PROFILECODE]]&amp;"-"&amp;Table_DataFromNL[[#This Row],[RULENAME]]</f>
        <v>CP133-P NSP NONEU Standard</v>
      </c>
      <c r="M449" t="str">
        <f t="shared" si="53"/>
        <v>CP133-RETURN - 1st don of the week -STD</v>
      </c>
      <c r="N449" t="e">
        <f t="shared" si="54"/>
        <v>#N/A</v>
      </c>
    </row>
    <row r="450" spans="1:14" hidden="1" x14ac:dyDescent="0.45">
      <c r="A450" t="str">
        <f t="shared" si="55"/>
        <v>CP133-RETURN - 1st don of the week -STD</v>
      </c>
      <c r="B450" t="s">
        <v>500</v>
      </c>
      <c r="C450" t="str">
        <f t="shared" ref="C450:C513" si="56">VLOOKUP(B450,CenterLU,2,FALSE)</f>
        <v>Mobile Mont</v>
      </c>
      <c r="D450" t="str">
        <f t="shared" ref="D450:D513" si="57">VLOOKUP(B450,CenterLU,3,FALSE)</f>
        <v>Y</v>
      </c>
      <c r="E450" t="s">
        <v>1133</v>
      </c>
      <c r="F450" t="str">
        <f t="shared" ref="F450:F513" si="58">IF(VLOOKUP(H450,RULENAMELU,3,FALSE)=0,H450,VLOOKUP(H450,RULENAMELU,3,FALSE))</f>
        <v>RETURN - 1st don of the week -STD</v>
      </c>
      <c r="G450" t="str">
        <f t="shared" ref="G450:G513" si="59">VLOOKUP(H450,RULENAMELU,4,FALSE)</f>
        <v>Marketing</v>
      </c>
      <c r="H450" t="s">
        <v>1115</v>
      </c>
      <c r="I450">
        <f t="shared" ref="I450:I513" si="60">VLOOKUP(H450,RULENAMELU,5,FALSE)</f>
        <v>23</v>
      </c>
      <c r="J450" t="s">
        <v>1113</v>
      </c>
      <c r="K450" s="5">
        <v>40</v>
      </c>
      <c r="L450" t="str">
        <f>Table_DataFromNL[[#This Row],[PROFILECODE]]&amp;"-"&amp;Table_DataFromNL[[#This Row],[RULENAME]]</f>
        <v>CP133-P NSP NS Standard</v>
      </c>
      <c r="M450" t="str">
        <f t="shared" ref="M450:M513" si="61">IFERROR(VLOOKUP(A450,PaychangesLU,1,FALSE),VLOOKUP(A450,SpecialtyCheckLU,1,FALSE))</f>
        <v>CP133-RETURN - 1st don of the week -STD</v>
      </c>
      <c r="N450" t="e">
        <f t="shared" ref="N450:N513" si="62">VLOOKUP(A450,SpecialtyCheckLU,1,FALSE)</f>
        <v>#N/A</v>
      </c>
    </row>
    <row r="451" spans="1:14" hidden="1" x14ac:dyDescent="0.45">
      <c r="A451" t="str">
        <f t="shared" ref="A451:A514" si="63">B451&amp;"-"&amp;F451</f>
        <v>CP133-P Normal Source PL Standard</v>
      </c>
      <c r="B451" t="s">
        <v>500</v>
      </c>
      <c r="C451" t="str">
        <f t="shared" si="56"/>
        <v>Mobile Mont</v>
      </c>
      <c r="D451" t="str">
        <f t="shared" si="57"/>
        <v>Y</v>
      </c>
      <c r="E451" t="s">
        <v>1133</v>
      </c>
      <c r="F451" t="str">
        <f t="shared" si="58"/>
        <v>P Normal Source PL Standard</v>
      </c>
      <c r="G451" t="str">
        <f t="shared" si="59"/>
        <v>Marketing</v>
      </c>
      <c r="H451" t="s">
        <v>1033</v>
      </c>
      <c r="I451">
        <f t="shared" si="60"/>
        <v>0</v>
      </c>
      <c r="J451" t="s">
        <v>1113</v>
      </c>
      <c r="K451" s="5">
        <v>40</v>
      </c>
      <c r="L451" t="str">
        <f>Table_DataFromNL[[#This Row],[PROFILECODE]]&amp;"-"&amp;Table_DataFromNL[[#This Row],[RULENAME]]</f>
        <v>CP133-P Normal Source PL Standard</v>
      </c>
      <c r="M451" t="e">
        <f t="shared" si="61"/>
        <v>#N/A</v>
      </c>
      <c r="N451" t="e">
        <f t="shared" si="62"/>
        <v>#N/A</v>
      </c>
    </row>
    <row r="452" spans="1:14" hidden="1" x14ac:dyDescent="0.45">
      <c r="A452" t="str">
        <f t="shared" si="63"/>
        <v>CP133-P Pre-VIP NS Standard</v>
      </c>
      <c r="B452" t="s">
        <v>500</v>
      </c>
      <c r="C452" t="str">
        <f t="shared" si="56"/>
        <v>Mobile Mont</v>
      </c>
      <c r="D452" t="str">
        <f t="shared" si="57"/>
        <v>Y</v>
      </c>
      <c r="E452" t="s">
        <v>1133</v>
      </c>
      <c r="F452" t="str">
        <f t="shared" si="58"/>
        <v>P Pre-VIP NS Standard</v>
      </c>
      <c r="G452" t="str">
        <f t="shared" si="59"/>
        <v>Specialty</v>
      </c>
      <c r="H452" t="s">
        <v>1010</v>
      </c>
      <c r="I452" t="str">
        <f t="shared" si="60"/>
        <v>RETURN - 1st don of the week -STD</v>
      </c>
      <c r="J452" t="s">
        <v>1113</v>
      </c>
      <c r="K452" s="5">
        <v>40</v>
      </c>
      <c r="L452" t="str">
        <f>Table_DataFromNL[[#This Row],[PROFILECODE]]&amp;"-"&amp;Table_DataFromNL[[#This Row],[RULENAME]]</f>
        <v>CP133-P Pre-VIP NS Standard</v>
      </c>
      <c r="M452" t="str">
        <f t="shared" si="61"/>
        <v>CP133-P Pre-VIP NS Standard</v>
      </c>
      <c r="N452" t="str">
        <f t="shared" si="62"/>
        <v>CP133-P Pre-VIP NS Standard</v>
      </c>
    </row>
    <row r="453" spans="1:14" hidden="1" x14ac:dyDescent="0.45">
      <c r="A453" t="str">
        <f t="shared" si="63"/>
        <v>CP133-P RSV Pre-Existing Standard</v>
      </c>
      <c r="B453" t="s">
        <v>500</v>
      </c>
      <c r="C453" t="str">
        <f t="shared" si="56"/>
        <v>Mobile Mont</v>
      </c>
      <c r="D453" t="str">
        <f t="shared" si="57"/>
        <v>Y</v>
      </c>
      <c r="E453" t="s">
        <v>1133</v>
      </c>
      <c r="F453" t="str">
        <f t="shared" si="58"/>
        <v>P RSV Pre-Existing Standard</v>
      </c>
      <c r="G453" t="str">
        <f t="shared" si="59"/>
        <v>Specialty</v>
      </c>
      <c r="H453" t="s">
        <v>955</v>
      </c>
      <c r="I453" t="str">
        <f t="shared" si="60"/>
        <v>RETURN - 1st don of the week -STD</v>
      </c>
      <c r="J453" t="s">
        <v>1113</v>
      </c>
      <c r="K453" s="5">
        <v>40</v>
      </c>
      <c r="L453" t="str">
        <f>Table_DataFromNL[[#This Row],[PROFILECODE]]&amp;"-"&amp;Table_DataFromNL[[#This Row],[RULENAME]]</f>
        <v>CP133-P RSV Pre-Existing Standard</v>
      </c>
      <c r="M453" t="str">
        <f t="shared" si="61"/>
        <v>CP133-P RSV Pre-Existing Standard</v>
      </c>
      <c r="N453" t="str">
        <f t="shared" si="62"/>
        <v>CP133-P RSV Pre-Existing Standard</v>
      </c>
    </row>
    <row r="454" spans="1:14" hidden="1" x14ac:dyDescent="0.45">
      <c r="A454" t="str">
        <f t="shared" si="63"/>
        <v>CP133-P Rabies HT Standard</v>
      </c>
      <c r="B454" t="s">
        <v>500</v>
      </c>
      <c r="C454" t="str">
        <f t="shared" si="56"/>
        <v>Mobile Mont</v>
      </c>
      <c r="D454" t="str">
        <f t="shared" si="57"/>
        <v>Y</v>
      </c>
      <c r="E454" t="s">
        <v>1133</v>
      </c>
      <c r="F454" t="str">
        <f t="shared" si="58"/>
        <v>P Rabies HT Standard</v>
      </c>
      <c r="G454" t="str">
        <f t="shared" si="59"/>
        <v>Specialty</v>
      </c>
      <c r="H454" t="s">
        <v>975</v>
      </c>
      <c r="I454" t="str">
        <f t="shared" si="60"/>
        <v>RETURN - 1st don of the week -STD</v>
      </c>
      <c r="J454" t="s">
        <v>1113</v>
      </c>
      <c r="K454" s="5">
        <v>40</v>
      </c>
      <c r="L454" t="str">
        <f>Table_DataFromNL[[#This Row],[PROFILECODE]]&amp;"-"&amp;Table_DataFromNL[[#This Row],[RULENAME]]</f>
        <v>CP133-P Rabies HT Standard</v>
      </c>
      <c r="M454" t="str">
        <f t="shared" si="61"/>
        <v>CP133-P Rabies HT Standard</v>
      </c>
      <c r="N454" t="str">
        <f t="shared" si="62"/>
        <v>CP133-P Rabies HT Standard</v>
      </c>
    </row>
    <row r="455" spans="1:14" hidden="1" x14ac:dyDescent="0.45">
      <c r="A455" t="str">
        <f t="shared" si="63"/>
        <v>CP133-P Rabies Standard</v>
      </c>
      <c r="B455" t="s">
        <v>500</v>
      </c>
      <c r="C455" t="str">
        <f t="shared" si="56"/>
        <v>Mobile Mont</v>
      </c>
      <c r="D455" t="str">
        <f t="shared" si="57"/>
        <v>Y</v>
      </c>
      <c r="E455" t="s">
        <v>1133</v>
      </c>
      <c r="F455" t="str">
        <f t="shared" si="58"/>
        <v>P Rabies Standard</v>
      </c>
      <c r="G455" t="str">
        <f t="shared" si="59"/>
        <v>Specialty</v>
      </c>
      <c r="H455" t="s">
        <v>976</v>
      </c>
      <c r="I455" t="str">
        <f t="shared" si="60"/>
        <v>RETURN - 1st don of the week -STD</v>
      </c>
      <c r="J455" t="s">
        <v>1113</v>
      </c>
      <c r="K455" s="5">
        <v>40</v>
      </c>
      <c r="L455" t="str">
        <f>Table_DataFromNL[[#This Row],[PROFILECODE]]&amp;"-"&amp;Table_DataFromNL[[#This Row],[RULENAME]]</f>
        <v>CP133-P Rabies Standard</v>
      </c>
      <c r="M455" t="str">
        <f t="shared" si="61"/>
        <v>CP133-P Rabies Standard</v>
      </c>
      <c r="N455" t="str">
        <f t="shared" si="62"/>
        <v>CP133-P Rabies Standard</v>
      </c>
    </row>
    <row r="456" spans="1:14" hidden="1" x14ac:dyDescent="0.45">
      <c r="A456" t="str">
        <f t="shared" si="63"/>
        <v>CP133-P Tetanus Pre-Existing Standard</v>
      </c>
      <c r="B456" t="s">
        <v>500</v>
      </c>
      <c r="C456" t="str">
        <f t="shared" si="56"/>
        <v>Mobile Mont</v>
      </c>
      <c r="D456" t="str">
        <f t="shared" si="57"/>
        <v>Y</v>
      </c>
      <c r="E456" t="s">
        <v>1133</v>
      </c>
      <c r="F456" t="str">
        <f t="shared" si="58"/>
        <v>P Tetanus Pre-Existing Standard</v>
      </c>
      <c r="G456" t="str">
        <f t="shared" si="59"/>
        <v>Specialty</v>
      </c>
      <c r="H456" t="s">
        <v>969</v>
      </c>
      <c r="I456" t="str">
        <f t="shared" si="60"/>
        <v>RETURN - 1st don of the week -STD</v>
      </c>
      <c r="J456" t="s">
        <v>1113</v>
      </c>
      <c r="K456" s="5">
        <v>40</v>
      </c>
      <c r="L456" t="str">
        <f>Table_DataFromNL[[#This Row],[PROFILECODE]]&amp;"-"&amp;Table_DataFromNL[[#This Row],[RULENAME]]</f>
        <v>CP133-P Tetanus Pre-Existing Standard</v>
      </c>
      <c r="M456" t="str">
        <f t="shared" si="61"/>
        <v>CP133-P Tetanus Pre-Existing Standard</v>
      </c>
      <c r="N456" t="str">
        <f t="shared" si="62"/>
        <v>CP133-P Tetanus Pre-Existing Standard</v>
      </c>
    </row>
    <row r="457" spans="1:14" hidden="1" x14ac:dyDescent="0.45">
      <c r="A457" t="str">
        <f t="shared" si="63"/>
        <v>CP133-P Tetanus Standard</v>
      </c>
      <c r="B457" t="s">
        <v>500</v>
      </c>
      <c r="C457" t="str">
        <f t="shared" si="56"/>
        <v>Mobile Mont</v>
      </c>
      <c r="D457" t="str">
        <f t="shared" si="57"/>
        <v>Y</v>
      </c>
      <c r="E457" t="s">
        <v>1133</v>
      </c>
      <c r="F457" t="str">
        <f t="shared" si="58"/>
        <v>P Tetanus Standard</v>
      </c>
      <c r="G457" t="str">
        <f t="shared" si="59"/>
        <v>Specialty</v>
      </c>
      <c r="H457" t="s">
        <v>970</v>
      </c>
      <c r="I457" t="str">
        <f t="shared" si="60"/>
        <v>RETURN - 1st don of the week -STD</v>
      </c>
      <c r="J457" t="s">
        <v>1113</v>
      </c>
      <c r="K457" s="5">
        <v>40</v>
      </c>
      <c r="L457" t="str">
        <f>Table_DataFromNL[[#This Row],[PROFILECODE]]&amp;"-"&amp;Table_DataFromNL[[#This Row],[RULENAME]]</f>
        <v>CP133-P Tetanus Standard</v>
      </c>
      <c r="M457" t="str">
        <f t="shared" si="61"/>
        <v>CP133-P Tetanus Standard</v>
      </c>
      <c r="N457" t="str">
        <f t="shared" si="62"/>
        <v>CP133-P Tetanus Standard</v>
      </c>
    </row>
    <row r="458" spans="1:14" hidden="1" x14ac:dyDescent="0.45">
      <c r="A458" t="str">
        <f t="shared" si="63"/>
        <v>CP133-P Tetanus Tox Standard</v>
      </c>
      <c r="B458" t="s">
        <v>500</v>
      </c>
      <c r="C458" t="str">
        <f t="shared" si="56"/>
        <v>Mobile Mont</v>
      </c>
      <c r="D458" t="str">
        <f t="shared" si="57"/>
        <v>Y</v>
      </c>
      <c r="E458" t="s">
        <v>1133</v>
      </c>
      <c r="F458" t="str">
        <f t="shared" si="58"/>
        <v>P Tetanus Tox Standard</v>
      </c>
      <c r="G458" t="str">
        <f t="shared" si="59"/>
        <v>Specialty</v>
      </c>
      <c r="H458" t="s">
        <v>1000</v>
      </c>
      <c r="I458" t="str">
        <f t="shared" si="60"/>
        <v>RETURN - 1st don of the week -STD</v>
      </c>
      <c r="J458" t="s">
        <v>1113</v>
      </c>
      <c r="K458" s="5">
        <v>40</v>
      </c>
      <c r="L458" t="str">
        <f>Table_DataFromNL[[#This Row],[PROFILECODE]]&amp;"-"&amp;Table_DataFromNL[[#This Row],[RULENAME]]</f>
        <v>CP133-P Tetanus Tox Standard</v>
      </c>
      <c r="M458" t="str">
        <f t="shared" si="61"/>
        <v>CP133-P Tetanus Tox Standard</v>
      </c>
      <c r="N458" t="str">
        <f t="shared" si="62"/>
        <v>CP133-P Tetanus Tox Standard</v>
      </c>
    </row>
    <row r="459" spans="1:14" hidden="1" x14ac:dyDescent="0.45">
      <c r="A459" t="str">
        <f t="shared" si="63"/>
        <v>CP133-P VIP A Standard</v>
      </c>
      <c r="B459" t="s">
        <v>500</v>
      </c>
      <c r="C459" t="str">
        <f t="shared" si="56"/>
        <v>Mobile Mont</v>
      </c>
      <c r="D459" t="str">
        <f t="shared" si="57"/>
        <v>Y</v>
      </c>
      <c r="E459" t="s">
        <v>1133</v>
      </c>
      <c r="F459" t="str">
        <f t="shared" si="58"/>
        <v>P VIP A Standard</v>
      </c>
      <c r="G459" t="str">
        <f t="shared" si="59"/>
        <v>Specialty</v>
      </c>
      <c r="H459" t="s">
        <v>1011</v>
      </c>
      <c r="I459" t="str">
        <f t="shared" si="60"/>
        <v>RETURN - 1st don of the week -STD</v>
      </c>
      <c r="J459" t="s">
        <v>1113</v>
      </c>
      <c r="K459" s="5">
        <v>40</v>
      </c>
      <c r="L459" t="str">
        <f>Table_DataFromNL[[#This Row],[PROFILECODE]]&amp;"-"&amp;Table_DataFromNL[[#This Row],[RULENAME]]</f>
        <v>CP133-P VIP A Standard</v>
      </c>
      <c r="M459" t="str">
        <f t="shared" si="61"/>
        <v>CP133-P VIP A Standard</v>
      </c>
      <c r="N459" t="str">
        <f t="shared" si="62"/>
        <v>CP133-P VIP A Standard</v>
      </c>
    </row>
    <row r="460" spans="1:14" hidden="1" x14ac:dyDescent="0.45">
      <c r="A460" t="str">
        <f t="shared" si="63"/>
        <v>CP133-P VIP AB Standard</v>
      </c>
      <c r="B460" t="s">
        <v>500</v>
      </c>
      <c r="C460" t="str">
        <f t="shared" si="56"/>
        <v>Mobile Mont</v>
      </c>
      <c r="D460" t="str">
        <f t="shared" si="57"/>
        <v>Y</v>
      </c>
      <c r="E460" t="s">
        <v>1133</v>
      </c>
      <c r="F460" t="str">
        <f t="shared" si="58"/>
        <v>P VIP AB Standard</v>
      </c>
      <c r="G460" t="str">
        <f t="shared" si="59"/>
        <v>Specialty</v>
      </c>
      <c r="H460" t="s">
        <v>1012</v>
      </c>
      <c r="I460" t="str">
        <f t="shared" si="60"/>
        <v>RETURN - 1st don of the week -STD</v>
      </c>
      <c r="J460" t="s">
        <v>1113</v>
      </c>
      <c r="K460" s="5">
        <v>40</v>
      </c>
      <c r="L460" t="str">
        <f>Table_DataFromNL[[#This Row],[PROFILECODE]]&amp;"-"&amp;Table_DataFromNL[[#This Row],[RULENAME]]</f>
        <v>CP133-P VIP AB Standard</v>
      </c>
      <c r="M460" t="str">
        <f t="shared" si="61"/>
        <v>CP133-P VIP AB Standard</v>
      </c>
      <c r="N460" t="str">
        <f t="shared" si="62"/>
        <v>CP133-P VIP AB Standard</v>
      </c>
    </row>
    <row r="461" spans="1:14" hidden="1" x14ac:dyDescent="0.45">
      <c r="A461" t="str">
        <f t="shared" si="63"/>
        <v>CP133-P Vaccinia Standard</v>
      </c>
      <c r="B461" t="s">
        <v>500</v>
      </c>
      <c r="C461" t="str">
        <f t="shared" si="56"/>
        <v>Mobile Mont</v>
      </c>
      <c r="D461" t="str">
        <f t="shared" si="57"/>
        <v>Y</v>
      </c>
      <c r="E461" t="s">
        <v>1133</v>
      </c>
      <c r="F461" t="str">
        <f t="shared" si="58"/>
        <v>P Vaccinia Standard</v>
      </c>
      <c r="G461" t="str">
        <f t="shared" si="59"/>
        <v>Specialty</v>
      </c>
      <c r="H461" t="s">
        <v>956</v>
      </c>
      <c r="I461">
        <f t="shared" si="60"/>
        <v>0</v>
      </c>
      <c r="J461" t="s">
        <v>1113</v>
      </c>
      <c r="K461" s="5">
        <v>100</v>
      </c>
      <c r="L461" t="str">
        <f>Table_DataFromNL[[#This Row],[PROFILECODE]]&amp;"-"&amp;Table_DataFromNL[[#This Row],[RULENAME]]</f>
        <v>CP133-P Vaccinia Standard</v>
      </c>
      <c r="M461" t="str">
        <f t="shared" si="61"/>
        <v>CP133-P Vaccinia Standard</v>
      </c>
      <c r="N461" t="str">
        <f t="shared" si="62"/>
        <v>CP133-P Vaccinia Standard</v>
      </c>
    </row>
    <row r="462" spans="1:14" hidden="1" x14ac:dyDescent="0.45">
      <c r="A462" t="str">
        <f t="shared" si="63"/>
        <v>CP133-Whole Blood INJ</v>
      </c>
      <c r="B462" t="s">
        <v>500</v>
      </c>
      <c r="C462" t="str">
        <f t="shared" si="56"/>
        <v>Mobile Mont</v>
      </c>
      <c r="D462" t="str">
        <f t="shared" si="57"/>
        <v>Y</v>
      </c>
      <c r="E462" t="s">
        <v>1133</v>
      </c>
      <c r="F462" t="str">
        <f t="shared" si="58"/>
        <v>Whole Blood INJ</v>
      </c>
      <c r="G462" t="str">
        <f t="shared" si="59"/>
        <v>Specialty</v>
      </c>
      <c r="H462" t="s">
        <v>1024</v>
      </c>
      <c r="I462">
        <f t="shared" si="60"/>
        <v>0</v>
      </c>
      <c r="J462" t="s">
        <v>1113</v>
      </c>
      <c r="K462" s="5">
        <v>200</v>
      </c>
      <c r="L462" t="str">
        <f>Table_DataFromNL[[#This Row],[PROFILECODE]]&amp;"-"&amp;Table_DataFromNL[[#This Row],[RULENAME]]</f>
        <v>CP133-Whole Blood INJ</v>
      </c>
      <c r="M462" t="str">
        <f t="shared" si="61"/>
        <v>CP133-Whole Blood INJ</v>
      </c>
      <c r="N462" t="str">
        <f t="shared" si="62"/>
        <v>CP133-Whole Blood INJ</v>
      </c>
    </row>
    <row r="463" spans="1:14" hidden="1" x14ac:dyDescent="0.45">
      <c r="A463" t="str">
        <f t="shared" si="63"/>
        <v>CP134-1st Responder-Medical</v>
      </c>
      <c r="B463" t="s">
        <v>355</v>
      </c>
      <c r="C463" t="str">
        <f t="shared" si="56"/>
        <v>College Park</v>
      </c>
      <c r="D463" t="str">
        <f t="shared" si="57"/>
        <v>Y</v>
      </c>
      <c r="E463" t="s">
        <v>1137</v>
      </c>
      <c r="F463" t="str">
        <f t="shared" si="58"/>
        <v>1st Responder-Medical</v>
      </c>
      <c r="G463">
        <f t="shared" si="59"/>
        <v>0</v>
      </c>
      <c r="H463" t="s">
        <v>1053</v>
      </c>
      <c r="I463">
        <f t="shared" si="60"/>
        <v>0</v>
      </c>
      <c r="J463" t="s">
        <v>1054</v>
      </c>
      <c r="K463" s="5">
        <v>5</v>
      </c>
      <c r="L463" t="str">
        <f>Table_DataFromNL[[#This Row],[PROFILECODE]]&amp;"-"&amp;Table_DataFromNL[[#This Row],[RULENAME]]</f>
        <v>CP134-1st Responder-Medical</v>
      </c>
      <c r="M463" t="e">
        <f t="shared" si="61"/>
        <v>#N/A</v>
      </c>
      <c r="N463" t="e">
        <f t="shared" si="62"/>
        <v>#N/A</v>
      </c>
    </row>
    <row r="464" spans="1:14" hidden="1" x14ac:dyDescent="0.45">
      <c r="A464" t="str">
        <f t="shared" si="63"/>
        <v>CP134-2X Week P CMV</v>
      </c>
      <c r="B464" t="s">
        <v>355</v>
      </c>
      <c r="C464" t="str">
        <f t="shared" si="56"/>
        <v>College Park</v>
      </c>
      <c r="D464" t="str">
        <f t="shared" si="57"/>
        <v>Y</v>
      </c>
      <c r="E464" t="s">
        <v>1137</v>
      </c>
      <c r="F464" t="str">
        <f t="shared" si="58"/>
        <v>2X Week P CMV</v>
      </c>
      <c r="G464" t="str">
        <f t="shared" si="59"/>
        <v>Specialty</v>
      </c>
      <c r="H464" t="s">
        <v>944</v>
      </c>
      <c r="I464" t="str">
        <f t="shared" si="60"/>
        <v>RETURN - 2nd don of the week -BONUS</v>
      </c>
      <c r="J464" t="s">
        <v>1054</v>
      </c>
      <c r="K464" s="5">
        <v>35</v>
      </c>
      <c r="L464" t="str">
        <f>Table_DataFromNL[[#This Row],[PROFILECODE]]&amp;"-"&amp;Table_DataFromNL[[#This Row],[RULENAME]]</f>
        <v>CP134-2X Week P CMV</v>
      </c>
      <c r="M464" t="str">
        <f t="shared" si="61"/>
        <v>CP134-2X Week P CMV</v>
      </c>
      <c r="N464" t="str">
        <f t="shared" si="62"/>
        <v>CP134-2X Week P CMV</v>
      </c>
    </row>
    <row r="465" spans="1:14" hidden="1" x14ac:dyDescent="0.45">
      <c r="A465" t="str">
        <f t="shared" si="63"/>
        <v>CP134-2X Week P HBS Pre-Existing</v>
      </c>
      <c r="B465" t="s">
        <v>355</v>
      </c>
      <c r="C465" t="str">
        <f t="shared" si="56"/>
        <v>College Park</v>
      </c>
      <c r="D465" t="str">
        <f t="shared" si="57"/>
        <v>Y</v>
      </c>
      <c r="E465" t="s">
        <v>1137</v>
      </c>
      <c r="F465" t="str">
        <f t="shared" si="58"/>
        <v>2X Week P HBS Pre-Existing</v>
      </c>
      <c r="G465" t="str">
        <f t="shared" si="59"/>
        <v>Specialty</v>
      </c>
      <c r="H465" t="s">
        <v>962</v>
      </c>
      <c r="I465" t="str">
        <f t="shared" si="60"/>
        <v>RETURN - 2nd don of the week -BONUS</v>
      </c>
      <c r="J465" t="s">
        <v>1054</v>
      </c>
      <c r="K465" s="5">
        <v>40</v>
      </c>
      <c r="L465" t="str">
        <f>Table_DataFromNL[[#This Row],[PROFILECODE]]&amp;"-"&amp;Table_DataFromNL[[#This Row],[RULENAME]]</f>
        <v>CP134-2X Week P HBS Pre-Existing</v>
      </c>
      <c r="M465" t="str">
        <f t="shared" si="61"/>
        <v>CP134-2X Week P HBS Pre-Existing</v>
      </c>
      <c r="N465" t="str">
        <f t="shared" si="62"/>
        <v>CP134-2X Week P HBS Pre-Existing</v>
      </c>
    </row>
    <row r="466" spans="1:14" hidden="1" x14ac:dyDescent="0.45">
      <c r="A466" t="str">
        <f t="shared" si="63"/>
        <v>CP134-2X Week P HBS TWINRX</v>
      </c>
      <c r="B466" t="s">
        <v>355</v>
      </c>
      <c r="C466" t="str">
        <f t="shared" si="56"/>
        <v>College Park</v>
      </c>
      <c r="D466" t="str">
        <f t="shared" si="57"/>
        <v>Y</v>
      </c>
      <c r="E466" t="s">
        <v>1137</v>
      </c>
      <c r="F466" t="str">
        <f t="shared" si="58"/>
        <v>2X Week P HBS TWINRX</v>
      </c>
      <c r="G466" t="str">
        <f t="shared" si="59"/>
        <v>Specialty</v>
      </c>
      <c r="H466" t="s">
        <v>983</v>
      </c>
      <c r="I466" t="str">
        <f t="shared" si="60"/>
        <v>RETURN - 2nd don of the week -BONUS</v>
      </c>
      <c r="J466" t="s">
        <v>1054</v>
      </c>
      <c r="K466" s="5">
        <v>40</v>
      </c>
      <c r="L466" t="str">
        <f>Table_DataFromNL[[#This Row],[PROFILECODE]]&amp;"-"&amp;Table_DataFromNL[[#This Row],[RULENAME]]</f>
        <v>CP134-2X Week P HBS TWINRX</v>
      </c>
      <c r="M466" t="str">
        <f t="shared" si="61"/>
        <v>CP134-2X Week P HBS TWINRX</v>
      </c>
      <c r="N466" t="str">
        <f t="shared" si="62"/>
        <v>CP134-2X Week P HBS TWINRX</v>
      </c>
    </row>
    <row r="467" spans="1:14" hidden="1" x14ac:dyDescent="0.45">
      <c r="A467" t="str">
        <f t="shared" si="63"/>
        <v>CP134-RETURN - 2nd don of the week -BONUS</v>
      </c>
      <c r="B467" t="s">
        <v>355</v>
      </c>
      <c r="C467" t="str">
        <f t="shared" si="56"/>
        <v>College Park</v>
      </c>
      <c r="D467" t="str">
        <f t="shared" si="57"/>
        <v>Y</v>
      </c>
      <c r="E467" t="s">
        <v>1137</v>
      </c>
      <c r="F467" t="str">
        <f t="shared" si="58"/>
        <v>RETURN - 2nd don of the week -BONUS</v>
      </c>
      <c r="G467" t="str">
        <f t="shared" si="59"/>
        <v>Marketing</v>
      </c>
      <c r="H467" t="s">
        <v>1055</v>
      </c>
      <c r="I467">
        <f t="shared" si="60"/>
        <v>26</v>
      </c>
      <c r="J467" t="s">
        <v>1054</v>
      </c>
      <c r="K467" s="5">
        <v>35</v>
      </c>
      <c r="L467" t="str">
        <f>Table_DataFromNL[[#This Row],[PROFILECODE]]&amp;"-"&amp;Table_DataFromNL[[#This Row],[RULENAME]]</f>
        <v>CP134-2X Week P NSP NS</v>
      </c>
      <c r="M467" t="str">
        <f t="shared" si="61"/>
        <v>CP134-RETURN - 2nd don of the week -BONUS</v>
      </c>
      <c r="N467" t="e">
        <f t="shared" si="62"/>
        <v>#N/A</v>
      </c>
    </row>
    <row r="468" spans="1:14" hidden="1" x14ac:dyDescent="0.45">
      <c r="A468" t="str">
        <f t="shared" si="63"/>
        <v>CP134-RETURN - 2nd don of the week -BONUS</v>
      </c>
      <c r="B468" t="s">
        <v>355</v>
      </c>
      <c r="C468" t="str">
        <f t="shared" si="56"/>
        <v>College Park</v>
      </c>
      <c r="D468" t="str">
        <f t="shared" si="57"/>
        <v>Y</v>
      </c>
      <c r="E468" t="s">
        <v>1137</v>
      </c>
      <c r="F468" t="str">
        <f t="shared" si="58"/>
        <v>RETURN - 2nd don of the week -BONUS</v>
      </c>
      <c r="G468" t="str">
        <f t="shared" si="59"/>
        <v>Marketing</v>
      </c>
      <c r="H468" t="s">
        <v>1056</v>
      </c>
      <c r="I468" t="str">
        <f t="shared" si="60"/>
        <v>RETURN - 2nd don of the week -BONUS</v>
      </c>
      <c r="J468" t="s">
        <v>1054</v>
      </c>
      <c r="K468" s="5">
        <v>35</v>
      </c>
      <c r="L468" t="str">
        <f>Table_DataFromNL[[#This Row],[PROFILECODE]]&amp;"-"&amp;Table_DataFromNL[[#This Row],[RULENAME]]</f>
        <v>CP134-2X Week P NSP Non EU</v>
      </c>
      <c r="M468" t="str">
        <f t="shared" si="61"/>
        <v>CP134-RETURN - 2nd don of the week -BONUS</v>
      </c>
      <c r="N468" t="e">
        <f t="shared" si="62"/>
        <v>#N/A</v>
      </c>
    </row>
    <row r="469" spans="1:14" hidden="1" x14ac:dyDescent="0.45">
      <c r="A469" t="str">
        <f t="shared" si="63"/>
        <v>CP134-2X Week P Normal Source PL</v>
      </c>
      <c r="B469" t="s">
        <v>355</v>
      </c>
      <c r="C469" t="str">
        <f t="shared" si="56"/>
        <v>College Park</v>
      </c>
      <c r="D469" t="str">
        <f t="shared" si="57"/>
        <v>Y</v>
      </c>
      <c r="E469" t="s">
        <v>1137</v>
      </c>
      <c r="F469" t="str">
        <f t="shared" si="58"/>
        <v>2X Week P Normal Source PL</v>
      </c>
      <c r="G469" t="str">
        <f t="shared" si="59"/>
        <v>Specialty</v>
      </c>
      <c r="H469" t="s">
        <v>1026</v>
      </c>
      <c r="I469" t="str">
        <f t="shared" si="60"/>
        <v>RETURN - 2nd don of the week -BONUS</v>
      </c>
      <c r="J469" t="s">
        <v>1054</v>
      </c>
      <c r="K469" s="5">
        <v>35</v>
      </c>
      <c r="L469" t="str">
        <f>Table_DataFromNL[[#This Row],[PROFILECODE]]&amp;"-"&amp;Table_DataFromNL[[#This Row],[RULENAME]]</f>
        <v>CP134-2X Week P Normal Source PL</v>
      </c>
      <c r="M469" t="e">
        <f t="shared" si="61"/>
        <v>#N/A</v>
      </c>
      <c r="N469" t="e">
        <f t="shared" si="62"/>
        <v>#N/A</v>
      </c>
    </row>
    <row r="470" spans="1:14" hidden="1" x14ac:dyDescent="0.45">
      <c r="A470" t="str">
        <f t="shared" si="63"/>
        <v>CP134-2X Week P Pre-VIP NS</v>
      </c>
      <c r="B470" t="s">
        <v>355</v>
      </c>
      <c r="C470" t="str">
        <f t="shared" si="56"/>
        <v>College Park</v>
      </c>
      <c r="D470" t="str">
        <f t="shared" si="57"/>
        <v>Y</v>
      </c>
      <c r="E470" t="s">
        <v>1137</v>
      </c>
      <c r="F470" t="str">
        <f t="shared" si="58"/>
        <v>2X Week P Pre-VIP NS</v>
      </c>
      <c r="G470" t="str">
        <f t="shared" si="59"/>
        <v>Specialty</v>
      </c>
      <c r="H470" t="s">
        <v>1006</v>
      </c>
      <c r="I470" t="str">
        <f t="shared" si="60"/>
        <v>RETURN - 2nd don of the week -BONUS</v>
      </c>
      <c r="J470" t="s">
        <v>1054</v>
      </c>
      <c r="K470" s="5">
        <v>35</v>
      </c>
      <c r="L470" t="str">
        <f>Table_DataFromNL[[#This Row],[PROFILECODE]]&amp;"-"&amp;Table_DataFromNL[[#This Row],[RULENAME]]</f>
        <v>CP134-2X Week P Pre-VIP NS</v>
      </c>
      <c r="M470" t="str">
        <f t="shared" si="61"/>
        <v>CP134-2X Week P Pre-VIP NS</v>
      </c>
      <c r="N470" t="str">
        <f t="shared" si="62"/>
        <v>CP134-2X Week P Pre-VIP NS</v>
      </c>
    </row>
    <row r="471" spans="1:14" hidden="1" x14ac:dyDescent="0.45">
      <c r="A471" t="str">
        <f t="shared" si="63"/>
        <v>CP134-2X Week P RSV Pre-Existing</v>
      </c>
      <c r="B471" t="s">
        <v>355</v>
      </c>
      <c r="C471" t="str">
        <f t="shared" si="56"/>
        <v>College Park</v>
      </c>
      <c r="D471" t="str">
        <f t="shared" si="57"/>
        <v>Y</v>
      </c>
      <c r="E471" t="s">
        <v>1137</v>
      </c>
      <c r="F471" t="str">
        <f t="shared" si="58"/>
        <v>2X Week P RSV Pre-Existing</v>
      </c>
      <c r="G471" t="str">
        <f t="shared" si="59"/>
        <v>Specialty</v>
      </c>
      <c r="H471" t="s">
        <v>945</v>
      </c>
      <c r="I471" t="str">
        <f t="shared" si="60"/>
        <v>RETURN - 2nd don of the week -BONUS</v>
      </c>
      <c r="J471" t="s">
        <v>1054</v>
      </c>
      <c r="K471" s="5">
        <v>45</v>
      </c>
      <c r="L471" t="str">
        <f>Table_DataFromNL[[#This Row],[PROFILECODE]]&amp;"-"&amp;Table_DataFromNL[[#This Row],[RULENAME]]</f>
        <v>CP134-2X Week P RSV Pre-Existing</v>
      </c>
      <c r="M471" t="str">
        <f t="shared" si="61"/>
        <v>CP134-2X Week P RSV Pre-Existing</v>
      </c>
      <c r="N471" t="str">
        <f t="shared" si="62"/>
        <v>CP134-2X Week P RSV Pre-Existing</v>
      </c>
    </row>
    <row r="472" spans="1:14" hidden="1" x14ac:dyDescent="0.45">
      <c r="A472" t="str">
        <f t="shared" si="63"/>
        <v>CP134-2X Week P VIP A</v>
      </c>
      <c r="B472" t="s">
        <v>355</v>
      </c>
      <c r="C472" t="str">
        <f t="shared" si="56"/>
        <v>College Park</v>
      </c>
      <c r="D472" t="str">
        <f t="shared" si="57"/>
        <v>Y</v>
      </c>
      <c r="E472" t="s">
        <v>1137</v>
      </c>
      <c r="F472" t="str">
        <f t="shared" si="58"/>
        <v>2X Week P VIP A</v>
      </c>
      <c r="G472" t="str">
        <f t="shared" si="59"/>
        <v>Specialty</v>
      </c>
      <c r="H472" t="s">
        <v>1007</v>
      </c>
      <c r="I472" t="str">
        <f t="shared" si="60"/>
        <v>RETURN - 2nd don of the week -BONUS</v>
      </c>
      <c r="J472" t="s">
        <v>1054</v>
      </c>
      <c r="K472" s="5">
        <v>40</v>
      </c>
      <c r="L472" t="str">
        <f>Table_DataFromNL[[#This Row],[PROFILECODE]]&amp;"-"&amp;Table_DataFromNL[[#This Row],[RULENAME]]</f>
        <v>CP134-2X Week P VIP A</v>
      </c>
      <c r="M472" t="str">
        <f t="shared" si="61"/>
        <v>CP134-2X Week P VIP A</v>
      </c>
      <c r="N472" t="str">
        <f t="shared" si="62"/>
        <v>CP134-2X Week P VIP A</v>
      </c>
    </row>
    <row r="473" spans="1:14" hidden="1" x14ac:dyDescent="0.45">
      <c r="A473" t="str">
        <f t="shared" si="63"/>
        <v>CP134-2X Week P VIP AB</v>
      </c>
      <c r="B473" t="s">
        <v>355</v>
      </c>
      <c r="C473" t="str">
        <f t="shared" si="56"/>
        <v>College Park</v>
      </c>
      <c r="D473" t="str">
        <f t="shared" si="57"/>
        <v>Y</v>
      </c>
      <c r="E473" t="s">
        <v>1137</v>
      </c>
      <c r="F473" t="str">
        <f t="shared" si="58"/>
        <v>2X Week P VIP AB</v>
      </c>
      <c r="G473" t="str">
        <f t="shared" si="59"/>
        <v>Specialty</v>
      </c>
      <c r="H473" t="s">
        <v>1008</v>
      </c>
      <c r="I473" t="str">
        <f t="shared" si="60"/>
        <v>RETURN - 2nd don of the week -BONUS</v>
      </c>
      <c r="J473" t="s">
        <v>1054</v>
      </c>
      <c r="K473" s="5">
        <v>40</v>
      </c>
      <c r="L473" t="str">
        <f>Table_DataFromNL[[#This Row],[PROFILECODE]]&amp;"-"&amp;Table_DataFromNL[[#This Row],[RULENAME]]</f>
        <v>CP134-2X Week P VIP AB</v>
      </c>
      <c r="M473" t="str">
        <f t="shared" si="61"/>
        <v>CP134-2X Week P VIP AB</v>
      </c>
      <c r="N473" t="str">
        <f t="shared" si="62"/>
        <v>CP134-2X Week P VIP AB</v>
      </c>
    </row>
    <row r="474" spans="1:14" hidden="1" x14ac:dyDescent="0.45">
      <c r="A474" t="str">
        <f t="shared" si="63"/>
        <v>CP134-2X Week P VZV</v>
      </c>
      <c r="B474" t="s">
        <v>355</v>
      </c>
      <c r="C474" t="str">
        <f t="shared" si="56"/>
        <v>College Park</v>
      </c>
      <c r="D474" t="str">
        <f t="shared" si="57"/>
        <v>Y</v>
      </c>
      <c r="E474" t="s">
        <v>1137</v>
      </c>
      <c r="F474" t="str">
        <f t="shared" si="58"/>
        <v>2X Week P VZV</v>
      </c>
      <c r="G474" t="str">
        <f t="shared" si="59"/>
        <v>Specialty</v>
      </c>
      <c r="H474" t="s">
        <v>967</v>
      </c>
      <c r="I474" t="str">
        <f t="shared" si="60"/>
        <v>RETURN - 2nd don of the week -BONUS</v>
      </c>
      <c r="J474" t="s">
        <v>1054</v>
      </c>
      <c r="K474" s="5">
        <v>35</v>
      </c>
      <c r="L474" t="str">
        <f>Table_DataFromNL[[#This Row],[PROFILECODE]]&amp;"-"&amp;Table_DataFromNL[[#This Row],[RULENAME]]</f>
        <v>CP134-2X Week P VZV</v>
      </c>
      <c r="M474" t="str">
        <f t="shared" si="61"/>
        <v>CP134-2X Week P VZV</v>
      </c>
      <c r="N474" t="str">
        <f t="shared" si="62"/>
        <v>CP134-2X Week P VZV</v>
      </c>
    </row>
    <row r="475" spans="1:14" hidden="1" x14ac:dyDescent="0.45">
      <c r="A475" t="str">
        <f t="shared" si="63"/>
        <v>CP134-2X Week P VZV Pre-Existing</v>
      </c>
      <c r="B475" t="s">
        <v>355</v>
      </c>
      <c r="C475" t="str">
        <f t="shared" si="56"/>
        <v>College Park</v>
      </c>
      <c r="D475" t="str">
        <f t="shared" si="57"/>
        <v>Y</v>
      </c>
      <c r="E475" t="s">
        <v>1137</v>
      </c>
      <c r="F475" t="str">
        <f t="shared" si="58"/>
        <v>2X Week P VZV Pre-Existing</v>
      </c>
      <c r="G475" t="str">
        <f t="shared" si="59"/>
        <v>Specialty</v>
      </c>
      <c r="H475" t="s">
        <v>968</v>
      </c>
      <c r="I475" t="str">
        <f t="shared" si="60"/>
        <v>RETURN - 2nd don of the week -BONUS</v>
      </c>
      <c r="J475" t="s">
        <v>1054</v>
      </c>
      <c r="K475" s="5">
        <v>35</v>
      </c>
      <c r="L475" t="str">
        <f>Table_DataFromNL[[#This Row],[PROFILECODE]]&amp;"-"&amp;Table_DataFromNL[[#This Row],[RULENAME]]</f>
        <v>CP134-2X Week P VZV Pre-Existing</v>
      </c>
      <c r="M475" t="str">
        <f t="shared" si="61"/>
        <v>CP134-2X Week P VZV Pre-Existing</v>
      </c>
      <c r="N475" t="str">
        <f t="shared" si="62"/>
        <v>CP134-2X Week P VZV Pre-Existing</v>
      </c>
    </row>
    <row r="476" spans="1:14" hidden="1" x14ac:dyDescent="0.45">
      <c r="A476" t="str">
        <f t="shared" si="63"/>
        <v>CP134-RETURN - 5th don of the month -BONUS</v>
      </c>
      <c r="B476" t="s">
        <v>355</v>
      </c>
      <c r="C476" t="str">
        <f t="shared" si="56"/>
        <v>College Park</v>
      </c>
      <c r="D476" t="str">
        <f t="shared" si="57"/>
        <v>Y</v>
      </c>
      <c r="E476" t="s">
        <v>1137</v>
      </c>
      <c r="F476" t="str">
        <f t="shared" si="58"/>
        <v>RETURN - 5th don of the month -BONUS</v>
      </c>
      <c r="G476" t="str">
        <f t="shared" si="59"/>
        <v>Marketing</v>
      </c>
      <c r="H476" t="s">
        <v>1057</v>
      </c>
      <c r="I476">
        <f t="shared" si="60"/>
        <v>27</v>
      </c>
      <c r="J476" t="s">
        <v>1054</v>
      </c>
      <c r="K476" s="5">
        <v>20</v>
      </c>
      <c r="L476" t="str">
        <f>Table_DataFromNL[[#This Row],[PROFILECODE]]&amp;"-"&amp;Table_DataFromNL[[#This Row],[RULENAME]]</f>
        <v>CP134-5X Month</v>
      </c>
      <c r="M476" t="str">
        <f t="shared" si="61"/>
        <v>CP134-RETURN - 5th don of the month -BONUS</v>
      </c>
      <c r="N476" t="e">
        <f t="shared" si="62"/>
        <v>#N/A</v>
      </c>
    </row>
    <row r="477" spans="1:14" hidden="1" x14ac:dyDescent="0.45">
      <c r="A477" t="str">
        <f t="shared" si="63"/>
        <v>CP134-RETURN - 6th don of the month -BONUS</v>
      </c>
      <c r="B477" t="s">
        <v>355</v>
      </c>
      <c r="C477" t="str">
        <f t="shared" si="56"/>
        <v>College Park</v>
      </c>
      <c r="D477" t="str">
        <f t="shared" si="57"/>
        <v>Y</v>
      </c>
      <c r="E477" t="s">
        <v>1137</v>
      </c>
      <c r="F477" t="str">
        <f t="shared" si="58"/>
        <v>RETURN - 6th don of the month -BONUS</v>
      </c>
      <c r="G477" t="str">
        <f t="shared" si="59"/>
        <v>Marketing</v>
      </c>
      <c r="H477" t="s">
        <v>1058</v>
      </c>
      <c r="I477">
        <f t="shared" si="60"/>
        <v>28</v>
      </c>
      <c r="J477" t="s">
        <v>1054</v>
      </c>
      <c r="K477" s="5">
        <v>40</v>
      </c>
      <c r="L477" t="str">
        <f>Table_DataFromNL[[#This Row],[PROFILECODE]]&amp;"-"&amp;Table_DataFromNL[[#This Row],[RULENAME]]</f>
        <v>CP134-6X Month</v>
      </c>
      <c r="M477" t="str">
        <f t="shared" si="61"/>
        <v>CP134-RETURN - 6th don of the month -BONUS</v>
      </c>
      <c r="N477" t="e">
        <f t="shared" si="62"/>
        <v>#N/A</v>
      </c>
    </row>
    <row r="478" spans="1:14" hidden="1" x14ac:dyDescent="0.45">
      <c r="A478" t="str">
        <f t="shared" si="63"/>
        <v>CP134-CRM_LAPSEDONOR_25_twice</v>
      </c>
      <c r="B478" t="s">
        <v>355</v>
      </c>
      <c r="C478" t="str">
        <f t="shared" si="56"/>
        <v>College Park</v>
      </c>
      <c r="D478" t="str">
        <f t="shared" si="57"/>
        <v>Y</v>
      </c>
      <c r="E478" t="s">
        <v>1137</v>
      </c>
      <c r="F478" t="str">
        <f t="shared" si="58"/>
        <v>CRM_LAPSEDONOR_25_twice</v>
      </c>
      <c r="G478">
        <f t="shared" si="59"/>
        <v>0</v>
      </c>
      <c r="H478" t="s">
        <v>1059</v>
      </c>
      <c r="I478">
        <f t="shared" si="60"/>
        <v>0</v>
      </c>
      <c r="J478" t="s">
        <v>1054</v>
      </c>
      <c r="K478" s="5">
        <v>25</v>
      </c>
      <c r="L478" t="str">
        <f>Table_DataFromNL[[#This Row],[PROFILECODE]]&amp;"-"&amp;Table_DataFromNL[[#This Row],[RULENAME]]</f>
        <v>CP134-CRM_LAPSEDONOR_25_twice</v>
      </c>
      <c r="M478" t="e">
        <f t="shared" si="61"/>
        <v>#N/A</v>
      </c>
      <c r="N478" t="e">
        <f t="shared" si="62"/>
        <v>#N/A</v>
      </c>
    </row>
    <row r="479" spans="1:14" hidden="1" x14ac:dyDescent="0.45">
      <c r="A479" t="str">
        <f t="shared" si="63"/>
        <v>CP134-CRM_LAPSEDONOR_50_twice</v>
      </c>
      <c r="B479" t="s">
        <v>355</v>
      </c>
      <c r="C479" t="str">
        <f t="shared" si="56"/>
        <v>College Park</v>
      </c>
      <c r="D479" t="str">
        <f t="shared" si="57"/>
        <v>Y</v>
      </c>
      <c r="E479" t="s">
        <v>1137</v>
      </c>
      <c r="F479" t="str">
        <f t="shared" si="58"/>
        <v>CRM_LAPSEDONOR_50_twice</v>
      </c>
      <c r="G479">
        <f t="shared" si="59"/>
        <v>0</v>
      </c>
      <c r="H479" t="s">
        <v>1060</v>
      </c>
      <c r="I479">
        <f t="shared" si="60"/>
        <v>0</v>
      </c>
      <c r="J479" t="s">
        <v>1054</v>
      </c>
      <c r="K479" s="5">
        <v>50</v>
      </c>
      <c r="L479" t="str">
        <f>Table_DataFromNL[[#This Row],[PROFILECODE]]&amp;"-"&amp;Table_DataFromNL[[#This Row],[RULENAME]]</f>
        <v>CP134-CRM_LAPSEDONOR_50_twice</v>
      </c>
      <c r="M479" t="e">
        <f t="shared" si="61"/>
        <v>#N/A</v>
      </c>
      <c r="N479" t="e">
        <f t="shared" si="62"/>
        <v>#N/A</v>
      </c>
    </row>
    <row r="480" spans="1:14" hidden="1" x14ac:dyDescent="0.45">
      <c r="A480" t="str">
        <f t="shared" si="63"/>
        <v>CP134-CRM_LAPSEDONOR_75_twice</v>
      </c>
      <c r="B480" t="s">
        <v>355</v>
      </c>
      <c r="C480" t="str">
        <f t="shared" si="56"/>
        <v>College Park</v>
      </c>
      <c r="D480" t="str">
        <f t="shared" si="57"/>
        <v>Y</v>
      </c>
      <c r="E480" t="s">
        <v>1137</v>
      </c>
      <c r="F480" t="str">
        <f t="shared" si="58"/>
        <v>CRM_LAPSEDONOR_75_twice</v>
      </c>
      <c r="G480">
        <f t="shared" si="59"/>
        <v>0</v>
      </c>
      <c r="H480" t="s">
        <v>1061</v>
      </c>
      <c r="I480">
        <f t="shared" si="60"/>
        <v>0</v>
      </c>
      <c r="J480" t="s">
        <v>1054</v>
      </c>
      <c r="K480" s="5">
        <v>70</v>
      </c>
      <c r="L480" t="str">
        <f>Table_DataFromNL[[#This Row],[PROFILECODE]]&amp;"-"&amp;Table_DataFromNL[[#This Row],[RULENAME]]</f>
        <v>CP134-CRM_LAPSEDONOR_75_twice</v>
      </c>
      <c r="M480" t="e">
        <f t="shared" si="61"/>
        <v>#N/A</v>
      </c>
      <c r="N480" t="e">
        <f t="shared" si="62"/>
        <v>#N/A</v>
      </c>
    </row>
    <row r="481" spans="1:14" hidden="1" x14ac:dyDescent="0.45">
      <c r="A481" t="str">
        <f t="shared" si="63"/>
        <v>CP134-College ID Standard Bonus</v>
      </c>
      <c r="B481" t="s">
        <v>355</v>
      </c>
      <c r="C481" t="str">
        <f t="shared" si="56"/>
        <v>College Park</v>
      </c>
      <c r="D481" t="str">
        <f t="shared" si="57"/>
        <v>Y</v>
      </c>
      <c r="E481" t="s">
        <v>1137</v>
      </c>
      <c r="F481" t="str">
        <f t="shared" si="58"/>
        <v>College ID Standard Bonus</v>
      </c>
      <c r="G481">
        <f t="shared" si="59"/>
        <v>0</v>
      </c>
      <c r="H481" t="s">
        <v>1062</v>
      </c>
      <c r="I481">
        <f t="shared" si="60"/>
        <v>0</v>
      </c>
      <c r="J481" t="s">
        <v>1054</v>
      </c>
      <c r="K481" s="5">
        <v>5</v>
      </c>
      <c r="L481" t="str">
        <f>Table_DataFromNL[[#This Row],[PROFILECODE]]&amp;"-"&amp;Table_DataFromNL[[#This Row],[RULENAME]]</f>
        <v>CP134-College ID Standard Bonus</v>
      </c>
      <c r="M481" t="e">
        <f t="shared" si="61"/>
        <v>#N/A</v>
      </c>
      <c r="N481" t="e">
        <f t="shared" si="62"/>
        <v>#N/A</v>
      </c>
    </row>
    <row r="482" spans="1:14" hidden="1" x14ac:dyDescent="0.45">
      <c r="A482" t="str">
        <f t="shared" si="63"/>
        <v>CP134-Employee Donor</v>
      </c>
      <c r="B482" t="s">
        <v>355</v>
      </c>
      <c r="C482" t="str">
        <f t="shared" si="56"/>
        <v>College Park</v>
      </c>
      <c r="D482" t="str">
        <f t="shared" si="57"/>
        <v>Y</v>
      </c>
      <c r="E482" t="s">
        <v>1137</v>
      </c>
      <c r="F482" t="str">
        <f t="shared" si="58"/>
        <v>Employee Donor</v>
      </c>
      <c r="G482">
        <f t="shared" si="59"/>
        <v>0</v>
      </c>
      <c r="H482" t="s">
        <v>1063</v>
      </c>
      <c r="I482">
        <f t="shared" si="60"/>
        <v>0</v>
      </c>
      <c r="J482" t="s">
        <v>1054</v>
      </c>
      <c r="K482" s="5">
        <v>90</v>
      </c>
      <c r="L482" t="str">
        <f>Table_DataFromNL[[#This Row],[PROFILECODE]]&amp;"-"&amp;Table_DataFromNL[[#This Row],[RULENAME]]</f>
        <v>CP134-Employee Donor</v>
      </c>
      <c r="M482" t="e">
        <f t="shared" si="61"/>
        <v>#N/A</v>
      </c>
      <c r="N482" t="e">
        <f t="shared" si="62"/>
        <v>#N/A</v>
      </c>
    </row>
    <row r="483" spans="1:14" hidden="1" x14ac:dyDescent="0.45">
      <c r="A483" t="str">
        <f t="shared" si="63"/>
        <v>CP134-Military ID</v>
      </c>
      <c r="B483" t="s">
        <v>355</v>
      </c>
      <c r="C483" t="str">
        <f t="shared" si="56"/>
        <v>College Park</v>
      </c>
      <c r="D483" t="str">
        <f t="shared" si="57"/>
        <v>Y</v>
      </c>
      <c r="E483" t="s">
        <v>1137</v>
      </c>
      <c r="F483" t="str">
        <f t="shared" si="58"/>
        <v>Military ID</v>
      </c>
      <c r="G483">
        <f t="shared" si="59"/>
        <v>0</v>
      </c>
      <c r="H483" t="s">
        <v>1064</v>
      </c>
      <c r="I483">
        <f t="shared" si="60"/>
        <v>0</v>
      </c>
      <c r="J483" t="s">
        <v>1054</v>
      </c>
      <c r="K483" s="5">
        <v>5</v>
      </c>
      <c r="L483" t="str">
        <f>Table_DataFromNL[[#This Row],[PROFILECODE]]&amp;"-"&amp;Table_DataFromNL[[#This Row],[RULENAME]]</f>
        <v>CP134-Military ID</v>
      </c>
      <c r="M483" t="e">
        <f t="shared" si="61"/>
        <v>#N/A</v>
      </c>
      <c r="N483" t="e">
        <f t="shared" si="62"/>
        <v>#N/A</v>
      </c>
    </row>
    <row r="484" spans="1:14" hidden="1" x14ac:dyDescent="0.45">
      <c r="A484" t="str">
        <f t="shared" si="63"/>
        <v>CP134-NEW DONOR -1st</v>
      </c>
      <c r="B484" t="s">
        <v>355</v>
      </c>
      <c r="C484" t="str">
        <f t="shared" si="56"/>
        <v>College Park</v>
      </c>
      <c r="D484" t="str">
        <f t="shared" si="57"/>
        <v>Y</v>
      </c>
      <c r="E484" t="s">
        <v>1137</v>
      </c>
      <c r="F484" t="str">
        <f t="shared" si="58"/>
        <v>NEW DONOR -1st</v>
      </c>
      <c r="G484" t="str">
        <f t="shared" si="59"/>
        <v>Marketing</v>
      </c>
      <c r="H484" t="s">
        <v>1065</v>
      </c>
      <c r="I484">
        <f t="shared" si="60"/>
        <v>1</v>
      </c>
      <c r="J484" t="s">
        <v>1054</v>
      </c>
      <c r="K484" s="5">
        <v>100</v>
      </c>
      <c r="L484" t="str">
        <f>Table_DataFromNL[[#This Row],[PROFILECODE]]&amp;"-"&amp;Table_DataFromNL[[#This Row],[RULENAME]]</f>
        <v>CP134-New Donor 1st Visit-Bonus</v>
      </c>
      <c r="M484" t="str">
        <f t="shared" si="61"/>
        <v>CP134-NEW DONOR -1st</v>
      </c>
      <c r="N484" t="e">
        <f t="shared" si="62"/>
        <v>#N/A</v>
      </c>
    </row>
    <row r="485" spans="1:14" hidden="1" x14ac:dyDescent="0.45">
      <c r="A485" t="str">
        <f t="shared" si="63"/>
        <v>CP134-NEW DONOR -2nd</v>
      </c>
      <c r="B485" t="s">
        <v>355</v>
      </c>
      <c r="C485" t="str">
        <f t="shared" si="56"/>
        <v>College Park</v>
      </c>
      <c r="D485" t="str">
        <f t="shared" si="57"/>
        <v>Y</v>
      </c>
      <c r="E485" t="s">
        <v>1137</v>
      </c>
      <c r="F485" t="str">
        <f t="shared" si="58"/>
        <v>NEW DONOR -2nd</v>
      </c>
      <c r="G485" t="str">
        <f t="shared" si="59"/>
        <v>Marketing</v>
      </c>
      <c r="H485" t="s">
        <v>1066</v>
      </c>
      <c r="I485">
        <f t="shared" si="60"/>
        <v>2</v>
      </c>
      <c r="J485" t="s">
        <v>1054</v>
      </c>
      <c r="K485" s="5">
        <v>100</v>
      </c>
      <c r="L485" t="str">
        <f>Table_DataFromNL[[#This Row],[PROFILECODE]]&amp;"-"&amp;Table_DataFromNL[[#This Row],[RULENAME]]</f>
        <v>CP134-New Donor 2nd Visit-Bonus</v>
      </c>
      <c r="M485" t="str">
        <f t="shared" si="61"/>
        <v>CP134-NEW DONOR -2nd</v>
      </c>
      <c r="N485" t="e">
        <f t="shared" si="62"/>
        <v>#N/A</v>
      </c>
    </row>
    <row r="486" spans="1:14" hidden="1" x14ac:dyDescent="0.45">
      <c r="A486" t="str">
        <f t="shared" si="63"/>
        <v>CP134-NEW DONOR -3rd</v>
      </c>
      <c r="B486" t="s">
        <v>355</v>
      </c>
      <c r="C486" t="str">
        <f t="shared" si="56"/>
        <v>College Park</v>
      </c>
      <c r="D486" t="str">
        <f t="shared" si="57"/>
        <v>Y</v>
      </c>
      <c r="E486" t="s">
        <v>1137</v>
      </c>
      <c r="F486" t="str">
        <f t="shared" si="58"/>
        <v>NEW DONOR -3rd</v>
      </c>
      <c r="G486" t="str">
        <f t="shared" si="59"/>
        <v>Marketing</v>
      </c>
      <c r="H486" t="s">
        <v>1067</v>
      </c>
      <c r="I486">
        <f t="shared" si="60"/>
        <v>3</v>
      </c>
      <c r="J486" t="s">
        <v>1054</v>
      </c>
      <c r="K486" s="5">
        <v>100</v>
      </c>
      <c r="L486" t="str">
        <f>Table_DataFromNL[[#This Row],[PROFILECODE]]&amp;"-"&amp;Table_DataFromNL[[#This Row],[RULENAME]]</f>
        <v>CP134-New Donor 3rd Visit-Bonus</v>
      </c>
      <c r="M486" t="str">
        <f t="shared" si="61"/>
        <v>CP134-NEW DONOR -3rd</v>
      </c>
      <c r="N486" t="e">
        <f t="shared" si="62"/>
        <v>#N/A</v>
      </c>
    </row>
    <row r="487" spans="1:14" hidden="1" x14ac:dyDescent="0.45">
      <c r="A487" t="str">
        <f t="shared" si="63"/>
        <v>CP134-NEW DONOR -4th</v>
      </c>
      <c r="B487" t="s">
        <v>355</v>
      </c>
      <c r="C487" t="str">
        <f t="shared" si="56"/>
        <v>College Park</v>
      </c>
      <c r="D487" t="str">
        <f t="shared" si="57"/>
        <v>Y</v>
      </c>
      <c r="E487" t="s">
        <v>1137</v>
      </c>
      <c r="F487" t="str">
        <f t="shared" si="58"/>
        <v>NEW DONOR -4th</v>
      </c>
      <c r="G487" t="str">
        <f t="shared" si="59"/>
        <v>Marketing</v>
      </c>
      <c r="H487" t="s">
        <v>1068</v>
      </c>
      <c r="I487">
        <f t="shared" si="60"/>
        <v>4</v>
      </c>
      <c r="J487" t="s">
        <v>1054</v>
      </c>
      <c r="K487" s="5">
        <v>100</v>
      </c>
      <c r="L487" t="str">
        <f>Table_DataFromNL[[#This Row],[PROFILECODE]]&amp;"-"&amp;Table_DataFromNL[[#This Row],[RULENAME]]</f>
        <v>CP134-New Donor 4th Visit-Bonus</v>
      </c>
      <c r="M487" t="str">
        <f t="shared" si="61"/>
        <v>CP134-NEW DONOR -4th</v>
      </c>
      <c r="N487" t="e">
        <f t="shared" si="62"/>
        <v>#N/A</v>
      </c>
    </row>
    <row r="488" spans="1:14" hidden="1" x14ac:dyDescent="0.45">
      <c r="A488" t="str">
        <f t="shared" si="63"/>
        <v>CP134-NEW DONOR -5th</v>
      </c>
      <c r="B488" t="s">
        <v>355</v>
      </c>
      <c r="C488" t="str">
        <f t="shared" si="56"/>
        <v>College Park</v>
      </c>
      <c r="D488" t="str">
        <f t="shared" si="57"/>
        <v>Y</v>
      </c>
      <c r="E488" t="s">
        <v>1137</v>
      </c>
      <c r="F488" t="str">
        <f t="shared" si="58"/>
        <v>NEW DONOR -5th</v>
      </c>
      <c r="G488" t="str">
        <f t="shared" si="59"/>
        <v>Marketing</v>
      </c>
      <c r="H488" t="s">
        <v>1069</v>
      </c>
      <c r="I488">
        <f t="shared" si="60"/>
        <v>5</v>
      </c>
      <c r="J488" t="s">
        <v>1054</v>
      </c>
      <c r="K488" s="5">
        <v>100</v>
      </c>
      <c r="L488" t="str">
        <f>Table_DataFromNL[[#This Row],[PROFILECODE]]&amp;"-"&amp;Table_DataFromNL[[#This Row],[RULENAME]]</f>
        <v>CP134-New Donor 5th Visit-Bonus</v>
      </c>
      <c r="M488" t="str">
        <f t="shared" si="61"/>
        <v>CP134-NEW DONOR -5th</v>
      </c>
      <c r="N488" t="e">
        <f t="shared" si="62"/>
        <v>#N/A</v>
      </c>
    </row>
    <row r="489" spans="1:14" hidden="1" x14ac:dyDescent="0.45">
      <c r="A489" t="str">
        <f t="shared" si="63"/>
        <v>CP134-NEW DONOR -6th</v>
      </c>
      <c r="B489" t="s">
        <v>355</v>
      </c>
      <c r="C489" t="str">
        <f t="shared" si="56"/>
        <v>College Park</v>
      </c>
      <c r="D489" t="str">
        <f t="shared" si="57"/>
        <v>Y</v>
      </c>
      <c r="E489" t="s">
        <v>1137</v>
      </c>
      <c r="F489" t="str">
        <f t="shared" si="58"/>
        <v>NEW DONOR -6th</v>
      </c>
      <c r="G489" t="str">
        <f t="shared" si="59"/>
        <v>Marketing</v>
      </c>
      <c r="H489" t="s">
        <v>1070</v>
      </c>
      <c r="I489">
        <f t="shared" si="60"/>
        <v>6</v>
      </c>
      <c r="J489" t="s">
        <v>1054</v>
      </c>
      <c r="K489" s="5">
        <v>100</v>
      </c>
      <c r="L489" t="str">
        <f>Table_DataFromNL[[#This Row],[PROFILECODE]]&amp;"-"&amp;Table_DataFromNL[[#This Row],[RULENAME]]</f>
        <v>CP134-New Donor 6th Visit-Bonus</v>
      </c>
      <c r="M489" t="str">
        <f t="shared" si="61"/>
        <v>CP134-NEW DONOR -6th</v>
      </c>
      <c r="N489" t="e">
        <f t="shared" si="62"/>
        <v>#N/A</v>
      </c>
    </row>
    <row r="490" spans="1:14" hidden="1" x14ac:dyDescent="0.45">
      <c r="A490" t="str">
        <f t="shared" si="63"/>
        <v>CP134-NEW DONOR -7th</v>
      </c>
      <c r="B490" t="s">
        <v>355</v>
      </c>
      <c r="C490" t="str">
        <f t="shared" si="56"/>
        <v>College Park</v>
      </c>
      <c r="D490" t="str">
        <f t="shared" si="57"/>
        <v>Y</v>
      </c>
      <c r="E490" t="s">
        <v>1137</v>
      </c>
      <c r="F490" t="str">
        <f t="shared" si="58"/>
        <v>NEW DONOR -7th</v>
      </c>
      <c r="G490" t="str">
        <f t="shared" si="59"/>
        <v>Marketing</v>
      </c>
      <c r="H490" t="s">
        <v>1071</v>
      </c>
      <c r="I490">
        <f t="shared" si="60"/>
        <v>7</v>
      </c>
      <c r="J490" t="s">
        <v>1054</v>
      </c>
      <c r="K490" s="5">
        <v>40</v>
      </c>
      <c r="L490" t="str">
        <f>Table_DataFromNL[[#This Row],[PROFILECODE]]&amp;"-"&amp;Table_DataFromNL[[#This Row],[RULENAME]]</f>
        <v>CP134-New Donor 7th Visit-Bonus</v>
      </c>
      <c r="M490" t="str">
        <f t="shared" si="61"/>
        <v>CP134-NEW DONOR -7th</v>
      </c>
      <c r="N490" t="e">
        <f t="shared" si="62"/>
        <v>#N/A</v>
      </c>
    </row>
    <row r="491" spans="1:14" hidden="1" x14ac:dyDescent="0.45">
      <c r="A491" t="str">
        <f t="shared" si="63"/>
        <v>CP134-NEW DONOR -8th</v>
      </c>
      <c r="B491" t="s">
        <v>355</v>
      </c>
      <c r="C491" t="str">
        <f t="shared" si="56"/>
        <v>College Park</v>
      </c>
      <c r="D491" t="str">
        <f t="shared" si="57"/>
        <v>Y</v>
      </c>
      <c r="E491" t="s">
        <v>1137</v>
      </c>
      <c r="F491" t="str">
        <f t="shared" si="58"/>
        <v>NEW DONOR -8th</v>
      </c>
      <c r="G491" t="str">
        <f t="shared" si="59"/>
        <v>Marketing</v>
      </c>
      <c r="H491" t="s">
        <v>1072</v>
      </c>
      <c r="I491">
        <f t="shared" si="60"/>
        <v>8</v>
      </c>
      <c r="J491" t="s">
        <v>1054</v>
      </c>
      <c r="K491" s="5">
        <v>40</v>
      </c>
      <c r="L491" t="str">
        <f>Table_DataFromNL[[#This Row],[PROFILECODE]]&amp;"-"&amp;Table_DataFromNL[[#This Row],[RULENAME]]</f>
        <v>CP134-New Donor 8th Visit-Bonus</v>
      </c>
      <c r="M491" t="str">
        <f t="shared" si="61"/>
        <v>CP134-NEW DONOR -8th</v>
      </c>
      <c r="N491" t="e">
        <f t="shared" si="62"/>
        <v>#N/A</v>
      </c>
    </row>
    <row r="492" spans="1:14" hidden="1" x14ac:dyDescent="0.45">
      <c r="A492" t="str">
        <f t="shared" si="63"/>
        <v>CP134-1B_KEDLeague_Promo_5USD</v>
      </c>
      <c r="B492" t="s">
        <v>355</v>
      </c>
      <c r="C492" t="str">
        <f t="shared" si="56"/>
        <v>College Park</v>
      </c>
      <c r="D492" t="str">
        <f t="shared" si="57"/>
        <v>Y</v>
      </c>
      <c r="E492" t="s">
        <v>1137</v>
      </c>
      <c r="F492" t="str">
        <f t="shared" si="58"/>
        <v>1B_KEDLeague_Promo_5USD</v>
      </c>
      <c r="G492">
        <f t="shared" si="59"/>
        <v>0</v>
      </c>
      <c r="H492" t="s">
        <v>1073</v>
      </c>
      <c r="I492">
        <f t="shared" si="60"/>
        <v>0</v>
      </c>
      <c r="J492" t="s">
        <v>1074</v>
      </c>
      <c r="K492" s="5">
        <v>5</v>
      </c>
      <c r="L492" t="str">
        <f>Table_DataFromNL[[#This Row],[PROFILECODE]]&amp;"-"&amp;Table_DataFromNL[[#This Row],[RULENAME]]</f>
        <v>CP134-1B_KEDLeague_Promo_5USD</v>
      </c>
      <c r="M492" t="e">
        <f t="shared" si="61"/>
        <v>#N/A</v>
      </c>
      <c r="N492" t="e">
        <f t="shared" si="62"/>
        <v>#N/A</v>
      </c>
    </row>
    <row r="493" spans="1:14" hidden="1" x14ac:dyDescent="0.45">
      <c r="A493" t="str">
        <f t="shared" si="63"/>
        <v>CP134-CALL_10</v>
      </c>
      <c r="B493" t="s">
        <v>355</v>
      </c>
      <c r="C493" t="str">
        <f t="shared" si="56"/>
        <v>College Park</v>
      </c>
      <c r="D493" t="str">
        <f t="shared" si="57"/>
        <v>Y</v>
      </c>
      <c r="E493" t="s">
        <v>1137</v>
      </c>
      <c r="F493" t="str">
        <f t="shared" si="58"/>
        <v>CALL_10</v>
      </c>
      <c r="G493">
        <f t="shared" si="59"/>
        <v>0</v>
      </c>
      <c r="H493" t="s">
        <v>1075</v>
      </c>
      <c r="I493">
        <f t="shared" si="60"/>
        <v>0</v>
      </c>
      <c r="J493" t="s">
        <v>1074</v>
      </c>
      <c r="K493" s="5">
        <v>10</v>
      </c>
      <c r="L493" t="str">
        <f>Table_DataFromNL[[#This Row],[PROFILECODE]]&amp;"-"&amp;Table_DataFromNL[[#This Row],[RULENAME]]</f>
        <v>CP134-CALL_10</v>
      </c>
      <c r="M493" t="e">
        <f t="shared" si="61"/>
        <v>#N/A</v>
      </c>
      <c r="N493" t="e">
        <f t="shared" si="62"/>
        <v>#N/A</v>
      </c>
    </row>
    <row r="494" spans="1:14" hidden="1" x14ac:dyDescent="0.45">
      <c r="A494" t="str">
        <f t="shared" si="63"/>
        <v>CP134-CALL_15</v>
      </c>
      <c r="B494" t="s">
        <v>355</v>
      </c>
      <c r="C494" t="str">
        <f t="shared" si="56"/>
        <v>College Park</v>
      </c>
      <c r="D494" t="str">
        <f t="shared" si="57"/>
        <v>Y</v>
      </c>
      <c r="E494" t="s">
        <v>1137</v>
      </c>
      <c r="F494" t="str">
        <f t="shared" si="58"/>
        <v>CALL_15</v>
      </c>
      <c r="G494">
        <f t="shared" si="59"/>
        <v>0</v>
      </c>
      <c r="H494" t="s">
        <v>1076</v>
      </c>
      <c r="I494">
        <f t="shared" si="60"/>
        <v>0</v>
      </c>
      <c r="J494" t="s">
        <v>1074</v>
      </c>
      <c r="K494" s="5">
        <v>15</v>
      </c>
      <c r="L494" t="str">
        <f>Table_DataFromNL[[#This Row],[PROFILECODE]]&amp;"-"&amp;Table_DataFromNL[[#This Row],[RULENAME]]</f>
        <v>CP134-CALL_15</v>
      </c>
      <c r="M494" t="e">
        <f t="shared" si="61"/>
        <v>#N/A</v>
      </c>
      <c r="N494" t="e">
        <f t="shared" si="62"/>
        <v>#N/A</v>
      </c>
    </row>
    <row r="495" spans="1:14" hidden="1" x14ac:dyDescent="0.45">
      <c r="A495" t="str">
        <f t="shared" si="63"/>
        <v>CP134-CALL_25</v>
      </c>
      <c r="B495" t="s">
        <v>355</v>
      </c>
      <c r="C495" t="str">
        <f t="shared" si="56"/>
        <v>College Park</v>
      </c>
      <c r="D495" t="str">
        <f t="shared" si="57"/>
        <v>Y</v>
      </c>
      <c r="E495" t="s">
        <v>1137</v>
      </c>
      <c r="F495" t="str">
        <f t="shared" si="58"/>
        <v>CALL_25</v>
      </c>
      <c r="G495">
        <f t="shared" si="59"/>
        <v>0</v>
      </c>
      <c r="H495" t="s">
        <v>1077</v>
      </c>
      <c r="I495">
        <f t="shared" si="60"/>
        <v>0</v>
      </c>
      <c r="J495" t="s">
        <v>1074</v>
      </c>
      <c r="K495" s="5">
        <v>25</v>
      </c>
      <c r="L495" t="str">
        <f>Table_DataFromNL[[#This Row],[PROFILECODE]]&amp;"-"&amp;Table_DataFromNL[[#This Row],[RULENAME]]</f>
        <v>CP134-CALL_25</v>
      </c>
      <c r="M495" t="e">
        <f t="shared" si="61"/>
        <v>#N/A</v>
      </c>
      <c r="N495" t="e">
        <f t="shared" si="62"/>
        <v>#N/A</v>
      </c>
    </row>
    <row r="496" spans="1:14" hidden="1" x14ac:dyDescent="0.45">
      <c r="A496" t="str">
        <f t="shared" si="63"/>
        <v>CP134-CALL_5</v>
      </c>
      <c r="B496" t="s">
        <v>355</v>
      </c>
      <c r="C496" t="str">
        <f t="shared" si="56"/>
        <v>College Park</v>
      </c>
      <c r="D496" t="str">
        <f t="shared" si="57"/>
        <v>Y</v>
      </c>
      <c r="E496" t="s">
        <v>1137</v>
      </c>
      <c r="F496" t="str">
        <f t="shared" si="58"/>
        <v>CALL_5</v>
      </c>
      <c r="G496">
        <f t="shared" si="59"/>
        <v>0</v>
      </c>
      <c r="H496" t="s">
        <v>1078</v>
      </c>
      <c r="I496">
        <f t="shared" si="60"/>
        <v>0</v>
      </c>
      <c r="J496" t="s">
        <v>1074</v>
      </c>
      <c r="K496" s="5">
        <v>5</v>
      </c>
      <c r="L496" t="str">
        <f>Table_DataFromNL[[#This Row],[PROFILECODE]]&amp;"-"&amp;Table_DataFromNL[[#This Row],[RULENAME]]</f>
        <v>CP134-CALL_5</v>
      </c>
      <c r="M496" t="e">
        <f t="shared" si="61"/>
        <v>#N/A</v>
      </c>
      <c r="N496" t="e">
        <f t="shared" si="62"/>
        <v>#N/A</v>
      </c>
    </row>
    <row r="497" spans="1:14" hidden="1" x14ac:dyDescent="0.45">
      <c r="A497" t="str">
        <f t="shared" si="63"/>
        <v>CP134-CMV Lapsed $15 Twice</v>
      </c>
      <c r="B497" t="s">
        <v>355</v>
      </c>
      <c r="C497" t="str">
        <f t="shared" si="56"/>
        <v>College Park</v>
      </c>
      <c r="D497" t="str">
        <f t="shared" si="57"/>
        <v>Y</v>
      </c>
      <c r="E497" t="s">
        <v>1137</v>
      </c>
      <c r="F497" t="str">
        <f t="shared" si="58"/>
        <v>CMV Lapsed $15 Twice</v>
      </c>
      <c r="G497">
        <f t="shared" si="59"/>
        <v>0</v>
      </c>
      <c r="H497" t="s">
        <v>1079</v>
      </c>
      <c r="I497">
        <f t="shared" si="60"/>
        <v>0</v>
      </c>
      <c r="J497" t="s">
        <v>1074</v>
      </c>
      <c r="K497" s="5">
        <v>15</v>
      </c>
      <c r="L497" t="str">
        <f>Table_DataFromNL[[#This Row],[PROFILECODE]]&amp;"-"&amp;Table_DataFromNL[[#This Row],[RULENAME]]</f>
        <v>CP134-CMV Lapsed $15 Twice</v>
      </c>
      <c r="M497" t="e">
        <f t="shared" si="61"/>
        <v>#N/A</v>
      </c>
      <c r="N497" t="e">
        <f t="shared" si="62"/>
        <v>#N/A</v>
      </c>
    </row>
    <row r="498" spans="1:14" hidden="1" x14ac:dyDescent="0.45">
      <c r="A498" t="str">
        <f t="shared" si="63"/>
        <v>CP134-Community</v>
      </c>
      <c r="B498" t="s">
        <v>355</v>
      </c>
      <c r="C498" t="str">
        <f t="shared" si="56"/>
        <v>College Park</v>
      </c>
      <c r="D498" t="str">
        <f t="shared" si="57"/>
        <v>Y</v>
      </c>
      <c r="E498" t="s">
        <v>1137</v>
      </c>
      <c r="F498" t="str">
        <f t="shared" si="58"/>
        <v>Community</v>
      </c>
      <c r="G498">
        <f t="shared" si="59"/>
        <v>0</v>
      </c>
      <c r="H498" t="s">
        <v>1080</v>
      </c>
      <c r="I498">
        <f t="shared" si="60"/>
        <v>0</v>
      </c>
      <c r="J498" t="s">
        <v>1074</v>
      </c>
      <c r="K498" s="5">
        <v>5</v>
      </c>
      <c r="L498" t="str">
        <f>Table_DataFromNL[[#This Row],[PROFILECODE]]&amp;"-"&amp;Table_DataFromNL[[#This Row],[RULENAME]]</f>
        <v>CP134-Community</v>
      </c>
      <c r="M498" t="e">
        <f t="shared" si="61"/>
        <v>#N/A</v>
      </c>
      <c r="N498" t="e">
        <f t="shared" si="62"/>
        <v>#N/A</v>
      </c>
    </row>
    <row r="499" spans="1:14" hidden="1" x14ac:dyDescent="0.45">
      <c r="A499" t="str">
        <f t="shared" si="63"/>
        <v>CP134-EMPLOYEE_BONUS_8MONTH_80USD</v>
      </c>
      <c r="B499" t="s">
        <v>355</v>
      </c>
      <c r="C499" t="str">
        <f t="shared" si="56"/>
        <v>College Park</v>
      </c>
      <c r="D499" t="str">
        <f t="shared" si="57"/>
        <v>Y</v>
      </c>
      <c r="E499" t="s">
        <v>1137</v>
      </c>
      <c r="F499" t="str">
        <f t="shared" si="58"/>
        <v>EMPLOYEE_BONUS_8MONTH_80USD</v>
      </c>
      <c r="G499">
        <f t="shared" si="59"/>
        <v>0</v>
      </c>
      <c r="H499" t="s">
        <v>1084</v>
      </c>
      <c r="I499">
        <f t="shared" si="60"/>
        <v>0</v>
      </c>
      <c r="J499" t="s">
        <v>1074</v>
      </c>
      <c r="K499" s="5">
        <v>80</v>
      </c>
      <c r="L499" t="str">
        <f>Table_DataFromNL[[#This Row],[PROFILECODE]]&amp;"-"&amp;Table_DataFromNL[[#This Row],[RULENAME]]</f>
        <v>CP134-EMPLOYEE_BONUS_8MONTH_80USD</v>
      </c>
      <c r="M499" t="e">
        <f t="shared" si="61"/>
        <v>#N/A</v>
      </c>
      <c r="N499" t="e">
        <f t="shared" si="62"/>
        <v>#N/A</v>
      </c>
    </row>
    <row r="500" spans="1:14" hidden="1" x14ac:dyDescent="0.45">
      <c r="A500" t="str">
        <f t="shared" si="63"/>
        <v>CP134-HANGER_RECRUIT_5USD_once</v>
      </c>
      <c r="B500" t="s">
        <v>355</v>
      </c>
      <c r="C500" t="str">
        <f t="shared" si="56"/>
        <v>College Park</v>
      </c>
      <c r="D500" t="str">
        <f t="shared" si="57"/>
        <v>Y</v>
      </c>
      <c r="E500" t="s">
        <v>1137</v>
      </c>
      <c r="F500" t="str">
        <f t="shared" si="58"/>
        <v>HANGER_RECRUIT_5USD_once</v>
      </c>
      <c r="G500">
        <f t="shared" si="59"/>
        <v>0</v>
      </c>
      <c r="H500" t="s">
        <v>1085</v>
      </c>
      <c r="I500">
        <f t="shared" si="60"/>
        <v>0</v>
      </c>
      <c r="J500" t="s">
        <v>1074</v>
      </c>
      <c r="K500" s="5">
        <v>5</v>
      </c>
      <c r="L500" t="str">
        <f>Table_DataFromNL[[#This Row],[PROFILECODE]]&amp;"-"&amp;Table_DataFromNL[[#This Row],[RULENAME]]</f>
        <v>CP134-HANGER_RECRUIT_5USD_once</v>
      </c>
      <c r="M500" t="e">
        <f t="shared" si="61"/>
        <v>#N/A</v>
      </c>
      <c r="N500" t="e">
        <f t="shared" si="62"/>
        <v>#N/A</v>
      </c>
    </row>
    <row r="501" spans="1:14" hidden="1" x14ac:dyDescent="0.45">
      <c r="A501" t="str">
        <f t="shared" si="63"/>
        <v>CP134-Immunization Boost Payment</v>
      </c>
      <c r="B501" t="s">
        <v>355</v>
      </c>
      <c r="C501" t="str">
        <f t="shared" si="56"/>
        <v>College Park</v>
      </c>
      <c r="D501" t="str">
        <f t="shared" si="57"/>
        <v>Y</v>
      </c>
      <c r="E501" t="s">
        <v>1137</v>
      </c>
      <c r="F501" t="str">
        <f t="shared" si="58"/>
        <v>Immunization Boost Payment</v>
      </c>
      <c r="G501">
        <f t="shared" si="59"/>
        <v>0</v>
      </c>
      <c r="H501" t="s">
        <v>1086</v>
      </c>
      <c r="I501">
        <f t="shared" si="60"/>
        <v>0</v>
      </c>
      <c r="J501" t="s">
        <v>1074</v>
      </c>
      <c r="K501" s="5">
        <v>50</v>
      </c>
      <c r="L501" t="str">
        <f>Table_DataFromNL[[#This Row],[PROFILECODE]]&amp;"-"&amp;Table_DataFromNL[[#This Row],[RULENAME]]</f>
        <v>CP134-Immunization Boost Payment</v>
      </c>
      <c r="M501" t="e">
        <f t="shared" si="61"/>
        <v>#N/A</v>
      </c>
      <c r="N501" t="e">
        <f t="shared" si="62"/>
        <v>#N/A</v>
      </c>
    </row>
    <row r="502" spans="1:14" hidden="1" x14ac:dyDescent="0.45">
      <c r="A502" t="str">
        <f t="shared" si="63"/>
        <v>CP134-Immunization Series Payment</v>
      </c>
      <c r="B502" t="s">
        <v>355</v>
      </c>
      <c r="C502" t="str">
        <f t="shared" si="56"/>
        <v>College Park</v>
      </c>
      <c r="D502" t="str">
        <f t="shared" si="57"/>
        <v>Y</v>
      </c>
      <c r="E502" t="s">
        <v>1137</v>
      </c>
      <c r="F502" t="str">
        <f t="shared" si="58"/>
        <v>Immunization Series Payment</v>
      </c>
      <c r="G502">
        <f t="shared" si="59"/>
        <v>0</v>
      </c>
      <c r="H502" t="s">
        <v>1087</v>
      </c>
      <c r="I502">
        <f t="shared" si="60"/>
        <v>0</v>
      </c>
      <c r="J502" t="s">
        <v>1074</v>
      </c>
      <c r="K502" s="5">
        <v>100</v>
      </c>
      <c r="L502" t="str">
        <f>Table_DataFromNL[[#This Row],[PROFILECODE]]&amp;"-"&amp;Table_DataFromNL[[#This Row],[RULENAME]]</f>
        <v>CP134-Immunization Series Payment</v>
      </c>
      <c r="M502" t="e">
        <f t="shared" si="61"/>
        <v>#N/A</v>
      </c>
      <c r="N502" t="e">
        <f t="shared" si="62"/>
        <v>#N/A</v>
      </c>
    </row>
    <row r="503" spans="1:14" hidden="1" x14ac:dyDescent="0.45">
      <c r="A503" t="str">
        <f t="shared" si="63"/>
        <v>CP134-Inconv Fee $20-$50-Comment Req'd</v>
      </c>
      <c r="B503" t="s">
        <v>355</v>
      </c>
      <c r="C503" t="str">
        <f t="shared" si="56"/>
        <v>College Park</v>
      </c>
      <c r="D503" t="str">
        <f t="shared" si="57"/>
        <v>Y</v>
      </c>
      <c r="E503" t="s">
        <v>1137</v>
      </c>
      <c r="F503" t="str">
        <f t="shared" si="58"/>
        <v>Inconv Fee $20-$50-Comment Req'd</v>
      </c>
      <c r="G503">
        <f t="shared" si="59"/>
        <v>0</v>
      </c>
      <c r="H503" t="s">
        <v>1088</v>
      </c>
      <c r="I503">
        <f t="shared" si="60"/>
        <v>0</v>
      </c>
      <c r="J503" t="s">
        <v>1074</v>
      </c>
      <c r="K503" s="5">
        <v>50</v>
      </c>
      <c r="L503" t="str">
        <f>Table_DataFromNL[[#This Row],[PROFILECODE]]&amp;"-"&amp;Table_DataFromNL[[#This Row],[RULENAME]]</f>
        <v>CP134-Inconv Fee $20-$50-Comment Req'd</v>
      </c>
      <c r="M503" t="e">
        <f t="shared" si="61"/>
        <v>#N/A</v>
      </c>
      <c r="N503" t="e">
        <f t="shared" si="62"/>
        <v>#N/A</v>
      </c>
    </row>
    <row r="504" spans="1:14" hidden="1" x14ac:dyDescent="0.45">
      <c r="A504" t="str">
        <f t="shared" si="63"/>
        <v>CP134-Inconv Fee $5-$20-Comment Req'd</v>
      </c>
      <c r="B504" t="s">
        <v>355</v>
      </c>
      <c r="C504" t="str">
        <f t="shared" si="56"/>
        <v>College Park</v>
      </c>
      <c r="D504" t="str">
        <f t="shared" si="57"/>
        <v>Y</v>
      </c>
      <c r="E504" t="s">
        <v>1137</v>
      </c>
      <c r="F504" t="str">
        <f t="shared" si="58"/>
        <v>Inconv Fee $5-$20-Comment Req'd</v>
      </c>
      <c r="G504">
        <f t="shared" si="59"/>
        <v>0</v>
      </c>
      <c r="H504" t="s">
        <v>1089</v>
      </c>
      <c r="I504">
        <f t="shared" si="60"/>
        <v>0</v>
      </c>
      <c r="J504" t="s">
        <v>1074</v>
      </c>
      <c r="K504" s="5">
        <v>20</v>
      </c>
      <c r="L504" t="str">
        <f>Table_DataFromNL[[#This Row],[PROFILECODE]]&amp;"-"&amp;Table_DataFromNL[[#This Row],[RULENAME]]</f>
        <v>CP134-Inconv Fee $5-$20-Comment Req'd</v>
      </c>
      <c r="M504" t="e">
        <f t="shared" si="61"/>
        <v>#N/A</v>
      </c>
      <c r="N504" t="e">
        <f t="shared" si="62"/>
        <v>#N/A</v>
      </c>
    </row>
    <row r="505" spans="1:14" hidden="1" x14ac:dyDescent="0.45">
      <c r="A505" t="str">
        <f t="shared" si="63"/>
        <v>CP134-Inconv Fee$50-$100-Comment Req'd</v>
      </c>
      <c r="B505" t="s">
        <v>355</v>
      </c>
      <c r="C505" t="str">
        <f t="shared" si="56"/>
        <v>College Park</v>
      </c>
      <c r="D505" t="str">
        <f t="shared" si="57"/>
        <v>Y</v>
      </c>
      <c r="E505" t="s">
        <v>1137</v>
      </c>
      <c r="F505" t="str">
        <f t="shared" si="58"/>
        <v>Inconv Fee$50-$100-Comment Req'd</v>
      </c>
      <c r="G505">
        <f t="shared" si="59"/>
        <v>0</v>
      </c>
      <c r="H505" t="s">
        <v>1090</v>
      </c>
      <c r="I505">
        <f t="shared" si="60"/>
        <v>0</v>
      </c>
      <c r="J505" t="s">
        <v>1074</v>
      </c>
      <c r="K505" s="5">
        <v>100</v>
      </c>
      <c r="L505" t="str">
        <f>Table_DataFromNL[[#This Row],[PROFILECODE]]&amp;"-"&amp;Table_DataFromNL[[#This Row],[RULENAME]]</f>
        <v>CP134-Inconv Fee$50-$100-Comment Req'd</v>
      </c>
      <c r="M505" t="e">
        <f t="shared" si="61"/>
        <v>#N/A</v>
      </c>
      <c r="N505" t="e">
        <f t="shared" si="62"/>
        <v>#N/A</v>
      </c>
    </row>
    <row r="506" spans="1:14" hidden="1" x14ac:dyDescent="0.45">
      <c r="A506" t="str">
        <f t="shared" si="63"/>
        <v>CP134-MONDAY_COUPON_RETENTION_10_once</v>
      </c>
      <c r="B506" t="s">
        <v>355</v>
      </c>
      <c r="C506" t="str">
        <f t="shared" si="56"/>
        <v>College Park</v>
      </c>
      <c r="D506" t="str">
        <f t="shared" si="57"/>
        <v>Y</v>
      </c>
      <c r="E506" t="s">
        <v>1137</v>
      </c>
      <c r="F506" t="str">
        <f t="shared" si="58"/>
        <v>MONDAY_COUPON_RETENTION_10_once</v>
      </c>
      <c r="G506">
        <f t="shared" si="59"/>
        <v>0</v>
      </c>
      <c r="H506" t="s">
        <v>1138</v>
      </c>
      <c r="I506">
        <f t="shared" si="60"/>
        <v>0</v>
      </c>
      <c r="J506" t="s">
        <v>1074</v>
      </c>
      <c r="K506" s="5">
        <v>10</v>
      </c>
      <c r="L506" t="str">
        <f>Table_DataFromNL[[#This Row],[PROFILECODE]]&amp;"-"&amp;Table_DataFromNL[[#This Row],[RULENAME]]</f>
        <v>CP134-MONDAY_COUPON_RETENTION_10_once</v>
      </c>
      <c r="M506" t="e">
        <f t="shared" si="61"/>
        <v>#N/A</v>
      </c>
      <c r="N506" t="e">
        <f t="shared" si="62"/>
        <v>#N/A</v>
      </c>
    </row>
    <row r="507" spans="1:14" hidden="1" x14ac:dyDescent="0.45">
      <c r="A507" t="str">
        <f t="shared" si="63"/>
        <v>CP134-NSP_ LAPSEDONOR_50_Twice</v>
      </c>
      <c r="B507" t="s">
        <v>355</v>
      </c>
      <c r="C507" t="str">
        <f t="shared" si="56"/>
        <v>College Park</v>
      </c>
      <c r="D507" t="str">
        <f t="shared" si="57"/>
        <v>Y</v>
      </c>
      <c r="E507" t="s">
        <v>1137</v>
      </c>
      <c r="F507" t="str">
        <f t="shared" si="58"/>
        <v>NSP_ LAPSEDONOR_50_Twice</v>
      </c>
      <c r="G507">
        <f t="shared" si="59"/>
        <v>0</v>
      </c>
      <c r="H507" t="s">
        <v>1091</v>
      </c>
      <c r="I507">
        <f t="shared" si="60"/>
        <v>0</v>
      </c>
      <c r="J507" t="s">
        <v>1074</v>
      </c>
      <c r="K507" s="5">
        <v>50</v>
      </c>
      <c r="L507" t="str">
        <f>Table_DataFromNL[[#This Row],[PROFILECODE]]&amp;"-"&amp;Table_DataFromNL[[#This Row],[RULENAME]]</f>
        <v>CP134-NSP_ LAPSEDONOR_50_Twice</v>
      </c>
      <c r="M507" t="e">
        <f t="shared" si="61"/>
        <v>#N/A</v>
      </c>
      <c r="N507" t="e">
        <f t="shared" si="62"/>
        <v>#N/A</v>
      </c>
    </row>
    <row r="508" spans="1:14" hidden="1" x14ac:dyDescent="0.45">
      <c r="A508" t="str">
        <f t="shared" si="63"/>
        <v>CP134-NSP_LD_25_2X</v>
      </c>
      <c r="B508" t="s">
        <v>355</v>
      </c>
      <c r="C508" t="str">
        <f t="shared" si="56"/>
        <v>College Park</v>
      </c>
      <c r="D508" t="str">
        <f t="shared" si="57"/>
        <v>Y</v>
      </c>
      <c r="E508" t="s">
        <v>1137</v>
      </c>
      <c r="F508" t="str">
        <f t="shared" si="58"/>
        <v>NSP_LD_25_2X</v>
      </c>
      <c r="G508">
        <f t="shared" si="59"/>
        <v>0</v>
      </c>
      <c r="H508" t="s">
        <v>1092</v>
      </c>
      <c r="I508">
        <f t="shared" si="60"/>
        <v>0</v>
      </c>
      <c r="J508" t="s">
        <v>1074</v>
      </c>
      <c r="K508" s="5">
        <v>25</v>
      </c>
      <c r="L508" t="str">
        <f>Table_DataFromNL[[#This Row],[PROFILECODE]]&amp;"-"&amp;Table_DataFromNL[[#This Row],[RULENAME]]</f>
        <v>CP134-NSP_LD_25_2X</v>
      </c>
      <c r="M508" t="e">
        <f t="shared" si="61"/>
        <v>#N/A</v>
      </c>
      <c r="N508" t="e">
        <f t="shared" si="62"/>
        <v>#N/A</v>
      </c>
    </row>
    <row r="509" spans="1:14" hidden="1" x14ac:dyDescent="0.45">
      <c r="A509" t="str">
        <f t="shared" si="63"/>
        <v>CP134-NSP_LD_50_1X</v>
      </c>
      <c r="B509" t="s">
        <v>355</v>
      </c>
      <c r="C509" t="str">
        <f t="shared" si="56"/>
        <v>College Park</v>
      </c>
      <c r="D509" t="str">
        <f t="shared" si="57"/>
        <v>Y</v>
      </c>
      <c r="E509" t="s">
        <v>1137</v>
      </c>
      <c r="F509" t="str">
        <f t="shared" si="58"/>
        <v>NSP_LD_50_1X</v>
      </c>
      <c r="G509">
        <f t="shared" si="59"/>
        <v>0</v>
      </c>
      <c r="H509" t="s">
        <v>1093</v>
      </c>
      <c r="I509">
        <f t="shared" si="60"/>
        <v>0</v>
      </c>
      <c r="J509" t="s">
        <v>1074</v>
      </c>
      <c r="K509" s="5">
        <v>50</v>
      </c>
      <c r="L509" t="str">
        <f>Table_DataFromNL[[#This Row],[PROFILECODE]]&amp;"-"&amp;Table_DataFromNL[[#This Row],[RULENAME]]</f>
        <v>CP134-NSP_LD_50_1X</v>
      </c>
      <c r="M509" t="e">
        <f t="shared" si="61"/>
        <v>#N/A</v>
      </c>
      <c r="N509" t="e">
        <f t="shared" si="62"/>
        <v>#N/A</v>
      </c>
    </row>
    <row r="510" spans="1:14" hidden="1" x14ac:dyDescent="0.45">
      <c r="A510" t="str">
        <f t="shared" si="63"/>
        <v>CP134-NSP_ORPHAN_100_once</v>
      </c>
      <c r="B510" t="s">
        <v>355</v>
      </c>
      <c r="C510" t="str">
        <f t="shared" si="56"/>
        <v>College Park</v>
      </c>
      <c r="D510" t="str">
        <f t="shared" si="57"/>
        <v>Y</v>
      </c>
      <c r="E510" t="s">
        <v>1137</v>
      </c>
      <c r="F510" t="str">
        <f t="shared" si="58"/>
        <v>NSP_ORPHAN_100_once</v>
      </c>
      <c r="G510">
        <f t="shared" si="59"/>
        <v>0</v>
      </c>
      <c r="H510" t="s">
        <v>1094</v>
      </c>
      <c r="I510">
        <f t="shared" si="60"/>
        <v>0</v>
      </c>
      <c r="J510" t="s">
        <v>1074</v>
      </c>
      <c r="K510" s="5">
        <v>100</v>
      </c>
      <c r="L510" t="str">
        <f>Table_DataFromNL[[#This Row],[PROFILECODE]]&amp;"-"&amp;Table_DataFromNL[[#This Row],[RULENAME]]</f>
        <v>CP134-NSP_ORPHAN_100_once</v>
      </c>
      <c r="M510" t="e">
        <f t="shared" si="61"/>
        <v>#N/A</v>
      </c>
      <c r="N510" t="e">
        <f t="shared" si="62"/>
        <v>#N/A</v>
      </c>
    </row>
    <row r="511" spans="1:14" hidden="1" x14ac:dyDescent="0.45">
      <c r="A511" t="str">
        <f t="shared" si="63"/>
        <v>CP134-Restick</v>
      </c>
      <c r="B511" t="s">
        <v>355</v>
      </c>
      <c r="C511" t="str">
        <f t="shared" si="56"/>
        <v>College Park</v>
      </c>
      <c r="D511" t="str">
        <f t="shared" si="57"/>
        <v>Y</v>
      </c>
      <c r="E511" t="s">
        <v>1137</v>
      </c>
      <c r="F511" t="str">
        <f t="shared" si="58"/>
        <v>Restick</v>
      </c>
      <c r="G511">
        <f t="shared" si="59"/>
        <v>0</v>
      </c>
      <c r="H511" t="s">
        <v>1096</v>
      </c>
      <c r="I511">
        <f t="shared" si="60"/>
        <v>0</v>
      </c>
      <c r="J511" t="s">
        <v>1074</v>
      </c>
      <c r="K511" s="5">
        <v>5</v>
      </c>
      <c r="L511" t="str">
        <f>Table_DataFromNL[[#This Row],[PROFILECODE]]&amp;"-"&amp;Table_DataFromNL[[#This Row],[RULENAME]]</f>
        <v>CP134-Restick</v>
      </c>
      <c r="M511" t="e">
        <f t="shared" si="61"/>
        <v>#N/A</v>
      </c>
      <c r="N511" t="e">
        <f t="shared" si="62"/>
        <v>#N/A</v>
      </c>
    </row>
    <row r="512" spans="1:14" hidden="1" x14ac:dyDescent="0.45">
      <c r="A512" t="str">
        <f t="shared" si="63"/>
        <v>CP134-SCRATCH_1000_USD</v>
      </c>
      <c r="B512" t="s">
        <v>355</v>
      </c>
      <c r="C512" t="str">
        <f t="shared" si="56"/>
        <v>College Park</v>
      </c>
      <c r="D512" t="str">
        <f t="shared" si="57"/>
        <v>Y</v>
      </c>
      <c r="E512" t="s">
        <v>1137</v>
      </c>
      <c r="F512" t="str">
        <f t="shared" si="58"/>
        <v>SCRATCH_1000_USD</v>
      </c>
      <c r="G512">
        <f t="shared" si="59"/>
        <v>0</v>
      </c>
      <c r="H512" t="s">
        <v>1097</v>
      </c>
      <c r="I512">
        <f t="shared" si="60"/>
        <v>0</v>
      </c>
      <c r="J512" t="s">
        <v>1074</v>
      </c>
      <c r="K512" s="5">
        <v>1000</v>
      </c>
      <c r="L512" t="str">
        <f>Table_DataFromNL[[#This Row],[PROFILECODE]]&amp;"-"&amp;Table_DataFromNL[[#This Row],[RULENAME]]</f>
        <v>CP134-SCRATCH_1000_USD</v>
      </c>
      <c r="M512" t="e">
        <f t="shared" si="61"/>
        <v>#N/A</v>
      </c>
      <c r="N512" t="e">
        <f t="shared" si="62"/>
        <v>#N/A</v>
      </c>
    </row>
    <row r="513" spans="1:14" hidden="1" x14ac:dyDescent="0.45">
      <c r="A513" t="str">
        <f t="shared" si="63"/>
        <v>CP134-SCRATCH_100_USD</v>
      </c>
      <c r="B513" t="s">
        <v>355</v>
      </c>
      <c r="C513" t="str">
        <f t="shared" si="56"/>
        <v>College Park</v>
      </c>
      <c r="D513" t="str">
        <f t="shared" si="57"/>
        <v>Y</v>
      </c>
      <c r="E513" t="s">
        <v>1137</v>
      </c>
      <c r="F513" t="str">
        <f t="shared" si="58"/>
        <v>SCRATCH_100_USD</v>
      </c>
      <c r="G513">
        <f t="shared" si="59"/>
        <v>0</v>
      </c>
      <c r="H513" t="s">
        <v>1098</v>
      </c>
      <c r="I513">
        <f t="shared" si="60"/>
        <v>0</v>
      </c>
      <c r="J513" t="s">
        <v>1074</v>
      </c>
      <c r="K513" s="5">
        <v>100</v>
      </c>
      <c r="L513" t="str">
        <f>Table_DataFromNL[[#This Row],[PROFILECODE]]&amp;"-"&amp;Table_DataFromNL[[#This Row],[RULENAME]]</f>
        <v>CP134-SCRATCH_100_USD</v>
      </c>
      <c r="M513" t="e">
        <f t="shared" si="61"/>
        <v>#N/A</v>
      </c>
      <c r="N513" t="e">
        <f t="shared" si="62"/>
        <v>#N/A</v>
      </c>
    </row>
    <row r="514" spans="1:14" hidden="1" x14ac:dyDescent="0.45">
      <c r="A514" t="str">
        <f t="shared" si="63"/>
        <v>CP134-SCRATCH_10_USD</v>
      </c>
      <c r="B514" t="s">
        <v>355</v>
      </c>
      <c r="C514" t="str">
        <f t="shared" ref="C514:C577" si="64">VLOOKUP(B514,CenterLU,2,FALSE)</f>
        <v>College Park</v>
      </c>
      <c r="D514" t="str">
        <f t="shared" ref="D514:D577" si="65">VLOOKUP(B514,CenterLU,3,FALSE)</f>
        <v>Y</v>
      </c>
      <c r="E514" t="s">
        <v>1137</v>
      </c>
      <c r="F514" t="str">
        <f t="shared" ref="F514:F577" si="66">IF(VLOOKUP(H514,RULENAMELU,3,FALSE)=0,H514,VLOOKUP(H514,RULENAMELU,3,FALSE))</f>
        <v>SCRATCH_10_USD</v>
      </c>
      <c r="G514">
        <f t="shared" ref="G514:G577" si="67">VLOOKUP(H514,RULENAMELU,4,FALSE)</f>
        <v>0</v>
      </c>
      <c r="H514" t="s">
        <v>1099</v>
      </c>
      <c r="I514">
        <f t="shared" ref="I514:I577" si="68">VLOOKUP(H514,RULENAMELU,5,FALSE)</f>
        <v>0</v>
      </c>
      <c r="J514" t="s">
        <v>1074</v>
      </c>
      <c r="K514" s="5">
        <v>10</v>
      </c>
      <c r="L514" t="str">
        <f>Table_DataFromNL[[#This Row],[PROFILECODE]]&amp;"-"&amp;Table_DataFromNL[[#This Row],[RULENAME]]</f>
        <v>CP134-SCRATCH_10_USD</v>
      </c>
      <c r="M514" t="e">
        <f t="shared" ref="M514:M577" si="69">IFERROR(VLOOKUP(A514,PaychangesLU,1,FALSE),VLOOKUP(A514,SpecialtyCheckLU,1,FALSE))</f>
        <v>#N/A</v>
      </c>
      <c r="N514" t="e">
        <f t="shared" ref="N514:N577" si="70">VLOOKUP(A514,SpecialtyCheckLU,1,FALSE)</f>
        <v>#N/A</v>
      </c>
    </row>
    <row r="515" spans="1:14" hidden="1" x14ac:dyDescent="0.45">
      <c r="A515" t="str">
        <f t="shared" ref="A515:A578" si="71">B515&amp;"-"&amp;F515</f>
        <v>CP134-SCRATCH_20_USD</v>
      </c>
      <c r="B515" t="s">
        <v>355</v>
      </c>
      <c r="C515" t="str">
        <f t="shared" si="64"/>
        <v>College Park</v>
      </c>
      <c r="D515" t="str">
        <f t="shared" si="65"/>
        <v>Y</v>
      </c>
      <c r="E515" t="s">
        <v>1137</v>
      </c>
      <c r="F515" t="str">
        <f t="shared" si="66"/>
        <v>SCRATCH_20_USD</v>
      </c>
      <c r="G515">
        <f t="shared" si="67"/>
        <v>0</v>
      </c>
      <c r="H515" t="s">
        <v>1100</v>
      </c>
      <c r="I515">
        <f t="shared" si="68"/>
        <v>0</v>
      </c>
      <c r="J515" t="s">
        <v>1074</v>
      </c>
      <c r="K515" s="5">
        <v>20</v>
      </c>
      <c r="L515" t="str">
        <f>Table_DataFromNL[[#This Row],[PROFILECODE]]&amp;"-"&amp;Table_DataFromNL[[#This Row],[RULENAME]]</f>
        <v>CP134-SCRATCH_20_USD</v>
      </c>
      <c r="M515" t="e">
        <f t="shared" si="69"/>
        <v>#N/A</v>
      </c>
      <c r="N515" t="e">
        <f t="shared" si="70"/>
        <v>#N/A</v>
      </c>
    </row>
    <row r="516" spans="1:14" hidden="1" x14ac:dyDescent="0.45">
      <c r="A516" t="str">
        <f t="shared" si="71"/>
        <v>CP134-SCRATCH_25_USD</v>
      </c>
      <c r="B516" t="s">
        <v>355</v>
      </c>
      <c r="C516" t="str">
        <f t="shared" si="64"/>
        <v>College Park</v>
      </c>
      <c r="D516" t="str">
        <f t="shared" si="65"/>
        <v>Y</v>
      </c>
      <c r="E516" t="s">
        <v>1137</v>
      </c>
      <c r="F516" t="str">
        <f t="shared" si="66"/>
        <v>SCRATCH_25_USD</v>
      </c>
      <c r="G516">
        <f t="shared" si="67"/>
        <v>0</v>
      </c>
      <c r="H516" t="s">
        <v>1101</v>
      </c>
      <c r="I516">
        <f t="shared" si="68"/>
        <v>0</v>
      </c>
      <c r="J516" t="s">
        <v>1074</v>
      </c>
      <c r="K516" s="5">
        <v>25</v>
      </c>
      <c r="L516" t="str">
        <f>Table_DataFromNL[[#This Row],[PROFILECODE]]&amp;"-"&amp;Table_DataFromNL[[#This Row],[RULENAME]]</f>
        <v>CP134-SCRATCH_25_USD</v>
      </c>
      <c r="M516" t="e">
        <f t="shared" si="69"/>
        <v>#N/A</v>
      </c>
      <c r="N516" t="e">
        <f t="shared" si="70"/>
        <v>#N/A</v>
      </c>
    </row>
    <row r="517" spans="1:14" hidden="1" x14ac:dyDescent="0.45">
      <c r="A517" t="str">
        <f t="shared" si="71"/>
        <v>CP134-SCRATCH_50_USD</v>
      </c>
      <c r="B517" t="s">
        <v>355</v>
      </c>
      <c r="C517" t="str">
        <f t="shared" si="64"/>
        <v>College Park</v>
      </c>
      <c r="D517" t="str">
        <f t="shared" si="65"/>
        <v>Y</v>
      </c>
      <c r="E517" t="s">
        <v>1137</v>
      </c>
      <c r="F517" t="str">
        <f t="shared" si="66"/>
        <v>SCRATCH_50_USD</v>
      </c>
      <c r="G517">
        <f t="shared" si="67"/>
        <v>0</v>
      </c>
      <c r="H517" t="s">
        <v>1102</v>
      </c>
      <c r="I517">
        <f t="shared" si="68"/>
        <v>0</v>
      </c>
      <c r="J517" t="s">
        <v>1074</v>
      </c>
      <c r="K517" s="5">
        <v>50</v>
      </c>
      <c r="L517" t="str">
        <f>Table_DataFromNL[[#This Row],[PROFILECODE]]&amp;"-"&amp;Table_DataFromNL[[#This Row],[RULENAME]]</f>
        <v>CP134-SCRATCH_50_USD</v>
      </c>
      <c r="M517" t="e">
        <f t="shared" si="69"/>
        <v>#N/A</v>
      </c>
      <c r="N517" t="e">
        <f t="shared" si="70"/>
        <v>#N/A</v>
      </c>
    </row>
    <row r="518" spans="1:14" hidden="1" x14ac:dyDescent="0.45">
      <c r="A518" t="str">
        <f t="shared" si="71"/>
        <v>CP134-SCRATCH_5_USD</v>
      </c>
      <c r="B518" t="s">
        <v>355</v>
      </c>
      <c r="C518" t="str">
        <f t="shared" si="64"/>
        <v>College Park</v>
      </c>
      <c r="D518" t="str">
        <f t="shared" si="65"/>
        <v>Y</v>
      </c>
      <c r="E518" t="s">
        <v>1137</v>
      </c>
      <c r="F518" t="str">
        <f t="shared" si="66"/>
        <v>SCRATCH_5_USD</v>
      </c>
      <c r="G518">
        <f t="shared" si="67"/>
        <v>0</v>
      </c>
      <c r="H518" t="s">
        <v>1103</v>
      </c>
      <c r="I518">
        <f t="shared" si="68"/>
        <v>0</v>
      </c>
      <c r="J518" t="s">
        <v>1074</v>
      </c>
      <c r="K518" s="5">
        <v>5</v>
      </c>
      <c r="L518" t="str">
        <f>Table_DataFromNL[[#This Row],[PROFILECODE]]&amp;"-"&amp;Table_DataFromNL[[#This Row],[RULENAME]]</f>
        <v>CP134-SCRATCH_5_USD</v>
      </c>
      <c r="M518" t="e">
        <f t="shared" si="69"/>
        <v>#N/A</v>
      </c>
      <c r="N518" t="e">
        <f t="shared" si="70"/>
        <v>#N/A</v>
      </c>
    </row>
    <row r="519" spans="1:14" hidden="1" x14ac:dyDescent="0.45">
      <c r="A519" t="str">
        <f t="shared" si="71"/>
        <v>CP134-SLOW_TEXT_5</v>
      </c>
      <c r="B519" t="s">
        <v>355</v>
      </c>
      <c r="C519" t="str">
        <f t="shared" si="64"/>
        <v>College Park</v>
      </c>
      <c r="D519" t="str">
        <f t="shared" si="65"/>
        <v>Y</v>
      </c>
      <c r="E519" t="s">
        <v>1137</v>
      </c>
      <c r="F519" t="str">
        <f t="shared" si="66"/>
        <v>SLOW_TEXT_5</v>
      </c>
      <c r="G519">
        <f t="shared" si="67"/>
        <v>0</v>
      </c>
      <c r="H519" t="s">
        <v>1104</v>
      </c>
      <c r="I519">
        <f t="shared" si="68"/>
        <v>0</v>
      </c>
      <c r="J519" t="s">
        <v>1074</v>
      </c>
      <c r="K519" s="5">
        <v>5</v>
      </c>
      <c r="L519" t="str">
        <f>Table_DataFromNL[[#This Row],[PROFILECODE]]&amp;"-"&amp;Table_DataFromNL[[#This Row],[RULENAME]]</f>
        <v>CP134-SLOW_TEXT_5</v>
      </c>
      <c r="M519" t="e">
        <f t="shared" si="69"/>
        <v>#N/A</v>
      </c>
      <c r="N519" t="e">
        <f t="shared" si="70"/>
        <v>#N/A</v>
      </c>
    </row>
    <row r="520" spans="1:14" hidden="1" x14ac:dyDescent="0.45">
      <c r="A520" t="str">
        <f t="shared" si="71"/>
        <v>CP134-SPECIAL_ x9_25 _ONCE</v>
      </c>
      <c r="B520" t="s">
        <v>355</v>
      </c>
      <c r="C520" t="str">
        <f t="shared" si="64"/>
        <v>College Park</v>
      </c>
      <c r="D520" t="str">
        <f t="shared" si="65"/>
        <v>Y</v>
      </c>
      <c r="E520" t="s">
        <v>1137</v>
      </c>
      <c r="F520" t="str">
        <f t="shared" si="66"/>
        <v>SPECIAL_ x9_25 _ONCE</v>
      </c>
      <c r="G520">
        <f t="shared" si="67"/>
        <v>0</v>
      </c>
      <c r="H520" t="s">
        <v>1105</v>
      </c>
      <c r="I520">
        <f t="shared" si="68"/>
        <v>0</v>
      </c>
      <c r="J520" t="s">
        <v>1074</v>
      </c>
      <c r="K520" s="5">
        <v>25</v>
      </c>
      <c r="L520" t="str">
        <f>Table_DataFromNL[[#This Row],[PROFILECODE]]&amp;"-"&amp;Table_DataFromNL[[#This Row],[RULENAME]]</f>
        <v>CP134-SPECIAL_ x9_25 _ONCE</v>
      </c>
      <c r="M520" t="e">
        <f t="shared" si="69"/>
        <v>#N/A</v>
      </c>
      <c r="N520" t="e">
        <f t="shared" si="70"/>
        <v>#N/A</v>
      </c>
    </row>
    <row r="521" spans="1:14" hidden="1" x14ac:dyDescent="0.45">
      <c r="A521" t="str">
        <f t="shared" si="71"/>
        <v>CP134-SPECIAL_BONUS_40USD</v>
      </c>
      <c r="B521" t="s">
        <v>355</v>
      </c>
      <c r="C521" t="str">
        <f t="shared" si="64"/>
        <v>College Park</v>
      </c>
      <c r="D521" t="str">
        <f t="shared" si="65"/>
        <v>Y</v>
      </c>
      <c r="E521" t="s">
        <v>1137</v>
      </c>
      <c r="F521" t="str">
        <f t="shared" si="66"/>
        <v>SPECIAL_BONUS_40USD</v>
      </c>
      <c r="G521">
        <f t="shared" si="67"/>
        <v>0</v>
      </c>
      <c r="H521" t="s">
        <v>1106</v>
      </c>
      <c r="I521">
        <f t="shared" si="68"/>
        <v>0</v>
      </c>
      <c r="J521" t="s">
        <v>1074</v>
      </c>
      <c r="K521" s="5">
        <v>40</v>
      </c>
      <c r="L521" t="str">
        <f>Table_DataFromNL[[#This Row],[PROFILECODE]]&amp;"-"&amp;Table_DataFromNL[[#This Row],[RULENAME]]</f>
        <v>CP134-SPECIAL_BONUS_40USD</v>
      </c>
      <c r="M521" t="e">
        <f t="shared" si="69"/>
        <v>#N/A</v>
      </c>
      <c r="N521" t="e">
        <f t="shared" si="70"/>
        <v>#N/A</v>
      </c>
    </row>
    <row r="522" spans="1:14" hidden="1" x14ac:dyDescent="0.45">
      <c r="A522" t="str">
        <f t="shared" si="71"/>
        <v>CP134-SPECIAL_x6_x7_15 _TWICE</v>
      </c>
      <c r="B522" t="s">
        <v>355</v>
      </c>
      <c r="C522" t="str">
        <f t="shared" si="64"/>
        <v>College Park</v>
      </c>
      <c r="D522" t="str">
        <f t="shared" si="65"/>
        <v>Y</v>
      </c>
      <c r="E522" t="s">
        <v>1137</v>
      </c>
      <c r="F522" t="str">
        <f t="shared" si="66"/>
        <v>SPECIAL_x6_x7_15 _TWICE</v>
      </c>
      <c r="G522">
        <f t="shared" si="67"/>
        <v>0</v>
      </c>
      <c r="H522" t="s">
        <v>1107</v>
      </c>
      <c r="I522">
        <f t="shared" si="68"/>
        <v>0</v>
      </c>
      <c r="J522" t="s">
        <v>1074</v>
      </c>
      <c r="K522" s="5">
        <v>15</v>
      </c>
      <c r="L522" t="str">
        <f>Table_DataFromNL[[#This Row],[PROFILECODE]]&amp;"-"&amp;Table_DataFromNL[[#This Row],[RULENAME]]</f>
        <v>CP134-SPECIAL_x6_x7_15 _TWICE</v>
      </c>
      <c r="M522" t="e">
        <f t="shared" si="69"/>
        <v>#N/A</v>
      </c>
      <c r="N522" t="e">
        <f t="shared" si="70"/>
        <v>#N/A</v>
      </c>
    </row>
    <row r="523" spans="1:14" hidden="1" x14ac:dyDescent="0.45">
      <c r="A523" t="str">
        <f t="shared" si="71"/>
        <v>CP134-SPECIAL_x8_x9_20 _TWICE</v>
      </c>
      <c r="B523" t="s">
        <v>355</v>
      </c>
      <c r="C523" t="str">
        <f t="shared" si="64"/>
        <v>College Park</v>
      </c>
      <c r="D523" t="str">
        <f t="shared" si="65"/>
        <v>Y</v>
      </c>
      <c r="E523" t="s">
        <v>1137</v>
      </c>
      <c r="F523" t="str">
        <f t="shared" si="66"/>
        <v>SPECIAL_x8_x9_20 _TWICE</v>
      </c>
      <c r="G523">
        <f t="shared" si="67"/>
        <v>0</v>
      </c>
      <c r="H523" t="s">
        <v>1108</v>
      </c>
      <c r="I523">
        <f t="shared" si="68"/>
        <v>0</v>
      </c>
      <c r="J523" t="s">
        <v>1074</v>
      </c>
      <c r="K523" s="5">
        <v>20</v>
      </c>
      <c r="L523" t="str">
        <f>Table_DataFromNL[[#This Row],[PROFILECODE]]&amp;"-"&amp;Table_DataFromNL[[#This Row],[RULENAME]]</f>
        <v>CP134-SPECIAL_x8_x9_20 _TWICE</v>
      </c>
      <c r="M523" t="e">
        <f t="shared" si="69"/>
        <v>#N/A</v>
      </c>
      <c r="N523" t="e">
        <f t="shared" si="70"/>
        <v>#N/A</v>
      </c>
    </row>
    <row r="524" spans="1:14" hidden="1" x14ac:dyDescent="0.45">
      <c r="A524" t="str">
        <f t="shared" si="71"/>
        <v>CP134-Sample Only</v>
      </c>
      <c r="B524" t="s">
        <v>355</v>
      </c>
      <c r="C524" t="str">
        <f t="shared" si="64"/>
        <v>College Park</v>
      </c>
      <c r="D524" t="str">
        <f t="shared" si="65"/>
        <v>Y</v>
      </c>
      <c r="E524" t="s">
        <v>1137</v>
      </c>
      <c r="F524" t="str">
        <f t="shared" si="66"/>
        <v>Sample Only</v>
      </c>
      <c r="G524">
        <f t="shared" si="67"/>
        <v>0</v>
      </c>
      <c r="H524" t="s">
        <v>1109</v>
      </c>
      <c r="I524">
        <f t="shared" si="68"/>
        <v>0</v>
      </c>
      <c r="J524" t="s">
        <v>1074</v>
      </c>
      <c r="K524" s="5">
        <v>10</v>
      </c>
      <c r="L524" t="str">
        <f>Table_DataFromNL[[#This Row],[PROFILECODE]]&amp;"-"&amp;Table_DataFromNL[[#This Row],[RULENAME]]</f>
        <v>CP134-Sample Only</v>
      </c>
      <c r="M524" t="e">
        <f t="shared" si="69"/>
        <v>#N/A</v>
      </c>
      <c r="N524" t="e">
        <f t="shared" si="70"/>
        <v>#N/A</v>
      </c>
    </row>
    <row r="525" spans="1:14" hidden="1" x14ac:dyDescent="0.45">
      <c r="A525" t="str">
        <f t="shared" si="71"/>
        <v>CP134-Unit Below 250 mL</v>
      </c>
      <c r="B525" t="s">
        <v>355</v>
      </c>
      <c r="C525" t="str">
        <f t="shared" si="64"/>
        <v>College Park</v>
      </c>
      <c r="D525" t="str">
        <f t="shared" si="65"/>
        <v>Y</v>
      </c>
      <c r="E525" t="s">
        <v>1137</v>
      </c>
      <c r="F525" t="str">
        <f t="shared" si="66"/>
        <v>Unit Below 250 mL</v>
      </c>
      <c r="G525">
        <f t="shared" si="67"/>
        <v>0</v>
      </c>
      <c r="H525" t="s">
        <v>1110</v>
      </c>
      <c r="I525">
        <f t="shared" si="68"/>
        <v>0</v>
      </c>
      <c r="J525" t="s">
        <v>1074</v>
      </c>
      <c r="K525" s="5">
        <v>5</v>
      </c>
      <c r="L525" t="str">
        <f>Table_DataFromNL[[#This Row],[PROFILECODE]]&amp;"-"&amp;Table_DataFromNL[[#This Row],[RULENAME]]</f>
        <v>CP134-Unit Below 250 mL</v>
      </c>
      <c r="M525" t="e">
        <f t="shared" si="69"/>
        <v>#N/A</v>
      </c>
      <c r="N525" t="e">
        <f t="shared" si="70"/>
        <v>#N/A</v>
      </c>
    </row>
    <row r="526" spans="1:14" hidden="1" x14ac:dyDescent="0.45">
      <c r="A526" t="str">
        <f t="shared" si="71"/>
        <v>CP134-Unit above 250 mL/underdraw</v>
      </c>
      <c r="B526" t="s">
        <v>355</v>
      </c>
      <c r="C526" t="str">
        <f t="shared" si="64"/>
        <v>College Park</v>
      </c>
      <c r="D526" t="str">
        <f t="shared" si="65"/>
        <v>Y</v>
      </c>
      <c r="E526" t="s">
        <v>1137</v>
      </c>
      <c r="F526" t="str">
        <f t="shared" si="66"/>
        <v>Unit above 250 mL/underdraw</v>
      </c>
      <c r="G526">
        <f t="shared" si="67"/>
        <v>0</v>
      </c>
      <c r="H526" t="s">
        <v>1111</v>
      </c>
      <c r="I526">
        <f t="shared" si="68"/>
        <v>0</v>
      </c>
      <c r="J526" t="s">
        <v>1074</v>
      </c>
      <c r="K526" s="5">
        <v>10</v>
      </c>
      <c r="L526" t="str">
        <f>Table_DataFromNL[[#This Row],[PROFILECODE]]&amp;"-"&amp;Table_DataFromNL[[#This Row],[RULENAME]]</f>
        <v>CP134-Unit above 250 mL/underdraw</v>
      </c>
      <c r="M526" t="e">
        <f t="shared" si="69"/>
        <v>#N/A</v>
      </c>
      <c r="N526" t="e">
        <f t="shared" si="70"/>
        <v>#N/A</v>
      </c>
    </row>
    <row r="527" spans="1:14" hidden="1" x14ac:dyDescent="0.45">
      <c r="A527" t="str">
        <f t="shared" si="71"/>
        <v>CP134-RETURN - Buddy referral  -BONUS</v>
      </c>
      <c r="B527" t="s">
        <v>355</v>
      </c>
      <c r="C527" t="str">
        <f t="shared" si="64"/>
        <v>College Park</v>
      </c>
      <c r="D527" t="str">
        <f t="shared" si="65"/>
        <v>Y</v>
      </c>
      <c r="E527" t="s">
        <v>1137</v>
      </c>
      <c r="F527" t="str">
        <f t="shared" si="66"/>
        <v>RETURN - Buddy referral  -BONUS</v>
      </c>
      <c r="G527" t="str">
        <f t="shared" si="67"/>
        <v>Marketing</v>
      </c>
      <c r="H527" t="s">
        <v>73</v>
      </c>
      <c r="I527">
        <f t="shared" si="68"/>
        <v>50</v>
      </c>
      <c r="J527" t="s">
        <v>1112</v>
      </c>
      <c r="K527" s="5">
        <v>50</v>
      </c>
      <c r="L527" t="str">
        <f>Table_DataFromNL[[#This Row],[PROFILECODE]]&amp;"-"&amp;Table_DataFromNL[[#This Row],[RULENAME]]</f>
        <v>CP134-Referral</v>
      </c>
      <c r="M527" t="str">
        <f t="shared" si="69"/>
        <v>CP134-RETURN - Buddy referral  -BONUS</v>
      </c>
      <c r="N527" t="e">
        <f t="shared" si="70"/>
        <v>#N/A</v>
      </c>
    </row>
    <row r="528" spans="1:14" hidden="1" x14ac:dyDescent="0.45">
      <c r="A528" t="str">
        <f t="shared" si="71"/>
        <v>CP134-P Anti-D Pre-Existing Standard</v>
      </c>
      <c r="B528" t="s">
        <v>355</v>
      </c>
      <c r="C528" t="str">
        <f t="shared" si="64"/>
        <v>College Park</v>
      </c>
      <c r="D528" t="str">
        <f t="shared" si="65"/>
        <v>Y</v>
      </c>
      <c r="E528" t="s">
        <v>1137</v>
      </c>
      <c r="F528" t="str">
        <f t="shared" si="66"/>
        <v>P Anti-D Pre-Existing Standard</v>
      </c>
      <c r="G528" t="str">
        <f t="shared" si="67"/>
        <v>Specialty</v>
      </c>
      <c r="H528" t="s">
        <v>946</v>
      </c>
      <c r="I528" t="str">
        <f t="shared" si="68"/>
        <v>RETURN - 1st don of the week -STD</v>
      </c>
      <c r="J528" t="s">
        <v>1113</v>
      </c>
      <c r="K528" s="5">
        <v>50</v>
      </c>
      <c r="L528" t="str">
        <f>Table_DataFromNL[[#This Row],[PROFILECODE]]&amp;"-"&amp;Table_DataFromNL[[#This Row],[RULENAME]]</f>
        <v>CP134-P Anti-D Pre-Existing Standard</v>
      </c>
      <c r="M528" t="str">
        <f t="shared" si="69"/>
        <v>CP134-P Anti-D Pre-Existing Standard</v>
      </c>
      <c r="N528" t="str">
        <f t="shared" si="70"/>
        <v>CP134-P Anti-D Pre-Existing Standard</v>
      </c>
    </row>
    <row r="529" spans="1:14" hidden="1" x14ac:dyDescent="0.45">
      <c r="A529" t="str">
        <f t="shared" si="71"/>
        <v>CP134-P CMV Standard</v>
      </c>
      <c r="B529" t="s">
        <v>355</v>
      </c>
      <c r="C529" t="str">
        <f t="shared" si="64"/>
        <v>College Park</v>
      </c>
      <c r="D529" t="str">
        <f t="shared" si="65"/>
        <v>Y</v>
      </c>
      <c r="E529" t="s">
        <v>1137</v>
      </c>
      <c r="F529" t="str">
        <f t="shared" si="66"/>
        <v>P CMV Standard</v>
      </c>
      <c r="G529" t="str">
        <f t="shared" si="67"/>
        <v>Specialty</v>
      </c>
      <c r="H529" t="s">
        <v>948</v>
      </c>
      <c r="I529" t="str">
        <f t="shared" si="68"/>
        <v>RETURN - 1st don of the week -STD</v>
      </c>
      <c r="J529" t="s">
        <v>1113</v>
      </c>
      <c r="K529" s="5">
        <v>40</v>
      </c>
      <c r="L529" t="str">
        <f>Table_DataFromNL[[#This Row],[PROFILECODE]]&amp;"-"&amp;Table_DataFromNL[[#This Row],[RULENAME]]</f>
        <v>CP134-P CMV Standard</v>
      </c>
      <c r="M529" t="str">
        <f t="shared" si="69"/>
        <v>CP134-P CMV Standard</v>
      </c>
      <c r="N529" t="str">
        <f t="shared" si="70"/>
        <v>CP134-P CMV Standard</v>
      </c>
    </row>
    <row r="530" spans="1:14" hidden="1" x14ac:dyDescent="0.45">
      <c r="A530" t="str">
        <f t="shared" si="71"/>
        <v>CP134-P HBS Pre-Existing Standard</v>
      </c>
      <c r="B530" t="s">
        <v>355</v>
      </c>
      <c r="C530" t="str">
        <f t="shared" si="64"/>
        <v>College Park</v>
      </c>
      <c r="D530" t="str">
        <f t="shared" si="65"/>
        <v>Y</v>
      </c>
      <c r="E530" t="s">
        <v>1137</v>
      </c>
      <c r="F530" t="str">
        <f t="shared" si="66"/>
        <v>P HBS Pre-Existing Standard</v>
      </c>
      <c r="G530" t="str">
        <f t="shared" si="67"/>
        <v>Specialty</v>
      </c>
      <c r="H530" t="s">
        <v>963</v>
      </c>
      <c r="I530" t="str">
        <f t="shared" si="68"/>
        <v>RETURN - 1st don of the week -STD</v>
      </c>
      <c r="J530" t="s">
        <v>1113</v>
      </c>
      <c r="K530" s="5">
        <v>45</v>
      </c>
      <c r="L530" t="str">
        <f>Table_DataFromNL[[#This Row],[PROFILECODE]]&amp;"-"&amp;Table_DataFromNL[[#This Row],[RULENAME]]</f>
        <v>CP134-P HBS Pre-Existing Standard</v>
      </c>
      <c r="M530" t="str">
        <f t="shared" si="69"/>
        <v>CP134-P HBS Pre-Existing Standard</v>
      </c>
      <c r="N530" t="str">
        <f t="shared" si="70"/>
        <v>CP134-P HBS Pre-Existing Standard</v>
      </c>
    </row>
    <row r="531" spans="1:14" hidden="1" x14ac:dyDescent="0.45">
      <c r="A531" t="str">
        <f t="shared" si="71"/>
        <v>CP134-P HBS TWINRIX Standard</v>
      </c>
      <c r="B531" t="s">
        <v>355</v>
      </c>
      <c r="C531" t="str">
        <f t="shared" si="64"/>
        <v>College Park</v>
      </c>
      <c r="D531" t="str">
        <f t="shared" si="65"/>
        <v>Y</v>
      </c>
      <c r="E531" t="s">
        <v>1137</v>
      </c>
      <c r="F531" t="str">
        <f t="shared" si="66"/>
        <v>P HBS TWINRIX Standard</v>
      </c>
      <c r="G531" t="str">
        <f t="shared" si="67"/>
        <v>Specialty</v>
      </c>
      <c r="H531" t="s">
        <v>999</v>
      </c>
      <c r="I531" t="str">
        <f t="shared" si="68"/>
        <v>RETURN - 1st don of the week -STD</v>
      </c>
      <c r="J531" t="s">
        <v>1113</v>
      </c>
      <c r="K531" s="5">
        <v>45</v>
      </c>
      <c r="L531" t="str">
        <f>Table_DataFromNL[[#This Row],[PROFILECODE]]&amp;"-"&amp;Table_DataFromNL[[#This Row],[RULENAME]]</f>
        <v>CP134-P HBS TWINRIX Standard</v>
      </c>
      <c r="M531" t="str">
        <f t="shared" si="69"/>
        <v>CP134-P HBS TWINRIX Standard</v>
      </c>
      <c r="N531" t="str">
        <f t="shared" si="70"/>
        <v>CP134-P HBS TWINRIX Standard</v>
      </c>
    </row>
    <row r="532" spans="1:14" hidden="1" x14ac:dyDescent="0.45">
      <c r="A532" t="str">
        <f t="shared" si="71"/>
        <v>CP134-RETURN - 1st don of the week -STD</v>
      </c>
      <c r="B532" t="s">
        <v>355</v>
      </c>
      <c r="C532" t="str">
        <f t="shared" si="64"/>
        <v>College Park</v>
      </c>
      <c r="D532" t="str">
        <f t="shared" si="65"/>
        <v>Y</v>
      </c>
      <c r="E532" t="s">
        <v>1137</v>
      </c>
      <c r="F532" t="str">
        <f t="shared" si="66"/>
        <v>RETURN - 1st don of the week -STD</v>
      </c>
      <c r="G532" t="str">
        <f t="shared" si="67"/>
        <v>Marketing</v>
      </c>
      <c r="H532" t="s">
        <v>1114</v>
      </c>
      <c r="I532">
        <f t="shared" si="68"/>
        <v>0</v>
      </c>
      <c r="J532" t="s">
        <v>1113</v>
      </c>
      <c r="K532" s="5">
        <v>40</v>
      </c>
      <c r="L532" t="str">
        <f>Table_DataFromNL[[#This Row],[PROFILECODE]]&amp;"-"&amp;Table_DataFromNL[[#This Row],[RULENAME]]</f>
        <v>CP134-P NSP NONEU Standard</v>
      </c>
      <c r="M532" t="str">
        <f t="shared" si="69"/>
        <v>CP134-RETURN - 1st don of the week -STD</v>
      </c>
      <c r="N532" t="e">
        <f t="shared" si="70"/>
        <v>#N/A</v>
      </c>
    </row>
    <row r="533" spans="1:14" hidden="1" x14ac:dyDescent="0.45">
      <c r="A533" t="str">
        <f t="shared" si="71"/>
        <v>CP134-RETURN - 1st don of the week -STD</v>
      </c>
      <c r="B533" t="s">
        <v>355</v>
      </c>
      <c r="C533" t="str">
        <f t="shared" si="64"/>
        <v>College Park</v>
      </c>
      <c r="D533" t="str">
        <f t="shared" si="65"/>
        <v>Y</v>
      </c>
      <c r="E533" t="s">
        <v>1137</v>
      </c>
      <c r="F533" t="str">
        <f t="shared" si="66"/>
        <v>RETURN - 1st don of the week -STD</v>
      </c>
      <c r="G533" t="str">
        <f t="shared" si="67"/>
        <v>Marketing</v>
      </c>
      <c r="H533" t="s">
        <v>1115</v>
      </c>
      <c r="I533">
        <f t="shared" si="68"/>
        <v>23</v>
      </c>
      <c r="J533" t="s">
        <v>1113</v>
      </c>
      <c r="K533" s="5">
        <v>40</v>
      </c>
      <c r="L533" t="str">
        <f>Table_DataFromNL[[#This Row],[PROFILECODE]]&amp;"-"&amp;Table_DataFromNL[[#This Row],[RULENAME]]</f>
        <v>CP134-P NSP NS Standard</v>
      </c>
      <c r="M533" t="str">
        <f t="shared" si="69"/>
        <v>CP134-RETURN - 1st don of the week -STD</v>
      </c>
      <c r="N533" t="e">
        <f t="shared" si="70"/>
        <v>#N/A</v>
      </c>
    </row>
    <row r="534" spans="1:14" hidden="1" x14ac:dyDescent="0.45">
      <c r="A534" t="str">
        <f t="shared" si="71"/>
        <v>CP134-P Normal Source PL Standard</v>
      </c>
      <c r="B534" t="s">
        <v>355</v>
      </c>
      <c r="C534" t="str">
        <f t="shared" si="64"/>
        <v>College Park</v>
      </c>
      <c r="D534" t="str">
        <f t="shared" si="65"/>
        <v>Y</v>
      </c>
      <c r="E534" t="s">
        <v>1137</v>
      </c>
      <c r="F534" t="str">
        <f t="shared" si="66"/>
        <v>P Normal Source PL Standard</v>
      </c>
      <c r="G534" t="str">
        <f t="shared" si="67"/>
        <v>Marketing</v>
      </c>
      <c r="H534" t="s">
        <v>1033</v>
      </c>
      <c r="I534">
        <f t="shared" si="68"/>
        <v>0</v>
      </c>
      <c r="J534" t="s">
        <v>1113</v>
      </c>
      <c r="K534" s="5">
        <v>40</v>
      </c>
      <c r="L534" t="str">
        <f>Table_DataFromNL[[#This Row],[PROFILECODE]]&amp;"-"&amp;Table_DataFromNL[[#This Row],[RULENAME]]</f>
        <v>CP134-P Normal Source PL Standard</v>
      </c>
      <c r="M534" t="e">
        <f t="shared" si="69"/>
        <v>#N/A</v>
      </c>
      <c r="N534" t="e">
        <f t="shared" si="70"/>
        <v>#N/A</v>
      </c>
    </row>
    <row r="535" spans="1:14" hidden="1" x14ac:dyDescent="0.45">
      <c r="A535" t="str">
        <f t="shared" si="71"/>
        <v>CP134-P Pre-VIP NS Standard</v>
      </c>
      <c r="B535" t="s">
        <v>355</v>
      </c>
      <c r="C535" t="str">
        <f t="shared" si="64"/>
        <v>College Park</v>
      </c>
      <c r="D535" t="str">
        <f t="shared" si="65"/>
        <v>Y</v>
      </c>
      <c r="E535" t="s">
        <v>1137</v>
      </c>
      <c r="F535" t="str">
        <f t="shared" si="66"/>
        <v>P Pre-VIP NS Standard</v>
      </c>
      <c r="G535" t="str">
        <f t="shared" si="67"/>
        <v>Specialty</v>
      </c>
      <c r="H535" t="s">
        <v>1010</v>
      </c>
      <c r="I535" t="str">
        <f t="shared" si="68"/>
        <v>RETURN - 1st don of the week -STD</v>
      </c>
      <c r="J535" t="s">
        <v>1113</v>
      </c>
      <c r="K535" s="5">
        <v>40</v>
      </c>
      <c r="L535" t="str">
        <f>Table_DataFromNL[[#This Row],[PROFILECODE]]&amp;"-"&amp;Table_DataFromNL[[#This Row],[RULENAME]]</f>
        <v>CP134-P Pre-VIP NS Standard</v>
      </c>
      <c r="M535" t="str">
        <f t="shared" si="69"/>
        <v>CP134-P Pre-VIP NS Standard</v>
      </c>
      <c r="N535" t="str">
        <f t="shared" si="70"/>
        <v>CP134-P Pre-VIP NS Standard</v>
      </c>
    </row>
    <row r="536" spans="1:14" hidden="1" x14ac:dyDescent="0.45">
      <c r="A536" t="str">
        <f t="shared" si="71"/>
        <v>CP134-P RSV Pre-Existing Standard</v>
      </c>
      <c r="B536" t="s">
        <v>355</v>
      </c>
      <c r="C536" t="str">
        <f t="shared" si="64"/>
        <v>College Park</v>
      </c>
      <c r="D536" t="str">
        <f t="shared" si="65"/>
        <v>Y</v>
      </c>
      <c r="E536" t="s">
        <v>1137</v>
      </c>
      <c r="F536" t="str">
        <f t="shared" si="66"/>
        <v>P RSV Pre-Existing Standard</v>
      </c>
      <c r="G536" t="str">
        <f t="shared" si="67"/>
        <v>Specialty</v>
      </c>
      <c r="H536" t="s">
        <v>955</v>
      </c>
      <c r="I536" t="str">
        <f t="shared" si="68"/>
        <v>RETURN - 1st don of the week -STD</v>
      </c>
      <c r="J536" t="s">
        <v>1113</v>
      </c>
      <c r="K536" s="5">
        <v>40</v>
      </c>
      <c r="L536" t="str">
        <f>Table_DataFromNL[[#This Row],[PROFILECODE]]&amp;"-"&amp;Table_DataFromNL[[#This Row],[RULENAME]]</f>
        <v>CP134-P RSV Pre-Existing Standard</v>
      </c>
      <c r="M536" t="str">
        <f t="shared" si="69"/>
        <v>CP134-P RSV Pre-Existing Standard</v>
      </c>
      <c r="N536" t="str">
        <f t="shared" si="70"/>
        <v>CP134-P RSV Pre-Existing Standard</v>
      </c>
    </row>
    <row r="537" spans="1:14" hidden="1" x14ac:dyDescent="0.45">
      <c r="A537" t="str">
        <f t="shared" si="71"/>
        <v>CP134-P VIP A Standard</v>
      </c>
      <c r="B537" t="s">
        <v>355</v>
      </c>
      <c r="C537" t="str">
        <f t="shared" si="64"/>
        <v>College Park</v>
      </c>
      <c r="D537" t="str">
        <f t="shared" si="65"/>
        <v>Y</v>
      </c>
      <c r="E537" t="s">
        <v>1137</v>
      </c>
      <c r="F537" t="str">
        <f t="shared" si="66"/>
        <v>P VIP A Standard</v>
      </c>
      <c r="G537" t="str">
        <f t="shared" si="67"/>
        <v>Specialty</v>
      </c>
      <c r="H537" t="s">
        <v>1011</v>
      </c>
      <c r="I537" t="str">
        <f t="shared" si="68"/>
        <v>RETURN - 1st don of the week -STD</v>
      </c>
      <c r="J537" t="s">
        <v>1113</v>
      </c>
      <c r="K537" s="5">
        <v>40</v>
      </c>
      <c r="L537" t="str">
        <f>Table_DataFromNL[[#This Row],[PROFILECODE]]&amp;"-"&amp;Table_DataFromNL[[#This Row],[RULENAME]]</f>
        <v>CP134-P VIP A Standard</v>
      </c>
      <c r="M537" t="str">
        <f t="shared" si="69"/>
        <v>CP134-P VIP A Standard</v>
      </c>
      <c r="N537" t="str">
        <f t="shared" si="70"/>
        <v>CP134-P VIP A Standard</v>
      </c>
    </row>
    <row r="538" spans="1:14" hidden="1" x14ac:dyDescent="0.45">
      <c r="A538" t="str">
        <f t="shared" si="71"/>
        <v>CP134-P VIP AB Standard</v>
      </c>
      <c r="B538" t="s">
        <v>355</v>
      </c>
      <c r="C538" t="str">
        <f t="shared" si="64"/>
        <v>College Park</v>
      </c>
      <c r="D538" t="str">
        <f t="shared" si="65"/>
        <v>Y</v>
      </c>
      <c r="E538" t="s">
        <v>1137</v>
      </c>
      <c r="F538" t="str">
        <f t="shared" si="66"/>
        <v>P VIP AB Standard</v>
      </c>
      <c r="G538" t="str">
        <f t="shared" si="67"/>
        <v>Specialty</v>
      </c>
      <c r="H538" t="s">
        <v>1012</v>
      </c>
      <c r="I538" t="str">
        <f t="shared" si="68"/>
        <v>RETURN - 1st don of the week -STD</v>
      </c>
      <c r="J538" t="s">
        <v>1113</v>
      </c>
      <c r="K538" s="5">
        <v>40</v>
      </c>
      <c r="L538" t="str">
        <f>Table_DataFromNL[[#This Row],[PROFILECODE]]&amp;"-"&amp;Table_DataFromNL[[#This Row],[RULENAME]]</f>
        <v>CP134-P VIP AB Standard</v>
      </c>
      <c r="M538" t="str">
        <f t="shared" si="69"/>
        <v>CP134-P VIP AB Standard</v>
      </c>
      <c r="N538" t="str">
        <f t="shared" si="70"/>
        <v>CP134-P VIP AB Standard</v>
      </c>
    </row>
    <row r="539" spans="1:14" hidden="1" x14ac:dyDescent="0.45">
      <c r="A539" t="str">
        <f t="shared" si="71"/>
        <v>CP134-P VZV Standard</v>
      </c>
      <c r="B539" t="s">
        <v>355</v>
      </c>
      <c r="C539" t="str">
        <f t="shared" si="64"/>
        <v>College Park</v>
      </c>
      <c r="D539" t="str">
        <f t="shared" si="65"/>
        <v>Y</v>
      </c>
      <c r="E539" t="s">
        <v>1137</v>
      </c>
      <c r="F539" t="str">
        <f t="shared" si="66"/>
        <v>P VZV Standard</v>
      </c>
      <c r="G539" t="str">
        <f t="shared" si="67"/>
        <v>Specialty</v>
      </c>
      <c r="H539" t="s">
        <v>971</v>
      </c>
      <c r="I539" t="str">
        <f t="shared" si="68"/>
        <v>RETURN - 1st don of the week -STD</v>
      </c>
      <c r="J539" t="s">
        <v>1113</v>
      </c>
      <c r="K539" s="5">
        <v>50</v>
      </c>
      <c r="L539" t="str">
        <f>Table_DataFromNL[[#This Row],[PROFILECODE]]&amp;"-"&amp;Table_DataFromNL[[#This Row],[RULENAME]]</f>
        <v>CP134-P VZV Standard</v>
      </c>
      <c r="M539" t="str">
        <f t="shared" si="69"/>
        <v>CP134-P VZV Standard</v>
      </c>
      <c r="N539" t="str">
        <f t="shared" si="70"/>
        <v>CP134-P VZV Standard</v>
      </c>
    </row>
    <row r="540" spans="1:14" hidden="1" x14ac:dyDescent="0.45">
      <c r="A540" t="str">
        <f t="shared" si="71"/>
        <v>CP134-PVZV Pre-Existing Standard</v>
      </c>
      <c r="B540" t="s">
        <v>355</v>
      </c>
      <c r="C540" t="str">
        <f t="shared" si="64"/>
        <v>College Park</v>
      </c>
      <c r="D540" t="str">
        <f t="shared" si="65"/>
        <v>Y</v>
      </c>
      <c r="E540" t="s">
        <v>1137</v>
      </c>
      <c r="F540" t="str">
        <f t="shared" si="66"/>
        <v>PVZV Pre-Existing Standard</v>
      </c>
      <c r="G540" t="str">
        <f t="shared" si="67"/>
        <v>Specialty</v>
      </c>
      <c r="H540" t="s">
        <v>972</v>
      </c>
      <c r="I540" t="str">
        <f t="shared" si="68"/>
        <v>RETURN - 1st don of the week -STD</v>
      </c>
      <c r="J540" t="s">
        <v>1113</v>
      </c>
      <c r="K540" s="5">
        <v>50</v>
      </c>
      <c r="L540" t="str">
        <f>Table_DataFromNL[[#This Row],[PROFILECODE]]&amp;"-"&amp;Table_DataFromNL[[#This Row],[RULENAME]]</f>
        <v>CP134-PVZV Pre-Existing Standard</v>
      </c>
      <c r="M540" t="str">
        <f t="shared" si="69"/>
        <v>CP134-PVZV Pre-Existing Standard</v>
      </c>
      <c r="N540" t="str">
        <f t="shared" si="70"/>
        <v>CP134-PVZV Pre-Existing Standard</v>
      </c>
    </row>
    <row r="541" spans="1:14" hidden="1" x14ac:dyDescent="0.45">
      <c r="A541" t="str">
        <f t="shared" si="71"/>
        <v>CP135-1st Responder-Medical</v>
      </c>
      <c r="B541" t="s">
        <v>707</v>
      </c>
      <c r="C541" t="str">
        <f t="shared" si="64"/>
        <v>Springfield</v>
      </c>
      <c r="D541" t="str">
        <f t="shared" si="65"/>
        <v>Y</v>
      </c>
      <c r="E541" t="s">
        <v>1139</v>
      </c>
      <c r="F541" t="str">
        <f t="shared" si="66"/>
        <v>1st Responder-Medical</v>
      </c>
      <c r="G541">
        <f t="shared" si="67"/>
        <v>0</v>
      </c>
      <c r="H541" t="s">
        <v>1053</v>
      </c>
      <c r="I541">
        <f t="shared" si="68"/>
        <v>0</v>
      </c>
      <c r="J541" t="s">
        <v>1054</v>
      </c>
      <c r="K541" s="5">
        <v>5</v>
      </c>
      <c r="L541" t="str">
        <f>Table_DataFromNL[[#This Row],[PROFILECODE]]&amp;"-"&amp;Table_DataFromNL[[#This Row],[RULENAME]]</f>
        <v>CP135-1st Responder-Medical</v>
      </c>
      <c r="M541" t="e">
        <f t="shared" si="69"/>
        <v>#N/A</v>
      </c>
      <c r="N541" t="e">
        <f t="shared" si="70"/>
        <v>#N/A</v>
      </c>
    </row>
    <row r="542" spans="1:14" hidden="1" x14ac:dyDescent="0.45">
      <c r="A542" t="str">
        <f t="shared" si="71"/>
        <v>CP135-2X Week P CMV</v>
      </c>
      <c r="B542" t="s">
        <v>707</v>
      </c>
      <c r="C542" t="str">
        <f t="shared" si="64"/>
        <v>Springfield</v>
      </c>
      <c r="D542" t="str">
        <f t="shared" si="65"/>
        <v>Y</v>
      </c>
      <c r="E542" t="s">
        <v>1139</v>
      </c>
      <c r="F542" t="str">
        <f t="shared" si="66"/>
        <v>2X Week P CMV</v>
      </c>
      <c r="G542" t="str">
        <f t="shared" si="67"/>
        <v>Specialty</v>
      </c>
      <c r="H542" t="s">
        <v>944</v>
      </c>
      <c r="I542" t="str">
        <f t="shared" si="68"/>
        <v>RETURN - 2nd don of the week -BONUS</v>
      </c>
      <c r="J542" t="s">
        <v>1054</v>
      </c>
      <c r="K542" s="5">
        <v>15</v>
      </c>
      <c r="L542" t="str">
        <f>Table_DataFromNL[[#This Row],[PROFILECODE]]&amp;"-"&amp;Table_DataFromNL[[#This Row],[RULENAME]]</f>
        <v>CP135-2X Week P CMV</v>
      </c>
      <c r="M542" t="str">
        <f t="shared" si="69"/>
        <v>CP135-2X Week P CMV</v>
      </c>
      <c r="N542" t="str">
        <f t="shared" si="70"/>
        <v>CP135-2X Week P CMV</v>
      </c>
    </row>
    <row r="543" spans="1:14" hidden="1" x14ac:dyDescent="0.45">
      <c r="A543" t="str">
        <f t="shared" si="71"/>
        <v>CP135-RETURN - 2nd don of the week -BONUS</v>
      </c>
      <c r="B543" t="s">
        <v>707</v>
      </c>
      <c r="C543" t="str">
        <f t="shared" si="64"/>
        <v>Springfield</v>
      </c>
      <c r="D543" t="str">
        <f t="shared" si="65"/>
        <v>Y</v>
      </c>
      <c r="E543" t="s">
        <v>1139</v>
      </c>
      <c r="F543" t="str">
        <f t="shared" si="66"/>
        <v>RETURN - 2nd don of the week -BONUS</v>
      </c>
      <c r="G543" t="str">
        <f t="shared" si="67"/>
        <v>Marketing</v>
      </c>
      <c r="H543" t="s">
        <v>1055</v>
      </c>
      <c r="I543">
        <f t="shared" si="68"/>
        <v>26</v>
      </c>
      <c r="J543" t="s">
        <v>1054</v>
      </c>
      <c r="K543" s="5">
        <v>15</v>
      </c>
      <c r="L543" t="str">
        <f>Table_DataFromNL[[#This Row],[PROFILECODE]]&amp;"-"&amp;Table_DataFromNL[[#This Row],[RULENAME]]</f>
        <v>CP135-2X Week P NSP NS</v>
      </c>
      <c r="M543" t="str">
        <f t="shared" si="69"/>
        <v>CP135-RETURN - 2nd don of the week -BONUS</v>
      </c>
      <c r="N543" t="e">
        <f t="shared" si="70"/>
        <v>#N/A</v>
      </c>
    </row>
    <row r="544" spans="1:14" hidden="1" x14ac:dyDescent="0.45">
      <c r="A544" t="str">
        <f t="shared" si="71"/>
        <v>CP135-RETURN - 2nd don of the week -BONUS</v>
      </c>
      <c r="B544" t="s">
        <v>707</v>
      </c>
      <c r="C544" t="str">
        <f t="shared" si="64"/>
        <v>Springfield</v>
      </c>
      <c r="D544" t="str">
        <f t="shared" si="65"/>
        <v>Y</v>
      </c>
      <c r="E544" t="s">
        <v>1139</v>
      </c>
      <c r="F544" t="str">
        <f t="shared" si="66"/>
        <v>RETURN - 2nd don of the week -BONUS</v>
      </c>
      <c r="G544" t="str">
        <f t="shared" si="67"/>
        <v>Marketing</v>
      </c>
      <c r="H544" t="s">
        <v>1056</v>
      </c>
      <c r="I544" t="str">
        <f t="shared" si="68"/>
        <v>RETURN - 2nd don of the week -BONUS</v>
      </c>
      <c r="J544" t="s">
        <v>1054</v>
      </c>
      <c r="K544" s="5">
        <v>15</v>
      </c>
      <c r="L544" t="str">
        <f>Table_DataFromNL[[#This Row],[PROFILECODE]]&amp;"-"&amp;Table_DataFromNL[[#This Row],[RULENAME]]</f>
        <v>CP135-2X Week P NSP Non EU</v>
      </c>
      <c r="M544" t="str">
        <f t="shared" si="69"/>
        <v>CP135-RETURN - 2nd don of the week -BONUS</v>
      </c>
      <c r="N544" t="e">
        <f t="shared" si="70"/>
        <v>#N/A</v>
      </c>
    </row>
    <row r="545" spans="1:14" hidden="1" x14ac:dyDescent="0.45">
      <c r="A545" t="str">
        <f t="shared" si="71"/>
        <v>CP135-2X Week P Normal Source PL</v>
      </c>
      <c r="B545" t="s">
        <v>707</v>
      </c>
      <c r="C545" t="str">
        <f t="shared" si="64"/>
        <v>Springfield</v>
      </c>
      <c r="D545" t="str">
        <f t="shared" si="65"/>
        <v>Y</v>
      </c>
      <c r="E545" t="s">
        <v>1139</v>
      </c>
      <c r="F545" t="str">
        <f t="shared" si="66"/>
        <v>2X Week P Normal Source PL</v>
      </c>
      <c r="G545" t="str">
        <f t="shared" si="67"/>
        <v>Specialty</v>
      </c>
      <c r="H545" t="s">
        <v>1026</v>
      </c>
      <c r="I545" t="str">
        <f t="shared" si="68"/>
        <v>RETURN - 2nd don of the week -BONUS</v>
      </c>
      <c r="J545" t="s">
        <v>1054</v>
      </c>
      <c r="K545" s="5">
        <v>10</v>
      </c>
      <c r="L545" t="str">
        <f>Table_DataFromNL[[#This Row],[PROFILECODE]]&amp;"-"&amp;Table_DataFromNL[[#This Row],[RULENAME]]</f>
        <v>CP135-2X Week P Normal Source PL</v>
      </c>
      <c r="M545" t="e">
        <f t="shared" si="69"/>
        <v>#N/A</v>
      </c>
      <c r="N545" t="e">
        <f t="shared" si="70"/>
        <v>#N/A</v>
      </c>
    </row>
    <row r="546" spans="1:14" hidden="1" x14ac:dyDescent="0.45">
      <c r="A546" t="str">
        <f t="shared" si="71"/>
        <v>CP135-2X Week P Pre-VIP NS</v>
      </c>
      <c r="B546" t="s">
        <v>707</v>
      </c>
      <c r="C546" t="str">
        <f t="shared" si="64"/>
        <v>Springfield</v>
      </c>
      <c r="D546" t="str">
        <f t="shared" si="65"/>
        <v>Y</v>
      </c>
      <c r="E546" t="s">
        <v>1139</v>
      </c>
      <c r="F546" t="str">
        <f t="shared" si="66"/>
        <v>2X Week P Pre-VIP NS</v>
      </c>
      <c r="G546" t="str">
        <f t="shared" si="67"/>
        <v>Specialty</v>
      </c>
      <c r="H546" t="s">
        <v>1006</v>
      </c>
      <c r="I546" t="str">
        <f t="shared" si="68"/>
        <v>RETURN - 2nd don of the week -BONUS</v>
      </c>
      <c r="J546" t="s">
        <v>1054</v>
      </c>
      <c r="K546" s="5">
        <v>15</v>
      </c>
      <c r="L546" t="str">
        <f>Table_DataFromNL[[#This Row],[PROFILECODE]]&amp;"-"&amp;Table_DataFromNL[[#This Row],[RULENAME]]</f>
        <v>CP135-2X Week P Pre-VIP NS</v>
      </c>
      <c r="M546" t="str">
        <f t="shared" si="69"/>
        <v>CP135-2X Week P Pre-VIP NS</v>
      </c>
      <c r="N546" t="str">
        <f t="shared" si="70"/>
        <v>CP135-2X Week P Pre-VIP NS</v>
      </c>
    </row>
    <row r="547" spans="1:14" hidden="1" x14ac:dyDescent="0.45">
      <c r="A547" t="str">
        <f t="shared" si="71"/>
        <v>CP135-2X Week P RSV Pre-Existing</v>
      </c>
      <c r="B547" t="s">
        <v>707</v>
      </c>
      <c r="C547" t="str">
        <f t="shared" si="64"/>
        <v>Springfield</v>
      </c>
      <c r="D547" t="str">
        <f t="shared" si="65"/>
        <v>Y</v>
      </c>
      <c r="E547" t="s">
        <v>1139</v>
      </c>
      <c r="F547" t="str">
        <f t="shared" si="66"/>
        <v>2X Week P RSV Pre-Existing</v>
      </c>
      <c r="G547" t="str">
        <f t="shared" si="67"/>
        <v>Specialty</v>
      </c>
      <c r="H547" t="s">
        <v>945</v>
      </c>
      <c r="I547" t="str">
        <f t="shared" si="68"/>
        <v>RETURN - 2nd don of the week -BONUS</v>
      </c>
      <c r="J547" t="s">
        <v>1054</v>
      </c>
      <c r="K547" s="5">
        <v>25</v>
      </c>
      <c r="L547" t="str">
        <f>Table_DataFromNL[[#This Row],[PROFILECODE]]&amp;"-"&amp;Table_DataFromNL[[#This Row],[RULENAME]]</f>
        <v>CP135-2X Week P RSV Pre-Existing</v>
      </c>
      <c r="M547" t="str">
        <f t="shared" si="69"/>
        <v>CP135-2X Week P RSV Pre-Existing</v>
      </c>
      <c r="N547" t="str">
        <f t="shared" si="70"/>
        <v>CP135-2X Week P RSV Pre-Existing</v>
      </c>
    </row>
    <row r="548" spans="1:14" hidden="1" x14ac:dyDescent="0.45">
      <c r="A548" t="str">
        <f t="shared" si="71"/>
        <v>CP135-2X Week P VIP A</v>
      </c>
      <c r="B548" t="s">
        <v>707</v>
      </c>
      <c r="C548" t="str">
        <f t="shared" si="64"/>
        <v>Springfield</v>
      </c>
      <c r="D548" t="str">
        <f t="shared" si="65"/>
        <v>Y</v>
      </c>
      <c r="E548" t="s">
        <v>1139</v>
      </c>
      <c r="F548" t="str">
        <f t="shared" si="66"/>
        <v>2X Week P VIP A</v>
      </c>
      <c r="G548" t="str">
        <f t="shared" si="67"/>
        <v>Specialty</v>
      </c>
      <c r="H548" t="s">
        <v>1007</v>
      </c>
      <c r="I548" t="str">
        <f t="shared" si="68"/>
        <v>RETURN - 2nd don of the week -BONUS</v>
      </c>
      <c r="J548" t="s">
        <v>1054</v>
      </c>
      <c r="K548" s="5">
        <v>35</v>
      </c>
      <c r="L548" t="str">
        <f>Table_DataFromNL[[#This Row],[PROFILECODE]]&amp;"-"&amp;Table_DataFromNL[[#This Row],[RULENAME]]</f>
        <v>CP135-2X Week P VIP A</v>
      </c>
      <c r="M548" t="str">
        <f t="shared" si="69"/>
        <v>CP135-2X Week P VIP A</v>
      </c>
      <c r="N548" t="str">
        <f t="shared" si="70"/>
        <v>CP135-2X Week P VIP A</v>
      </c>
    </row>
    <row r="549" spans="1:14" hidden="1" x14ac:dyDescent="0.45">
      <c r="A549" t="str">
        <f t="shared" si="71"/>
        <v>CP135-2X Week P VIP AB</v>
      </c>
      <c r="B549" t="s">
        <v>707</v>
      </c>
      <c r="C549" t="str">
        <f t="shared" si="64"/>
        <v>Springfield</v>
      </c>
      <c r="D549" t="str">
        <f t="shared" si="65"/>
        <v>Y</v>
      </c>
      <c r="E549" t="s">
        <v>1139</v>
      </c>
      <c r="F549" t="str">
        <f t="shared" si="66"/>
        <v>2X Week P VIP AB</v>
      </c>
      <c r="G549" t="str">
        <f t="shared" si="67"/>
        <v>Specialty</v>
      </c>
      <c r="H549" t="s">
        <v>1008</v>
      </c>
      <c r="I549" t="str">
        <f t="shared" si="68"/>
        <v>RETURN - 2nd don of the week -BONUS</v>
      </c>
      <c r="J549" t="s">
        <v>1054</v>
      </c>
      <c r="K549" s="5">
        <v>35</v>
      </c>
      <c r="L549" t="str">
        <f>Table_DataFromNL[[#This Row],[PROFILECODE]]&amp;"-"&amp;Table_DataFromNL[[#This Row],[RULENAME]]</f>
        <v>CP135-2X Week P VIP AB</v>
      </c>
      <c r="M549" t="str">
        <f t="shared" si="69"/>
        <v>CP135-2X Week P VIP AB</v>
      </c>
      <c r="N549" t="str">
        <f t="shared" si="70"/>
        <v>CP135-2X Week P VIP AB</v>
      </c>
    </row>
    <row r="550" spans="1:14" hidden="1" x14ac:dyDescent="0.45">
      <c r="A550" t="str">
        <f t="shared" si="71"/>
        <v>CP135-RETURN - 5th don of the month -BONUS</v>
      </c>
      <c r="B550" t="s">
        <v>707</v>
      </c>
      <c r="C550" t="str">
        <f t="shared" si="64"/>
        <v>Springfield</v>
      </c>
      <c r="D550" t="str">
        <f t="shared" si="65"/>
        <v>Y</v>
      </c>
      <c r="E550" t="s">
        <v>1139</v>
      </c>
      <c r="F550" t="str">
        <f t="shared" si="66"/>
        <v>RETURN - 5th don of the month -BONUS</v>
      </c>
      <c r="G550" t="str">
        <f t="shared" si="67"/>
        <v>Marketing</v>
      </c>
      <c r="H550" t="s">
        <v>1057</v>
      </c>
      <c r="I550">
        <f t="shared" si="68"/>
        <v>27</v>
      </c>
      <c r="J550" t="s">
        <v>1054</v>
      </c>
      <c r="K550" s="5">
        <v>20</v>
      </c>
      <c r="L550" t="str">
        <f>Table_DataFromNL[[#This Row],[PROFILECODE]]&amp;"-"&amp;Table_DataFromNL[[#This Row],[RULENAME]]</f>
        <v>CP135-5X Month</v>
      </c>
      <c r="M550" t="str">
        <f t="shared" si="69"/>
        <v>CP135-RETURN - 5th don of the month -BONUS</v>
      </c>
      <c r="N550" t="e">
        <f t="shared" si="70"/>
        <v>#N/A</v>
      </c>
    </row>
    <row r="551" spans="1:14" hidden="1" x14ac:dyDescent="0.45">
      <c r="A551" t="str">
        <f t="shared" si="71"/>
        <v>CP135-RETURN - 6th don of the month -BONUS</v>
      </c>
      <c r="B551" t="s">
        <v>707</v>
      </c>
      <c r="C551" t="str">
        <f t="shared" si="64"/>
        <v>Springfield</v>
      </c>
      <c r="D551" t="str">
        <f t="shared" si="65"/>
        <v>Y</v>
      </c>
      <c r="E551" t="s">
        <v>1139</v>
      </c>
      <c r="F551" t="str">
        <f t="shared" si="66"/>
        <v>RETURN - 6th don of the month -BONUS</v>
      </c>
      <c r="G551" t="str">
        <f t="shared" si="67"/>
        <v>Marketing</v>
      </c>
      <c r="H551" t="s">
        <v>1058</v>
      </c>
      <c r="I551">
        <f t="shared" si="68"/>
        <v>28</v>
      </c>
      <c r="J551" t="s">
        <v>1054</v>
      </c>
      <c r="K551" s="5">
        <v>20</v>
      </c>
      <c r="L551" t="str">
        <f>Table_DataFromNL[[#This Row],[PROFILECODE]]&amp;"-"&amp;Table_DataFromNL[[#This Row],[RULENAME]]</f>
        <v>CP135-6X Month</v>
      </c>
      <c r="M551" t="str">
        <f t="shared" si="69"/>
        <v>CP135-RETURN - 6th don of the month -BONUS</v>
      </c>
      <c r="N551" t="e">
        <f t="shared" si="70"/>
        <v>#N/A</v>
      </c>
    </row>
    <row r="552" spans="1:14" hidden="1" x14ac:dyDescent="0.45">
      <c r="A552" t="str">
        <f t="shared" si="71"/>
        <v>CP135-CRM_LAPSEDONOR_25_twice</v>
      </c>
      <c r="B552" t="s">
        <v>707</v>
      </c>
      <c r="C552" t="str">
        <f t="shared" si="64"/>
        <v>Springfield</v>
      </c>
      <c r="D552" t="str">
        <f t="shared" si="65"/>
        <v>Y</v>
      </c>
      <c r="E552" t="s">
        <v>1139</v>
      </c>
      <c r="F552" t="str">
        <f t="shared" si="66"/>
        <v>CRM_LAPSEDONOR_25_twice</v>
      </c>
      <c r="G552">
        <f t="shared" si="67"/>
        <v>0</v>
      </c>
      <c r="H552" t="s">
        <v>1059</v>
      </c>
      <c r="I552">
        <f t="shared" si="68"/>
        <v>0</v>
      </c>
      <c r="J552" t="s">
        <v>1054</v>
      </c>
      <c r="K552" s="5">
        <v>25</v>
      </c>
      <c r="L552" t="str">
        <f>Table_DataFromNL[[#This Row],[PROFILECODE]]&amp;"-"&amp;Table_DataFromNL[[#This Row],[RULENAME]]</f>
        <v>CP135-CRM_LAPSEDONOR_25_twice</v>
      </c>
      <c r="M552" t="e">
        <f t="shared" si="69"/>
        <v>#N/A</v>
      </c>
      <c r="N552" t="e">
        <f t="shared" si="70"/>
        <v>#N/A</v>
      </c>
    </row>
    <row r="553" spans="1:14" hidden="1" x14ac:dyDescent="0.45">
      <c r="A553" t="str">
        <f t="shared" si="71"/>
        <v>CP135-CRM_LAPSEDONOR_50_twice</v>
      </c>
      <c r="B553" t="s">
        <v>707</v>
      </c>
      <c r="C553" t="str">
        <f t="shared" si="64"/>
        <v>Springfield</v>
      </c>
      <c r="D553" t="str">
        <f t="shared" si="65"/>
        <v>Y</v>
      </c>
      <c r="E553" t="s">
        <v>1139</v>
      </c>
      <c r="F553" t="str">
        <f t="shared" si="66"/>
        <v>CRM_LAPSEDONOR_50_twice</v>
      </c>
      <c r="G553">
        <f t="shared" si="67"/>
        <v>0</v>
      </c>
      <c r="H553" t="s">
        <v>1060</v>
      </c>
      <c r="I553">
        <f t="shared" si="68"/>
        <v>0</v>
      </c>
      <c r="J553" t="s">
        <v>1054</v>
      </c>
      <c r="K553" s="5">
        <v>50</v>
      </c>
      <c r="L553" t="str">
        <f>Table_DataFromNL[[#This Row],[PROFILECODE]]&amp;"-"&amp;Table_DataFromNL[[#This Row],[RULENAME]]</f>
        <v>CP135-CRM_LAPSEDONOR_50_twice</v>
      </c>
      <c r="M553" t="e">
        <f t="shared" si="69"/>
        <v>#N/A</v>
      </c>
      <c r="N553" t="e">
        <f t="shared" si="70"/>
        <v>#N/A</v>
      </c>
    </row>
    <row r="554" spans="1:14" hidden="1" x14ac:dyDescent="0.45">
      <c r="A554" t="str">
        <f t="shared" si="71"/>
        <v>CP135-CRM_LAPSEDONOR_75_twice</v>
      </c>
      <c r="B554" t="s">
        <v>707</v>
      </c>
      <c r="C554" t="str">
        <f t="shared" si="64"/>
        <v>Springfield</v>
      </c>
      <c r="D554" t="str">
        <f t="shared" si="65"/>
        <v>Y</v>
      </c>
      <c r="E554" t="s">
        <v>1139</v>
      </c>
      <c r="F554" t="str">
        <f t="shared" si="66"/>
        <v>CRM_LAPSEDONOR_75_twice</v>
      </c>
      <c r="G554">
        <f t="shared" si="67"/>
        <v>0</v>
      </c>
      <c r="H554" t="s">
        <v>1061</v>
      </c>
      <c r="I554">
        <f t="shared" si="68"/>
        <v>0</v>
      </c>
      <c r="J554" t="s">
        <v>1054</v>
      </c>
      <c r="K554" s="5">
        <v>70</v>
      </c>
      <c r="L554" t="str">
        <f>Table_DataFromNL[[#This Row],[PROFILECODE]]&amp;"-"&amp;Table_DataFromNL[[#This Row],[RULENAME]]</f>
        <v>CP135-CRM_LAPSEDONOR_75_twice</v>
      </c>
      <c r="M554" t="e">
        <f t="shared" si="69"/>
        <v>#N/A</v>
      </c>
      <c r="N554" t="e">
        <f t="shared" si="70"/>
        <v>#N/A</v>
      </c>
    </row>
    <row r="555" spans="1:14" hidden="1" x14ac:dyDescent="0.45">
      <c r="A555" t="str">
        <f t="shared" si="71"/>
        <v>CP135-College ID Standard Bonus</v>
      </c>
      <c r="B555" t="s">
        <v>707</v>
      </c>
      <c r="C555" t="str">
        <f t="shared" si="64"/>
        <v>Springfield</v>
      </c>
      <c r="D555" t="str">
        <f t="shared" si="65"/>
        <v>Y</v>
      </c>
      <c r="E555" t="s">
        <v>1139</v>
      </c>
      <c r="F555" t="str">
        <f t="shared" si="66"/>
        <v>College ID Standard Bonus</v>
      </c>
      <c r="G555">
        <f t="shared" si="67"/>
        <v>0</v>
      </c>
      <c r="H555" t="s">
        <v>1062</v>
      </c>
      <c r="I555">
        <f t="shared" si="68"/>
        <v>0</v>
      </c>
      <c r="J555" t="s">
        <v>1054</v>
      </c>
      <c r="K555" s="5">
        <v>5</v>
      </c>
      <c r="L555" t="str">
        <f>Table_DataFromNL[[#This Row],[PROFILECODE]]&amp;"-"&amp;Table_DataFromNL[[#This Row],[RULENAME]]</f>
        <v>CP135-College ID Standard Bonus</v>
      </c>
      <c r="M555" t="e">
        <f t="shared" si="69"/>
        <v>#N/A</v>
      </c>
      <c r="N555" t="e">
        <f t="shared" si="70"/>
        <v>#N/A</v>
      </c>
    </row>
    <row r="556" spans="1:14" hidden="1" x14ac:dyDescent="0.45">
      <c r="A556" t="str">
        <f t="shared" si="71"/>
        <v>CP135-Employee Donor</v>
      </c>
      <c r="B556" t="s">
        <v>707</v>
      </c>
      <c r="C556" t="str">
        <f t="shared" si="64"/>
        <v>Springfield</v>
      </c>
      <c r="D556" t="str">
        <f t="shared" si="65"/>
        <v>Y</v>
      </c>
      <c r="E556" t="s">
        <v>1139</v>
      </c>
      <c r="F556" t="str">
        <f t="shared" si="66"/>
        <v>Employee Donor</v>
      </c>
      <c r="G556">
        <f t="shared" si="67"/>
        <v>0</v>
      </c>
      <c r="H556" t="s">
        <v>1063</v>
      </c>
      <c r="I556">
        <f t="shared" si="68"/>
        <v>0</v>
      </c>
      <c r="J556" t="s">
        <v>1054</v>
      </c>
      <c r="K556" s="5">
        <v>90</v>
      </c>
      <c r="L556" t="str">
        <f>Table_DataFromNL[[#This Row],[PROFILECODE]]&amp;"-"&amp;Table_DataFromNL[[#This Row],[RULENAME]]</f>
        <v>CP135-Employee Donor</v>
      </c>
      <c r="M556" t="e">
        <f t="shared" si="69"/>
        <v>#N/A</v>
      </c>
      <c r="N556" t="e">
        <f t="shared" si="70"/>
        <v>#N/A</v>
      </c>
    </row>
    <row r="557" spans="1:14" hidden="1" x14ac:dyDescent="0.45">
      <c r="A557" t="str">
        <f t="shared" si="71"/>
        <v>CP135-Military ID</v>
      </c>
      <c r="B557" t="s">
        <v>707</v>
      </c>
      <c r="C557" t="str">
        <f t="shared" si="64"/>
        <v>Springfield</v>
      </c>
      <c r="D557" t="str">
        <f t="shared" si="65"/>
        <v>Y</v>
      </c>
      <c r="E557" t="s">
        <v>1139</v>
      </c>
      <c r="F557" t="str">
        <f t="shared" si="66"/>
        <v>Military ID</v>
      </c>
      <c r="G557">
        <f t="shared" si="67"/>
        <v>0</v>
      </c>
      <c r="H557" t="s">
        <v>1064</v>
      </c>
      <c r="I557">
        <f t="shared" si="68"/>
        <v>0</v>
      </c>
      <c r="J557" t="s">
        <v>1054</v>
      </c>
      <c r="K557" s="5">
        <v>5</v>
      </c>
      <c r="L557" t="str">
        <f>Table_DataFromNL[[#This Row],[PROFILECODE]]&amp;"-"&amp;Table_DataFromNL[[#This Row],[RULENAME]]</f>
        <v>CP135-Military ID</v>
      </c>
      <c r="M557" t="e">
        <f t="shared" si="69"/>
        <v>#N/A</v>
      </c>
      <c r="N557" t="e">
        <f t="shared" si="70"/>
        <v>#N/A</v>
      </c>
    </row>
    <row r="558" spans="1:14" hidden="1" x14ac:dyDescent="0.45">
      <c r="A558" t="str">
        <f t="shared" si="71"/>
        <v>CP135-NEW DONOR -1st</v>
      </c>
      <c r="B558" t="s">
        <v>707</v>
      </c>
      <c r="C558" t="str">
        <f t="shared" si="64"/>
        <v>Springfield</v>
      </c>
      <c r="D558" t="str">
        <f t="shared" si="65"/>
        <v>Y</v>
      </c>
      <c r="E558" t="s">
        <v>1139</v>
      </c>
      <c r="F558" t="str">
        <f t="shared" si="66"/>
        <v>NEW DONOR -1st</v>
      </c>
      <c r="G558" t="str">
        <f t="shared" si="67"/>
        <v>Marketing</v>
      </c>
      <c r="H558" t="s">
        <v>1065</v>
      </c>
      <c r="I558">
        <f t="shared" si="68"/>
        <v>1</v>
      </c>
      <c r="J558" t="s">
        <v>1054</v>
      </c>
      <c r="K558" s="5">
        <v>100</v>
      </c>
      <c r="L558" t="str">
        <f>Table_DataFromNL[[#This Row],[PROFILECODE]]&amp;"-"&amp;Table_DataFromNL[[#This Row],[RULENAME]]</f>
        <v>CP135-New Donor 1st Visit-Bonus</v>
      </c>
      <c r="M558" t="str">
        <f t="shared" si="69"/>
        <v>CP135-NEW DONOR -1st</v>
      </c>
      <c r="N558" t="e">
        <f t="shared" si="70"/>
        <v>#N/A</v>
      </c>
    </row>
    <row r="559" spans="1:14" hidden="1" x14ac:dyDescent="0.45">
      <c r="A559" t="str">
        <f t="shared" si="71"/>
        <v>CP135-NEW DONOR -2nd</v>
      </c>
      <c r="B559" t="s">
        <v>707</v>
      </c>
      <c r="C559" t="str">
        <f t="shared" si="64"/>
        <v>Springfield</v>
      </c>
      <c r="D559" t="str">
        <f t="shared" si="65"/>
        <v>Y</v>
      </c>
      <c r="E559" t="s">
        <v>1139</v>
      </c>
      <c r="F559" t="str">
        <f t="shared" si="66"/>
        <v>NEW DONOR -2nd</v>
      </c>
      <c r="G559" t="str">
        <f t="shared" si="67"/>
        <v>Marketing</v>
      </c>
      <c r="H559" t="s">
        <v>1066</v>
      </c>
      <c r="I559">
        <f t="shared" si="68"/>
        <v>2</v>
      </c>
      <c r="J559" t="s">
        <v>1054</v>
      </c>
      <c r="K559" s="5">
        <v>100</v>
      </c>
      <c r="L559" t="str">
        <f>Table_DataFromNL[[#This Row],[PROFILECODE]]&amp;"-"&amp;Table_DataFromNL[[#This Row],[RULENAME]]</f>
        <v>CP135-New Donor 2nd Visit-Bonus</v>
      </c>
      <c r="M559" t="str">
        <f t="shared" si="69"/>
        <v>CP135-NEW DONOR -2nd</v>
      </c>
      <c r="N559" t="e">
        <f t="shared" si="70"/>
        <v>#N/A</v>
      </c>
    </row>
    <row r="560" spans="1:14" hidden="1" x14ac:dyDescent="0.45">
      <c r="A560" t="str">
        <f t="shared" si="71"/>
        <v>CP135-NEW DONOR -3rd</v>
      </c>
      <c r="B560" t="s">
        <v>707</v>
      </c>
      <c r="C560" t="str">
        <f t="shared" si="64"/>
        <v>Springfield</v>
      </c>
      <c r="D560" t="str">
        <f t="shared" si="65"/>
        <v>Y</v>
      </c>
      <c r="E560" t="s">
        <v>1139</v>
      </c>
      <c r="F560" t="str">
        <f t="shared" si="66"/>
        <v>NEW DONOR -3rd</v>
      </c>
      <c r="G560" t="str">
        <f t="shared" si="67"/>
        <v>Marketing</v>
      </c>
      <c r="H560" t="s">
        <v>1067</v>
      </c>
      <c r="I560">
        <f t="shared" si="68"/>
        <v>3</v>
      </c>
      <c r="J560" t="s">
        <v>1054</v>
      </c>
      <c r="K560" s="5">
        <v>100</v>
      </c>
      <c r="L560" t="str">
        <f>Table_DataFromNL[[#This Row],[PROFILECODE]]&amp;"-"&amp;Table_DataFromNL[[#This Row],[RULENAME]]</f>
        <v>CP135-New Donor 3rd Visit-Bonus</v>
      </c>
      <c r="M560" t="str">
        <f t="shared" si="69"/>
        <v>CP135-NEW DONOR -3rd</v>
      </c>
      <c r="N560" t="e">
        <f t="shared" si="70"/>
        <v>#N/A</v>
      </c>
    </row>
    <row r="561" spans="1:14" hidden="1" x14ac:dyDescent="0.45">
      <c r="A561" t="str">
        <f t="shared" si="71"/>
        <v>CP135-NEW DONOR -4th</v>
      </c>
      <c r="B561" t="s">
        <v>707</v>
      </c>
      <c r="C561" t="str">
        <f t="shared" si="64"/>
        <v>Springfield</v>
      </c>
      <c r="D561" t="str">
        <f t="shared" si="65"/>
        <v>Y</v>
      </c>
      <c r="E561" t="s">
        <v>1139</v>
      </c>
      <c r="F561" t="str">
        <f t="shared" si="66"/>
        <v>NEW DONOR -4th</v>
      </c>
      <c r="G561" t="str">
        <f t="shared" si="67"/>
        <v>Marketing</v>
      </c>
      <c r="H561" t="s">
        <v>1068</v>
      </c>
      <c r="I561">
        <f t="shared" si="68"/>
        <v>4</v>
      </c>
      <c r="J561" t="s">
        <v>1054</v>
      </c>
      <c r="K561" s="5">
        <v>100</v>
      </c>
      <c r="L561" t="str">
        <f>Table_DataFromNL[[#This Row],[PROFILECODE]]&amp;"-"&amp;Table_DataFromNL[[#This Row],[RULENAME]]</f>
        <v>CP135-New Donor 4th Visit-Bonus</v>
      </c>
      <c r="M561" t="str">
        <f t="shared" si="69"/>
        <v>CP135-NEW DONOR -4th</v>
      </c>
      <c r="N561" t="e">
        <f t="shared" si="70"/>
        <v>#N/A</v>
      </c>
    </row>
    <row r="562" spans="1:14" hidden="1" x14ac:dyDescent="0.45">
      <c r="A562" t="str">
        <f t="shared" si="71"/>
        <v>CP135-NEW DONOR -5th</v>
      </c>
      <c r="B562" t="s">
        <v>707</v>
      </c>
      <c r="C562" t="str">
        <f t="shared" si="64"/>
        <v>Springfield</v>
      </c>
      <c r="D562" t="str">
        <f t="shared" si="65"/>
        <v>Y</v>
      </c>
      <c r="E562" t="s">
        <v>1139</v>
      </c>
      <c r="F562" t="str">
        <f t="shared" si="66"/>
        <v>NEW DONOR -5th</v>
      </c>
      <c r="G562" t="str">
        <f t="shared" si="67"/>
        <v>Marketing</v>
      </c>
      <c r="H562" t="s">
        <v>1069</v>
      </c>
      <c r="I562">
        <f t="shared" si="68"/>
        <v>5</v>
      </c>
      <c r="J562" t="s">
        <v>1054</v>
      </c>
      <c r="K562" s="5">
        <v>100</v>
      </c>
      <c r="L562" t="str">
        <f>Table_DataFromNL[[#This Row],[PROFILECODE]]&amp;"-"&amp;Table_DataFromNL[[#This Row],[RULENAME]]</f>
        <v>CP135-New Donor 5th Visit-Bonus</v>
      </c>
      <c r="M562" t="str">
        <f t="shared" si="69"/>
        <v>CP135-NEW DONOR -5th</v>
      </c>
      <c r="N562" t="e">
        <f t="shared" si="70"/>
        <v>#N/A</v>
      </c>
    </row>
    <row r="563" spans="1:14" hidden="1" x14ac:dyDescent="0.45">
      <c r="A563" t="str">
        <f t="shared" si="71"/>
        <v>CP135-NEW DONOR -6th</v>
      </c>
      <c r="B563" t="s">
        <v>707</v>
      </c>
      <c r="C563" t="str">
        <f t="shared" si="64"/>
        <v>Springfield</v>
      </c>
      <c r="D563" t="str">
        <f t="shared" si="65"/>
        <v>Y</v>
      </c>
      <c r="E563" t="s">
        <v>1139</v>
      </c>
      <c r="F563" t="str">
        <f t="shared" si="66"/>
        <v>NEW DONOR -6th</v>
      </c>
      <c r="G563" t="str">
        <f t="shared" si="67"/>
        <v>Marketing</v>
      </c>
      <c r="H563" t="s">
        <v>1070</v>
      </c>
      <c r="I563">
        <f t="shared" si="68"/>
        <v>6</v>
      </c>
      <c r="J563" t="s">
        <v>1054</v>
      </c>
      <c r="K563" s="5">
        <v>100</v>
      </c>
      <c r="L563" t="str">
        <f>Table_DataFromNL[[#This Row],[PROFILECODE]]&amp;"-"&amp;Table_DataFromNL[[#This Row],[RULENAME]]</f>
        <v>CP135-New Donor 6th Visit-Bonus</v>
      </c>
      <c r="M563" t="str">
        <f t="shared" si="69"/>
        <v>CP135-NEW DONOR -6th</v>
      </c>
      <c r="N563" t="e">
        <f t="shared" si="70"/>
        <v>#N/A</v>
      </c>
    </row>
    <row r="564" spans="1:14" hidden="1" x14ac:dyDescent="0.45">
      <c r="A564" t="str">
        <f t="shared" si="71"/>
        <v>CP135-NEW DONOR -7th</v>
      </c>
      <c r="B564" t="s">
        <v>707</v>
      </c>
      <c r="C564" t="str">
        <f t="shared" si="64"/>
        <v>Springfield</v>
      </c>
      <c r="D564" t="str">
        <f t="shared" si="65"/>
        <v>Y</v>
      </c>
      <c r="E564" t="s">
        <v>1139</v>
      </c>
      <c r="F564" t="str">
        <f t="shared" si="66"/>
        <v>NEW DONOR -7th</v>
      </c>
      <c r="G564" t="str">
        <f t="shared" si="67"/>
        <v>Marketing</v>
      </c>
      <c r="H564" t="s">
        <v>1071</v>
      </c>
      <c r="I564">
        <f t="shared" si="68"/>
        <v>7</v>
      </c>
      <c r="J564" t="s">
        <v>1054</v>
      </c>
      <c r="K564" s="5">
        <v>50</v>
      </c>
      <c r="L564" t="str">
        <f>Table_DataFromNL[[#This Row],[PROFILECODE]]&amp;"-"&amp;Table_DataFromNL[[#This Row],[RULENAME]]</f>
        <v>CP135-New Donor 7th Visit-Bonus</v>
      </c>
      <c r="M564" t="str">
        <f t="shared" si="69"/>
        <v>CP135-NEW DONOR -7th</v>
      </c>
      <c r="N564" t="e">
        <f t="shared" si="70"/>
        <v>#N/A</v>
      </c>
    </row>
    <row r="565" spans="1:14" hidden="1" x14ac:dyDescent="0.45">
      <c r="A565" t="str">
        <f t="shared" si="71"/>
        <v>CP135-NEW DONOR -8th</v>
      </c>
      <c r="B565" t="s">
        <v>707</v>
      </c>
      <c r="C565" t="str">
        <f t="shared" si="64"/>
        <v>Springfield</v>
      </c>
      <c r="D565" t="str">
        <f t="shared" si="65"/>
        <v>Y</v>
      </c>
      <c r="E565" t="s">
        <v>1139</v>
      </c>
      <c r="F565" t="str">
        <f t="shared" si="66"/>
        <v>NEW DONOR -8th</v>
      </c>
      <c r="G565" t="str">
        <f t="shared" si="67"/>
        <v>Marketing</v>
      </c>
      <c r="H565" t="s">
        <v>1072</v>
      </c>
      <c r="I565">
        <f t="shared" si="68"/>
        <v>8</v>
      </c>
      <c r="J565" t="s">
        <v>1054</v>
      </c>
      <c r="K565" s="5">
        <v>50</v>
      </c>
      <c r="L565" t="str">
        <f>Table_DataFromNL[[#This Row],[PROFILECODE]]&amp;"-"&amp;Table_DataFromNL[[#This Row],[RULENAME]]</f>
        <v>CP135-New Donor 8th Visit-Bonus</v>
      </c>
      <c r="M565" t="str">
        <f t="shared" si="69"/>
        <v>CP135-NEW DONOR -8th</v>
      </c>
      <c r="N565" t="e">
        <f t="shared" si="70"/>
        <v>#N/A</v>
      </c>
    </row>
    <row r="566" spans="1:14" hidden="1" x14ac:dyDescent="0.45">
      <c r="A566" t="str">
        <f t="shared" si="71"/>
        <v>CP135-Vaccinia - 1st Donation</v>
      </c>
      <c r="B566" t="s">
        <v>707</v>
      </c>
      <c r="C566" t="str">
        <f t="shared" si="64"/>
        <v>Springfield</v>
      </c>
      <c r="D566" t="str">
        <f t="shared" si="65"/>
        <v>Y</v>
      </c>
      <c r="E566" t="s">
        <v>1139</v>
      </c>
      <c r="F566" t="str">
        <f t="shared" si="66"/>
        <v>Vaccinia - 1st Donation</v>
      </c>
      <c r="G566" t="str">
        <f t="shared" si="67"/>
        <v>Specialty</v>
      </c>
      <c r="H566" t="s">
        <v>957</v>
      </c>
      <c r="I566">
        <f t="shared" si="68"/>
        <v>0</v>
      </c>
      <c r="J566" t="s">
        <v>1054</v>
      </c>
      <c r="K566" s="5">
        <v>150</v>
      </c>
      <c r="L566" t="str">
        <f>Table_DataFromNL[[#This Row],[PROFILECODE]]&amp;"-"&amp;Table_DataFromNL[[#This Row],[RULENAME]]</f>
        <v>CP135-Vaccinia - 1st Donation</v>
      </c>
      <c r="M566" t="str">
        <f t="shared" si="69"/>
        <v>CP135-Vaccinia - 1st Donation</v>
      </c>
      <c r="N566" t="str">
        <f t="shared" si="70"/>
        <v>CP135-Vaccinia - 1st Donation</v>
      </c>
    </row>
    <row r="567" spans="1:14" hidden="1" x14ac:dyDescent="0.45">
      <c r="A567" t="str">
        <f t="shared" si="71"/>
        <v>CP135-Vaccinia - 2nd Donation</v>
      </c>
      <c r="B567" t="s">
        <v>707</v>
      </c>
      <c r="C567" t="str">
        <f t="shared" si="64"/>
        <v>Springfield</v>
      </c>
      <c r="D567" t="str">
        <f t="shared" si="65"/>
        <v>Y</v>
      </c>
      <c r="E567" t="s">
        <v>1139</v>
      </c>
      <c r="F567" t="str">
        <f t="shared" si="66"/>
        <v>Vaccinia - 2nd Donation</v>
      </c>
      <c r="G567" t="str">
        <f t="shared" si="67"/>
        <v>Specialty</v>
      </c>
      <c r="H567" t="s">
        <v>958</v>
      </c>
      <c r="I567">
        <f t="shared" si="68"/>
        <v>0</v>
      </c>
      <c r="J567" t="s">
        <v>1054</v>
      </c>
      <c r="K567" s="5">
        <v>250</v>
      </c>
      <c r="L567" t="str">
        <f>Table_DataFromNL[[#This Row],[PROFILECODE]]&amp;"-"&amp;Table_DataFromNL[[#This Row],[RULENAME]]</f>
        <v>CP135-Vaccinia - 2nd Donation</v>
      </c>
      <c r="M567" t="str">
        <f t="shared" si="69"/>
        <v>CP135-Vaccinia - 2nd Donation</v>
      </c>
      <c r="N567" t="str">
        <f t="shared" si="70"/>
        <v>CP135-Vaccinia - 2nd Donation</v>
      </c>
    </row>
    <row r="568" spans="1:14" hidden="1" x14ac:dyDescent="0.45">
      <c r="A568" t="str">
        <f t="shared" si="71"/>
        <v>CP135-Vaccinia - 3rd Donation</v>
      </c>
      <c r="B568" t="s">
        <v>707</v>
      </c>
      <c r="C568" t="str">
        <f t="shared" si="64"/>
        <v>Springfield</v>
      </c>
      <c r="D568" t="str">
        <f t="shared" si="65"/>
        <v>Y</v>
      </c>
      <c r="E568" t="s">
        <v>1139</v>
      </c>
      <c r="F568" t="str">
        <f t="shared" si="66"/>
        <v>Vaccinia - 3rd Donation</v>
      </c>
      <c r="G568" t="str">
        <f t="shared" si="67"/>
        <v>Specialty</v>
      </c>
      <c r="H568" t="s">
        <v>959</v>
      </c>
      <c r="I568">
        <f t="shared" si="68"/>
        <v>0</v>
      </c>
      <c r="J568" t="s">
        <v>1054</v>
      </c>
      <c r="K568" s="5">
        <v>300</v>
      </c>
      <c r="L568" t="str">
        <f>Table_DataFromNL[[#This Row],[PROFILECODE]]&amp;"-"&amp;Table_DataFromNL[[#This Row],[RULENAME]]</f>
        <v>CP135-Vaccinia - 3rd Donation</v>
      </c>
      <c r="M568" t="str">
        <f t="shared" si="69"/>
        <v>CP135-Vaccinia - 3rd Donation</v>
      </c>
      <c r="N568" t="str">
        <f t="shared" si="70"/>
        <v>CP135-Vaccinia - 3rd Donation</v>
      </c>
    </row>
    <row r="569" spans="1:14" hidden="1" x14ac:dyDescent="0.45">
      <c r="A569" t="str">
        <f t="shared" si="71"/>
        <v>CP135-Vaccinia - 4th Donation</v>
      </c>
      <c r="B569" t="s">
        <v>707</v>
      </c>
      <c r="C569" t="str">
        <f t="shared" si="64"/>
        <v>Springfield</v>
      </c>
      <c r="D569" t="str">
        <f t="shared" si="65"/>
        <v>Y</v>
      </c>
      <c r="E569" t="s">
        <v>1139</v>
      </c>
      <c r="F569" t="str">
        <f t="shared" si="66"/>
        <v>Vaccinia - 4th Donation</v>
      </c>
      <c r="G569" t="str">
        <f t="shared" si="67"/>
        <v>Specialty</v>
      </c>
      <c r="H569" t="s">
        <v>960</v>
      </c>
      <c r="I569">
        <f t="shared" si="68"/>
        <v>0</v>
      </c>
      <c r="J569" t="s">
        <v>1054</v>
      </c>
      <c r="K569" s="5">
        <v>300</v>
      </c>
      <c r="L569" t="str">
        <f>Table_DataFromNL[[#This Row],[PROFILECODE]]&amp;"-"&amp;Table_DataFromNL[[#This Row],[RULENAME]]</f>
        <v>CP135-Vaccinia - 4th Donation</v>
      </c>
      <c r="M569" t="str">
        <f t="shared" si="69"/>
        <v>CP135-Vaccinia - 4th Donation</v>
      </c>
      <c r="N569" t="str">
        <f t="shared" si="70"/>
        <v>CP135-Vaccinia - 4th Donation</v>
      </c>
    </row>
    <row r="570" spans="1:14" hidden="1" x14ac:dyDescent="0.45">
      <c r="A570" t="str">
        <f t="shared" si="71"/>
        <v>CP135-1B_KEDLeague_Promo_5USD</v>
      </c>
      <c r="B570" t="s">
        <v>707</v>
      </c>
      <c r="C570" t="str">
        <f t="shared" si="64"/>
        <v>Springfield</v>
      </c>
      <c r="D570" t="str">
        <f t="shared" si="65"/>
        <v>Y</v>
      </c>
      <c r="E570" t="s">
        <v>1139</v>
      </c>
      <c r="F570" t="str">
        <f t="shared" si="66"/>
        <v>1B_KEDLeague_Promo_5USD</v>
      </c>
      <c r="G570">
        <f t="shared" si="67"/>
        <v>0</v>
      </c>
      <c r="H570" t="s">
        <v>1073</v>
      </c>
      <c r="I570">
        <f t="shared" si="68"/>
        <v>0</v>
      </c>
      <c r="J570" t="s">
        <v>1074</v>
      </c>
      <c r="K570" s="5">
        <v>5</v>
      </c>
      <c r="L570" t="str">
        <f>Table_DataFromNL[[#This Row],[PROFILECODE]]&amp;"-"&amp;Table_DataFromNL[[#This Row],[RULENAME]]</f>
        <v>CP135-1B_KEDLeague_Promo_5USD</v>
      </c>
      <c r="M570" t="e">
        <f t="shared" si="69"/>
        <v>#N/A</v>
      </c>
      <c r="N570" t="e">
        <f t="shared" si="70"/>
        <v>#N/A</v>
      </c>
    </row>
    <row r="571" spans="1:14" hidden="1" x14ac:dyDescent="0.45">
      <c r="A571" t="str">
        <f t="shared" si="71"/>
        <v>CP135-CALL_10</v>
      </c>
      <c r="B571" t="s">
        <v>707</v>
      </c>
      <c r="C571" t="str">
        <f t="shared" si="64"/>
        <v>Springfield</v>
      </c>
      <c r="D571" t="str">
        <f t="shared" si="65"/>
        <v>Y</v>
      </c>
      <c r="E571" t="s">
        <v>1139</v>
      </c>
      <c r="F571" t="str">
        <f t="shared" si="66"/>
        <v>CALL_10</v>
      </c>
      <c r="G571">
        <f t="shared" si="67"/>
        <v>0</v>
      </c>
      <c r="H571" t="s">
        <v>1075</v>
      </c>
      <c r="I571">
        <f t="shared" si="68"/>
        <v>0</v>
      </c>
      <c r="J571" t="s">
        <v>1074</v>
      </c>
      <c r="K571" s="5">
        <v>10</v>
      </c>
      <c r="L571" t="str">
        <f>Table_DataFromNL[[#This Row],[PROFILECODE]]&amp;"-"&amp;Table_DataFromNL[[#This Row],[RULENAME]]</f>
        <v>CP135-CALL_10</v>
      </c>
      <c r="M571" t="e">
        <f t="shared" si="69"/>
        <v>#N/A</v>
      </c>
      <c r="N571" t="e">
        <f t="shared" si="70"/>
        <v>#N/A</v>
      </c>
    </row>
    <row r="572" spans="1:14" hidden="1" x14ac:dyDescent="0.45">
      <c r="A572" t="str">
        <f t="shared" si="71"/>
        <v>CP135-CALL_15</v>
      </c>
      <c r="B572" t="s">
        <v>707</v>
      </c>
      <c r="C572" t="str">
        <f t="shared" si="64"/>
        <v>Springfield</v>
      </c>
      <c r="D572" t="str">
        <f t="shared" si="65"/>
        <v>Y</v>
      </c>
      <c r="E572" t="s">
        <v>1139</v>
      </c>
      <c r="F572" t="str">
        <f t="shared" si="66"/>
        <v>CALL_15</v>
      </c>
      <c r="G572">
        <f t="shared" si="67"/>
        <v>0</v>
      </c>
      <c r="H572" t="s">
        <v>1076</v>
      </c>
      <c r="I572">
        <f t="shared" si="68"/>
        <v>0</v>
      </c>
      <c r="J572" t="s">
        <v>1074</v>
      </c>
      <c r="K572" s="5">
        <v>15</v>
      </c>
      <c r="L572" t="str">
        <f>Table_DataFromNL[[#This Row],[PROFILECODE]]&amp;"-"&amp;Table_DataFromNL[[#This Row],[RULENAME]]</f>
        <v>CP135-CALL_15</v>
      </c>
      <c r="M572" t="e">
        <f t="shared" si="69"/>
        <v>#N/A</v>
      </c>
      <c r="N572" t="e">
        <f t="shared" si="70"/>
        <v>#N/A</v>
      </c>
    </row>
    <row r="573" spans="1:14" hidden="1" x14ac:dyDescent="0.45">
      <c r="A573" t="str">
        <f t="shared" si="71"/>
        <v>CP135-CALL_25</v>
      </c>
      <c r="B573" t="s">
        <v>707</v>
      </c>
      <c r="C573" t="str">
        <f t="shared" si="64"/>
        <v>Springfield</v>
      </c>
      <c r="D573" t="str">
        <f t="shared" si="65"/>
        <v>Y</v>
      </c>
      <c r="E573" t="s">
        <v>1139</v>
      </c>
      <c r="F573" t="str">
        <f t="shared" si="66"/>
        <v>CALL_25</v>
      </c>
      <c r="G573">
        <f t="shared" si="67"/>
        <v>0</v>
      </c>
      <c r="H573" t="s">
        <v>1077</v>
      </c>
      <c r="I573">
        <f t="shared" si="68"/>
        <v>0</v>
      </c>
      <c r="J573" t="s">
        <v>1074</v>
      </c>
      <c r="K573" s="5">
        <v>25</v>
      </c>
      <c r="L573" t="str">
        <f>Table_DataFromNL[[#This Row],[PROFILECODE]]&amp;"-"&amp;Table_DataFromNL[[#This Row],[RULENAME]]</f>
        <v>CP135-CALL_25</v>
      </c>
      <c r="M573" t="e">
        <f t="shared" si="69"/>
        <v>#N/A</v>
      </c>
      <c r="N573" t="e">
        <f t="shared" si="70"/>
        <v>#N/A</v>
      </c>
    </row>
    <row r="574" spans="1:14" hidden="1" x14ac:dyDescent="0.45">
      <c r="A574" t="str">
        <f t="shared" si="71"/>
        <v>CP135-CALL_5</v>
      </c>
      <c r="B574" t="s">
        <v>707</v>
      </c>
      <c r="C574" t="str">
        <f t="shared" si="64"/>
        <v>Springfield</v>
      </c>
      <c r="D574" t="str">
        <f t="shared" si="65"/>
        <v>Y</v>
      </c>
      <c r="E574" t="s">
        <v>1139</v>
      </c>
      <c r="F574" t="str">
        <f t="shared" si="66"/>
        <v>CALL_5</v>
      </c>
      <c r="G574">
        <f t="shared" si="67"/>
        <v>0</v>
      </c>
      <c r="H574" t="s">
        <v>1078</v>
      </c>
      <c r="I574">
        <f t="shared" si="68"/>
        <v>0</v>
      </c>
      <c r="J574" t="s">
        <v>1074</v>
      </c>
      <c r="K574" s="5">
        <v>5</v>
      </c>
      <c r="L574" t="str">
        <f>Table_DataFromNL[[#This Row],[PROFILECODE]]&amp;"-"&amp;Table_DataFromNL[[#This Row],[RULENAME]]</f>
        <v>CP135-CALL_5</v>
      </c>
      <c r="M574" t="e">
        <f t="shared" si="69"/>
        <v>#N/A</v>
      </c>
      <c r="N574" t="e">
        <f t="shared" si="70"/>
        <v>#N/A</v>
      </c>
    </row>
    <row r="575" spans="1:14" hidden="1" x14ac:dyDescent="0.45">
      <c r="A575" t="str">
        <f t="shared" si="71"/>
        <v>CP135-Community</v>
      </c>
      <c r="B575" t="s">
        <v>707</v>
      </c>
      <c r="C575" t="str">
        <f t="shared" si="64"/>
        <v>Springfield</v>
      </c>
      <c r="D575" t="str">
        <f t="shared" si="65"/>
        <v>Y</v>
      </c>
      <c r="E575" t="s">
        <v>1139</v>
      </c>
      <c r="F575" t="str">
        <f t="shared" si="66"/>
        <v>Community</v>
      </c>
      <c r="G575">
        <f t="shared" si="67"/>
        <v>0</v>
      </c>
      <c r="H575" t="s">
        <v>1080</v>
      </c>
      <c r="I575">
        <f t="shared" si="68"/>
        <v>0</v>
      </c>
      <c r="J575" t="s">
        <v>1074</v>
      </c>
      <c r="K575" s="5">
        <v>5</v>
      </c>
      <c r="L575" t="str">
        <f>Table_DataFromNL[[#This Row],[PROFILECODE]]&amp;"-"&amp;Table_DataFromNL[[#This Row],[RULENAME]]</f>
        <v>CP135-Community</v>
      </c>
      <c r="M575" t="e">
        <f t="shared" si="69"/>
        <v>#N/A</v>
      </c>
      <c r="N575" t="e">
        <f t="shared" si="70"/>
        <v>#N/A</v>
      </c>
    </row>
    <row r="576" spans="1:14" hidden="1" x14ac:dyDescent="0.45">
      <c r="A576" t="str">
        <f t="shared" si="71"/>
        <v>CP135-EMPLOYEE_BONUS_8MONTH_80USD</v>
      </c>
      <c r="B576" t="s">
        <v>707</v>
      </c>
      <c r="C576" t="str">
        <f t="shared" si="64"/>
        <v>Springfield</v>
      </c>
      <c r="D576" t="str">
        <f t="shared" si="65"/>
        <v>Y</v>
      </c>
      <c r="E576" t="s">
        <v>1139</v>
      </c>
      <c r="F576" t="str">
        <f t="shared" si="66"/>
        <v>EMPLOYEE_BONUS_8MONTH_80USD</v>
      </c>
      <c r="G576">
        <f t="shared" si="67"/>
        <v>0</v>
      </c>
      <c r="H576" t="s">
        <v>1084</v>
      </c>
      <c r="I576">
        <f t="shared" si="68"/>
        <v>0</v>
      </c>
      <c r="J576" t="s">
        <v>1074</v>
      </c>
      <c r="K576" s="5">
        <v>80</v>
      </c>
      <c r="L576" t="str">
        <f>Table_DataFromNL[[#This Row],[PROFILECODE]]&amp;"-"&amp;Table_DataFromNL[[#This Row],[RULENAME]]</f>
        <v>CP135-EMPLOYEE_BONUS_8MONTH_80USD</v>
      </c>
      <c r="M576" t="e">
        <f t="shared" si="69"/>
        <v>#N/A</v>
      </c>
      <c r="N576" t="e">
        <f t="shared" si="70"/>
        <v>#N/A</v>
      </c>
    </row>
    <row r="577" spans="1:14" hidden="1" x14ac:dyDescent="0.45">
      <c r="A577" t="str">
        <f t="shared" si="71"/>
        <v>CP135-HANGER_RECRUIT_5USD_once</v>
      </c>
      <c r="B577" t="s">
        <v>707</v>
      </c>
      <c r="C577" t="str">
        <f t="shared" si="64"/>
        <v>Springfield</v>
      </c>
      <c r="D577" t="str">
        <f t="shared" si="65"/>
        <v>Y</v>
      </c>
      <c r="E577" t="s">
        <v>1139</v>
      </c>
      <c r="F577" t="str">
        <f t="shared" si="66"/>
        <v>HANGER_RECRUIT_5USD_once</v>
      </c>
      <c r="G577">
        <f t="shared" si="67"/>
        <v>0</v>
      </c>
      <c r="H577" t="s">
        <v>1085</v>
      </c>
      <c r="I577">
        <f t="shared" si="68"/>
        <v>0</v>
      </c>
      <c r="J577" t="s">
        <v>1074</v>
      </c>
      <c r="K577" s="5">
        <v>5</v>
      </c>
      <c r="L577" t="str">
        <f>Table_DataFromNL[[#This Row],[PROFILECODE]]&amp;"-"&amp;Table_DataFromNL[[#This Row],[RULENAME]]</f>
        <v>CP135-HANGER_RECRUIT_5USD_once</v>
      </c>
      <c r="M577" t="e">
        <f t="shared" si="69"/>
        <v>#N/A</v>
      </c>
      <c r="N577" t="e">
        <f t="shared" si="70"/>
        <v>#N/A</v>
      </c>
    </row>
    <row r="578" spans="1:14" hidden="1" x14ac:dyDescent="0.45">
      <c r="A578" t="str">
        <f t="shared" si="71"/>
        <v>CP135-Inconv Fee $20-$50-Comment Req'd</v>
      </c>
      <c r="B578" t="s">
        <v>707</v>
      </c>
      <c r="C578" t="str">
        <f t="shared" ref="C578:C641" si="72">VLOOKUP(B578,CenterLU,2,FALSE)</f>
        <v>Springfield</v>
      </c>
      <c r="D578" t="str">
        <f t="shared" ref="D578:D641" si="73">VLOOKUP(B578,CenterLU,3,FALSE)</f>
        <v>Y</v>
      </c>
      <c r="E578" t="s">
        <v>1139</v>
      </c>
      <c r="F578" t="str">
        <f t="shared" ref="F578:F641" si="74">IF(VLOOKUP(H578,RULENAMELU,3,FALSE)=0,H578,VLOOKUP(H578,RULENAMELU,3,FALSE))</f>
        <v>Inconv Fee $20-$50-Comment Req'd</v>
      </c>
      <c r="G578">
        <f t="shared" ref="G578:G641" si="75">VLOOKUP(H578,RULENAMELU,4,FALSE)</f>
        <v>0</v>
      </c>
      <c r="H578" t="s">
        <v>1088</v>
      </c>
      <c r="I578">
        <f t="shared" ref="I578:I641" si="76">VLOOKUP(H578,RULENAMELU,5,FALSE)</f>
        <v>0</v>
      </c>
      <c r="J578" t="s">
        <v>1074</v>
      </c>
      <c r="K578" s="5">
        <v>50</v>
      </c>
      <c r="L578" t="str">
        <f>Table_DataFromNL[[#This Row],[PROFILECODE]]&amp;"-"&amp;Table_DataFromNL[[#This Row],[RULENAME]]</f>
        <v>CP135-Inconv Fee $20-$50-Comment Req'd</v>
      </c>
      <c r="M578" t="e">
        <f t="shared" ref="M578:M641" si="77">IFERROR(VLOOKUP(A578,PaychangesLU,1,FALSE),VLOOKUP(A578,SpecialtyCheckLU,1,FALSE))</f>
        <v>#N/A</v>
      </c>
      <c r="N578" t="e">
        <f t="shared" ref="N578:N641" si="78">VLOOKUP(A578,SpecialtyCheckLU,1,FALSE)</f>
        <v>#N/A</v>
      </c>
    </row>
    <row r="579" spans="1:14" hidden="1" x14ac:dyDescent="0.45">
      <c r="A579" t="str">
        <f t="shared" ref="A579:A642" si="79">B579&amp;"-"&amp;F579</f>
        <v>CP135-Inconv Fee $5-$20-Comment Req'd</v>
      </c>
      <c r="B579" t="s">
        <v>707</v>
      </c>
      <c r="C579" t="str">
        <f t="shared" si="72"/>
        <v>Springfield</v>
      </c>
      <c r="D579" t="str">
        <f t="shared" si="73"/>
        <v>Y</v>
      </c>
      <c r="E579" t="s">
        <v>1139</v>
      </c>
      <c r="F579" t="str">
        <f t="shared" si="74"/>
        <v>Inconv Fee $5-$20-Comment Req'd</v>
      </c>
      <c r="G579">
        <f t="shared" si="75"/>
        <v>0</v>
      </c>
      <c r="H579" t="s">
        <v>1089</v>
      </c>
      <c r="I579">
        <f t="shared" si="76"/>
        <v>0</v>
      </c>
      <c r="J579" t="s">
        <v>1074</v>
      </c>
      <c r="K579" s="5">
        <v>20</v>
      </c>
      <c r="L579" t="str">
        <f>Table_DataFromNL[[#This Row],[PROFILECODE]]&amp;"-"&amp;Table_DataFromNL[[#This Row],[RULENAME]]</f>
        <v>CP135-Inconv Fee $5-$20-Comment Req'd</v>
      </c>
      <c r="M579" t="e">
        <f t="shared" si="77"/>
        <v>#N/A</v>
      </c>
      <c r="N579" t="e">
        <f t="shared" si="78"/>
        <v>#N/A</v>
      </c>
    </row>
    <row r="580" spans="1:14" hidden="1" x14ac:dyDescent="0.45">
      <c r="A580" t="str">
        <f t="shared" si="79"/>
        <v>CP135-Inconv Fee$50-$100-Comment Req'd</v>
      </c>
      <c r="B580" t="s">
        <v>707</v>
      </c>
      <c r="C580" t="str">
        <f t="shared" si="72"/>
        <v>Springfield</v>
      </c>
      <c r="D580" t="str">
        <f t="shared" si="73"/>
        <v>Y</v>
      </c>
      <c r="E580" t="s">
        <v>1139</v>
      </c>
      <c r="F580" t="str">
        <f t="shared" si="74"/>
        <v>Inconv Fee$50-$100-Comment Req'd</v>
      </c>
      <c r="G580">
        <f t="shared" si="75"/>
        <v>0</v>
      </c>
      <c r="H580" t="s">
        <v>1090</v>
      </c>
      <c r="I580">
        <f t="shared" si="76"/>
        <v>0</v>
      </c>
      <c r="J580" t="s">
        <v>1074</v>
      </c>
      <c r="K580" s="5">
        <v>100</v>
      </c>
      <c r="L580" t="str">
        <f>Table_DataFromNL[[#This Row],[PROFILECODE]]&amp;"-"&amp;Table_DataFromNL[[#This Row],[RULENAME]]</f>
        <v>CP135-Inconv Fee$50-$100-Comment Req'd</v>
      </c>
      <c r="M580" t="e">
        <f t="shared" si="77"/>
        <v>#N/A</v>
      </c>
      <c r="N580" t="e">
        <f t="shared" si="78"/>
        <v>#N/A</v>
      </c>
    </row>
    <row r="581" spans="1:14" hidden="1" x14ac:dyDescent="0.45">
      <c r="A581" t="str">
        <f t="shared" si="79"/>
        <v>CP135-NSP_ LAPSEDONOR_50_Twice</v>
      </c>
      <c r="B581" t="s">
        <v>707</v>
      </c>
      <c r="C581" t="str">
        <f t="shared" si="72"/>
        <v>Springfield</v>
      </c>
      <c r="D581" t="str">
        <f t="shared" si="73"/>
        <v>Y</v>
      </c>
      <c r="E581" t="s">
        <v>1139</v>
      </c>
      <c r="F581" t="str">
        <f t="shared" si="74"/>
        <v>NSP_ LAPSEDONOR_50_Twice</v>
      </c>
      <c r="G581">
        <f t="shared" si="75"/>
        <v>0</v>
      </c>
      <c r="H581" t="s">
        <v>1091</v>
      </c>
      <c r="I581">
        <f t="shared" si="76"/>
        <v>0</v>
      </c>
      <c r="J581" t="s">
        <v>1074</v>
      </c>
      <c r="K581" s="5">
        <v>50</v>
      </c>
      <c r="L581" t="str">
        <f>Table_DataFromNL[[#This Row],[PROFILECODE]]&amp;"-"&amp;Table_DataFromNL[[#This Row],[RULENAME]]</f>
        <v>CP135-NSP_ LAPSEDONOR_50_Twice</v>
      </c>
      <c r="M581" t="e">
        <f t="shared" si="77"/>
        <v>#N/A</v>
      </c>
      <c r="N581" t="e">
        <f t="shared" si="78"/>
        <v>#N/A</v>
      </c>
    </row>
    <row r="582" spans="1:14" hidden="1" x14ac:dyDescent="0.45">
      <c r="A582" t="str">
        <f t="shared" si="79"/>
        <v>CP135-NSP_LD_25_2X</v>
      </c>
      <c r="B582" t="s">
        <v>707</v>
      </c>
      <c r="C582" t="str">
        <f t="shared" si="72"/>
        <v>Springfield</v>
      </c>
      <c r="D582" t="str">
        <f t="shared" si="73"/>
        <v>Y</v>
      </c>
      <c r="E582" t="s">
        <v>1139</v>
      </c>
      <c r="F582" t="str">
        <f t="shared" si="74"/>
        <v>NSP_LD_25_2X</v>
      </c>
      <c r="G582">
        <f t="shared" si="75"/>
        <v>0</v>
      </c>
      <c r="H582" t="s">
        <v>1092</v>
      </c>
      <c r="I582">
        <f t="shared" si="76"/>
        <v>0</v>
      </c>
      <c r="J582" t="s">
        <v>1074</v>
      </c>
      <c r="K582" s="5">
        <v>25</v>
      </c>
      <c r="L582" t="str">
        <f>Table_DataFromNL[[#This Row],[PROFILECODE]]&amp;"-"&amp;Table_DataFromNL[[#This Row],[RULENAME]]</f>
        <v>CP135-NSP_LD_25_2X</v>
      </c>
      <c r="M582" t="e">
        <f t="shared" si="77"/>
        <v>#N/A</v>
      </c>
      <c r="N582" t="e">
        <f t="shared" si="78"/>
        <v>#N/A</v>
      </c>
    </row>
    <row r="583" spans="1:14" hidden="1" x14ac:dyDescent="0.45">
      <c r="A583" t="str">
        <f t="shared" si="79"/>
        <v>CP135-NSP_LD_50_1X</v>
      </c>
      <c r="B583" t="s">
        <v>707</v>
      </c>
      <c r="C583" t="str">
        <f t="shared" si="72"/>
        <v>Springfield</v>
      </c>
      <c r="D583" t="str">
        <f t="shared" si="73"/>
        <v>Y</v>
      </c>
      <c r="E583" t="s">
        <v>1139</v>
      </c>
      <c r="F583" t="str">
        <f t="shared" si="74"/>
        <v>NSP_LD_50_1X</v>
      </c>
      <c r="G583">
        <f t="shared" si="75"/>
        <v>0</v>
      </c>
      <c r="H583" t="s">
        <v>1093</v>
      </c>
      <c r="I583">
        <f t="shared" si="76"/>
        <v>0</v>
      </c>
      <c r="J583" t="s">
        <v>1074</v>
      </c>
      <c r="K583" s="5">
        <v>50</v>
      </c>
      <c r="L583" t="str">
        <f>Table_DataFromNL[[#This Row],[PROFILECODE]]&amp;"-"&amp;Table_DataFromNL[[#This Row],[RULENAME]]</f>
        <v>CP135-NSP_LD_50_1X</v>
      </c>
      <c r="M583" t="e">
        <f t="shared" si="77"/>
        <v>#N/A</v>
      </c>
      <c r="N583" t="e">
        <f t="shared" si="78"/>
        <v>#N/A</v>
      </c>
    </row>
    <row r="584" spans="1:14" hidden="1" x14ac:dyDescent="0.45">
      <c r="A584" t="str">
        <f t="shared" si="79"/>
        <v>CP135-NSP_ORPHAN_100_once</v>
      </c>
      <c r="B584" t="s">
        <v>707</v>
      </c>
      <c r="C584" t="str">
        <f t="shared" si="72"/>
        <v>Springfield</v>
      </c>
      <c r="D584" t="str">
        <f t="shared" si="73"/>
        <v>Y</v>
      </c>
      <c r="E584" t="s">
        <v>1139</v>
      </c>
      <c r="F584" t="str">
        <f t="shared" si="74"/>
        <v>NSP_ORPHAN_100_once</v>
      </c>
      <c r="G584">
        <f t="shared" si="75"/>
        <v>0</v>
      </c>
      <c r="H584" t="s">
        <v>1094</v>
      </c>
      <c r="I584">
        <f t="shared" si="76"/>
        <v>0</v>
      </c>
      <c r="J584" t="s">
        <v>1074</v>
      </c>
      <c r="K584" s="5">
        <v>100</v>
      </c>
      <c r="L584" t="str">
        <f>Table_DataFromNL[[#This Row],[PROFILECODE]]&amp;"-"&amp;Table_DataFromNL[[#This Row],[RULENAME]]</f>
        <v>CP135-NSP_ORPHAN_100_once</v>
      </c>
      <c r="M584" t="e">
        <f t="shared" si="77"/>
        <v>#N/A</v>
      </c>
      <c r="N584" t="e">
        <f t="shared" si="78"/>
        <v>#N/A</v>
      </c>
    </row>
    <row r="585" spans="1:14" hidden="1" x14ac:dyDescent="0.45">
      <c r="A585" t="str">
        <f t="shared" si="79"/>
        <v>CP135-RSV WEEKLY BONUS 10</v>
      </c>
      <c r="B585" t="s">
        <v>707</v>
      </c>
      <c r="C585" t="str">
        <f t="shared" si="72"/>
        <v>Springfield</v>
      </c>
      <c r="D585" t="str">
        <f t="shared" si="73"/>
        <v>Y</v>
      </c>
      <c r="E585" t="s">
        <v>1139</v>
      </c>
      <c r="F585" t="str">
        <f t="shared" si="74"/>
        <v>RSV WEEKLY BONUS 10</v>
      </c>
      <c r="G585">
        <f t="shared" si="75"/>
        <v>0</v>
      </c>
      <c r="H585" t="s">
        <v>1095</v>
      </c>
      <c r="I585">
        <f t="shared" si="76"/>
        <v>0</v>
      </c>
      <c r="J585" t="s">
        <v>1074</v>
      </c>
      <c r="K585" s="5">
        <v>10</v>
      </c>
      <c r="L585" t="str">
        <f>Table_DataFromNL[[#This Row],[PROFILECODE]]&amp;"-"&amp;Table_DataFromNL[[#This Row],[RULENAME]]</f>
        <v>CP135-RSV WEEKLY BONUS 10</v>
      </c>
      <c r="M585" t="e">
        <f t="shared" si="77"/>
        <v>#N/A</v>
      </c>
      <c r="N585" t="e">
        <f t="shared" si="78"/>
        <v>#N/A</v>
      </c>
    </row>
    <row r="586" spans="1:14" hidden="1" x14ac:dyDescent="0.45">
      <c r="A586" t="str">
        <f t="shared" si="79"/>
        <v>CP135-Referral - Vaccinia</v>
      </c>
      <c r="B586" t="s">
        <v>707</v>
      </c>
      <c r="C586" t="str">
        <f t="shared" si="72"/>
        <v>Springfield</v>
      </c>
      <c r="D586" t="str">
        <f t="shared" si="73"/>
        <v>Y</v>
      </c>
      <c r="E586" t="s">
        <v>1139</v>
      </c>
      <c r="F586" t="str">
        <f t="shared" si="74"/>
        <v>Referral - Vaccinia</v>
      </c>
      <c r="G586">
        <f t="shared" si="75"/>
        <v>0</v>
      </c>
      <c r="H586" t="s">
        <v>1135</v>
      </c>
      <c r="I586">
        <f t="shared" si="76"/>
        <v>0</v>
      </c>
      <c r="J586" t="s">
        <v>1074</v>
      </c>
      <c r="K586" s="5">
        <v>200</v>
      </c>
      <c r="L586" t="str">
        <f>Table_DataFromNL[[#This Row],[PROFILECODE]]&amp;"-"&amp;Table_DataFromNL[[#This Row],[RULENAME]]</f>
        <v>CP135-Referral - Vaccinia</v>
      </c>
      <c r="M586" t="e">
        <f t="shared" si="77"/>
        <v>#N/A</v>
      </c>
      <c r="N586" t="e">
        <f t="shared" si="78"/>
        <v>#N/A</v>
      </c>
    </row>
    <row r="587" spans="1:14" hidden="1" x14ac:dyDescent="0.45">
      <c r="A587" t="str">
        <f t="shared" si="79"/>
        <v>CP135-Restick</v>
      </c>
      <c r="B587" t="s">
        <v>707</v>
      </c>
      <c r="C587" t="str">
        <f t="shared" si="72"/>
        <v>Springfield</v>
      </c>
      <c r="D587" t="str">
        <f t="shared" si="73"/>
        <v>Y</v>
      </c>
      <c r="E587" t="s">
        <v>1139</v>
      </c>
      <c r="F587" t="str">
        <f t="shared" si="74"/>
        <v>Restick</v>
      </c>
      <c r="G587">
        <f t="shared" si="75"/>
        <v>0</v>
      </c>
      <c r="H587" t="s">
        <v>1096</v>
      </c>
      <c r="I587">
        <f t="shared" si="76"/>
        <v>0</v>
      </c>
      <c r="J587" t="s">
        <v>1074</v>
      </c>
      <c r="K587" s="5">
        <v>5</v>
      </c>
      <c r="L587" t="str">
        <f>Table_DataFromNL[[#This Row],[PROFILECODE]]&amp;"-"&amp;Table_DataFromNL[[#This Row],[RULENAME]]</f>
        <v>CP135-Restick</v>
      </c>
      <c r="M587" t="e">
        <f t="shared" si="77"/>
        <v>#N/A</v>
      </c>
      <c r="N587" t="e">
        <f t="shared" si="78"/>
        <v>#N/A</v>
      </c>
    </row>
    <row r="588" spans="1:14" hidden="1" x14ac:dyDescent="0.45">
      <c r="A588" t="str">
        <f t="shared" si="79"/>
        <v>CP135-SCRATCH_1000_USD</v>
      </c>
      <c r="B588" t="s">
        <v>707</v>
      </c>
      <c r="C588" t="str">
        <f t="shared" si="72"/>
        <v>Springfield</v>
      </c>
      <c r="D588" t="str">
        <f t="shared" si="73"/>
        <v>Y</v>
      </c>
      <c r="E588" t="s">
        <v>1139</v>
      </c>
      <c r="F588" t="str">
        <f t="shared" si="74"/>
        <v>SCRATCH_1000_USD</v>
      </c>
      <c r="G588">
        <f t="shared" si="75"/>
        <v>0</v>
      </c>
      <c r="H588" t="s">
        <v>1097</v>
      </c>
      <c r="I588">
        <f t="shared" si="76"/>
        <v>0</v>
      </c>
      <c r="J588" t="s">
        <v>1074</v>
      </c>
      <c r="K588" s="5">
        <v>1000</v>
      </c>
      <c r="L588" t="str">
        <f>Table_DataFromNL[[#This Row],[PROFILECODE]]&amp;"-"&amp;Table_DataFromNL[[#This Row],[RULENAME]]</f>
        <v>CP135-SCRATCH_1000_USD</v>
      </c>
      <c r="M588" t="e">
        <f t="shared" si="77"/>
        <v>#N/A</v>
      </c>
      <c r="N588" t="e">
        <f t="shared" si="78"/>
        <v>#N/A</v>
      </c>
    </row>
    <row r="589" spans="1:14" hidden="1" x14ac:dyDescent="0.45">
      <c r="A589" t="str">
        <f t="shared" si="79"/>
        <v>CP135-SCRATCH_100_USD</v>
      </c>
      <c r="B589" t="s">
        <v>707</v>
      </c>
      <c r="C589" t="str">
        <f t="shared" si="72"/>
        <v>Springfield</v>
      </c>
      <c r="D589" t="str">
        <f t="shared" si="73"/>
        <v>Y</v>
      </c>
      <c r="E589" t="s">
        <v>1139</v>
      </c>
      <c r="F589" t="str">
        <f t="shared" si="74"/>
        <v>SCRATCH_100_USD</v>
      </c>
      <c r="G589">
        <f t="shared" si="75"/>
        <v>0</v>
      </c>
      <c r="H589" t="s">
        <v>1098</v>
      </c>
      <c r="I589">
        <f t="shared" si="76"/>
        <v>0</v>
      </c>
      <c r="J589" t="s">
        <v>1074</v>
      </c>
      <c r="K589" s="5">
        <v>100</v>
      </c>
      <c r="L589" t="str">
        <f>Table_DataFromNL[[#This Row],[PROFILECODE]]&amp;"-"&amp;Table_DataFromNL[[#This Row],[RULENAME]]</f>
        <v>CP135-SCRATCH_100_USD</v>
      </c>
      <c r="M589" t="e">
        <f t="shared" si="77"/>
        <v>#N/A</v>
      </c>
      <c r="N589" t="e">
        <f t="shared" si="78"/>
        <v>#N/A</v>
      </c>
    </row>
    <row r="590" spans="1:14" hidden="1" x14ac:dyDescent="0.45">
      <c r="A590" t="str">
        <f t="shared" si="79"/>
        <v>CP135-SCRATCH_10_USD</v>
      </c>
      <c r="B590" t="s">
        <v>707</v>
      </c>
      <c r="C590" t="str">
        <f t="shared" si="72"/>
        <v>Springfield</v>
      </c>
      <c r="D590" t="str">
        <f t="shared" si="73"/>
        <v>Y</v>
      </c>
      <c r="E590" t="s">
        <v>1139</v>
      </c>
      <c r="F590" t="str">
        <f t="shared" si="74"/>
        <v>SCRATCH_10_USD</v>
      </c>
      <c r="G590">
        <f t="shared" si="75"/>
        <v>0</v>
      </c>
      <c r="H590" t="s">
        <v>1099</v>
      </c>
      <c r="I590">
        <f t="shared" si="76"/>
        <v>0</v>
      </c>
      <c r="J590" t="s">
        <v>1074</v>
      </c>
      <c r="K590" s="5">
        <v>10</v>
      </c>
      <c r="L590" t="str">
        <f>Table_DataFromNL[[#This Row],[PROFILECODE]]&amp;"-"&amp;Table_DataFromNL[[#This Row],[RULENAME]]</f>
        <v>CP135-SCRATCH_10_USD</v>
      </c>
      <c r="M590" t="e">
        <f t="shared" si="77"/>
        <v>#N/A</v>
      </c>
      <c r="N590" t="e">
        <f t="shared" si="78"/>
        <v>#N/A</v>
      </c>
    </row>
    <row r="591" spans="1:14" hidden="1" x14ac:dyDescent="0.45">
      <c r="A591" t="str">
        <f t="shared" si="79"/>
        <v>CP135-SCRATCH_20_USD</v>
      </c>
      <c r="B591" t="s">
        <v>707</v>
      </c>
      <c r="C591" t="str">
        <f t="shared" si="72"/>
        <v>Springfield</v>
      </c>
      <c r="D591" t="str">
        <f t="shared" si="73"/>
        <v>Y</v>
      </c>
      <c r="E591" t="s">
        <v>1139</v>
      </c>
      <c r="F591" t="str">
        <f t="shared" si="74"/>
        <v>SCRATCH_20_USD</v>
      </c>
      <c r="G591">
        <f t="shared" si="75"/>
        <v>0</v>
      </c>
      <c r="H591" t="s">
        <v>1100</v>
      </c>
      <c r="I591">
        <f t="shared" si="76"/>
        <v>0</v>
      </c>
      <c r="J591" t="s">
        <v>1074</v>
      </c>
      <c r="K591" s="5">
        <v>20</v>
      </c>
      <c r="L591" t="str">
        <f>Table_DataFromNL[[#This Row],[PROFILECODE]]&amp;"-"&amp;Table_DataFromNL[[#This Row],[RULENAME]]</f>
        <v>CP135-SCRATCH_20_USD</v>
      </c>
      <c r="M591" t="e">
        <f t="shared" si="77"/>
        <v>#N/A</v>
      </c>
      <c r="N591" t="e">
        <f t="shared" si="78"/>
        <v>#N/A</v>
      </c>
    </row>
    <row r="592" spans="1:14" hidden="1" x14ac:dyDescent="0.45">
      <c r="A592" t="str">
        <f t="shared" si="79"/>
        <v>CP135-SCRATCH_25_USD</v>
      </c>
      <c r="B592" t="s">
        <v>707</v>
      </c>
      <c r="C592" t="str">
        <f t="shared" si="72"/>
        <v>Springfield</v>
      </c>
      <c r="D592" t="str">
        <f t="shared" si="73"/>
        <v>Y</v>
      </c>
      <c r="E592" t="s">
        <v>1139</v>
      </c>
      <c r="F592" t="str">
        <f t="shared" si="74"/>
        <v>SCRATCH_25_USD</v>
      </c>
      <c r="G592">
        <f t="shared" si="75"/>
        <v>0</v>
      </c>
      <c r="H592" t="s">
        <v>1101</v>
      </c>
      <c r="I592">
        <f t="shared" si="76"/>
        <v>0</v>
      </c>
      <c r="J592" t="s">
        <v>1074</v>
      </c>
      <c r="K592" s="5">
        <v>25</v>
      </c>
      <c r="L592" t="str">
        <f>Table_DataFromNL[[#This Row],[PROFILECODE]]&amp;"-"&amp;Table_DataFromNL[[#This Row],[RULENAME]]</f>
        <v>CP135-SCRATCH_25_USD</v>
      </c>
      <c r="M592" t="e">
        <f t="shared" si="77"/>
        <v>#N/A</v>
      </c>
      <c r="N592" t="e">
        <f t="shared" si="78"/>
        <v>#N/A</v>
      </c>
    </row>
    <row r="593" spans="1:14" hidden="1" x14ac:dyDescent="0.45">
      <c r="A593" t="str">
        <f t="shared" si="79"/>
        <v>CP135-SCRATCH_50_USD</v>
      </c>
      <c r="B593" t="s">
        <v>707</v>
      </c>
      <c r="C593" t="str">
        <f t="shared" si="72"/>
        <v>Springfield</v>
      </c>
      <c r="D593" t="str">
        <f t="shared" si="73"/>
        <v>Y</v>
      </c>
      <c r="E593" t="s">
        <v>1139</v>
      </c>
      <c r="F593" t="str">
        <f t="shared" si="74"/>
        <v>SCRATCH_50_USD</v>
      </c>
      <c r="G593">
        <f t="shared" si="75"/>
        <v>0</v>
      </c>
      <c r="H593" t="s">
        <v>1102</v>
      </c>
      <c r="I593">
        <f t="shared" si="76"/>
        <v>0</v>
      </c>
      <c r="J593" t="s">
        <v>1074</v>
      </c>
      <c r="K593" s="5">
        <v>50</v>
      </c>
      <c r="L593" t="str">
        <f>Table_DataFromNL[[#This Row],[PROFILECODE]]&amp;"-"&amp;Table_DataFromNL[[#This Row],[RULENAME]]</f>
        <v>CP135-SCRATCH_50_USD</v>
      </c>
      <c r="M593" t="e">
        <f t="shared" si="77"/>
        <v>#N/A</v>
      </c>
      <c r="N593" t="e">
        <f t="shared" si="78"/>
        <v>#N/A</v>
      </c>
    </row>
    <row r="594" spans="1:14" hidden="1" x14ac:dyDescent="0.45">
      <c r="A594" t="str">
        <f t="shared" si="79"/>
        <v>CP135-SCRATCH_5_USD</v>
      </c>
      <c r="B594" t="s">
        <v>707</v>
      </c>
      <c r="C594" t="str">
        <f t="shared" si="72"/>
        <v>Springfield</v>
      </c>
      <c r="D594" t="str">
        <f t="shared" si="73"/>
        <v>Y</v>
      </c>
      <c r="E594" t="s">
        <v>1139</v>
      </c>
      <c r="F594" t="str">
        <f t="shared" si="74"/>
        <v>SCRATCH_5_USD</v>
      </c>
      <c r="G594">
        <f t="shared" si="75"/>
        <v>0</v>
      </c>
      <c r="H594" t="s">
        <v>1103</v>
      </c>
      <c r="I594">
        <f t="shared" si="76"/>
        <v>0</v>
      </c>
      <c r="J594" t="s">
        <v>1074</v>
      </c>
      <c r="K594" s="5">
        <v>5</v>
      </c>
      <c r="L594" t="str">
        <f>Table_DataFromNL[[#This Row],[PROFILECODE]]&amp;"-"&amp;Table_DataFromNL[[#This Row],[RULENAME]]</f>
        <v>CP135-SCRATCH_5_USD</v>
      </c>
      <c r="M594" t="e">
        <f t="shared" si="77"/>
        <v>#N/A</v>
      </c>
      <c r="N594" t="e">
        <f t="shared" si="78"/>
        <v>#N/A</v>
      </c>
    </row>
    <row r="595" spans="1:14" hidden="1" x14ac:dyDescent="0.45">
      <c r="A595" t="str">
        <f t="shared" si="79"/>
        <v>CP135-SLOW_TEXT_5</v>
      </c>
      <c r="B595" t="s">
        <v>707</v>
      </c>
      <c r="C595" t="str">
        <f t="shared" si="72"/>
        <v>Springfield</v>
      </c>
      <c r="D595" t="str">
        <f t="shared" si="73"/>
        <v>Y</v>
      </c>
      <c r="E595" t="s">
        <v>1139</v>
      </c>
      <c r="F595" t="str">
        <f t="shared" si="74"/>
        <v>SLOW_TEXT_5</v>
      </c>
      <c r="G595">
        <f t="shared" si="75"/>
        <v>0</v>
      </c>
      <c r="H595" t="s">
        <v>1104</v>
      </c>
      <c r="I595">
        <f t="shared" si="76"/>
        <v>0</v>
      </c>
      <c r="J595" t="s">
        <v>1074</v>
      </c>
      <c r="K595" s="5">
        <v>5</v>
      </c>
      <c r="L595" t="str">
        <f>Table_DataFromNL[[#This Row],[PROFILECODE]]&amp;"-"&amp;Table_DataFromNL[[#This Row],[RULENAME]]</f>
        <v>CP135-SLOW_TEXT_5</v>
      </c>
      <c r="M595" t="e">
        <f t="shared" si="77"/>
        <v>#N/A</v>
      </c>
      <c r="N595" t="e">
        <f t="shared" si="78"/>
        <v>#N/A</v>
      </c>
    </row>
    <row r="596" spans="1:14" hidden="1" x14ac:dyDescent="0.45">
      <c r="A596" t="str">
        <f t="shared" si="79"/>
        <v>CP135-SPECIAL_ x9_25 _ONCE</v>
      </c>
      <c r="B596" t="s">
        <v>707</v>
      </c>
      <c r="C596" t="str">
        <f t="shared" si="72"/>
        <v>Springfield</v>
      </c>
      <c r="D596" t="str">
        <f t="shared" si="73"/>
        <v>Y</v>
      </c>
      <c r="E596" t="s">
        <v>1139</v>
      </c>
      <c r="F596" t="str">
        <f t="shared" si="74"/>
        <v>SPECIAL_ x9_25 _ONCE</v>
      </c>
      <c r="G596">
        <f t="shared" si="75"/>
        <v>0</v>
      </c>
      <c r="H596" t="s">
        <v>1105</v>
      </c>
      <c r="I596">
        <f t="shared" si="76"/>
        <v>0</v>
      </c>
      <c r="J596" t="s">
        <v>1074</v>
      </c>
      <c r="K596" s="5">
        <v>25</v>
      </c>
      <c r="L596" t="str">
        <f>Table_DataFromNL[[#This Row],[PROFILECODE]]&amp;"-"&amp;Table_DataFromNL[[#This Row],[RULENAME]]</f>
        <v>CP135-SPECIAL_ x9_25 _ONCE</v>
      </c>
      <c r="M596" t="e">
        <f t="shared" si="77"/>
        <v>#N/A</v>
      </c>
      <c r="N596" t="e">
        <f t="shared" si="78"/>
        <v>#N/A</v>
      </c>
    </row>
    <row r="597" spans="1:14" hidden="1" x14ac:dyDescent="0.45">
      <c r="A597" t="str">
        <f t="shared" si="79"/>
        <v>CP135-SPECIAL_BONUS_40USD</v>
      </c>
      <c r="B597" t="s">
        <v>707</v>
      </c>
      <c r="C597" t="str">
        <f t="shared" si="72"/>
        <v>Springfield</v>
      </c>
      <c r="D597" t="str">
        <f t="shared" si="73"/>
        <v>Y</v>
      </c>
      <c r="E597" t="s">
        <v>1139</v>
      </c>
      <c r="F597" t="str">
        <f t="shared" si="74"/>
        <v>SPECIAL_BONUS_40USD</v>
      </c>
      <c r="G597">
        <f t="shared" si="75"/>
        <v>0</v>
      </c>
      <c r="H597" t="s">
        <v>1106</v>
      </c>
      <c r="I597">
        <f t="shared" si="76"/>
        <v>0</v>
      </c>
      <c r="J597" t="s">
        <v>1074</v>
      </c>
      <c r="K597" s="5">
        <v>40</v>
      </c>
      <c r="L597" t="str">
        <f>Table_DataFromNL[[#This Row],[PROFILECODE]]&amp;"-"&amp;Table_DataFromNL[[#This Row],[RULENAME]]</f>
        <v>CP135-SPECIAL_BONUS_40USD</v>
      </c>
      <c r="M597" t="e">
        <f t="shared" si="77"/>
        <v>#N/A</v>
      </c>
      <c r="N597" t="e">
        <f t="shared" si="78"/>
        <v>#N/A</v>
      </c>
    </row>
    <row r="598" spans="1:14" hidden="1" x14ac:dyDescent="0.45">
      <c r="A598" t="str">
        <f t="shared" si="79"/>
        <v>CP135-SPECIAL_x6_x7_15 _TWICE</v>
      </c>
      <c r="B598" t="s">
        <v>707</v>
      </c>
      <c r="C598" t="str">
        <f t="shared" si="72"/>
        <v>Springfield</v>
      </c>
      <c r="D598" t="str">
        <f t="shared" si="73"/>
        <v>Y</v>
      </c>
      <c r="E598" t="s">
        <v>1139</v>
      </c>
      <c r="F598" t="str">
        <f t="shared" si="74"/>
        <v>SPECIAL_x6_x7_15 _TWICE</v>
      </c>
      <c r="G598">
        <f t="shared" si="75"/>
        <v>0</v>
      </c>
      <c r="H598" t="s">
        <v>1107</v>
      </c>
      <c r="I598">
        <f t="shared" si="76"/>
        <v>0</v>
      </c>
      <c r="J598" t="s">
        <v>1074</v>
      </c>
      <c r="K598" s="5">
        <v>15</v>
      </c>
      <c r="L598" t="str">
        <f>Table_DataFromNL[[#This Row],[PROFILECODE]]&amp;"-"&amp;Table_DataFromNL[[#This Row],[RULENAME]]</f>
        <v>CP135-SPECIAL_x6_x7_15 _TWICE</v>
      </c>
      <c r="M598" t="e">
        <f t="shared" si="77"/>
        <v>#N/A</v>
      </c>
      <c r="N598" t="e">
        <f t="shared" si="78"/>
        <v>#N/A</v>
      </c>
    </row>
    <row r="599" spans="1:14" hidden="1" x14ac:dyDescent="0.45">
      <c r="A599" t="str">
        <f t="shared" si="79"/>
        <v>CP135-SPECIAL_x8_x9_20 _TWICE</v>
      </c>
      <c r="B599" t="s">
        <v>707</v>
      </c>
      <c r="C599" t="str">
        <f t="shared" si="72"/>
        <v>Springfield</v>
      </c>
      <c r="D599" t="str">
        <f t="shared" si="73"/>
        <v>Y</v>
      </c>
      <c r="E599" t="s">
        <v>1139</v>
      </c>
      <c r="F599" t="str">
        <f t="shared" si="74"/>
        <v>SPECIAL_x8_x9_20 _TWICE</v>
      </c>
      <c r="G599">
        <f t="shared" si="75"/>
        <v>0</v>
      </c>
      <c r="H599" t="s">
        <v>1108</v>
      </c>
      <c r="I599">
        <f t="shared" si="76"/>
        <v>0</v>
      </c>
      <c r="J599" t="s">
        <v>1074</v>
      </c>
      <c r="K599" s="5">
        <v>20</v>
      </c>
      <c r="L599" t="str">
        <f>Table_DataFromNL[[#This Row],[PROFILECODE]]&amp;"-"&amp;Table_DataFromNL[[#This Row],[RULENAME]]</f>
        <v>CP135-SPECIAL_x8_x9_20 _TWICE</v>
      </c>
      <c r="M599" t="e">
        <f t="shared" si="77"/>
        <v>#N/A</v>
      </c>
      <c r="N599" t="e">
        <f t="shared" si="78"/>
        <v>#N/A</v>
      </c>
    </row>
    <row r="600" spans="1:14" hidden="1" x14ac:dyDescent="0.45">
      <c r="A600" t="str">
        <f t="shared" si="79"/>
        <v>CP135-Sample Only</v>
      </c>
      <c r="B600" t="s">
        <v>707</v>
      </c>
      <c r="C600" t="str">
        <f t="shared" si="72"/>
        <v>Springfield</v>
      </c>
      <c r="D600" t="str">
        <f t="shared" si="73"/>
        <v>Y</v>
      </c>
      <c r="E600" t="s">
        <v>1139</v>
      </c>
      <c r="F600" t="str">
        <f t="shared" si="74"/>
        <v>Sample Only</v>
      </c>
      <c r="G600">
        <f t="shared" si="75"/>
        <v>0</v>
      </c>
      <c r="H600" t="s">
        <v>1109</v>
      </c>
      <c r="I600">
        <f t="shared" si="76"/>
        <v>0</v>
      </c>
      <c r="J600" t="s">
        <v>1074</v>
      </c>
      <c r="K600" s="5">
        <v>10</v>
      </c>
      <c r="L600" t="str">
        <f>Table_DataFromNL[[#This Row],[PROFILECODE]]&amp;"-"&amp;Table_DataFromNL[[#This Row],[RULENAME]]</f>
        <v>CP135-Sample Only</v>
      </c>
      <c r="M600" t="e">
        <f t="shared" si="77"/>
        <v>#N/A</v>
      </c>
      <c r="N600" t="e">
        <f t="shared" si="78"/>
        <v>#N/A</v>
      </c>
    </row>
    <row r="601" spans="1:14" hidden="1" x14ac:dyDescent="0.45">
      <c r="A601" t="str">
        <f t="shared" si="79"/>
        <v>CP135-Unit Below 250 mL</v>
      </c>
      <c r="B601" t="s">
        <v>707</v>
      </c>
      <c r="C601" t="str">
        <f t="shared" si="72"/>
        <v>Springfield</v>
      </c>
      <c r="D601" t="str">
        <f t="shared" si="73"/>
        <v>Y</v>
      </c>
      <c r="E601" t="s">
        <v>1139</v>
      </c>
      <c r="F601" t="str">
        <f t="shared" si="74"/>
        <v>Unit Below 250 mL</v>
      </c>
      <c r="G601">
        <f t="shared" si="75"/>
        <v>0</v>
      </c>
      <c r="H601" t="s">
        <v>1110</v>
      </c>
      <c r="I601">
        <f t="shared" si="76"/>
        <v>0</v>
      </c>
      <c r="J601" t="s">
        <v>1074</v>
      </c>
      <c r="K601" s="5">
        <v>5</v>
      </c>
      <c r="L601" t="str">
        <f>Table_DataFromNL[[#This Row],[PROFILECODE]]&amp;"-"&amp;Table_DataFromNL[[#This Row],[RULENAME]]</f>
        <v>CP135-Unit Below 250 mL</v>
      </c>
      <c r="M601" t="e">
        <f t="shared" si="77"/>
        <v>#N/A</v>
      </c>
      <c r="N601" t="e">
        <f t="shared" si="78"/>
        <v>#N/A</v>
      </c>
    </row>
    <row r="602" spans="1:14" hidden="1" x14ac:dyDescent="0.45">
      <c r="A602" t="str">
        <f t="shared" si="79"/>
        <v>CP135-Unit above 250 mL/underdraw</v>
      </c>
      <c r="B602" t="s">
        <v>707</v>
      </c>
      <c r="C602" t="str">
        <f t="shared" si="72"/>
        <v>Springfield</v>
      </c>
      <c r="D602" t="str">
        <f t="shared" si="73"/>
        <v>Y</v>
      </c>
      <c r="E602" t="s">
        <v>1139</v>
      </c>
      <c r="F602" t="str">
        <f t="shared" si="74"/>
        <v>Unit above 250 mL/underdraw</v>
      </c>
      <c r="G602">
        <f t="shared" si="75"/>
        <v>0</v>
      </c>
      <c r="H602" t="s">
        <v>1111</v>
      </c>
      <c r="I602">
        <f t="shared" si="76"/>
        <v>0</v>
      </c>
      <c r="J602" t="s">
        <v>1074</v>
      </c>
      <c r="K602" s="5">
        <v>10</v>
      </c>
      <c r="L602" t="str">
        <f>Table_DataFromNL[[#This Row],[PROFILECODE]]&amp;"-"&amp;Table_DataFromNL[[#This Row],[RULENAME]]</f>
        <v>CP135-Unit above 250 mL/underdraw</v>
      </c>
      <c r="M602" t="e">
        <f t="shared" si="77"/>
        <v>#N/A</v>
      </c>
      <c r="N602" t="e">
        <f t="shared" si="78"/>
        <v>#N/A</v>
      </c>
    </row>
    <row r="603" spans="1:14" hidden="1" x14ac:dyDescent="0.45">
      <c r="A603" t="str">
        <f t="shared" si="79"/>
        <v>CP135-Vaccinia Immunization</v>
      </c>
      <c r="B603" t="s">
        <v>707</v>
      </c>
      <c r="C603" t="str">
        <f t="shared" si="72"/>
        <v>Springfield</v>
      </c>
      <c r="D603" t="str">
        <f t="shared" si="73"/>
        <v>Y</v>
      </c>
      <c r="E603" t="s">
        <v>1139</v>
      </c>
      <c r="F603" t="str">
        <f t="shared" si="74"/>
        <v>Vaccinia Immunization</v>
      </c>
      <c r="G603">
        <f t="shared" si="75"/>
        <v>0</v>
      </c>
      <c r="H603" t="s">
        <v>1136</v>
      </c>
      <c r="I603">
        <f t="shared" si="76"/>
        <v>0</v>
      </c>
      <c r="J603" t="s">
        <v>1074</v>
      </c>
      <c r="K603" s="5">
        <v>100</v>
      </c>
      <c r="L603" t="str">
        <f>Table_DataFromNL[[#This Row],[PROFILECODE]]&amp;"-"&amp;Table_DataFromNL[[#This Row],[RULENAME]]</f>
        <v>CP135-Vaccinia Immunization</v>
      </c>
      <c r="M603" t="e">
        <f t="shared" si="77"/>
        <v>#N/A</v>
      </c>
      <c r="N603" t="e">
        <f t="shared" si="78"/>
        <v>#N/A</v>
      </c>
    </row>
    <row r="604" spans="1:14" hidden="1" x14ac:dyDescent="0.45">
      <c r="A604" t="str">
        <f t="shared" si="79"/>
        <v>CP135-RETURN - Buddy referral  -BONUS</v>
      </c>
      <c r="B604" t="s">
        <v>707</v>
      </c>
      <c r="C604" t="str">
        <f t="shared" si="72"/>
        <v>Springfield</v>
      </c>
      <c r="D604" t="str">
        <f t="shared" si="73"/>
        <v>Y</v>
      </c>
      <c r="E604" t="s">
        <v>1139</v>
      </c>
      <c r="F604" t="str">
        <f t="shared" si="74"/>
        <v>RETURN - Buddy referral  -BONUS</v>
      </c>
      <c r="G604" t="str">
        <f t="shared" si="75"/>
        <v>Marketing</v>
      </c>
      <c r="H604" t="s">
        <v>73</v>
      </c>
      <c r="I604">
        <f t="shared" si="76"/>
        <v>50</v>
      </c>
      <c r="J604" t="s">
        <v>1112</v>
      </c>
      <c r="K604" s="5">
        <v>100</v>
      </c>
      <c r="L604" t="str">
        <f>Table_DataFromNL[[#This Row],[PROFILECODE]]&amp;"-"&amp;Table_DataFromNL[[#This Row],[RULENAME]]</f>
        <v>CP135-Referral</v>
      </c>
      <c r="M604" t="str">
        <f t="shared" si="77"/>
        <v>CP135-RETURN - Buddy referral  -BONUS</v>
      </c>
      <c r="N604" t="e">
        <f t="shared" si="78"/>
        <v>#N/A</v>
      </c>
    </row>
    <row r="605" spans="1:14" hidden="1" x14ac:dyDescent="0.45">
      <c r="A605" t="str">
        <f t="shared" si="79"/>
        <v>CP135-P Anti-D Pre-Existing Standard</v>
      </c>
      <c r="B605" t="s">
        <v>707</v>
      </c>
      <c r="C605" t="str">
        <f t="shared" si="72"/>
        <v>Springfield</v>
      </c>
      <c r="D605" t="str">
        <f t="shared" si="73"/>
        <v>Y</v>
      </c>
      <c r="E605" t="s">
        <v>1139</v>
      </c>
      <c r="F605" t="str">
        <f t="shared" si="74"/>
        <v>P Anti-D Pre-Existing Standard</v>
      </c>
      <c r="G605" t="str">
        <f t="shared" si="75"/>
        <v>Specialty</v>
      </c>
      <c r="H605" t="s">
        <v>946</v>
      </c>
      <c r="I605" t="str">
        <f t="shared" si="76"/>
        <v>RETURN - 1st don of the week -STD</v>
      </c>
      <c r="J605" t="s">
        <v>1113</v>
      </c>
      <c r="K605" s="5">
        <v>60</v>
      </c>
      <c r="L605" t="str">
        <f>Table_DataFromNL[[#This Row],[PROFILECODE]]&amp;"-"&amp;Table_DataFromNL[[#This Row],[RULENAME]]</f>
        <v>CP135-P Anti-D Pre-Existing Standard</v>
      </c>
      <c r="M605" t="str">
        <f t="shared" si="77"/>
        <v>CP135-P Anti-D Pre-Existing Standard</v>
      </c>
      <c r="N605" t="str">
        <f t="shared" si="78"/>
        <v>CP135-P Anti-D Pre-Existing Standard</v>
      </c>
    </row>
    <row r="606" spans="1:14" hidden="1" x14ac:dyDescent="0.45">
      <c r="A606" t="str">
        <f t="shared" si="79"/>
        <v>CP135-P CMV Standard</v>
      </c>
      <c r="B606" t="s">
        <v>707</v>
      </c>
      <c r="C606" t="str">
        <f t="shared" si="72"/>
        <v>Springfield</v>
      </c>
      <c r="D606" t="str">
        <f t="shared" si="73"/>
        <v>Y</v>
      </c>
      <c r="E606" t="s">
        <v>1139</v>
      </c>
      <c r="F606" t="str">
        <f t="shared" si="74"/>
        <v>P CMV Standard</v>
      </c>
      <c r="G606" t="str">
        <f t="shared" si="75"/>
        <v>Specialty</v>
      </c>
      <c r="H606" t="s">
        <v>948</v>
      </c>
      <c r="I606" t="str">
        <f t="shared" si="76"/>
        <v>RETURN - 1st don of the week -STD</v>
      </c>
      <c r="J606" t="s">
        <v>1113</v>
      </c>
      <c r="K606" s="5">
        <v>55</v>
      </c>
      <c r="L606" t="str">
        <f>Table_DataFromNL[[#This Row],[PROFILECODE]]&amp;"-"&amp;Table_DataFromNL[[#This Row],[RULENAME]]</f>
        <v>CP135-P CMV Standard</v>
      </c>
      <c r="M606" t="str">
        <f t="shared" si="77"/>
        <v>CP135-P CMV Standard</v>
      </c>
      <c r="N606" t="str">
        <f t="shared" si="78"/>
        <v>CP135-P CMV Standard</v>
      </c>
    </row>
    <row r="607" spans="1:14" hidden="1" x14ac:dyDescent="0.45">
      <c r="A607" t="str">
        <f t="shared" si="79"/>
        <v>CP135-RETURN - 1st don of the week -STD</v>
      </c>
      <c r="B607" t="s">
        <v>707</v>
      </c>
      <c r="C607" t="str">
        <f t="shared" si="72"/>
        <v>Springfield</v>
      </c>
      <c r="D607" t="str">
        <f t="shared" si="73"/>
        <v>Y</v>
      </c>
      <c r="E607" t="s">
        <v>1139</v>
      </c>
      <c r="F607" t="str">
        <f t="shared" si="74"/>
        <v>RETURN - 1st don of the week -STD</v>
      </c>
      <c r="G607" t="str">
        <f t="shared" si="75"/>
        <v>Marketing</v>
      </c>
      <c r="H607" t="s">
        <v>1114</v>
      </c>
      <c r="I607">
        <f t="shared" si="76"/>
        <v>0</v>
      </c>
      <c r="J607" t="s">
        <v>1113</v>
      </c>
      <c r="K607" s="5">
        <v>50</v>
      </c>
      <c r="L607" t="str">
        <f>Table_DataFromNL[[#This Row],[PROFILECODE]]&amp;"-"&amp;Table_DataFromNL[[#This Row],[RULENAME]]</f>
        <v>CP135-P NSP NONEU Standard</v>
      </c>
      <c r="M607" t="str">
        <f t="shared" si="77"/>
        <v>CP135-RETURN - 1st don of the week -STD</v>
      </c>
      <c r="N607" t="e">
        <f t="shared" si="78"/>
        <v>#N/A</v>
      </c>
    </row>
    <row r="608" spans="1:14" hidden="1" x14ac:dyDescent="0.45">
      <c r="A608" t="str">
        <f t="shared" si="79"/>
        <v>CP135-RETURN - 1st don of the week -STD</v>
      </c>
      <c r="B608" t="s">
        <v>707</v>
      </c>
      <c r="C608" t="str">
        <f t="shared" si="72"/>
        <v>Springfield</v>
      </c>
      <c r="D608" t="str">
        <f t="shared" si="73"/>
        <v>Y</v>
      </c>
      <c r="E608" t="s">
        <v>1139</v>
      </c>
      <c r="F608" t="str">
        <f t="shared" si="74"/>
        <v>RETURN - 1st don of the week -STD</v>
      </c>
      <c r="G608" t="str">
        <f t="shared" si="75"/>
        <v>Marketing</v>
      </c>
      <c r="H608" t="s">
        <v>1115</v>
      </c>
      <c r="I608">
        <f t="shared" si="76"/>
        <v>23</v>
      </c>
      <c r="J608" t="s">
        <v>1113</v>
      </c>
      <c r="K608" s="5">
        <v>50</v>
      </c>
      <c r="L608" t="str">
        <f>Table_DataFromNL[[#This Row],[PROFILECODE]]&amp;"-"&amp;Table_DataFromNL[[#This Row],[RULENAME]]</f>
        <v>CP135-P NSP NS Standard</v>
      </c>
      <c r="M608" t="str">
        <f t="shared" si="77"/>
        <v>CP135-RETURN - 1st don of the week -STD</v>
      </c>
      <c r="N608" t="e">
        <f t="shared" si="78"/>
        <v>#N/A</v>
      </c>
    </row>
    <row r="609" spans="1:14" hidden="1" x14ac:dyDescent="0.45">
      <c r="A609" t="str">
        <f t="shared" si="79"/>
        <v>CP135-P Normal Source PL Standard</v>
      </c>
      <c r="B609" t="s">
        <v>707</v>
      </c>
      <c r="C609" t="str">
        <f t="shared" si="72"/>
        <v>Springfield</v>
      </c>
      <c r="D609" t="str">
        <f t="shared" si="73"/>
        <v>Y</v>
      </c>
      <c r="E609" t="s">
        <v>1139</v>
      </c>
      <c r="F609" t="str">
        <f t="shared" si="74"/>
        <v>P Normal Source PL Standard</v>
      </c>
      <c r="G609" t="str">
        <f t="shared" si="75"/>
        <v>Marketing</v>
      </c>
      <c r="H609" t="s">
        <v>1033</v>
      </c>
      <c r="I609">
        <f t="shared" si="76"/>
        <v>0</v>
      </c>
      <c r="J609" t="s">
        <v>1113</v>
      </c>
      <c r="K609" s="5">
        <v>50</v>
      </c>
      <c r="L609" t="str">
        <f>Table_DataFromNL[[#This Row],[PROFILECODE]]&amp;"-"&amp;Table_DataFromNL[[#This Row],[RULENAME]]</f>
        <v>CP135-P Normal Source PL Standard</v>
      </c>
      <c r="M609" t="e">
        <f t="shared" si="77"/>
        <v>#N/A</v>
      </c>
      <c r="N609" t="e">
        <f t="shared" si="78"/>
        <v>#N/A</v>
      </c>
    </row>
    <row r="610" spans="1:14" hidden="1" x14ac:dyDescent="0.45">
      <c r="A610" t="str">
        <f t="shared" si="79"/>
        <v>CP135-P Pre-VIP NS Standard</v>
      </c>
      <c r="B610" t="s">
        <v>707</v>
      </c>
      <c r="C610" t="str">
        <f t="shared" si="72"/>
        <v>Springfield</v>
      </c>
      <c r="D610" t="str">
        <f t="shared" si="73"/>
        <v>Y</v>
      </c>
      <c r="E610" t="s">
        <v>1139</v>
      </c>
      <c r="F610" t="str">
        <f t="shared" si="74"/>
        <v>P Pre-VIP NS Standard</v>
      </c>
      <c r="G610" t="str">
        <f t="shared" si="75"/>
        <v>Specialty</v>
      </c>
      <c r="H610" t="s">
        <v>1010</v>
      </c>
      <c r="I610" t="str">
        <f t="shared" si="76"/>
        <v>RETURN - 1st don of the week -STD</v>
      </c>
      <c r="J610" t="s">
        <v>1113</v>
      </c>
      <c r="K610" s="5">
        <v>50</v>
      </c>
      <c r="L610" t="str">
        <f>Table_DataFromNL[[#This Row],[PROFILECODE]]&amp;"-"&amp;Table_DataFromNL[[#This Row],[RULENAME]]</f>
        <v>CP135-P Pre-VIP NS Standard</v>
      </c>
      <c r="M610" t="str">
        <f t="shared" si="77"/>
        <v>CP135-P Pre-VIP NS Standard</v>
      </c>
      <c r="N610" t="str">
        <f t="shared" si="78"/>
        <v>CP135-P Pre-VIP NS Standard</v>
      </c>
    </row>
    <row r="611" spans="1:14" hidden="1" x14ac:dyDescent="0.45">
      <c r="A611" t="str">
        <f t="shared" si="79"/>
        <v>CP135-P RSV Pre-Existing Standard</v>
      </c>
      <c r="B611" t="s">
        <v>707</v>
      </c>
      <c r="C611" t="str">
        <f t="shared" si="72"/>
        <v>Springfield</v>
      </c>
      <c r="D611" t="str">
        <f t="shared" si="73"/>
        <v>Y</v>
      </c>
      <c r="E611" t="s">
        <v>1139</v>
      </c>
      <c r="F611" t="str">
        <f t="shared" si="74"/>
        <v>P RSV Pre-Existing Standard</v>
      </c>
      <c r="G611" t="str">
        <f t="shared" si="75"/>
        <v>Specialty</v>
      </c>
      <c r="H611" t="s">
        <v>955</v>
      </c>
      <c r="I611" t="str">
        <f t="shared" si="76"/>
        <v>RETURN - 1st don of the week -STD</v>
      </c>
      <c r="J611" t="s">
        <v>1113</v>
      </c>
      <c r="K611" s="5">
        <v>50</v>
      </c>
      <c r="L611" t="str">
        <f>Table_DataFromNL[[#This Row],[PROFILECODE]]&amp;"-"&amp;Table_DataFromNL[[#This Row],[RULENAME]]</f>
        <v>CP135-P RSV Pre-Existing Standard</v>
      </c>
      <c r="M611" t="str">
        <f t="shared" si="77"/>
        <v>CP135-P RSV Pre-Existing Standard</v>
      </c>
      <c r="N611" t="str">
        <f t="shared" si="78"/>
        <v>CP135-P RSV Pre-Existing Standard</v>
      </c>
    </row>
    <row r="612" spans="1:14" hidden="1" x14ac:dyDescent="0.45">
      <c r="A612" t="str">
        <f t="shared" si="79"/>
        <v>CP135-P VIP A Standard</v>
      </c>
      <c r="B612" t="s">
        <v>707</v>
      </c>
      <c r="C612" t="str">
        <f t="shared" si="72"/>
        <v>Springfield</v>
      </c>
      <c r="D612" t="str">
        <f t="shared" si="73"/>
        <v>Y</v>
      </c>
      <c r="E612" t="s">
        <v>1139</v>
      </c>
      <c r="F612" t="str">
        <f t="shared" si="74"/>
        <v>P VIP A Standard</v>
      </c>
      <c r="G612" t="str">
        <f t="shared" si="75"/>
        <v>Specialty</v>
      </c>
      <c r="H612" t="s">
        <v>1011</v>
      </c>
      <c r="I612" t="str">
        <f t="shared" si="76"/>
        <v>RETURN - 1st don of the week -STD</v>
      </c>
      <c r="J612" t="s">
        <v>1113</v>
      </c>
      <c r="K612" s="5">
        <v>50</v>
      </c>
      <c r="L612" t="str">
        <f>Table_DataFromNL[[#This Row],[PROFILECODE]]&amp;"-"&amp;Table_DataFromNL[[#This Row],[RULENAME]]</f>
        <v>CP135-P VIP A Standard</v>
      </c>
      <c r="M612" t="str">
        <f t="shared" si="77"/>
        <v>CP135-P VIP A Standard</v>
      </c>
      <c r="N612" t="str">
        <f t="shared" si="78"/>
        <v>CP135-P VIP A Standard</v>
      </c>
    </row>
    <row r="613" spans="1:14" hidden="1" x14ac:dyDescent="0.45">
      <c r="A613" t="str">
        <f t="shared" si="79"/>
        <v>CP135-P VIP AB Standard</v>
      </c>
      <c r="B613" t="s">
        <v>707</v>
      </c>
      <c r="C613" t="str">
        <f t="shared" si="72"/>
        <v>Springfield</v>
      </c>
      <c r="D613" t="str">
        <f t="shared" si="73"/>
        <v>Y</v>
      </c>
      <c r="E613" t="s">
        <v>1139</v>
      </c>
      <c r="F613" t="str">
        <f t="shared" si="74"/>
        <v>P VIP AB Standard</v>
      </c>
      <c r="G613" t="str">
        <f t="shared" si="75"/>
        <v>Specialty</v>
      </c>
      <c r="H613" t="s">
        <v>1012</v>
      </c>
      <c r="I613" t="str">
        <f t="shared" si="76"/>
        <v>RETURN - 1st don of the week -STD</v>
      </c>
      <c r="J613" t="s">
        <v>1113</v>
      </c>
      <c r="K613" s="5">
        <v>50</v>
      </c>
      <c r="L613" t="str">
        <f>Table_DataFromNL[[#This Row],[PROFILECODE]]&amp;"-"&amp;Table_DataFromNL[[#This Row],[RULENAME]]</f>
        <v>CP135-P VIP AB Standard</v>
      </c>
      <c r="M613" t="str">
        <f t="shared" si="77"/>
        <v>CP135-P VIP AB Standard</v>
      </c>
      <c r="N613" t="str">
        <f t="shared" si="78"/>
        <v>CP135-P VIP AB Standard</v>
      </c>
    </row>
    <row r="614" spans="1:14" hidden="1" x14ac:dyDescent="0.45">
      <c r="A614" t="str">
        <f t="shared" si="79"/>
        <v>CP135-P Vaccinia Standard</v>
      </c>
      <c r="B614" t="s">
        <v>707</v>
      </c>
      <c r="C614" t="str">
        <f t="shared" si="72"/>
        <v>Springfield</v>
      </c>
      <c r="D614" t="str">
        <f t="shared" si="73"/>
        <v>Y</v>
      </c>
      <c r="E614" t="s">
        <v>1139</v>
      </c>
      <c r="F614" t="str">
        <f t="shared" si="74"/>
        <v>P Vaccinia Standard</v>
      </c>
      <c r="G614" t="str">
        <f t="shared" si="75"/>
        <v>Specialty</v>
      </c>
      <c r="H614" t="s">
        <v>956</v>
      </c>
      <c r="I614">
        <f t="shared" si="76"/>
        <v>0</v>
      </c>
      <c r="J614" t="s">
        <v>1113</v>
      </c>
      <c r="K614" s="5">
        <v>100</v>
      </c>
      <c r="L614" t="str">
        <f>Table_DataFromNL[[#This Row],[PROFILECODE]]&amp;"-"&amp;Table_DataFromNL[[#This Row],[RULENAME]]</f>
        <v>CP135-P Vaccinia Standard</v>
      </c>
      <c r="M614" t="str">
        <f t="shared" si="77"/>
        <v>CP135-P Vaccinia Standard</v>
      </c>
      <c r="N614" t="str">
        <f t="shared" si="78"/>
        <v>CP135-P Vaccinia Standard</v>
      </c>
    </row>
    <row r="615" spans="1:14" hidden="1" x14ac:dyDescent="0.45">
      <c r="A615" t="str">
        <f t="shared" si="79"/>
        <v>CP136-1st Responder-Medical</v>
      </c>
      <c r="B615" t="s">
        <v>723</v>
      </c>
      <c r="C615" t="str">
        <f t="shared" si="72"/>
        <v>Urbana</v>
      </c>
      <c r="D615" t="str">
        <f t="shared" si="73"/>
        <v>Y</v>
      </c>
      <c r="E615" t="s">
        <v>1140</v>
      </c>
      <c r="F615" t="str">
        <f t="shared" si="74"/>
        <v>1st Responder-Medical</v>
      </c>
      <c r="G615">
        <f t="shared" si="75"/>
        <v>0</v>
      </c>
      <c r="H615" t="s">
        <v>1053</v>
      </c>
      <c r="I615">
        <f t="shared" si="76"/>
        <v>0</v>
      </c>
      <c r="J615" t="s">
        <v>1054</v>
      </c>
      <c r="K615" s="5">
        <v>5</v>
      </c>
      <c r="L615" t="str">
        <f>Table_DataFromNL[[#This Row],[PROFILECODE]]&amp;"-"&amp;Table_DataFromNL[[#This Row],[RULENAME]]</f>
        <v>CP136-1st Responder-Medical</v>
      </c>
      <c r="M615" t="e">
        <f t="shared" si="77"/>
        <v>#N/A</v>
      </c>
      <c r="N615" t="e">
        <f t="shared" si="78"/>
        <v>#N/A</v>
      </c>
    </row>
    <row r="616" spans="1:14" hidden="1" x14ac:dyDescent="0.45">
      <c r="A616" t="str">
        <f t="shared" si="79"/>
        <v>CP136-2X Week P NORM KIG10-1</v>
      </c>
      <c r="B616" t="s">
        <v>723</v>
      </c>
      <c r="C616" t="str">
        <f t="shared" si="72"/>
        <v>Urbana</v>
      </c>
      <c r="D616" t="str">
        <f t="shared" si="73"/>
        <v>Y</v>
      </c>
      <c r="E616" t="s">
        <v>1140</v>
      </c>
      <c r="F616" t="str">
        <f t="shared" si="74"/>
        <v>2X Week P NORM KIG10-1</v>
      </c>
      <c r="G616" t="str">
        <f t="shared" si="75"/>
        <v>Specialty</v>
      </c>
      <c r="H616" t="s">
        <v>1005</v>
      </c>
      <c r="I616" t="str">
        <f t="shared" si="76"/>
        <v>RETURN - 2nd don of the week -BONUS</v>
      </c>
      <c r="J616" t="s">
        <v>1054</v>
      </c>
      <c r="K616" s="5">
        <v>35</v>
      </c>
      <c r="L616" t="str">
        <f>Table_DataFromNL[[#This Row],[PROFILECODE]]&amp;"-"&amp;Table_DataFromNL[[#This Row],[RULENAME]]</f>
        <v>CP136-2X Week P NORM KIG10-1</v>
      </c>
      <c r="M616" t="str">
        <f t="shared" si="77"/>
        <v>CP136-2X Week P NORM KIG10-1</v>
      </c>
      <c r="N616" t="str">
        <f t="shared" si="78"/>
        <v>CP136-2X Week P NORM KIG10-1</v>
      </c>
    </row>
    <row r="617" spans="1:14" hidden="1" x14ac:dyDescent="0.45">
      <c r="A617" t="str">
        <f t="shared" si="79"/>
        <v>CP136-2X Week P NORM KIG10_0</v>
      </c>
      <c r="B617" t="s">
        <v>723</v>
      </c>
      <c r="C617" t="str">
        <f t="shared" si="72"/>
        <v>Urbana</v>
      </c>
      <c r="D617" t="str">
        <f t="shared" si="73"/>
        <v>Y</v>
      </c>
      <c r="E617" t="s">
        <v>1140</v>
      </c>
      <c r="F617" t="str">
        <f t="shared" si="74"/>
        <v>2X Week P NORM KIG10_0</v>
      </c>
      <c r="G617" t="str">
        <f t="shared" si="75"/>
        <v>Specialty</v>
      </c>
      <c r="H617" t="s">
        <v>1001</v>
      </c>
      <c r="I617" t="str">
        <f t="shared" si="76"/>
        <v>RETURN - 2nd don of the week -BONUS</v>
      </c>
      <c r="J617" t="s">
        <v>1054</v>
      </c>
      <c r="K617" s="5">
        <v>45</v>
      </c>
      <c r="L617" t="str">
        <f>Table_DataFromNL[[#This Row],[PROFILECODE]]&amp;"-"&amp;Table_DataFromNL[[#This Row],[RULENAME]]</f>
        <v>CP136-2X Week P NORM KIG10_0</v>
      </c>
      <c r="M617" t="str">
        <f t="shared" si="77"/>
        <v>CP136-2X Week P NORM KIG10_0</v>
      </c>
      <c r="N617" t="str">
        <f t="shared" si="78"/>
        <v>CP136-2X Week P NORM KIG10_0</v>
      </c>
    </row>
    <row r="618" spans="1:14" hidden="1" x14ac:dyDescent="0.45">
      <c r="A618" t="str">
        <f t="shared" si="79"/>
        <v>CP136-2X Week P NORM KIG10_2</v>
      </c>
      <c r="B618" t="s">
        <v>723</v>
      </c>
      <c r="C618" t="str">
        <f t="shared" si="72"/>
        <v>Urbana</v>
      </c>
      <c r="D618" t="str">
        <f t="shared" si="73"/>
        <v>Y</v>
      </c>
      <c r="E618" t="s">
        <v>1140</v>
      </c>
      <c r="F618" t="str">
        <f t="shared" si="74"/>
        <v>2X Week P NORM KIG10_2</v>
      </c>
      <c r="G618" t="str">
        <f t="shared" si="75"/>
        <v>Specialty</v>
      </c>
      <c r="H618" t="s">
        <v>1002</v>
      </c>
      <c r="I618" t="str">
        <f t="shared" si="76"/>
        <v>RETURN - 2nd don of the week -BONUS</v>
      </c>
      <c r="J618" t="s">
        <v>1054</v>
      </c>
      <c r="K618" s="5">
        <v>35</v>
      </c>
      <c r="L618" t="str">
        <f>Table_DataFromNL[[#This Row],[PROFILECODE]]&amp;"-"&amp;Table_DataFromNL[[#This Row],[RULENAME]]</f>
        <v>CP136-2X Week P NORM KIG10_2</v>
      </c>
      <c r="M618" t="str">
        <f t="shared" si="77"/>
        <v>CP136-2X Week P NORM KIG10_2</v>
      </c>
      <c r="N618" t="str">
        <f t="shared" si="78"/>
        <v>CP136-2X Week P NORM KIG10_2</v>
      </c>
    </row>
    <row r="619" spans="1:14" hidden="1" x14ac:dyDescent="0.45">
      <c r="A619" t="str">
        <f t="shared" si="79"/>
        <v>CP136-2X Week P NORM KIG10_3</v>
      </c>
      <c r="B619" t="s">
        <v>723</v>
      </c>
      <c r="C619" t="str">
        <f t="shared" si="72"/>
        <v>Urbana</v>
      </c>
      <c r="D619" t="str">
        <f t="shared" si="73"/>
        <v>Y</v>
      </c>
      <c r="E619" t="s">
        <v>1140</v>
      </c>
      <c r="F619" t="str">
        <f t="shared" si="74"/>
        <v>2X Week P NORM KIG10_3</v>
      </c>
      <c r="G619" t="str">
        <f t="shared" si="75"/>
        <v>Specialty</v>
      </c>
      <c r="H619" t="s">
        <v>1003</v>
      </c>
      <c r="I619" t="str">
        <f t="shared" si="76"/>
        <v>RETURN - 2nd don of the week -BONUS</v>
      </c>
      <c r="J619" t="s">
        <v>1054</v>
      </c>
      <c r="K619" s="5">
        <v>35</v>
      </c>
      <c r="L619" t="str">
        <f>Table_DataFromNL[[#This Row],[PROFILECODE]]&amp;"-"&amp;Table_DataFromNL[[#This Row],[RULENAME]]</f>
        <v>CP136-2X Week P NORM KIG10_3</v>
      </c>
      <c r="M619" t="str">
        <f t="shared" si="77"/>
        <v>CP136-2X Week P NORM KIG10_3</v>
      </c>
      <c r="N619" t="str">
        <f t="shared" si="78"/>
        <v>CP136-2X Week P NORM KIG10_3</v>
      </c>
    </row>
    <row r="620" spans="1:14" hidden="1" x14ac:dyDescent="0.45">
      <c r="A620" t="str">
        <f t="shared" si="79"/>
        <v>CP136-2X Week P NORM KIG10_4</v>
      </c>
      <c r="B620" t="s">
        <v>723</v>
      </c>
      <c r="C620" t="str">
        <f t="shared" si="72"/>
        <v>Urbana</v>
      </c>
      <c r="D620" t="str">
        <f t="shared" si="73"/>
        <v>Y</v>
      </c>
      <c r="E620" t="s">
        <v>1140</v>
      </c>
      <c r="F620" t="str">
        <f t="shared" si="74"/>
        <v>2X Week P NORM KIG10_4</v>
      </c>
      <c r="G620" t="str">
        <f t="shared" si="75"/>
        <v>Specialty</v>
      </c>
      <c r="H620" t="s">
        <v>1004</v>
      </c>
      <c r="I620" t="str">
        <f t="shared" si="76"/>
        <v>RETURN - 2nd don of the week -BONUS</v>
      </c>
      <c r="J620" t="s">
        <v>1054</v>
      </c>
      <c r="K620" s="5">
        <v>35</v>
      </c>
      <c r="L620" t="str">
        <f>Table_DataFromNL[[#This Row],[PROFILECODE]]&amp;"-"&amp;Table_DataFromNL[[#This Row],[RULENAME]]</f>
        <v>CP136-2X Week P NORM KIG10_4</v>
      </c>
      <c r="M620" t="str">
        <f t="shared" si="77"/>
        <v>CP136-2X Week P NORM KIG10_4</v>
      </c>
      <c r="N620" t="str">
        <f t="shared" si="78"/>
        <v>CP136-2X Week P NORM KIG10_4</v>
      </c>
    </row>
    <row r="621" spans="1:14" hidden="1" x14ac:dyDescent="0.45">
      <c r="A621" t="str">
        <f t="shared" si="79"/>
        <v>CP136-RETURN - 2nd don of the week -BONUS</v>
      </c>
      <c r="B621" t="s">
        <v>723</v>
      </c>
      <c r="C621" t="str">
        <f t="shared" si="72"/>
        <v>Urbana</v>
      </c>
      <c r="D621" t="str">
        <f t="shared" si="73"/>
        <v>Y</v>
      </c>
      <c r="E621" t="s">
        <v>1140</v>
      </c>
      <c r="F621" t="str">
        <f t="shared" si="74"/>
        <v>RETURN - 2nd don of the week -BONUS</v>
      </c>
      <c r="G621" t="str">
        <f t="shared" si="75"/>
        <v>Marketing</v>
      </c>
      <c r="H621" t="s">
        <v>1055</v>
      </c>
      <c r="I621">
        <f t="shared" si="76"/>
        <v>26</v>
      </c>
      <c r="J621" t="s">
        <v>1054</v>
      </c>
      <c r="K621" s="5">
        <v>35</v>
      </c>
      <c r="L621" t="str">
        <f>Table_DataFromNL[[#This Row],[PROFILECODE]]&amp;"-"&amp;Table_DataFromNL[[#This Row],[RULENAME]]</f>
        <v>CP136-2X Week P NSP NS</v>
      </c>
      <c r="M621" t="str">
        <f t="shared" si="77"/>
        <v>CP136-RETURN - 2nd don of the week -BONUS</v>
      </c>
      <c r="N621" t="e">
        <f t="shared" si="78"/>
        <v>#N/A</v>
      </c>
    </row>
    <row r="622" spans="1:14" hidden="1" x14ac:dyDescent="0.45">
      <c r="A622" t="str">
        <f t="shared" si="79"/>
        <v>CP136-RETURN - 2nd don of the week -BONUS</v>
      </c>
      <c r="B622" t="s">
        <v>723</v>
      </c>
      <c r="C622" t="str">
        <f t="shared" si="72"/>
        <v>Urbana</v>
      </c>
      <c r="D622" t="str">
        <f t="shared" si="73"/>
        <v>Y</v>
      </c>
      <c r="E622" t="s">
        <v>1140</v>
      </c>
      <c r="F622" t="str">
        <f t="shared" si="74"/>
        <v>RETURN - 2nd don of the week -BONUS</v>
      </c>
      <c r="G622" t="str">
        <f t="shared" si="75"/>
        <v>Marketing</v>
      </c>
      <c r="H622" t="s">
        <v>1056</v>
      </c>
      <c r="I622" t="str">
        <f t="shared" si="76"/>
        <v>RETURN - 2nd don of the week -BONUS</v>
      </c>
      <c r="J622" t="s">
        <v>1054</v>
      </c>
      <c r="K622" s="5">
        <v>35</v>
      </c>
      <c r="L622" t="str">
        <f>Table_DataFromNL[[#This Row],[PROFILECODE]]&amp;"-"&amp;Table_DataFromNL[[#This Row],[RULENAME]]</f>
        <v>CP136-2X Week P NSP Non EU</v>
      </c>
      <c r="M622" t="str">
        <f t="shared" si="77"/>
        <v>CP136-RETURN - 2nd don of the week -BONUS</v>
      </c>
      <c r="N622" t="e">
        <f t="shared" si="78"/>
        <v>#N/A</v>
      </c>
    </row>
    <row r="623" spans="1:14" hidden="1" x14ac:dyDescent="0.45">
      <c r="A623" t="str">
        <f t="shared" si="79"/>
        <v>CP136-2X Week P Normal Source PL</v>
      </c>
      <c r="B623" t="s">
        <v>723</v>
      </c>
      <c r="C623" t="str">
        <f t="shared" si="72"/>
        <v>Urbana</v>
      </c>
      <c r="D623" t="str">
        <f t="shared" si="73"/>
        <v>Y</v>
      </c>
      <c r="E623" t="s">
        <v>1140</v>
      </c>
      <c r="F623" t="str">
        <f t="shared" si="74"/>
        <v>2X Week P Normal Source PL</v>
      </c>
      <c r="G623" t="str">
        <f t="shared" si="75"/>
        <v>Specialty</v>
      </c>
      <c r="H623" t="s">
        <v>1026</v>
      </c>
      <c r="I623" t="str">
        <f t="shared" si="76"/>
        <v>RETURN - 2nd don of the week -BONUS</v>
      </c>
      <c r="J623" t="s">
        <v>1054</v>
      </c>
      <c r="K623" s="5">
        <v>40</v>
      </c>
      <c r="L623" t="str">
        <f>Table_DataFromNL[[#This Row],[PROFILECODE]]&amp;"-"&amp;Table_DataFromNL[[#This Row],[RULENAME]]</f>
        <v>CP136-2X Week P Normal Source PL</v>
      </c>
      <c r="M623" t="e">
        <f t="shared" si="77"/>
        <v>#N/A</v>
      </c>
      <c r="N623" t="e">
        <f t="shared" si="78"/>
        <v>#N/A</v>
      </c>
    </row>
    <row r="624" spans="1:14" hidden="1" x14ac:dyDescent="0.45">
      <c r="A624" t="str">
        <f t="shared" si="79"/>
        <v>CP136-2X Week P RSV Pre-Existing</v>
      </c>
      <c r="B624" t="s">
        <v>723</v>
      </c>
      <c r="C624" t="str">
        <f t="shared" si="72"/>
        <v>Urbana</v>
      </c>
      <c r="D624" t="str">
        <f t="shared" si="73"/>
        <v>Y</v>
      </c>
      <c r="E624" t="s">
        <v>1140</v>
      </c>
      <c r="F624" t="str">
        <f t="shared" si="74"/>
        <v>2X Week P RSV Pre-Existing</v>
      </c>
      <c r="G624" t="str">
        <f t="shared" si="75"/>
        <v>Specialty</v>
      </c>
      <c r="H624" t="s">
        <v>945</v>
      </c>
      <c r="I624" t="str">
        <f t="shared" si="76"/>
        <v>RETURN - 2nd don of the week -BONUS</v>
      </c>
      <c r="J624" t="s">
        <v>1054</v>
      </c>
      <c r="K624" s="5">
        <v>45</v>
      </c>
      <c r="L624" t="str">
        <f>Table_DataFromNL[[#This Row],[PROFILECODE]]&amp;"-"&amp;Table_DataFromNL[[#This Row],[RULENAME]]</f>
        <v>CP136-2X Week P RSV Pre-Existing</v>
      </c>
      <c r="M624" t="str">
        <f t="shared" si="77"/>
        <v>CP136-2X Week P RSV Pre-Existing</v>
      </c>
      <c r="N624" t="str">
        <f t="shared" si="78"/>
        <v>CP136-2X Week P RSV Pre-Existing</v>
      </c>
    </row>
    <row r="625" spans="1:14" hidden="1" x14ac:dyDescent="0.45">
      <c r="A625" t="str">
        <f t="shared" si="79"/>
        <v>CP136-RETURN - 5th don of the month -BONUS</v>
      </c>
      <c r="B625" t="s">
        <v>723</v>
      </c>
      <c r="C625" t="str">
        <f t="shared" si="72"/>
        <v>Urbana</v>
      </c>
      <c r="D625" t="str">
        <f t="shared" si="73"/>
        <v>Y</v>
      </c>
      <c r="E625" t="s">
        <v>1140</v>
      </c>
      <c r="F625" t="str">
        <f t="shared" si="74"/>
        <v>RETURN - 5th don of the month -BONUS</v>
      </c>
      <c r="G625" t="str">
        <f t="shared" si="75"/>
        <v>Marketing</v>
      </c>
      <c r="H625" t="s">
        <v>1057</v>
      </c>
      <c r="I625">
        <f t="shared" si="76"/>
        <v>27</v>
      </c>
      <c r="J625" t="s">
        <v>1054</v>
      </c>
      <c r="K625" s="5">
        <v>25</v>
      </c>
      <c r="L625" t="str">
        <f>Table_DataFromNL[[#This Row],[PROFILECODE]]&amp;"-"&amp;Table_DataFromNL[[#This Row],[RULENAME]]</f>
        <v>CP136-5X Month</v>
      </c>
      <c r="M625" t="str">
        <f t="shared" si="77"/>
        <v>CP136-RETURN - 5th don of the month -BONUS</v>
      </c>
      <c r="N625" t="e">
        <f t="shared" si="78"/>
        <v>#N/A</v>
      </c>
    </row>
    <row r="626" spans="1:14" hidden="1" x14ac:dyDescent="0.45">
      <c r="A626" t="str">
        <f t="shared" si="79"/>
        <v>CP136-RETURN - 6th don of the month -BONUS</v>
      </c>
      <c r="B626" t="s">
        <v>723</v>
      </c>
      <c r="C626" t="str">
        <f t="shared" si="72"/>
        <v>Urbana</v>
      </c>
      <c r="D626" t="str">
        <f t="shared" si="73"/>
        <v>Y</v>
      </c>
      <c r="E626" t="s">
        <v>1140</v>
      </c>
      <c r="F626" t="str">
        <f t="shared" si="74"/>
        <v>RETURN - 6th don of the month -BONUS</v>
      </c>
      <c r="G626" t="str">
        <f t="shared" si="75"/>
        <v>Marketing</v>
      </c>
      <c r="H626" t="s">
        <v>1058</v>
      </c>
      <c r="I626">
        <f t="shared" si="76"/>
        <v>28</v>
      </c>
      <c r="J626" t="s">
        <v>1054</v>
      </c>
      <c r="K626" s="5">
        <v>40</v>
      </c>
      <c r="L626" t="str">
        <f>Table_DataFromNL[[#This Row],[PROFILECODE]]&amp;"-"&amp;Table_DataFromNL[[#This Row],[RULENAME]]</f>
        <v>CP136-6X Month</v>
      </c>
      <c r="M626" t="str">
        <f t="shared" si="77"/>
        <v>CP136-RETURN - 6th don of the month -BONUS</v>
      </c>
      <c r="N626" t="e">
        <f t="shared" si="78"/>
        <v>#N/A</v>
      </c>
    </row>
    <row r="627" spans="1:14" hidden="1" x14ac:dyDescent="0.45">
      <c r="A627" t="str">
        <f t="shared" si="79"/>
        <v>CP136-CRM_LAPSEDONOR_25_twice</v>
      </c>
      <c r="B627" t="s">
        <v>723</v>
      </c>
      <c r="C627" t="str">
        <f t="shared" si="72"/>
        <v>Urbana</v>
      </c>
      <c r="D627" t="str">
        <f t="shared" si="73"/>
        <v>Y</v>
      </c>
      <c r="E627" t="s">
        <v>1140</v>
      </c>
      <c r="F627" t="str">
        <f t="shared" si="74"/>
        <v>CRM_LAPSEDONOR_25_twice</v>
      </c>
      <c r="G627">
        <f t="shared" si="75"/>
        <v>0</v>
      </c>
      <c r="H627" t="s">
        <v>1059</v>
      </c>
      <c r="I627">
        <f t="shared" si="76"/>
        <v>0</v>
      </c>
      <c r="J627" t="s">
        <v>1054</v>
      </c>
      <c r="K627" s="5">
        <v>25</v>
      </c>
      <c r="L627" t="str">
        <f>Table_DataFromNL[[#This Row],[PROFILECODE]]&amp;"-"&amp;Table_DataFromNL[[#This Row],[RULENAME]]</f>
        <v>CP136-CRM_LAPSEDONOR_25_twice</v>
      </c>
      <c r="M627" t="e">
        <f t="shared" si="77"/>
        <v>#N/A</v>
      </c>
      <c r="N627" t="e">
        <f t="shared" si="78"/>
        <v>#N/A</v>
      </c>
    </row>
    <row r="628" spans="1:14" hidden="1" x14ac:dyDescent="0.45">
      <c r="A628" t="str">
        <f t="shared" si="79"/>
        <v>CP136-CRM_LAPSEDONOR_50_twice</v>
      </c>
      <c r="B628" t="s">
        <v>723</v>
      </c>
      <c r="C628" t="str">
        <f t="shared" si="72"/>
        <v>Urbana</v>
      </c>
      <c r="D628" t="str">
        <f t="shared" si="73"/>
        <v>Y</v>
      </c>
      <c r="E628" t="s">
        <v>1140</v>
      </c>
      <c r="F628" t="str">
        <f t="shared" si="74"/>
        <v>CRM_LAPSEDONOR_50_twice</v>
      </c>
      <c r="G628">
        <f t="shared" si="75"/>
        <v>0</v>
      </c>
      <c r="H628" t="s">
        <v>1060</v>
      </c>
      <c r="I628">
        <f t="shared" si="76"/>
        <v>0</v>
      </c>
      <c r="J628" t="s">
        <v>1054</v>
      </c>
      <c r="K628" s="5">
        <v>50</v>
      </c>
      <c r="L628" t="str">
        <f>Table_DataFromNL[[#This Row],[PROFILECODE]]&amp;"-"&amp;Table_DataFromNL[[#This Row],[RULENAME]]</f>
        <v>CP136-CRM_LAPSEDONOR_50_twice</v>
      </c>
      <c r="M628" t="e">
        <f t="shared" si="77"/>
        <v>#N/A</v>
      </c>
      <c r="N628" t="e">
        <f t="shared" si="78"/>
        <v>#N/A</v>
      </c>
    </row>
    <row r="629" spans="1:14" hidden="1" x14ac:dyDescent="0.45">
      <c r="A629" t="str">
        <f t="shared" si="79"/>
        <v>CP136-CRM_LAPSEDONOR_75_twice</v>
      </c>
      <c r="B629" t="s">
        <v>723</v>
      </c>
      <c r="C629" t="str">
        <f t="shared" si="72"/>
        <v>Urbana</v>
      </c>
      <c r="D629" t="str">
        <f t="shared" si="73"/>
        <v>Y</v>
      </c>
      <c r="E629" t="s">
        <v>1140</v>
      </c>
      <c r="F629" t="str">
        <f t="shared" si="74"/>
        <v>CRM_LAPSEDONOR_75_twice</v>
      </c>
      <c r="G629">
        <f t="shared" si="75"/>
        <v>0</v>
      </c>
      <c r="H629" t="s">
        <v>1061</v>
      </c>
      <c r="I629">
        <f t="shared" si="76"/>
        <v>0</v>
      </c>
      <c r="J629" t="s">
        <v>1054</v>
      </c>
      <c r="K629" s="5">
        <v>70</v>
      </c>
      <c r="L629" t="str">
        <f>Table_DataFromNL[[#This Row],[PROFILECODE]]&amp;"-"&amp;Table_DataFromNL[[#This Row],[RULENAME]]</f>
        <v>CP136-CRM_LAPSEDONOR_75_twice</v>
      </c>
      <c r="M629" t="e">
        <f t="shared" si="77"/>
        <v>#N/A</v>
      </c>
      <c r="N629" t="e">
        <f t="shared" si="78"/>
        <v>#N/A</v>
      </c>
    </row>
    <row r="630" spans="1:14" hidden="1" x14ac:dyDescent="0.45">
      <c r="A630" t="str">
        <f t="shared" si="79"/>
        <v>CP136-College ID Standard Bonus</v>
      </c>
      <c r="B630" t="s">
        <v>723</v>
      </c>
      <c r="C630" t="str">
        <f t="shared" si="72"/>
        <v>Urbana</v>
      </c>
      <c r="D630" t="str">
        <f t="shared" si="73"/>
        <v>Y</v>
      </c>
      <c r="E630" t="s">
        <v>1140</v>
      </c>
      <c r="F630" t="str">
        <f t="shared" si="74"/>
        <v>College ID Standard Bonus</v>
      </c>
      <c r="G630">
        <f t="shared" si="75"/>
        <v>0</v>
      </c>
      <c r="H630" t="s">
        <v>1062</v>
      </c>
      <c r="I630">
        <f t="shared" si="76"/>
        <v>0</v>
      </c>
      <c r="J630" t="s">
        <v>1054</v>
      </c>
      <c r="K630" s="5">
        <v>5</v>
      </c>
      <c r="L630" t="str">
        <f>Table_DataFromNL[[#This Row],[PROFILECODE]]&amp;"-"&amp;Table_DataFromNL[[#This Row],[RULENAME]]</f>
        <v>CP136-College ID Standard Bonus</v>
      </c>
      <c r="M630" t="e">
        <f t="shared" si="77"/>
        <v>#N/A</v>
      </c>
      <c r="N630" t="e">
        <f t="shared" si="78"/>
        <v>#N/A</v>
      </c>
    </row>
    <row r="631" spans="1:14" hidden="1" x14ac:dyDescent="0.45">
      <c r="A631" t="str">
        <f t="shared" si="79"/>
        <v>CP136-Employee Donor</v>
      </c>
      <c r="B631" t="s">
        <v>723</v>
      </c>
      <c r="C631" t="str">
        <f t="shared" si="72"/>
        <v>Urbana</v>
      </c>
      <c r="D631" t="str">
        <f t="shared" si="73"/>
        <v>Y</v>
      </c>
      <c r="E631" t="s">
        <v>1140</v>
      </c>
      <c r="F631" t="str">
        <f t="shared" si="74"/>
        <v>Employee Donor</v>
      </c>
      <c r="G631">
        <f t="shared" si="75"/>
        <v>0</v>
      </c>
      <c r="H631" t="s">
        <v>1063</v>
      </c>
      <c r="I631">
        <f t="shared" si="76"/>
        <v>0</v>
      </c>
      <c r="J631" t="s">
        <v>1054</v>
      </c>
      <c r="K631" s="5">
        <v>90</v>
      </c>
      <c r="L631" t="str">
        <f>Table_DataFromNL[[#This Row],[PROFILECODE]]&amp;"-"&amp;Table_DataFromNL[[#This Row],[RULENAME]]</f>
        <v>CP136-Employee Donor</v>
      </c>
      <c r="M631" t="e">
        <f t="shared" si="77"/>
        <v>#N/A</v>
      </c>
      <c r="N631" t="e">
        <f t="shared" si="78"/>
        <v>#N/A</v>
      </c>
    </row>
    <row r="632" spans="1:14" hidden="1" x14ac:dyDescent="0.45">
      <c r="A632" t="str">
        <f t="shared" si="79"/>
        <v>CP136-Military ID</v>
      </c>
      <c r="B632" t="s">
        <v>723</v>
      </c>
      <c r="C632" t="str">
        <f t="shared" si="72"/>
        <v>Urbana</v>
      </c>
      <c r="D632" t="str">
        <f t="shared" si="73"/>
        <v>Y</v>
      </c>
      <c r="E632" t="s">
        <v>1140</v>
      </c>
      <c r="F632" t="str">
        <f t="shared" si="74"/>
        <v>Military ID</v>
      </c>
      <c r="G632">
        <f t="shared" si="75"/>
        <v>0</v>
      </c>
      <c r="H632" t="s">
        <v>1064</v>
      </c>
      <c r="I632">
        <f t="shared" si="76"/>
        <v>0</v>
      </c>
      <c r="J632" t="s">
        <v>1054</v>
      </c>
      <c r="K632" s="5">
        <v>5</v>
      </c>
      <c r="L632" t="str">
        <f>Table_DataFromNL[[#This Row],[PROFILECODE]]&amp;"-"&amp;Table_DataFromNL[[#This Row],[RULENAME]]</f>
        <v>CP136-Military ID</v>
      </c>
      <c r="M632" t="e">
        <f t="shared" si="77"/>
        <v>#N/A</v>
      </c>
      <c r="N632" t="e">
        <f t="shared" si="78"/>
        <v>#N/A</v>
      </c>
    </row>
    <row r="633" spans="1:14" hidden="1" x14ac:dyDescent="0.45">
      <c r="A633" t="str">
        <f t="shared" si="79"/>
        <v>CP136-NEW DONOR -1st</v>
      </c>
      <c r="B633" t="s">
        <v>723</v>
      </c>
      <c r="C633" t="str">
        <f t="shared" si="72"/>
        <v>Urbana</v>
      </c>
      <c r="D633" t="str">
        <f t="shared" si="73"/>
        <v>Y</v>
      </c>
      <c r="E633" t="s">
        <v>1140</v>
      </c>
      <c r="F633" t="str">
        <f t="shared" si="74"/>
        <v>NEW DONOR -1st</v>
      </c>
      <c r="G633" t="str">
        <f t="shared" si="75"/>
        <v>Marketing</v>
      </c>
      <c r="H633" t="s">
        <v>1065</v>
      </c>
      <c r="I633">
        <f t="shared" si="76"/>
        <v>1</v>
      </c>
      <c r="J633" t="s">
        <v>1054</v>
      </c>
      <c r="K633" s="5">
        <v>100</v>
      </c>
      <c r="L633" t="str">
        <f>Table_DataFromNL[[#This Row],[PROFILECODE]]&amp;"-"&amp;Table_DataFromNL[[#This Row],[RULENAME]]</f>
        <v>CP136-New Donor 1st Visit-Bonus</v>
      </c>
      <c r="M633" t="str">
        <f t="shared" si="77"/>
        <v>CP136-NEW DONOR -1st</v>
      </c>
      <c r="N633" t="e">
        <f t="shared" si="78"/>
        <v>#N/A</v>
      </c>
    </row>
    <row r="634" spans="1:14" hidden="1" x14ac:dyDescent="0.45">
      <c r="A634" t="str">
        <f t="shared" si="79"/>
        <v>CP136-NEW DONOR -2nd</v>
      </c>
      <c r="B634" t="s">
        <v>723</v>
      </c>
      <c r="C634" t="str">
        <f t="shared" si="72"/>
        <v>Urbana</v>
      </c>
      <c r="D634" t="str">
        <f t="shared" si="73"/>
        <v>Y</v>
      </c>
      <c r="E634" t="s">
        <v>1140</v>
      </c>
      <c r="F634" t="str">
        <f t="shared" si="74"/>
        <v>NEW DONOR -2nd</v>
      </c>
      <c r="G634" t="str">
        <f t="shared" si="75"/>
        <v>Marketing</v>
      </c>
      <c r="H634" t="s">
        <v>1066</v>
      </c>
      <c r="I634">
        <f t="shared" si="76"/>
        <v>2</v>
      </c>
      <c r="J634" t="s">
        <v>1054</v>
      </c>
      <c r="K634" s="5">
        <v>100</v>
      </c>
      <c r="L634" t="str">
        <f>Table_DataFromNL[[#This Row],[PROFILECODE]]&amp;"-"&amp;Table_DataFromNL[[#This Row],[RULENAME]]</f>
        <v>CP136-New Donor 2nd Visit-Bonus</v>
      </c>
      <c r="M634" t="str">
        <f t="shared" si="77"/>
        <v>CP136-NEW DONOR -2nd</v>
      </c>
      <c r="N634" t="e">
        <f t="shared" si="78"/>
        <v>#N/A</v>
      </c>
    </row>
    <row r="635" spans="1:14" hidden="1" x14ac:dyDescent="0.45">
      <c r="A635" t="str">
        <f t="shared" si="79"/>
        <v>CP136-NEW DONOR -3rd</v>
      </c>
      <c r="B635" t="s">
        <v>723</v>
      </c>
      <c r="C635" t="str">
        <f t="shared" si="72"/>
        <v>Urbana</v>
      </c>
      <c r="D635" t="str">
        <f t="shared" si="73"/>
        <v>Y</v>
      </c>
      <c r="E635" t="s">
        <v>1140</v>
      </c>
      <c r="F635" t="str">
        <f t="shared" si="74"/>
        <v>NEW DONOR -3rd</v>
      </c>
      <c r="G635" t="str">
        <f t="shared" si="75"/>
        <v>Marketing</v>
      </c>
      <c r="H635" t="s">
        <v>1067</v>
      </c>
      <c r="I635">
        <f t="shared" si="76"/>
        <v>3</v>
      </c>
      <c r="J635" t="s">
        <v>1054</v>
      </c>
      <c r="K635" s="5">
        <v>100</v>
      </c>
      <c r="L635" t="str">
        <f>Table_DataFromNL[[#This Row],[PROFILECODE]]&amp;"-"&amp;Table_DataFromNL[[#This Row],[RULENAME]]</f>
        <v>CP136-New Donor 3rd Visit-Bonus</v>
      </c>
      <c r="M635" t="str">
        <f t="shared" si="77"/>
        <v>CP136-NEW DONOR -3rd</v>
      </c>
      <c r="N635" t="e">
        <f t="shared" si="78"/>
        <v>#N/A</v>
      </c>
    </row>
    <row r="636" spans="1:14" hidden="1" x14ac:dyDescent="0.45">
      <c r="A636" t="str">
        <f t="shared" si="79"/>
        <v>CP136-NEW DONOR -4th</v>
      </c>
      <c r="B636" t="s">
        <v>723</v>
      </c>
      <c r="C636" t="str">
        <f t="shared" si="72"/>
        <v>Urbana</v>
      </c>
      <c r="D636" t="str">
        <f t="shared" si="73"/>
        <v>Y</v>
      </c>
      <c r="E636" t="s">
        <v>1140</v>
      </c>
      <c r="F636" t="str">
        <f t="shared" si="74"/>
        <v>NEW DONOR -4th</v>
      </c>
      <c r="G636" t="str">
        <f t="shared" si="75"/>
        <v>Marketing</v>
      </c>
      <c r="H636" t="s">
        <v>1068</v>
      </c>
      <c r="I636">
        <f t="shared" si="76"/>
        <v>4</v>
      </c>
      <c r="J636" t="s">
        <v>1054</v>
      </c>
      <c r="K636" s="5">
        <v>100</v>
      </c>
      <c r="L636" t="str">
        <f>Table_DataFromNL[[#This Row],[PROFILECODE]]&amp;"-"&amp;Table_DataFromNL[[#This Row],[RULENAME]]</f>
        <v>CP136-New Donor 4th Visit-Bonus</v>
      </c>
      <c r="M636" t="str">
        <f t="shared" si="77"/>
        <v>CP136-NEW DONOR -4th</v>
      </c>
      <c r="N636" t="e">
        <f t="shared" si="78"/>
        <v>#N/A</v>
      </c>
    </row>
    <row r="637" spans="1:14" hidden="1" x14ac:dyDescent="0.45">
      <c r="A637" t="str">
        <f t="shared" si="79"/>
        <v>CP136-NEW DONOR -5th</v>
      </c>
      <c r="B637" t="s">
        <v>723</v>
      </c>
      <c r="C637" t="str">
        <f t="shared" si="72"/>
        <v>Urbana</v>
      </c>
      <c r="D637" t="str">
        <f t="shared" si="73"/>
        <v>Y</v>
      </c>
      <c r="E637" t="s">
        <v>1140</v>
      </c>
      <c r="F637" t="str">
        <f t="shared" si="74"/>
        <v>NEW DONOR -5th</v>
      </c>
      <c r="G637" t="str">
        <f t="shared" si="75"/>
        <v>Marketing</v>
      </c>
      <c r="H637" t="s">
        <v>1069</v>
      </c>
      <c r="I637">
        <f t="shared" si="76"/>
        <v>5</v>
      </c>
      <c r="J637" t="s">
        <v>1054</v>
      </c>
      <c r="K637" s="5">
        <v>100</v>
      </c>
      <c r="L637" t="str">
        <f>Table_DataFromNL[[#This Row],[PROFILECODE]]&amp;"-"&amp;Table_DataFromNL[[#This Row],[RULENAME]]</f>
        <v>CP136-New Donor 5th Visit-Bonus</v>
      </c>
      <c r="M637" t="str">
        <f t="shared" si="77"/>
        <v>CP136-NEW DONOR -5th</v>
      </c>
      <c r="N637" t="e">
        <f t="shared" si="78"/>
        <v>#N/A</v>
      </c>
    </row>
    <row r="638" spans="1:14" hidden="1" x14ac:dyDescent="0.45">
      <c r="A638" t="str">
        <f t="shared" si="79"/>
        <v>CP136-NEW DONOR -6th</v>
      </c>
      <c r="B638" t="s">
        <v>723</v>
      </c>
      <c r="C638" t="str">
        <f t="shared" si="72"/>
        <v>Urbana</v>
      </c>
      <c r="D638" t="str">
        <f t="shared" si="73"/>
        <v>Y</v>
      </c>
      <c r="E638" t="s">
        <v>1140</v>
      </c>
      <c r="F638" t="str">
        <f t="shared" si="74"/>
        <v>NEW DONOR -6th</v>
      </c>
      <c r="G638" t="str">
        <f t="shared" si="75"/>
        <v>Marketing</v>
      </c>
      <c r="H638" t="s">
        <v>1070</v>
      </c>
      <c r="I638">
        <f t="shared" si="76"/>
        <v>6</v>
      </c>
      <c r="J638" t="s">
        <v>1054</v>
      </c>
      <c r="K638" s="5">
        <v>100</v>
      </c>
      <c r="L638" t="str">
        <f>Table_DataFromNL[[#This Row],[PROFILECODE]]&amp;"-"&amp;Table_DataFromNL[[#This Row],[RULENAME]]</f>
        <v>CP136-New Donor 6th Visit-Bonus</v>
      </c>
      <c r="M638" t="str">
        <f t="shared" si="77"/>
        <v>CP136-NEW DONOR -6th</v>
      </c>
      <c r="N638" t="e">
        <f t="shared" si="78"/>
        <v>#N/A</v>
      </c>
    </row>
    <row r="639" spans="1:14" hidden="1" x14ac:dyDescent="0.45">
      <c r="A639" t="str">
        <f t="shared" si="79"/>
        <v>CP136-NEW DONOR -7th</v>
      </c>
      <c r="B639" t="s">
        <v>723</v>
      </c>
      <c r="C639" t="str">
        <f t="shared" si="72"/>
        <v>Urbana</v>
      </c>
      <c r="D639" t="str">
        <f t="shared" si="73"/>
        <v>Y</v>
      </c>
      <c r="E639" t="s">
        <v>1140</v>
      </c>
      <c r="F639" t="str">
        <f t="shared" si="74"/>
        <v>NEW DONOR -7th</v>
      </c>
      <c r="G639" t="str">
        <f t="shared" si="75"/>
        <v>Marketing</v>
      </c>
      <c r="H639" t="s">
        <v>1071</v>
      </c>
      <c r="I639">
        <f t="shared" si="76"/>
        <v>7</v>
      </c>
      <c r="J639" t="s">
        <v>1054</v>
      </c>
      <c r="K639" s="5">
        <v>45</v>
      </c>
      <c r="L639" t="str">
        <f>Table_DataFromNL[[#This Row],[PROFILECODE]]&amp;"-"&amp;Table_DataFromNL[[#This Row],[RULENAME]]</f>
        <v>CP136-New Donor 7th Visit-Bonus</v>
      </c>
      <c r="M639" t="str">
        <f t="shared" si="77"/>
        <v>CP136-NEW DONOR -7th</v>
      </c>
      <c r="N639" t="e">
        <f t="shared" si="78"/>
        <v>#N/A</v>
      </c>
    </row>
    <row r="640" spans="1:14" hidden="1" x14ac:dyDescent="0.45">
      <c r="A640" t="str">
        <f t="shared" si="79"/>
        <v>CP136-NEW DONOR -8th</v>
      </c>
      <c r="B640" t="s">
        <v>723</v>
      </c>
      <c r="C640" t="str">
        <f t="shared" si="72"/>
        <v>Urbana</v>
      </c>
      <c r="D640" t="str">
        <f t="shared" si="73"/>
        <v>Y</v>
      </c>
      <c r="E640" t="s">
        <v>1140</v>
      </c>
      <c r="F640" t="str">
        <f t="shared" si="74"/>
        <v>NEW DONOR -8th</v>
      </c>
      <c r="G640" t="str">
        <f t="shared" si="75"/>
        <v>Marketing</v>
      </c>
      <c r="H640" t="s">
        <v>1072</v>
      </c>
      <c r="I640">
        <f t="shared" si="76"/>
        <v>8</v>
      </c>
      <c r="J640" t="s">
        <v>1054</v>
      </c>
      <c r="K640" s="5">
        <v>45</v>
      </c>
      <c r="L640" t="str">
        <f>Table_DataFromNL[[#This Row],[PROFILECODE]]&amp;"-"&amp;Table_DataFromNL[[#This Row],[RULENAME]]</f>
        <v>CP136-New Donor 8th Visit-Bonus</v>
      </c>
      <c r="M640" t="str">
        <f t="shared" si="77"/>
        <v>CP136-NEW DONOR -8th</v>
      </c>
      <c r="N640" t="e">
        <f t="shared" si="78"/>
        <v>#N/A</v>
      </c>
    </row>
    <row r="641" spans="1:14" hidden="1" x14ac:dyDescent="0.45">
      <c r="A641" t="str">
        <f t="shared" si="79"/>
        <v>CP136-1B_KEDLeague_Promo_5USD</v>
      </c>
      <c r="B641" t="s">
        <v>723</v>
      </c>
      <c r="C641" t="str">
        <f t="shared" si="72"/>
        <v>Urbana</v>
      </c>
      <c r="D641" t="str">
        <f t="shared" si="73"/>
        <v>Y</v>
      </c>
      <c r="E641" t="s">
        <v>1140</v>
      </c>
      <c r="F641" t="str">
        <f t="shared" si="74"/>
        <v>1B_KEDLeague_Promo_5USD</v>
      </c>
      <c r="G641">
        <f t="shared" si="75"/>
        <v>0</v>
      </c>
      <c r="H641" t="s">
        <v>1073</v>
      </c>
      <c r="I641">
        <f t="shared" si="76"/>
        <v>0</v>
      </c>
      <c r="J641" t="s">
        <v>1074</v>
      </c>
      <c r="K641" s="5">
        <v>5</v>
      </c>
      <c r="L641" t="str">
        <f>Table_DataFromNL[[#This Row],[PROFILECODE]]&amp;"-"&amp;Table_DataFromNL[[#This Row],[RULENAME]]</f>
        <v>CP136-1B_KEDLeague_Promo_5USD</v>
      </c>
      <c r="M641" t="e">
        <f t="shared" si="77"/>
        <v>#N/A</v>
      </c>
      <c r="N641" t="e">
        <f t="shared" si="78"/>
        <v>#N/A</v>
      </c>
    </row>
    <row r="642" spans="1:14" hidden="1" x14ac:dyDescent="0.45">
      <c r="A642" t="str">
        <f t="shared" si="79"/>
        <v>CP136-CALL_10</v>
      </c>
      <c r="B642" t="s">
        <v>723</v>
      </c>
      <c r="C642" t="str">
        <f t="shared" ref="C642:C705" si="80">VLOOKUP(B642,CenterLU,2,FALSE)</f>
        <v>Urbana</v>
      </c>
      <c r="D642" t="str">
        <f t="shared" ref="D642:D705" si="81">VLOOKUP(B642,CenterLU,3,FALSE)</f>
        <v>Y</v>
      </c>
      <c r="E642" t="s">
        <v>1140</v>
      </c>
      <c r="F642" t="str">
        <f t="shared" ref="F642:F705" si="82">IF(VLOOKUP(H642,RULENAMELU,3,FALSE)=0,H642,VLOOKUP(H642,RULENAMELU,3,FALSE))</f>
        <v>CALL_10</v>
      </c>
      <c r="G642">
        <f t="shared" ref="G642:G705" si="83">VLOOKUP(H642,RULENAMELU,4,FALSE)</f>
        <v>0</v>
      </c>
      <c r="H642" t="s">
        <v>1075</v>
      </c>
      <c r="I642">
        <f t="shared" ref="I642:I705" si="84">VLOOKUP(H642,RULENAMELU,5,FALSE)</f>
        <v>0</v>
      </c>
      <c r="J642" t="s">
        <v>1074</v>
      </c>
      <c r="K642" s="5">
        <v>10</v>
      </c>
      <c r="L642" t="str">
        <f>Table_DataFromNL[[#This Row],[PROFILECODE]]&amp;"-"&amp;Table_DataFromNL[[#This Row],[RULENAME]]</f>
        <v>CP136-CALL_10</v>
      </c>
      <c r="M642" t="e">
        <f t="shared" ref="M642:M705" si="85">IFERROR(VLOOKUP(A642,PaychangesLU,1,FALSE),VLOOKUP(A642,SpecialtyCheckLU,1,FALSE))</f>
        <v>#N/A</v>
      </c>
      <c r="N642" t="e">
        <f t="shared" ref="N642:N705" si="86">VLOOKUP(A642,SpecialtyCheckLU,1,FALSE)</f>
        <v>#N/A</v>
      </c>
    </row>
    <row r="643" spans="1:14" hidden="1" x14ac:dyDescent="0.45">
      <c r="A643" t="str">
        <f t="shared" ref="A643:A706" si="87">B643&amp;"-"&amp;F643</f>
        <v>CP136-CALL_15</v>
      </c>
      <c r="B643" t="s">
        <v>723</v>
      </c>
      <c r="C643" t="str">
        <f t="shared" si="80"/>
        <v>Urbana</v>
      </c>
      <c r="D643" t="str">
        <f t="shared" si="81"/>
        <v>Y</v>
      </c>
      <c r="E643" t="s">
        <v>1140</v>
      </c>
      <c r="F643" t="str">
        <f t="shared" si="82"/>
        <v>CALL_15</v>
      </c>
      <c r="G643">
        <f t="shared" si="83"/>
        <v>0</v>
      </c>
      <c r="H643" t="s">
        <v>1076</v>
      </c>
      <c r="I643">
        <f t="shared" si="84"/>
        <v>0</v>
      </c>
      <c r="J643" t="s">
        <v>1074</v>
      </c>
      <c r="K643" s="5">
        <v>15</v>
      </c>
      <c r="L643" t="str">
        <f>Table_DataFromNL[[#This Row],[PROFILECODE]]&amp;"-"&amp;Table_DataFromNL[[#This Row],[RULENAME]]</f>
        <v>CP136-CALL_15</v>
      </c>
      <c r="M643" t="e">
        <f t="shared" si="85"/>
        <v>#N/A</v>
      </c>
      <c r="N643" t="e">
        <f t="shared" si="86"/>
        <v>#N/A</v>
      </c>
    </row>
    <row r="644" spans="1:14" hidden="1" x14ac:dyDescent="0.45">
      <c r="A644" t="str">
        <f t="shared" si="87"/>
        <v>CP136-CALL_25</v>
      </c>
      <c r="B644" t="s">
        <v>723</v>
      </c>
      <c r="C644" t="str">
        <f t="shared" si="80"/>
        <v>Urbana</v>
      </c>
      <c r="D644" t="str">
        <f t="shared" si="81"/>
        <v>Y</v>
      </c>
      <c r="E644" t="s">
        <v>1140</v>
      </c>
      <c r="F644" t="str">
        <f t="shared" si="82"/>
        <v>CALL_25</v>
      </c>
      <c r="G644">
        <f t="shared" si="83"/>
        <v>0</v>
      </c>
      <c r="H644" t="s">
        <v>1077</v>
      </c>
      <c r="I644">
        <f t="shared" si="84"/>
        <v>0</v>
      </c>
      <c r="J644" t="s">
        <v>1074</v>
      </c>
      <c r="K644" s="5">
        <v>25</v>
      </c>
      <c r="L644" t="str">
        <f>Table_DataFromNL[[#This Row],[PROFILECODE]]&amp;"-"&amp;Table_DataFromNL[[#This Row],[RULENAME]]</f>
        <v>CP136-CALL_25</v>
      </c>
      <c r="M644" t="e">
        <f t="shared" si="85"/>
        <v>#N/A</v>
      </c>
      <c r="N644" t="e">
        <f t="shared" si="86"/>
        <v>#N/A</v>
      </c>
    </row>
    <row r="645" spans="1:14" hidden="1" x14ac:dyDescent="0.45">
      <c r="A645" t="str">
        <f t="shared" si="87"/>
        <v>CP136-CALL_5</v>
      </c>
      <c r="B645" t="s">
        <v>723</v>
      </c>
      <c r="C645" t="str">
        <f t="shared" si="80"/>
        <v>Urbana</v>
      </c>
      <c r="D645" t="str">
        <f t="shared" si="81"/>
        <v>Y</v>
      </c>
      <c r="E645" t="s">
        <v>1140</v>
      </c>
      <c r="F645" t="str">
        <f t="shared" si="82"/>
        <v>CALL_5</v>
      </c>
      <c r="G645">
        <f t="shared" si="83"/>
        <v>0</v>
      </c>
      <c r="H645" t="s">
        <v>1078</v>
      </c>
      <c r="I645">
        <f t="shared" si="84"/>
        <v>0</v>
      </c>
      <c r="J645" t="s">
        <v>1074</v>
      </c>
      <c r="K645" s="5">
        <v>5</v>
      </c>
      <c r="L645" t="str">
        <f>Table_DataFromNL[[#This Row],[PROFILECODE]]&amp;"-"&amp;Table_DataFromNL[[#This Row],[RULENAME]]</f>
        <v>CP136-CALL_5</v>
      </c>
      <c r="M645" t="e">
        <f t="shared" si="85"/>
        <v>#N/A</v>
      </c>
      <c r="N645" t="e">
        <f t="shared" si="86"/>
        <v>#N/A</v>
      </c>
    </row>
    <row r="646" spans="1:14" hidden="1" x14ac:dyDescent="0.45">
      <c r="A646" t="str">
        <f t="shared" si="87"/>
        <v>CP136-Community</v>
      </c>
      <c r="B646" t="s">
        <v>723</v>
      </c>
      <c r="C646" t="str">
        <f t="shared" si="80"/>
        <v>Urbana</v>
      </c>
      <c r="D646" t="str">
        <f t="shared" si="81"/>
        <v>Y</v>
      </c>
      <c r="E646" t="s">
        <v>1140</v>
      </c>
      <c r="F646" t="str">
        <f t="shared" si="82"/>
        <v>Community</v>
      </c>
      <c r="G646">
        <f t="shared" si="83"/>
        <v>0</v>
      </c>
      <c r="H646" t="s">
        <v>1080</v>
      </c>
      <c r="I646">
        <f t="shared" si="84"/>
        <v>0</v>
      </c>
      <c r="J646" t="s">
        <v>1074</v>
      </c>
      <c r="K646" s="5">
        <v>5</v>
      </c>
      <c r="L646" t="str">
        <f>Table_DataFromNL[[#This Row],[PROFILECODE]]&amp;"-"&amp;Table_DataFromNL[[#This Row],[RULENAME]]</f>
        <v>CP136-Community</v>
      </c>
      <c r="M646" t="e">
        <f t="shared" si="85"/>
        <v>#N/A</v>
      </c>
      <c r="N646" t="e">
        <f t="shared" si="86"/>
        <v>#N/A</v>
      </c>
    </row>
    <row r="647" spans="1:14" hidden="1" x14ac:dyDescent="0.45">
      <c r="A647" t="str">
        <f t="shared" si="87"/>
        <v>CP136-EMPLOYEE_BONUS_8MONTH_80USD</v>
      </c>
      <c r="B647" t="s">
        <v>723</v>
      </c>
      <c r="C647" t="str">
        <f t="shared" si="80"/>
        <v>Urbana</v>
      </c>
      <c r="D647" t="str">
        <f t="shared" si="81"/>
        <v>Y</v>
      </c>
      <c r="E647" t="s">
        <v>1140</v>
      </c>
      <c r="F647" t="str">
        <f t="shared" si="82"/>
        <v>EMPLOYEE_BONUS_8MONTH_80USD</v>
      </c>
      <c r="G647">
        <f t="shared" si="83"/>
        <v>0</v>
      </c>
      <c r="H647" t="s">
        <v>1084</v>
      </c>
      <c r="I647">
        <f t="shared" si="84"/>
        <v>0</v>
      </c>
      <c r="J647" t="s">
        <v>1074</v>
      </c>
      <c r="K647" s="5">
        <v>80</v>
      </c>
      <c r="L647" t="str">
        <f>Table_DataFromNL[[#This Row],[PROFILECODE]]&amp;"-"&amp;Table_DataFromNL[[#This Row],[RULENAME]]</f>
        <v>CP136-EMPLOYEE_BONUS_8MONTH_80USD</v>
      </c>
      <c r="M647" t="e">
        <f t="shared" si="85"/>
        <v>#N/A</v>
      </c>
      <c r="N647" t="e">
        <f t="shared" si="86"/>
        <v>#N/A</v>
      </c>
    </row>
    <row r="648" spans="1:14" hidden="1" x14ac:dyDescent="0.45">
      <c r="A648" t="str">
        <f t="shared" si="87"/>
        <v>CP136-HANGER_RECRUIT_5USD_once</v>
      </c>
      <c r="B648" t="s">
        <v>723</v>
      </c>
      <c r="C648" t="str">
        <f t="shared" si="80"/>
        <v>Urbana</v>
      </c>
      <c r="D648" t="str">
        <f t="shared" si="81"/>
        <v>Y</v>
      </c>
      <c r="E648" t="s">
        <v>1140</v>
      </c>
      <c r="F648" t="str">
        <f t="shared" si="82"/>
        <v>HANGER_RECRUIT_5USD_once</v>
      </c>
      <c r="G648">
        <f t="shared" si="83"/>
        <v>0</v>
      </c>
      <c r="H648" t="s">
        <v>1085</v>
      </c>
      <c r="I648">
        <f t="shared" si="84"/>
        <v>0</v>
      </c>
      <c r="J648" t="s">
        <v>1074</v>
      </c>
      <c r="K648" s="5">
        <v>5</v>
      </c>
      <c r="L648" t="str">
        <f>Table_DataFromNL[[#This Row],[PROFILECODE]]&amp;"-"&amp;Table_DataFromNL[[#This Row],[RULENAME]]</f>
        <v>CP136-HANGER_RECRUIT_5USD_once</v>
      </c>
      <c r="M648" t="e">
        <f t="shared" si="85"/>
        <v>#N/A</v>
      </c>
      <c r="N648" t="e">
        <f t="shared" si="86"/>
        <v>#N/A</v>
      </c>
    </row>
    <row r="649" spans="1:14" hidden="1" x14ac:dyDescent="0.45">
      <c r="A649" t="str">
        <f t="shared" si="87"/>
        <v>CP136-Inconv Fee $20-$50-Comment Req'd</v>
      </c>
      <c r="B649" t="s">
        <v>723</v>
      </c>
      <c r="C649" t="str">
        <f t="shared" si="80"/>
        <v>Urbana</v>
      </c>
      <c r="D649" t="str">
        <f t="shared" si="81"/>
        <v>Y</v>
      </c>
      <c r="E649" t="s">
        <v>1140</v>
      </c>
      <c r="F649" t="str">
        <f t="shared" si="82"/>
        <v>Inconv Fee $20-$50-Comment Req'd</v>
      </c>
      <c r="G649">
        <f t="shared" si="83"/>
        <v>0</v>
      </c>
      <c r="H649" t="s">
        <v>1088</v>
      </c>
      <c r="I649">
        <f t="shared" si="84"/>
        <v>0</v>
      </c>
      <c r="J649" t="s">
        <v>1074</v>
      </c>
      <c r="K649" s="5">
        <v>50</v>
      </c>
      <c r="L649" t="str">
        <f>Table_DataFromNL[[#This Row],[PROFILECODE]]&amp;"-"&amp;Table_DataFromNL[[#This Row],[RULENAME]]</f>
        <v>CP136-Inconv Fee $20-$50-Comment Req'd</v>
      </c>
      <c r="M649" t="e">
        <f t="shared" si="85"/>
        <v>#N/A</v>
      </c>
      <c r="N649" t="e">
        <f t="shared" si="86"/>
        <v>#N/A</v>
      </c>
    </row>
    <row r="650" spans="1:14" hidden="1" x14ac:dyDescent="0.45">
      <c r="A650" t="str">
        <f t="shared" si="87"/>
        <v>CP136-Inconv Fee $5-$20-Comment Req'd</v>
      </c>
      <c r="B650" t="s">
        <v>723</v>
      </c>
      <c r="C650" t="str">
        <f t="shared" si="80"/>
        <v>Urbana</v>
      </c>
      <c r="D650" t="str">
        <f t="shared" si="81"/>
        <v>Y</v>
      </c>
      <c r="E650" t="s">
        <v>1140</v>
      </c>
      <c r="F650" t="str">
        <f t="shared" si="82"/>
        <v>Inconv Fee $5-$20-Comment Req'd</v>
      </c>
      <c r="G650">
        <f t="shared" si="83"/>
        <v>0</v>
      </c>
      <c r="H650" t="s">
        <v>1089</v>
      </c>
      <c r="I650">
        <f t="shared" si="84"/>
        <v>0</v>
      </c>
      <c r="J650" t="s">
        <v>1074</v>
      </c>
      <c r="K650" s="5">
        <v>20</v>
      </c>
      <c r="L650" t="str">
        <f>Table_DataFromNL[[#This Row],[PROFILECODE]]&amp;"-"&amp;Table_DataFromNL[[#This Row],[RULENAME]]</f>
        <v>CP136-Inconv Fee $5-$20-Comment Req'd</v>
      </c>
      <c r="M650" t="e">
        <f t="shared" si="85"/>
        <v>#N/A</v>
      </c>
      <c r="N650" t="e">
        <f t="shared" si="86"/>
        <v>#N/A</v>
      </c>
    </row>
    <row r="651" spans="1:14" hidden="1" x14ac:dyDescent="0.45">
      <c r="A651" t="str">
        <f t="shared" si="87"/>
        <v>CP136-Inconv Fee$50-$100-Comment Req'd</v>
      </c>
      <c r="B651" t="s">
        <v>723</v>
      </c>
      <c r="C651" t="str">
        <f t="shared" si="80"/>
        <v>Urbana</v>
      </c>
      <c r="D651" t="str">
        <f t="shared" si="81"/>
        <v>Y</v>
      </c>
      <c r="E651" t="s">
        <v>1140</v>
      </c>
      <c r="F651" t="str">
        <f t="shared" si="82"/>
        <v>Inconv Fee$50-$100-Comment Req'd</v>
      </c>
      <c r="G651">
        <f t="shared" si="83"/>
        <v>0</v>
      </c>
      <c r="H651" t="s">
        <v>1090</v>
      </c>
      <c r="I651">
        <f t="shared" si="84"/>
        <v>0</v>
      </c>
      <c r="J651" t="s">
        <v>1074</v>
      </c>
      <c r="K651" s="5">
        <v>100</v>
      </c>
      <c r="L651" t="str">
        <f>Table_DataFromNL[[#This Row],[PROFILECODE]]&amp;"-"&amp;Table_DataFromNL[[#This Row],[RULENAME]]</f>
        <v>CP136-Inconv Fee$50-$100-Comment Req'd</v>
      </c>
      <c r="M651" t="e">
        <f t="shared" si="85"/>
        <v>#N/A</v>
      </c>
      <c r="N651" t="e">
        <f t="shared" si="86"/>
        <v>#N/A</v>
      </c>
    </row>
    <row r="652" spans="1:14" hidden="1" x14ac:dyDescent="0.45">
      <c r="A652" t="str">
        <f t="shared" si="87"/>
        <v>CP136-MONDAY_COUPON_RETENTION_10_once</v>
      </c>
      <c r="B652" t="s">
        <v>723</v>
      </c>
      <c r="C652" t="str">
        <f t="shared" si="80"/>
        <v>Urbana</v>
      </c>
      <c r="D652" t="str">
        <f t="shared" si="81"/>
        <v>Y</v>
      </c>
      <c r="E652" t="s">
        <v>1140</v>
      </c>
      <c r="F652" t="str">
        <f t="shared" si="82"/>
        <v>MONDAY_COUPON_RETENTION_10_once</v>
      </c>
      <c r="G652">
        <f t="shared" si="83"/>
        <v>0</v>
      </c>
      <c r="H652" t="s">
        <v>1138</v>
      </c>
      <c r="I652">
        <f t="shared" si="84"/>
        <v>0</v>
      </c>
      <c r="J652" t="s">
        <v>1074</v>
      </c>
      <c r="K652" s="5">
        <v>10</v>
      </c>
      <c r="L652" t="str">
        <f>Table_DataFromNL[[#This Row],[PROFILECODE]]&amp;"-"&amp;Table_DataFromNL[[#This Row],[RULENAME]]</f>
        <v>CP136-MONDAY_COUPON_RETENTION_10_once</v>
      </c>
      <c r="M652" t="e">
        <f t="shared" si="85"/>
        <v>#N/A</v>
      </c>
      <c r="N652" t="e">
        <f t="shared" si="86"/>
        <v>#N/A</v>
      </c>
    </row>
    <row r="653" spans="1:14" hidden="1" x14ac:dyDescent="0.45">
      <c r="A653" t="str">
        <f t="shared" si="87"/>
        <v>CP136-NSP_ LAPSEDONOR_50_Twice</v>
      </c>
      <c r="B653" t="s">
        <v>723</v>
      </c>
      <c r="C653" t="str">
        <f t="shared" si="80"/>
        <v>Urbana</v>
      </c>
      <c r="D653" t="str">
        <f t="shared" si="81"/>
        <v>Y</v>
      </c>
      <c r="E653" t="s">
        <v>1140</v>
      </c>
      <c r="F653" t="str">
        <f t="shared" si="82"/>
        <v>NSP_ LAPSEDONOR_50_Twice</v>
      </c>
      <c r="G653">
        <f t="shared" si="83"/>
        <v>0</v>
      </c>
      <c r="H653" t="s">
        <v>1091</v>
      </c>
      <c r="I653">
        <f t="shared" si="84"/>
        <v>0</v>
      </c>
      <c r="J653" t="s">
        <v>1074</v>
      </c>
      <c r="K653" s="5">
        <v>50</v>
      </c>
      <c r="L653" t="str">
        <f>Table_DataFromNL[[#This Row],[PROFILECODE]]&amp;"-"&amp;Table_DataFromNL[[#This Row],[RULENAME]]</f>
        <v>CP136-NSP_ LAPSEDONOR_50_Twice</v>
      </c>
      <c r="M653" t="e">
        <f t="shared" si="85"/>
        <v>#N/A</v>
      </c>
      <c r="N653" t="e">
        <f t="shared" si="86"/>
        <v>#N/A</v>
      </c>
    </row>
    <row r="654" spans="1:14" hidden="1" x14ac:dyDescent="0.45">
      <c r="A654" t="str">
        <f t="shared" si="87"/>
        <v>CP136-NSP_LD_25_2X</v>
      </c>
      <c r="B654" t="s">
        <v>723</v>
      </c>
      <c r="C654" t="str">
        <f t="shared" si="80"/>
        <v>Urbana</v>
      </c>
      <c r="D654" t="str">
        <f t="shared" si="81"/>
        <v>Y</v>
      </c>
      <c r="E654" t="s">
        <v>1140</v>
      </c>
      <c r="F654" t="str">
        <f t="shared" si="82"/>
        <v>NSP_LD_25_2X</v>
      </c>
      <c r="G654">
        <f t="shared" si="83"/>
        <v>0</v>
      </c>
      <c r="H654" t="s">
        <v>1092</v>
      </c>
      <c r="I654">
        <f t="shared" si="84"/>
        <v>0</v>
      </c>
      <c r="J654" t="s">
        <v>1074</v>
      </c>
      <c r="K654" s="5">
        <v>25</v>
      </c>
      <c r="L654" t="str">
        <f>Table_DataFromNL[[#This Row],[PROFILECODE]]&amp;"-"&amp;Table_DataFromNL[[#This Row],[RULENAME]]</f>
        <v>CP136-NSP_LD_25_2X</v>
      </c>
      <c r="M654" t="e">
        <f t="shared" si="85"/>
        <v>#N/A</v>
      </c>
      <c r="N654" t="e">
        <f t="shared" si="86"/>
        <v>#N/A</v>
      </c>
    </row>
    <row r="655" spans="1:14" hidden="1" x14ac:dyDescent="0.45">
      <c r="A655" t="str">
        <f t="shared" si="87"/>
        <v>CP136-NSP_LD_50_1X</v>
      </c>
      <c r="B655" t="s">
        <v>723</v>
      </c>
      <c r="C655" t="str">
        <f t="shared" si="80"/>
        <v>Urbana</v>
      </c>
      <c r="D655" t="str">
        <f t="shared" si="81"/>
        <v>Y</v>
      </c>
      <c r="E655" t="s">
        <v>1140</v>
      </c>
      <c r="F655" t="str">
        <f t="shared" si="82"/>
        <v>NSP_LD_50_1X</v>
      </c>
      <c r="G655">
        <f t="shared" si="83"/>
        <v>0</v>
      </c>
      <c r="H655" t="s">
        <v>1093</v>
      </c>
      <c r="I655">
        <f t="shared" si="84"/>
        <v>0</v>
      </c>
      <c r="J655" t="s">
        <v>1074</v>
      </c>
      <c r="K655" s="5">
        <v>50</v>
      </c>
      <c r="L655" t="str">
        <f>Table_DataFromNL[[#This Row],[PROFILECODE]]&amp;"-"&amp;Table_DataFromNL[[#This Row],[RULENAME]]</f>
        <v>CP136-NSP_LD_50_1X</v>
      </c>
      <c r="M655" t="e">
        <f t="shared" si="85"/>
        <v>#N/A</v>
      </c>
      <c r="N655" t="e">
        <f t="shared" si="86"/>
        <v>#N/A</v>
      </c>
    </row>
    <row r="656" spans="1:14" hidden="1" x14ac:dyDescent="0.45">
      <c r="A656" t="str">
        <f t="shared" si="87"/>
        <v>CP136-NSP_ORPHAN_100_once</v>
      </c>
      <c r="B656" t="s">
        <v>723</v>
      </c>
      <c r="C656" t="str">
        <f t="shared" si="80"/>
        <v>Urbana</v>
      </c>
      <c r="D656" t="str">
        <f t="shared" si="81"/>
        <v>Y</v>
      </c>
      <c r="E656" t="s">
        <v>1140</v>
      </c>
      <c r="F656" t="str">
        <f t="shared" si="82"/>
        <v>NSP_ORPHAN_100_once</v>
      </c>
      <c r="G656">
        <f t="shared" si="83"/>
        <v>0</v>
      </c>
      <c r="H656" t="s">
        <v>1094</v>
      </c>
      <c r="I656">
        <f t="shared" si="84"/>
        <v>0</v>
      </c>
      <c r="J656" t="s">
        <v>1074</v>
      </c>
      <c r="K656" s="5">
        <v>100</v>
      </c>
      <c r="L656" t="str">
        <f>Table_DataFromNL[[#This Row],[PROFILECODE]]&amp;"-"&amp;Table_DataFromNL[[#This Row],[RULENAME]]</f>
        <v>CP136-NSP_ORPHAN_100_once</v>
      </c>
      <c r="M656" t="e">
        <f t="shared" si="85"/>
        <v>#N/A</v>
      </c>
      <c r="N656" t="e">
        <f t="shared" si="86"/>
        <v>#N/A</v>
      </c>
    </row>
    <row r="657" spans="1:14" hidden="1" x14ac:dyDescent="0.45">
      <c r="A657" t="str">
        <f t="shared" si="87"/>
        <v>CP136-RSV WEEKLY BONUS 10</v>
      </c>
      <c r="B657" t="s">
        <v>723</v>
      </c>
      <c r="C657" t="str">
        <f t="shared" si="80"/>
        <v>Urbana</v>
      </c>
      <c r="D657" t="str">
        <f t="shared" si="81"/>
        <v>Y</v>
      </c>
      <c r="E657" t="s">
        <v>1140</v>
      </c>
      <c r="F657" t="str">
        <f t="shared" si="82"/>
        <v>RSV WEEKLY BONUS 10</v>
      </c>
      <c r="G657">
        <f t="shared" si="83"/>
        <v>0</v>
      </c>
      <c r="H657" t="s">
        <v>1095</v>
      </c>
      <c r="I657">
        <f t="shared" si="84"/>
        <v>0</v>
      </c>
      <c r="J657" t="s">
        <v>1074</v>
      </c>
      <c r="K657" s="5">
        <v>10</v>
      </c>
      <c r="L657" t="str">
        <f>Table_DataFromNL[[#This Row],[PROFILECODE]]&amp;"-"&amp;Table_DataFromNL[[#This Row],[RULENAME]]</f>
        <v>CP136-RSV WEEKLY BONUS 10</v>
      </c>
      <c r="M657" t="e">
        <f t="shared" si="85"/>
        <v>#N/A</v>
      </c>
      <c r="N657" t="e">
        <f t="shared" si="86"/>
        <v>#N/A</v>
      </c>
    </row>
    <row r="658" spans="1:14" hidden="1" x14ac:dyDescent="0.45">
      <c r="A658" t="str">
        <f t="shared" si="87"/>
        <v>CP136-Restick</v>
      </c>
      <c r="B658" t="s">
        <v>723</v>
      </c>
      <c r="C658" t="str">
        <f t="shared" si="80"/>
        <v>Urbana</v>
      </c>
      <c r="D658" t="str">
        <f t="shared" si="81"/>
        <v>Y</v>
      </c>
      <c r="E658" t="s">
        <v>1140</v>
      </c>
      <c r="F658" t="str">
        <f t="shared" si="82"/>
        <v>Restick</v>
      </c>
      <c r="G658">
        <f t="shared" si="83"/>
        <v>0</v>
      </c>
      <c r="H658" t="s">
        <v>1096</v>
      </c>
      <c r="I658">
        <f t="shared" si="84"/>
        <v>0</v>
      </c>
      <c r="J658" t="s">
        <v>1074</v>
      </c>
      <c r="K658" s="5">
        <v>5</v>
      </c>
      <c r="L658" t="str">
        <f>Table_DataFromNL[[#This Row],[PROFILECODE]]&amp;"-"&amp;Table_DataFromNL[[#This Row],[RULENAME]]</f>
        <v>CP136-Restick</v>
      </c>
      <c r="M658" t="e">
        <f t="shared" si="85"/>
        <v>#N/A</v>
      </c>
      <c r="N658" t="e">
        <f t="shared" si="86"/>
        <v>#N/A</v>
      </c>
    </row>
    <row r="659" spans="1:14" hidden="1" x14ac:dyDescent="0.45">
      <c r="A659" t="str">
        <f t="shared" si="87"/>
        <v>CP136-SLOW_TEXT_5</v>
      </c>
      <c r="B659" t="s">
        <v>723</v>
      </c>
      <c r="C659" t="str">
        <f t="shared" si="80"/>
        <v>Urbana</v>
      </c>
      <c r="D659" t="str">
        <f t="shared" si="81"/>
        <v>Y</v>
      </c>
      <c r="E659" t="s">
        <v>1140</v>
      </c>
      <c r="F659" t="str">
        <f t="shared" si="82"/>
        <v>SLOW_TEXT_5</v>
      </c>
      <c r="G659">
        <f t="shared" si="83"/>
        <v>0</v>
      </c>
      <c r="H659" t="s">
        <v>1104</v>
      </c>
      <c r="I659">
        <f t="shared" si="84"/>
        <v>0</v>
      </c>
      <c r="J659" t="s">
        <v>1074</v>
      </c>
      <c r="K659" s="5">
        <v>5</v>
      </c>
      <c r="L659" t="str">
        <f>Table_DataFromNL[[#This Row],[PROFILECODE]]&amp;"-"&amp;Table_DataFromNL[[#This Row],[RULENAME]]</f>
        <v>CP136-SLOW_TEXT_5</v>
      </c>
      <c r="M659" t="e">
        <f t="shared" si="85"/>
        <v>#N/A</v>
      </c>
      <c r="N659" t="e">
        <f t="shared" si="86"/>
        <v>#N/A</v>
      </c>
    </row>
    <row r="660" spans="1:14" hidden="1" x14ac:dyDescent="0.45">
      <c r="A660" t="str">
        <f t="shared" si="87"/>
        <v>CP136-SPECIAL_ x9_25 _ONCE</v>
      </c>
      <c r="B660" t="s">
        <v>723</v>
      </c>
      <c r="C660" t="str">
        <f t="shared" si="80"/>
        <v>Urbana</v>
      </c>
      <c r="D660" t="str">
        <f t="shared" si="81"/>
        <v>Y</v>
      </c>
      <c r="E660" t="s">
        <v>1140</v>
      </c>
      <c r="F660" t="str">
        <f t="shared" si="82"/>
        <v>SPECIAL_ x9_25 _ONCE</v>
      </c>
      <c r="G660">
        <f t="shared" si="83"/>
        <v>0</v>
      </c>
      <c r="H660" t="s">
        <v>1105</v>
      </c>
      <c r="I660">
        <f t="shared" si="84"/>
        <v>0</v>
      </c>
      <c r="J660" t="s">
        <v>1074</v>
      </c>
      <c r="K660" s="5">
        <v>25</v>
      </c>
      <c r="L660" t="str">
        <f>Table_DataFromNL[[#This Row],[PROFILECODE]]&amp;"-"&amp;Table_DataFromNL[[#This Row],[RULENAME]]</f>
        <v>CP136-SPECIAL_ x9_25 _ONCE</v>
      </c>
      <c r="M660" t="e">
        <f t="shared" si="85"/>
        <v>#N/A</v>
      </c>
      <c r="N660" t="e">
        <f t="shared" si="86"/>
        <v>#N/A</v>
      </c>
    </row>
    <row r="661" spans="1:14" hidden="1" x14ac:dyDescent="0.45">
      <c r="A661" t="str">
        <f t="shared" si="87"/>
        <v>CP136-SPECIAL_BONUS_40USD</v>
      </c>
      <c r="B661" t="s">
        <v>723</v>
      </c>
      <c r="C661" t="str">
        <f t="shared" si="80"/>
        <v>Urbana</v>
      </c>
      <c r="D661" t="str">
        <f t="shared" si="81"/>
        <v>Y</v>
      </c>
      <c r="E661" t="s">
        <v>1140</v>
      </c>
      <c r="F661" t="str">
        <f t="shared" si="82"/>
        <v>SPECIAL_BONUS_40USD</v>
      </c>
      <c r="G661">
        <f t="shared" si="83"/>
        <v>0</v>
      </c>
      <c r="H661" t="s">
        <v>1106</v>
      </c>
      <c r="I661">
        <f t="shared" si="84"/>
        <v>0</v>
      </c>
      <c r="J661" t="s">
        <v>1074</v>
      </c>
      <c r="K661" s="5">
        <v>40</v>
      </c>
      <c r="L661" t="str">
        <f>Table_DataFromNL[[#This Row],[PROFILECODE]]&amp;"-"&amp;Table_DataFromNL[[#This Row],[RULENAME]]</f>
        <v>CP136-SPECIAL_BONUS_40USD</v>
      </c>
      <c r="M661" t="e">
        <f t="shared" si="85"/>
        <v>#N/A</v>
      </c>
      <c r="N661" t="e">
        <f t="shared" si="86"/>
        <v>#N/A</v>
      </c>
    </row>
    <row r="662" spans="1:14" hidden="1" x14ac:dyDescent="0.45">
      <c r="A662" t="str">
        <f t="shared" si="87"/>
        <v>CP136-SPECIAL_BONUS_60USD</v>
      </c>
      <c r="B662" t="s">
        <v>723</v>
      </c>
      <c r="C662" t="str">
        <f t="shared" si="80"/>
        <v>Urbana</v>
      </c>
      <c r="D662" t="str">
        <f t="shared" si="81"/>
        <v>Y</v>
      </c>
      <c r="E662" t="s">
        <v>1140</v>
      </c>
      <c r="F662" t="str">
        <f t="shared" si="82"/>
        <v>SPECIAL_BONUS_60USD</v>
      </c>
      <c r="G662">
        <f t="shared" si="83"/>
        <v>0</v>
      </c>
      <c r="H662" t="s">
        <v>1141</v>
      </c>
      <c r="I662">
        <f t="shared" si="84"/>
        <v>0</v>
      </c>
      <c r="J662" t="s">
        <v>1074</v>
      </c>
      <c r="K662" s="5">
        <v>60</v>
      </c>
      <c r="L662" t="str">
        <f>Table_DataFromNL[[#This Row],[PROFILECODE]]&amp;"-"&amp;Table_DataFromNL[[#This Row],[RULENAME]]</f>
        <v>CP136-SPECIAL_BONUS_60USD</v>
      </c>
      <c r="M662" t="e">
        <f t="shared" si="85"/>
        <v>#N/A</v>
      </c>
      <c r="N662" t="e">
        <f t="shared" si="86"/>
        <v>#N/A</v>
      </c>
    </row>
    <row r="663" spans="1:14" hidden="1" x14ac:dyDescent="0.45">
      <c r="A663" t="str">
        <f t="shared" si="87"/>
        <v>CP136-SPECIAL_x6_x7_15 _TWICE</v>
      </c>
      <c r="B663" t="s">
        <v>723</v>
      </c>
      <c r="C663" t="str">
        <f t="shared" si="80"/>
        <v>Urbana</v>
      </c>
      <c r="D663" t="str">
        <f t="shared" si="81"/>
        <v>Y</v>
      </c>
      <c r="E663" t="s">
        <v>1140</v>
      </c>
      <c r="F663" t="str">
        <f t="shared" si="82"/>
        <v>SPECIAL_x6_x7_15 _TWICE</v>
      </c>
      <c r="G663">
        <f t="shared" si="83"/>
        <v>0</v>
      </c>
      <c r="H663" t="s">
        <v>1107</v>
      </c>
      <c r="I663">
        <f t="shared" si="84"/>
        <v>0</v>
      </c>
      <c r="J663" t="s">
        <v>1074</v>
      </c>
      <c r="K663" s="5">
        <v>15</v>
      </c>
      <c r="L663" t="str">
        <f>Table_DataFromNL[[#This Row],[PROFILECODE]]&amp;"-"&amp;Table_DataFromNL[[#This Row],[RULENAME]]</f>
        <v>CP136-SPECIAL_x6_x7_15 _TWICE</v>
      </c>
      <c r="M663" t="e">
        <f t="shared" si="85"/>
        <v>#N/A</v>
      </c>
      <c r="N663" t="e">
        <f t="shared" si="86"/>
        <v>#N/A</v>
      </c>
    </row>
    <row r="664" spans="1:14" hidden="1" x14ac:dyDescent="0.45">
      <c r="A664" t="str">
        <f t="shared" si="87"/>
        <v>CP136-SPECIAL_x8_x9_20 _TWICE</v>
      </c>
      <c r="B664" t="s">
        <v>723</v>
      </c>
      <c r="C664" t="str">
        <f t="shared" si="80"/>
        <v>Urbana</v>
      </c>
      <c r="D664" t="str">
        <f t="shared" si="81"/>
        <v>Y</v>
      </c>
      <c r="E664" t="s">
        <v>1140</v>
      </c>
      <c r="F664" t="str">
        <f t="shared" si="82"/>
        <v>SPECIAL_x8_x9_20 _TWICE</v>
      </c>
      <c r="G664">
        <f t="shared" si="83"/>
        <v>0</v>
      </c>
      <c r="H664" t="s">
        <v>1108</v>
      </c>
      <c r="I664">
        <f t="shared" si="84"/>
        <v>0</v>
      </c>
      <c r="J664" t="s">
        <v>1074</v>
      </c>
      <c r="K664" s="5">
        <v>20</v>
      </c>
      <c r="L664" t="str">
        <f>Table_DataFromNL[[#This Row],[PROFILECODE]]&amp;"-"&amp;Table_DataFromNL[[#This Row],[RULENAME]]</f>
        <v>CP136-SPECIAL_x8_x9_20 _TWICE</v>
      </c>
      <c r="M664" t="e">
        <f t="shared" si="85"/>
        <v>#N/A</v>
      </c>
      <c r="N664" t="e">
        <f t="shared" si="86"/>
        <v>#N/A</v>
      </c>
    </row>
    <row r="665" spans="1:14" hidden="1" x14ac:dyDescent="0.45">
      <c r="A665" t="str">
        <f t="shared" si="87"/>
        <v>CP136-STUDENT_25USD_REF_BONUS</v>
      </c>
      <c r="B665" t="s">
        <v>723</v>
      </c>
      <c r="C665" t="str">
        <f t="shared" si="80"/>
        <v>Urbana</v>
      </c>
      <c r="D665" t="str">
        <f t="shared" si="81"/>
        <v>Y</v>
      </c>
      <c r="E665" t="s">
        <v>1140</v>
      </c>
      <c r="F665" t="str">
        <f t="shared" si="82"/>
        <v>STUDENT_25USD_REF_BONUS</v>
      </c>
      <c r="G665">
        <f t="shared" si="83"/>
        <v>0</v>
      </c>
      <c r="H665" t="s">
        <v>1142</v>
      </c>
      <c r="I665">
        <f t="shared" si="84"/>
        <v>0</v>
      </c>
      <c r="J665" t="s">
        <v>1074</v>
      </c>
      <c r="K665" s="5">
        <v>25</v>
      </c>
      <c r="L665" t="str">
        <f>Table_DataFromNL[[#This Row],[PROFILECODE]]&amp;"-"&amp;Table_DataFromNL[[#This Row],[RULENAME]]</f>
        <v>CP136-STUDENT_25USD_REF_BONUS</v>
      </c>
      <c r="M665" t="e">
        <f t="shared" si="85"/>
        <v>#N/A</v>
      </c>
      <c r="N665" t="e">
        <f t="shared" si="86"/>
        <v>#N/A</v>
      </c>
    </row>
    <row r="666" spans="1:14" hidden="1" x14ac:dyDescent="0.45">
      <c r="A666" t="str">
        <f t="shared" si="87"/>
        <v>CP136-Sample Only</v>
      </c>
      <c r="B666" t="s">
        <v>723</v>
      </c>
      <c r="C666" t="str">
        <f t="shared" si="80"/>
        <v>Urbana</v>
      </c>
      <c r="D666" t="str">
        <f t="shared" si="81"/>
        <v>Y</v>
      </c>
      <c r="E666" t="s">
        <v>1140</v>
      </c>
      <c r="F666" t="str">
        <f t="shared" si="82"/>
        <v>Sample Only</v>
      </c>
      <c r="G666">
        <f t="shared" si="83"/>
        <v>0</v>
      </c>
      <c r="H666" t="s">
        <v>1109</v>
      </c>
      <c r="I666">
        <f t="shared" si="84"/>
        <v>0</v>
      </c>
      <c r="J666" t="s">
        <v>1074</v>
      </c>
      <c r="K666" s="5">
        <v>10</v>
      </c>
      <c r="L666" t="str">
        <f>Table_DataFromNL[[#This Row],[PROFILECODE]]&amp;"-"&amp;Table_DataFromNL[[#This Row],[RULENAME]]</f>
        <v>CP136-Sample Only</v>
      </c>
      <c r="M666" t="e">
        <f t="shared" si="85"/>
        <v>#N/A</v>
      </c>
      <c r="N666" t="e">
        <f t="shared" si="86"/>
        <v>#N/A</v>
      </c>
    </row>
    <row r="667" spans="1:14" hidden="1" x14ac:dyDescent="0.45">
      <c r="A667" t="str">
        <f t="shared" si="87"/>
        <v>CP136-Unit Below 250 mL</v>
      </c>
      <c r="B667" t="s">
        <v>723</v>
      </c>
      <c r="C667" t="str">
        <f t="shared" si="80"/>
        <v>Urbana</v>
      </c>
      <c r="D667" t="str">
        <f t="shared" si="81"/>
        <v>Y</v>
      </c>
      <c r="E667" t="s">
        <v>1140</v>
      </c>
      <c r="F667" t="str">
        <f t="shared" si="82"/>
        <v>Unit Below 250 mL</v>
      </c>
      <c r="G667">
        <f t="shared" si="83"/>
        <v>0</v>
      </c>
      <c r="H667" t="s">
        <v>1110</v>
      </c>
      <c r="I667">
        <f t="shared" si="84"/>
        <v>0</v>
      </c>
      <c r="J667" t="s">
        <v>1074</v>
      </c>
      <c r="K667" s="5">
        <v>5</v>
      </c>
      <c r="L667" t="str">
        <f>Table_DataFromNL[[#This Row],[PROFILECODE]]&amp;"-"&amp;Table_DataFromNL[[#This Row],[RULENAME]]</f>
        <v>CP136-Unit Below 250 mL</v>
      </c>
      <c r="M667" t="e">
        <f t="shared" si="85"/>
        <v>#N/A</v>
      </c>
      <c r="N667" t="e">
        <f t="shared" si="86"/>
        <v>#N/A</v>
      </c>
    </row>
    <row r="668" spans="1:14" hidden="1" x14ac:dyDescent="0.45">
      <c r="A668" t="str">
        <f t="shared" si="87"/>
        <v>CP136-Unit above 250 mL/underdraw</v>
      </c>
      <c r="B668" t="s">
        <v>723</v>
      </c>
      <c r="C668" t="str">
        <f t="shared" si="80"/>
        <v>Urbana</v>
      </c>
      <c r="D668" t="str">
        <f t="shared" si="81"/>
        <v>Y</v>
      </c>
      <c r="E668" t="s">
        <v>1140</v>
      </c>
      <c r="F668" t="str">
        <f t="shared" si="82"/>
        <v>Unit above 250 mL/underdraw</v>
      </c>
      <c r="G668">
        <f t="shared" si="83"/>
        <v>0</v>
      </c>
      <c r="H668" t="s">
        <v>1111</v>
      </c>
      <c r="I668">
        <f t="shared" si="84"/>
        <v>0</v>
      </c>
      <c r="J668" t="s">
        <v>1074</v>
      </c>
      <c r="K668" s="5">
        <v>10</v>
      </c>
      <c r="L668" t="str">
        <f>Table_DataFromNL[[#This Row],[PROFILECODE]]&amp;"-"&amp;Table_DataFromNL[[#This Row],[RULENAME]]</f>
        <v>CP136-Unit above 250 mL/underdraw</v>
      </c>
      <c r="M668" t="e">
        <f t="shared" si="85"/>
        <v>#N/A</v>
      </c>
      <c r="N668" t="e">
        <f t="shared" si="86"/>
        <v>#N/A</v>
      </c>
    </row>
    <row r="669" spans="1:14" hidden="1" x14ac:dyDescent="0.45">
      <c r="A669" t="str">
        <f t="shared" si="87"/>
        <v>CP136-RETURN - Buddy referral  -BONUS</v>
      </c>
      <c r="B669" t="s">
        <v>723</v>
      </c>
      <c r="C669" t="str">
        <f t="shared" si="80"/>
        <v>Urbana</v>
      </c>
      <c r="D669" t="str">
        <f t="shared" si="81"/>
        <v>Y</v>
      </c>
      <c r="E669" t="s">
        <v>1140</v>
      </c>
      <c r="F669" t="str">
        <f t="shared" si="82"/>
        <v>RETURN - Buddy referral  -BONUS</v>
      </c>
      <c r="G669" t="str">
        <f t="shared" si="83"/>
        <v>Marketing</v>
      </c>
      <c r="H669" t="s">
        <v>73</v>
      </c>
      <c r="I669">
        <f t="shared" si="84"/>
        <v>50</v>
      </c>
      <c r="J669" t="s">
        <v>1112</v>
      </c>
      <c r="K669" s="5">
        <v>50</v>
      </c>
      <c r="L669" t="str">
        <f>Table_DataFromNL[[#This Row],[PROFILECODE]]&amp;"-"&amp;Table_DataFromNL[[#This Row],[RULENAME]]</f>
        <v>CP136-Referral</v>
      </c>
      <c r="M669" t="str">
        <f t="shared" si="85"/>
        <v>CP136-RETURN - Buddy referral  -BONUS</v>
      </c>
      <c r="N669" t="e">
        <f t="shared" si="86"/>
        <v>#N/A</v>
      </c>
    </row>
    <row r="670" spans="1:14" hidden="1" x14ac:dyDescent="0.45">
      <c r="A670" t="str">
        <f t="shared" si="87"/>
        <v>CP136-P Anti-D Pre-Existing Standard</v>
      </c>
      <c r="B670" t="s">
        <v>723</v>
      </c>
      <c r="C670" t="str">
        <f t="shared" si="80"/>
        <v>Urbana</v>
      </c>
      <c r="D670" t="str">
        <f t="shared" si="81"/>
        <v>Y</v>
      </c>
      <c r="E670" t="s">
        <v>1140</v>
      </c>
      <c r="F670" t="str">
        <f t="shared" si="82"/>
        <v>P Anti-D Pre-Existing Standard</v>
      </c>
      <c r="G670" t="str">
        <f t="shared" si="83"/>
        <v>Specialty</v>
      </c>
      <c r="H670" t="s">
        <v>946</v>
      </c>
      <c r="I670" t="str">
        <f t="shared" si="84"/>
        <v>RETURN - 1st don of the week -STD</v>
      </c>
      <c r="J670" t="s">
        <v>1113</v>
      </c>
      <c r="K670" s="5">
        <v>50</v>
      </c>
      <c r="L670" t="str">
        <f>Table_DataFromNL[[#This Row],[PROFILECODE]]&amp;"-"&amp;Table_DataFromNL[[#This Row],[RULENAME]]</f>
        <v>CP136-P Anti-D Pre-Existing Standard</v>
      </c>
      <c r="M670" t="str">
        <f t="shared" si="85"/>
        <v>CP136-P Anti-D Pre-Existing Standard</v>
      </c>
      <c r="N670" t="str">
        <f t="shared" si="86"/>
        <v>CP136-P Anti-D Pre-Existing Standard</v>
      </c>
    </row>
    <row r="671" spans="1:14" hidden="1" x14ac:dyDescent="0.45">
      <c r="A671" t="str">
        <f t="shared" si="87"/>
        <v>CP136-P NORM KIG 10 Standard</v>
      </c>
      <c r="B671" t="s">
        <v>723</v>
      </c>
      <c r="C671" t="str">
        <f t="shared" si="80"/>
        <v>Urbana</v>
      </c>
      <c r="D671" t="str">
        <f t="shared" si="81"/>
        <v>Y</v>
      </c>
      <c r="E671" t="s">
        <v>1140</v>
      </c>
      <c r="F671" t="str">
        <f t="shared" si="82"/>
        <v>P NORM KIG 10 Standard</v>
      </c>
      <c r="G671" t="str">
        <f t="shared" si="83"/>
        <v>Specialty</v>
      </c>
      <c r="H671" t="s">
        <v>950</v>
      </c>
      <c r="I671" t="str">
        <f t="shared" si="84"/>
        <v>RETURN - 1st don of the week -STD</v>
      </c>
      <c r="J671" t="s">
        <v>1113</v>
      </c>
      <c r="K671" s="5">
        <v>45</v>
      </c>
      <c r="L671" t="str">
        <f>Table_DataFromNL[[#This Row],[PROFILECODE]]&amp;"-"&amp;Table_DataFromNL[[#This Row],[RULENAME]]</f>
        <v>CP136-P NORM KIG 10 Standard</v>
      </c>
      <c r="M671" t="str">
        <f t="shared" si="85"/>
        <v>CP136-P NORM KIG 10 Standard</v>
      </c>
      <c r="N671" t="str">
        <f t="shared" si="86"/>
        <v>CP136-P NORM KIG 10 Standard</v>
      </c>
    </row>
    <row r="672" spans="1:14" hidden="1" x14ac:dyDescent="0.45">
      <c r="A672" t="str">
        <f t="shared" si="87"/>
        <v>CP136-P NORM KIG 10-1 Standard</v>
      </c>
      <c r="B672" t="s">
        <v>723</v>
      </c>
      <c r="C672" t="str">
        <f t="shared" si="80"/>
        <v>Urbana</v>
      </c>
      <c r="D672" t="str">
        <f t="shared" si="81"/>
        <v>Y</v>
      </c>
      <c r="E672" t="s">
        <v>1140</v>
      </c>
      <c r="F672" t="str">
        <f t="shared" si="82"/>
        <v>P NORM KIG 10-1 Standard</v>
      </c>
      <c r="G672" t="str">
        <f t="shared" si="83"/>
        <v>Specialty</v>
      </c>
      <c r="H672" t="s">
        <v>951</v>
      </c>
      <c r="I672" t="str">
        <f t="shared" si="84"/>
        <v>RETURN - 1st don of the week -STD</v>
      </c>
      <c r="J672" t="s">
        <v>1113</v>
      </c>
      <c r="K672" s="5">
        <v>45</v>
      </c>
      <c r="L672" t="str">
        <f>Table_DataFromNL[[#This Row],[PROFILECODE]]&amp;"-"&amp;Table_DataFromNL[[#This Row],[RULENAME]]</f>
        <v>CP136-P NORM KIG 10-1 Standard</v>
      </c>
      <c r="M672" t="str">
        <f t="shared" si="85"/>
        <v>CP136-P NORM KIG 10-1 Standard</v>
      </c>
      <c r="N672" t="str">
        <f t="shared" si="86"/>
        <v>CP136-P NORM KIG 10-1 Standard</v>
      </c>
    </row>
    <row r="673" spans="1:14" hidden="1" x14ac:dyDescent="0.45">
      <c r="A673" t="str">
        <f t="shared" si="87"/>
        <v>CP136-P NORM KIG 10-2 Standard</v>
      </c>
      <c r="B673" t="s">
        <v>723</v>
      </c>
      <c r="C673" t="str">
        <f t="shared" si="80"/>
        <v>Urbana</v>
      </c>
      <c r="D673" t="str">
        <f t="shared" si="81"/>
        <v>Y</v>
      </c>
      <c r="E673" t="s">
        <v>1140</v>
      </c>
      <c r="F673" t="str">
        <f t="shared" si="82"/>
        <v>P NORM KIG 10-2 Standard</v>
      </c>
      <c r="G673" t="str">
        <f t="shared" si="83"/>
        <v>Specialty</v>
      </c>
      <c r="H673" t="s">
        <v>952</v>
      </c>
      <c r="I673" t="str">
        <f t="shared" si="84"/>
        <v>RETURN - 1st don of the week -STD</v>
      </c>
      <c r="J673" t="s">
        <v>1113</v>
      </c>
      <c r="K673" s="5">
        <v>45</v>
      </c>
      <c r="L673" t="str">
        <f>Table_DataFromNL[[#This Row],[PROFILECODE]]&amp;"-"&amp;Table_DataFromNL[[#This Row],[RULENAME]]</f>
        <v>CP136-P NORM KIG 10-2 Standard</v>
      </c>
      <c r="M673" t="str">
        <f t="shared" si="85"/>
        <v>CP136-P NORM KIG 10-2 Standard</v>
      </c>
      <c r="N673" t="str">
        <f t="shared" si="86"/>
        <v>CP136-P NORM KIG 10-2 Standard</v>
      </c>
    </row>
    <row r="674" spans="1:14" hidden="1" x14ac:dyDescent="0.45">
      <c r="A674" t="str">
        <f t="shared" si="87"/>
        <v>CP136-P NORM KIG 10-3 Standard</v>
      </c>
      <c r="B674" t="s">
        <v>723</v>
      </c>
      <c r="C674" t="str">
        <f t="shared" si="80"/>
        <v>Urbana</v>
      </c>
      <c r="D674" t="str">
        <f t="shared" si="81"/>
        <v>Y</v>
      </c>
      <c r="E674" t="s">
        <v>1140</v>
      </c>
      <c r="F674" t="str">
        <f t="shared" si="82"/>
        <v>P NORM KIG 10-3 Standard</v>
      </c>
      <c r="G674" t="str">
        <f t="shared" si="83"/>
        <v>Specialty</v>
      </c>
      <c r="H674" t="s">
        <v>953</v>
      </c>
      <c r="I674" t="str">
        <f t="shared" si="84"/>
        <v>RETURN - 1st don of the week -STD</v>
      </c>
      <c r="J674" t="s">
        <v>1113</v>
      </c>
      <c r="K674" s="5">
        <v>45</v>
      </c>
      <c r="L674" t="str">
        <f>Table_DataFromNL[[#This Row],[PROFILECODE]]&amp;"-"&amp;Table_DataFromNL[[#This Row],[RULENAME]]</f>
        <v>CP136-P NORM KIG 10-3 Standard</v>
      </c>
      <c r="M674" t="str">
        <f t="shared" si="85"/>
        <v>CP136-P NORM KIG 10-3 Standard</v>
      </c>
      <c r="N674" t="str">
        <f t="shared" si="86"/>
        <v>CP136-P NORM KIG 10-3 Standard</v>
      </c>
    </row>
    <row r="675" spans="1:14" hidden="1" x14ac:dyDescent="0.45">
      <c r="A675" t="str">
        <f t="shared" si="87"/>
        <v>CP136-P NORM KIG 10-4 Standard</v>
      </c>
      <c r="B675" t="s">
        <v>723</v>
      </c>
      <c r="C675" t="str">
        <f t="shared" si="80"/>
        <v>Urbana</v>
      </c>
      <c r="D675" t="str">
        <f t="shared" si="81"/>
        <v>Y</v>
      </c>
      <c r="E675" t="s">
        <v>1140</v>
      </c>
      <c r="F675" t="str">
        <f t="shared" si="82"/>
        <v>P NORM KIG 10-4 Standard</v>
      </c>
      <c r="G675" t="str">
        <f t="shared" si="83"/>
        <v>Specialty</v>
      </c>
      <c r="H675" t="s">
        <v>954</v>
      </c>
      <c r="I675" t="str">
        <f t="shared" si="84"/>
        <v>RETURN - 1st don of the week -STD</v>
      </c>
      <c r="J675" t="s">
        <v>1113</v>
      </c>
      <c r="K675" s="5">
        <v>45</v>
      </c>
      <c r="L675" t="str">
        <f>Table_DataFromNL[[#This Row],[PROFILECODE]]&amp;"-"&amp;Table_DataFromNL[[#This Row],[RULENAME]]</f>
        <v>CP136-P NORM KIG 10-4 Standard</v>
      </c>
      <c r="M675" t="str">
        <f t="shared" si="85"/>
        <v>CP136-P NORM KIG 10-4 Standard</v>
      </c>
      <c r="N675" t="str">
        <f t="shared" si="86"/>
        <v>CP136-P NORM KIG 10-4 Standard</v>
      </c>
    </row>
    <row r="676" spans="1:14" hidden="1" x14ac:dyDescent="0.45">
      <c r="A676" t="str">
        <f t="shared" si="87"/>
        <v>CP136-RETURN - 1st don of the week -STD</v>
      </c>
      <c r="B676" t="s">
        <v>723</v>
      </c>
      <c r="C676" t="str">
        <f t="shared" si="80"/>
        <v>Urbana</v>
      </c>
      <c r="D676" t="str">
        <f t="shared" si="81"/>
        <v>Y</v>
      </c>
      <c r="E676" t="s">
        <v>1140</v>
      </c>
      <c r="F676" t="str">
        <f t="shared" si="82"/>
        <v>RETURN - 1st don of the week -STD</v>
      </c>
      <c r="G676" t="str">
        <f t="shared" si="83"/>
        <v>Marketing</v>
      </c>
      <c r="H676" t="s">
        <v>1114</v>
      </c>
      <c r="I676">
        <f t="shared" si="84"/>
        <v>0</v>
      </c>
      <c r="J676" t="s">
        <v>1113</v>
      </c>
      <c r="K676" s="5">
        <v>45</v>
      </c>
      <c r="L676" t="str">
        <f>Table_DataFromNL[[#This Row],[PROFILECODE]]&amp;"-"&amp;Table_DataFromNL[[#This Row],[RULENAME]]</f>
        <v>CP136-P NSP NONEU Standard</v>
      </c>
      <c r="M676" t="str">
        <f t="shared" si="85"/>
        <v>CP136-RETURN - 1st don of the week -STD</v>
      </c>
      <c r="N676" t="e">
        <f t="shared" si="86"/>
        <v>#N/A</v>
      </c>
    </row>
    <row r="677" spans="1:14" hidden="1" x14ac:dyDescent="0.45">
      <c r="A677" t="str">
        <f t="shared" si="87"/>
        <v>CP136-RETURN - 1st don of the week -STD</v>
      </c>
      <c r="B677" t="s">
        <v>723</v>
      </c>
      <c r="C677" t="str">
        <f t="shared" si="80"/>
        <v>Urbana</v>
      </c>
      <c r="D677" t="str">
        <f t="shared" si="81"/>
        <v>Y</v>
      </c>
      <c r="E677" t="s">
        <v>1140</v>
      </c>
      <c r="F677" t="str">
        <f t="shared" si="82"/>
        <v>RETURN - 1st don of the week -STD</v>
      </c>
      <c r="G677" t="str">
        <f t="shared" si="83"/>
        <v>Marketing</v>
      </c>
      <c r="H677" t="s">
        <v>1115</v>
      </c>
      <c r="I677">
        <f t="shared" si="84"/>
        <v>23</v>
      </c>
      <c r="J677" t="s">
        <v>1113</v>
      </c>
      <c r="K677" s="5">
        <v>45</v>
      </c>
      <c r="L677" t="str">
        <f>Table_DataFromNL[[#This Row],[PROFILECODE]]&amp;"-"&amp;Table_DataFromNL[[#This Row],[RULENAME]]</f>
        <v>CP136-P NSP NS Standard</v>
      </c>
      <c r="M677" t="str">
        <f t="shared" si="85"/>
        <v>CP136-RETURN - 1st don of the week -STD</v>
      </c>
      <c r="N677" t="e">
        <f t="shared" si="86"/>
        <v>#N/A</v>
      </c>
    </row>
    <row r="678" spans="1:14" hidden="1" x14ac:dyDescent="0.45">
      <c r="A678" t="str">
        <f t="shared" si="87"/>
        <v>CP136-P Normal Source PL Standard</v>
      </c>
      <c r="B678" t="s">
        <v>723</v>
      </c>
      <c r="C678" t="str">
        <f t="shared" si="80"/>
        <v>Urbana</v>
      </c>
      <c r="D678" t="str">
        <f t="shared" si="81"/>
        <v>Y</v>
      </c>
      <c r="E678" t="s">
        <v>1140</v>
      </c>
      <c r="F678" t="str">
        <f t="shared" si="82"/>
        <v>P Normal Source PL Standard</v>
      </c>
      <c r="G678" t="str">
        <f t="shared" si="83"/>
        <v>Marketing</v>
      </c>
      <c r="H678" t="s">
        <v>1033</v>
      </c>
      <c r="I678">
        <f t="shared" si="84"/>
        <v>0</v>
      </c>
      <c r="J678" t="s">
        <v>1113</v>
      </c>
      <c r="K678" s="5">
        <v>45</v>
      </c>
      <c r="L678" t="str">
        <f>Table_DataFromNL[[#This Row],[PROFILECODE]]&amp;"-"&amp;Table_DataFromNL[[#This Row],[RULENAME]]</f>
        <v>CP136-P Normal Source PL Standard</v>
      </c>
      <c r="M678" t="e">
        <f t="shared" si="85"/>
        <v>#N/A</v>
      </c>
      <c r="N678" t="e">
        <f t="shared" si="86"/>
        <v>#N/A</v>
      </c>
    </row>
    <row r="679" spans="1:14" hidden="1" x14ac:dyDescent="0.45">
      <c r="A679" t="str">
        <f t="shared" si="87"/>
        <v>CP136-P RSV Pre-Existing Standard</v>
      </c>
      <c r="B679" t="s">
        <v>723</v>
      </c>
      <c r="C679" t="str">
        <f t="shared" si="80"/>
        <v>Urbana</v>
      </c>
      <c r="D679" t="str">
        <f t="shared" si="81"/>
        <v>Y</v>
      </c>
      <c r="E679" t="s">
        <v>1140</v>
      </c>
      <c r="F679" t="str">
        <f t="shared" si="82"/>
        <v>P RSV Pre-Existing Standard</v>
      </c>
      <c r="G679" t="str">
        <f t="shared" si="83"/>
        <v>Specialty</v>
      </c>
      <c r="H679" t="s">
        <v>955</v>
      </c>
      <c r="I679" t="str">
        <f t="shared" si="84"/>
        <v>RETURN - 1st don of the week -STD</v>
      </c>
      <c r="J679" t="s">
        <v>1113</v>
      </c>
      <c r="K679" s="5">
        <v>45</v>
      </c>
      <c r="L679" t="str">
        <f>Table_DataFromNL[[#This Row],[PROFILECODE]]&amp;"-"&amp;Table_DataFromNL[[#This Row],[RULENAME]]</f>
        <v>CP136-P RSV Pre-Existing Standard</v>
      </c>
      <c r="M679" t="str">
        <f t="shared" si="85"/>
        <v>CP136-P RSV Pre-Existing Standard</v>
      </c>
      <c r="N679" t="str">
        <f t="shared" si="86"/>
        <v>CP136-P RSV Pre-Existing Standard</v>
      </c>
    </row>
    <row r="680" spans="1:14" hidden="1" x14ac:dyDescent="0.45">
      <c r="A680" t="str">
        <f t="shared" si="87"/>
        <v>CP138-1st Responder-Medical</v>
      </c>
      <c r="B680" t="s">
        <v>366</v>
      </c>
      <c r="C680" t="str">
        <f t="shared" si="80"/>
        <v>Cinnaminson</v>
      </c>
      <c r="D680" t="str">
        <f t="shared" si="81"/>
        <v>Y</v>
      </c>
      <c r="E680" t="s">
        <v>1143</v>
      </c>
      <c r="F680" t="str">
        <f t="shared" si="82"/>
        <v>1st Responder-Medical</v>
      </c>
      <c r="G680">
        <f t="shared" si="83"/>
        <v>0</v>
      </c>
      <c r="H680" t="s">
        <v>1053</v>
      </c>
      <c r="I680">
        <f t="shared" si="84"/>
        <v>0</v>
      </c>
      <c r="J680" t="s">
        <v>1054</v>
      </c>
      <c r="K680" s="5">
        <v>5</v>
      </c>
      <c r="L680" t="str">
        <f>Table_DataFromNL[[#This Row],[PROFILECODE]]&amp;"-"&amp;Table_DataFromNL[[#This Row],[RULENAME]]</f>
        <v>CP138-1st Responder-Medical</v>
      </c>
      <c r="M680" t="e">
        <f t="shared" si="85"/>
        <v>#N/A</v>
      </c>
      <c r="N680" t="e">
        <f t="shared" si="86"/>
        <v>#N/A</v>
      </c>
    </row>
    <row r="681" spans="1:14" hidden="1" x14ac:dyDescent="0.45">
      <c r="A681" t="str">
        <f t="shared" si="87"/>
        <v>CP138-2X Week P NORM KIG10-1</v>
      </c>
      <c r="B681" t="s">
        <v>366</v>
      </c>
      <c r="C681" t="str">
        <f t="shared" si="80"/>
        <v>Cinnaminson</v>
      </c>
      <c r="D681" t="str">
        <f t="shared" si="81"/>
        <v>Y</v>
      </c>
      <c r="E681" t="s">
        <v>1143</v>
      </c>
      <c r="F681" t="str">
        <f t="shared" si="82"/>
        <v>2X Week P NORM KIG10-1</v>
      </c>
      <c r="G681" t="str">
        <f t="shared" si="83"/>
        <v>Specialty</v>
      </c>
      <c r="H681" t="s">
        <v>1005</v>
      </c>
      <c r="I681" t="str">
        <f t="shared" si="84"/>
        <v>RETURN - 2nd don of the week -BONUS</v>
      </c>
      <c r="J681" t="s">
        <v>1054</v>
      </c>
      <c r="K681" s="5">
        <v>45</v>
      </c>
      <c r="L681" t="str">
        <f>Table_DataFromNL[[#This Row],[PROFILECODE]]&amp;"-"&amp;Table_DataFromNL[[#This Row],[RULENAME]]</f>
        <v>CP138-2X Week P NORM KIG10-1</v>
      </c>
      <c r="M681" t="e">
        <f t="shared" si="85"/>
        <v>#N/A</v>
      </c>
      <c r="N681" t="e">
        <f t="shared" si="86"/>
        <v>#N/A</v>
      </c>
    </row>
    <row r="682" spans="1:14" hidden="1" x14ac:dyDescent="0.45">
      <c r="A682" t="str">
        <f t="shared" si="87"/>
        <v>CP138-2X Week P NORM KIG10_0</v>
      </c>
      <c r="B682" t="s">
        <v>366</v>
      </c>
      <c r="C682" t="str">
        <f t="shared" si="80"/>
        <v>Cinnaminson</v>
      </c>
      <c r="D682" t="str">
        <f t="shared" si="81"/>
        <v>Y</v>
      </c>
      <c r="E682" t="s">
        <v>1143</v>
      </c>
      <c r="F682" t="str">
        <f t="shared" si="82"/>
        <v>2X Week P NORM KIG10_0</v>
      </c>
      <c r="G682" t="str">
        <f t="shared" si="83"/>
        <v>Specialty</v>
      </c>
      <c r="H682" t="s">
        <v>1001</v>
      </c>
      <c r="I682" t="str">
        <f t="shared" si="84"/>
        <v>RETURN - 2nd don of the week -BONUS</v>
      </c>
      <c r="J682" t="s">
        <v>1054</v>
      </c>
      <c r="K682" s="5">
        <v>55</v>
      </c>
      <c r="L682" t="str">
        <f>Table_DataFromNL[[#This Row],[PROFILECODE]]&amp;"-"&amp;Table_DataFromNL[[#This Row],[RULENAME]]</f>
        <v>CP138-2X Week P NORM KIG10_0</v>
      </c>
      <c r="M682" t="e">
        <f t="shared" si="85"/>
        <v>#N/A</v>
      </c>
      <c r="N682" t="e">
        <f t="shared" si="86"/>
        <v>#N/A</v>
      </c>
    </row>
    <row r="683" spans="1:14" hidden="1" x14ac:dyDescent="0.45">
      <c r="A683" t="str">
        <f t="shared" si="87"/>
        <v>CP138-2X Week P NORM KIG10_2</v>
      </c>
      <c r="B683" t="s">
        <v>366</v>
      </c>
      <c r="C683" t="str">
        <f t="shared" si="80"/>
        <v>Cinnaminson</v>
      </c>
      <c r="D683" t="str">
        <f t="shared" si="81"/>
        <v>Y</v>
      </c>
      <c r="E683" t="s">
        <v>1143</v>
      </c>
      <c r="F683" t="str">
        <f t="shared" si="82"/>
        <v>2X Week P NORM KIG10_2</v>
      </c>
      <c r="G683" t="str">
        <f t="shared" si="83"/>
        <v>Specialty</v>
      </c>
      <c r="H683" t="s">
        <v>1002</v>
      </c>
      <c r="I683" t="str">
        <f t="shared" si="84"/>
        <v>RETURN - 2nd don of the week -BONUS</v>
      </c>
      <c r="J683" t="s">
        <v>1054</v>
      </c>
      <c r="K683" s="5">
        <v>45</v>
      </c>
      <c r="L683" t="str">
        <f>Table_DataFromNL[[#This Row],[PROFILECODE]]&amp;"-"&amp;Table_DataFromNL[[#This Row],[RULENAME]]</f>
        <v>CP138-2X Week P NORM KIG10_2</v>
      </c>
      <c r="M683" t="e">
        <f t="shared" si="85"/>
        <v>#N/A</v>
      </c>
      <c r="N683" t="e">
        <f t="shared" si="86"/>
        <v>#N/A</v>
      </c>
    </row>
    <row r="684" spans="1:14" hidden="1" x14ac:dyDescent="0.45">
      <c r="A684" t="str">
        <f t="shared" si="87"/>
        <v>CP138-2X Week P NORM KIG10_3</v>
      </c>
      <c r="B684" t="s">
        <v>366</v>
      </c>
      <c r="C684" t="str">
        <f t="shared" si="80"/>
        <v>Cinnaminson</v>
      </c>
      <c r="D684" t="str">
        <f t="shared" si="81"/>
        <v>Y</v>
      </c>
      <c r="E684" t="s">
        <v>1143</v>
      </c>
      <c r="F684" t="str">
        <f t="shared" si="82"/>
        <v>2X Week P NORM KIG10_3</v>
      </c>
      <c r="G684" t="str">
        <f t="shared" si="83"/>
        <v>Specialty</v>
      </c>
      <c r="H684" t="s">
        <v>1003</v>
      </c>
      <c r="I684" t="str">
        <f t="shared" si="84"/>
        <v>RETURN - 2nd don of the week -BONUS</v>
      </c>
      <c r="J684" t="s">
        <v>1054</v>
      </c>
      <c r="K684" s="5">
        <v>45</v>
      </c>
      <c r="L684" t="str">
        <f>Table_DataFromNL[[#This Row],[PROFILECODE]]&amp;"-"&amp;Table_DataFromNL[[#This Row],[RULENAME]]</f>
        <v>CP138-2X Week P NORM KIG10_3</v>
      </c>
      <c r="M684" t="e">
        <f t="shared" si="85"/>
        <v>#N/A</v>
      </c>
      <c r="N684" t="e">
        <f t="shared" si="86"/>
        <v>#N/A</v>
      </c>
    </row>
    <row r="685" spans="1:14" hidden="1" x14ac:dyDescent="0.45">
      <c r="A685" t="str">
        <f t="shared" si="87"/>
        <v>CP138-2X Week P NORM KIG10_4</v>
      </c>
      <c r="B685" t="s">
        <v>366</v>
      </c>
      <c r="C685" t="str">
        <f t="shared" si="80"/>
        <v>Cinnaminson</v>
      </c>
      <c r="D685" t="str">
        <f t="shared" si="81"/>
        <v>Y</v>
      </c>
      <c r="E685" t="s">
        <v>1143</v>
      </c>
      <c r="F685" t="str">
        <f t="shared" si="82"/>
        <v>2X Week P NORM KIG10_4</v>
      </c>
      <c r="G685" t="str">
        <f t="shared" si="83"/>
        <v>Specialty</v>
      </c>
      <c r="H685" t="s">
        <v>1004</v>
      </c>
      <c r="I685" t="str">
        <f t="shared" si="84"/>
        <v>RETURN - 2nd don of the week -BONUS</v>
      </c>
      <c r="J685" t="s">
        <v>1054</v>
      </c>
      <c r="K685" s="5">
        <v>45</v>
      </c>
      <c r="L685" t="str">
        <f>Table_DataFromNL[[#This Row],[PROFILECODE]]&amp;"-"&amp;Table_DataFromNL[[#This Row],[RULENAME]]</f>
        <v>CP138-2X Week P NORM KIG10_4</v>
      </c>
      <c r="M685" t="e">
        <f t="shared" si="85"/>
        <v>#N/A</v>
      </c>
      <c r="N685" t="e">
        <f t="shared" si="86"/>
        <v>#N/A</v>
      </c>
    </row>
    <row r="686" spans="1:14" hidden="1" x14ac:dyDescent="0.45">
      <c r="A686" t="str">
        <f t="shared" si="87"/>
        <v>CP138-RETURN - 2nd don of the week -BONUS</v>
      </c>
      <c r="B686" t="s">
        <v>366</v>
      </c>
      <c r="C686" t="str">
        <f t="shared" si="80"/>
        <v>Cinnaminson</v>
      </c>
      <c r="D686" t="str">
        <f t="shared" si="81"/>
        <v>Y</v>
      </c>
      <c r="E686" t="s">
        <v>1143</v>
      </c>
      <c r="F686" t="str">
        <f t="shared" si="82"/>
        <v>RETURN - 2nd don of the week -BONUS</v>
      </c>
      <c r="G686" t="str">
        <f t="shared" si="83"/>
        <v>Marketing</v>
      </c>
      <c r="H686" t="s">
        <v>1055</v>
      </c>
      <c r="I686">
        <f t="shared" si="84"/>
        <v>26</v>
      </c>
      <c r="J686" t="s">
        <v>1054</v>
      </c>
      <c r="K686" s="5">
        <v>45</v>
      </c>
      <c r="L686" t="str">
        <f>Table_DataFromNL[[#This Row],[PROFILECODE]]&amp;"-"&amp;Table_DataFromNL[[#This Row],[RULENAME]]</f>
        <v>CP138-2X Week P NSP NS</v>
      </c>
      <c r="M686" t="str">
        <f t="shared" si="85"/>
        <v>CP138-RETURN - 2nd don of the week -BONUS</v>
      </c>
      <c r="N686" t="e">
        <f t="shared" si="86"/>
        <v>#N/A</v>
      </c>
    </row>
    <row r="687" spans="1:14" hidden="1" x14ac:dyDescent="0.45">
      <c r="A687" t="str">
        <f t="shared" si="87"/>
        <v>CP138-RETURN - 2nd don of the week -BONUS</v>
      </c>
      <c r="B687" t="s">
        <v>366</v>
      </c>
      <c r="C687" t="str">
        <f t="shared" si="80"/>
        <v>Cinnaminson</v>
      </c>
      <c r="D687" t="str">
        <f t="shared" si="81"/>
        <v>Y</v>
      </c>
      <c r="E687" t="s">
        <v>1143</v>
      </c>
      <c r="F687" t="str">
        <f t="shared" si="82"/>
        <v>RETURN - 2nd don of the week -BONUS</v>
      </c>
      <c r="G687" t="str">
        <f t="shared" si="83"/>
        <v>Marketing</v>
      </c>
      <c r="H687" t="s">
        <v>1056</v>
      </c>
      <c r="I687" t="str">
        <f t="shared" si="84"/>
        <v>RETURN - 2nd don of the week -BONUS</v>
      </c>
      <c r="J687" t="s">
        <v>1054</v>
      </c>
      <c r="K687" s="5">
        <v>45</v>
      </c>
      <c r="L687" t="str">
        <f>Table_DataFromNL[[#This Row],[PROFILECODE]]&amp;"-"&amp;Table_DataFromNL[[#This Row],[RULENAME]]</f>
        <v>CP138-2X Week P NSP Non EU</v>
      </c>
      <c r="M687" t="str">
        <f t="shared" si="85"/>
        <v>CP138-RETURN - 2nd don of the week -BONUS</v>
      </c>
      <c r="N687" t="e">
        <f t="shared" si="86"/>
        <v>#N/A</v>
      </c>
    </row>
    <row r="688" spans="1:14" hidden="1" x14ac:dyDescent="0.45">
      <c r="A688" t="str">
        <f t="shared" si="87"/>
        <v>CP138-2X Week P Normal Source PL</v>
      </c>
      <c r="B688" t="s">
        <v>366</v>
      </c>
      <c r="C688" t="str">
        <f t="shared" si="80"/>
        <v>Cinnaminson</v>
      </c>
      <c r="D688" t="str">
        <f t="shared" si="81"/>
        <v>Y</v>
      </c>
      <c r="E688" t="s">
        <v>1143</v>
      </c>
      <c r="F688" t="str">
        <f t="shared" si="82"/>
        <v>2X Week P Normal Source PL</v>
      </c>
      <c r="G688" t="str">
        <f t="shared" si="83"/>
        <v>Specialty</v>
      </c>
      <c r="H688" t="s">
        <v>1026</v>
      </c>
      <c r="I688" t="str">
        <f t="shared" si="84"/>
        <v>RETURN - 2nd don of the week -BONUS</v>
      </c>
      <c r="J688" t="s">
        <v>1054</v>
      </c>
      <c r="K688" s="5">
        <v>55</v>
      </c>
      <c r="L688" t="str">
        <f>Table_DataFromNL[[#This Row],[PROFILECODE]]&amp;"-"&amp;Table_DataFromNL[[#This Row],[RULENAME]]</f>
        <v>CP138-2X Week P Normal Source PL</v>
      </c>
      <c r="M688" t="e">
        <f t="shared" si="85"/>
        <v>#N/A</v>
      </c>
      <c r="N688" t="e">
        <f t="shared" si="86"/>
        <v>#N/A</v>
      </c>
    </row>
    <row r="689" spans="1:14" hidden="1" x14ac:dyDescent="0.45">
      <c r="A689" t="str">
        <f t="shared" si="87"/>
        <v>CP138-2X Week P Pre-VIP NS</v>
      </c>
      <c r="B689" t="s">
        <v>366</v>
      </c>
      <c r="C689" t="str">
        <f t="shared" si="80"/>
        <v>Cinnaminson</v>
      </c>
      <c r="D689" t="str">
        <f t="shared" si="81"/>
        <v>Y</v>
      </c>
      <c r="E689" t="s">
        <v>1143</v>
      </c>
      <c r="F689" t="str">
        <f t="shared" si="82"/>
        <v>2X Week P Pre-VIP NS</v>
      </c>
      <c r="G689" t="str">
        <f t="shared" si="83"/>
        <v>Specialty</v>
      </c>
      <c r="H689" t="s">
        <v>1006</v>
      </c>
      <c r="I689" t="str">
        <f t="shared" si="84"/>
        <v>RETURN - 2nd don of the week -BONUS</v>
      </c>
      <c r="J689" t="s">
        <v>1054</v>
      </c>
      <c r="K689" s="5">
        <v>45</v>
      </c>
      <c r="L689" t="str">
        <f>Table_DataFromNL[[#This Row],[PROFILECODE]]&amp;"-"&amp;Table_DataFromNL[[#This Row],[RULENAME]]</f>
        <v>CP138-2X Week P Pre-VIP NS</v>
      </c>
      <c r="M689" t="str">
        <f t="shared" si="85"/>
        <v>CP138-2X Week P Pre-VIP NS</v>
      </c>
      <c r="N689" t="str">
        <f t="shared" si="86"/>
        <v>CP138-2X Week P Pre-VIP NS</v>
      </c>
    </row>
    <row r="690" spans="1:14" hidden="1" x14ac:dyDescent="0.45">
      <c r="A690" t="str">
        <f t="shared" si="87"/>
        <v>CP138-2X Week P RSV Pre-Existing</v>
      </c>
      <c r="B690" t="s">
        <v>366</v>
      </c>
      <c r="C690" t="str">
        <f t="shared" si="80"/>
        <v>Cinnaminson</v>
      </c>
      <c r="D690" t="str">
        <f t="shared" si="81"/>
        <v>Y</v>
      </c>
      <c r="E690" t="s">
        <v>1143</v>
      </c>
      <c r="F690" t="str">
        <f t="shared" si="82"/>
        <v>2X Week P RSV Pre-Existing</v>
      </c>
      <c r="G690" t="str">
        <f t="shared" si="83"/>
        <v>Specialty</v>
      </c>
      <c r="H690" t="s">
        <v>945</v>
      </c>
      <c r="I690" t="str">
        <f t="shared" si="84"/>
        <v>RETURN - 2nd don of the week -BONUS</v>
      </c>
      <c r="J690" t="s">
        <v>1054</v>
      </c>
      <c r="K690" s="5">
        <v>55</v>
      </c>
      <c r="L690" t="str">
        <f>Table_DataFromNL[[#This Row],[PROFILECODE]]&amp;"-"&amp;Table_DataFromNL[[#This Row],[RULENAME]]</f>
        <v>CP138-2X Week P RSV Pre-Existing</v>
      </c>
      <c r="M690" t="str">
        <f t="shared" si="85"/>
        <v>CP138-2X Week P RSV Pre-Existing</v>
      </c>
      <c r="N690" t="str">
        <f t="shared" si="86"/>
        <v>CP138-2X Week P RSV Pre-Existing</v>
      </c>
    </row>
    <row r="691" spans="1:14" hidden="1" x14ac:dyDescent="0.45">
      <c r="A691" t="str">
        <f t="shared" si="87"/>
        <v>CP138-2X Week P VIP A</v>
      </c>
      <c r="B691" t="s">
        <v>366</v>
      </c>
      <c r="C691" t="str">
        <f t="shared" si="80"/>
        <v>Cinnaminson</v>
      </c>
      <c r="D691" t="str">
        <f t="shared" si="81"/>
        <v>Y</v>
      </c>
      <c r="E691" t="s">
        <v>1143</v>
      </c>
      <c r="F691" t="str">
        <f t="shared" si="82"/>
        <v>2X Week P VIP A</v>
      </c>
      <c r="G691" t="str">
        <f t="shared" si="83"/>
        <v>Specialty</v>
      </c>
      <c r="H691" t="s">
        <v>1007</v>
      </c>
      <c r="I691" t="str">
        <f t="shared" si="84"/>
        <v>RETURN - 2nd don of the week -BONUS</v>
      </c>
      <c r="J691" t="s">
        <v>1054</v>
      </c>
      <c r="K691" s="5">
        <v>45</v>
      </c>
      <c r="L691" t="str">
        <f>Table_DataFromNL[[#This Row],[PROFILECODE]]&amp;"-"&amp;Table_DataFromNL[[#This Row],[RULENAME]]</f>
        <v>CP138-2X Week P VIP A</v>
      </c>
      <c r="M691" t="str">
        <f t="shared" si="85"/>
        <v>CP138-2X Week P VIP A</v>
      </c>
      <c r="N691" t="str">
        <f t="shared" si="86"/>
        <v>CP138-2X Week P VIP A</v>
      </c>
    </row>
    <row r="692" spans="1:14" hidden="1" x14ac:dyDescent="0.45">
      <c r="A692" t="str">
        <f t="shared" si="87"/>
        <v>CP138-2X Week P VIP AB</v>
      </c>
      <c r="B692" t="s">
        <v>366</v>
      </c>
      <c r="C692" t="str">
        <f t="shared" si="80"/>
        <v>Cinnaminson</v>
      </c>
      <c r="D692" t="str">
        <f t="shared" si="81"/>
        <v>Y</v>
      </c>
      <c r="E692" t="s">
        <v>1143</v>
      </c>
      <c r="F692" t="str">
        <f t="shared" si="82"/>
        <v>2X Week P VIP AB</v>
      </c>
      <c r="G692" t="str">
        <f t="shared" si="83"/>
        <v>Specialty</v>
      </c>
      <c r="H692" t="s">
        <v>1008</v>
      </c>
      <c r="I692" t="str">
        <f t="shared" si="84"/>
        <v>RETURN - 2nd don of the week -BONUS</v>
      </c>
      <c r="J692" t="s">
        <v>1054</v>
      </c>
      <c r="K692" s="5">
        <v>45</v>
      </c>
      <c r="L692" t="str">
        <f>Table_DataFromNL[[#This Row],[PROFILECODE]]&amp;"-"&amp;Table_DataFromNL[[#This Row],[RULENAME]]</f>
        <v>CP138-2X Week P VIP AB</v>
      </c>
      <c r="M692" t="str">
        <f t="shared" si="85"/>
        <v>CP138-2X Week P VIP AB</v>
      </c>
      <c r="N692" t="str">
        <f t="shared" si="86"/>
        <v>CP138-2X Week P VIP AB</v>
      </c>
    </row>
    <row r="693" spans="1:14" hidden="1" x14ac:dyDescent="0.45">
      <c r="A693" t="str">
        <f t="shared" si="87"/>
        <v>CP138-RETURN - 6th don of the month -BONUS</v>
      </c>
      <c r="B693" t="s">
        <v>366</v>
      </c>
      <c r="C693" t="str">
        <f t="shared" si="80"/>
        <v>Cinnaminson</v>
      </c>
      <c r="D693" t="str">
        <f t="shared" si="81"/>
        <v>Y</v>
      </c>
      <c r="E693" t="s">
        <v>1143</v>
      </c>
      <c r="F693" t="str">
        <f t="shared" si="82"/>
        <v>RETURN - 6th don of the month -BONUS</v>
      </c>
      <c r="G693" t="str">
        <f t="shared" si="83"/>
        <v>Marketing</v>
      </c>
      <c r="H693" t="s">
        <v>1058</v>
      </c>
      <c r="I693">
        <f t="shared" si="84"/>
        <v>28</v>
      </c>
      <c r="J693" t="s">
        <v>1054</v>
      </c>
      <c r="K693" s="5">
        <v>20</v>
      </c>
      <c r="L693" t="str">
        <f>Table_DataFromNL[[#This Row],[PROFILECODE]]&amp;"-"&amp;Table_DataFromNL[[#This Row],[RULENAME]]</f>
        <v>CP138-6X Month</v>
      </c>
      <c r="M693" t="str">
        <f t="shared" si="85"/>
        <v>CP138-RETURN - 6th don of the month -BONUS</v>
      </c>
      <c r="N693" t="e">
        <f t="shared" si="86"/>
        <v>#N/A</v>
      </c>
    </row>
    <row r="694" spans="1:14" hidden="1" x14ac:dyDescent="0.45">
      <c r="A694" t="str">
        <f t="shared" si="87"/>
        <v>CP138-CRM_LAPSEDONOR_25_twice</v>
      </c>
      <c r="B694" t="s">
        <v>366</v>
      </c>
      <c r="C694" t="str">
        <f t="shared" si="80"/>
        <v>Cinnaminson</v>
      </c>
      <c r="D694" t="str">
        <f t="shared" si="81"/>
        <v>Y</v>
      </c>
      <c r="E694" t="s">
        <v>1143</v>
      </c>
      <c r="F694" t="str">
        <f t="shared" si="82"/>
        <v>CRM_LAPSEDONOR_25_twice</v>
      </c>
      <c r="G694">
        <f t="shared" si="83"/>
        <v>0</v>
      </c>
      <c r="H694" t="s">
        <v>1059</v>
      </c>
      <c r="I694">
        <f t="shared" si="84"/>
        <v>0</v>
      </c>
      <c r="J694" t="s">
        <v>1054</v>
      </c>
      <c r="K694" s="5">
        <v>25</v>
      </c>
      <c r="L694" t="str">
        <f>Table_DataFromNL[[#This Row],[PROFILECODE]]&amp;"-"&amp;Table_DataFromNL[[#This Row],[RULENAME]]</f>
        <v>CP138-CRM_LAPSEDONOR_25_twice</v>
      </c>
      <c r="M694" t="e">
        <f t="shared" si="85"/>
        <v>#N/A</v>
      </c>
      <c r="N694" t="e">
        <f t="shared" si="86"/>
        <v>#N/A</v>
      </c>
    </row>
    <row r="695" spans="1:14" hidden="1" x14ac:dyDescent="0.45">
      <c r="A695" t="str">
        <f t="shared" si="87"/>
        <v>CP138-CRM_LAPSEDONOR_50_twice</v>
      </c>
      <c r="B695" t="s">
        <v>366</v>
      </c>
      <c r="C695" t="str">
        <f t="shared" si="80"/>
        <v>Cinnaminson</v>
      </c>
      <c r="D695" t="str">
        <f t="shared" si="81"/>
        <v>Y</v>
      </c>
      <c r="E695" t="s">
        <v>1143</v>
      </c>
      <c r="F695" t="str">
        <f t="shared" si="82"/>
        <v>CRM_LAPSEDONOR_50_twice</v>
      </c>
      <c r="G695">
        <f t="shared" si="83"/>
        <v>0</v>
      </c>
      <c r="H695" t="s">
        <v>1060</v>
      </c>
      <c r="I695">
        <f t="shared" si="84"/>
        <v>0</v>
      </c>
      <c r="J695" t="s">
        <v>1054</v>
      </c>
      <c r="K695" s="5">
        <v>50</v>
      </c>
      <c r="L695" t="str">
        <f>Table_DataFromNL[[#This Row],[PROFILECODE]]&amp;"-"&amp;Table_DataFromNL[[#This Row],[RULENAME]]</f>
        <v>CP138-CRM_LAPSEDONOR_50_twice</v>
      </c>
      <c r="M695" t="e">
        <f t="shared" si="85"/>
        <v>#N/A</v>
      </c>
      <c r="N695" t="e">
        <f t="shared" si="86"/>
        <v>#N/A</v>
      </c>
    </row>
    <row r="696" spans="1:14" hidden="1" x14ac:dyDescent="0.45">
      <c r="A696" t="str">
        <f t="shared" si="87"/>
        <v>CP138-CRM_LAPSEDONOR_75_twice</v>
      </c>
      <c r="B696" t="s">
        <v>366</v>
      </c>
      <c r="C696" t="str">
        <f t="shared" si="80"/>
        <v>Cinnaminson</v>
      </c>
      <c r="D696" t="str">
        <f t="shared" si="81"/>
        <v>Y</v>
      </c>
      <c r="E696" t="s">
        <v>1143</v>
      </c>
      <c r="F696" t="str">
        <f t="shared" si="82"/>
        <v>CRM_LAPSEDONOR_75_twice</v>
      </c>
      <c r="G696">
        <f t="shared" si="83"/>
        <v>0</v>
      </c>
      <c r="H696" t="s">
        <v>1061</v>
      </c>
      <c r="I696">
        <f t="shared" si="84"/>
        <v>0</v>
      </c>
      <c r="J696" t="s">
        <v>1054</v>
      </c>
      <c r="K696" s="5">
        <v>70</v>
      </c>
      <c r="L696" t="str">
        <f>Table_DataFromNL[[#This Row],[PROFILECODE]]&amp;"-"&amp;Table_DataFromNL[[#This Row],[RULENAME]]</f>
        <v>CP138-CRM_LAPSEDONOR_75_twice</v>
      </c>
      <c r="M696" t="e">
        <f t="shared" si="85"/>
        <v>#N/A</v>
      </c>
      <c r="N696" t="e">
        <f t="shared" si="86"/>
        <v>#N/A</v>
      </c>
    </row>
    <row r="697" spans="1:14" hidden="1" x14ac:dyDescent="0.45">
      <c r="A697" t="str">
        <f t="shared" si="87"/>
        <v>CP138-College ID Standard Bonus</v>
      </c>
      <c r="B697" t="s">
        <v>366</v>
      </c>
      <c r="C697" t="str">
        <f t="shared" si="80"/>
        <v>Cinnaminson</v>
      </c>
      <c r="D697" t="str">
        <f t="shared" si="81"/>
        <v>Y</v>
      </c>
      <c r="E697" t="s">
        <v>1143</v>
      </c>
      <c r="F697" t="str">
        <f t="shared" si="82"/>
        <v>College ID Standard Bonus</v>
      </c>
      <c r="G697">
        <f t="shared" si="83"/>
        <v>0</v>
      </c>
      <c r="H697" t="s">
        <v>1062</v>
      </c>
      <c r="I697">
        <f t="shared" si="84"/>
        <v>0</v>
      </c>
      <c r="J697" t="s">
        <v>1054</v>
      </c>
      <c r="K697" s="5">
        <v>5</v>
      </c>
      <c r="L697" t="str">
        <f>Table_DataFromNL[[#This Row],[PROFILECODE]]&amp;"-"&amp;Table_DataFromNL[[#This Row],[RULENAME]]</f>
        <v>CP138-College ID Standard Bonus</v>
      </c>
      <c r="M697" t="e">
        <f t="shared" si="85"/>
        <v>#N/A</v>
      </c>
      <c r="N697" t="e">
        <f t="shared" si="86"/>
        <v>#N/A</v>
      </c>
    </row>
    <row r="698" spans="1:14" hidden="1" x14ac:dyDescent="0.45">
      <c r="A698" t="str">
        <f t="shared" si="87"/>
        <v>CP138-Employee Donor</v>
      </c>
      <c r="B698" t="s">
        <v>366</v>
      </c>
      <c r="C698" t="str">
        <f t="shared" si="80"/>
        <v>Cinnaminson</v>
      </c>
      <c r="D698" t="str">
        <f t="shared" si="81"/>
        <v>Y</v>
      </c>
      <c r="E698" t="s">
        <v>1143</v>
      </c>
      <c r="F698" t="str">
        <f t="shared" si="82"/>
        <v>Employee Donor</v>
      </c>
      <c r="G698">
        <f t="shared" si="83"/>
        <v>0</v>
      </c>
      <c r="H698" t="s">
        <v>1063</v>
      </c>
      <c r="I698">
        <f t="shared" si="84"/>
        <v>0</v>
      </c>
      <c r="J698" t="s">
        <v>1054</v>
      </c>
      <c r="K698" s="5">
        <v>90</v>
      </c>
      <c r="L698" t="str">
        <f>Table_DataFromNL[[#This Row],[PROFILECODE]]&amp;"-"&amp;Table_DataFromNL[[#This Row],[RULENAME]]</f>
        <v>CP138-Employee Donor</v>
      </c>
      <c r="M698" t="e">
        <f t="shared" si="85"/>
        <v>#N/A</v>
      </c>
      <c r="N698" t="e">
        <f t="shared" si="86"/>
        <v>#N/A</v>
      </c>
    </row>
    <row r="699" spans="1:14" hidden="1" x14ac:dyDescent="0.45">
      <c r="A699" t="str">
        <f t="shared" si="87"/>
        <v>CP138-Military ID</v>
      </c>
      <c r="B699" t="s">
        <v>366</v>
      </c>
      <c r="C699" t="str">
        <f t="shared" si="80"/>
        <v>Cinnaminson</v>
      </c>
      <c r="D699" t="str">
        <f t="shared" si="81"/>
        <v>Y</v>
      </c>
      <c r="E699" t="s">
        <v>1143</v>
      </c>
      <c r="F699" t="str">
        <f t="shared" si="82"/>
        <v>Military ID</v>
      </c>
      <c r="G699">
        <f t="shared" si="83"/>
        <v>0</v>
      </c>
      <c r="H699" t="s">
        <v>1064</v>
      </c>
      <c r="I699">
        <f t="shared" si="84"/>
        <v>0</v>
      </c>
      <c r="J699" t="s">
        <v>1054</v>
      </c>
      <c r="K699" s="5">
        <v>5</v>
      </c>
      <c r="L699" t="str">
        <f>Table_DataFromNL[[#This Row],[PROFILECODE]]&amp;"-"&amp;Table_DataFromNL[[#This Row],[RULENAME]]</f>
        <v>CP138-Military ID</v>
      </c>
      <c r="M699" t="e">
        <f t="shared" si="85"/>
        <v>#N/A</v>
      </c>
      <c r="N699" t="e">
        <f t="shared" si="86"/>
        <v>#N/A</v>
      </c>
    </row>
    <row r="700" spans="1:14" hidden="1" x14ac:dyDescent="0.45">
      <c r="A700" t="str">
        <f t="shared" si="87"/>
        <v>CP138-NEW DONOR -1st</v>
      </c>
      <c r="B700" t="s">
        <v>366</v>
      </c>
      <c r="C700" t="str">
        <f t="shared" si="80"/>
        <v>Cinnaminson</v>
      </c>
      <c r="D700" t="str">
        <f t="shared" si="81"/>
        <v>Y</v>
      </c>
      <c r="E700" t="s">
        <v>1143</v>
      </c>
      <c r="F700" t="str">
        <f t="shared" si="82"/>
        <v>NEW DONOR -1st</v>
      </c>
      <c r="G700" t="str">
        <f t="shared" si="83"/>
        <v>Marketing</v>
      </c>
      <c r="H700" t="s">
        <v>1065</v>
      </c>
      <c r="I700">
        <f t="shared" si="84"/>
        <v>1</v>
      </c>
      <c r="J700" t="s">
        <v>1054</v>
      </c>
      <c r="K700" s="5">
        <v>100</v>
      </c>
      <c r="L700" t="str">
        <f>Table_DataFromNL[[#This Row],[PROFILECODE]]&amp;"-"&amp;Table_DataFromNL[[#This Row],[RULENAME]]</f>
        <v>CP138-New Donor 1st Visit-Bonus</v>
      </c>
      <c r="M700" t="str">
        <f t="shared" si="85"/>
        <v>CP138-NEW DONOR -1st</v>
      </c>
      <c r="N700" t="e">
        <f t="shared" si="86"/>
        <v>#N/A</v>
      </c>
    </row>
    <row r="701" spans="1:14" hidden="1" x14ac:dyDescent="0.45">
      <c r="A701" t="str">
        <f t="shared" si="87"/>
        <v>CP138-NEW DONOR -2nd</v>
      </c>
      <c r="B701" t="s">
        <v>366</v>
      </c>
      <c r="C701" t="str">
        <f t="shared" si="80"/>
        <v>Cinnaminson</v>
      </c>
      <c r="D701" t="str">
        <f t="shared" si="81"/>
        <v>Y</v>
      </c>
      <c r="E701" t="s">
        <v>1143</v>
      </c>
      <c r="F701" t="str">
        <f t="shared" si="82"/>
        <v>NEW DONOR -2nd</v>
      </c>
      <c r="G701" t="str">
        <f t="shared" si="83"/>
        <v>Marketing</v>
      </c>
      <c r="H701" t="s">
        <v>1066</v>
      </c>
      <c r="I701">
        <f t="shared" si="84"/>
        <v>2</v>
      </c>
      <c r="J701" t="s">
        <v>1054</v>
      </c>
      <c r="K701" s="5">
        <v>100</v>
      </c>
      <c r="L701" t="str">
        <f>Table_DataFromNL[[#This Row],[PROFILECODE]]&amp;"-"&amp;Table_DataFromNL[[#This Row],[RULENAME]]</f>
        <v>CP138-New Donor 2nd Visit-Bonus</v>
      </c>
      <c r="M701" t="str">
        <f t="shared" si="85"/>
        <v>CP138-NEW DONOR -2nd</v>
      </c>
      <c r="N701" t="e">
        <f t="shared" si="86"/>
        <v>#N/A</v>
      </c>
    </row>
    <row r="702" spans="1:14" hidden="1" x14ac:dyDescent="0.45">
      <c r="A702" t="str">
        <f t="shared" si="87"/>
        <v>CP138-NEW DONOR -3rd</v>
      </c>
      <c r="B702" t="s">
        <v>366</v>
      </c>
      <c r="C702" t="str">
        <f t="shared" si="80"/>
        <v>Cinnaminson</v>
      </c>
      <c r="D702" t="str">
        <f t="shared" si="81"/>
        <v>Y</v>
      </c>
      <c r="E702" t="s">
        <v>1143</v>
      </c>
      <c r="F702" t="str">
        <f t="shared" si="82"/>
        <v>NEW DONOR -3rd</v>
      </c>
      <c r="G702" t="str">
        <f t="shared" si="83"/>
        <v>Marketing</v>
      </c>
      <c r="H702" t="s">
        <v>1067</v>
      </c>
      <c r="I702">
        <f t="shared" si="84"/>
        <v>3</v>
      </c>
      <c r="J702" t="s">
        <v>1054</v>
      </c>
      <c r="K702" s="5">
        <v>100</v>
      </c>
      <c r="L702" t="str">
        <f>Table_DataFromNL[[#This Row],[PROFILECODE]]&amp;"-"&amp;Table_DataFromNL[[#This Row],[RULENAME]]</f>
        <v>CP138-New Donor 3rd Visit-Bonus</v>
      </c>
      <c r="M702" t="str">
        <f t="shared" si="85"/>
        <v>CP138-NEW DONOR -3rd</v>
      </c>
      <c r="N702" t="e">
        <f t="shared" si="86"/>
        <v>#N/A</v>
      </c>
    </row>
    <row r="703" spans="1:14" hidden="1" x14ac:dyDescent="0.45">
      <c r="A703" t="str">
        <f t="shared" si="87"/>
        <v>CP138-NEW DONOR -4th</v>
      </c>
      <c r="B703" t="s">
        <v>366</v>
      </c>
      <c r="C703" t="str">
        <f t="shared" si="80"/>
        <v>Cinnaminson</v>
      </c>
      <c r="D703" t="str">
        <f t="shared" si="81"/>
        <v>Y</v>
      </c>
      <c r="E703" t="s">
        <v>1143</v>
      </c>
      <c r="F703" t="str">
        <f t="shared" si="82"/>
        <v>NEW DONOR -4th</v>
      </c>
      <c r="G703" t="str">
        <f t="shared" si="83"/>
        <v>Marketing</v>
      </c>
      <c r="H703" t="s">
        <v>1068</v>
      </c>
      <c r="I703">
        <f t="shared" si="84"/>
        <v>4</v>
      </c>
      <c r="J703" t="s">
        <v>1054</v>
      </c>
      <c r="K703" s="5">
        <v>100</v>
      </c>
      <c r="L703" t="str">
        <f>Table_DataFromNL[[#This Row],[PROFILECODE]]&amp;"-"&amp;Table_DataFromNL[[#This Row],[RULENAME]]</f>
        <v>CP138-New Donor 4th Visit-Bonus</v>
      </c>
      <c r="M703" t="str">
        <f t="shared" si="85"/>
        <v>CP138-NEW DONOR -4th</v>
      </c>
      <c r="N703" t="e">
        <f t="shared" si="86"/>
        <v>#N/A</v>
      </c>
    </row>
    <row r="704" spans="1:14" hidden="1" x14ac:dyDescent="0.45">
      <c r="A704" t="str">
        <f t="shared" si="87"/>
        <v>CP138-NEW DONOR -5th</v>
      </c>
      <c r="B704" t="s">
        <v>366</v>
      </c>
      <c r="C704" t="str">
        <f t="shared" si="80"/>
        <v>Cinnaminson</v>
      </c>
      <c r="D704" t="str">
        <f t="shared" si="81"/>
        <v>Y</v>
      </c>
      <c r="E704" t="s">
        <v>1143</v>
      </c>
      <c r="F704" t="str">
        <f t="shared" si="82"/>
        <v>NEW DONOR -5th</v>
      </c>
      <c r="G704" t="str">
        <f t="shared" si="83"/>
        <v>Marketing</v>
      </c>
      <c r="H704" t="s">
        <v>1069</v>
      </c>
      <c r="I704">
        <f t="shared" si="84"/>
        <v>5</v>
      </c>
      <c r="J704" t="s">
        <v>1054</v>
      </c>
      <c r="K704" s="5">
        <v>100</v>
      </c>
      <c r="L704" t="str">
        <f>Table_DataFromNL[[#This Row],[PROFILECODE]]&amp;"-"&amp;Table_DataFromNL[[#This Row],[RULENAME]]</f>
        <v>CP138-New Donor 5th Visit-Bonus</v>
      </c>
      <c r="M704" t="str">
        <f t="shared" si="85"/>
        <v>CP138-NEW DONOR -5th</v>
      </c>
      <c r="N704" t="e">
        <f t="shared" si="86"/>
        <v>#N/A</v>
      </c>
    </row>
    <row r="705" spans="1:14" hidden="1" x14ac:dyDescent="0.45">
      <c r="A705" t="str">
        <f t="shared" si="87"/>
        <v>CP138-NEW DONOR -6th</v>
      </c>
      <c r="B705" t="s">
        <v>366</v>
      </c>
      <c r="C705" t="str">
        <f t="shared" si="80"/>
        <v>Cinnaminson</v>
      </c>
      <c r="D705" t="str">
        <f t="shared" si="81"/>
        <v>Y</v>
      </c>
      <c r="E705" t="s">
        <v>1143</v>
      </c>
      <c r="F705" t="str">
        <f t="shared" si="82"/>
        <v>NEW DONOR -6th</v>
      </c>
      <c r="G705" t="str">
        <f t="shared" si="83"/>
        <v>Marketing</v>
      </c>
      <c r="H705" t="s">
        <v>1070</v>
      </c>
      <c r="I705">
        <f t="shared" si="84"/>
        <v>6</v>
      </c>
      <c r="J705" t="s">
        <v>1054</v>
      </c>
      <c r="K705" s="5">
        <v>100</v>
      </c>
      <c r="L705" t="str">
        <f>Table_DataFromNL[[#This Row],[PROFILECODE]]&amp;"-"&amp;Table_DataFromNL[[#This Row],[RULENAME]]</f>
        <v>CP138-New Donor 6th Visit-Bonus</v>
      </c>
      <c r="M705" t="str">
        <f t="shared" si="85"/>
        <v>CP138-NEW DONOR -6th</v>
      </c>
      <c r="N705" t="e">
        <f t="shared" si="86"/>
        <v>#N/A</v>
      </c>
    </row>
    <row r="706" spans="1:14" hidden="1" x14ac:dyDescent="0.45">
      <c r="A706" t="str">
        <f t="shared" si="87"/>
        <v>CP138-NEW DONOR -7th</v>
      </c>
      <c r="B706" t="s">
        <v>366</v>
      </c>
      <c r="C706" t="str">
        <f t="shared" ref="C706:C769" si="88">VLOOKUP(B706,CenterLU,2,FALSE)</f>
        <v>Cinnaminson</v>
      </c>
      <c r="D706" t="str">
        <f t="shared" ref="D706:D769" si="89">VLOOKUP(B706,CenterLU,3,FALSE)</f>
        <v>Y</v>
      </c>
      <c r="E706" t="s">
        <v>1143</v>
      </c>
      <c r="F706" t="str">
        <f t="shared" ref="F706:F769" si="90">IF(VLOOKUP(H706,RULENAMELU,3,FALSE)=0,H706,VLOOKUP(H706,RULENAMELU,3,FALSE))</f>
        <v>NEW DONOR -7th</v>
      </c>
      <c r="G706" t="str">
        <f t="shared" ref="G706:G769" si="91">VLOOKUP(H706,RULENAMELU,4,FALSE)</f>
        <v>Marketing</v>
      </c>
      <c r="H706" t="s">
        <v>1071</v>
      </c>
      <c r="I706">
        <f t="shared" ref="I706:I769" si="92">VLOOKUP(H706,RULENAMELU,5,FALSE)</f>
        <v>7</v>
      </c>
      <c r="J706" t="s">
        <v>1054</v>
      </c>
      <c r="K706" s="5">
        <v>40</v>
      </c>
      <c r="L706" t="str">
        <f>Table_DataFromNL[[#This Row],[PROFILECODE]]&amp;"-"&amp;Table_DataFromNL[[#This Row],[RULENAME]]</f>
        <v>CP138-New Donor 7th Visit-Bonus</v>
      </c>
      <c r="M706" t="str">
        <f t="shared" ref="M706:M769" si="93">IFERROR(VLOOKUP(A706,PaychangesLU,1,FALSE),VLOOKUP(A706,SpecialtyCheckLU,1,FALSE))</f>
        <v>CP138-NEW DONOR -7th</v>
      </c>
      <c r="N706" t="e">
        <f t="shared" ref="N706:N769" si="94">VLOOKUP(A706,SpecialtyCheckLU,1,FALSE)</f>
        <v>#N/A</v>
      </c>
    </row>
    <row r="707" spans="1:14" hidden="1" x14ac:dyDescent="0.45">
      <c r="A707" t="str">
        <f t="shared" ref="A707:A770" si="95">B707&amp;"-"&amp;F707</f>
        <v>CP138-NEW DONOR -8th</v>
      </c>
      <c r="B707" t="s">
        <v>366</v>
      </c>
      <c r="C707" t="str">
        <f t="shared" si="88"/>
        <v>Cinnaminson</v>
      </c>
      <c r="D707" t="str">
        <f t="shared" si="89"/>
        <v>Y</v>
      </c>
      <c r="E707" t="s">
        <v>1143</v>
      </c>
      <c r="F707" t="str">
        <f t="shared" si="90"/>
        <v>NEW DONOR -8th</v>
      </c>
      <c r="G707" t="str">
        <f t="shared" si="91"/>
        <v>Marketing</v>
      </c>
      <c r="H707" t="s">
        <v>1072</v>
      </c>
      <c r="I707">
        <f t="shared" si="92"/>
        <v>8</v>
      </c>
      <c r="J707" t="s">
        <v>1054</v>
      </c>
      <c r="K707" s="5">
        <v>40</v>
      </c>
      <c r="L707" t="str">
        <f>Table_DataFromNL[[#This Row],[PROFILECODE]]&amp;"-"&amp;Table_DataFromNL[[#This Row],[RULENAME]]</f>
        <v>CP138-New Donor 8th Visit-Bonus</v>
      </c>
      <c r="M707" t="str">
        <f t="shared" si="93"/>
        <v>CP138-NEW DONOR -8th</v>
      </c>
      <c r="N707" t="e">
        <f t="shared" si="94"/>
        <v>#N/A</v>
      </c>
    </row>
    <row r="708" spans="1:14" hidden="1" x14ac:dyDescent="0.45">
      <c r="A708" t="str">
        <f t="shared" si="95"/>
        <v>CP138-Vaccinia - 1st Donation</v>
      </c>
      <c r="B708" t="s">
        <v>366</v>
      </c>
      <c r="C708" t="str">
        <f t="shared" si="88"/>
        <v>Cinnaminson</v>
      </c>
      <c r="D708" t="str">
        <f t="shared" si="89"/>
        <v>Y</v>
      </c>
      <c r="E708" t="s">
        <v>1143</v>
      </c>
      <c r="F708" t="str">
        <f t="shared" si="90"/>
        <v>Vaccinia - 1st Donation</v>
      </c>
      <c r="G708" t="str">
        <f t="shared" si="91"/>
        <v>Specialty</v>
      </c>
      <c r="H708" t="s">
        <v>957</v>
      </c>
      <c r="I708">
        <f t="shared" si="92"/>
        <v>0</v>
      </c>
      <c r="J708" t="s">
        <v>1054</v>
      </c>
      <c r="K708" s="5">
        <v>150</v>
      </c>
      <c r="L708" t="str">
        <f>Table_DataFromNL[[#This Row],[PROFILECODE]]&amp;"-"&amp;Table_DataFromNL[[#This Row],[RULENAME]]</f>
        <v>CP138-Vaccinia - 1st Donation</v>
      </c>
      <c r="M708" t="str">
        <f t="shared" si="93"/>
        <v>CP138-Vaccinia - 1st Donation</v>
      </c>
      <c r="N708" t="str">
        <f t="shared" si="94"/>
        <v>CP138-Vaccinia - 1st Donation</v>
      </c>
    </row>
    <row r="709" spans="1:14" hidden="1" x14ac:dyDescent="0.45">
      <c r="A709" t="str">
        <f t="shared" si="95"/>
        <v>CP138-Vaccinia - 2nd Donation</v>
      </c>
      <c r="B709" t="s">
        <v>366</v>
      </c>
      <c r="C709" t="str">
        <f t="shared" si="88"/>
        <v>Cinnaminson</v>
      </c>
      <c r="D709" t="str">
        <f t="shared" si="89"/>
        <v>Y</v>
      </c>
      <c r="E709" t="s">
        <v>1143</v>
      </c>
      <c r="F709" t="str">
        <f t="shared" si="90"/>
        <v>Vaccinia - 2nd Donation</v>
      </c>
      <c r="G709" t="str">
        <f t="shared" si="91"/>
        <v>Specialty</v>
      </c>
      <c r="H709" t="s">
        <v>958</v>
      </c>
      <c r="I709">
        <f t="shared" si="92"/>
        <v>0</v>
      </c>
      <c r="J709" t="s">
        <v>1054</v>
      </c>
      <c r="K709" s="5">
        <v>250</v>
      </c>
      <c r="L709" t="str">
        <f>Table_DataFromNL[[#This Row],[PROFILECODE]]&amp;"-"&amp;Table_DataFromNL[[#This Row],[RULENAME]]</f>
        <v>CP138-Vaccinia - 2nd Donation</v>
      </c>
      <c r="M709" t="str">
        <f t="shared" si="93"/>
        <v>CP138-Vaccinia - 2nd Donation</v>
      </c>
      <c r="N709" t="str">
        <f t="shared" si="94"/>
        <v>CP138-Vaccinia - 2nd Donation</v>
      </c>
    </row>
    <row r="710" spans="1:14" hidden="1" x14ac:dyDescent="0.45">
      <c r="A710" t="str">
        <f t="shared" si="95"/>
        <v>CP138-Vaccinia - 3rd Donation</v>
      </c>
      <c r="B710" t="s">
        <v>366</v>
      </c>
      <c r="C710" t="str">
        <f t="shared" si="88"/>
        <v>Cinnaminson</v>
      </c>
      <c r="D710" t="str">
        <f t="shared" si="89"/>
        <v>Y</v>
      </c>
      <c r="E710" t="s">
        <v>1143</v>
      </c>
      <c r="F710" t="str">
        <f t="shared" si="90"/>
        <v>Vaccinia - 3rd Donation</v>
      </c>
      <c r="G710" t="str">
        <f t="shared" si="91"/>
        <v>Specialty</v>
      </c>
      <c r="H710" t="s">
        <v>959</v>
      </c>
      <c r="I710">
        <f t="shared" si="92"/>
        <v>0</v>
      </c>
      <c r="J710" t="s">
        <v>1054</v>
      </c>
      <c r="K710" s="5">
        <v>300</v>
      </c>
      <c r="L710" t="str">
        <f>Table_DataFromNL[[#This Row],[PROFILECODE]]&amp;"-"&amp;Table_DataFromNL[[#This Row],[RULENAME]]</f>
        <v>CP138-Vaccinia - 3rd Donation</v>
      </c>
      <c r="M710" t="str">
        <f t="shared" si="93"/>
        <v>CP138-Vaccinia - 3rd Donation</v>
      </c>
      <c r="N710" t="str">
        <f t="shared" si="94"/>
        <v>CP138-Vaccinia - 3rd Donation</v>
      </c>
    </row>
    <row r="711" spans="1:14" hidden="1" x14ac:dyDescent="0.45">
      <c r="A711" t="str">
        <f t="shared" si="95"/>
        <v>CP138-Vaccinia - 4th Donation</v>
      </c>
      <c r="B711" t="s">
        <v>366</v>
      </c>
      <c r="C711" t="str">
        <f t="shared" si="88"/>
        <v>Cinnaminson</v>
      </c>
      <c r="D711" t="str">
        <f t="shared" si="89"/>
        <v>Y</v>
      </c>
      <c r="E711" t="s">
        <v>1143</v>
      </c>
      <c r="F711" t="str">
        <f t="shared" si="90"/>
        <v>Vaccinia - 4th Donation</v>
      </c>
      <c r="G711" t="str">
        <f t="shared" si="91"/>
        <v>Specialty</v>
      </c>
      <c r="H711" t="s">
        <v>960</v>
      </c>
      <c r="I711">
        <f t="shared" si="92"/>
        <v>0</v>
      </c>
      <c r="J711" t="s">
        <v>1054</v>
      </c>
      <c r="K711" s="5">
        <v>300</v>
      </c>
      <c r="L711" t="str">
        <f>Table_DataFromNL[[#This Row],[PROFILECODE]]&amp;"-"&amp;Table_DataFromNL[[#This Row],[RULENAME]]</f>
        <v>CP138-Vaccinia - 4th Donation</v>
      </c>
      <c r="M711" t="str">
        <f t="shared" si="93"/>
        <v>CP138-Vaccinia - 4th Donation</v>
      </c>
      <c r="N711" t="str">
        <f t="shared" si="94"/>
        <v>CP138-Vaccinia - 4th Donation</v>
      </c>
    </row>
    <row r="712" spans="1:14" hidden="1" x14ac:dyDescent="0.45">
      <c r="A712" t="str">
        <f t="shared" si="95"/>
        <v>CP138-1B_KEDLeague_Promo_5USD</v>
      </c>
      <c r="B712" t="s">
        <v>366</v>
      </c>
      <c r="C712" t="str">
        <f t="shared" si="88"/>
        <v>Cinnaminson</v>
      </c>
      <c r="D712" t="str">
        <f t="shared" si="89"/>
        <v>Y</v>
      </c>
      <c r="E712" t="s">
        <v>1143</v>
      </c>
      <c r="F712" t="str">
        <f t="shared" si="90"/>
        <v>1B_KEDLeague_Promo_5USD</v>
      </c>
      <c r="G712">
        <f t="shared" si="91"/>
        <v>0</v>
      </c>
      <c r="H712" t="s">
        <v>1073</v>
      </c>
      <c r="I712">
        <f t="shared" si="92"/>
        <v>0</v>
      </c>
      <c r="J712" t="s">
        <v>1074</v>
      </c>
      <c r="K712" s="5">
        <v>5</v>
      </c>
      <c r="L712" t="str">
        <f>Table_DataFromNL[[#This Row],[PROFILECODE]]&amp;"-"&amp;Table_DataFromNL[[#This Row],[RULENAME]]</f>
        <v>CP138-1B_KEDLeague_Promo_5USD</v>
      </c>
      <c r="M712" t="e">
        <f t="shared" si="93"/>
        <v>#N/A</v>
      </c>
      <c r="N712" t="e">
        <f t="shared" si="94"/>
        <v>#N/A</v>
      </c>
    </row>
    <row r="713" spans="1:14" hidden="1" x14ac:dyDescent="0.45">
      <c r="A713" t="str">
        <f t="shared" si="95"/>
        <v>CP138-CALL_10</v>
      </c>
      <c r="B713" t="s">
        <v>366</v>
      </c>
      <c r="C713" t="str">
        <f t="shared" si="88"/>
        <v>Cinnaminson</v>
      </c>
      <c r="D713" t="str">
        <f t="shared" si="89"/>
        <v>Y</v>
      </c>
      <c r="E713" t="s">
        <v>1143</v>
      </c>
      <c r="F713" t="str">
        <f t="shared" si="90"/>
        <v>CALL_10</v>
      </c>
      <c r="G713">
        <f t="shared" si="91"/>
        <v>0</v>
      </c>
      <c r="H713" t="s">
        <v>1075</v>
      </c>
      <c r="I713">
        <f t="shared" si="92"/>
        <v>0</v>
      </c>
      <c r="J713" t="s">
        <v>1074</v>
      </c>
      <c r="K713" s="5">
        <v>10</v>
      </c>
      <c r="L713" t="str">
        <f>Table_DataFromNL[[#This Row],[PROFILECODE]]&amp;"-"&amp;Table_DataFromNL[[#This Row],[RULENAME]]</f>
        <v>CP138-CALL_10</v>
      </c>
      <c r="M713" t="e">
        <f t="shared" si="93"/>
        <v>#N/A</v>
      </c>
      <c r="N713" t="e">
        <f t="shared" si="94"/>
        <v>#N/A</v>
      </c>
    </row>
    <row r="714" spans="1:14" hidden="1" x14ac:dyDescent="0.45">
      <c r="A714" t="str">
        <f t="shared" si="95"/>
        <v>CP138-CALL_15</v>
      </c>
      <c r="B714" t="s">
        <v>366</v>
      </c>
      <c r="C714" t="str">
        <f t="shared" si="88"/>
        <v>Cinnaminson</v>
      </c>
      <c r="D714" t="str">
        <f t="shared" si="89"/>
        <v>Y</v>
      </c>
      <c r="E714" t="s">
        <v>1143</v>
      </c>
      <c r="F714" t="str">
        <f t="shared" si="90"/>
        <v>CALL_15</v>
      </c>
      <c r="G714">
        <f t="shared" si="91"/>
        <v>0</v>
      </c>
      <c r="H714" t="s">
        <v>1076</v>
      </c>
      <c r="I714">
        <f t="shared" si="92"/>
        <v>0</v>
      </c>
      <c r="J714" t="s">
        <v>1074</v>
      </c>
      <c r="K714" s="5">
        <v>15</v>
      </c>
      <c r="L714" t="str">
        <f>Table_DataFromNL[[#This Row],[PROFILECODE]]&amp;"-"&amp;Table_DataFromNL[[#This Row],[RULENAME]]</f>
        <v>CP138-CALL_15</v>
      </c>
      <c r="M714" t="e">
        <f t="shared" si="93"/>
        <v>#N/A</v>
      </c>
      <c r="N714" t="e">
        <f t="shared" si="94"/>
        <v>#N/A</v>
      </c>
    </row>
    <row r="715" spans="1:14" hidden="1" x14ac:dyDescent="0.45">
      <c r="A715" t="str">
        <f t="shared" si="95"/>
        <v>CP138-CALL_25</v>
      </c>
      <c r="B715" t="s">
        <v>366</v>
      </c>
      <c r="C715" t="str">
        <f t="shared" si="88"/>
        <v>Cinnaminson</v>
      </c>
      <c r="D715" t="str">
        <f t="shared" si="89"/>
        <v>Y</v>
      </c>
      <c r="E715" t="s">
        <v>1143</v>
      </c>
      <c r="F715" t="str">
        <f t="shared" si="90"/>
        <v>CALL_25</v>
      </c>
      <c r="G715">
        <f t="shared" si="91"/>
        <v>0</v>
      </c>
      <c r="H715" t="s">
        <v>1077</v>
      </c>
      <c r="I715">
        <f t="shared" si="92"/>
        <v>0</v>
      </c>
      <c r="J715" t="s">
        <v>1074</v>
      </c>
      <c r="K715" s="5">
        <v>25</v>
      </c>
      <c r="L715" t="str">
        <f>Table_DataFromNL[[#This Row],[PROFILECODE]]&amp;"-"&amp;Table_DataFromNL[[#This Row],[RULENAME]]</f>
        <v>CP138-CALL_25</v>
      </c>
      <c r="M715" t="e">
        <f t="shared" si="93"/>
        <v>#N/A</v>
      </c>
      <c r="N715" t="e">
        <f t="shared" si="94"/>
        <v>#N/A</v>
      </c>
    </row>
    <row r="716" spans="1:14" hidden="1" x14ac:dyDescent="0.45">
      <c r="A716" t="str">
        <f t="shared" si="95"/>
        <v>CP138-CALL_5</v>
      </c>
      <c r="B716" t="s">
        <v>366</v>
      </c>
      <c r="C716" t="str">
        <f t="shared" si="88"/>
        <v>Cinnaminson</v>
      </c>
      <c r="D716" t="str">
        <f t="shared" si="89"/>
        <v>Y</v>
      </c>
      <c r="E716" t="s">
        <v>1143</v>
      </c>
      <c r="F716" t="str">
        <f t="shared" si="90"/>
        <v>CALL_5</v>
      </c>
      <c r="G716">
        <f t="shared" si="91"/>
        <v>0</v>
      </c>
      <c r="H716" t="s">
        <v>1078</v>
      </c>
      <c r="I716">
        <f t="shared" si="92"/>
        <v>0</v>
      </c>
      <c r="J716" t="s">
        <v>1074</v>
      </c>
      <c r="K716" s="5">
        <v>5</v>
      </c>
      <c r="L716" t="str">
        <f>Table_DataFromNL[[#This Row],[PROFILECODE]]&amp;"-"&amp;Table_DataFromNL[[#This Row],[RULENAME]]</f>
        <v>CP138-CALL_5</v>
      </c>
      <c r="M716" t="e">
        <f t="shared" si="93"/>
        <v>#N/A</v>
      </c>
      <c r="N716" t="e">
        <f t="shared" si="94"/>
        <v>#N/A</v>
      </c>
    </row>
    <row r="717" spans="1:14" hidden="1" x14ac:dyDescent="0.45">
      <c r="A717" t="str">
        <f t="shared" si="95"/>
        <v>CP138-Community</v>
      </c>
      <c r="B717" t="s">
        <v>366</v>
      </c>
      <c r="C717" t="str">
        <f t="shared" si="88"/>
        <v>Cinnaminson</v>
      </c>
      <c r="D717" t="str">
        <f t="shared" si="89"/>
        <v>Y</v>
      </c>
      <c r="E717" t="s">
        <v>1143</v>
      </c>
      <c r="F717" t="str">
        <f t="shared" si="90"/>
        <v>Community</v>
      </c>
      <c r="G717">
        <f t="shared" si="91"/>
        <v>0</v>
      </c>
      <c r="H717" t="s">
        <v>1080</v>
      </c>
      <c r="I717">
        <f t="shared" si="92"/>
        <v>0</v>
      </c>
      <c r="J717" t="s">
        <v>1074</v>
      </c>
      <c r="K717" s="5">
        <v>5</v>
      </c>
      <c r="L717" t="str">
        <f>Table_DataFromNL[[#This Row],[PROFILECODE]]&amp;"-"&amp;Table_DataFromNL[[#This Row],[RULENAME]]</f>
        <v>CP138-Community</v>
      </c>
      <c r="M717" t="e">
        <f t="shared" si="93"/>
        <v>#N/A</v>
      </c>
      <c r="N717" t="e">
        <f t="shared" si="94"/>
        <v>#N/A</v>
      </c>
    </row>
    <row r="718" spans="1:14" hidden="1" x14ac:dyDescent="0.45">
      <c r="A718" t="str">
        <f t="shared" si="95"/>
        <v>CP138-EMPLOYEE_BONUS_8MONTH_80USD</v>
      </c>
      <c r="B718" t="s">
        <v>366</v>
      </c>
      <c r="C718" t="str">
        <f t="shared" si="88"/>
        <v>Cinnaminson</v>
      </c>
      <c r="D718" t="str">
        <f t="shared" si="89"/>
        <v>Y</v>
      </c>
      <c r="E718" t="s">
        <v>1143</v>
      </c>
      <c r="F718" t="str">
        <f t="shared" si="90"/>
        <v>EMPLOYEE_BONUS_8MONTH_80USD</v>
      </c>
      <c r="G718">
        <f t="shared" si="91"/>
        <v>0</v>
      </c>
      <c r="H718" t="s">
        <v>1084</v>
      </c>
      <c r="I718">
        <f t="shared" si="92"/>
        <v>0</v>
      </c>
      <c r="J718" t="s">
        <v>1074</v>
      </c>
      <c r="K718" s="5">
        <v>80</v>
      </c>
      <c r="L718" t="str">
        <f>Table_DataFromNL[[#This Row],[PROFILECODE]]&amp;"-"&amp;Table_DataFromNL[[#This Row],[RULENAME]]</f>
        <v>CP138-EMPLOYEE_BONUS_8MONTH_80USD</v>
      </c>
      <c r="M718" t="e">
        <f t="shared" si="93"/>
        <v>#N/A</v>
      </c>
      <c r="N718" t="e">
        <f t="shared" si="94"/>
        <v>#N/A</v>
      </c>
    </row>
    <row r="719" spans="1:14" hidden="1" x14ac:dyDescent="0.45">
      <c r="A719" t="str">
        <f t="shared" si="95"/>
        <v>CP138-HANGER_RECRUIT_5USD_once</v>
      </c>
      <c r="B719" t="s">
        <v>366</v>
      </c>
      <c r="C719" t="str">
        <f t="shared" si="88"/>
        <v>Cinnaminson</v>
      </c>
      <c r="D719" t="str">
        <f t="shared" si="89"/>
        <v>Y</v>
      </c>
      <c r="E719" t="s">
        <v>1143</v>
      </c>
      <c r="F719" t="str">
        <f t="shared" si="90"/>
        <v>HANGER_RECRUIT_5USD_once</v>
      </c>
      <c r="G719">
        <f t="shared" si="91"/>
        <v>0</v>
      </c>
      <c r="H719" t="s">
        <v>1085</v>
      </c>
      <c r="I719">
        <f t="shared" si="92"/>
        <v>0</v>
      </c>
      <c r="J719" t="s">
        <v>1074</v>
      </c>
      <c r="K719" s="5">
        <v>5</v>
      </c>
      <c r="L719" t="str">
        <f>Table_DataFromNL[[#This Row],[PROFILECODE]]&amp;"-"&amp;Table_DataFromNL[[#This Row],[RULENAME]]</f>
        <v>CP138-HANGER_RECRUIT_5USD_once</v>
      </c>
      <c r="M719" t="e">
        <f t="shared" si="93"/>
        <v>#N/A</v>
      </c>
      <c r="N719" t="e">
        <f t="shared" si="94"/>
        <v>#N/A</v>
      </c>
    </row>
    <row r="720" spans="1:14" hidden="1" x14ac:dyDescent="0.45">
      <c r="A720" t="str">
        <f t="shared" si="95"/>
        <v>CP138-Inconv Fee $20-$50-Comment Req'd</v>
      </c>
      <c r="B720" t="s">
        <v>366</v>
      </c>
      <c r="C720" t="str">
        <f t="shared" si="88"/>
        <v>Cinnaminson</v>
      </c>
      <c r="D720" t="str">
        <f t="shared" si="89"/>
        <v>Y</v>
      </c>
      <c r="E720" t="s">
        <v>1143</v>
      </c>
      <c r="F720" t="str">
        <f t="shared" si="90"/>
        <v>Inconv Fee $20-$50-Comment Req'd</v>
      </c>
      <c r="G720">
        <f t="shared" si="91"/>
        <v>0</v>
      </c>
      <c r="H720" t="s">
        <v>1088</v>
      </c>
      <c r="I720">
        <f t="shared" si="92"/>
        <v>0</v>
      </c>
      <c r="J720" t="s">
        <v>1074</v>
      </c>
      <c r="K720" s="5">
        <v>50</v>
      </c>
      <c r="L720" t="str">
        <f>Table_DataFromNL[[#This Row],[PROFILECODE]]&amp;"-"&amp;Table_DataFromNL[[#This Row],[RULENAME]]</f>
        <v>CP138-Inconv Fee $20-$50-Comment Req'd</v>
      </c>
      <c r="M720" t="e">
        <f t="shared" si="93"/>
        <v>#N/A</v>
      </c>
      <c r="N720" t="e">
        <f t="shared" si="94"/>
        <v>#N/A</v>
      </c>
    </row>
    <row r="721" spans="1:14" hidden="1" x14ac:dyDescent="0.45">
      <c r="A721" t="str">
        <f t="shared" si="95"/>
        <v>CP138-Inconv Fee $5-$20-Comment Req'd</v>
      </c>
      <c r="B721" t="s">
        <v>366</v>
      </c>
      <c r="C721" t="str">
        <f t="shared" si="88"/>
        <v>Cinnaminson</v>
      </c>
      <c r="D721" t="str">
        <f t="shared" si="89"/>
        <v>Y</v>
      </c>
      <c r="E721" t="s">
        <v>1143</v>
      </c>
      <c r="F721" t="str">
        <f t="shared" si="90"/>
        <v>Inconv Fee $5-$20-Comment Req'd</v>
      </c>
      <c r="G721">
        <f t="shared" si="91"/>
        <v>0</v>
      </c>
      <c r="H721" t="s">
        <v>1089</v>
      </c>
      <c r="I721">
        <f t="shared" si="92"/>
        <v>0</v>
      </c>
      <c r="J721" t="s">
        <v>1074</v>
      </c>
      <c r="K721" s="5">
        <v>20</v>
      </c>
      <c r="L721" t="str">
        <f>Table_DataFromNL[[#This Row],[PROFILECODE]]&amp;"-"&amp;Table_DataFromNL[[#This Row],[RULENAME]]</f>
        <v>CP138-Inconv Fee $5-$20-Comment Req'd</v>
      </c>
      <c r="M721" t="e">
        <f t="shared" si="93"/>
        <v>#N/A</v>
      </c>
      <c r="N721" t="e">
        <f t="shared" si="94"/>
        <v>#N/A</v>
      </c>
    </row>
    <row r="722" spans="1:14" hidden="1" x14ac:dyDescent="0.45">
      <c r="A722" t="str">
        <f t="shared" si="95"/>
        <v>CP138-Inconv Fee$50-$100-Comment Req'd</v>
      </c>
      <c r="B722" t="s">
        <v>366</v>
      </c>
      <c r="C722" t="str">
        <f t="shared" si="88"/>
        <v>Cinnaminson</v>
      </c>
      <c r="D722" t="str">
        <f t="shared" si="89"/>
        <v>Y</v>
      </c>
      <c r="E722" t="s">
        <v>1143</v>
      </c>
      <c r="F722" t="str">
        <f t="shared" si="90"/>
        <v>Inconv Fee$50-$100-Comment Req'd</v>
      </c>
      <c r="G722">
        <f t="shared" si="91"/>
        <v>0</v>
      </c>
      <c r="H722" t="s">
        <v>1090</v>
      </c>
      <c r="I722">
        <f t="shared" si="92"/>
        <v>0</v>
      </c>
      <c r="J722" t="s">
        <v>1074</v>
      </c>
      <c r="K722" s="5">
        <v>100</v>
      </c>
      <c r="L722" t="str">
        <f>Table_DataFromNL[[#This Row],[PROFILECODE]]&amp;"-"&amp;Table_DataFromNL[[#This Row],[RULENAME]]</f>
        <v>CP138-Inconv Fee$50-$100-Comment Req'd</v>
      </c>
      <c r="M722" t="e">
        <f t="shared" si="93"/>
        <v>#N/A</v>
      </c>
      <c r="N722" t="e">
        <f t="shared" si="94"/>
        <v>#N/A</v>
      </c>
    </row>
    <row r="723" spans="1:14" hidden="1" x14ac:dyDescent="0.45">
      <c r="A723" t="str">
        <f t="shared" si="95"/>
        <v>CP138-MONDAY_COUPON_RETENTION_10_once</v>
      </c>
      <c r="B723" t="s">
        <v>366</v>
      </c>
      <c r="C723" t="str">
        <f t="shared" si="88"/>
        <v>Cinnaminson</v>
      </c>
      <c r="D723" t="str">
        <f t="shared" si="89"/>
        <v>Y</v>
      </c>
      <c r="E723" t="s">
        <v>1143</v>
      </c>
      <c r="F723" t="str">
        <f t="shared" si="90"/>
        <v>MONDAY_COUPON_RETENTION_10_once</v>
      </c>
      <c r="G723">
        <f t="shared" si="91"/>
        <v>0</v>
      </c>
      <c r="H723" t="s">
        <v>1138</v>
      </c>
      <c r="I723">
        <f t="shared" si="92"/>
        <v>0</v>
      </c>
      <c r="J723" t="s">
        <v>1074</v>
      </c>
      <c r="K723" s="5">
        <v>10</v>
      </c>
      <c r="L723" t="str">
        <f>Table_DataFromNL[[#This Row],[PROFILECODE]]&amp;"-"&amp;Table_DataFromNL[[#This Row],[RULENAME]]</f>
        <v>CP138-MONDAY_COUPON_RETENTION_10_once</v>
      </c>
      <c r="M723" t="e">
        <f t="shared" si="93"/>
        <v>#N/A</v>
      </c>
      <c r="N723" t="e">
        <f t="shared" si="94"/>
        <v>#N/A</v>
      </c>
    </row>
    <row r="724" spans="1:14" hidden="1" x14ac:dyDescent="0.45">
      <c r="A724" t="str">
        <f t="shared" si="95"/>
        <v>CP138-NSP_ LAPSEDONOR_50_Twice</v>
      </c>
      <c r="B724" t="s">
        <v>366</v>
      </c>
      <c r="C724" t="str">
        <f t="shared" si="88"/>
        <v>Cinnaminson</v>
      </c>
      <c r="D724" t="str">
        <f t="shared" si="89"/>
        <v>Y</v>
      </c>
      <c r="E724" t="s">
        <v>1143</v>
      </c>
      <c r="F724" t="str">
        <f t="shared" si="90"/>
        <v>NSP_ LAPSEDONOR_50_Twice</v>
      </c>
      <c r="G724">
        <f t="shared" si="91"/>
        <v>0</v>
      </c>
      <c r="H724" t="s">
        <v>1091</v>
      </c>
      <c r="I724">
        <f t="shared" si="92"/>
        <v>0</v>
      </c>
      <c r="J724" t="s">
        <v>1074</v>
      </c>
      <c r="K724" s="5">
        <v>50</v>
      </c>
      <c r="L724" t="str">
        <f>Table_DataFromNL[[#This Row],[PROFILECODE]]&amp;"-"&amp;Table_DataFromNL[[#This Row],[RULENAME]]</f>
        <v>CP138-NSP_ LAPSEDONOR_50_Twice</v>
      </c>
      <c r="M724" t="e">
        <f t="shared" si="93"/>
        <v>#N/A</v>
      </c>
      <c r="N724" t="e">
        <f t="shared" si="94"/>
        <v>#N/A</v>
      </c>
    </row>
    <row r="725" spans="1:14" hidden="1" x14ac:dyDescent="0.45">
      <c r="A725" t="str">
        <f t="shared" si="95"/>
        <v>CP138-NSP_LD_25_2X</v>
      </c>
      <c r="B725" t="s">
        <v>366</v>
      </c>
      <c r="C725" t="str">
        <f t="shared" si="88"/>
        <v>Cinnaminson</v>
      </c>
      <c r="D725" t="str">
        <f t="shared" si="89"/>
        <v>Y</v>
      </c>
      <c r="E725" t="s">
        <v>1143</v>
      </c>
      <c r="F725" t="str">
        <f t="shared" si="90"/>
        <v>NSP_LD_25_2X</v>
      </c>
      <c r="G725">
        <f t="shared" si="91"/>
        <v>0</v>
      </c>
      <c r="H725" t="s">
        <v>1092</v>
      </c>
      <c r="I725">
        <f t="shared" si="92"/>
        <v>0</v>
      </c>
      <c r="J725" t="s">
        <v>1074</v>
      </c>
      <c r="K725" s="5">
        <v>25</v>
      </c>
      <c r="L725" t="str">
        <f>Table_DataFromNL[[#This Row],[PROFILECODE]]&amp;"-"&amp;Table_DataFromNL[[#This Row],[RULENAME]]</f>
        <v>CP138-NSP_LD_25_2X</v>
      </c>
      <c r="M725" t="e">
        <f t="shared" si="93"/>
        <v>#N/A</v>
      </c>
      <c r="N725" t="e">
        <f t="shared" si="94"/>
        <v>#N/A</v>
      </c>
    </row>
    <row r="726" spans="1:14" hidden="1" x14ac:dyDescent="0.45">
      <c r="A726" t="str">
        <f t="shared" si="95"/>
        <v>CP138-NSP_LD_50_1X</v>
      </c>
      <c r="B726" t="s">
        <v>366</v>
      </c>
      <c r="C726" t="str">
        <f t="shared" si="88"/>
        <v>Cinnaminson</v>
      </c>
      <c r="D726" t="str">
        <f t="shared" si="89"/>
        <v>Y</v>
      </c>
      <c r="E726" t="s">
        <v>1143</v>
      </c>
      <c r="F726" t="str">
        <f t="shared" si="90"/>
        <v>NSP_LD_50_1X</v>
      </c>
      <c r="G726">
        <f t="shared" si="91"/>
        <v>0</v>
      </c>
      <c r="H726" t="s">
        <v>1093</v>
      </c>
      <c r="I726">
        <f t="shared" si="92"/>
        <v>0</v>
      </c>
      <c r="J726" t="s">
        <v>1074</v>
      </c>
      <c r="K726" s="5">
        <v>50</v>
      </c>
      <c r="L726" t="str">
        <f>Table_DataFromNL[[#This Row],[PROFILECODE]]&amp;"-"&amp;Table_DataFromNL[[#This Row],[RULENAME]]</f>
        <v>CP138-NSP_LD_50_1X</v>
      </c>
      <c r="M726" t="e">
        <f t="shared" si="93"/>
        <v>#N/A</v>
      </c>
      <c r="N726" t="e">
        <f t="shared" si="94"/>
        <v>#N/A</v>
      </c>
    </row>
    <row r="727" spans="1:14" hidden="1" x14ac:dyDescent="0.45">
      <c r="A727" t="str">
        <f t="shared" si="95"/>
        <v>CP138-NSP_ORPHAN_100_once</v>
      </c>
      <c r="B727" t="s">
        <v>366</v>
      </c>
      <c r="C727" t="str">
        <f t="shared" si="88"/>
        <v>Cinnaminson</v>
      </c>
      <c r="D727" t="str">
        <f t="shared" si="89"/>
        <v>Y</v>
      </c>
      <c r="E727" t="s">
        <v>1143</v>
      </c>
      <c r="F727" t="str">
        <f t="shared" si="90"/>
        <v>NSP_ORPHAN_100_once</v>
      </c>
      <c r="G727">
        <f t="shared" si="91"/>
        <v>0</v>
      </c>
      <c r="H727" t="s">
        <v>1094</v>
      </c>
      <c r="I727">
        <f t="shared" si="92"/>
        <v>0</v>
      </c>
      <c r="J727" t="s">
        <v>1074</v>
      </c>
      <c r="K727" s="5">
        <v>100</v>
      </c>
      <c r="L727" t="str">
        <f>Table_DataFromNL[[#This Row],[PROFILECODE]]&amp;"-"&amp;Table_DataFromNL[[#This Row],[RULENAME]]</f>
        <v>CP138-NSP_ORPHAN_100_once</v>
      </c>
      <c r="M727" t="e">
        <f t="shared" si="93"/>
        <v>#N/A</v>
      </c>
      <c r="N727" t="e">
        <f t="shared" si="94"/>
        <v>#N/A</v>
      </c>
    </row>
    <row r="728" spans="1:14" hidden="1" x14ac:dyDescent="0.45">
      <c r="A728" t="str">
        <f t="shared" si="95"/>
        <v>CP138-RSV WEEKLY BONUS 10</v>
      </c>
      <c r="B728" t="s">
        <v>366</v>
      </c>
      <c r="C728" t="str">
        <f t="shared" si="88"/>
        <v>Cinnaminson</v>
      </c>
      <c r="D728" t="str">
        <f t="shared" si="89"/>
        <v>Y</v>
      </c>
      <c r="E728" t="s">
        <v>1143</v>
      </c>
      <c r="F728" t="str">
        <f t="shared" si="90"/>
        <v>RSV WEEKLY BONUS 10</v>
      </c>
      <c r="G728">
        <f t="shared" si="91"/>
        <v>0</v>
      </c>
      <c r="H728" t="s">
        <v>1095</v>
      </c>
      <c r="I728">
        <f t="shared" si="92"/>
        <v>0</v>
      </c>
      <c r="J728" t="s">
        <v>1074</v>
      </c>
      <c r="K728" s="5">
        <v>10</v>
      </c>
      <c r="L728" t="str">
        <f>Table_DataFromNL[[#This Row],[PROFILECODE]]&amp;"-"&amp;Table_DataFromNL[[#This Row],[RULENAME]]</f>
        <v>CP138-RSV WEEKLY BONUS 10</v>
      </c>
      <c r="M728" t="e">
        <f t="shared" si="93"/>
        <v>#N/A</v>
      </c>
      <c r="N728" t="e">
        <f t="shared" si="94"/>
        <v>#N/A</v>
      </c>
    </row>
    <row r="729" spans="1:14" hidden="1" x14ac:dyDescent="0.45">
      <c r="A729" t="str">
        <f t="shared" si="95"/>
        <v>CP138-Referral - Vaccinia</v>
      </c>
      <c r="B729" t="s">
        <v>366</v>
      </c>
      <c r="C729" t="str">
        <f t="shared" si="88"/>
        <v>Cinnaminson</v>
      </c>
      <c r="D729" t="str">
        <f t="shared" si="89"/>
        <v>Y</v>
      </c>
      <c r="E729" t="s">
        <v>1143</v>
      </c>
      <c r="F729" t="str">
        <f t="shared" si="90"/>
        <v>Referral - Vaccinia</v>
      </c>
      <c r="G729">
        <f t="shared" si="91"/>
        <v>0</v>
      </c>
      <c r="H729" t="s">
        <v>1135</v>
      </c>
      <c r="I729">
        <f t="shared" si="92"/>
        <v>0</v>
      </c>
      <c r="J729" t="s">
        <v>1074</v>
      </c>
      <c r="K729" s="5">
        <v>200</v>
      </c>
      <c r="L729" t="str">
        <f>Table_DataFromNL[[#This Row],[PROFILECODE]]&amp;"-"&amp;Table_DataFromNL[[#This Row],[RULENAME]]</f>
        <v>CP138-Referral - Vaccinia</v>
      </c>
      <c r="M729" t="e">
        <f t="shared" si="93"/>
        <v>#N/A</v>
      </c>
      <c r="N729" t="e">
        <f t="shared" si="94"/>
        <v>#N/A</v>
      </c>
    </row>
    <row r="730" spans="1:14" hidden="1" x14ac:dyDescent="0.45">
      <c r="A730" t="str">
        <f t="shared" si="95"/>
        <v>CP138-Restick</v>
      </c>
      <c r="B730" t="s">
        <v>366</v>
      </c>
      <c r="C730" t="str">
        <f t="shared" si="88"/>
        <v>Cinnaminson</v>
      </c>
      <c r="D730" t="str">
        <f t="shared" si="89"/>
        <v>Y</v>
      </c>
      <c r="E730" t="s">
        <v>1143</v>
      </c>
      <c r="F730" t="str">
        <f t="shared" si="90"/>
        <v>Restick</v>
      </c>
      <c r="G730">
        <f t="shared" si="91"/>
        <v>0</v>
      </c>
      <c r="H730" t="s">
        <v>1096</v>
      </c>
      <c r="I730">
        <f t="shared" si="92"/>
        <v>0</v>
      </c>
      <c r="J730" t="s">
        <v>1074</v>
      </c>
      <c r="K730" s="5">
        <v>5</v>
      </c>
      <c r="L730" t="str">
        <f>Table_DataFromNL[[#This Row],[PROFILECODE]]&amp;"-"&amp;Table_DataFromNL[[#This Row],[RULENAME]]</f>
        <v>CP138-Restick</v>
      </c>
      <c r="M730" t="e">
        <f t="shared" si="93"/>
        <v>#N/A</v>
      </c>
      <c r="N730" t="e">
        <f t="shared" si="94"/>
        <v>#N/A</v>
      </c>
    </row>
    <row r="731" spans="1:14" hidden="1" x14ac:dyDescent="0.45">
      <c r="A731" t="str">
        <f t="shared" si="95"/>
        <v>CP138-SLOW_TEXT_5</v>
      </c>
      <c r="B731" t="s">
        <v>366</v>
      </c>
      <c r="C731" t="str">
        <f t="shared" si="88"/>
        <v>Cinnaminson</v>
      </c>
      <c r="D731" t="str">
        <f t="shared" si="89"/>
        <v>Y</v>
      </c>
      <c r="E731" t="s">
        <v>1143</v>
      </c>
      <c r="F731" t="str">
        <f t="shared" si="90"/>
        <v>SLOW_TEXT_5</v>
      </c>
      <c r="G731">
        <f t="shared" si="91"/>
        <v>0</v>
      </c>
      <c r="H731" t="s">
        <v>1104</v>
      </c>
      <c r="I731">
        <f t="shared" si="92"/>
        <v>0</v>
      </c>
      <c r="J731" t="s">
        <v>1074</v>
      </c>
      <c r="K731" s="5">
        <v>5</v>
      </c>
      <c r="L731" t="str">
        <f>Table_DataFromNL[[#This Row],[PROFILECODE]]&amp;"-"&amp;Table_DataFromNL[[#This Row],[RULENAME]]</f>
        <v>CP138-SLOW_TEXT_5</v>
      </c>
      <c r="M731" t="e">
        <f t="shared" si="93"/>
        <v>#N/A</v>
      </c>
      <c r="N731" t="e">
        <f t="shared" si="94"/>
        <v>#N/A</v>
      </c>
    </row>
    <row r="732" spans="1:14" hidden="1" x14ac:dyDescent="0.45">
      <c r="A732" t="str">
        <f t="shared" si="95"/>
        <v>CP138-SPECIAL_ x9_25 _ONCE</v>
      </c>
      <c r="B732" t="s">
        <v>366</v>
      </c>
      <c r="C732" t="str">
        <f t="shared" si="88"/>
        <v>Cinnaminson</v>
      </c>
      <c r="D732" t="str">
        <f t="shared" si="89"/>
        <v>Y</v>
      </c>
      <c r="E732" t="s">
        <v>1143</v>
      </c>
      <c r="F732" t="str">
        <f t="shared" si="90"/>
        <v>SPECIAL_ x9_25 _ONCE</v>
      </c>
      <c r="G732">
        <f t="shared" si="91"/>
        <v>0</v>
      </c>
      <c r="H732" t="s">
        <v>1105</v>
      </c>
      <c r="I732">
        <f t="shared" si="92"/>
        <v>0</v>
      </c>
      <c r="J732" t="s">
        <v>1074</v>
      </c>
      <c r="K732" s="5">
        <v>25</v>
      </c>
      <c r="L732" t="str">
        <f>Table_DataFromNL[[#This Row],[PROFILECODE]]&amp;"-"&amp;Table_DataFromNL[[#This Row],[RULENAME]]</f>
        <v>CP138-SPECIAL_ x9_25 _ONCE</v>
      </c>
      <c r="M732" t="e">
        <f t="shared" si="93"/>
        <v>#N/A</v>
      </c>
      <c r="N732" t="e">
        <f t="shared" si="94"/>
        <v>#N/A</v>
      </c>
    </row>
    <row r="733" spans="1:14" hidden="1" x14ac:dyDescent="0.45">
      <c r="A733" t="str">
        <f t="shared" si="95"/>
        <v>CP138-SPECIAL_BONUS_40USD</v>
      </c>
      <c r="B733" t="s">
        <v>366</v>
      </c>
      <c r="C733" t="str">
        <f t="shared" si="88"/>
        <v>Cinnaminson</v>
      </c>
      <c r="D733" t="str">
        <f t="shared" si="89"/>
        <v>Y</v>
      </c>
      <c r="E733" t="s">
        <v>1143</v>
      </c>
      <c r="F733" t="str">
        <f t="shared" si="90"/>
        <v>SPECIAL_BONUS_40USD</v>
      </c>
      <c r="G733">
        <f t="shared" si="91"/>
        <v>0</v>
      </c>
      <c r="H733" t="s">
        <v>1106</v>
      </c>
      <c r="I733">
        <f t="shared" si="92"/>
        <v>0</v>
      </c>
      <c r="J733" t="s">
        <v>1074</v>
      </c>
      <c r="K733" s="5">
        <v>40</v>
      </c>
      <c r="L733" t="str">
        <f>Table_DataFromNL[[#This Row],[PROFILECODE]]&amp;"-"&amp;Table_DataFromNL[[#This Row],[RULENAME]]</f>
        <v>CP138-SPECIAL_BONUS_40USD</v>
      </c>
      <c r="M733" t="e">
        <f t="shared" si="93"/>
        <v>#N/A</v>
      </c>
      <c r="N733" t="e">
        <f t="shared" si="94"/>
        <v>#N/A</v>
      </c>
    </row>
    <row r="734" spans="1:14" hidden="1" x14ac:dyDescent="0.45">
      <c r="A734" t="str">
        <f t="shared" si="95"/>
        <v>CP138-SPECIAL_BONUS_60USD</v>
      </c>
      <c r="B734" t="s">
        <v>366</v>
      </c>
      <c r="C734" t="str">
        <f t="shared" si="88"/>
        <v>Cinnaminson</v>
      </c>
      <c r="D734" t="str">
        <f t="shared" si="89"/>
        <v>Y</v>
      </c>
      <c r="E734" t="s">
        <v>1143</v>
      </c>
      <c r="F734" t="str">
        <f t="shared" si="90"/>
        <v>SPECIAL_BONUS_60USD</v>
      </c>
      <c r="G734">
        <f t="shared" si="91"/>
        <v>0</v>
      </c>
      <c r="H734" t="s">
        <v>1141</v>
      </c>
      <c r="I734">
        <f t="shared" si="92"/>
        <v>0</v>
      </c>
      <c r="J734" t="s">
        <v>1074</v>
      </c>
      <c r="K734" s="5">
        <v>60</v>
      </c>
      <c r="L734" t="str">
        <f>Table_DataFromNL[[#This Row],[PROFILECODE]]&amp;"-"&amp;Table_DataFromNL[[#This Row],[RULENAME]]</f>
        <v>CP138-SPECIAL_BONUS_60USD</v>
      </c>
      <c r="M734" t="e">
        <f t="shared" si="93"/>
        <v>#N/A</v>
      </c>
      <c r="N734" t="e">
        <f t="shared" si="94"/>
        <v>#N/A</v>
      </c>
    </row>
    <row r="735" spans="1:14" hidden="1" x14ac:dyDescent="0.45">
      <c r="A735" t="str">
        <f t="shared" si="95"/>
        <v>CP138-SPECIAL_x6_x7_15 _TWICE</v>
      </c>
      <c r="B735" t="s">
        <v>366</v>
      </c>
      <c r="C735" t="str">
        <f t="shared" si="88"/>
        <v>Cinnaminson</v>
      </c>
      <c r="D735" t="str">
        <f t="shared" si="89"/>
        <v>Y</v>
      </c>
      <c r="E735" t="s">
        <v>1143</v>
      </c>
      <c r="F735" t="str">
        <f t="shared" si="90"/>
        <v>SPECIAL_x6_x7_15 _TWICE</v>
      </c>
      <c r="G735">
        <f t="shared" si="91"/>
        <v>0</v>
      </c>
      <c r="H735" t="s">
        <v>1107</v>
      </c>
      <c r="I735">
        <f t="shared" si="92"/>
        <v>0</v>
      </c>
      <c r="J735" t="s">
        <v>1074</v>
      </c>
      <c r="K735" s="5">
        <v>15</v>
      </c>
      <c r="L735" t="str">
        <f>Table_DataFromNL[[#This Row],[PROFILECODE]]&amp;"-"&amp;Table_DataFromNL[[#This Row],[RULENAME]]</f>
        <v>CP138-SPECIAL_x6_x7_15 _TWICE</v>
      </c>
      <c r="M735" t="e">
        <f t="shared" si="93"/>
        <v>#N/A</v>
      </c>
      <c r="N735" t="e">
        <f t="shared" si="94"/>
        <v>#N/A</v>
      </c>
    </row>
    <row r="736" spans="1:14" hidden="1" x14ac:dyDescent="0.45">
      <c r="A736" t="str">
        <f t="shared" si="95"/>
        <v>CP138-SPECIAL_x8_x9_20 _TWICE</v>
      </c>
      <c r="B736" t="s">
        <v>366</v>
      </c>
      <c r="C736" t="str">
        <f t="shared" si="88"/>
        <v>Cinnaminson</v>
      </c>
      <c r="D736" t="str">
        <f t="shared" si="89"/>
        <v>Y</v>
      </c>
      <c r="E736" t="s">
        <v>1143</v>
      </c>
      <c r="F736" t="str">
        <f t="shared" si="90"/>
        <v>SPECIAL_x8_x9_20 _TWICE</v>
      </c>
      <c r="G736">
        <f t="shared" si="91"/>
        <v>0</v>
      </c>
      <c r="H736" t="s">
        <v>1108</v>
      </c>
      <c r="I736">
        <f t="shared" si="92"/>
        <v>0</v>
      </c>
      <c r="J736" t="s">
        <v>1074</v>
      </c>
      <c r="K736" s="5">
        <v>20</v>
      </c>
      <c r="L736" t="str">
        <f>Table_DataFromNL[[#This Row],[PROFILECODE]]&amp;"-"&amp;Table_DataFromNL[[#This Row],[RULENAME]]</f>
        <v>CP138-SPECIAL_x8_x9_20 _TWICE</v>
      </c>
      <c r="M736" t="e">
        <f t="shared" si="93"/>
        <v>#N/A</v>
      </c>
      <c r="N736" t="e">
        <f t="shared" si="94"/>
        <v>#N/A</v>
      </c>
    </row>
    <row r="737" spans="1:14" hidden="1" x14ac:dyDescent="0.45">
      <c r="A737" t="str">
        <f t="shared" si="95"/>
        <v>CP138-Sample Only</v>
      </c>
      <c r="B737" t="s">
        <v>366</v>
      </c>
      <c r="C737" t="str">
        <f t="shared" si="88"/>
        <v>Cinnaminson</v>
      </c>
      <c r="D737" t="str">
        <f t="shared" si="89"/>
        <v>Y</v>
      </c>
      <c r="E737" t="s">
        <v>1143</v>
      </c>
      <c r="F737" t="str">
        <f t="shared" si="90"/>
        <v>Sample Only</v>
      </c>
      <c r="G737">
        <f t="shared" si="91"/>
        <v>0</v>
      </c>
      <c r="H737" t="s">
        <v>1109</v>
      </c>
      <c r="I737">
        <f t="shared" si="92"/>
        <v>0</v>
      </c>
      <c r="J737" t="s">
        <v>1074</v>
      </c>
      <c r="K737" s="5">
        <v>10</v>
      </c>
      <c r="L737" t="str">
        <f>Table_DataFromNL[[#This Row],[PROFILECODE]]&amp;"-"&amp;Table_DataFromNL[[#This Row],[RULENAME]]</f>
        <v>CP138-Sample Only</v>
      </c>
      <c r="M737" t="e">
        <f t="shared" si="93"/>
        <v>#N/A</v>
      </c>
      <c r="N737" t="e">
        <f t="shared" si="94"/>
        <v>#N/A</v>
      </c>
    </row>
    <row r="738" spans="1:14" hidden="1" x14ac:dyDescent="0.45">
      <c r="A738" t="str">
        <f t="shared" si="95"/>
        <v>CP138-Unit Below 250 mL</v>
      </c>
      <c r="B738" t="s">
        <v>366</v>
      </c>
      <c r="C738" t="str">
        <f t="shared" si="88"/>
        <v>Cinnaminson</v>
      </c>
      <c r="D738" t="str">
        <f t="shared" si="89"/>
        <v>Y</v>
      </c>
      <c r="E738" t="s">
        <v>1143</v>
      </c>
      <c r="F738" t="str">
        <f t="shared" si="90"/>
        <v>Unit Below 250 mL</v>
      </c>
      <c r="G738">
        <f t="shared" si="91"/>
        <v>0</v>
      </c>
      <c r="H738" t="s">
        <v>1110</v>
      </c>
      <c r="I738">
        <f t="shared" si="92"/>
        <v>0</v>
      </c>
      <c r="J738" t="s">
        <v>1074</v>
      </c>
      <c r="K738" s="5">
        <v>5</v>
      </c>
      <c r="L738" t="str">
        <f>Table_DataFromNL[[#This Row],[PROFILECODE]]&amp;"-"&amp;Table_DataFromNL[[#This Row],[RULENAME]]</f>
        <v>CP138-Unit Below 250 mL</v>
      </c>
      <c r="M738" t="e">
        <f t="shared" si="93"/>
        <v>#N/A</v>
      </c>
      <c r="N738" t="e">
        <f t="shared" si="94"/>
        <v>#N/A</v>
      </c>
    </row>
    <row r="739" spans="1:14" hidden="1" x14ac:dyDescent="0.45">
      <c r="A739" t="str">
        <f t="shared" si="95"/>
        <v>CP138-Unit above 250 mL/underdraw</v>
      </c>
      <c r="B739" t="s">
        <v>366</v>
      </c>
      <c r="C739" t="str">
        <f t="shared" si="88"/>
        <v>Cinnaminson</v>
      </c>
      <c r="D739" t="str">
        <f t="shared" si="89"/>
        <v>Y</v>
      </c>
      <c r="E739" t="s">
        <v>1143</v>
      </c>
      <c r="F739" t="str">
        <f t="shared" si="90"/>
        <v>Unit above 250 mL/underdraw</v>
      </c>
      <c r="G739">
        <f t="shared" si="91"/>
        <v>0</v>
      </c>
      <c r="H739" t="s">
        <v>1111</v>
      </c>
      <c r="I739">
        <f t="shared" si="92"/>
        <v>0</v>
      </c>
      <c r="J739" t="s">
        <v>1074</v>
      </c>
      <c r="K739" s="5">
        <v>10</v>
      </c>
      <c r="L739" t="str">
        <f>Table_DataFromNL[[#This Row],[PROFILECODE]]&amp;"-"&amp;Table_DataFromNL[[#This Row],[RULENAME]]</f>
        <v>CP138-Unit above 250 mL/underdraw</v>
      </c>
      <c r="M739" t="e">
        <f t="shared" si="93"/>
        <v>#N/A</v>
      </c>
      <c r="N739" t="e">
        <f t="shared" si="94"/>
        <v>#N/A</v>
      </c>
    </row>
    <row r="740" spans="1:14" hidden="1" x14ac:dyDescent="0.45">
      <c r="A740" t="str">
        <f t="shared" si="95"/>
        <v>CP138-Vaccinia Immunization</v>
      </c>
      <c r="B740" t="s">
        <v>366</v>
      </c>
      <c r="C740" t="str">
        <f t="shared" si="88"/>
        <v>Cinnaminson</v>
      </c>
      <c r="D740" t="str">
        <f t="shared" si="89"/>
        <v>Y</v>
      </c>
      <c r="E740" t="s">
        <v>1143</v>
      </c>
      <c r="F740" t="str">
        <f t="shared" si="90"/>
        <v>Vaccinia Immunization</v>
      </c>
      <c r="G740">
        <f t="shared" si="91"/>
        <v>0</v>
      </c>
      <c r="H740" t="s">
        <v>1136</v>
      </c>
      <c r="I740">
        <f t="shared" si="92"/>
        <v>0</v>
      </c>
      <c r="J740" t="s">
        <v>1074</v>
      </c>
      <c r="K740" s="5">
        <v>100</v>
      </c>
      <c r="L740" t="str">
        <f>Table_DataFromNL[[#This Row],[PROFILECODE]]&amp;"-"&amp;Table_DataFromNL[[#This Row],[RULENAME]]</f>
        <v>CP138-Vaccinia Immunization</v>
      </c>
      <c r="M740" t="e">
        <f t="shared" si="93"/>
        <v>#N/A</v>
      </c>
      <c r="N740" t="e">
        <f t="shared" si="94"/>
        <v>#N/A</v>
      </c>
    </row>
    <row r="741" spans="1:14" hidden="1" x14ac:dyDescent="0.45">
      <c r="A741" t="str">
        <f t="shared" si="95"/>
        <v>CP138-RETURN - Buddy referral  -BONUS</v>
      </c>
      <c r="B741" t="s">
        <v>366</v>
      </c>
      <c r="C741" t="str">
        <f t="shared" si="88"/>
        <v>Cinnaminson</v>
      </c>
      <c r="D741" t="str">
        <f t="shared" si="89"/>
        <v>Y</v>
      </c>
      <c r="E741" t="s">
        <v>1143</v>
      </c>
      <c r="F741" t="str">
        <f t="shared" si="90"/>
        <v>RETURN - Buddy referral  -BONUS</v>
      </c>
      <c r="G741" t="str">
        <f t="shared" si="91"/>
        <v>Marketing</v>
      </c>
      <c r="H741" t="s">
        <v>73</v>
      </c>
      <c r="I741">
        <f t="shared" si="92"/>
        <v>50</v>
      </c>
      <c r="J741" t="s">
        <v>1112</v>
      </c>
      <c r="K741" s="5">
        <v>50</v>
      </c>
      <c r="L741" t="str">
        <f>Table_DataFromNL[[#This Row],[PROFILECODE]]&amp;"-"&amp;Table_DataFromNL[[#This Row],[RULENAME]]</f>
        <v>CP138-Referral</v>
      </c>
      <c r="M741" t="str">
        <f t="shared" si="93"/>
        <v>CP138-RETURN - Buddy referral  -BONUS</v>
      </c>
      <c r="N741" t="e">
        <f t="shared" si="94"/>
        <v>#N/A</v>
      </c>
    </row>
    <row r="742" spans="1:14" hidden="1" x14ac:dyDescent="0.45">
      <c r="A742" t="str">
        <f t="shared" si="95"/>
        <v>CP138-P Anti-D Pre-Existing Standard</v>
      </c>
      <c r="B742" t="s">
        <v>366</v>
      </c>
      <c r="C742" t="str">
        <f t="shared" si="88"/>
        <v>Cinnaminson</v>
      </c>
      <c r="D742" t="str">
        <f t="shared" si="89"/>
        <v>Y</v>
      </c>
      <c r="E742" t="s">
        <v>1143</v>
      </c>
      <c r="F742" t="str">
        <f t="shared" si="90"/>
        <v>P Anti-D Pre-Existing Standard</v>
      </c>
      <c r="G742" t="str">
        <f t="shared" si="91"/>
        <v>Specialty</v>
      </c>
      <c r="H742" t="s">
        <v>946</v>
      </c>
      <c r="I742" t="str">
        <f t="shared" si="92"/>
        <v>RETURN - 1st don of the week -STD</v>
      </c>
      <c r="J742" t="s">
        <v>1113</v>
      </c>
      <c r="K742" s="5">
        <v>50</v>
      </c>
      <c r="L742" t="str">
        <f>Table_DataFromNL[[#This Row],[PROFILECODE]]&amp;"-"&amp;Table_DataFromNL[[#This Row],[RULENAME]]</f>
        <v>CP138-P Anti-D Pre-Existing Standard</v>
      </c>
      <c r="M742" t="str">
        <f t="shared" si="93"/>
        <v>CP138-P Anti-D Pre-Existing Standard</v>
      </c>
      <c r="N742" t="str">
        <f t="shared" si="94"/>
        <v>CP138-P Anti-D Pre-Existing Standard</v>
      </c>
    </row>
    <row r="743" spans="1:14" hidden="1" x14ac:dyDescent="0.45">
      <c r="A743" t="str">
        <f t="shared" si="95"/>
        <v>CP138-P NORM KIG 10 Standard</v>
      </c>
      <c r="B743" t="s">
        <v>366</v>
      </c>
      <c r="C743" t="str">
        <f t="shared" si="88"/>
        <v>Cinnaminson</v>
      </c>
      <c r="D743" t="str">
        <f t="shared" si="89"/>
        <v>Y</v>
      </c>
      <c r="E743" t="s">
        <v>1143</v>
      </c>
      <c r="F743" t="str">
        <f t="shared" si="90"/>
        <v>P NORM KIG 10 Standard</v>
      </c>
      <c r="G743" t="str">
        <f t="shared" si="91"/>
        <v>Specialty</v>
      </c>
      <c r="H743" t="s">
        <v>950</v>
      </c>
      <c r="I743" t="str">
        <f t="shared" si="92"/>
        <v>RETURN - 1st don of the week -STD</v>
      </c>
      <c r="J743" t="s">
        <v>1113</v>
      </c>
      <c r="K743" s="5">
        <v>40</v>
      </c>
      <c r="L743" t="str">
        <f>Table_DataFromNL[[#This Row],[PROFILECODE]]&amp;"-"&amp;Table_DataFromNL[[#This Row],[RULENAME]]</f>
        <v>CP138-P NORM KIG 10 Standard</v>
      </c>
      <c r="M743" t="str">
        <f t="shared" si="93"/>
        <v>CP138-P NORM KIG 10 Standard</v>
      </c>
      <c r="N743" t="str">
        <f t="shared" si="94"/>
        <v>CP138-P NORM KIG 10 Standard</v>
      </c>
    </row>
    <row r="744" spans="1:14" hidden="1" x14ac:dyDescent="0.45">
      <c r="A744" t="str">
        <f t="shared" si="95"/>
        <v>CP138-P NORM KIG 10-1 Standard</v>
      </c>
      <c r="B744" t="s">
        <v>366</v>
      </c>
      <c r="C744" t="str">
        <f t="shared" si="88"/>
        <v>Cinnaminson</v>
      </c>
      <c r="D744" t="str">
        <f t="shared" si="89"/>
        <v>Y</v>
      </c>
      <c r="E744" t="s">
        <v>1143</v>
      </c>
      <c r="F744" t="str">
        <f t="shared" si="90"/>
        <v>P NORM KIG 10-1 Standard</v>
      </c>
      <c r="G744" t="str">
        <f t="shared" si="91"/>
        <v>Specialty</v>
      </c>
      <c r="H744" t="s">
        <v>951</v>
      </c>
      <c r="I744" t="str">
        <f t="shared" si="92"/>
        <v>RETURN - 1st don of the week -STD</v>
      </c>
      <c r="J744" t="s">
        <v>1113</v>
      </c>
      <c r="K744" s="5">
        <v>40</v>
      </c>
      <c r="L744" t="str">
        <f>Table_DataFromNL[[#This Row],[PROFILECODE]]&amp;"-"&amp;Table_DataFromNL[[#This Row],[RULENAME]]</f>
        <v>CP138-P NORM KIG 10-1 Standard</v>
      </c>
      <c r="M744" t="str">
        <f t="shared" si="93"/>
        <v>CP138-P NORM KIG 10-1 Standard</v>
      </c>
      <c r="N744" t="str">
        <f t="shared" si="94"/>
        <v>CP138-P NORM KIG 10-1 Standard</v>
      </c>
    </row>
    <row r="745" spans="1:14" hidden="1" x14ac:dyDescent="0.45">
      <c r="A745" t="str">
        <f t="shared" si="95"/>
        <v>CP138-P NORM KIG 10-2 Standard</v>
      </c>
      <c r="B745" t="s">
        <v>366</v>
      </c>
      <c r="C745" t="str">
        <f t="shared" si="88"/>
        <v>Cinnaminson</v>
      </c>
      <c r="D745" t="str">
        <f t="shared" si="89"/>
        <v>Y</v>
      </c>
      <c r="E745" t="s">
        <v>1143</v>
      </c>
      <c r="F745" t="str">
        <f t="shared" si="90"/>
        <v>P NORM KIG 10-2 Standard</v>
      </c>
      <c r="G745" t="str">
        <f t="shared" si="91"/>
        <v>Specialty</v>
      </c>
      <c r="H745" t="s">
        <v>952</v>
      </c>
      <c r="I745" t="str">
        <f t="shared" si="92"/>
        <v>RETURN - 1st don of the week -STD</v>
      </c>
      <c r="J745" t="s">
        <v>1113</v>
      </c>
      <c r="K745" s="5">
        <v>40</v>
      </c>
      <c r="L745" t="str">
        <f>Table_DataFromNL[[#This Row],[PROFILECODE]]&amp;"-"&amp;Table_DataFromNL[[#This Row],[RULENAME]]</f>
        <v>CP138-P NORM KIG 10-2 Standard</v>
      </c>
      <c r="M745" t="str">
        <f t="shared" si="93"/>
        <v>CP138-P NORM KIG 10-2 Standard</v>
      </c>
      <c r="N745" t="str">
        <f t="shared" si="94"/>
        <v>CP138-P NORM KIG 10-2 Standard</v>
      </c>
    </row>
    <row r="746" spans="1:14" hidden="1" x14ac:dyDescent="0.45">
      <c r="A746" t="str">
        <f t="shared" si="95"/>
        <v>CP138-P NORM KIG 10-3 Standard</v>
      </c>
      <c r="B746" t="s">
        <v>366</v>
      </c>
      <c r="C746" t="str">
        <f t="shared" si="88"/>
        <v>Cinnaminson</v>
      </c>
      <c r="D746" t="str">
        <f t="shared" si="89"/>
        <v>Y</v>
      </c>
      <c r="E746" t="s">
        <v>1143</v>
      </c>
      <c r="F746" t="str">
        <f t="shared" si="90"/>
        <v>P NORM KIG 10-3 Standard</v>
      </c>
      <c r="G746" t="str">
        <f t="shared" si="91"/>
        <v>Specialty</v>
      </c>
      <c r="H746" t="s">
        <v>953</v>
      </c>
      <c r="I746" t="str">
        <f t="shared" si="92"/>
        <v>RETURN - 1st don of the week -STD</v>
      </c>
      <c r="J746" t="s">
        <v>1113</v>
      </c>
      <c r="K746" s="5">
        <v>40</v>
      </c>
      <c r="L746" t="str">
        <f>Table_DataFromNL[[#This Row],[PROFILECODE]]&amp;"-"&amp;Table_DataFromNL[[#This Row],[RULENAME]]</f>
        <v>CP138-P NORM KIG 10-3 Standard</v>
      </c>
      <c r="M746" t="str">
        <f t="shared" si="93"/>
        <v>CP138-P NORM KIG 10-3 Standard</v>
      </c>
      <c r="N746" t="str">
        <f t="shared" si="94"/>
        <v>CP138-P NORM KIG 10-3 Standard</v>
      </c>
    </row>
    <row r="747" spans="1:14" hidden="1" x14ac:dyDescent="0.45">
      <c r="A747" t="str">
        <f t="shared" si="95"/>
        <v>CP138-P NORM KIG 10-4 Standard</v>
      </c>
      <c r="B747" t="s">
        <v>366</v>
      </c>
      <c r="C747" t="str">
        <f t="shared" si="88"/>
        <v>Cinnaminson</v>
      </c>
      <c r="D747" t="str">
        <f t="shared" si="89"/>
        <v>Y</v>
      </c>
      <c r="E747" t="s">
        <v>1143</v>
      </c>
      <c r="F747" t="str">
        <f t="shared" si="90"/>
        <v>P NORM KIG 10-4 Standard</v>
      </c>
      <c r="G747" t="str">
        <f t="shared" si="91"/>
        <v>Specialty</v>
      </c>
      <c r="H747" t="s">
        <v>954</v>
      </c>
      <c r="I747" t="str">
        <f t="shared" si="92"/>
        <v>RETURN - 1st don of the week -STD</v>
      </c>
      <c r="J747" t="s">
        <v>1113</v>
      </c>
      <c r="K747" s="5">
        <v>40</v>
      </c>
      <c r="L747" t="str">
        <f>Table_DataFromNL[[#This Row],[PROFILECODE]]&amp;"-"&amp;Table_DataFromNL[[#This Row],[RULENAME]]</f>
        <v>CP138-P NORM KIG 10-4 Standard</v>
      </c>
      <c r="M747" t="str">
        <f t="shared" si="93"/>
        <v>CP138-P NORM KIG 10-4 Standard</v>
      </c>
      <c r="N747" t="str">
        <f t="shared" si="94"/>
        <v>CP138-P NORM KIG 10-4 Standard</v>
      </c>
    </row>
    <row r="748" spans="1:14" hidden="1" x14ac:dyDescent="0.45">
      <c r="A748" t="str">
        <f t="shared" si="95"/>
        <v>CP138-RETURN - 1st don of the week -STD</v>
      </c>
      <c r="B748" t="s">
        <v>366</v>
      </c>
      <c r="C748" t="str">
        <f t="shared" si="88"/>
        <v>Cinnaminson</v>
      </c>
      <c r="D748" t="str">
        <f t="shared" si="89"/>
        <v>Y</v>
      </c>
      <c r="E748" t="s">
        <v>1143</v>
      </c>
      <c r="F748" t="str">
        <f t="shared" si="90"/>
        <v>RETURN - 1st don of the week -STD</v>
      </c>
      <c r="G748" t="str">
        <f t="shared" si="91"/>
        <v>Marketing</v>
      </c>
      <c r="H748" t="s">
        <v>1114</v>
      </c>
      <c r="I748">
        <f t="shared" si="92"/>
        <v>0</v>
      </c>
      <c r="J748" t="s">
        <v>1113</v>
      </c>
      <c r="K748" s="5">
        <v>40</v>
      </c>
      <c r="L748" t="str">
        <f>Table_DataFromNL[[#This Row],[PROFILECODE]]&amp;"-"&amp;Table_DataFromNL[[#This Row],[RULENAME]]</f>
        <v>CP138-P NSP NONEU Standard</v>
      </c>
      <c r="M748" t="str">
        <f t="shared" si="93"/>
        <v>CP138-RETURN - 1st don of the week -STD</v>
      </c>
      <c r="N748" t="e">
        <f t="shared" si="94"/>
        <v>#N/A</v>
      </c>
    </row>
    <row r="749" spans="1:14" hidden="1" x14ac:dyDescent="0.45">
      <c r="A749" t="str">
        <f t="shared" si="95"/>
        <v>CP138-RETURN - 1st don of the week -STD</v>
      </c>
      <c r="B749" t="s">
        <v>366</v>
      </c>
      <c r="C749" t="str">
        <f t="shared" si="88"/>
        <v>Cinnaminson</v>
      </c>
      <c r="D749" t="str">
        <f t="shared" si="89"/>
        <v>Y</v>
      </c>
      <c r="E749" t="s">
        <v>1143</v>
      </c>
      <c r="F749" t="str">
        <f t="shared" si="90"/>
        <v>RETURN - 1st don of the week -STD</v>
      </c>
      <c r="G749" t="str">
        <f t="shared" si="91"/>
        <v>Marketing</v>
      </c>
      <c r="H749" t="s">
        <v>1115</v>
      </c>
      <c r="I749">
        <f t="shared" si="92"/>
        <v>23</v>
      </c>
      <c r="J749" t="s">
        <v>1113</v>
      </c>
      <c r="K749" s="5">
        <v>40</v>
      </c>
      <c r="L749" t="str">
        <f>Table_DataFromNL[[#This Row],[PROFILECODE]]&amp;"-"&amp;Table_DataFromNL[[#This Row],[RULENAME]]</f>
        <v>CP138-P NSP NS Standard</v>
      </c>
      <c r="M749" t="str">
        <f t="shared" si="93"/>
        <v>CP138-RETURN - 1st don of the week -STD</v>
      </c>
      <c r="N749" t="e">
        <f t="shared" si="94"/>
        <v>#N/A</v>
      </c>
    </row>
    <row r="750" spans="1:14" hidden="1" x14ac:dyDescent="0.45">
      <c r="A750" t="str">
        <f t="shared" si="95"/>
        <v>CP138-P Normal Source PL Standard</v>
      </c>
      <c r="B750" t="s">
        <v>366</v>
      </c>
      <c r="C750" t="str">
        <f t="shared" si="88"/>
        <v>Cinnaminson</v>
      </c>
      <c r="D750" t="str">
        <f t="shared" si="89"/>
        <v>Y</v>
      </c>
      <c r="E750" t="s">
        <v>1143</v>
      </c>
      <c r="F750" t="str">
        <f t="shared" si="90"/>
        <v>P Normal Source PL Standard</v>
      </c>
      <c r="G750" t="str">
        <f t="shared" si="91"/>
        <v>Marketing</v>
      </c>
      <c r="H750" t="s">
        <v>1033</v>
      </c>
      <c r="I750">
        <f t="shared" si="92"/>
        <v>0</v>
      </c>
      <c r="J750" t="s">
        <v>1113</v>
      </c>
      <c r="K750" s="5">
        <v>40</v>
      </c>
      <c r="L750" t="str">
        <f>Table_DataFromNL[[#This Row],[PROFILECODE]]&amp;"-"&amp;Table_DataFromNL[[#This Row],[RULENAME]]</f>
        <v>CP138-P Normal Source PL Standard</v>
      </c>
      <c r="M750" t="e">
        <f t="shared" si="93"/>
        <v>#N/A</v>
      </c>
      <c r="N750" t="e">
        <f t="shared" si="94"/>
        <v>#N/A</v>
      </c>
    </row>
    <row r="751" spans="1:14" hidden="1" x14ac:dyDescent="0.45">
      <c r="A751" t="str">
        <f t="shared" si="95"/>
        <v>CP138-P Pre-VIP NS Standard</v>
      </c>
      <c r="B751" t="s">
        <v>366</v>
      </c>
      <c r="C751" t="str">
        <f t="shared" si="88"/>
        <v>Cinnaminson</v>
      </c>
      <c r="D751" t="str">
        <f t="shared" si="89"/>
        <v>Y</v>
      </c>
      <c r="E751" t="s">
        <v>1143</v>
      </c>
      <c r="F751" t="str">
        <f t="shared" si="90"/>
        <v>P Pre-VIP NS Standard</v>
      </c>
      <c r="G751" t="str">
        <f t="shared" si="91"/>
        <v>Specialty</v>
      </c>
      <c r="H751" t="s">
        <v>1010</v>
      </c>
      <c r="I751" t="str">
        <f t="shared" si="92"/>
        <v>RETURN - 1st don of the week -STD</v>
      </c>
      <c r="J751" t="s">
        <v>1113</v>
      </c>
      <c r="K751" s="5">
        <v>40</v>
      </c>
      <c r="L751" t="str">
        <f>Table_DataFromNL[[#This Row],[PROFILECODE]]&amp;"-"&amp;Table_DataFromNL[[#This Row],[RULENAME]]</f>
        <v>CP138-P Pre-VIP NS Standard</v>
      </c>
      <c r="M751" t="str">
        <f t="shared" si="93"/>
        <v>CP138-P Pre-VIP NS Standard</v>
      </c>
      <c r="N751" t="str">
        <f t="shared" si="94"/>
        <v>CP138-P Pre-VIP NS Standard</v>
      </c>
    </row>
    <row r="752" spans="1:14" hidden="1" x14ac:dyDescent="0.45">
      <c r="A752" t="str">
        <f t="shared" si="95"/>
        <v>CP138-P RSV Pre-Existing Standard</v>
      </c>
      <c r="B752" t="s">
        <v>366</v>
      </c>
      <c r="C752" t="str">
        <f t="shared" si="88"/>
        <v>Cinnaminson</v>
      </c>
      <c r="D752" t="str">
        <f t="shared" si="89"/>
        <v>Y</v>
      </c>
      <c r="E752" t="s">
        <v>1143</v>
      </c>
      <c r="F752" t="str">
        <f t="shared" si="90"/>
        <v>P RSV Pre-Existing Standard</v>
      </c>
      <c r="G752" t="str">
        <f t="shared" si="91"/>
        <v>Specialty</v>
      </c>
      <c r="H752" t="s">
        <v>955</v>
      </c>
      <c r="I752" t="str">
        <f t="shared" si="92"/>
        <v>RETURN - 1st don of the week -STD</v>
      </c>
      <c r="J752" t="s">
        <v>1113</v>
      </c>
      <c r="K752" s="5">
        <v>40</v>
      </c>
      <c r="L752" t="str">
        <f>Table_DataFromNL[[#This Row],[PROFILECODE]]&amp;"-"&amp;Table_DataFromNL[[#This Row],[RULENAME]]</f>
        <v>CP138-P RSV Pre-Existing Standard</v>
      </c>
      <c r="M752" t="str">
        <f t="shared" si="93"/>
        <v>CP138-P RSV Pre-Existing Standard</v>
      </c>
      <c r="N752" t="str">
        <f t="shared" si="94"/>
        <v>CP138-P RSV Pre-Existing Standard</v>
      </c>
    </row>
    <row r="753" spans="1:14" hidden="1" x14ac:dyDescent="0.45">
      <c r="A753" t="str">
        <f t="shared" si="95"/>
        <v>CP138-P VIP A Standard</v>
      </c>
      <c r="B753" t="s">
        <v>366</v>
      </c>
      <c r="C753" t="str">
        <f t="shared" si="88"/>
        <v>Cinnaminson</v>
      </c>
      <c r="D753" t="str">
        <f t="shared" si="89"/>
        <v>Y</v>
      </c>
      <c r="E753" t="s">
        <v>1143</v>
      </c>
      <c r="F753" t="str">
        <f t="shared" si="90"/>
        <v>P VIP A Standard</v>
      </c>
      <c r="G753" t="str">
        <f t="shared" si="91"/>
        <v>Specialty</v>
      </c>
      <c r="H753" t="s">
        <v>1011</v>
      </c>
      <c r="I753" t="str">
        <f t="shared" si="92"/>
        <v>RETURN - 1st don of the week -STD</v>
      </c>
      <c r="J753" t="s">
        <v>1113</v>
      </c>
      <c r="K753" s="5">
        <v>40</v>
      </c>
      <c r="L753" t="str">
        <f>Table_DataFromNL[[#This Row],[PROFILECODE]]&amp;"-"&amp;Table_DataFromNL[[#This Row],[RULENAME]]</f>
        <v>CP138-P VIP A Standard</v>
      </c>
      <c r="M753" t="str">
        <f t="shared" si="93"/>
        <v>CP138-P VIP A Standard</v>
      </c>
      <c r="N753" t="str">
        <f t="shared" si="94"/>
        <v>CP138-P VIP A Standard</v>
      </c>
    </row>
    <row r="754" spans="1:14" hidden="1" x14ac:dyDescent="0.45">
      <c r="A754" t="str">
        <f t="shared" si="95"/>
        <v>CP138-P VIP AB Standard</v>
      </c>
      <c r="B754" t="s">
        <v>366</v>
      </c>
      <c r="C754" t="str">
        <f t="shared" si="88"/>
        <v>Cinnaminson</v>
      </c>
      <c r="D754" t="str">
        <f t="shared" si="89"/>
        <v>Y</v>
      </c>
      <c r="E754" t="s">
        <v>1143</v>
      </c>
      <c r="F754" t="str">
        <f t="shared" si="90"/>
        <v>P VIP AB Standard</v>
      </c>
      <c r="G754" t="str">
        <f t="shared" si="91"/>
        <v>Specialty</v>
      </c>
      <c r="H754" t="s">
        <v>1012</v>
      </c>
      <c r="I754" t="str">
        <f t="shared" si="92"/>
        <v>RETURN - 1st don of the week -STD</v>
      </c>
      <c r="J754" t="s">
        <v>1113</v>
      </c>
      <c r="K754" s="5">
        <v>40</v>
      </c>
      <c r="L754" t="str">
        <f>Table_DataFromNL[[#This Row],[PROFILECODE]]&amp;"-"&amp;Table_DataFromNL[[#This Row],[RULENAME]]</f>
        <v>CP138-P VIP AB Standard</v>
      </c>
      <c r="M754" t="str">
        <f t="shared" si="93"/>
        <v>CP138-P VIP AB Standard</v>
      </c>
      <c r="N754" t="str">
        <f t="shared" si="94"/>
        <v>CP138-P VIP AB Standard</v>
      </c>
    </row>
    <row r="755" spans="1:14" hidden="1" x14ac:dyDescent="0.45">
      <c r="A755" t="str">
        <f t="shared" si="95"/>
        <v>CP138-P Vaccinia Standard</v>
      </c>
      <c r="B755" t="s">
        <v>366</v>
      </c>
      <c r="C755" t="str">
        <f t="shared" si="88"/>
        <v>Cinnaminson</v>
      </c>
      <c r="D755" t="str">
        <f t="shared" si="89"/>
        <v>Y</v>
      </c>
      <c r="E755" t="s">
        <v>1143</v>
      </c>
      <c r="F755" t="str">
        <f t="shared" si="90"/>
        <v>P Vaccinia Standard</v>
      </c>
      <c r="G755" t="str">
        <f t="shared" si="91"/>
        <v>Specialty</v>
      </c>
      <c r="H755" t="s">
        <v>956</v>
      </c>
      <c r="I755">
        <f t="shared" si="92"/>
        <v>0</v>
      </c>
      <c r="J755" t="s">
        <v>1113</v>
      </c>
      <c r="K755" s="5">
        <v>100</v>
      </c>
      <c r="L755" t="str">
        <f>Table_DataFromNL[[#This Row],[PROFILECODE]]&amp;"-"&amp;Table_DataFromNL[[#This Row],[RULENAME]]</f>
        <v>CP138-P Vaccinia Standard</v>
      </c>
      <c r="M755" t="str">
        <f t="shared" si="93"/>
        <v>CP138-P Vaccinia Standard</v>
      </c>
      <c r="N755" t="str">
        <f t="shared" si="94"/>
        <v>CP138-P Vaccinia Standard</v>
      </c>
    </row>
    <row r="756" spans="1:14" hidden="1" x14ac:dyDescent="0.45">
      <c r="A756" t="str">
        <f t="shared" si="95"/>
        <v>CP139-1st Responder-Medical</v>
      </c>
      <c r="B756" t="s">
        <v>395</v>
      </c>
      <c r="C756" t="str">
        <f t="shared" si="88"/>
        <v>Norman</v>
      </c>
      <c r="D756" t="str">
        <f t="shared" si="89"/>
        <v>Y</v>
      </c>
      <c r="E756" t="s">
        <v>1144</v>
      </c>
      <c r="F756" t="str">
        <f t="shared" si="90"/>
        <v>1st Responder-Medical</v>
      </c>
      <c r="G756">
        <f t="shared" si="91"/>
        <v>0</v>
      </c>
      <c r="H756" t="s">
        <v>1053</v>
      </c>
      <c r="I756">
        <f t="shared" si="92"/>
        <v>0</v>
      </c>
      <c r="J756" t="s">
        <v>1054</v>
      </c>
      <c r="K756" s="5">
        <v>5</v>
      </c>
      <c r="L756" t="str">
        <f>Table_DataFromNL[[#This Row],[PROFILECODE]]&amp;"-"&amp;Table_DataFromNL[[#This Row],[RULENAME]]</f>
        <v>CP139-1st Responder-Medical</v>
      </c>
      <c r="M756" t="e">
        <f t="shared" si="93"/>
        <v>#N/A</v>
      </c>
      <c r="N756" t="e">
        <f t="shared" si="94"/>
        <v>#N/A</v>
      </c>
    </row>
    <row r="757" spans="1:14" hidden="1" x14ac:dyDescent="0.45">
      <c r="A757" t="str">
        <f t="shared" si="95"/>
        <v>CP139-2X Week P Anti-D</v>
      </c>
      <c r="B757" t="s">
        <v>395</v>
      </c>
      <c r="C757" t="str">
        <f t="shared" si="88"/>
        <v>Norman</v>
      </c>
      <c r="D757" t="str">
        <f t="shared" si="89"/>
        <v>Y</v>
      </c>
      <c r="E757" t="s">
        <v>1144</v>
      </c>
      <c r="F757" t="str">
        <f t="shared" si="90"/>
        <v>2X Week P Anti-D</v>
      </c>
      <c r="G757" t="str">
        <f t="shared" si="91"/>
        <v>Specialty</v>
      </c>
      <c r="H757" t="s">
        <v>943</v>
      </c>
      <c r="I757" t="str">
        <f t="shared" si="92"/>
        <v>RETURN - 2nd don of the week -BONUS</v>
      </c>
      <c r="J757" t="s">
        <v>1054</v>
      </c>
      <c r="K757" s="5">
        <v>30</v>
      </c>
      <c r="L757" t="str">
        <f>Table_DataFromNL[[#This Row],[PROFILECODE]]&amp;"-"&amp;Table_DataFromNL[[#This Row],[RULENAME]]</f>
        <v>CP139-2X Week P Anti-D</v>
      </c>
      <c r="M757" t="str">
        <f t="shared" si="93"/>
        <v>CP139-2X Week P Anti-D</v>
      </c>
      <c r="N757" t="str">
        <f t="shared" si="94"/>
        <v>CP139-2X Week P Anti-D</v>
      </c>
    </row>
    <row r="758" spans="1:14" hidden="1" x14ac:dyDescent="0.45">
      <c r="A758" t="str">
        <f t="shared" si="95"/>
        <v>CP139-RETURN - 2nd don of the week -BONUS</v>
      </c>
      <c r="B758" t="s">
        <v>395</v>
      </c>
      <c r="C758" t="str">
        <f t="shared" si="88"/>
        <v>Norman</v>
      </c>
      <c r="D758" t="str">
        <f t="shared" si="89"/>
        <v>Y</v>
      </c>
      <c r="E758" t="s">
        <v>1144</v>
      </c>
      <c r="F758" t="str">
        <f t="shared" si="90"/>
        <v>RETURN - 2nd don of the week -BONUS</v>
      </c>
      <c r="G758" t="str">
        <f t="shared" si="91"/>
        <v>Marketing</v>
      </c>
      <c r="H758" t="s">
        <v>1055</v>
      </c>
      <c r="I758">
        <f t="shared" si="92"/>
        <v>26</v>
      </c>
      <c r="J758" t="s">
        <v>1054</v>
      </c>
      <c r="K758" s="5">
        <v>35</v>
      </c>
      <c r="L758" t="str">
        <f>Table_DataFromNL[[#This Row],[PROFILECODE]]&amp;"-"&amp;Table_DataFromNL[[#This Row],[RULENAME]]</f>
        <v>CP139-2X Week P NSP NS</v>
      </c>
      <c r="M758" t="str">
        <f t="shared" si="93"/>
        <v>CP139-RETURN - 2nd don of the week -BONUS</v>
      </c>
      <c r="N758" t="e">
        <f t="shared" si="94"/>
        <v>#N/A</v>
      </c>
    </row>
    <row r="759" spans="1:14" hidden="1" x14ac:dyDescent="0.45">
      <c r="A759" t="str">
        <f t="shared" si="95"/>
        <v>CP139-RETURN - 2nd don of the week -BONUS</v>
      </c>
      <c r="B759" t="s">
        <v>395</v>
      </c>
      <c r="C759" t="str">
        <f t="shared" si="88"/>
        <v>Norman</v>
      </c>
      <c r="D759" t="str">
        <f t="shared" si="89"/>
        <v>Y</v>
      </c>
      <c r="E759" t="s">
        <v>1144</v>
      </c>
      <c r="F759" t="str">
        <f t="shared" si="90"/>
        <v>RETURN - 2nd don of the week -BONUS</v>
      </c>
      <c r="G759" t="str">
        <f t="shared" si="91"/>
        <v>Marketing</v>
      </c>
      <c r="H759" t="s">
        <v>1056</v>
      </c>
      <c r="I759" t="str">
        <f t="shared" si="92"/>
        <v>RETURN - 2nd don of the week -BONUS</v>
      </c>
      <c r="J759" t="s">
        <v>1054</v>
      </c>
      <c r="K759" s="5">
        <v>35</v>
      </c>
      <c r="L759" t="str">
        <f>Table_DataFromNL[[#This Row],[PROFILECODE]]&amp;"-"&amp;Table_DataFromNL[[#This Row],[RULENAME]]</f>
        <v>CP139-2X Week P NSP Non EU</v>
      </c>
      <c r="M759" t="str">
        <f t="shared" si="93"/>
        <v>CP139-RETURN - 2nd don of the week -BONUS</v>
      </c>
      <c r="N759" t="e">
        <f t="shared" si="94"/>
        <v>#N/A</v>
      </c>
    </row>
    <row r="760" spans="1:14" hidden="1" x14ac:dyDescent="0.45">
      <c r="A760" t="str">
        <f t="shared" si="95"/>
        <v>CP139-2X Week P Normal Source PL</v>
      </c>
      <c r="B760" t="s">
        <v>395</v>
      </c>
      <c r="C760" t="str">
        <f t="shared" si="88"/>
        <v>Norman</v>
      </c>
      <c r="D760" t="str">
        <f t="shared" si="89"/>
        <v>Y</v>
      </c>
      <c r="E760" t="s">
        <v>1144</v>
      </c>
      <c r="F760" t="str">
        <f t="shared" si="90"/>
        <v>2X Week P Normal Source PL</v>
      </c>
      <c r="G760" t="str">
        <f t="shared" si="91"/>
        <v>Specialty</v>
      </c>
      <c r="H760" t="s">
        <v>1026</v>
      </c>
      <c r="I760" t="str">
        <f t="shared" si="92"/>
        <v>RETURN - 2nd don of the week -BONUS</v>
      </c>
      <c r="J760" t="s">
        <v>1054</v>
      </c>
      <c r="K760" s="5">
        <v>35</v>
      </c>
      <c r="L760" t="str">
        <f>Table_DataFromNL[[#This Row],[PROFILECODE]]&amp;"-"&amp;Table_DataFromNL[[#This Row],[RULENAME]]</f>
        <v>CP139-2X Week P Normal Source PL</v>
      </c>
      <c r="M760" t="e">
        <f t="shared" si="93"/>
        <v>#N/A</v>
      </c>
      <c r="N760" t="e">
        <f t="shared" si="94"/>
        <v>#N/A</v>
      </c>
    </row>
    <row r="761" spans="1:14" hidden="1" x14ac:dyDescent="0.45">
      <c r="A761" t="str">
        <f t="shared" si="95"/>
        <v>CP139-2X Week P Pre-VIP NS</v>
      </c>
      <c r="B761" t="s">
        <v>395</v>
      </c>
      <c r="C761" t="str">
        <f t="shared" si="88"/>
        <v>Norman</v>
      </c>
      <c r="D761" t="str">
        <f t="shared" si="89"/>
        <v>Y</v>
      </c>
      <c r="E761" t="s">
        <v>1144</v>
      </c>
      <c r="F761" t="str">
        <f t="shared" si="90"/>
        <v>2X Week P Pre-VIP NS</v>
      </c>
      <c r="G761" t="str">
        <f t="shared" si="91"/>
        <v>Specialty</v>
      </c>
      <c r="H761" t="s">
        <v>1006</v>
      </c>
      <c r="I761" t="str">
        <f t="shared" si="92"/>
        <v>RETURN - 2nd don of the week -BONUS</v>
      </c>
      <c r="J761" t="s">
        <v>1054</v>
      </c>
      <c r="K761" s="5">
        <v>35</v>
      </c>
      <c r="L761" t="str">
        <f>Table_DataFromNL[[#This Row],[PROFILECODE]]&amp;"-"&amp;Table_DataFromNL[[#This Row],[RULENAME]]</f>
        <v>CP139-2X Week P Pre-VIP NS</v>
      </c>
      <c r="M761" t="str">
        <f t="shared" si="93"/>
        <v>CP139-2X Week P Pre-VIP NS</v>
      </c>
      <c r="N761" t="str">
        <f t="shared" si="94"/>
        <v>CP139-2X Week P Pre-VIP NS</v>
      </c>
    </row>
    <row r="762" spans="1:14" hidden="1" x14ac:dyDescent="0.45">
      <c r="A762" t="str">
        <f t="shared" si="95"/>
        <v>CP139-2X Week P RSV Pre-Existing</v>
      </c>
      <c r="B762" t="s">
        <v>395</v>
      </c>
      <c r="C762" t="str">
        <f t="shared" si="88"/>
        <v>Norman</v>
      </c>
      <c r="D762" t="str">
        <f t="shared" si="89"/>
        <v>Y</v>
      </c>
      <c r="E762" t="s">
        <v>1144</v>
      </c>
      <c r="F762" t="str">
        <f t="shared" si="90"/>
        <v>2X Week P RSV Pre-Existing</v>
      </c>
      <c r="G762" t="str">
        <f t="shared" si="91"/>
        <v>Specialty</v>
      </c>
      <c r="H762" t="s">
        <v>945</v>
      </c>
      <c r="I762" t="str">
        <f t="shared" si="92"/>
        <v>RETURN - 2nd don of the week -BONUS</v>
      </c>
      <c r="J762" t="s">
        <v>1054</v>
      </c>
      <c r="K762" s="5">
        <v>45</v>
      </c>
      <c r="L762" t="str">
        <f>Table_DataFromNL[[#This Row],[PROFILECODE]]&amp;"-"&amp;Table_DataFromNL[[#This Row],[RULENAME]]</f>
        <v>CP139-2X Week P RSV Pre-Existing</v>
      </c>
      <c r="M762" t="str">
        <f t="shared" si="93"/>
        <v>CP139-2X Week P RSV Pre-Existing</v>
      </c>
      <c r="N762" t="str">
        <f t="shared" si="94"/>
        <v>CP139-2X Week P RSV Pre-Existing</v>
      </c>
    </row>
    <row r="763" spans="1:14" hidden="1" x14ac:dyDescent="0.45">
      <c r="A763" t="str">
        <f t="shared" si="95"/>
        <v>CP139-2X Week P VIP A</v>
      </c>
      <c r="B763" t="s">
        <v>395</v>
      </c>
      <c r="C763" t="str">
        <f t="shared" si="88"/>
        <v>Norman</v>
      </c>
      <c r="D763" t="str">
        <f t="shared" si="89"/>
        <v>Y</v>
      </c>
      <c r="E763" t="s">
        <v>1144</v>
      </c>
      <c r="F763" t="str">
        <f t="shared" si="90"/>
        <v>2X Week P VIP A</v>
      </c>
      <c r="G763" t="str">
        <f t="shared" si="91"/>
        <v>Specialty</v>
      </c>
      <c r="H763" t="s">
        <v>1007</v>
      </c>
      <c r="I763" t="str">
        <f t="shared" si="92"/>
        <v>RETURN - 2nd don of the week -BONUS</v>
      </c>
      <c r="J763" t="s">
        <v>1054</v>
      </c>
      <c r="K763" s="5">
        <v>35</v>
      </c>
      <c r="L763" t="str">
        <f>Table_DataFromNL[[#This Row],[PROFILECODE]]&amp;"-"&amp;Table_DataFromNL[[#This Row],[RULENAME]]</f>
        <v>CP139-2X Week P VIP A</v>
      </c>
      <c r="M763" t="str">
        <f t="shared" si="93"/>
        <v>CP139-2X Week P VIP A</v>
      </c>
      <c r="N763" t="str">
        <f t="shared" si="94"/>
        <v>CP139-2X Week P VIP A</v>
      </c>
    </row>
    <row r="764" spans="1:14" hidden="1" x14ac:dyDescent="0.45">
      <c r="A764" t="str">
        <f t="shared" si="95"/>
        <v>CP139-2X Week P VIP AB</v>
      </c>
      <c r="B764" t="s">
        <v>395</v>
      </c>
      <c r="C764" t="str">
        <f t="shared" si="88"/>
        <v>Norman</v>
      </c>
      <c r="D764" t="str">
        <f t="shared" si="89"/>
        <v>Y</v>
      </c>
      <c r="E764" t="s">
        <v>1144</v>
      </c>
      <c r="F764" t="str">
        <f t="shared" si="90"/>
        <v>2X Week P VIP AB</v>
      </c>
      <c r="G764" t="str">
        <f t="shared" si="91"/>
        <v>Specialty</v>
      </c>
      <c r="H764" t="s">
        <v>1008</v>
      </c>
      <c r="I764" t="str">
        <f t="shared" si="92"/>
        <v>RETURN - 2nd don of the week -BONUS</v>
      </c>
      <c r="J764" t="s">
        <v>1054</v>
      </c>
      <c r="K764" s="5">
        <v>35</v>
      </c>
      <c r="L764" t="str">
        <f>Table_DataFromNL[[#This Row],[PROFILECODE]]&amp;"-"&amp;Table_DataFromNL[[#This Row],[RULENAME]]</f>
        <v>CP139-2X Week P VIP AB</v>
      </c>
      <c r="M764" t="str">
        <f t="shared" si="93"/>
        <v>CP139-2X Week P VIP AB</v>
      </c>
      <c r="N764" t="str">
        <f t="shared" si="94"/>
        <v>CP139-2X Week P VIP AB</v>
      </c>
    </row>
    <row r="765" spans="1:14" hidden="1" x14ac:dyDescent="0.45">
      <c r="A765" t="str">
        <f t="shared" si="95"/>
        <v>CP139-RETURN - 5th don of the month -BONUS</v>
      </c>
      <c r="B765" t="s">
        <v>395</v>
      </c>
      <c r="C765" t="str">
        <f t="shared" si="88"/>
        <v>Norman</v>
      </c>
      <c r="D765" t="str">
        <f t="shared" si="89"/>
        <v>Y</v>
      </c>
      <c r="E765" t="s">
        <v>1144</v>
      </c>
      <c r="F765" t="str">
        <f t="shared" si="90"/>
        <v>RETURN - 5th don of the month -BONUS</v>
      </c>
      <c r="G765" t="str">
        <f t="shared" si="91"/>
        <v>Marketing</v>
      </c>
      <c r="H765" t="s">
        <v>1057</v>
      </c>
      <c r="I765">
        <f t="shared" si="92"/>
        <v>27</v>
      </c>
      <c r="J765" t="s">
        <v>1054</v>
      </c>
      <c r="K765" s="5">
        <v>40</v>
      </c>
      <c r="L765" t="str">
        <f>Table_DataFromNL[[#This Row],[PROFILECODE]]&amp;"-"&amp;Table_DataFromNL[[#This Row],[RULENAME]]</f>
        <v>CP139-5X Month</v>
      </c>
      <c r="M765" t="str">
        <f t="shared" si="93"/>
        <v>CP139-RETURN - 5th don of the month -BONUS</v>
      </c>
      <c r="N765" t="e">
        <f t="shared" si="94"/>
        <v>#N/A</v>
      </c>
    </row>
    <row r="766" spans="1:14" hidden="1" x14ac:dyDescent="0.45">
      <c r="A766" t="str">
        <f t="shared" si="95"/>
        <v>CP139-College ID Standard Bonus</v>
      </c>
      <c r="B766" t="s">
        <v>395</v>
      </c>
      <c r="C766" t="str">
        <f t="shared" si="88"/>
        <v>Norman</v>
      </c>
      <c r="D766" t="str">
        <f t="shared" si="89"/>
        <v>Y</v>
      </c>
      <c r="E766" t="s">
        <v>1144</v>
      </c>
      <c r="F766" t="str">
        <f t="shared" si="90"/>
        <v>College ID Standard Bonus</v>
      </c>
      <c r="G766">
        <f t="shared" si="91"/>
        <v>0</v>
      </c>
      <c r="H766" t="s">
        <v>1062</v>
      </c>
      <c r="I766">
        <f t="shared" si="92"/>
        <v>0</v>
      </c>
      <c r="J766" t="s">
        <v>1054</v>
      </c>
      <c r="K766" s="5">
        <v>5</v>
      </c>
      <c r="L766" t="str">
        <f>Table_DataFromNL[[#This Row],[PROFILECODE]]&amp;"-"&amp;Table_DataFromNL[[#This Row],[RULENAME]]</f>
        <v>CP139-College ID Standard Bonus</v>
      </c>
      <c r="M766" t="e">
        <f t="shared" si="93"/>
        <v>#N/A</v>
      </c>
      <c r="N766" t="e">
        <f t="shared" si="94"/>
        <v>#N/A</v>
      </c>
    </row>
    <row r="767" spans="1:14" hidden="1" x14ac:dyDescent="0.45">
      <c r="A767" t="str">
        <f t="shared" si="95"/>
        <v>CP139-Employee Donor</v>
      </c>
      <c r="B767" t="s">
        <v>395</v>
      </c>
      <c r="C767" t="str">
        <f t="shared" si="88"/>
        <v>Norman</v>
      </c>
      <c r="D767" t="str">
        <f t="shared" si="89"/>
        <v>Y</v>
      </c>
      <c r="E767" t="s">
        <v>1144</v>
      </c>
      <c r="F767" t="str">
        <f t="shared" si="90"/>
        <v>Employee Donor</v>
      </c>
      <c r="G767">
        <f t="shared" si="91"/>
        <v>0</v>
      </c>
      <c r="H767" t="s">
        <v>1063</v>
      </c>
      <c r="I767">
        <f t="shared" si="92"/>
        <v>0</v>
      </c>
      <c r="J767" t="s">
        <v>1054</v>
      </c>
      <c r="K767" s="5">
        <v>90</v>
      </c>
      <c r="L767" t="str">
        <f>Table_DataFromNL[[#This Row],[PROFILECODE]]&amp;"-"&amp;Table_DataFromNL[[#This Row],[RULENAME]]</f>
        <v>CP139-Employee Donor</v>
      </c>
      <c r="M767" t="e">
        <f t="shared" si="93"/>
        <v>#N/A</v>
      </c>
      <c r="N767" t="e">
        <f t="shared" si="94"/>
        <v>#N/A</v>
      </c>
    </row>
    <row r="768" spans="1:14" hidden="1" x14ac:dyDescent="0.45">
      <c r="A768" t="str">
        <f t="shared" si="95"/>
        <v>CP139-Military ID</v>
      </c>
      <c r="B768" t="s">
        <v>395</v>
      </c>
      <c r="C768" t="str">
        <f t="shared" si="88"/>
        <v>Norman</v>
      </c>
      <c r="D768" t="str">
        <f t="shared" si="89"/>
        <v>Y</v>
      </c>
      <c r="E768" t="s">
        <v>1144</v>
      </c>
      <c r="F768" t="str">
        <f t="shared" si="90"/>
        <v>Military ID</v>
      </c>
      <c r="G768">
        <f t="shared" si="91"/>
        <v>0</v>
      </c>
      <c r="H768" t="s">
        <v>1064</v>
      </c>
      <c r="I768">
        <f t="shared" si="92"/>
        <v>0</v>
      </c>
      <c r="J768" t="s">
        <v>1054</v>
      </c>
      <c r="K768" s="5">
        <v>5</v>
      </c>
      <c r="L768" t="str">
        <f>Table_DataFromNL[[#This Row],[PROFILECODE]]&amp;"-"&amp;Table_DataFromNL[[#This Row],[RULENAME]]</f>
        <v>CP139-Military ID</v>
      </c>
      <c r="M768" t="e">
        <f t="shared" si="93"/>
        <v>#N/A</v>
      </c>
      <c r="N768" t="e">
        <f t="shared" si="94"/>
        <v>#N/A</v>
      </c>
    </row>
    <row r="769" spans="1:14" hidden="1" x14ac:dyDescent="0.45">
      <c r="A769" t="str">
        <f t="shared" si="95"/>
        <v>CP139-NEW DONOR -1st</v>
      </c>
      <c r="B769" t="s">
        <v>395</v>
      </c>
      <c r="C769" t="str">
        <f t="shared" si="88"/>
        <v>Norman</v>
      </c>
      <c r="D769" t="str">
        <f t="shared" si="89"/>
        <v>Y</v>
      </c>
      <c r="E769" t="s">
        <v>1144</v>
      </c>
      <c r="F769" t="str">
        <f t="shared" si="90"/>
        <v>NEW DONOR -1st</v>
      </c>
      <c r="G769" t="str">
        <f t="shared" si="91"/>
        <v>Marketing</v>
      </c>
      <c r="H769" t="s">
        <v>1065</v>
      </c>
      <c r="I769">
        <f t="shared" si="92"/>
        <v>1</v>
      </c>
      <c r="J769" t="s">
        <v>1054</v>
      </c>
      <c r="K769" s="5">
        <v>100</v>
      </c>
      <c r="L769" t="str">
        <f>Table_DataFromNL[[#This Row],[PROFILECODE]]&amp;"-"&amp;Table_DataFromNL[[#This Row],[RULENAME]]</f>
        <v>CP139-New Donor 1st Visit-Bonus</v>
      </c>
      <c r="M769" t="str">
        <f t="shared" si="93"/>
        <v>CP139-NEW DONOR -1st</v>
      </c>
      <c r="N769" t="e">
        <f t="shared" si="94"/>
        <v>#N/A</v>
      </c>
    </row>
    <row r="770" spans="1:14" hidden="1" x14ac:dyDescent="0.45">
      <c r="A770" t="str">
        <f t="shared" si="95"/>
        <v>CP139-NEW DONOR -2nd</v>
      </c>
      <c r="B770" t="s">
        <v>395</v>
      </c>
      <c r="C770" t="str">
        <f t="shared" ref="C770:C833" si="96">VLOOKUP(B770,CenterLU,2,FALSE)</f>
        <v>Norman</v>
      </c>
      <c r="D770" t="str">
        <f t="shared" ref="D770:D833" si="97">VLOOKUP(B770,CenterLU,3,FALSE)</f>
        <v>Y</v>
      </c>
      <c r="E770" t="s">
        <v>1144</v>
      </c>
      <c r="F770" t="str">
        <f t="shared" ref="F770:F833" si="98">IF(VLOOKUP(H770,RULENAMELU,3,FALSE)=0,H770,VLOOKUP(H770,RULENAMELU,3,FALSE))</f>
        <v>NEW DONOR -2nd</v>
      </c>
      <c r="G770" t="str">
        <f t="shared" ref="G770:G833" si="99">VLOOKUP(H770,RULENAMELU,4,FALSE)</f>
        <v>Marketing</v>
      </c>
      <c r="H770" t="s">
        <v>1066</v>
      </c>
      <c r="I770">
        <f t="shared" ref="I770:I833" si="100">VLOOKUP(H770,RULENAMELU,5,FALSE)</f>
        <v>2</v>
      </c>
      <c r="J770" t="s">
        <v>1054</v>
      </c>
      <c r="K770" s="5">
        <v>100</v>
      </c>
      <c r="L770" t="str">
        <f>Table_DataFromNL[[#This Row],[PROFILECODE]]&amp;"-"&amp;Table_DataFromNL[[#This Row],[RULENAME]]</f>
        <v>CP139-New Donor 2nd Visit-Bonus</v>
      </c>
      <c r="M770" t="str">
        <f t="shared" ref="M770:M833" si="101">IFERROR(VLOOKUP(A770,PaychangesLU,1,FALSE),VLOOKUP(A770,SpecialtyCheckLU,1,FALSE))</f>
        <v>CP139-NEW DONOR -2nd</v>
      </c>
      <c r="N770" t="e">
        <f t="shared" ref="N770:N833" si="102">VLOOKUP(A770,SpecialtyCheckLU,1,FALSE)</f>
        <v>#N/A</v>
      </c>
    </row>
    <row r="771" spans="1:14" hidden="1" x14ac:dyDescent="0.45">
      <c r="A771" t="str">
        <f t="shared" ref="A771:A834" si="103">B771&amp;"-"&amp;F771</f>
        <v>CP139-NEW DONOR -3rd</v>
      </c>
      <c r="B771" t="s">
        <v>395</v>
      </c>
      <c r="C771" t="str">
        <f t="shared" si="96"/>
        <v>Norman</v>
      </c>
      <c r="D771" t="str">
        <f t="shared" si="97"/>
        <v>Y</v>
      </c>
      <c r="E771" t="s">
        <v>1144</v>
      </c>
      <c r="F771" t="str">
        <f t="shared" si="98"/>
        <v>NEW DONOR -3rd</v>
      </c>
      <c r="G771" t="str">
        <f t="shared" si="99"/>
        <v>Marketing</v>
      </c>
      <c r="H771" t="s">
        <v>1067</v>
      </c>
      <c r="I771">
        <f t="shared" si="100"/>
        <v>3</v>
      </c>
      <c r="J771" t="s">
        <v>1054</v>
      </c>
      <c r="K771" s="5">
        <v>100</v>
      </c>
      <c r="L771" t="str">
        <f>Table_DataFromNL[[#This Row],[PROFILECODE]]&amp;"-"&amp;Table_DataFromNL[[#This Row],[RULENAME]]</f>
        <v>CP139-New Donor 3rd Visit-Bonus</v>
      </c>
      <c r="M771" t="str">
        <f t="shared" si="101"/>
        <v>CP139-NEW DONOR -3rd</v>
      </c>
      <c r="N771" t="e">
        <f t="shared" si="102"/>
        <v>#N/A</v>
      </c>
    </row>
    <row r="772" spans="1:14" hidden="1" x14ac:dyDescent="0.45">
      <c r="A772" t="str">
        <f t="shared" si="103"/>
        <v>CP139-NEW DONOR -4th</v>
      </c>
      <c r="B772" t="s">
        <v>395</v>
      </c>
      <c r="C772" t="str">
        <f t="shared" si="96"/>
        <v>Norman</v>
      </c>
      <c r="D772" t="str">
        <f t="shared" si="97"/>
        <v>Y</v>
      </c>
      <c r="E772" t="s">
        <v>1144</v>
      </c>
      <c r="F772" t="str">
        <f t="shared" si="98"/>
        <v>NEW DONOR -4th</v>
      </c>
      <c r="G772" t="str">
        <f t="shared" si="99"/>
        <v>Marketing</v>
      </c>
      <c r="H772" t="s">
        <v>1068</v>
      </c>
      <c r="I772">
        <f t="shared" si="100"/>
        <v>4</v>
      </c>
      <c r="J772" t="s">
        <v>1054</v>
      </c>
      <c r="K772" s="5">
        <v>100</v>
      </c>
      <c r="L772" t="str">
        <f>Table_DataFromNL[[#This Row],[PROFILECODE]]&amp;"-"&amp;Table_DataFromNL[[#This Row],[RULENAME]]</f>
        <v>CP139-New Donor 4th Visit-Bonus</v>
      </c>
      <c r="M772" t="str">
        <f t="shared" si="101"/>
        <v>CP139-NEW DONOR -4th</v>
      </c>
      <c r="N772" t="e">
        <f t="shared" si="102"/>
        <v>#N/A</v>
      </c>
    </row>
    <row r="773" spans="1:14" hidden="1" x14ac:dyDescent="0.45">
      <c r="A773" t="str">
        <f t="shared" si="103"/>
        <v>CP139-NEW DONOR -5th</v>
      </c>
      <c r="B773" t="s">
        <v>395</v>
      </c>
      <c r="C773" t="str">
        <f t="shared" si="96"/>
        <v>Norman</v>
      </c>
      <c r="D773" t="str">
        <f t="shared" si="97"/>
        <v>Y</v>
      </c>
      <c r="E773" t="s">
        <v>1144</v>
      </c>
      <c r="F773" t="str">
        <f t="shared" si="98"/>
        <v>NEW DONOR -5th</v>
      </c>
      <c r="G773" t="str">
        <f t="shared" si="99"/>
        <v>Marketing</v>
      </c>
      <c r="H773" t="s">
        <v>1069</v>
      </c>
      <c r="I773">
        <f t="shared" si="100"/>
        <v>5</v>
      </c>
      <c r="J773" t="s">
        <v>1054</v>
      </c>
      <c r="K773" s="5">
        <v>100</v>
      </c>
      <c r="L773" t="str">
        <f>Table_DataFromNL[[#This Row],[PROFILECODE]]&amp;"-"&amp;Table_DataFromNL[[#This Row],[RULENAME]]</f>
        <v>CP139-New Donor 5th Visit-Bonus</v>
      </c>
      <c r="M773" t="str">
        <f t="shared" si="101"/>
        <v>CP139-NEW DONOR -5th</v>
      </c>
      <c r="N773" t="e">
        <f t="shared" si="102"/>
        <v>#N/A</v>
      </c>
    </row>
    <row r="774" spans="1:14" hidden="1" x14ac:dyDescent="0.45">
      <c r="A774" t="str">
        <f t="shared" si="103"/>
        <v>CP139-NEW DONOR -6th</v>
      </c>
      <c r="B774" t="s">
        <v>395</v>
      </c>
      <c r="C774" t="str">
        <f t="shared" si="96"/>
        <v>Norman</v>
      </c>
      <c r="D774" t="str">
        <f t="shared" si="97"/>
        <v>Y</v>
      </c>
      <c r="E774" t="s">
        <v>1144</v>
      </c>
      <c r="F774" t="str">
        <f t="shared" si="98"/>
        <v>NEW DONOR -6th</v>
      </c>
      <c r="G774" t="str">
        <f t="shared" si="99"/>
        <v>Marketing</v>
      </c>
      <c r="H774" t="s">
        <v>1070</v>
      </c>
      <c r="I774">
        <f t="shared" si="100"/>
        <v>6</v>
      </c>
      <c r="J774" t="s">
        <v>1054</v>
      </c>
      <c r="K774" s="5">
        <v>45</v>
      </c>
      <c r="L774" t="str">
        <f>Table_DataFromNL[[#This Row],[PROFILECODE]]&amp;"-"&amp;Table_DataFromNL[[#This Row],[RULENAME]]</f>
        <v>CP139-New Donor 6th Visit-Bonus</v>
      </c>
      <c r="M774" t="str">
        <f t="shared" si="101"/>
        <v>CP139-NEW DONOR -6th</v>
      </c>
      <c r="N774" t="e">
        <f t="shared" si="102"/>
        <v>#N/A</v>
      </c>
    </row>
    <row r="775" spans="1:14" hidden="1" x14ac:dyDescent="0.45">
      <c r="A775" t="str">
        <f t="shared" si="103"/>
        <v>CP139-NEW DONOR -7th</v>
      </c>
      <c r="B775" t="s">
        <v>395</v>
      </c>
      <c r="C775" t="str">
        <f t="shared" si="96"/>
        <v>Norman</v>
      </c>
      <c r="D775" t="str">
        <f t="shared" si="97"/>
        <v>Y</v>
      </c>
      <c r="E775" t="s">
        <v>1144</v>
      </c>
      <c r="F775" t="str">
        <f t="shared" si="98"/>
        <v>NEW DONOR -7th</v>
      </c>
      <c r="G775" t="str">
        <f t="shared" si="99"/>
        <v>Marketing</v>
      </c>
      <c r="H775" t="s">
        <v>1071</v>
      </c>
      <c r="I775">
        <f t="shared" si="100"/>
        <v>7</v>
      </c>
      <c r="J775" t="s">
        <v>1054</v>
      </c>
      <c r="K775" s="5">
        <v>45</v>
      </c>
      <c r="L775" t="str">
        <f>Table_DataFromNL[[#This Row],[PROFILECODE]]&amp;"-"&amp;Table_DataFromNL[[#This Row],[RULENAME]]</f>
        <v>CP139-New Donor 7th Visit-Bonus</v>
      </c>
      <c r="M775" t="str">
        <f t="shared" si="101"/>
        <v>CP139-NEW DONOR -7th</v>
      </c>
      <c r="N775" t="e">
        <f t="shared" si="102"/>
        <v>#N/A</v>
      </c>
    </row>
    <row r="776" spans="1:14" hidden="1" x14ac:dyDescent="0.45">
      <c r="A776" t="str">
        <f t="shared" si="103"/>
        <v>CP139-NEW DONOR -8th</v>
      </c>
      <c r="B776" t="s">
        <v>395</v>
      </c>
      <c r="C776" t="str">
        <f t="shared" si="96"/>
        <v>Norman</v>
      </c>
      <c r="D776" t="str">
        <f t="shared" si="97"/>
        <v>Y</v>
      </c>
      <c r="E776" t="s">
        <v>1144</v>
      </c>
      <c r="F776" t="str">
        <f t="shared" si="98"/>
        <v>NEW DONOR -8th</v>
      </c>
      <c r="G776" t="str">
        <f t="shared" si="99"/>
        <v>Marketing</v>
      </c>
      <c r="H776" t="s">
        <v>1072</v>
      </c>
      <c r="I776">
        <f t="shared" si="100"/>
        <v>8</v>
      </c>
      <c r="J776" t="s">
        <v>1054</v>
      </c>
      <c r="K776" s="5">
        <v>45</v>
      </c>
      <c r="L776" t="str">
        <f>Table_DataFromNL[[#This Row],[PROFILECODE]]&amp;"-"&amp;Table_DataFromNL[[#This Row],[RULENAME]]</f>
        <v>CP139-New Donor 8th Visit-Bonus</v>
      </c>
      <c r="M776" t="str">
        <f t="shared" si="101"/>
        <v>CP139-NEW DONOR -8th</v>
      </c>
      <c r="N776" t="e">
        <f t="shared" si="102"/>
        <v>#N/A</v>
      </c>
    </row>
    <row r="777" spans="1:14" hidden="1" x14ac:dyDescent="0.45">
      <c r="A777" t="str">
        <f t="shared" si="103"/>
        <v>CP139-1A_LAND_PAGE_55USD</v>
      </c>
      <c r="B777" t="s">
        <v>395</v>
      </c>
      <c r="C777" t="str">
        <f t="shared" si="96"/>
        <v>Norman</v>
      </c>
      <c r="D777" t="str">
        <f t="shared" si="97"/>
        <v>Y</v>
      </c>
      <c r="E777" t="s">
        <v>1144</v>
      </c>
      <c r="F777" t="str">
        <f t="shared" si="98"/>
        <v>1A_LAND_PAGE_55USD</v>
      </c>
      <c r="G777">
        <f t="shared" si="99"/>
        <v>0</v>
      </c>
      <c r="H777" t="s">
        <v>1131</v>
      </c>
      <c r="I777">
        <f t="shared" si="100"/>
        <v>0</v>
      </c>
      <c r="J777" t="s">
        <v>1074</v>
      </c>
      <c r="K777" s="5">
        <v>55</v>
      </c>
      <c r="L777" t="str">
        <f>Table_DataFromNL[[#This Row],[PROFILECODE]]&amp;"-"&amp;Table_DataFromNL[[#This Row],[RULENAME]]</f>
        <v>CP139-1A_LAND_PAGE_55USD</v>
      </c>
      <c r="M777" t="e">
        <f t="shared" si="101"/>
        <v>#N/A</v>
      </c>
      <c r="N777" t="e">
        <f t="shared" si="102"/>
        <v>#N/A</v>
      </c>
    </row>
    <row r="778" spans="1:14" hidden="1" x14ac:dyDescent="0.45">
      <c r="A778" t="str">
        <f t="shared" si="103"/>
        <v>CP139-1B_KEDLeague_Promo_5USD</v>
      </c>
      <c r="B778" t="s">
        <v>395</v>
      </c>
      <c r="C778" t="str">
        <f t="shared" si="96"/>
        <v>Norman</v>
      </c>
      <c r="D778" t="str">
        <f t="shared" si="97"/>
        <v>Y</v>
      </c>
      <c r="E778" t="s">
        <v>1144</v>
      </c>
      <c r="F778" t="str">
        <f t="shared" si="98"/>
        <v>1B_KEDLeague_Promo_5USD</v>
      </c>
      <c r="G778">
        <f t="shared" si="99"/>
        <v>0</v>
      </c>
      <c r="H778" t="s">
        <v>1073</v>
      </c>
      <c r="I778">
        <f t="shared" si="100"/>
        <v>0</v>
      </c>
      <c r="J778" t="s">
        <v>1074</v>
      </c>
      <c r="K778" s="5">
        <v>5</v>
      </c>
      <c r="L778" t="str">
        <f>Table_DataFromNL[[#This Row],[PROFILECODE]]&amp;"-"&amp;Table_DataFromNL[[#This Row],[RULENAME]]</f>
        <v>CP139-1B_KEDLeague_Promo_5USD</v>
      </c>
      <c r="M778" t="e">
        <f t="shared" si="101"/>
        <v>#N/A</v>
      </c>
      <c r="N778" t="e">
        <f t="shared" si="102"/>
        <v>#N/A</v>
      </c>
    </row>
    <row r="779" spans="1:14" hidden="1" x14ac:dyDescent="0.45">
      <c r="A779" t="str">
        <f t="shared" si="103"/>
        <v>CP139-CALL_10</v>
      </c>
      <c r="B779" t="s">
        <v>395</v>
      </c>
      <c r="C779" t="str">
        <f t="shared" si="96"/>
        <v>Norman</v>
      </c>
      <c r="D779" t="str">
        <f t="shared" si="97"/>
        <v>Y</v>
      </c>
      <c r="E779" t="s">
        <v>1144</v>
      </c>
      <c r="F779" t="str">
        <f t="shared" si="98"/>
        <v>CALL_10</v>
      </c>
      <c r="G779">
        <f t="shared" si="99"/>
        <v>0</v>
      </c>
      <c r="H779" t="s">
        <v>1075</v>
      </c>
      <c r="I779">
        <f t="shared" si="100"/>
        <v>0</v>
      </c>
      <c r="J779" t="s">
        <v>1074</v>
      </c>
      <c r="K779" s="5">
        <v>10</v>
      </c>
      <c r="L779" t="str">
        <f>Table_DataFromNL[[#This Row],[PROFILECODE]]&amp;"-"&amp;Table_DataFromNL[[#This Row],[RULENAME]]</f>
        <v>CP139-CALL_10</v>
      </c>
      <c r="M779" t="e">
        <f t="shared" si="101"/>
        <v>#N/A</v>
      </c>
      <c r="N779" t="e">
        <f t="shared" si="102"/>
        <v>#N/A</v>
      </c>
    </row>
    <row r="780" spans="1:14" hidden="1" x14ac:dyDescent="0.45">
      <c r="A780" t="str">
        <f t="shared" si="103"/>
        <v>CP139-CALL_15</v>
      </c>
      <c r="B780" t="s">
        <v>395</v>
      </c>
      <c r="C780" t="str">
        <f t="shared" si="96"/>
        <v>Norman</v>
      </c>
      <c r="D780" t="str">
        <f t="shared" si="97"/>
        <v>Y</v>
      </c>
      <c r="E780" t="s">
        <v>1144</v>
      </c>
      <c r="F780" t="str">
        <f t="shared" si="98"/>
        <v>CALL_15</v>
      </c>
      <c r="G780">
        <f t="shared" si="99"/>
        <v>0</v>
      </c>
      <c r="H780" t="s">
        <v>1076</v>
      </c>
      <c r="I780">
        <f t="shared" si="100"/>
        <v>0</v>
      </c>
      <c r="J780" t="s">
        <v>1074</v>
      </c>
      <c r="K780" s="5">
        <v>15</v>
      </c>
      <c r="L780" t="str">
        <f>Table_DataFromNL[[#This Row],[PROFILECODE]]&amp;"-"&amp;Table_DataFromNL[[#This Row],[RULENAME]]</f>
        <v>CP139-CALL_15</v>
      </c>
      <c r="M780" t="e">
        <f t="shared" si="101"/>
        <v>#N/A</v>
      </c>
      <c r="N780" t="e">
        <f t="shared" si="102"/>
        <v>#N/A</v>
      </c>
    </row>
    <row r="781" spans="1:14" hidden="1" x14ac:dyDescent="0.45">
      <c r="A781" t="str">
        <f t="shared" si="103"/>
        <v>CP139-CALL_25</v>
      </c>
      <c r="B781" t="s">
        <v>395</v>
      </c>
      <c r="C781" t="str">
        <f t="shared" si="96"/>
        <v>Norman</v>
      </c>
      <c r="D781" t="str">
        <f t="shared" si="97"/>
        <v>Y</v>
      </c>
      <c r="E781" t="s">
        <v>1144</v>
      </c>
      <c r="F781" t="str">
        <f t="shared" si="98"/>
        <v>CALL_25</v>
      </c>
      <c r="G781">
        <f t="shared" si="99"/>
        <v>0</v>
      </c>
      <c r="H781" t="s">
        <v>1077</v>
      </c>
      <c r="I781">
        <f t="shared" si="100"/>
        <v>0</v>
      </c>
      <c r="J781" t="s">
        <v>1074</v>
      </c>
      <c r="K781" s="5">
        <v>25</v>
      </c>
      <c r="L781" t="str">
        <f>Table_DataFromNL[[#This Row],[PROFILECODE]]&amp;"-"&amp;Table_DataFromNL[[#This Row],[RULENAME]]</f>
        <v>CP139-CALL_25</v>
      </c>
      <c r="M781" t="e">
        <f t="shared" si="101"/>
        <v>#N/A</v>
      </c>
      <c r="N781" t="e">
        <f t="shared" si="102"/>
        <v>#N/A</v>
      </c>
    </row>
    <row r="782" spans="1:14" hidden="1" x14ac:dyDescent="0.45">
      <c r="A782" t="str">
        <f t="shared" si="103"/>
        <v>CP139-CALL_5</v>
      </c>
      <c r="B782" t="s">
        <v>395</v>
      </c>
      <c r="C782" t="str">
        <f t="shared" si="96"/>
        <v>Norman</v>
      </c>
      <c r="D782" t="str">
        <f t="shared" si="97"/>
        <v>Y</v>
      </c>
      <c r="E782" t="s">
        <v>1144</v>
      </c>
      <c r="F782" t="str">
        <f t="shared" si="98"/>
        <v>CALL_5</v>
      </c>
      <c r="G782">
        <f t="shared" si="99"/>
        <v>0</v>
      </c>
      <c r="H782" t="s">
        <v>1078</v>
      </c>
      <c r="I782">
        <f t="shared" si="100"/>
        <v>0</v>
      </c>
      <c r="J782" t="s">
        <v>1074</v>
      </c>
      <c r="K782" s="5">
        <v>5</v>
      </c>
      <c r="L782" t="str">
        <f>Table_DataFromNL[[#This Row],[PROFILECODE]]&amp;"-"&amp;Table_DataFromNL[[#This Row],[RULENAME]]</f>
        <v>CP139-CALL_5</v>
      </c>
      <c r="M782" t="e">
        <f t="shared" si="101"/>
        <v>#N/A</v>
      </c>
      <c r="N782" t="e">
        <f t="shared" si="102"/>
        <v>#N/A</v>
      </c>
    </row>
    <row r="783" spans="1:14" hidden="1" x14ac:dyDescent="0.45">
      <c r="A783" t="str">
        <f t="shared" si="103"/>
        <v>CP139-Community</v>
      </c>
      <c r="B783" t="s">
        <v>395</v>
      </c>
      <c r="C783" t="str">
        <f t="shared" si="96"/>
        <v>Norman</v>
      </c>
      <c r="D783" t="str">
        <f t="shared" si="97"/>
        <v>Y</v>
      </c>
      <c r="E783" t="s">
        <v>1144</v>
      </c>
      <c r="F783" t="str">
        <f t="shared" si="98"/>
        <v>Community</v>
      </c>
      <c r="G783">
        <f t="shared" si="99"/>
        <v>0</v>
      </c>
      <c r="H783" t="s">
        <v>1080</v>
      </c>
      <c r="I783">
        <f t="shared" si="100"/>
        <v>0</v>
      </c>
      <c r="J783" t="s">
        <v>1074</v>
      </c>
      <c r="K783" s="5">
        <v>5</v>
      </c>
      <c r="L783" t="str">
        <f>Table_DataFromNL[[#This Row],[PROFILECODE]]&amp;"-"&amp;Table_DataFromNL[[#This Row],[RULENAME]]</f>
        <v>CP139-Community</v>
      </c>
      <c r="M783" t="e">
        <f t="shared" si="101"/>
        <v>#N/A</v>
      </c>
      <c r="N783" t="e">
        <f t="shared" si="102"/>
        <v>#N/A</v>
      </c>
    </row>
    <row r="784" spans="1:14" hidden="1" x14ac:dyDescent="0.45">
      <c r="A784" t="str">
        <f t="shared" si="103"/>
        <v>CP139-DENOVO  - Antibody Screen</v>
      </c>
      <c r="B784" t="s">
        <v>395</v>
      </c>
      <c r="C784" t="str">
        <f t="shared" si="96"/>
        <v>Norman</v>
      </c>
      <c r="D784" t="str">
        <f t="shared" si="97"/>
        <v>Y</v>
      </c>
      <c r="E784" t="s">
        <v>1144</v>
      </c>
      <c r="F784" t="str">
        <f t="shared" si="98"/>
        <v>DENOVO  - Antibody Screen</v>
      </c>
      <c r="G784">
        <f t="shared" si="99"/>
        <v>0</v>
      </c>
      <c r="H784" t="s">
        <v>1081</v>
      </c>
      <c r="I784">
        <f t="shared" si="100"/>
        <v>0</v>
      </c>
      <c r="J784" t="s">
        <v>1074</v>
      </c>
      <c r="K784" s="5">
        <v>300</v>
      </c>
      <c r="L784" t="str">
        <f>Table_DataFromNL[[#This Row],[PROFILECODE]]&amp;"-"&amp;Table_DataFromNL[[#This Row],[RULENAME]]</f>
        <v>CP139-DENOVO  - Antibody Screen</v>
      </c>
      <c r="M784" t="e">
        <f t="shared" si="101"/>
        <v>#N/A</v>
      </c>
      <c r="N784" t="e">
        <f t="shared" si="102"/>
        <v>#N/A</v>
      </c>
    </row>
    <row r="785" spans="1:14" hidden="1" x14ac:dyDescent="0.45">
      <c r="A785" t="str">
        <f t="shared" si="103"/>
        <v>CP139-Denovo - Attendance Bonus</v>
      </c>
      <c r="B785" t="s">
        <v>395</v>
      </c>
      <c r="C785" t="str">
        <f t="shared" si="96"/>
        <v>Norman</v>
      </c>
      <c r="D785" t="str">
        <f t="shared" si="97"/>
        <v>Y</v>
      </c>
      <c r="E785" t="s">
        <v>1144</v>
      </c>
      <c r="F785" t="str">
        <f t="shared" si="98"/>
        <v>Denovo - Attendance Bonus</v>
      </c>
      <c r="G785">
        <f t="shared" si="99"/>
        <v>0</v>
      </c>
      <c r="H785" t="s">
        <v>1082</v>
      </c>
      <c r="I785">
        <f t="shared" si="100"/>
        <v>0</v>
      </c>
      <c r="J785" t="s">
        <v>1074</v>
      </c>
      <c r="K785" s="5">
        <v>100</v>
      </c>
      <c r="L785" t="str">
        <f>Table_DataFromNL[[#This Row],[PROFILECODE]]&amp;"-"&amp;Table_DataFromNL[[#This Row],[RULENAME]]</f>
        <v>CP139-Denovo - Attendance Bonus</v>
      </c>
      <c r="M785" t="e">
        <f t="shared" si="101"/>
        <v>#N/A</v>
      </c>
      <c r="N785" t="e">
        <f t="shared" si="102"/>
        <v>#N/A</v>
      </c>
    </row>
    <row r="786" spans="1:14" hidden="1" x14ac:dyDescent="0.45">
      <c r="A786" t="str">
        <f t="shared" si="103"/>
        <v>CP139-Denovo - Immunization</v>
      </c>
      <c r="B786" t="s">
        <v>395</v>
      </c>
      <c r="C786" t="str">
        <f t="shared" si="96"/>
        <v>Norman</v>
      </c>
      <c r="D786" t="str">
        <f t="shared" si="97"/>
        <v>Y</v>
      </c>
      <c r="E786" t="s">
        <v>1144</v>
      </c>
      <c r="F786" t="str">
        <f t="shared" si="98"/>
        <v>Denovo - Immunization</v>
      </c>
      <c r="G786">
        <f t="shared" si="99"/>
        <v>0</v>
      </c>
      <c r="H786" t="s">
        <v>1083</v>
      </c>
      <c r="I786">
        <f t="shared" si="100"/>
        <v>0</v>
      </c>
      <c r="J786" t="s">
        <v>1074</v>
      </c>
      <c r="K786" s="5">
        <v>300</v>
      </c>
      <c r="L786" t="str">
        <f>Table_DataFromNL[[#This Row],[PROFILECODE]]&amp;"-"&amp;Table_DataFromNL[[#This Row],[RULENAME]]</f>
        <v>CP139-Denovo - Immunization</v>
      </c>
      <c r="M786" t="e">
        <f t="shared" si="101"/>
        <v>#N/A</v>
      </c>
      <c r="N786" t="e">
        <f t="shared" si="102"/>
        <v>#N/A</v>
      </c>
    </row>
    <row r="787" spans="1:14" hidden="1" x14ac:dyDescent="0.45">
      <c r="A787" t="str">
        <f t="shared" si="103"/>
        <v>CP139-EMPLOYEE_BONUS_8MONTH_80USD</v>
      </c>
      <c r="B787" t="s">
        <v>395</v>
      </c>
      <c r="C787" t="str">
        <f t="shared" si="96"/>
        <v>Norman</v>
      </c>
      <c r="D787" t="str">
        <f t="shared" si="97"/>
        <v>Y</v>
      </c>
      <c r="E787" t="s">
        <v>1144</v>
      </c>
      <c r="F787" t="str">
        <f t="shared" si="98"/>
        <v>EMPLOYEE_BONUS_8MONTH_80USD</v>
      </c>
      <c r="G787">
        <f t="shared" si="99"/>
        <v>0</v>
      </c>
      <c r="H787" t="s">
        <v>1084</v>
      </c>
      <c r="I787">
        <f t="shared" si="100"/>
        <v>0</v>
      </c>
      <c r="J787" t="s">
        <v>1074</v>
      </c>
      <c r="K787" s="5">
        <v>80</v>
      </c>
      <c r="L787" t="str">
        <f>Table_DataFromNL[[#This Row],[PROFILECODE]]&amp;"-"&amp;Table_DataFromNL[[#This Row],[RULENAME]]</f>
        <v>CP139-EMPLOYEE_BONUS_8MONTH_80USD</v>
      </c>
      <c r="M787" t="e">
        <f t="shared" si="101"/>
        <v>#N/A</v>
      </c>
      <c r="N787" t="e">
        <f t="shared" si="102"/>
        <v>#N/A</v>
      </c>
    </row>
    <row r="788" spans="1:14" hidden="1" x14ac:dyDescent="0.45">
      <c r="A788" t="str">
        <f t="shared" si="103"/>
        <v>CP139-HANGER_RECRUIT_5USD_once</v>
      </c>
      <c r="B788" t="s">
        <v>395</v>
      </c>
      <c r="C788" t="str">
        <f t="shared" si="96"/>
        <v>Norman</v>
      </c>
      <c r="D788" t="str">
        <f t="shared" si="97"/>
        <v>Y</v>
      </c>
      <c r="E788" t="s">
        <v>1144</v>
      </c>
      <c r="F788" t="str">
        <f t="shared" si="98"/>
        <v>HANGER_RECRUIT_5USD_once</v>
      </c>
      <c r="G788">
        <f t="shared" si="99"/>
        <v>0</v>
      </c>
      <c r="H788" t="s">
        <v>1085</v>
      </c>
      <c r="I788">
        <f t="shared" si="100"/>
        <v>0</v>
      </c>
      <c r="J788" t="s">
        <v>1074</v>
      </c>
      <c r="K788" s="5">
        <v>5</v>
      </c>
      <c r="L788" t="str">
        <f>Table_DataFromNL[[#This Row],[PROFILECODE]]&amp;"-"&amp;Table_DataFromNL[[#This Row],[RULENAME]]</f>
        <v>CP139-HANGER_RECRUIT_5USD_once</v>
      </c>
      <c r="M788" t="e">
        <f t="shared" si="101"/>
        <v>#N/A</v>
      </c>
      <c r="N788" t="e">
        <f t="shared" si="102"/>
        <v>#N/A</v>
      </c>
    </row>
    <row r="789" spans="1:14" hidden="1" x14ac:dyDescent="0.45">
      <c r="A789" t="str">
        <f t="shared" si="103"/>
        <v>CP139-Inconv Fee $20-$50-Comment Req'd</v>
      </c>
      <c r="B789" t="s">
        <v>395</v>
      </c>
      <c r="C789" t="str">
        <f t="shared" si="96"/>
        <v>Norman</v>
      </c>
      <c r="D789" t="str">
        <f t="shared" si="97"/>
        <v>Y</v>
      </c>
      <c r="E789" t="s">
        <v>1144</v>
      </c>
      <c r="F789" t="str">
        <f t="shared" si="98"/>
        <v>Inconv Fee $20-$50-Comment Req'd</v>
      </c>
      <c r="G789">
        <f t="shared" si="99"/>
        <v>0</v>
      </c>
      <c r="H789" t="s">
        <v>1088</v>
      </c>
      <c r="I789">
        <f t="shared" si="100"/>
        <v>0</v>
      </c>
      <c r="J789" t="s">
        <v>1074</v>
      </c>
      <c r="K789" s="5">
        <v>50</v>
      </c>
      <c r="L789" t="str">
        <f>Table_DataFromNL[[#This Row],[PROFILECODE]]&amp;"-"&amp;Table_DataFromNL[[#This Row],[RULENAME]]</f>
        <v>CP139-Inconv Fee $20-$50-Comment Req'd</v>
      </c>
      <c r="M789" t="e">
        <f t="shared" si="101"/>
        <v>#N/A</v>
      </c>
      <c r="N789" t="e">
        <f t="shared" si="102"/>
        <v>#N/A</v>
      </c>
    </row>
    <row r="790" spans="1:14" hidden="1" x14ac:dyDescent="0.45">
      <c r="A790" t="str">
        <f t="shared" si="103"/>
        <v>CP139-Inconv Fee $5-$20-Comment Req'd</v>
      </c>
      <c r="B790" t="s">
        <v>395</v>
      </c>
      <c r="C790" t="str">
        <f t="shared" si="96"/>
        <v>Norman</v>
      </c>
      <c r="D790" t="str">
        <f t="shared" si="97"/>
        <v>Y</v>
      </c>
      <c r="E790" t="s">
        <v>1144</v>
      </c>
      <c r="F790" t="str">
        <f t="shared" si="98"/>
        <v>Inconv Fee $5-$20-Comment Req'd</v>
      </c>
      <c r="G790">
        <f t="shared" si="99"/>
        <v>0</v>
      </c>
      <c r="H790" t="s">
        <v>1089</v>
      </c>
      <c r="I790">
        <f t="shared" si="100"/>
        <v>0</v>
      </c>
      <c r="J790" t="s">
        <v>1074</v>
      </c>
      <c r="K790" s="5">
        <v>20</v>
      </c>
      <c r="L790" t="str">
        <f>Table_DataFromNL[[#This Row],[PROFILECODE]]&amp;"-"&amp;Table_DataFromNL[[#This Row],[RULENAME]]</f>
        <v>CP139-Inconv Fee $5-$20-Comment Req'd</v>
      </c>
      <c r="M790" t="e">
        <f t="shared" si="101"/>
        <v>#N/A</v>
      </c>
      <c r="N790" t="e">
        <f t="shared" si="102"/>
        <v>#N/A</v>
      </c>
    </row>
    <row r="791" spans="1:14" hidden="1" x14ac:dyDescent="0.45">
      <c r="A791" t="str">
        <f t="shared" si="103"/>
        <v>CP139-Inconv Fee$50-$100-Comment Req'd</v>
      </c>
      <c r="B791" t="s">
        <v>395</v>
      </c>
      <c r="C791" t="str">
        <f t="shared" si="96"/>
        <v>Norman</v>
      </c>
      <c r="D791" t="str">
        <f t="shared" si="97"/>
        <v>Y</v>
      </c>
      <c r="E791" t="s">
        <v>1144</v>
      </c>
      <c r="F791" t="str">
        <f t="shared" si="98"/>
        <v>Inconv Fee$50-$100-Comment Req'd</v>
      </c>
      <c r="G791">
        <f t="shared" si="99"/>
        <v>0</v>
      </c>
      <c r="H791" t="s">
        <v>1090</v>
      </c>
      <c r="I791">
        <f t="shared" si="100"/>
        <v>0</v>
      </c>
      <c r="J791" t="s">
        <v>1074</v>
      </c>
      <c r="K791" s="5">
        <v>100</v>
      </c>
      <c r="L791" t="str">
        <f>Table_DataFromNL[[#This Row],[PROFILECODE]]&amp;"-"&amp;Table_DataFromNL[[#This Row],[RULENAME]]</f>
        <v>CP139-Inconv Fee$50-$100-Comment Req'd</v>
      </c>
      <c r="M791" t="e">
        <f t="shared" si="101"/>
        <v>#N/A</v>
      </c>
      <c r="N791" t="e">
        <f t="shared" si="102"/>
        <v>#N/A</v>
      </c>
    </row>
    <row r="792" spans="1:14" hidden="1" x14ac:dyDescent="0.45">
      <c r="A792" t="str">
        <f t="shared" si="103"/>
        <v>CP139-NSP_ LAPSEDONOR_50_Twice</v>
      </c>
      <c r="B792" t="s">
        <v>395</v>
      </c>
      <c r="C792" t="str">
        <f t="shared" si="96"/>
        <v>Norman</v>
      </c>
      <c r="D792" t="str">
        <f t="shared" si="97"/>
        <v>Y</v>
      </c>
      <c r="E792" t="s">
        <v>1144</v>
      </c>
      <c r="F792" t="str">
        <f t="shared" si="98"/>
        <v>NSP_ LAPSEDONOR_50_Twice</v>
      </c>
      <c r="G792">
        <f t="shared" si="99"/>
        <v>0</v>
      </c>
      <c r="H792" t="s">
        <v>1091</v>
      </c>
      <c r="I792">
        <f t="shared" si="100"/>
        <v>0</v>
      </c>
      <c r="J792" t="s">
        <v>1074</v>
      </c>
      <c r="K792" s="5">
        <v>50</v>
      </c>
      <c r="L792" t="str">
        <f>Table_DataFromNL[[#This Row],[PROFILECODE]]&amp;"-"&amp;Table_DataFromNL[[#This Row],[RULENAME]]</f>
        <v>CP139-NSP_ LAPSEDONOR_50_Twice</v>
      </c>
      <c r="M792" t="e">
        <f t="shared" si="101"/>
        <v>#N/A</v>
      </c>
      <c r="N792" t="e">
        <f t="shared" si="102"/>
        <v>#N/A</v>
      </c>
    </row>
    <row r="793" spans="1:14" hidden="1" x14ac:dyDescent="0.45">
      <c r="A793" t="str">
        <f t="shared" si="103"/>
        <v>CP139-NSP_LD_25_2X</v>
      </c>
      <c r="B793" t="s">
        <v>395</v>
      </c>
      <c r="C793" t="str">
        <f t="shared" si="96"/>
        <v>Norman</v>
      </c>
      <c r="D793" t="str">
        <f t="shared" si="97"/>
        <v>Y</v>
      </c>
      <c r="E793" t="s">
        <v>1144</v>
      </c>
      <c r="F793" t="str">
        <f t="shared" si="98"/>
        <v>NSP_LD_25_2X</v>
      </c>
      <c r="G793">
        <f t="shared" si="99"/>
        <v>0</v>
      </c>
      <c r="H793" t="s">
        <v>1092</v>
      </c>
      <c r="I793">
        <f t="shared" si="100"/>
        <v>0</v>
      </c>
      <c r="J793" t="s">
        <v>1074</v>
      </c>
      <c r="K793" s="5">
        <v>25</v>
      </c>
      <c r="L793" t="str">
        <f>Table_DataFromNL[[#This Row],[PROFILECODE]]&amp;"-"&amp;Table_DataFromNL[[#This Row],[RULENAME]]</f>
        <v>CP139-NSP_LD_25_2X</v>
      </c>
      <c r="M793" t="e">
        <f t="shared" si="101"/>
        <v>#N/A</v>
      </c>
      <c r="N793" t="e">
        <f t="shared" si="102"/>
        <v>#N/A</v>
      </c>
    </row>
    <row r="794" spans="1:14" hidden="1" x14ac:dyDescent="0.45">
      <c r="A794" t="str">
        <f t="shared" si="103"/>
        <v>CP139-NSP_LD_50_1X</v>
      </c>
      <c r="B794" t="s">
        <v>395</v>
      </c>
      <c r="C794" t="str">
        <f t="shared" si="96"/>
        <v>Norman</v>
      </c>
      <c r="D794" t="str">
        <f t="shared" si="97"/>
        <v>Y</v>
      </c>
      <c r="E794" t="s">
        <v>1144</v>
      </c>
      <c r="F794" t="str">
        <f t="shared" si="98"/>
        <v>NSP_LD_50_1X</v>
      </c>
      <c r="G794">
        <f t="shared" si="99"/>
        <v>0</v>
      </c>
      <c r="H794" t="s">
        <v>1093</v>
      </c>
      <c r="I794">
        <f t="shared" si="100"/>
        <v>0</v>
      </c>
      <c r="J794" t="s">
        <v>1074</v>
      </c>
      <c r="K794" s="5">
        <v>50</v>
      </c>
      <c r="L794" t="str">
        <f>Table_DataFromNL[[#This Row],[PROFILECODE]]&amp;"-"&amp;Table_DataFromNL[[#This Row],[RULENAME]]</f>
        <v>CP139-NSP_LD_50_1X</v>
      </c>
      <c r="M794" t="e">
        <f t="shared" si="101"/>
        <v>#N/A</v>
      </c>
      <c r="N794" t="e">
        <f t="shared" si="102"/>
        <v>#N/A</v>
      </c>
    </row>
    <row r="795" spans="1:14" hidden="1" x14ac:dyDescent="0.45">
      <c r="A795" t="str">
        <f t="shared" si="103"/>
        <v>CP139-NSP_ORPHAN_100_once</v>
      </c>
      <c r="B795" t="s">
        <v>395</v>
      </c>
      <c r="C795" t="str">
        <f t="shared" si="96"/>
        <v>Norman</v>
      </c>
      <c r="D795" t="str">
        <f t="shared" si="97"/>
        <v>Y</v>
      </c>
      <c r="E795" t="s">
        <v>1144</v>
      </c>
      <c r="F795" t="str">
        <f t="shared" si="98"/>
        <v>NSP_ORPHAN_100_once</v>
      </c>
      <c r="G795">
        <f t="shared" si="99"/>
        <v>0</v>
      </c>
      <c r="H795" t="s">
        <v>1094</v>
      </c>
      <c r="I795">
        <f t="shared" si="100"/>
        <v>0</v>
      </c>
      <c r="J795" t="s">
        <v>1074</v>
      </c>
      <c r="K795" s="5">
        <v>100</v>
      </c>
      <c r="L795" t="str">
        <f>Table_DataFromNL[[#This Row],[PROFILECODE]]&amp;"-"&amp;Table_DataFromNL[[#This Row],[RULENAME]]</f>
        <v>CP139-NSP_ORPHAN_100_once</v>
      </c>
      <c r="M795" t="e">
        <f t="shared" si="101"/>
        <v>#N/A</v>
      </c>
      <c r="N795" t="e">
        <f t="shared" si="102"/>
        <v>#N/A</v>
      </c>
    </row>
    <row r="796" spans="1:14" hidden="1" x14ac:dyDescent="0.45">
      <c r="A796" t="str">
        <f t="shared" si="103"/>
        <v>CP139-RSV WEEKLY BONUS 10</v>
      </c>
      <c r="B796" t="s">
        <v>395</v>
      </c>
      <c r="C796" t="str">
        <f t="shared" si="96"/>
        <v>Norman</v>
      </c>
      <c r="D796" t="str">
        <f t="shared" si="97"/>
        <v>Y</v>
      </c>
      <c r="E796" t="s">
        <v>1144</v>
      </c>
      <c r="F796" t="str">
        <f t="shared" si="98"/>
        <v>RSV WEEKLY BONUS 10</v>
      </c>
      <c r="G796">
        <f t="shared" si="99"/>
        <v>0</v>
      </c>
      <c r="H796" t="s">
        <v>1095</v>
      </c>
      <c r="I796">
        <f t="shared" si="100"/>
        <v>0</v>
      </c>
      <c r="J796" t="s">
        <v>1074</v>
      </c>
      <c r="K796" s="5">
        <v>10</v>
      </c>
      <c r="L796" t="str">
        <f>Table_DataFromNL[[#This Row],[PROFILECODE]]&amp;"-"&amp;Table_DataFromNL[[#This Row],[RULENAME]]</f>
        <v>CP139-RSV WEEKLY BONUS 10</v>
      </c>
      <c r="M796" t="e">
        <f t="shared" si="101"/>
        <v>#N/A</v>
      </c>
      <c r="N796" t="e">
        <f t="shared" si="102"/>
        <v>#N/A</v>
      </c>
    </row>
    <row r="797" spans="1:14" hidden="1" x14ac:dyDescent="0.45">
      <c r="A797" t="str">
        <f t="shared" si="103"/>
        <v>CP139-Restick</v>
      </c>
      <c r="B797" t="s">
        <v>395</v>
      </c>
      <c r="C797" t="str">
        <f t="shared" si="96"/>
        <v>Norman</v>
      </c>
      <c r="D797" t="str">
        <f t="shared" si="97"/>
        <v>Y</v>
      </c>
      <c r="E797" t="s">
        <v>1144</v>
      </c>
      <c r="F797" t="str">
        <f t="shared" si="98"/>
        <v>Restick</v>
      </c>
      <c r="G797">
        <f t="shared" si="99"/>
        <v>0</v>
      </c>
      <c r="H797" t="s">
        <v>1096</v>
      </c>
      <c r="I797">
        <f t="shared" si="100"/>
        <v>0</v>
      </c>
      <c r="J797" t="s">
        <v>1074</v>
      </c>
      <c r="K797" s="5">
        <v>5</v>
      </c>
      <c r="L797" t="str">
        <f>Table_DataFromNL[[#This Row],[PROFILECODE]]&amp;"-"&amp;Table_DataFromNL[[#This Row],[RULENAME]]</f>
        <v>CP139-Restick</v>
      </c>
      <c r="M797" t="e">
        <f t="shared" si="101"/>
        <v>#N/A</v>
      </c>
      <c r="N797" t="e">
        <f t="shared" si="102"/>
        <v>#N/A</v>
      </c>
    </row>
    <row r="798" spans="1:14" hidden="1" x14ac:dyDescent="0.45">
      <c r="A798" t="str">
        <f t="shared" si="103"/>
        <v>CP139-SCRATCH_1000_USD</v>
      </c>
      <c r="B798" t="s">
        <v>395</v>
      </c>
      <c r="C798" t="str">
        <f t="shared" si="96"/>
        <v>Norman</v>
      </c>
      <c r="D798" t="str">
        <f t="shared" si="97"/>
        <v>Y</v>
      </c>
      <c r="E798" t="s">
        <v>1144</v>
      </c>
      <c r="F798" t="str">
        <f t="shared" si="98"/>
        <v>SCRATCH_1000_USD</v>
      </c>
      <c r="G798">
        <f t="shared" si="99"/>
        <v>0</v>
      </c>
      <c r="H798" t="s">
        <v>1097</v>
      </c>
      <c r="I798">
        <f t="shared" si="100"/>
        <v>0</v>
      </c>
      <c r="J798" t="s">
        <v>1074</v>
      </c>
      <c r="K798" s="5">
        <v>1000</v>
      </c>
      <c r="L798" t="str">
        <f>Table_DataFromNL[[#This Row],[PROFILECODE]]&amp;"-"&amp;Table_DataFromNL[[#This Row],[RULENAME]]</f>
        <v>CP139-SCRATCH_1000_USD</v>
      </c>
      <c r="M798" t="e">
        <f t="shared" si="101"/>
        <v>#N/A</v>
      </c>
      <c r="N798" t="e">
        <f t="shared" si="102"/>
        <v>#N/A</v>
      </c>
    </row>
    <row r="799" spans="1:14" hidden="1" x14ac:dyDescent="0.45">
      <c r="A799" t="str">
        <f t="shared" si="103"/>
        <v>CP139-SCRATCH_100_USD</v>
      </c>
      <c r="B799" t="s">
        <v>395</v>
      </c>
      <c r="C799" t="str">
        <f t="shared" si="96"/>
        <v>Norman</v>
      </c>
      <c r="D799" t="str">
        <f t="shared" si="97"/>
        <v>Y</v>
      </c>
      <c r="E799" t="s">
        <v>1144</v>
      </c>
      <c r="F799" t="str">
        <f t="shared" si="98"/>
        <v>SCRATCH_100_USD</v>
      </c>
      <c r="G799">
        <f t="shared" si="99"/>
        <v>0</v>
      </c>
      <c r="H799" t="s">
        <v>1098</v>
      </c>
      <c r="I799">
        <f t="shared" si="100"/>
        <v>0</v>
      </c>
      <c r="J799" t="s">
        <v>1074</v>
      </c>
      <c r="K799" s="5">
        <v>100</v>
      </c>
      <c r="L799" t="str">
        <f>Table_DataFromNL[[#This Row],[PROFILECODE]]&amp;"-"&amp;Table_DataFromNL[[#This Row],[RULENAME]]</f>
        <v>CP139-SCRATCH_100_USD</v>
      </c>
      <c r="M799" t="e">
        <f t="shared" si="101"/>
        <v>#N/A</v>
      </c>
      <c r="N799" t="e">
        <f t="shared" si="102"/>
        <v>#N/A</v>
      </c>
    </row>
    <row r="800" spans="1:14" hidden="1" x14ac:dyDescent="0.45">
      <c r="A800" t="str">
        <f t="shared" si="103"/>
        <v>CP139-SCRATCH_10_USD</v>
      </c>
      <c r="B800" t="s">
        <v>395</v>
      </c>
      <c r="C800" t="str">
        <f t="shared" si="96"/>
        <v>Norman</v>
      </c>
      <c r="D800" t="str">
        <f t="shared" si="97"/>
        <v>Y</v>
      </c>
      <c r="E800" t="s">
        <v>1144</v>
      </c>
      <c r="F800" t="str">
        <f t="shared" si="98"/>
        <v>SCRATCH_10_USD</v>
      </c>
      <c r="G800">
        <f t="shared" si="99"/>
        <v>0</v>
      </c>
      <c r="H800" t="s">
        <v>1099</v>
      </c>
      <c r="I800">
        <f t="shared" si="100"/>
        <v>0</v>
      </c>
      <c r="J800" t="s">
        <v>1074</v>
      </c>
      <c r="K800" s="5">
        <v>10</v>
      </c>
      <c r="L800" t="str">
        <f>Table_DataFromNL[[#This Row],[PROFILECODE]]&amp;"-"&amp;Table_DataFromNL[[#This Row],[RULENAME]]</f>
        <v>CP139-SCRATCH_10_USD</v>
      </c>
      <c r="M800" t="e">
        <f t="shared" si="101"/>
        <v>#N/A</v>
      </c>
      <c r="N800" t="e">
        <f t="shared" si="102"/>
        <v>#N/A</v>
      </c>
    </row>
    <row r="801" spans="1:14" hidden="1" x14ac:dyDescent="0.45">
      <c r="A801" t="str">
        <f t="shared" si="103"/>
        <v>CP139-SCRATCH_20_USD</v>
      </c>
      <c r="B801" t="s">
        <v>395</v>
      </c>
      <c r="C801" t="str">
        <f t="shared" si="96"/>
        <v>Norman</v>
      </c>
      <c r="D801" t="str">
        <f t="shared" si="97"/>
        <v>Y</v>
      </c>
      <c r="E801" t="s">
        <v>1144</v>
      </c>
      <c r="F801" t="str">
        <f t="shared" si="98"/>
        <v>SCRATCH_20_USD</v>
      </c>
      <c r="G801">
        <f t="shared" si="99"/>
        <v>0</v>
      </c>
      <c r="H801" t="s">
        <v>1100</v>
      </c>
      <c r="I801">
        <f t="shared" si="100"/>
        <v>0</v>
      </c>
      <c r="J801" t="s">
        <v>1074</v>
      </c>
      <c r="K801" s="5">
        <v>20</v>
      </c>
      <c r="L801" t="str">
        <f>Table_DataFromNL[[#This Row],[PROFILECODE]]&amp;"-"&amp;Table_DataFromNL[[#This Row],[RULENAME]]</f>
        <v>CP139-SCRATCH_20_USD</v>
      </c>
      <c r="M801" t="e">
        <f t="shared" si="101"/>
        <v>#N/A</v>
      </c>
      <c r="N801" t="e">
        <f t="shared" si="102"/>
        <v>#N/A</v>
      </c>
    </row>
    <row r="802" spans="1:14" hidden="1" x14ac:dyDescent="0.45">
      <c r="A802" t="str">
        <f t="shared" si="103"/>
        <v>CP139-SCRATCH_25_USD</v>
      </c>
      <c r="B802" t="s">
        <v>395</v>
      </c>
      <c r="C802" t="str">
        <f t="shared" si="96"/>
        <v>Norman</v>
      </c>
      <c r="D802" t="str">
        <f t="shared" si="97"/>
        <v>Y</v>
      </c>
      <c r="E802" t="s">
        <v>1144</v>
      </c>
      <c r="F802" t="str">
        <f t="shared" si="98"/>
        <v>SCRATCH_25_USD</v>
      </c>
      <c r="G802">
        <f t="shared" si="99"/>
        <v>0</v>
      </c>
      <c r="H802" t="s">
        <v>1101</v>
      </c>
      <c r="I802">
        <f t="shared" si="100"/>
        <v>0</v>
      </c>
      <c r="J802" t="s">
        <v>1074</v>
      </c>
      <c r="K802" s="5">
        <v>25</v>
      </c>
      <c r="L802" t="str">
        <f>Table_DataFromNL[[#This Row],[PROFILECODE]]&amp;"-"&amp;Table_DataFromNL[[#This Row],[RULENAME]]</f>
        <v>CP139-SCRATCH_25_USD</v>
      </c>
      <c r="M802" t="e">
        <f t="shared" si="101"/>
        <v>#N/A</v>
      </c>
      <c r="N802" t="e">
        <f t="shared" si="102"/>
        <v>#N/A</v>
      </c>
    </row>
    <row r="803" spans="1:14" hidden="1" x14ac:dyDescent="0.45">
      <c r="A803" t="str">
        <f t="shared" si="103"/>
        <v>CP139-SCRATCH_50_USD</v>
      </c>
      <c r="B803" t="s">
        <v>395</v>
      </c>
      <c r="C803" t="str">
        <f t="shared" si="96"/>
        <v>Norman</v>
      </c>
      <c r="D803" t="str">
        <f t="shared" si="97"/>
        <v>Y</v>
      </c>
      <c r="E803" t="s">
        <v>1144</v>
      </c>
      <c r="F803" t="str">
        <f t="shared" si="98"/>
        <v>SCRATCH_50_USD</v>
      </c>
      <c r="G803">
        <f t="shared" si="99"/>
        <v>0</v>
      </c>
      <c r="H803" t="s">
        <v>1102</v>
      </c>
      <c r="I803">
        <f t="shared" si="100"/>
        <v>0</v>
      </c>
      <c r="J803" t="s">
        <v>1074</v>
      </c>
      <c r="K803" s="5">
        <v>50</v>
      </c>
      <c r="L803" t="str">
        <f>Table_DataFromNL[[#This Row],[PROFILECODE]]&amp;"-"&amp;Table_DataFromNL[[#This Row],[RULENAME]]</f>
        <v>CP139-SCRATCH_50_USD</v>
      </c>
      <c r="M803" t="e">
        <f t="shared" si="101"/>
        <v>#N/A</v>
      </c>
      <c r="N803" t="e">
        <f t="shared" si="102"/>
        <v>#N/A</v>
      </c>
    </row>
    <row r="804" spans="1:14" hidden="1" x14ac:dyDescent="0.45">
      <c r="A804" t="str">
        <f t="shared" si="103"/>
        <v>CP139-SCRATCH_5_USD</v>
      </c>
      <c r="B804" t="s">
        <v>395</v>
      </c>
      <c r="C804" t="str">
        <f t="shared" si="96"/>
        <v>Norman</v>
      </c>
      <c r="D804" t="str">
        <f t="shared" si="97"/>
        <v>Y</v>
      </c>
      <c r="E804" t="s">
        <v>1144</v>
      </c>
      <c r="F804" t="str">
        <f t="shared" si="98"/>
        <v>SCRATCH_5_USD</v>
      </c>
      <c r="G804">
        <f t="shared" si="99"/>
        <v>0</v>
      </c>
      <c r="H804" t="s">
        <v>1103</v>
      </c>
      <c r="I804">
        <f t="shared" si="100"/>
        <v>0</v>
      </c>
      <c r="J804" t="s">
        <v>1074</v>
      </c>
      <c r="K804" s="5">
        <v>5</v>
      </c>
      <c r="L804" t="str">
        <f>Table_DataFromNL[[#This Row],[PROFILECODE]]&amp;"-"&amp;Table_DataFromNL[[#This Row],[RULENAME]]</f>
        <v>CP139-SCRATCH_5_USD</v>
      </c>
      <c r="M804" t="e">
        <f t="shared" si="101"/>
        <v>#N/A</v>
      </c>
      <c r="N804" t="e">
        <f t="shared" si="102"/>
        <v>#N/A</v>
      </c>
    </row>
    <row r="805" spans="1:14" hidden="1" x14ac:dyDescent="0.45">
      <c r="A805" t="str">
        <f t="shared" si="103"/>
        <v>CP139-SLOW_TEXT_5</v>
      </c>
      <c r="B805" t="s">
        <v>395</v>
      </c>
      <c r="C805" t="str">
        <f t="shared" si="96"/>
        <v>Norman</v>
      </c>
      <c r="D805" t="str">
        <f t="shared" si="97"/>
        <v>Y</v>
      </c>
      <c r="E805" t="s">
        <v>1144</v>
      </c>
      <c r="F805" t="str">
        <f t="shared" si="98"/>
        <v>SLOW_TEXT_5</v>
      </c>
      <c r="G805">
        <f t="shared" si="99"/>
        <v>0</v>
      </c>
      <c r="H805" t="s">
        <v>1104</v>
      </c>
      <c r="I805">
        <f t="shared" si="100"/>
        <v>0</v>
      </c>
      <c r="J805" t="s">
        <v>1074</v>
      </c>
      <c r="K805" s="5">
        <v>5</v>
      </c>
      <c r="L805" t="str">
        <f>Table_DataFromNL[[#This Row],[PROFILECODE]]&amp;"-"&amp;Table_DataFromNL[[#This Row],[RULENAME]]</f>
        <v>CP139-SLOW_TEXT_5</v>
      </c>
      <c r="M805" t="e">
        <f t="shared" si="101"/>
        <v>#N/A</v>
      </c>
      <c r="N805" t="e">
        <f t="shared" si="102"/>
        <v>#N/A</v>
      </c>
    </row>
    <row r="806" spans="1:14" hidden="1" x14ac:dyDescent="0.45">
      <c r="A806" t="str">
        <f t="shared" si="103"/>
        <v>CP139-SPECIAL_ x9_25 _ONCE</v>
      </c>
      <c r="B806" t="s">
        <v>395</v>
      </c>
      <c r="C806" t="str">
        <f t="shared" si="96"/>
        <v>Norman</v>
      </c>
      <c r="D806" t="str">
        <f t="shared" si="97"/>
        <v>Y</v>
      </c>
      <c r="E806" t="s">
        <v>1144</v>
      </c>
      <c r="F806" t="str">
        <f t="shared" si="98"/>
        <v>SPECIAL_ x9_25 _ONCE</v>
      </c>
      <c r="G806">
        <f t="shared" si="99"/>
        <v>0</v>
      </c>
      <c r="H806" t="s">
        <v>1105</v>
      </c>
      <c r="I806">
        <f t="shared" si="100"/>
        <v>0</v>
      </c>
      <c r="J806" t="s">
        <v>1074</v>
      </c>
      <c r="K806" s="5">
        <v>25</v>
      </c>
      <c r="L806" t="str">
        <f>Table_DataFromNL[[#This Row],[PROFILECODE]]&amp;"-"&amp;Table_DataFromNL[[#This Row],[RULENAME]]</f>
        <v>CP139-SPECIAL_ x9_25 _ONCE</v>
      </c>
      <c r="M806" t="e">
        <f t="shared" si="101"/>
        <v>#N/A</v>
      </c>
      <c r="N806" t="e">
        <f t="shared" si="102"/>
        <v>#N/A</v>
      </c>
    </row>
    <row r="807" spans="1:14" hidden="1" x14ac:dyDescent="0.45">
      <c r="A807" t="str">
        <f t="shared" si="103"/>
        <v>CP139-SPECIAL_BONUS_40USD</v>
      </c>
      <c r="B807" t="s">
        <v>395</v>
      </c>
      <c r="C807" t="str">
        <f t="shared" si="96"/>
        <v>Norman</v>
      </c>
      <c r="D807" t="str">
        <f t="shared" si="97"/>
        <v>Y</v>
      </c>
      <c r="E807" t="s">
        <v>1144</v>
      </c>
      <c r="F807" t="str">
        <f t="shared" si="98"/>
        <v>SPECIAL_BONUS_40USD</v>
      </c>
      <c r="G807">
        <f t="shared" si="99"/>
        <v>0</v>
      </c>
      <c r="H807" t="s">
        <v>1106</v>
      </c>
      <c r="I807">
        <f t="shared" si="100"/>
        <v>0</v>
      </c>
      <c r="J807" t="s">
        <v>1074</v>
      </c>
      <c r="K807" s="5">
        <v>40</v>
      </c>
      <c r="L807" t="str">
        <f>Table_DataFromNL[[#This Row],[PROFILECODE]]&amp;"-"&amp;Table_DataFromNL[[#This Row],[RULENAME]]</f>
        <v>CP139-SPECIAL_BONUS_40USD</v>
      </c>
      <c r="M807" t="e">
        <f t="shared" si="101"/>
        <v>#N/A</v>
      </c>
      <c r="N807" t="e">
        <f t="shared" si="102"/>
        <v>#N/A</v>
      </c>
    </row>
    <row r="808" spans="1:14" hidden="1" x14ac:dyDescent="0.45">
      <c r="A808" t="str">
        <f t="shared" si="103"/>
        <v>CP139-SPECIAL_x6_x7_15 _TWICE</v>
      </c>
      <c r="B808" t="s">
        <v>395</v>
      </c>
      <c r="C808" t="str">
        <f t="shared" si="96"/>
        <v>Norman</v>
      </c>
      <c r="D808" t="str">
        <f t="shared" si="97"/>
        <v>Y</v>
      </c>
      <c r="E808" t="s">
        <v>1144</v>
      </c>
      <c r="F808" t="str">
        <f t="shared" si="98"/>
        <v>SPECIAL_x6_x7_15 _TWICE</v>
      </c>
      <c r="G808">
        <f t="shared" si="99"/>
        <v>0</v>
      </c>
      <c r="H808" t="s">
        <v>1107</v>
      </c>
      <c r="I808">
        <f t="shared" si="100"/>
        <v>0</v>
      </c>
      <c r="J808" t="s">
        <v>1074</v>
      </c>
      <c r="K808" s="5">
        <v>15</v>
      </c>
      <c r="L808" t="str">
        <f>Table_DataFromNL[[#This Row],[PROFILECODE]]&amp;"-"&amp;Table_DataFromNL[[#This Row],[RULENAME]]</f>
        <v>CP139-SPECIAL_x6_x7_15 _TWICE</v>
      </c>
      <c r="M808" t="e">
        <f t="shared" si="101"/>
        <v>#N/A</v>
      </c>
      <c r="N808" t="e">
        <f t="shared" si="102"/>
        <v>#N/A</v>
      </c>
    </row>
    <row r="809" spans="1:14" hidden="1" x14ac:dyDescent="0.45">
      <c r="A809" t="str">
        <f t="shared" si="103"/>
        <v>CP139-SPECIAL_x8_x9_20 _TWICE</v>
      </c>
      <c r="B809" t="s">
        <v>395</v>
      </c>
      <c r="C809" t="str">
        <f t="shared" si="96"/>
        <v>Norman</v>
      </c>
      <c r="D809" t="str">
        <f t="shared" si="97"/>
        <v>Y</v>
      </c>
      <c r="E809" t="s">
        <v>1144</v>
      </c>
      <c r="F809" t="str">
        <f t="shared" si="98"/>
        <v>SPECIAL_x8_x9_20 _TWICE</v>
      </c>
      <c r="G809">
        <f t="shared" si="99"/>
        <v>0</v>
      </c>
      <c r="H809" t="s">
        <v>1108</v>
      </c>
      <c r="I809">
        <f t="shared" si="100"/>
        <v>0</v>
      </c>
      <c r="J809" t="s">
        <v>1074</v>
      </c>
      <c r="K809" s="5">
        <v>20</v>
      </c>
      <c r="L809" t="str">
        <f>Table_DataFromNL[[#This Row],[PROFILECODE]]&amp;"-"&amp;Table_DataFromNL[[#This Row],[RULENAME]]</f>
        <v>CP139-SPECIAL_x8_x9_20 _TWICE</v>
      </c>
      <c r="M809" t="e">
        <f t="shared" si="101"/>
        <v>#N/A</v>
      </c>
      <c r="N809" t="e">
        <f t="shared" si="102"/>
        <v>#N/A</v>
      </c>
    </row>
    <row r="810" spans="1:14" hidden="1" x14ac:dyDescent="0.45">
      <c r="A810" t="str">
        <f t="shared" si="103"/>
        <v>CP139-Sample Only</v>
      </c>
      <c r="B810" t="s">
        <v>395</v>
      </c>
      <c r="C810" t="str">
        <f t="shared" si="96"/>
        <v>Norman</v>
      </c>
      <c r="D810" t="str">
        <f t="shared" si="97"/>
        <v>Y</v>
      </c>
      <c r="E810" t="s">
        <v>1144</v>
      </c>
      <c r="F810" t="str">
        <f t="shared" si="98"/>
        <v>Sample Only</v>
      </c>
      <c r="G810">
        <f t="shared" si="99"/>
        <v>0</v>
      </c>
      <c r="H810" t="s">
        <v>1109</v>
      </c>
      <c r="I810">
        <f t="shared" si="100"/>
        <v>0</v>
      </c>
      <c r="J810" t="s">
        <v>1074</v>
      </c>
      <c r="K810" s="5">
        <v>10</v>
      </c>
      <c r="L810" t="str">
        <f>Table_DataFromNL[[#This Row],[PROFILECODE]]&amp;"-"&amp;Table_DataFromNL[[#This Row],[RULENAME]]</f>
        <v>CP139-Sample Only</v>
      </c>
      <c r="M810" t="e">
        <f t="shared" si="101"/>
        <v>#N/A</v>
      </c>
      <c r="N810" t="e">
        <f t="shared" si="102"/>
        <v>#N/A</v>
      </c>
    </row>
    <row r="811" spans="1:14" hidden="1" x14ac:dyDescent="0.45">
      <c r="A811" t="str">
        <f t="shared" si="103"/>
        <v>CP139-Unit Below 250 mL</v>
      </c>
      <c r="B811" t="s">
        <v>395</v>
      </c>
      <c r="C811" t="str">
        <f t="shared" si="96"/>
        <v>Norman</v>
      </c>
      <c r="D811" t="str">
        <f t="shared" si="97"/>
        <v>Y</v>
      </c>
      <c r="E811" t="s">
        <v>1144</v>
      </c>
      <c r="F811" t="str">
        <f t="shared" si="98"/>
        <v>Unit Below 250 mL</v>
      </c>
      <c r="G811">
        <f t="shared" si="99"/>
        <v>0</v>
      </c>
      <c r="H811" t="s">
        <v>1110</v>
      </c>
      <c r="I811">
        <f t="shared" si="100"/>
        <v>0</v>
      </c>
      <c r="J811" t="s">
        <v>1074</v>
      </c>
      <c r="K811" s="5">
        <v>5</v>
      </c>
      <c r="L811" t="str">
        <f>Table_DataFromNL[[#This Row],[PROFILECODE]]&amp;"-"&amp;Table_DataFromNL[[#This Row],[RULENAME]]</f>
        <v>CP139-Unit Below 250 mL</v>
      </c>
      <c r="M811" t="e">
        <f t="shared" si="101"/>
        <v>#N/A</v>
      </c>
      <c r="N811" t="e">
        <f t="shared" si="102"/>
        <v>#N/A</v>
      </c>
    </row>
    <row r="812" spans="1:14" hidden="1" x14ac:dyDescent="0.45">
      <c r="A812" t="str">
        <f t="shared" si="103"/>
        <v>CP139-Unit above 250 mL/underdraw</v>
      </c>
      <c r="B812" t="s">
        <v>395</v>
      </c>
      <c r="C812" t="str">
        <f t="shared" si="96"/>
        <v>Norman</v>
      </c>
      <c r="D812" t="str">
        <f t="shared" si="97"/>
        <v>Y</v>
      </c>
      <c r="E812" t="s">
        <v>1144</v>
      </c>
      <c r="F812" t="str">
        <f t="shared" si="98"/>
        <v>Unit above 250 mL/underdraw</v>
      </c>
      <c r="G812">
        <f t="shared" si="99"/>
        <v>0</v>
      </c>
      <c r="H812" t="s">
        <v>1111</v>
      </c>
      <c r="I812">
        <f t="shared" si="100"/>
        <v>0</v>
      </c>
      <c r="J812" t="s">
        <v>1074</v>
      </c>
      <c r="K812" s="5">
        <v>10</v>
      </c>
      <c r="L812" t="str">
        <f>Table_DataFromNL[[#This Row],[PROFILECODE]]&amp;"-"&amp;Table_DataFromNL[[#This Row],[RULENAME]]</f>
        <v>CP139-Unit above 250 mL/underdraw</v>
      </c>
      <c r="M812" t="e">
        <f t="shared" si="101"/>
        <v>#N/A</v>
      </c>
      <c r="N812" t="e">
        <f t="shared" si="102"/>
        <v>#N/A</v>
      </c>
    </row>
    <row r="813" spans="1:14" hidden="1" x14ac:dyDescent="0.45">
      <c r="A813" t="str">
        <f t="shared" si="103"/>
        <v>CP139-RETURN - Buddy referral  -BONUS</v>
      </c>
      <c r="B813" t="s">
        <v>395</v>
      </c>
      <c r="C813" t="str">
        <f t="shared" si="96"/>
        <v>Norman</v>
      </c>
      <c r="D813" t="str">
        <f t="shared" si="97"/>
        <v>Y</v>
      </c>
      <c r="E813" t="s">
        <v>1144</v>
      </c>
      <c r="F813" t="str">
        <f t="shared" si="98"/>
        <v>RETURN - Buddy referral  -BONUS</v>
      </c>
      <c r="G813" t="str">
        <f t="shared" si="99"/>
        <v>Marketing</v>
      </c>
      <c r="H813" t="s">
        <v>73</v>
      </c>
      <c r="I813">
        <f t="shared" si="100"/>
        <v>50</v>
      </c>
      <c r="J813" t="s">
        <v>1112</v>
      </c>
      <c r="K813" s="5">
        <v>50</v>
      </c>
      <c r="L813" t="str">
        <f>Table_DataFromNL[[#This Row],[PROFILECODE]]&amp;"-"&amp;Table_DataFromNL[[#This Row],[RULENAME]]</f>
        <v>CP139-Referral</v>
      </c>
      <c r="M813" t="str">
        <f t="shared" si="101"/>
        <v>CP139-RETURN - Buddy referral  -BONUS</v>
      </c>
      <c r="N813" t="e">
        <f t="shared" si="102"/>
        <v>#N/A</v>
      </c>
    </row>
    <row r="814" spans="1:14" hidden="1" x14ac:dyDescent="0.45">
      <c r="A814" t="str">
        <f t="shared" si="103"/>
        <v>CP139-P Anti-D Pre-Existing Standard</v>
      </c>
      <c r="B814" t="s">
        <v>395</v>
      </c>
      <c r="C814" t="str">
        <f t="shared" si="96"/>
        <v>Norman</v>
      </c>
      <c r="D814" t="str">
        <f t="shared" si="97"/>
        <v>Y</v>
      </c>
      <c r="E814" t="s">
        <v>1144</v>
      </c>
      <c r="F814" t="str">
        <f t="shared" si="98"/>
        <v>P Anti-D Pre-Existing Standard</v>
      </c>
      <c r="G814" t="str">
        <f t="shared" si="99"/>
        <v>Specialty</v>
      </c>
      <c r="H814" t="s">
        <v>946</v>
      </c>
      <c r="I814" t="str">
        <f t="shared" si="100"/>
        <v>RETURN - 1st don of the week -STD</v>
      </c>
      <c r="J814" t="s">
        <v>1113</v>
      </c>
      <c r="K814" s="5">
        <v>70</v>
      </c>
      <c r="L814" t="str">
        <f>Table_DataFromNL[[#This Row],[PROFILECODE]]&amp;"-"&amp;Table_DataFromNL[[#This Row],[RULENAME]]</f>
        <v>CP139-P Anti-D Pre-Existing Standard</v>
      </c>
      <c r="M814" t="str">
        <f t="shared" si="101"/>
        <v>CP139-P Anti-D Pre-Existing Standard</v>
      </c>
      <c r="N814" t="str">
        <f t="shared" si="102"/>
        <v>CP139-P Anti-D Pre-Existing Standard</v>
      </c>
    </row>
    <row r="815" spans="1:14" hidden="1" x14ac:dyDescent="0.45">
      <c r="A815" t="str">
        <f t="shared" si="103"/>
        <v>CP139-P Anti-D Standard</v>
      </c>
      <c r="B815" t="s">
        <v>395</v>
      </c>
      <c r="C815" t="str">
        <f t="shared" si="96"/>
        <v>Norman</v>
      </c>
      <c r="D815" t="str">
        <f t="shared" si="97"/>
        <v>Y</v>
      </c>
      <c r="E815" t="s">
        <v>1144</v>
      </c>
      <c r="F815" t="str">
        <f t="shared" si="98"/>
        <v>P Anti-D Standard</v>
      </c>
      <c r="G815" t="str">
        <f t="shared" si="99"/>
        <v>Specialty</v>
      </c>
      <c r="H815" t="s">
        <v>947</v>
      </c>
      <c r="I815" t="str">
        <f t="shared" si="100"/>
        <v>RETURN - 1st don of the week -STD</v>
      </c>
      <c r="J815" t="s">
        <v>1113</v>
      </c>
      <c r="K815" s="5">
        <v>70</v>
      </c>
      <c r="L815" t="str">
        <f>Table_DataFromNL[[#This Row],[PROFILECODE]]&amp;"-"&amp;Table_DataFromNL[[#This Row],[RULENAME]]</f>
        <v>CP139-P Anti-D Standard</v>
      </c>
      <c r="M815" t="str">
        <f t="shared" si="101"/>
        <v>CP139-P Anti-D Standard</v>
      </c>
      <c r="N815" t="str">
        <f t="shared" si="102"/>
        <v>CP139-P Anti-D Standard</v>
      </c>
    </row>
    <row r="816" spans="1:14" hidden="1" x14ac:dyDescent="0.45">
      <c r="A816" t="str">
        <f t="shared" si="103"/>
        <v>CP139-P Denovo Non-Injectable</v>
      </c>
      <c r="B816" t="s">
        <v>395</v>
      </c>
      <c r="C816" t="str">
        <f t="shared" si="96"/>
        <v>Norman</v>
      </c>
      <c r="D816" t="str">
        <f t="shared" si="97"/>
        <v>Y</v>
      </c>
      <c r="E816" t="s">
        <v>1144</v>
      </c>
      <c r="F816" t="str">
        <f t="shared" si="98"/>
        <v>P Denovo Non-Injectable</v>
      </c>
      <c r="G816">
        <f t="shared" si="99"/>
        <v>0</v>
      </c>
      <c r="H816" t="s">
        <v>949</v>
      </c>
      <c r="I816">
        <f t="shared" si="100"/>
        <v>0</v>
      </c>
      <c r="J816" t="s">
        <v>1113</v>
      </c>
      <c r="K816" s="5">
        <v>45</v>
      </c>
      <c r="L816" t="str">
        <f>Table_DataFromNL[[#This Row],[PROFILECODE]]&amp;"-"&amp;Table_DataFromNL[[#This Row],[RULENAME]]</f>
        <v>CP139-P Denovo Non-Injectable</v>
      </c>
      <c r="M816" t="str">
        <f t="shared" si="101"/>
        <v>CP139-P Denovo Non-Injectable</v>
      </c>
      <c r="N816" t="str">
        <f t="shared" si="102"/>
        <v>CP139-P Denovo Non-Injectable</v>
      </c>
    </row>
    <row r="817" spans="1:14" hidden="1" x14ac:dyDescent="0.45">
      <c r="A817" t="str">
        <f t="shared" si="103"/>
        <v>CP139-RETURN - 1st don of the week -STD</v>
      </c>
      <c r="B817" t="s">
        <v>395</v>
      </c>
      <c r="C817" t="str">
        <f t="shared" si="96"/>
        <v>Norman</v>
      </c>
      <c r="D817" t="str">
        <f t="shared" si="97"/>
        <v>Y</v>
      </c>
      <c r="E817" t="s">
        <v>1144</v>
      </c>
      <c r="F817" t="str">
        <f t="shared" si="98"/>
        <v>RETURN - 1st don of the week -STD</v>
      </c>
      <c r="G817" t="str">
        <f t="shared" si="99"/>
        <v>Marketing</v>
      </c>
      <c r="H817" t="s">
        <v>1114</v>
      </c>
      <c r="I817">
        <f t="shared" si="100"/>
        <v>0</v>
      </c>
      <c r="J817" t="s">
        <v>1113</v>
      </c>
      <c r="K817" s="5">
        <v>45</v>
      </c>
      <c r="L817" t="str">
        <f>Table_DataFromNL[[#This Row],[PROFILECODE]]&amp;"-"&amp;Table_DataFromNL[[#This Row],[RULENAME]]</f>
        <v>CP139-P NSP NONEU Standard</v>
      </c>
      <c r="M817" t="str">
        <f t="shared" si="101"/>
        <v>CP139-RETURN - 1st don of the week -STD</v>
      </c>
      <c r="N817" t="e">
        <f t="shared" si="102"/>
        <v>#N/A</v>
      </c>
    </row>
    <row r="818" spans="1:14" hidden="1" x14ac:dyDescent="0.45">
      <c r="A818" t="str">
        <f t="shared" si="103"/>
        <v>CP139-RETURN - 1st don of the week -STD</v>
      </c>
      <c r="B818" t="s">
        <v>395</v>
      </c>
      <c r="C818" t="str">
        <f t="shared" si="96"/>
        <v>Norman</v>
      </c>
      <c r="D818" t="str">
        <f t="shared" si="97"/>
        <v>Y</v>
      </c>
      <c r="E818" t="s">
        <v>1144</v>
      </c>
      <c r="F818" t="str">
        <f t="shared" si="98"/>
        <v>RETURN - 1st don of the week -STD</v>
      </c>
      <c r="G818" t="str">
        <f t="shared" si="99"/>
        <v>Marketing</v>
      </c>
      <c r="H818" t="s">
        <v>1115</v>
      </c>
      <c r="I818">
        <f t="shared" si="100"/>
        <v>23</v>
      </c>
      <c r="J818" t="s">
        <v>1113</v>
      </c>
      <c r="K818" s="5">
        <v>45</v>
      </c>
      <c r="L818" t="str">
        <f>Table_DataFromNL[[#This Row],[PROFILECODE]]&amp;"-"&amp;Table_DataFromNL[[#This Row],[RULENAME]]</f>
        <v>CP139-P NSP NS Standard</v>
      </c>
      <c r="M818" t="str">
        <f t="shared" si="101"/>
        <v>CP139-RETURN - 1st don of the week -STD</v>
      </c>
      <c r="N818" t="e">
        <f t="shared" si="102"/>
        <v>#N/A</v>
      </c>
    </row>
    <row r="819" spans="1:14" hidden="1" x14ac:dyDescent="0.45">
      <c r="A819" t="str">
        <f t="shared" si="103"/>
        <v>CP139-P Normal Source PL Standard</v>
      </c>
      <c r="B819" t="s">
        <v>395</v>
      </c>
      <c r="C819" t="str">
        <f t="shared" si="96"/>
        <v>Norman</v>
      </c>
      <c r="D819" t="str">
        <f t="shared" si="97"/>
        <v>Y</v>
      </c>
      <c r="E819" t="s">
        <v>1144</v>
      </c>
      <c r="F819" t="str">
        <f t="shared" si="98"/>
        <v>P Normal Source PL Standard</v>
      </c>
      <c r="G819" t="str">
        <f t="shared" si="99"/>
        <v>Marketing</v>
      </c>
      <c r="H819" t="s">
        <v>1033</v>
      </c>
      <c r="I819">
        <f t="shared" si="100"/>
        <v>0</v>
      </c>
      <c r="J819" t="s">
        <v>1113</v>
      </c>
      <c r="K819" s="5">
        <v>45</v>
      </c>
      <c r="L819" t="str">
        <f>Table_DataFromNL[[#This Row],[PROFILECODE]]&amp;"-"&amp;Table_DataFromNL[[#This Row],[RULENAME]]</f>
        <v>CP139-P Normal Source PL Standard</v>
      </c>
      <c r="M819" t="e">
        <f t="shared" si="101"/>
        <v>#N/A</v>
      </c>
      <c r="N819" t="e">
        <f t="shared" si="102"/>
        <v>#N/A</v>
      </c>
    </row>
    <row r="820" spans="1:14" hidden="1" x14ac:dyDescent="0.45">
      <c r="A820" t="str">
        <f t="shared" si="103"/>
        <v>CP139-P Pre-VIP NS Standard</v>
      </c>
      <c r="B820" t="s">
        <v>395</v>
      </c>
      <c r="C820" t="str">
        <f t="shared" si="96"/>
        <v>Norman</v>
      </c>
      <c r="D820" t="str">
        <f t="shared" si="97"/>
        <v>Y</v>
      </c>
      <c r="E820" t="s">
        <v>1144</v>
      </c>
      <c r="F820" t="str">
        <f t="shared" si="98"/>
        <v>P Pre-VIP NS Standard</v>
      </c>
      <c r="G820" t="str">
        <f t="shared" si="99"/>
        <v>Specialty</v>
      </c>
      <c r="H820" t="s">
        <v>1010</v>
      </c>
      <c r="I820" t="str">
        <f t="shared" si="100"/>
        <v>RETURN - 1st don of the week -STD</v>
      </c>
      <c r="J820" t="s">
        <v>1113</v>
      </c>
      <c r="K820" s="5">
        <v>45</v>
      </c>
      <c r="L820" t="str">
        <f>Table_DataFromNL[[#This Row],[PROFILECODE]]&amp;"-"&amp;Table_DataFromNL[[#This Row],[RULENAME]]</f>
        <v>CP139-P Pre-VIP NS Standard</v>
      </c>
      <c r="M820" t="str">
        <f t="shared" si="101"/>
        <v>CP139-P Pre-VIP NS Standard</v>
      </c>
      <c r="N820" t="str">
        <f t="shared" si="102"/>
        <v>CP139-P Pre-VIP NS Standard</v>
      </c>
    </row>
    <row r="821" spans="1:14" hidden="1" x14ac:dyDescent="0.45">
      <c r="A821" t="str">
        <f t="shared" si="103"/>
        <v>CP139-P RSV Pre-Existing Standard</v>
      </c>
      <c r="B821" t="s">
        <v>395</v>
      </c>
      <c r="C821" t="str">
        <f t="shared" si="96"/>
        <v>Norman</v>
      </c>
      <c r="D821" t="str">
        <f t="shared" si="97"/>
        <v>Y</v>
      </c>
      <c r="E821" t="s">
        <v>1144</v>
      </c>
      <c r="F821" t="str">
        <f t="shared" si="98"/>
        <v>P RSV Pre-Existing Standard</v>
      </c>
      <c r="G821" t="str">
        <f t="shared" si="99"/>
        <v>Specialty</v>
      </c>
      <c r="H821" t="s">
        <v>955</v>
      </c>
      <c r="I821" t="str">
        <f t="shared" si="100"/>
        <v>RETURN - 1st don of the week -STD</v>
      </c>
      <c r="J821" t="s">
        <v>1113</v>
      </c>
      <c r="K821" s="5">
        <v>45</v>
      </c>
      <c r="L821" t="str">
        <f>Table_DataFromNL[[#This Row],[PROFILECODE]]&amp;"-"&amp;Table_DataFromNL[[#This Row],[RULENAME]]</f>
        <v>CP139-P RSV Pre-Existing Standard</v>
      </c>
      <c r="M821" t="str">
        <f t="shared" si="101"/>
        <v>CP139-P RSV Pre-Existing Standard</v>
      </c>
      <c r="N821" t="str">
        <f t="shared" si="102"/>
        <v>CP139-P RSV Pre-Existing Standard</v>
      </c>
    </row>
    <row r="822" spans="1:14" hidden="1" x14ac:dyDescent="0.45">
      <c r="A822" t="str">
        <f t="shared" si="103"/>
        <v>CP139-P VIP A Standard</v>
      </c>
      <c r="B822" t="s">
        <v>395</v>
      </c>
      <c r="C822" t="str">
        <f t="shared" si="96"/>
        <v>Norman</v>
      </c>
      <c r="D822" t="str">
        <f t="shared" si="97"/>
        <v>Y</v>
      </c>
      <c r="E822" t="s">
        <v>1144</v>
      </c>
      <c r="F822" t="str">
        <f t="shared" si="98"/>
        <v>P VIP A Standard</v>
      </c>
      <c r="G822" t="str">
        <f t="shared" si="99"/>
        <v>Specialty</v>
      </c>
      <c r="H822" t="s">
        <v>1011</v>
      </c>
      <c r="I822" t="str">
        <f t="shared" si="100"/>
        <v>RETURN - 1st don of the week -STD</v>
      </c>
      <c r="J822" t="s">
        <v>1113</v>
      </c>
      <c r="K822" s="5">
        <v>45</v>
      </c>
      <c r="L822" t="str">
        <f>Table_DataFromNL[[#This Row],[PROFILECODE]]&amp;"-"&amp;Table_DataFromNL[[#This Row],[RULENAME]]</f>
        <v>CP139-P VIP A Standard</v>
      </c>
      <c r="M822" t="str">
        <f t="shared" si="101"/>
        <v>CP139-P VIP A Standard</v>
      </c>
      <c r="N822" t="str">
        <f t="shared" si="102"/>
        <v>CP139-P VIP A Standard</v>
      </c>
    </row>
    <row r="823" spans="1:14" hidden="1" x14ac:dyDescent="0.45">
      <c r="A823" t="str">
        <f t="shared" si="103"/>
        <v>CP139-P VIP AB Standard</v>
      </c>
      <c r="B823" t="s">
        <v>395</v>
      </c>
      <c r="C823" t="str">
        <f t="shared" si="96"/>
        <v>Norman</v>
      </c>
      <c r="D823" t="str">
        <f t="shared" si="97"/>
        <v>Y</v>
      </c>
      <c r="E823" t="s">
        <v>1144</v>
      </c>
      <c r="F823" t="str">
        <f t="shared" si="98"/>
        <v>P VIP AB Standard</v>
      </c>
      <c r="G823" t="str">
        <f t="shared" si="99"/>
        <v>Specialty</v>
      </c>
      <c r="H823" t="s">
        <v>1012</v>
      </c>
      <c r="I823" t="str">
        <f t="shared" si="100"/>
        <v>RETURN - 1st don of the week -STD</v>
      </c>
      <c r="J823" t="s">
        <v>1113</v>
      </c>
      <c r="K823" s="5">
        <v>45</v>
      </c>
      <c r="L823" t="str">
        <f>Table_DataFromNL[[#This Row],[PROFILECODE]]&amp;"-"&amp;Table_DataFromNL[[#This Row],[RULENAME]]</f>
        <v>CP139-P VIP AB Standard</v>
      </c>
      <c r="M823" t="str">
        <f t="shared" si="101"/>
        <v>CP139-P VIP AB Standard</v>
      </c>
      <c r="N823" t="str">
        <f t="shared" si="102"/>
        <v>CP139-P VIP AB Standard</v>
      </c>
    </row>
    <row r="824" spans="1:14" hidden="1" x14ac:dyDescent="0.45">
      <c r="A824" t="str">
        <f t="shared" si="103"/>
        <v>CP147-1st Responder-Medical</v>
      </c>
      <c r="B824" t="s">
        <v>755</v>
      </c>
      <c r="C824" t="str">
        <f t="shared" si="96"/>
        <v>Shreveport</v>
      </c>
      <c r="D824" t="str">
        <f t="shared" si="97"/>
        <v>Y</v>
      </c>
      <c r="E824" t="s">
        <v>1145</v>
      </c>
      <c r="F824" t="str">
        <f t="shared" si="98"/>
        <v>1st Responder-Medical</v>
      </c>
      <c r="G824">
        <f t="shared" si="99"/>
        <v>0</v>
      </c>
      <c r="H824" t="s">
        <v>1053</v>
      </c>
      <c r="I824">
        <f t="shared" si="100"/>
        <v>0</v>
      </c>
      <c r="J824" t="s">
        <v>1054</v>
      </c>
      <c r="K824" s="5">
        <v>5</v>
      </c>
      <c r="L824" t="str">
        <f>Table_DataFromNL[[#This Row],[PROFILECODE]]&amp;"-"&amp;Table_DataFromNL[[#This Row],[RULENAME]]</f>
        <v>CP147-1st Responder-Medical</v>
      </c>
      <c r="M824" t="e">
        <f t="shared" si="101"/>
        <v>#N/A</v>
      </c>
      <c r="N824" t="e">
        <f t="shared" si="102"/>
        <v>#N/A</v>
      </c>
    </row>
    <row r="825" spans="1:14" hidden="1" x14ac:dyDescent="0.45">
      <c r="A825" t="str">
        <f t="shared" si="103"/>
        <v>CP147-2X Week P CMV</v>
      </c>
      <c r="B825" t="s">
        <v>755</v>
      </c>
      <c r="C825" t="str">
        <f t="shared" si="96"/>
        <v>Shreveport</v>
      </c>
      <c r="D825" t="str">
        <f t="shared" si="97"/>
        <v>Y</v>
      </c>
      <c r="E825" t="s">
        <v>1145</v>
      </c>
      <c r="F825" t="str">
        <f t="shared" si="98"/>
        <v>2X Week P CMV</v>
      </c>
      <c r="G825" t="str">
        <f t="shared" si="99"/>
        <v>Specialty</v>
      </c>
      <c r="H825" t="s">
        <v>944</v>
      </c>
      <c r="I825" t="str">
        <f t="shared" si="100"/>
        <v>RETURN - 2nd don of the week -BONUS</v>
      </c>
      <c r="J825" t="s">
        <v>1054</v>
      </c>
      <c r="K825" s="5">
        <v>25</v>
      </c>
      <c r="L825" t="str">
        <f>Table_DataFromNL[[#This Row],[PROFILECODE]]&amp;"-"&amp;Table_DataFromNL[[#This Row],[RULENAME]]</f>
        <v>CP147-2X Week P CMV</v>
      </c>
      <c r="M825" t="str">
        <f t="shared" si="101"/>
        <v>CP147-2X Week P CMV</v>
      </c>
      <c r="N825" t="str">
        <f t="shared" si="102"/>
        <v>CP147-2X Week P CMV</v>
      </c>
    </row>
    <row r="826" spans="1:14" hidden="1" x14ac:dyDescent="0.45">
      <c r="A826" t="str">
        <f t="shared" si="103"/>
        <v>CP147-2X Week P NORM KIG10-1</v>
      </c>
      <c r="B826" t="s">
        <v>755</v>
      </c>
      <c r="C826" t="str">
        <f t="shared" si="96"/>
        <v>Shreveport</v>
      </c>
      <c r="D826" t="str">
        <f t="shared" si="97"/>
        <v>Y</v>
      </c>
      <c r="E826" t="s">
        <v>1145</v>
      </c>
      <c r="F826" t="str">
        <f t="shared" si="98"/>
        <v>2X Week P NORM KIG10-1</v>
      </c>
      <c r="G826" t="str">
        <f t="shared" si="99"/>
        <v>Specialty</v>
      </c>
      <c r="H826" t="s">
        <v>1005</v>
      </c>
      <c r="I826" t="str">
        <f t="shared" si="100"/>
        <v>RETURN - 2nd don of the week -BONUS</v>
      </c>
      <c r="J826" t="s">
        <v>1054</v>
      </c>
      <c r="K826" s="5">
        <v>25</v>
      </c>
      <c r="L826" t="str">
        <f>Table_DataFromNL[[#This Row],[PROFILECODE]]&amp;"-"&amp;Table_DataFromNL[[#This Row],[RULENAME]]</f>
        <v>CP147-2X Week P NORM KIG10-1</v>
      </c>
      <c r="M826" t="str">
        <f t="shared" si="101"/>
        <v>CP147-2X Week P NORM KIG10-1</v>
      </c>
      <c r="N826" t="str">
        <f t="shared" si="102"/>
        <v>CP147-2X Week P NORM KIG10-1</v>
      </c>
    </row>
    <row r="827" spans="1:14" hidden="1" x14ac:dyDescent="0.45">
      <c r="A827" t="str">
        <f t="shared" si="103"/>
        <v>CP147-2X Week P NORM KIG10_0</v>
      </c>
      <c r="B827" t="s">
        <v>755</v>
      </c>
      <c r="C827" t="str">
        <f t="shared" si="96"/>
        <v>Shreveport</v>
      </c>
      <c r="D827" t="str">
        <f t="shared" si="97"/>
        <v>Y</v>
      </c>
      <c r="E827" t="s">
        <v>1145</v>
      </c>
      <c r="F827" t="str">
        <f t="shared" si="98"/>
        <v>2X Week P NORM KIG10_0</v>
      </c>
      <c r="G827" t="str">
        <f t="shared" si="99"/>
        <v>Specialty</v>
      </c>
      <c r="H827" t="s">
        <v>1001</v>
      </c>
      <c r="I827" t="str">
        <f t="shared" si="100"/>
        <v>RETURN - 2nd don of the week -BONUS</v>
      </c>
      <c r="J827" t="s">
        <v>1054</v>
      </c>
      <c r="K827" s="5">
        <v>35</v>
      </c>
      <c r="L827" t="str">
        <f>Table_DataFromNL[[#This Row],[PROFILECODE]]&amp;"-"&amp;Table_DataFromNL[[#This Row],[RULENAME]]</f>
        <v>CP147-2X Week P NORM KIG10_0</v>
      </c>
      <c r="M827" t="str">
        <f t="shared" si="101"/>
        <v>CP147-2X Week P NORM KIG10_0</v>
      </c>
      <c r="N827" t="str">
        <f t="shared" si="102"/>
        <v>CP147-2X Week P NORM KIG10_0</v>
      </c>
    </row>
    <row r="828" spans="1:14" hidden="1" x14ac:dyDescent="0.45">
      <c r="A828" t="str">
        <f t="shared" si="103"/>
        <v>CP147-2X Week P NORM KIG10_2</v>
      </c>
      <c r="B828" t="s">
        <v>755</v>
      </c>
      <c r="C828" t="str">
        <f t="shared" si="96"/>
        <v>Shreveport</v>
      </c>
      <c r="D828" t="str">
        <f t="shared" si="97"/>
        <v>Y</v>
      </c>
      <c r="E828" t="s">
        <v>1145</v>
      </c>
      <c r="F828" t="str">
        <f t="shared" si="98"/>
        <v>2X Week P NORM KIG10_2</v>
      </c>
      <c r="G828" t="str">
        <f t="shared" si="99"/>
        <v>Specialty</v>
      </c>
      <c r="H828" t="s">
        <v>1002</v>
      </c>
      <c r="I828" t="str">
        <f t="shared" si="100"/>
        <v>RETURN - 2nd don of the week -BONUS</v>
      </c>
      <c r="J828" t="s">
        <v>1054</v>
      </c>
      <c r="K828" s="5">
        <v>25</v>
      </c>
      <c r="L828" t="str">
        <f>Table_DataFromNL[[#This Row],[PROFILECODE]]&amp;"-"&amp;Table_DataFromNL[[#This Row],[RULENAME]]</f>
        <v>CP147-2X Week P NORM KIG10_2</v>
      </c>
      <c r="M828" t="str">
        <f t="shared" si="101"/>
        <v>CP147-2X Week P NORM KIG10_2</v>
      </c>
      <c r="N828" t="str">
        <f t="shared" si="102"/>
        <v>CP147-2X Week P NORM KIG10_2</v>
      </c>
    </row>
    <row r="829" spans="1:14" hidden="1" x14ac:dyDescent="0.45">
      <c r="A829" t="str">
        <f t="shared" si="103"/>
        <v>CP147-2X Week P NORM KIG10_3</v>
      </c>
      <c r="B829" t="s">
        <v>755</v>
      </c>
      <c r="C829" t="str">
        <f t="shared" si="96"/>
        <v>Shreveport</v>
      </c>
      <c r="D829" t="str">
        <f t="shared" si="97"/>
        <v>Y</v>
      </c>
      <c r="E829" t="s">
        <v>1145</v>
      </c>
      <c r="F829" t="str">
        <f t="shared" si="98"/>
        <v>2X Week P NORM KIG10_3</v>
      </c>
      <c r="G829" t="str">
        <f t="shared" si="99"/>
        <v>Specialty</v>
      </c>
      <c r="H829" t="s">
        <v>1003</v>
      </c>
      <c r="I829" t="str">
        <f t="shared" si="100"/>
        <v>RETURN - 2nd don of the week -BONUS</v>
      </c>
      <c r="J829" t="s">
        <v>1054</v>
      </c>
      <c r="K829" s="5">
        <v>25</v>
      </c>
      <c r="L829" t="str">
        <f>Table_DataFromNL[[#This Row],[PROFILECODE]]&amp;"-"&amp;Table_DataFromNL[[#This Row],[RULENAME]]</f>
        <v>CP147-2X Week P NORM KIG10_3</v>
      </c>
      <c r="M829" t="str">
        <f t="shared" si="101"/>
        <v>CP147-2X Week P NORM KIG10_3</v>
      </c>
      <c r="N829" t="str">
        <f t="shared" si="102"/>
        <v>CP147-2X Week P NORM KIG10_3</v>
      </c>
    </row>
    <row r="830" spans="1:14" hidden="1" x14ac:dyDescent="0.45">
      <c r="A830" t="str">
        <f t="shared" si="103"/>
        <v>CP147-2X Week P NORM KIG10_4</v>
      </c>
      <c r="B830" t="s">
        <v>755</v>
      </c>
      <c r="C830" t="str">
        <f t="shared" si="96"/>
        <v>Shreveport</v>
      </c>
      <c r="D830" t="str">
        <f t="shared" si="97"/>
        <v>Y</v>
      </c>
      <c r="E830" t="s">
        <v>1145</v>
      </c>
      <c r="F830" t="str">
        <f t="shared" si="98"/>
        <v>2X Week P NORM KIG10_4</v>
      </c>
      <c r="G830" t="str">
        <f t="shared" si="99"/>
        <v>Specialty</v>
      </c>
      <c r="H830" t="s">
        <v>1004</v>
      </c>
      <c r="I830" t="str">
        <f t="shared" si="100"/>
        <v>RETURN - 2nd don of the week -BONUS</v>
      </c>
      <c r="J830" t="s">
        <v>1054</v>
      </c>
      <c r="K830" s="5">
        <v>25</v>
      </c>
      <c r="L830" t="str">
        <f>Table_DataFromNL[[#This Row],[PROFILECODE]]&amp;"-"&amp;Table_DataFromNL[[#This Row],[RULENAME]]</f>
        <v>CP147-2X Week P NORM KIG10_4</v>
      </c>
      <c r="M830" t="str">
        <f t="shared" si="101"/>
        <v>CP147-2X Week P NORM KIG10_4</v>
      </c>
      <c r="N830" t="str">
        <f t="shared" si="102"/>
        <v>CP147-2X Week P NORM KIG10_4</v>
      </c>
    </row>
    <row r="831" spans="1:14" hidden="1" x14ac:dyDescent="0.45">
      <c r="A831" t="str">
        <f t="shared" si="103"/>
        <v>CP147-RETURN - 2nd don of the week -BONUS</v>
      </c>
      <c r="B831" t="s">
        <v>755</v>
      </c>
      <c r="C831" t="str">
        <f t="shared" si="96"/>
        <v>Shreveport</v>
      </c>
      <c r="D831" t="str">
        <f t="shared" si="97"/>
        <v>Y</v>
      </c>
      <c r="E831" t="s">
        <v>1145</v>
      </c>
      <c r="F831" t="str">
        <f t="shared" si="98"/>
        <v>RETURN - 2nd don of the week -BONUS</v>
      </c>
      <c r="G831" t="str">
        <f t="shared" si="99"/>
        <v>Marketing</v>
      </c>
      <c r="H831" t="s">
        <v>1055</v>
      </c>
      <c r="I831">
        <f t="shared" si="100"/>
        <v>26</v>
      </c>
      <c r="J831" t="s">
        <v>1054</v>
      </c>
      <c r="K831" s="5">
        <v>25</v>
      </c>
      <c r="L831" t="str">
        <f>Table_DataFromNL[[#This Row],[PROFILECODE]]&amp;"-"&amp;Table_DataFromNL[[#This Row],[RULENAME]]</f>
        <v>CP147-2X Week P NSP NS</v>
      </c>
      <c r="M831" t="str">
        <f t="shared" si="101"/>
        <v>CP147-RETURN - 2nd don of the week -BONUS</v>
      </c>
      <c r="N831" t="e">
        <f t="shared" si="102"/>
        <v>#N/A</v>
      </c>
    </row>
    <row r="832" spans="1:14" hidden="1" x14ac:dyDescent="0.45">
      <c r="A832" t="str">
        <f t="shared" si="103"/>
        <v>CP147-RETURN - 2nd don of the week -BONUS</v>
      </c>
      <c r="B832" t="s">
        <v>755</v>
      </c>
      <c r="C832" t="str">
        <f t="shared" si="96"/>
        <v>Shreveport</v>
      </c>
      <c r="D832" t="str">
        <f t="shared" si="97"/>
        <v>Y</v>
      </c>
      <c r="E832" t="s">
        <v>1145</v>
      </c>
      <c r="F832" t="str">
        <f t="shared" si="98"/>
        <v>RETURN - 2nd don of the week -BONUS</v>
      </c>
      <c r="G832" t="str">
        <f t="shared" si="99"/>
        <v>Marketing</v>
      </c>
      <c r="H832" t="s">
        <v>1056</v>
      </c>
      <c r="I832" t="str">
        <f t="shared" si="100"/>
        <v>RETURN - 2nd don of the week -BONUS</v>
      </c>
      <c r="J832" t="s">
        <v>1054</v>
      </c>
      <c r="K832" s="5">
        <v>25</v>
      </c>
      <c r="L832" t="str">
        <f>Table_DataFromNL[[#This Row],[PROFILECODE]]&amp;"-"&amp;Table_DataFromNL[[#This Row],[RULENAME]]</f>
        <v>CP147-2X Week P NSP Non EU</v>
      </c>
      <c r="M832" t="str">
        <f t="shared" si="101"/>
        <v>CP147-RETURN - 2nd don of the week -BONUS</v>
      </c>
      <c r="N832" t="e">
        <f t="shared" si="102"/>
        <v>#N/A</v>
      </c>
    </row>
    <row r="833" spans="1:14" hidden="1" x14ac:dyDescent="0.45">
      <c r="A833" t="str">
        <f t="shared" si="103"/>
        <v>CP147-2X Week P Normal Source PL</v>
      </c>
      <c r="B833" t="s">
        <v>755</v>
      </c>
      <c r="C833" t="str">
        <f t="shared" si="96"/>
        <v>Shreveport</v>
      </c>
      <c r="D833" t="str">
        <f t="shared" si="97"/>
        <v>Y</v>
      </c>
      <c r="E833" t="s">
        <v>1145</v>
      </c>
      <c r="F833" t="str">
        <f t="shared" si="98"/>
        <v>2X Week P Normal Source PL</v>
      </c>
      <c r="G833" t="str">
        <f t="shared" si="99"/>
        <v>Specialty</v>
      </c>
      <c r="H833" t="s">
        <v>1026</v>
      </c>
      <c r="I833" t="str">
        <f t="shared" si="100"/>
        <v>RETURN - 2nd don of the week -BONUS</v>
      </c>
      <c r="J833" t="s">
        <v>1054</v>
      </c>
      <c r="K833" s="5">
        <v>25</v>
      </c>
      <c r="L833" t="str">
        <f>Table_DataFromNL[[#This Row],[PROFILECODE]]&amp;"-"&amp;Table_DataFromNL[[#This Row],[RULENAME]]</f>
        <v>CP147-2X Week P Normal Source PL</v>
      </c>
      <c r="M833" t="e">
        <f t="shared" si="101"/>
        <v>#N/A</v>
      </c>
      <c r="N833" t="e">
        <f t="shared" si="102"/>
        <v>#N/A</v>
      </c>
    </row>
    <row r="834" spans="1:14" hidden="1" x14ac:dyDescent="0.45">
      <c r="A834" t="str">
        <f t="shared" si="103"/>
        <v>CP147-2X Week P RSV Pre-Existing</v>
      </c>
      <c r="B834" t="s">
        <v>755</v>
      </c>
      <c r="C834" t="str">
        <f t="shared" ref="C834:C897" si="104">VLOOKUP(B834,CenterLU,2,FALSE)</f>
        <v>Shreveport</v>
      </c>
      <c r="D834" t="str">
        <f t="shared" ref="D834:D897" si="105">VLOOKUP(B834,CenterLU,3,FALSE)</f>
        <v>Y</v>
      </c>
      <c r="E834" t="s">
        <v>1145</v>
      </c>
      <c r="F834" t="str">
        <f t="shared" ref="F834:F897" si="106">IF(VLOOKUP(H834,RULENAMELU,3,FALSE)=0,H834,VLOOKUP(H834,RULENAMELU,3,FALSE))</f>
        <v>2X Week P RSV Pre-Existing</v>
      </c>
      <c r="G834" t="str">
        <f t="shared" ref="G834:G897" si="107">VLOOKUP(H834,RULENAMELU,4,FALSE)</f>
        <v>Specialty</v>
      </c>
      <c r="H834" t="s">
        <v>945</v>
      </c>
      <c r="I834" t="str">
        <f t="shared" ref="I834:I897" si="108">VLOOKUP(H834,RULENAMELU,5,FALSE)</f>
        <v>RETURN - 2nd don of the week -BONUS</v>
      </c>
      <c r="J834" t="s">
        <v>1054</v>
      </c>
      <c r="K834" s="5">
        <v>35</v>
      </c>
      <c r="L834" t="str">
        <f>Table_DataFromNL[[#This Row],[PROFILECODE]]&amp;"-"&amp;Table_DataFromNL[[#This Row],[RULENAME]]</f>
        <v>CP147-2X Week P RSV Pre-Existing</v>
      </c>
      <c r="M834" t="str">
        <f t="shared" ref="M834:M897" si="109">IFERROR(VLOOKUP(A834,PaychangesLU,1,FALSE),VLOOKUP(A834,SpecialtyCheckLU,1,FALSE))</f>
        <v>CP147-2X Week P RSV Pre-Existing</v>
      </c>
      <c r="N834" t="str">
        <f t="shared" ref="N834:N897" si="110">VLOOKUP(A834,SpecialtyCheckLU,1,FALSE)</f>
        <v>CP147-2X Week P RSV Pre-Existing</v>
      </c>
    </row>
    <row r="835" spans="1:14" hidden="1" x14ac:dyDescent="0.45">
      <c r="A835" t="str">
        <f t="shared" ref="A835:A898" si="111">B835&amp;"-"&amp;F835</f>
        <v>CP147-RETURN - 5th don of the month -BONUS</v>
      </c>
      <c r="B835" t="s">
        <v>755</v>
      </c>
      <c r="C835" t="str">
        <f t="shared" si="104"/>
        <v>Shreveport</v>
      </c>
      <c r="D835" t="str">
        <f t="shared" si="105"/>
        <v>Y</v>
      </c>
      <c r="E835" t="s">
        <v>1145</v>
      </c>
      <c r="F835" t="str">
        <f t="shared" si="106"/>
        <v>RETURN - 5th don of the month -BONUS</v>
      </c>
      <c r="G835" t="str">
        <f t="shared" si="107"/>
        <v>Marketing</v>
      </c>
      <c r="H835" t="s">
        <v>1057</v>
      </c>
      <c r="I835">
        <f t="shared" si="108"/>
        <v>27</v>
      </c>
      <c r="J835" t="s">
        <v>1054</v>
      </c>
      <c r="K835" s="5">
        <v>20</v>
      </c>
      <c r="L835" t="str">
        <f>Table_DataFromNL[[#This Row],[PROFILECODE]]&amp;"-"&amp;Table_DataFromNL[[#This Row],[RULENAME]]</f>
        <v>CP147-5X Month</v>
      </c>
      <c r="M835" t="str">
        <f t="shared" si="109"/>
        <v>CP147-RETURN - 5th don of the month -BONUS</v>
      </c>
      <c r="N835" t="e">
        <f t="shared" si="110"/>
        <v>#N/A</v>
      </c>
    </row>
    <row r="836" spans="1:14" hidden="1" x14ac:dyDescent="0.45">
      <c r="A836" t="str">
        <f t="shared" si="111"/>
        <v>CP147-RETURN - 6th don of the month -BONUS</v>
      </c>
      <c r="B836" t="s">
        <v>755</v>
      </c>
      <c r="C836" t="str">
        <f t="shared" si="104"/>
        <v>Shreveport</v>
      </c>
      <c r="D836" t="str">
        <f t="shared" si="105"/>
        <v>Y</v>
      </c>
      <c r="E836" t="s">
        <v>1145</v>
      </c>
      <c r="F836" t="str">
        <f t="shared" si="106"/>
        <v>RETURN - 6th don of the month -BONUS</v>
      </c>
      <c r="G836" t="str">
        <f t="shared" si="107"/>
        <v>Marketing</v>
      </c>
      <c r="H836" t="s">
        <v>1058</v>
      </c>
      <c r="I836">
        <f t="shared" si="108"/>
        <v>28</v>
      </c>
      <c r="J836" t="s">
        <v>1054</v>
      </c>
      <c r="K836" s="5">
        <v>20</v>
      </c>
      <c r="L836" t="str">
        <f>Table_DataFromNL[[#This Row],[PROFILECODE]]&amp;"-"&amp;Table_DataFromNL[[#This Row],[RULENAME]]</f>
        <v>CP147-6X Month</v>
      </c>
      <c r="M836" t="str">
        <f t="shared" si="109"/>
        <v>CP147-RETURN - 6th don of the month -BONUS</v>
      </c>
      <c r="N836" t="e">
        <f t="shared" si="110"/>
        <v>#N/A</v>
      </c>
    </row>
    <row r="837" spans="1:14" hidden="1" x14ac:dyDescent="0.45">
      <c r="A837" t="str">
        <f t="shared" si="111"/>
        <v>CP147-College ID Standard Bonus</v>
      </c>
      <c r="B837" t="s">
        <v>755</v>
      </c>
      <c r="C837" t="str">
        <f t="shared" si="104"/>
        <v>Shreveport</v>
      </c>
      <c r="D837" t="str">
        <f t="shared" si="105"/>
        <v>Y</v>
      </c>
      <c r="E837" t="s">
        <v>1145</v>
      </c>
      <c r="F837" t="str">
        <f t="shared" si="106"/>
        <v>College ID Standard Bonus</v>
      </c>
      <c r="G837">
        <f t="shared" si="107"/>
        <v>0</v>
      </c>
      <c r="H837" t="s">
        <v>1062</v>
      </c>
      <c r="I837">
        <f t="shared" si="108"/>
        <v>0</v>
      </c>
      <c r="J837" t="s">
        <v>1054</v>
      </c>
      <c r="K837" s="5">
        <v>5</v>
      </c>
      <c r="L837" t="str">
        <f>Table_DataFromNL[[#This Row],[PROFILECODE]]&amp;"-"&amp;Table_DataFromNL[[#This Row],[RULENAME]]</f>
        <v>CP147-College ID Standard Bonus</v>
      </c>
      <c r="M837" t="e">
        <f t="shared" si="109"/>
        <v>#N/A</v>
      </c>
      <c r="N837" t="e">
        <f t="shared" si="110"/>
        <v>#N/A</v>
      </c>
    </row>
    <row r="838" spans="1:14" hidden="1" x14ac:dyDescent="0.45">
      <c r="A838" t="str">
        <f t="shared" si="111"/>
        <v>CP147-Employee Donor</v>
      </c>
      <c r="B838" t="s">
        <v>755</v>
      </c>
      <c r="C838" t="str">
        <f t="shared" si="104"/>
        <v>Shreveport</v>
      </c>
      <c r="D838" t="str">
        <f t="shared" si="105"/>
        <v>Y</v>
      </c>
      <c r="E838" t="s">
        <v>1145</v>
      </c>
      <c r="F838" t="str">
        <f t="shared" si="106"/>
        <v>Employee Donor</v>
      </c>
      <c r="G838">
        <f t="shared" si="107"/>
        <v>0</v>
      </c>
      <c r="H838" t="s">
        <v>1063</v>
      </c>
      <c r="I838">
        <f t="shared" si="108"/>
        <v>0</v>
      </c>
      <c r="J838" t="s">
        <v>1054</v>
      </c>
      <c r="K838" s="5">
        <v>90</v>
      </c>
      <c r="L838" t="str">
        <f>Table_DataFromNL[[#This Row],[PROFILECODE]]&amp;"-"&amp;Table_DataFromNL[[#This Row],[RULENAME]]</f>
        <v>CP147-Employee Donor</v>
      </c>
      <c r="M838" t="e">
        <f t="shared" si="109"/>
        <v>#N/A</v>
      </c>
      <c r="N838" t="e">
        <f t="shared" si="110"/>
        <v>#N/A</v>
      </c>
    </row>
    <row r="839" spans="1:14" hidden="1" x14ac:dyDescent="0.45">
      <c r="A839" t="str">
        <f t="shared" si="111"/>
        <v>CP147-Military ID</v>
      </c>
      <c r="B839" t="s">
        <v>755</v>
      </c>
      <c r="C839" t="str">
        <f t="shared" si="104"/>
        <v>Shreveport</v>
      </c>
      <c r="D839" t="str">
        <f t="shared" si="105"/>
        <v>Y</v>
      </c>
      <c r="E839" t="s">
        <v>1145</v>
      </c>
      <c r="F839" t="str">
        <f t="shared" si="106"/>
        <v>Military ID</v>
      </c>
      <c r="G839">
        <f t="shared" si="107"/>
        <v>0</v>
      </c>
      <c r="H839" t="s">
        <v>1064</v>
      </c>
      <c r="I839">
        <f t="shared" si="108"/>
        <v>0</v>
      </c>
      <c r="J839" t="s">
        <v>1054</v>
      </c>
      <c r="K839" s="5">
        <v>5</v>
      </c>
      <c r="L839" t="str">
        <f>Table_DataFromNL[[#This Row],[PROFILECODE]]&amp;"-"&amp;Table_DataFromNL[[#This Row],[RULENAME]]</f>
        <v>CP147-Military ID</v>
      </c>
      <c r="M839" t="e">
        <f t="shared" si="109"/>
        <v>#N/A</v>
      </c>
      <c r="N839" t="e">
        <f t="shared" si="110"/>
        <v>#N/A</v>
      </c>
    </row>
    <row r="840" spans="1:14" hidden="1" x14ac:dyDescent="0.45">
      <c r="A840" t="str">
        <f t="shared" si="111"/>
        <v>CP147-NEW DONOR -1st</v>
      </c>
      <c r="B840" t="s">
        <v>755</v>
      </c>
      <c r="C840" t="str">
        <f t="shared" si="104"/>
        <v>Shreveport</v>
      </c>
      <c r="D840" t="str">
        <f t="shared" si="105"/>
        <v>Y</v>
      </c>
      <c r="E840" t="s">
        <v>1145</v>
      </c>
      <c r="F840" t="str">
        <f t="shared" si="106"/>
        <v>NEW DONOR -1st</v>
      </c>
      <c r="G840" t="str">
        <f t="shared" si="107"/>
        <v>Marketing</v>
      </c>
      <c r="H840" t="s">
        <v>1065</v>
      </c>
      <c r="I840">
        <f t="shared" si="108"/>
        <v>1</v>
      </c>
      <c r="J840" t="s">
        <v>1054</v>
      </c>
      <c r="K840" s="5">
        <v>100</v>
      </c>
      <c r="L840" t="str">
        <f>Table_DataFromNL[[#This Row],[PROFILECODE]]&amp;"-"&amp;Table_DataFromNL[[#This Row],[RULENAME]]</f>
        <v>CP147-New Donor 1st Visit-Bonus</v>
      </c>
      <c r="M840" t="str">
        <f t="shared" si="109"/>
        <v>CP147-NEW DONOR -1st</v>
      </c>
      <c r="N840" t="e">
        <f t="shared" si="110"/>
        <v>#N/A</v>
      </c>
    </row>
    <row r="841" spans="1:14" hidden="1" x14ac:dyDescent="0.45">
      <c r="A841" t="str">
        <f t="shared" si="111"/>
        <v>CP147-NEW DONOR -2nd</v>
      </c>
      <c r="B841" t="s">
        <v>755</v>
      </c>
      <c r="C841" t="str">
        <f t="shared" si="104"/>
        <v>Shreveport</v>
      </c>
      <c r="D841" t="str">
        <f t="shared" si="105"/>
        <v>Y</v>
      </c>
      <c r="E841" t="s">
        <v>1145</v>
      </c>
      <c r="F841" t="str">
        <f t="shared" si="106"/>
        <v>NEW DONOR -2nd</v>
      </c>
      <c r="G841" t="str">
        <f t="shared" si="107"/>
        <v>Marketing</v>
      </c>
      <c r="H841" t="s">
        <v>1066</v>
      </c>
      <c r="I841">
        <f t="shared" si="108"/>
        <v>2</v>
      </c>
      <c r="J841" t="s">
        <v>1054</v>
      </c>
      <c r="K841" s="5">
        <v>100</v>
      </c>
      <c r="L841" t="str">
        <f>Table_DataFromNL[[#This Row],[PROFILECODE]]&amp;"-"&amp;Table_DataFromNL[[#This Row],[RULENAME]]</f>
        <v>CP147-New Donor 2nd Visit-Bonus</v>
      </c>
      <c r="M841" t="str">
        <f t="shared" si="109"/>
        <v>CP147-NEW DONOR -2nd</v>
      </c>
      <c r="N841" t="e">
        <f t="shared" si="110"/>
        <v>#N/A</v>
      </c>
    </row>
    <row r="842" spans="1:14" hidden="1" x14ac:dyDescent="0.45">
      <c r="A842" t="str">
        <f t="shared" si="111"/>
        <v>CP147-NEW DONOR -3rd</v>
      </c>
      <c r="B842" t="s">
        <v>755</v>
      </c>
      <c r="C842" t="str">
        <f t="shared" si="104"/>
        <v>Shreveport</v>
      </c>
      <c r="D842" t="str">
        <f t="shared" si="105"/>
        <v>Y</v>
      </c>
      <c r="E842" t="s">
        <v>1145</v>
      </c>
      <c r="F842" t="str">
        <f t="shared" si="106"/>
        <v>NEW DONOR -3rd</v>
      </c>
      <c r="G842" t="str">
        <f t="shared" si="107"/>
        <v>Marketing</v>
      </c>
      <c r="H842" t="s">
        <v>1067</v>
      </c>
      <c r="I842">
        <f t="shared" si="108"/>
        <v>3</v>
      </c>
      <c r="J842" t="s">
        <v>1054</v>
      </c>
      <c r="K842" s="5">
        <v>100</v>
      </c>
      <c r="L842" t="str">
        <f>Table_DataFromNL[[#This Row],[PROFILECODE]]&amp;"-"&amp;Table_DataFromNL[[#This Row],[RULENAME]]</f>
        <v>CP147-New Donor 3rd Visit-Bonus</v>
      </c>
      <c r="M842" t="str">
        <f t="shared" si="109"/>
        <v>CP147-NEW DONOR -3rd</v>
      </c>
      <c r="N842" t="e">
        <f t="shared" si="110"/>
        <v>#N/A</v>
      </c>
    </row>
    <row r="843" spans="1:14" hidden="1" x14ac:dyDescent="0.45">
      <c r="A843" t="str">
        <f t="shared" si="111"/>
        <v>CP147-NEW DONOR -4th</v>
      </c>
      <c r="B843" t="s">
        <v>755</v>
      </c>
      <c r="C843" t="str">
        <f t="shared" si="104"/>
        <v>Shreveport</v>
      </c>
      <c r="D843" t="str">
        <f t="shared" si="105"/>
        <v>Y</v>
      </c>
      <c r="E843" t="s">
        <v>1145</v>
      </c>
      <c r="F843" t="str">
        <f t="shared" si="106"/>
        <v>NEW DONOR -4th</v>
      </c>
      <c r="G843" t="str">
        <f t="shared" si="107"/>
        <v>Marketing</v>
      </c>
      <c r="H843" t="s">
        <v>1068</v>
      </c>
      <c r="I843">
        <f t="shared" si="108"/>
        <v>4</v>
      </c>
      <c r="J843" t="s">
        <v>1054</v>
      </c>
      <c r="K843" s="5">
        <v>100</v>
      </c>
      <c r="L843" t="str">
        <f>Table_DataFromNL[[#This Row],[PROFILECODE]]&amp;"-"&amp;Table_DataFromNL[[#This Row],[RULENAME]]</f>
        <v>CP147-New Donor 4th Visit-Bonus</v>
      </c>
      <c r="M843" t="str">
        <f t="shared" si="109"/>
        <v>CP147-NEW DONOR -4th</v>
      </c>
      <c r="N843" t="e">
        <f t="shared" si="110"/>
        <v>#N/A</v>
      </c>
    </row>
    <row r="844" spans="1:14" hidden="1" x14ac:dyDescent="0.45">
      <c r="A844" t="str">
        <f t="shared" si="111"/>
        <v>CP147-NEW DONOR -5th</v>
      </c>
      <c r="B844" t="s">
        <v>755</v>
      </c>
      <c r="C844" t="str">
        <f t="shared" si="104"/>
        <v>Shreveport</v>
      </c>
      <c r="D844" t="str">
        <f t="shared" si="105"/>
        <v>Y</v>
      </c>
      <c r="E844" t="s">
        <v>1145</v>
      </c>
      <c r="F844" t="str">
        <f t="shared" si="106"/>
        <v>NEW DONOR -5th</v>
      </c>
      <c r="G844" t="str">
        <f t="shared" si="107"/>
        <v>Marketing</v>
      </c>
      <c r="H844" t="s">
        <v>1069</v>
      </c>
      <c r="I844">
        <f t="shared" si="108"/>
        <v>5</v>
      </c>
      <c r="J844" t="s">
        <v>1054</v>
      </c>
      <c r="K844" s="5">
        <v>100</v>
      </c>
      <c r="L844" t="str">
        <f>Table_DataFromNL[[#This Row],[PROFILECODE]]&amp;"-"&amp;Table_DataFromNL[[#This Row],[RULENAME]]</f>
        <v>CP147-New Donor 5th Visit-Bonus</v>
      </c>
      <c r="M844" t="str">
        <f t="shared" si="109"/>
        <v>CP147-NEW DONOR -5th</v>
      </c>
      <c r="N844" t="e">
        <f t="shared" si="110"/>
        <v>#N/A</v>
      </c>
    </row>
    <row r="845" spans="1:14" hidden="1" x14ac:dyDescent="0.45">
      <c r="A845" t="str">
        <f t="shared" si="111"/>
        <v>CP147-NEW DONOR -6th</v>
      </c>
      <c r="B845" t="s">
        <v>755</v>
      </c>
      <c r="C845" t="str">
        <f t="shared" si="104"/>
        <v>Shreveport</v>
      </c>
      <c r="D845" t="str">
        <f t="shared" si="105"/>
        <v>Y</v>
      </c>
      <c r="E845" t="s">
        <v>1145</v>
      </c>
      <c r="F845" t="str">
        <f t="shared" si="106"/>
        <v>NEW DONOR -6th</v>
      </c>
      <c r="G845" t="str">
        <f t="shared" si="107"/>
        <v>Marketing</v>
      </c>
      <c r="H845" t="s">
        <v>1070</v>
      </c>
      <c r="I845">
        <f t="shared" si="108"/>
        <v>6</v>
      </c>
      <c r="J845" t="s">
        <v>1054</v>
      </c>
      <c r="K845" s="5">
        <v>100</v>
      </c>
      <c r="L845" t="str">
        <f>Table_DataFromNL[[#This Row],[PROFILECODE]]&amp;"-"&amp;Table_DataFromNL[[#This Row],[RULENAME]]</f>
        <v>CP147-New Donor 6th Visit-Bonus</v>
      </c>
      <c r="M845" t="str">
        <f t="shared" si="109"/>
        <v>CP147-NEW DONOR -6th</v>
      </c>
      <c r="N845" t="e">
        <f t="shared" si="110"/>
        <v>#N/A</v>
      </c>
    </row>
    <row r="846" spans="1:14" hidden="1" x14ac:dyDescent="0.45">
      <c r="A846" t="str">
        <f t="shared" si="111"/>
        <v>CP147-NEW DONOR -7th</v>
      </c>
      <c r="B846" t="s">
        <v>755</v>
      </c>
      <c r="C846" t="str">
        <f t="shared" si="104"/>
        <v>Shreveport</v>
      </c>
      <c r="D846" t="str">
        <f t="shared" si="105"/>
        <v>Y</v>
      </c>
      <c r="E846" t="s">
        <v>1145</v>
      </c>
      <c r="F846" t="str">
        <f t="shared" si="106"/>
        <v>NEW DONOR -7th</v>
      </c>
      <c r="G846" t="str">
        <f t="shared" si="107"/>
        <v>Marketing</v>
      </c>
      <c r="H846" t="s">
        <v>1071</v>
      </c>
      <c r="I846">
        <f t="shared" si="108"/>
        <v>7</v>
      </c>
      <c r="J846" t="s">
        <v>1054</v>
      </c>
      <c r="K846" s="5">
        <v>45</v>
      </c>
      <c r="L846" t="str">
        <f>Table_DataFromNL[[#This Row],[PROFILECODE]]&amp;"-"&amp;Table_DataFromNL[[#This Row],[RULENAME]]</f>
        <v>CP147-New Donor 7th Visit-Bonus</v>
      </c>
      <c r="M846" t="str">
        <f t="shared" si="109"/>
        <v>CP147-NEW DONOR -7th</v>
      </c>
      <c r="N846" t="e">
        <f t="shared" si="110"/>
        <v>#N/A</v>
      </c>
    </row>
    <row r="847" spans="1:14" hidden="1" x14ac:dyDescent="0.45">
      <c r="A847" t="str">
        <f t="shared" si="111"/>
        <v>CP147-NEW DONOR -8th</v>
      </c>
      <c r="B847" t="s">
        <v>755</v>
      </c>
      <c r="C847" t="str">
        <f t="shared" si="104"/>
        <v>Shreveport</v>
      </c>
      <c r="D847" t="str">
        <f t="shared" si="105"/>
        <v>Y</v>
      </c>
      <c r="E847" t="s">
        <v>1145</v>
      </c>
      <c r="F847" t="str">
        <f t="shared" si="106"/>
        <v>NEW DONOR -8th</v>
      </c>
      <c r="G847" t="str">
        <f t="shared" si="107"/>
        <v>Marketing</v>
      </c>
      <c r="H847" t="s">
        <v>1072</v>
      </c>
      <c r="I847">
        <f t="shared" si="108"/>
        <v>8</v>
      </c>
      <c r="J847" t="s">
        <v>1054</v>
      </c>
      <c r="K847" s="5">
        <v>45</v>
      </c>
      <c r="L847" t="str">
        <f>Table_DataFromNL[[#This Row],[PROFILECODE]]&amp;"-"&amp;Table_DataFromNL[[#This Row],[RULENAME]]</f>
        <v>CP147-New Donor 8th Visit-Bonus</v>
      </c>
      <c r="M847" t="str">
        <f t="shared" si="109"/>
        <v>CP147-NEW DONOR -8th</v>
      </c>
      <c r="N847" t="e">
        <f t="shared" si="110"/>
        <v>#N/A</v>
      </c>
    </row>
    <row r="848" spans="1:14" hidden="1" x14ac:dyDescent="0.45">
      <c r="A848" t="str">
        <f t="shared" si="111"/>
        <v>CP147-1B_KEDLeague_Promo_5USD</v>
      </c>
      <c r="B848" t="s">
        <v>755</v>
      </c>
      <c r="C848" t="str">
        <f t="shared" si="104"/>
        <v>Shreveport</v>
      </c>
      <c r="D848" t="str">
        <f t="shared" si="105"/>
        <v>Y</v>
      </c>
      <c r="E848" t="s">
        <v>1145</v>
      </c>
      <c r="F848" t="str">
        <f t="shared" si="106"/>
        <v>1B_KEDLeague_Promo_5USD</v>
      </c>
      <c r="G848">
        <f t="shared" si="107"/>
        <v>0</v>
      </c>
      <c r="H848" t="s">
        <v>1073</v>
      </c>
      <c r="I848">
        <f t="shared" si="108"/>
        <v>0</v>
      </c>
      <c r="J848" t="s">
        <v>1074</v>
      </c>
      <c r="K848" s="5">
        <v>5</v>
      </c>
      <c r="L848" t="str">
        <f>Table_DataFromNL[[#This Row],[PROFILECODE]]&amp;"-"&amp;Table_DataFromNL[[#This Row],[RULENAME]]</f>
        <v>CP147-1B_KEDLeague_Promo_5USD</v>
      </c>
      <c r="M848" t="e">
        <f t="shared" si="109"/>
        <v>#N/A</v>
      </c>
      <c r="N848" t="e">
        <f t="shared" si="110"/>
        <v>#N/A</v>
      </c>
    </row>
    <row r="849" spans="1:14" hidden="1" x14ac:dyDescent="0.45">
      <c r="A849" t="str">
        <f t="shared" si="111"/>
        <v>CP147-CALL_10</v>
      </c>
      <c r="B849" t="s">
        <v>755</v>
      </c>
      <c r="C849" t="str">
        <f t="shared" si="104"/>
        <v>Shreveport</v>
      </c>
      <c r="D849" t="str">
        <f t="shared" si="105"/>
        <v>Y</v>
      </c>
      <c r="E849" t="s">
        <v>1145</v>
      </c>
      <c r="F849" t="str">
        <f t="shared" si="106"/>
        <v>CALL_10</v>
      </c>
      <c r="G849">
        <f t="shared" si="107"/>
        <v>0</v>
      </c>
      <c r="H849" t="s">
        <v>1075</v>
      </c>
      <c r="I849">
        <f t="shared" si="108"/>
        <v>0</v>
      </c>
      <c r="J849" t="s">
        <v>1074</v>
      </c>
      <c r="K849" s="5">
        <v>10</v>
      </c>
      <c r="L849" t="str">
        <f>Table_DataFromNL[[#This Row],[PROFILECODE]]&amp;"-"&amp;Table_DataFromNL[[#This Row],[RULENAME]]</f>
        <v>CP147-CALL_10</v>
      </c>
      <c r="M849" t="e">
        <f t="shared" si="109"/>
        <v>#N/A</v>
      </c>
      <c r="N849" t="e">
        <f t="shared" si="110"/>
        <v>#N/A</v>
      </c>
    </row>
    <row r="850" spans="1:14" hidden="1" x14ac:dyDescent="0.45">
      <c r="A850" t="str">
        <f t="shared" si="111"/>
        <v>CP147-CALL_15</v>
      </c>
      <c r="B850" t="s">
        <v>755</v>
      </c>
      <c r="C850" t="str">
        <f t="shared" si="104"/>
        <v>Shreveport</v>
      </c>
      <c r="D850" t="str">
        <f t="shared" si="105"/>
        <v>Y</v>
      </c>
      <c r="E850" t="s">
        <v>1145</v>
      </c>
      <c r="F850" t="str">
        <f t="shared" si="106"/>
        <v>CALL_15</v>
      </c>
      <c r="G850">
        <f t="shared" si="107"/>
        <v>0</v>
      </c>
      <c r="H850" t="s">
        <v>1076</v>
      </c>
      <c r="I850">
        <f t="shared" si="108"/>
        <v>0</v>
      </c>
      <c r="J850" t="s">
        <v>1074</v>
      </c>
      <c r="K850" s="5">
        <v>15</v>
      </c>
      <c r="L850" t="str">
        <f>Table_DataFromNL[[#This Row],[PROFILECODE]]&amp;"-"&amp;Table_DataFromNL[[#This Row],[RULENAME]]</f>
        <v>CP147-CALL_15</v>
      </c>
      <c r="M850" t="e">
        <f t="shared" si="109"/>
        <v>#N/A</v>
      </c>
      <c r="N850" t="e">
        <f t="shared" si="110"/>
        <v>#N/A</v>
      </c>
    </row>
    <row r="851" spans="1:14" hidden="1" x14ac:dyDescent="0.45">
      <c r="A851" t="str">
        <f t="shared" si="111"/>
        <v>CP147-CALL_25</v>
      </c>
      <c r="B851" t="s">
        <v>755</v>
      </c>
      <c r="C851" t="str">
        <f t="shared" si="104"/>
        <v>Shreveport</v>
      </c>
      <c r="D851" t="str">
        <f t="shared" si="105"/>
        <v>Y</v>
      </c>
      <c r="E851" t="s">
        <v>1145</v>
      </c>
      <c r="F851" t="str">
        <f t="shared" si="106"/>
        <v>CALL_25</v>
      </c>
      <c r="G851">
        <f t="shared" si="107"/>
        <v>0</v>
      </c>
      <c r="H851" t="s">
        <v>1077</v>
      </c>
      <c r="I851">
        <f t="shared" si="108"/>
        <v>0</v>
      </c>
      <c r="J851" t="s">
        <v>1074</v>
      </c>
      <c r="K851" s="5">
        <v>25</v>
      </c>
      <c r="L851" t="str">
        <f>Table_DataFromNL[[#This Row],[PROFILECODE]]&amp;"-"&amp;Table_DataFromNL[[#This Row],[RULENAME]]</f>
        <v>CP147-CALL_25</v>
      </c>
      <c r="M851" t="e">
        <f t="shared" si="109"/>
        <v>#N/A</v>
      </c>
      <c r="N851" t="e">
        <f t="shared" si="110"/>
        <v>#N/A</v>
      </c>
    </row>
    <row r="852" spans="1:14" hidden="1" x14ac:dyDescent="0.45">
      <c r="A852" t="str">
        <f t="shared" si="111"/>
        <v>CP147-CALL_5</v>
      </c>
      <c r="B852" t="s">
        <v>755</v>
      </c>
      <c r="C852" t="str">
        <f t="shared" si="104"/>
        <v>Shreveport</v>
      </c>
      <c r="D852" t="str">
        <f t="shared" si="105"/>
        <v>Y</v>
      </c>
      <c r="E852" t="s">
        <v>1145</v>
      </c>
      <c r="F852" t="str">
        <f t="shared" si="106"/>
        <v>CALL_5</v>
      </c>
      <c r="G852">
        <f t="shared" si="107"/>
        <v>0</v>
      </c>
      <c r="H852" t="s">
        <v>1078</v>
      </c>
      <c r="I852">
        <f t="shared" si="108"/>
        <v>0</v>
      </c>
      <c r="J852" t="s">
        <v>1074</v>
      </c>
      <c r="K852" s="5">
        <v>5</v>
      </c>
      <c r="L852" t="str">
        <f>Table_DataFromNL[[#This Row],[PROFILECODE]]&amp;"-"&amp;Table_DataFromNL[[#This Row],[RULENAME]]</f>
        <v>CP147-CALL_5</v>
      </c>
      <c r="M852" t="e">
        <f t="shared" si="109"/>
        <v>#N/A</v>
      </c>
      <c r="N852" t="e">
        <f t="shared" si="110"/>
        <v>#N/A</v>
      </c>
    </row>
    <row r="853" spans="1:14" hidden="1" x14ac:dyDescent="0.45">
      <c r="A853" t="str">
        <f t="shared" si="111"/>
        <v>CP147-CMV Lapsed $15 Twice</v>
      </c>
      <c r="B853" t="s">
        <v>755</v>
      </c>
      <c r="C853" t="str">
        <f t="shared" si="104"/>
        <v>Shreveport</v>
      </c>
      <c r="D853" t="str">
        <f t="shared" si="105"/>
        <v>Y</v>
      </c>
      <c r="E853" t="s">
        <v>1145</v>
      </c>
      <c r="F853" t="str">
        <f t="shared" si="106"/>
        <v>CMV Lapsed $15 Twice</v>
      </c>
      <c r="G853">
        <f t="shared" si="107"/>
        <v>0</v>
      </c>
      <c r="H853" t="s">
        <v>1079</v>
      </c>
      <c r="I853">
        <f t="shared" si="108"/>
        <v>0</v>
      </c>
      <c r="J853" t="s">
        <v>1074</v>
      </c>
      <c r="K853" s="5">
        <v>15</v>
      </c>
      <c r="L853" t="str">
        <f>Table_DataFromNL[[#This Row],[PROFILECODE]]&amp;"-"&amp;Table_DataFromNL[[#This Row],[RULENAME]]</f>
        <v>CP147-CMV Lapsed $15 Twice</v>
      </c>
      <c r="M853" t="e">
        <f t="shared" si="109"/>
        <v>#N/A</v>
      </c>
      <c r="N853" t="e">
        <f t="shared" si="110"/>
        <v>#N/A</v>
      </c>
    </row>
    <row r="854" spans="1:14" hidden="1" x14ac:dyDescent="0.45">
      <c r="A854" t="str">
        <f t="shared" si="111"/>
        <v>CP147-Community</v>
      </c>
      <c r="B854" t="s">
        <v>755</v>
      </c>
      <c r="C854" t="str">
        <f t="shared" si="104"/>
        <v>Shreveport</v>
      </c>
      <c r="D854" t="str">
        <f t="shared" si="105"/>
        <v>Y</v>
      </c>
      <c r="E854" t="s">
        <v>1145</v>
      </c>
      <c r="F854" t="str">
        <f t="shared" si="106"/>
        <v>Community</v>
      </c>
      <c r="G854">
        <f t="shared" si="107"/>
        <v>0</v>
      </c>
      <c r="H854" t="s">
        <v>1080</v>
      </c>
      <c r="I854">
        <f t="shared" si="108"/>
        <v>0</v>
      </c>
      <c r="J854" t="s">
        <v>1074</v>
      </c>
      <c r="K854" s="5">
        <v>5</v>
      </c>
      <c r="L854" t="str">
        <f>Table_DataFromNL[[#This Row],[PROFILECODE]]&amp;"-"&amp;Table_DataFromNL[[#This Row],[RULENAME]]</f>
        <v>CP147-Community</v>
      </c>
      <c r="M854" t="e">
        <f t="shared" si="109"/>
        <v>#N/A</v>
      </c>
      <c r="N854" t="e">
        <f t="shared" si="110"/>
        <v>#N/A</v>
      </c>
    </row>
    <row r="855" spans="1:14" hidden="1" x14ac:dyDescent="0.45">
      <c r="A855" t="str">
        <f t="shared" si="111"/>
        <v>CP147-EMPLOYEE_BONUS_8MONTH_80USD</v>
      </c>
      <c r="B855" t="s">
        <v>755</v>
      </c>
      <c r="C855" t="str">
        <f t="shared" si="104"/>
        <v>Shreveport</v>
      </c>
      <c r="D855" t="str">
        <f t="shared" si="105"/>
        <v>Y</v>
      </c>
      <c r="E855" t="s">
        <v>1145</v>
      </c>
      <c r="F855" t="str">
        <f t="shared" si="106"/>
        <v>EMPLOYEE_BONUS_8MONTH_80USD</v>
      </c>
      <c r="G855">
        <f t="shared" si="107"/>
        <v>0</v>
      </c>
      <c r="H855" t="s">
        <v>1084</v>
      </c>
      <c r="I855">
        <f t="shared" si="108"/>
        <v>0</v>
      </c>
      <c r="J855" t="s">
        <v>1074</v>
      </c>
      <c r="K855" s="5">
        <v>80</v>
      </c>
      <c r="L855" t="str">
        <f>Table_DataFromNL[[#This Row],[PROFILECODE]]&amp;"-"&amp;Table_DataFromNL[[#This Row],[RULENAME]]</f>
        <v>CP147-EMPLOYEE_BONUS_8MONTH_80USD</v>
      </c>
      <c r="M855" t="e">
        <f t="shared" si="109"/>
        <v>#N/A</v>
      </c>
      <c r="N855" t="e">
        <f t="shared" si="110"/>
        <v>#N/A</v>
      </c>
    </row>
    <row r="856" spans="1:14" hidden="1" x14ac:dyDescent="0.45">
      <c r="A856" t="str">
        <f t="shared" si="111"/>
        <v>CP147-HANGER_RECRUIT_5USD_once</v>
      </c>
      <c r="B856" t="s">
        <v>755</v>
      </c>
      <c r="C856" t="str">
        <f t="shared" si="104"/>
        <v>Shreveport</v>
      </c>
      <c r="D856" t="str">
        <f t="shared" si="105"/>
        <v>Y</v>
      </c>
      <c r="E856" t="s">
        <v>1145</v>
      </c>
      <c r="F856" t="str">
        <f t="shared" si="106"/>
        <v>HANGER_RECRUIT_5USD_once</v>
      </c>
      <c r="G856">
        <f t="shared" si="107"/>
        <v>0</v>
      </c>
      <c r="H856" t="s">
        <v>1085</v>
      </c>
      <c r="I856">
        <f t="shared" si="108"/>
        <v>0</v>
      </c>
      <c r="J856" t="s">
        <v>1074</v>
      </c>
      <c r="K856" s="5">
        <v>5</v>
      </c>
      <c r="L856" t="str">
        <f>Table_DataFromNL[[#This Row],[PROFILECODE]]&amp;"-"&amp;Table_DataFromNL[[#This Row],[RULENAME]]</f>
        <v>CP147-HANGER_RECRUIT_5USD_once</v>
      </c>
      <c r="M856" t="e">
        <f t="shared" si="109"/>
        <v>#N/A</v>
      </c>
      <c r="N856" t="e">
        <f t="shared" si="110"/>
        <v>#N/A</v>
      </c>
    </row>
    <row r="857" spans="1:14" hidden="1" x14ac:dyDescent="0.45">
      <c r="A857" t="str">
        <f t="shared" si="111"/>
        <v>CP147-Immunization Boost Payment</v>
      </c>
      <c r="B857" t="s">
        <v>755</v>
      </c>
      <c r="C857" t="str">
        <f t="shared" si="104"/>
        <v>Shreveport</v>
      </c>
      <c r="D857" t="str">
        <f t="shared" si="105"/>
        <v>Y</v>
      </c>
      <c r="E857" t="s">
        <v>1145</v>
      </c>
      <c r="F857" t="str">
        <f t="shared" si="106"/>
        <v>Immunization Boost Payment</v>
      </c>
      <c r="G857">
        <f t="shared" si="107"/>
        <v>0</v>
      </c>
      <c r="H857" t="s">
        <v>1086</v>
      </c>
      <c r="I857">
        <f t="shared" si="108"/>
        <v>0</v>
      </c>
      <c r="J857" t="s">
        <v>1074</v>
      </c>
      <c r="K857" s="5">
        <v>50</v>
      </c>
      <c r="L857" t="str">
        <f>Table_DataFromNL[[#This Row],[PROFILECODE]]&amp;"-"&amp;Table_DataFromNL[[#This Row],[RULENAME]]</f>
        <v>CP147-Immunization Boost Payment</v>
      </c>
      <c r="M857" t="e">
        <f t="shared" si="109"/>
        <v>#N/A</v>
      </c>
      <c r="N857" t="e">
        <f t="shared" si="110"/>
        <v>#N/A</v>
      </c>
    </row>
    <row r="858" spans="1:14" hidden="1" x14ac:dyDescent="0.45">
      <c r="A858" t="str">
        <f t="shared" si="111"/>
        <v>CP147-Immunization Series Payment</v>
      </c>
      <c r="B858" t="s">
        <v>755</v>
      </c>
      <c r="C858" t="str">
        <f t="shared" si="104"/>
        <v>Shreveport</v>
      </c>
      <c r="D858" t="str">
        <f t="shared" si="105"/>
        <v>Y</v>
      </c>
      <c r="E858" t="s">
        <v>1145</v>
      </c>
      <c r="F858" t="str">
        <f t="shared" si="106"/>
        <v>Immunization Series Payment</v>
      </c>
      <c r="G858">
        <f t="shared" si="107"/>
        <v>0</v>
      </c>
      <c r="H858" t="s">
        <v>1087</v>
      </c>
      <c r="I858">
        <f t="shared" si="108"/>
        <v>0</v>
      </c>
      <c r="J858" t="s">
        <v>1074</v>
      </c>
      <c r="K858" s="5">
        <v>100</v>
      </c>
      <c r="L858" t="str">
        <f>Table_DataFromNL[[#This Row],[PROFILECODE]]&amp;"-"&amp;Table_DataFromNL[[#This Row],[RULENAME]]</f>
        <v>CP147-Immunization Series Payment</v>
      </c>
      <c r="M858" t="e">
        <f t="shared" si="109"/>
        <v>#N/A</v>
      </c>
      <c r="N858" t="e">
        <f t="shared" si="110"/>
        <v>#N/A</v>
      </c>
    </row>
    <row r="859" spans="1:14" hidden="1" x14ac:dyDescent="0.45">
      <c r="A859" t="str">
        <f t="shared" si="111"/>
        <v>CP147-Inconv Fee $20-$50-Comment Req'd</v>
      </c>
      <c r="B859" t="s">
        <v>755</v>
      </c>
      <c r="C859" t="str">
        <f t="shared" si="104"/>
        <v>Shreveport</v>
      </c>
      <c r="D859" t="str">
        <f t="shared" si="105"/>
        <v>Y</v>
      </c>
      <c r="E859" t="s">
        <v>1145</v>
      </c>
      <c r="F859" t="str">
        <f t="shared" si="106"/>
        <v>Inconv Fee $20-$50-Comment Req'd</v>
      </c>
      <c r="G859">
        <f t="shared" si="107"/>
        <v>0</v>
      </c>
      <c r="H859" t="s">
        <v>1088</v>
      </c>
      <c r="I859">
        <f t="shared" si="108"/>
        <v>0</v>
      </c>
      <c r="J859" t="s">
        <v>1074</v>
      </c>
      <c r="K859" s="5">
        <v>50</v>
      </c>
      <c r="L859" t="str">
        <f>Table_DataFromNL[[#This Row],[PROFILECODE]]&amp;"-"&amp;Table_DataFromNL[[#This Row],[RULENAME]]</f>
        <v>CP147-Inconv Fee $20-$50-Comment Req'd</v>
      </c>
      <c r="M859" t="e">
        <f t="shared" si="109"/>
        <v>#N/A</v>
      </c>
      <c r="N859" t="e">
        <f t="shared" si="110"/>
        <v>#N/A</v>
      </c>
    </row>
    <row r="860" spans="1:14" hidden="1" x14ac:dyDescent="0.45">
      <c r="A860" t="str">
        <f t="shared" si="111"/>
        <v>CP147-Inconv Fee $5-$20-Comment Req'd</v>
      </c>
      <c r="B860" t="s">
        <v>755</v>
      </c>
      <c r="C860" t="str">
        <f t="shared" si="104"/>
        <v>Shreveport</v>
      </c>
      <c r="D860" t="str">
        <f t="shared" si="105"/>
        <v>Y</v>
      </c>
      <c r="E860" t="s">
        <v>1145</v>
      </c>
      <c r="F860" t="str">
        <f t="shared" si="106"/>
        <v>Inconv Fee $5-$20-Comment Req'd</v>
      </c>
      <c r="G860">
        <f t="shared" si="107"/>
        <v>0</v>
      </c>
      <c r="H860" t="s">
        <v>1089</v>
      </c>
      <c r="I860">
        <f t="shared" si="108"/>
        <v>0</v>
      </c>
      <c r="J860" t="s">
        <v>1074</v>
      </c>
      <c r="K860" s="5">
        <v>20</v>
      </c>
      <c r="L860" t="str">
        <f>Table_DataFromNL[[#This Row],[PROFILECODE]]&amp;"-"&amp;Table_DataFromNL[[#This Row],[RULENAME]]</f>
        <v>CP147-Inconv Fee $5-$20-Comment Req'd</v>
      </c>
      <c r="M860" t="e">
        <f t="shared" si="109"/>
        <v>#N/A</v>
      </c>
      <c r="N860" t="e">
        <f t="shared" si="110"/>
        <v>#N/A</v>
      </c>
    </row>
    <row r="861" spans="1:14" hidden="1" x14ac:dyDescent="0.45">
      <c r="A861" t="str">
        <f t="shared" si="111"/>
        <v>CP147-Inconv Fee$50-$100-Comment Req'd</v>
      </c>
      <c r="B861" t="s">
        <v>755</v>
      </c>
      <c r="C861" t="str">
        <f t="shared" si="104"/>
        <v>Shreveport</v>
      </c>
      <c r="D861" t="str">
        <f t="shared" si="105"/>
        <v>Y</v>
      </c>
      <c r="E861" t="s">
        <v>1145</v>
      </c>
      <c r="F861" t="str">
        <f t="shared" si="106"/>
        <v>Inconv Fee$50-$100-Comment Req'd</v>
      </c>
      <c r="G861">
        <f t="shared" si="107"/>
        <v>0</v>
      </c>
      <c r="H861" t="s">
        <v>1090</v>
      </c>
      <c r="I861">
        <f t="shared" si="108"/>
        <v>0</v>
      </c>
      <c r="J861" t="s">
        <v>1074</v>
      </c>
      <c r="K861" s="5">
        <v>100</v>
      </c>
      <c r="L861" t="str">
        <f>Table_DataFromNL[[#This Row],[PROFILECODE]]&amp;"-"&amp;Table_DataFromNL[[#This Row],[RULENAME]]</f>
        <v>CP147-Inconv Fee$50-$100-Comment Req'd</v>
      </c>
      <c r="M861" t="e">
        <f t="shared" si="109"/>
        <v>#N/A</v>
      </c>
      <c r="N861" t="e">
        <f t="shared" si="110"/>
        <v>#N/A</v>
      </c>
    </row>
    <row r="862" spans="1:14" hidden="1" x14ac:dyDescent="0.45">
      <c r="A862" t="str">
        <f t="shared" si="111"/>
        <v>CP147-NSP_ LAPSEDONOR_50_Twice</v>
      </c>
      <c r="B862" t="s">
        <v>755</v>
      </c>
      <c r="C862" t="str">
        <f t="shared" si="104"/>
        <v>Shreveport</v>
      </c>
      <c r="D862" t="str">
        <f t="shared" si="105"/>
        <v>Y</v>
      </c>
      <c r="E862" t="s">
        <v>1145</v>
      </c>
      <c r="F862" t="str">
        <f t="shared" si="106"/>
        <v>NSP_ LAPSEDONOR_50_Twice</v>
      </c>
      <c r="G862">
        <f t="shared" si="107"/>
        <v>0</v>
      </c>
      <c r="H862" t="s">
        <v>1091</v>
      </c>
      <c r="I862">
        <f t="shared" si="108"/>
        <v>0</v>
      </c>
      <c r="J862" t="s">
        <v>1074</v>
      </c>
      <c r="K862" s="5">
        <v>50</v>
      </c>
      <c r="L862" t="str">
        <f>Table_DataFromNL[[#This Row],[PROFILECODE]]&amp;"-"&amp;Table_DataFromNL[[#This Row],[RULENAME]]</f>
        <v>CP147-NSP_ LAPSEDONOR_50_Twice</v>
      </c>
      <c r="M862" t="e">
        <f t="shared" si="109"/>
        <v>#N/A</v>
      </c>
      <c r="N862" t="e">
        <f t="shared" si="110"/>
        <v>#N/A</v>
      </c>
    </row>
    <row r="863" spans="1:14" hidden="1" x14ac:dyDescent="0.45">
      <c r="A863" t="str">
        <f t="shared" si="111"/>
        <v>CP147-NSP_LD_25_2X</v>
      </c>
      <c r="B863" t="s">
        <v>755</v>
      </c>
      <c r="C863" t="str">
        <f t="shared" si="104"/>
        <v>Shreveport</v>
      </c>
      <c r="D863" t="str">
        <f t="shared" si="105"/>
        <v>Y</v>
      </c>
      <c r="E863" t="s">
        <v>1145</v>
      </c>
      <c r="F863" t="str">
        <f t="shared" si="106"/>
        <v>NSP_LD_25_2X</v>
      </c>
      <c r="G863">
        <f t="shared" si="107"/>
        <v>0</v>
      </c>
      <c r="H863" t="s">
        <v>1092</v>
      </c>
      <c r="I863">
        <f t="shared" si="108"/>
        <v>0</v>
      </c>
      <c r="J863" t="s">
        <v>1074</v>
      </c>
      <c r="K863" s="5">
        <v>25</v>
      </c>
      <c r="L863" t="str">
        <f>Table_DataFromNL[[#This Row],[PROFILECODE]]&amp;"-"&amp;Table_DataFromNL[[#This Row],[RULENAME]]</f>
        <v>CP147-NSP_LD_25_2X</v>
      </c>
      <c r="M863" t="e">
        <f t="shared" si="109"/>
        <v>#N/A</v>
      </c>
      <c r="N863" t="e">
        <f t="shared" si="110"/>
        <v>#N/A</v>
      </c>
    </row>
    <row r="864" spans="1:14" hidden="1" x14ac:dyDescent="0.45">
      <c r="A864" t="str">
        <f t="shared" si="111"/>
        <v>CP147-NSP_LD_50_1X</v>
      </c>
      <c r="B864" t="s">
        <v>755</v>
      </c>
      <c r="C864" t="str">
        <f t="shared" si="104"/>
        <v>Shreveport</v>
      </c>
      <c r="D864" t="str">
        <f t="shared" si="105"/>
        <v>Y</v>
      </c>
      <c r="E864" t="s">
        <v>1145</v>
      </c>
      <c r="F864" t="str">
        <f t="shared" si="106"/>
        <v>NSP_LD_50_1X</v>
      </c>
      <c r="G864">
        <f t="shared" si="107"/>
        <v>0</v>
      </c>
      <c r="H864" t="s">
        <v>1093</v>
      </c>
      <c r="I864">
        <f t="shared" si="108"/>
        <v>0</v>
      </c>
      <c r="J864" t="s">
        <v>1074</v>
      </c>
      <c r="K864" s="5">
        <v>50</v>
      </c>
      <c r="L864" t="str">
        <f>Table_DataFromNL[[#This Row],[PROFILECODE]]&amp;"-"&amp;Table_DataFromNL[[#This Row],[RULENAME]]</f>
        <v>CP147-NSP_LD_50_1X</v>
      </c>
      <c r="M864" t="e">
        <f t="shared" si="109"/>
        <v>#N/A</v>
      </c>
      <c r="N864" t="e">
        <f t="shared" si="110"/>
        <v>#N/A</v>
      </c>
    </row>
    <row r="865" spans="1:14" hidden="1" x14ac:dyDescent="0.45">
      <c r="A865" t="str">
        <f t="shared" si="111"/>
        <v>CP147-NSP_ORPHAN_100_once</v>
      </c>
      <c r="B865" t="s">
        <v>755</v>
      </c>
      <c r="C865" t="str">
        <f t="shared" si="104"/>
        <v>Shreveport</v>
      </c>
      <c r="D865" t="str">
        <f t="shared" si="105"/>
        <v>Y</v>
      </c>
      <c r="E865" t="s">
        <v>1145</v>
      </c>
      <c r="F865" t="str">
        <f t="shared" si="106"/>
        <v>NSP_ORPHAN_100_once</v>
      </c>
      <c r="G865">
        <f t="shared" si="107"/>
        <v>0</v>
      </c>
      <c r="H865" t="s">
        <v>1094</v>
      </c>
      <c r="I865">
        <f t="shared" si="108"/>
        <v>0</v>
      </c>
      <c r="J865" t="s">
        <v>1074</v>
      </c>
      <c r="K865" s="5">
        <v>100</v>
      </c>
      <c r="L865" t="str">
        <f>Table_DataFromNL[[#This Row],[PROFILECODE]]&amp;"-"&amp;Table_DataFromNL[[#This Row],[RULENAME]]</f>
        <v>CP147-NSP_ORPHAN_100_once</v>
      </c>
      <c r="M865" t="e">
        <f t="shared" si="109"/>
        <v>#N/A</v>
      </c>
      <c r="N865" t="e">
        <f t="shared" si="110"/>
        <v>#N/A</v>
      </c>
    </row>
    <row r="866" spans="1:14" hidden="1" x14ac:dyDescent="0.45">
      <c r="A866" t="str">
        <f t="shared" si="111"/>
        <v>CP147-RSV WEEKLY BONUS 10</v>
      </c>
      <c r="B866" t="s">
        <v>755</v>
      </c>
      <c r="C866" t="str">
        <f t="shared" si="104"/>
        <v>Shreveport</v>
      </c>
      <c r="D866" t="str">
        <f t="shared" si="105"/>
        <v>Y</v>
      </c>
      <c r="E866" t="s">
        <v>1145</v>
      </c>
      <c r="F866" t="str">
        <f t="shared" si="106"/>
        <v>RSV WEEKLY BONUS 10</v>
      </c>
      <c r="G866">
        <f t="shared" si="107"/>
        <v>0</v>
      </c>
      <c r="H866" t="s">
        <v>1095</v>
      </c>
      <c r="I866">
        <f t="shared" si="108"/>
        <v>0</v>
      </c>
      <c r="J866" t="s">
        <v>1074</v>
      </c>
      <c r="K866" s="5">
        <v>10</v>
      </c>
      <c r="L866" t="str">
        <f>Table_DataFromNL[[#This Row],[PROFILECODE]]&amp;"-"&amp;Table_DataFromNL[[#This Row],[RULENAME]]</f>
        <v>CP147-RSV WEEKLY BONUS 10</v>
      </c>
      <c r="M866" t="e">
        <f t="shared" si="109"/>
        <v>#N/A</v>
      </c>
      <c r="N866" t="e">
        <f t="shared" si="110"/>
        <v>#N/A</v>
      </c>
    </row>
    <row r="867" spans="1:14" hidden="1" x14ac:dyDescent="0.45">
      <c r="A867" t="str">
        <f t="shared" si="111"/>
        <v>CP147-Restick</v>
      </c>
      <c r="B867" t="s">
        <v>755</v>
      </c>
      <c r="C867" t="str">
        <f t="shared" si="104"/>
        <v>Shreveport</v>
      </c>
      <c r="D867" t="str">
        <f t="shared" si="105"/>
        <v>Y</v>
      </c>
      <c r="E867" t="s">
        <v>1145</v>
      </c>
      <c r="F867" t="str">
        <f t="shared" si="106"/>
        <v>Restick</v>
      </c>
      <c r="G867">
        <f t="shared" si="107"/>
        <v>0</v>
      </c>
      <c r="H867" t="s">
        <v>1096</v>
      </c>
      <c r="I867">
        <f t="shared" si="108"/>
        <v>0</v>
      </c>
      <c r="J867" t="s">
        <v>1074</v>
      </c>
      <c r="K867" s="5">
        <v>5</v>
      </c>
      <c r="L867" t="str">
        <f>Table_DataFromNL[[#This Row],[PROFILECODE]]&amp;"-"&amp;Table_DataFromNL[[#This Row],[RULENAME]]</f>
        <v>CP147-Restick</v>
      </c>
      <c r="M867" t="e">
        <f t="shared" si="109"/>
        <v>#N/A</v>
      </c>
      <c r="N867" t="e">
        <f t="shared" si="110"/>
        <v>#N/A</v>
      </c>
    </row>
    <row r="868" spans="1:14" hidden="1" x14ac:dyDescent="0.45">
      <c r="A868" t="str">
        <f t="shared" si="111"/>
        <v>CP147-SLOW_TEXT_5</v>
      </c>
      <c r="B868" t="s">
        <v>755</v>
      </c>
      <c r="C868" t="str">
        <f t="shared" si="104"/>
        <v>Shreveport</v>
      </c>
      <c r="D868" t="str">
        <f t="shared" si="105"/>
        <v>Y</v>
      </c>
      <c r="E868" t="s">
        <v>1145</v>
      </c>
      <c r="F868" t="str">
        <f t="shared" si="106"/>
        <v>SLOW_TEXT_5</v>
      </c>
      <c r="G868">
        <f t="shared" si="107"/>
        <v>0</v>
      </c>
      <c r="H868" t="s">
        <v>1104</v>
      </c>
      <c r="I868">
        <f t="shared" si="108"/>
        <v>0</v>
      </c>
      <c r="J868" t="s">
        <v>1074</v>
      </c>
      <c r="K868" s="5">
        <v>5</v>
      </c>
      <c r="L868" t="str">
        <f>Table_DataFromNL[[#This Row],[PROFILECODE]]&amp;"-"&amp;Table_DataFromNL[[#This Row],[RULENAME]]</f>
        <v>CP147-SLOW_TEXT_5</v>
      </c>
      <c r="M868" t="e">
        <f t="shared" si="109"/>
        <v>#N/A</v>
      </c>
      <c r="N868" t="e">
        <f t="shared" si="110"/>
        <v>#N/A</v>
      </c>
    </row>
    <row r="869" spans="1:14" hidden="1" x14ac:dyDescent="0.45">
      <c r="A869" t="str">
        <f t="shared" si="111"/>
        <v>CP147-SPECIAL_ x9_25 _ONCE</v>
      </c>
      <c r="B869" t="s">
        <v>755</v>
      </c>
      <c r="C869" t="str">
        <f t="shared" si="104"/>
        <v>Shreveport</v>
      </c>
      <c r="D869" t="str">
        <f t="shared" si="105"/>
        <v>Y</v>
      </c>
      <c r="E869" t="s">
        <v>1145</v>
      </c>
      <c r="F869" t="str">
        <f t="shared" si="106"/>
        <v>SPECIAL_ x9_25 _ONCE</v>
      </c>
      <c r="G869">
        <f t="shared" si="107"/>
        <v>0</v>
      </c>
      <c r="H869" t="s">
        <v>1105</v>
      </c>
      <c r="I869">
        <f t="shared" si="108"/>
        <v>0</v>
      </c>
      <c r="J869" t="s">
        <v>1074</v>
      </c>
      <c r="K869" s="5">
        <v>25</v>
      </c>
      <c r="L869" t="str">
        <f>Table_DataFromNL[[#This Row],[PROFILECODE]]&amp;"-"&amp;Table_DataFromNL[[#This Row],[RULENAME]]</f>
        <v>CP147-SPECIAL_ x9_25 _ONCE</v>
      </c>
      <c r="M869" t="e">
        <f t="shared" si="109"/>
        <v>#N/A</v>
      </c>
      <c r="N869" t="e">
        <f t="shared" si="110"/>
        <v>#N/A</v>
      </c>
    </row>
    <row r="870" spans="1:14" hidden="1" x14ac:dyDescent="0.45">
      <c r="A870" t="str">
        <f t="shared" si="111"/>
        <v>CP147-SPECIAL_BONUS_10USD</v>
      </c>
      <c r="B870" t="s">
        <v>755</v>
      </c>
      <c r="C870" t="str">
        <f t="shared" si="104"/>
        <v>Shreveport</v>
      </c>
      <c r="D870" t="str">
        <f t="shared" si="105"/>
        <v>Y</v>
      </c>
      <c r="E870" t="s">
        <v>1145</v>
      </c>
      <c r="F870" t="str">
        <f t="shared" si="106"/>
        <v>SPECIAL_BONUS_10USD</v>
      </c>
      <c r="G870">
        <f t="shared" si="107"/>
        <v>0</v>
      </c>
      <c r="H870" t="s">
        <v>1146</v>
      </c>
      <c r="I870">
        <f t="shared" si="108"/>
        <v>0</v>
      </c>
      <c r="J870" t="s">
        <v>1074</v>
      </c>
      <c r="K870" s="5">
        <v>10</v>
      </c>
      <c r="L870" t="str">
        <f>Table_DataFromNL[[#This Row],[PROFILECODE]]&amp;"-"&amp;Table_DataFromNL[[#This Row],[RULENAME]]</f>
        <v>CP147-SPECIAL_BONUS_10USD</v>
      </c>
      <c r="M870" t="e">
        <f t="shared" si="109"/>
        <v>#N/A</v>
      </c>
      <c r="N870" t="e">
        <f t="shared" si="110"/>
        <v>#N/A</v>
      </c>
    </row>
    <row r="871" spans="1:14" hidden="1" x14ac:dyDescent="0.45">
      <c r="A871" t="str">
        <f t="shared" si="111"/>
        <v>CP147-SPECIAL_BONUS_20USD</v>
      </c>
      <c r="B871" t="s">
        <v>755</v>
      </c>
      <c r="C871" t="str">
        <f t="shared" si="104"/>
        <v>Shreveport</v>
      </c>
      <c r="D871" t="str">
        <f t="shared" si="105"/>
        <v>Y</v>
      </c>
      <c r="E871" t="s">
        <v>1145</v>
      </c>
      <c r="F871" t="str">
        <f t="shared" si="106"/>
        <v>SPECIAL_BONUS_20USD</v>
      </c>
      <c r="G871">
        <f t="shared" si="107"/>
        <v>0</v>
      </c>
      <c r="H871" t="s">
        <v>1147</v>
      </c>
      <c r="I871">
        <f t="shared" si="108"/>
        <v>0</v>
      </c>
      <c r="J871" t="s">
        <v>1074</v>
      </c>
      <c r="K871" s="5">
        <v>20</v>
      </c>
      <c r="L871" t="str">
        <f>Table_DataFromNL[[#This Row],[PROFILECODE]]&amp;"-"&amp;Table_DataFromNL[[#This Row],[RULENAME]]</f>
        <v>CP147-SPECIAL_BONUS_20USD</v>
      </c>
      <c r="M871" t="e">
        <f t="shared" si="109"/>
        <v>#N/A</v>
      </c>
      <c r="N871" t="e">
        <f t="shared" si="110"/>
        <v>#N/A</v>
      </c>
    </row>
    <row r="872" spans="1:14" hidden="1" x14ac:dyDescent="0.45">
      <c r="A872" t="str">
        <f t="shared" si="111"/>
        <v>CP147-SPECIAL_BONUS_30USD</v>
      </c>
      <c r="B872" t="s">
        <v>755</v>
      </c>
      <c r="C872" t="str">
        <f t="shared" si="104"/>
        <v>Shreveport</v>
      </c>
      <c r="D872" t="str">
        <f t="shared" si="105"/>
        <v>Y</v>
      </c>
      <c r="E872" t="s">
        <v>1145</v>
      </c>
      <c r="F872" t="str">
        <f t="shared" si="106"/>
        <v>SPECIAL_BONUS_30USD</v>
      </c>
      <c r="G872">
        <f t="shared" si="107"/>
        <v>0</v>
      </c>
      <c r="H872" t="s">
        <v>1148</v>
      </c>
      <c r="I872">
        <f t="shared" si="108"/>
        <v>0</v>
      </c>
      <c r="J872" t="s">
        <v>1074</v>
      </c>
      <c r="K872" s="5">
        <v>30</v>
      </c>
      <c r="L872" t="str">
        <f>Table_DataFromNL[[#This Row],[PROFILECODE]]&amp;"-"&amp;Table_DataFromNL[[#This Row],[RULENAME]]</f>
        <v>CP147-SPECIAL_BONUS_30USD</v>
      </c>
      <c r="M872" t="e">
        <f t="shared" si="109"/>
        <v>#N/A</v>
      </c>
      <c r="N872" t="e">
        <f t="shared" si="110"/>
        <v>#N/A</v>
      </c>
    </row>
    <row r="873" spans="1:14" hidden="1" x14ac:dyDescent="0.45">
      <c r="A873" t="str">
        <f t="shared" si="111"/>
        <v>CP147-SPECIAL_BONUS_40USD</v>
      </c>
      <c r="B873" t="s">
        <v>755</v>
      </c>
      <c r="C873" t="str">
        <f t="shared" si="104"/>
        <v>Shreveport</v>
      </c>
      <c r="D873" t="str">
        <f t="shared" si="105"/>
        <v>Y</v>
      </c>
      <c r="E873" t="s">
        <v>1145</v>
      </c>
      <c r="F873" t="str">
        <f t="shared" si="106"/>
        <v>SPECIAL_BONUS_40USD</v>
      </c>
      <c r="G873">
        <f t="shared" si="107"/>
        <v>0</v>
      </c>
      <c r="H873" t="s">
        <v>1106</v>
      </c>
      <c r="I873">
        <f t="shared" si="108"/>
        <v>0</v>
      </c>
      <c r="J873" t="s">
        <v>1074</v>
      </c>
      <c r="K873" s="5">
        <v>40</v>
      </c>
      <c r="L873" t="str">
        <f>Table_DataFromNL[[#This Row],[PROFILECODE]]&amp;"-"&amp;Table_DataFromNL[[#This Row],[RULENAME]]</f>
        <v>CP147-SPECIAL_BONUS_40USD</v>
      </c>
      <c r="M873" t="e">
        <f t="shared" si="109"/>
        <v>#N/A</v>
      </c>
      <c r="N873" t="e">
        <f t="shared" si="110"/>
        <v>#N/A</v>
      </c>
    </row>
    <row r="874" spans="1:14" hidden="1" x14ac:dyDescent="0.45">
      <c r="A874" t="str">
        <f t="shared" si="111"/>
        <v>CP147-SPECIAL_BONUS_60USD</v>
      </c>
      <c r="B874" t="s">
        <v>755</v>
      </c>
      <c r="C874" t="str">
        <f t="shared" si="104"/>
        <v>Shreveport</v>
      </c>
      <c r="D874" t="str">
        <f t="shared" si="105"/>
        <v>Y</v>
      </c>
      <c r="E874" t="s">
        <v>1145</v>
      </c>
      <c r="F874" t="str">
        <f t="shared" si="106"/>
        <v>SPECIAL_BONUS_60USD</v>
      </c>
      <c r="G874">
        <f t="shared" si="107"/>
        <v>0</v>
      </c>
      <c r="H874" t="s">
        <v>1141</v>
      </c>
      <c r="I874">
        <f t="shared" si="108"/>
        <v>0</v>
      </c>
      <c r="J874" t="s">
        <v>1074</v>
      </c>
      <c r="K874" s="5">
        <v>60</v>
      </c>
      <c r="L874" t="str">
        <f>Table_DataFromNL[[#This Row],[PROFILECODE]]&amp;"-"&amp;Table_DataFromNL[[#This Row],[RULENAME]]</f>
        <v>CP147-SPECIAL_BONUS_60USD</v>
      </c>
      <c r="M874" t="e">
        <f t="shared" si="109"/>
        <v>#N/A</v>
      </c>
      <c r="N874" t="e">
        <f t="shared" si="110"/>
        <v>#N/A</v>
      </c>
    </row>
    <row r="875" spans="1:14" hidden="1" x14ac:dyDescent="0.45">
      <c r="A875" t="str">
        <f t="shared" si="111"/>
        <v>CP147-SPECIAL_x6_x7_15 _TWICE</v>
      </c>
      <c r="B875" t="s">
        <v>755</v>
      </c>
      <c r="C875" t="str">
        <f t="shared" si="104"/>
        <v>Shreveport</v>
      </c>
      <c r="D875" t="str">
        <f t="shared" si="105"/>
        <v>Y</v>
      </c>
      <c r="E875" t="s">
        <v>1145</v>
      </c>
      <c r="F875" t="str">
        <f t="shared" si="106"/>
        <v>SPECIAL_x6_x7_15 _TWICE</v>
      </c>
      <c r="G875">
        <f t="shared" si="107"/>
        <v>0</v>
      </c>
      <c r="H875" t="s">
        <v>1107</v>
      </c>
      <c r="I875">
        <f t="shared" si="108"/>
        <v>0</v>
      </c>
      <c r="J875" t="s">
        <v>1074</v>
      </c>
      <c r="K875" s="5">
        <v>15</v>
      </c>
      <c r="L875" t="str">
        <f>Table_DataFromNL[[#This Row],[PROFILECODE]]&amp;"-"&amp;Table_DataFromNL[[#This Row],[RULENAME]]</f>
        <v>CP147-SPECIAL_x6_x7_15 _TWICE</v>
      </c>
      <c r="M875" t="e">
        <f t="shared" si="109"/>
        <v>#N/A</v>
      </c>
      <c r="N875" t="e">
        <f t="shared" si="110"/>
        <v>#N/A</v>
      </c>
    </row>
    <row r="876" spans="1:14" hidden="1" x14ac:dyDescent="0.45">
      <c r="A876" t="str">
        <f t="shared" si="111"/>
        <v>CP147-SPECIAL_x8_x9_20 _TWICE</v>
      </c>
      <c r="B876" t="s">
        <v>755</v>
      </c>
      <c r="C876" t="str">
        <f t="shared" si="104"/>
        <v>Shreveport</v>
      </c>
      <c r="D876" t="str">
        <f t="shared" si="105"/>
        <v>Y</v>
      </c>
      <c r="E876" t="s">
        <v>1145</v>
      </c>
      <c r="F876" t="str">
        <f t="shared" si="106"/>
        <v>SPECIAL_x8_x9_20 _TWICE</v>
      </c>
      <c r="G876">
        <f t="shared" si="107"/>
        <v>0</v>
      </c>
      <c r="H876" t="s">
        <v>1108</v>
      </c>
      <c r="I876">
        <f t="shared" si="108"/>
        <v>0</v>
      </c>
      <c r="J876" t="s">
        <v>1074</v>
      </c>
      <c r="K876" s="5">
        <v>20</v>
      </c>
      <c r="L876" t="str">
        <f>Table_DataFromNL[[#This Row],[PROFILECODE]]&amp;"-"&amp;Table_DataFromNL[[#This Row],[RULENAME]]</f>
        <v>CP147-SPECIAL_x8_x9_20 _TWICE</v>
      </c>
      <c r="M876" t="e">
        <f t="shared" si="109"/>
        <v>#N/A</v>
      </c>
      <c r="N876" t="e">
        <f t="shared" si="110"/>
        <v>#N/A</v>
      </c>
    </row>
    <row r="877" spans="1:14" hidden="1" x14ac:dyDescent="0.45">
      <c r="A877" t="str">
        <f t="shared" si="111"/>
        <v>CP147-SPRING_COUPON_10_PER_WEEK</v>
      </c>
      <c r="B877" t="s">
        <v>755</v>
      </c>
      <c r="C877" t="str">
        <f t="shared" si="104"/>
        <v>Shreveport</v>
      </c>
      <c r="D877" t="str">
        <f t="shared" si="105"/>
        <v>Y</v>
      </c>
      <c r="E877" t="s">
        <v>1145</v>
      </c>
      <c r="F877" t="str">
        <f t="shared" si="106"/>
        <v>SPRING_COUPON_10_PER_WEEK</v>
      </c>
      <c r="G877">
        <f t="shared" si="107"/>
        <v>0</v>
      </c>
      <c r="H877" t="s">
        <v>1149</v>
      </c>
      <c r="I877">
        <f t="shared" si="108"/>
        <v>0</v>
      </c>
      <c r="J877" t="s">
        <v>1074</v>
      </c>
      <c r="K877" s="5">
        <v>10</v>
      </c>
      <c r="L877" t="str">
        <f>Table_DataFromNL[[#This Row],[PROFILECODE]]&amp;"-"&amp;Table_DataFromNL[[#This Row],[RULENAME]]</f>
        <v>CP147-SPRING_COUPON_10_PER_WEEK</v>
      </c>
      <c r="M877" t="e">
        <f t="shared" si="109"/>
        <v>#N/A</v>
      </c>
      <c r="N877" t="e">
        <f t="shared" si="110"/>
        <v>#N/A</v>
      </c>
    </row>
    <row r="878" spans="1:14" hidden="1" x14ac:dyDescent="0.45">
      <c r="A878" t="str">
        <f t="shared" si="111"/>
        <v>CP147-Sample Only</v>
      </c>
      <c r="B878" t="s">
        <v>755</v>
      </c>
      <c r="C878" t="str">
        <f t="shared" si="104"/>
        <v>Shreveport</v>
      </c>
      <c r="D878" t="str">
        <f t="shared" si="105"/>
        <v>Y</v>
      </c>
      <c r="E878" t="s">
        <v>1145</v>
      </c>
      <c r="F878" t="str">
        <f t="shared" si="106"/>
        <v>Sample Only</v>
      </c>
      <c r="G878">
        <f t="shared" si="107"/>
        <v>0</v>
      </c>
      <c r="H878" t="s">
        <v>1109</v>
      </c>
      <c r="I878">
        <f t="shared" si="108"/>
        <v>0</v>
      </c>
      <c r="J878" t="s">
        <v>1074</v>
      </c>
      <c r="K878" s="5">
        <v>10</v>
      </c>
      <c r="L878" t="str">
        <f>Table_DataFromNL[[#This Row],[PROFILECODE]]&amp;"-"&amp;Table_DataFromNL[[#This Row],[RULENAME]]</f>
        <v>CP147-Sample Only</v>
      </c>
      <c r="M878" t="e">
        <f t="shared" si="109"/>
        <v>#N/A</v>
      </c>
      <c r="N878" t="e">
        <f t="shared" si="110"/>
        <v>#N/A</v>
      </c>
    </row>
    <row r="879" spans="1:14" hidden="1" x14ac:dyDescent="0.45">
      <c r="A879" t="str">
        <f t="shared" si="111"/>
        <v>CP147-Unit Below 250 mL</v>
      </c>
      <c r="B879" t="s">
        <v>755</v>
      </c>
      <c r="C879" t="str">
        <f t="shared" si="104"/>
        <v>Shreveport</v>
      </c>
      <c r="D879" t="str">
        <f t="shared" si="105"/>
        <v>Y</v>
      </c>
      <c r="E879" t="s">
        <v>1145</v>
      </c>
      <c r="F879" t="str">
        <f t="shared" si="106"/>
        <v>Unit Below 250 mL</v>
      </c>
      <c r="G879">
        <f t="shared" si="107"/>
        <v>0</v>
      </c>
      <c r="H879" t="s">
        <v>1110</v>
      </c>
      <c r="I879">
        <f t="shared" si="108"/>
        <v>0</v>
      </c>
      <c r="J879" t="s">
        <v>1074</v>
      </c>
      <c r="K879" s="5">
        <v>5</v>
      </c>
      <c r="L879" t="str">
        <f>Table_DataFromNL[[#This Row],[PROFILECODE]]&amp;"-"&amp;Table_DataFromNL[[#This Row],[RULENAME]]</f>
        <v>CP147-Unit Below 250 mL</v>
      </c>
      <c r="M879" t="e">
        <f t="shared" si="109"/>
        <v>#N/A</v>
      </c>
      <c r="N879" t="e">
        <f t="shared" si="110"/>
        <v>#N/A</v>
      </c>
    </row>
    <row r="880" spans="1:14" hidden="1" x14ac:dyDescent="0.45">
      <c r="A880" t="str">
        <f t="shared" si="111"/>
        <v>CP147-Unit above 250 mL/underdraw</v>
      </c>
      <c r="B880" t="s">
        <v>755</v>
      </c>
      <c r="C880" t="str">
        <f t="shared" si="104"/>
        <v>Shreveport</v>
      </c>
      <c r="D880" t="str">
        <f t="shared" si="105"/>
        <v>Y</v>
      </c>
      <c r="E880" t="s">
        <v>1145</v>
      </c>
      <c r="F880" t="str">
        <f t="shared" si="106"/>
        <v>Unit above 250 mL/underdraw</v>
      </c>
      <c r="G880">
        <f t="shared" si="107"/>
        <v>0</v>
      </c>
      <c r="H880" t="s">
        <v>1111</v>
      </c>
      <c r="I880">
        <f t="shared" si="108"/>
        <v>0</v>
      </c>
      <c r="J880" t="s">
        <v>1074</v>
      </c>
      <c r="K880" s="5">
        <v>10</v>
      </c>
      <c r="L880" t="str">
        <f>Table_DataFromNL[[#This Row],[PROFILECODE]]&amp;"-"&amp;Table_DataFromNL[[#This Row],[RULENAME]]</f>
        <v>CP147-Unit above 250 mL/underdraw</v>
      </c>
      <c r="M880" t="e">
        <f t="shared" si="109"/>
        <v>#N/A</v>
      </c>
      <c r="N880" t="e">
        <f t="shared" si="110"/>
        <v>#N/A</v>
      </c>
    </row>
    <row r="881" spans="1:14" hidden="1" x14ac:dyDescent="0.45">
      <c r="A881" t="str">
        <f t="shared" si="111"/>
        <v>CP147-RETURN - Buddy referral  -BONUS</v>
      </c>
      <c r="B881" t="s">
        <v>755</v>
      </c>
      <c r="C881" t="str">
        <f t="shared" si="104"/>
        <v>Shreveport</v>
      </c>
      <c r="D881" t="str">
        <f t="shared" si="105"/>
        <v>Y</v>
      </c>
      <c r="E881" t="s">
        <v>1145</v>
      </c>
      <c r="F881" t="str">
        <f t="shared" si="106"/>
        <v>RETURN - Buddy referral  -BONUS</v>
      </c>
      <c r="G881" t="str">
        <f t="shared" si="107"/>
        <v>Marketing</v>
      </c>
      <c r="H881" t="s">
        <v>73</v>
      </c>
      <c r="I881">
        <f t="shared" si="108"/>
        <v>50</v>
      </c>
      <c r="J881" t="s">
        <v>1112</v>
      </c>
      <c r="K881" s="5">
        <v>50</v>
      </c>
      <c r="L881" t="str">
        <f>Table_DataFromNL[[#This Row],[PROFILECODE]]&amp;"-"&amp;Table_DataFromNL[[#This Row],[RULENAME]]</f>
        <v>CP147-Referral</v>
      </c>
      <c r="M881" t="str">
        <f t="shared" si="109"/>
        <v>CP147-RETURN - Buddy referral  -BONUS</v>
      </c>
      <c r="N881" t="e">
        <f t="shared" si="110"/>
        <v>#N/A</v>
      </c>
    </row>
    <row r="882" spans="1:14" hidden="1" x14ac:dyDescent="0.45">
      <c r="A882" t="str">
        <f t="shared" si="111"/>
        <v>CP147-P Anti-D Pre-Existing Standard</v>
      </c>
      <c r="B882" t="s">
        <v>755</v>
      </c>
      <c r="C882" t="str">
        <f t="shared" si="104"/>
        <v>Shreveport</v>
      </c>
      <c r="D882" t="str">
        <f t="shared" si="105"/>
        <v>Y</v>
      </c>
      <c r="E882" t="s">
        <v>1145</v>
      </c>
      <c r="F882" t="str">
        <f t="shared" si="106"/>
        <v>P Anti-D Pre-Existing Standard</v>
      </c>
      <c r="G882" t="str">
        <f t="shared" si="107"/>
        <v>Specialty</v>
      </c>
      <c r="H882" t="s">
        <v>946</v>
      </c>
      <c r="I882" t="str">
        <f t="shared" si="108"/>
        <v>RETURN - 1st don of the week -STD</v>
      </c>
      <c r="J882" t="s">
        <v>1113</v>
      </c>
      <c r="K882" s="5">
        <v>45</v>
      </c>
      <c r="L882" t="str">
        <f>Table_DataFromNL[[#This Row],[PROFILECODE]]&amp;"-"&amp;Table_DataFromNL[[#This Row],[RULENAME]]</f>
        <v>CP147-P Anti-D Pre-Existing Standard</v>
      </c>
      <c r="M882" t="str">
        <f t="shared" si="109"/>
        <v>CP147-P Anti-D Pre-Existing Standard</v>
      </c>
      <c r="N882" t="str">
        <f t="shared" si="110"/>
        <v>CP147-P Anti-D Pre-Existing Standard</v>
      </c>
    </row>
    <row r="883" spans="1:14" hidden="1" x14ac:dyDescent="0.45">
      <c r="A883" t="str">
        <f t="shared" si="111"/>
        <v>CP147-P CMV Standard</v>
      </c>
      <c r="B883" t="s">
        <v>755</v>
      </c>
      <c r="C883" t="str">
        <f t="shared" si="104"/>
        <v>Shreveport</v>
      </c>
      <c r="D883" t="str">
        <f t="shared" si="105"/>
        <v>Y</v>
      </c>
      <c r="E883" t="s">
        <v>1145</v>
      </c>
      <c r="F883" t="str">
        <f t="shared" si="106"/>
        <v>P CMV Standard</v>
      </c>
      <c r="G883" t="str">
        <f t="shared" si="107"/>
        <v>Specialty</v>
      </c>
      <c r="H883" t="s">
        <v>948</v>
      </c>
      <c r="I883" t="str">
        <f t="shared" si="108"/>
        <v>RETURN - 1st don of the week -STD</v>
      </c>
      <c r="J883" t="s">
        <v>1113</v>
      </c>
      <c r="K883" s="5">
        <v>50</v>
      </c>
      <c r="L883" t="str">
        <f>Table_DataFromNL[[#This Row],[PROFILECODE]]&amp;"-"&amp;Table_DataFromNL[[#This Row],[RULENAME]]</f>
        <v>CP147-P CMV Standard</v>
      </c>
      <c r="M883" t="str">
        <f t="shared" si="109"/>
        <v>CP147-P CMV Standard</v>
      </c>
      <c r="N883" t="str">
        <f t="shared" si="110"/>
        <v>CP147-P CMV Standard</v>
      </c>
    </row>
    <row r="884" spans="1:14" hidden="1" x14ac:dyDescent="0.45">
      <c r="A884" t="str">
        <f t="shared" si="111"/>
        <v>CP147-P NORM KIG 10 Standard</v>
      </c>
      <c r="B884" t="s">
        <v>755</v>
      </c>
      <c r="C884" t="str">
        <f t="shared" si="104"/>
        <v>Shreveport</v>
      </c>
      <c r="D884" t="str">
        <f t="shared" si="105"/>
        <v>Y</v>
      </c>
      <c r="E884" t="s">
        <v>1145</v>
      </c>
      <c r="F884" t="str">
        <f t="shared" si="106"/>
        <v>P NORM KIG 10 Standard</v>
      </c>
      <c r="G884" t="str">
        <f t="shared" si="107"/>
        <v>Specialty</v>
      </c>
      <c r="H884" t="s">
        <v>950</v>
      </c>
      <c r="I884" t="str">
        <f t="shared" si="108"/>
        <v>RETURN - 1st don of the week -STD</v>
      </c>
      <c r="J884" t="s">
        <v>1113</v>
      </c>
      <c r="K884" s="5">
        <v>45</v>
      </c>
      <c r="L884" t="str">
        <f>Table_DataFromNL[[#This Row],[PROFILECODE]]&amp;"-"&amp;Table_DataFromNL[[#This Row],[RULENAME]]</f>
        <v>CP147-P NORM KIG 10 Standard</v>
      </c>
      <c r="M884" t="str">
        <f t="shared" si="109"/>
        <v>CP147-P NORM KIG 10 Standard</v>
      </c>
      <c r="N884" t="str">
        <f t="shared" si="110"/>
        <v>CP147-P NORM KIG 10 Standard</v>
      </c>
    </row>
    <row r="885" spans="1:14" hidden="1" x14ac:dyDescent="0.45">
      <c r="A885" t="str">
        <f t="shared" si="111"/>
        <v>CP147-P NORM KIG 10-1 Standard</v>
      </c>
      <c r="B885" t="s">
        <v>755</v>
      </c>
      <c r="C885" t="str">
        <f t="shared" si="104"/>
        <v>Shreveport</v>
      </c>
      <c r="D885" t="str">
        <f t="shared" si="105"/>
        <v>Y</v>
      </c>
      <c r="E885" t="s">
        <v>1145</v>
      </c>
      <c r="F885" t="str">
        <f t="shared" si="106"/>
        <v>P NORM KIG 10-1 Standard</v>
      </c>
      <c r="G885" t="str">
        <f t="shared" si="107"/>
        <v>Specialty</v>
      </c>
      <c r="H885" t="s">
        <v>951</v>
      </c>
      <c r="I885" t="str">
        <f t="shared" si="108"/>
        <v>RETURN - 1st don of the week -STD</v>
      </c>
      <c r="J885" t="s">
        <v>1113</v>
      </c>
      <c r="K885" s="5">
        <v>45</v>
      </c>
      <c r="L885" t="str">
        <f>Table_DataFromNL[[#This Row],[PROFILECODE]]&amp;"-"&amp;Table_DataFromNL[[#This Row],[RULENAME]]</f>
        <v>CP147-P NORM KIG 10-1 Standard</v>
      </c>
      <c r="M885" t="str">
        <f t="shared" si="109"/>
        <v>CP147-P NORM KIG 10-1 Standard</v>
      </c>
      <c r="N885" t="str">
        <f t="shared" si="110"/>
        <v>CP147-P NORM KIG 10-1 Standard</v>
      </c>
    </row>
    <row r="886" spans="1:14" hidden="1" x14ac:dyDescent="0.45">
      <c r="A886" t="str">
        <f t="shared" si="111"/>
        <v>CP147-P NORM KIG 10-2 Standard</v>
      </c>
      <c r="B886" t="s">
        <v>755</v>
      </c>
      <c r="C886" t="str">
        <f t="shared" si="104"/>
        <v>Shreveport</v>
      </c>
      <c r="D886" t="str">
        <f t="shared" si="105"/>
        <v>Y</v>
      </c>
      <c r="E886" t="s">
        <v>1145</v>
      </c>
      <c r="F886" t="str">
        <f t="shared" si="106"/>
        <v>P NORM KIG 10-2 Standard</v>
      </c>
      <c r="G886" t="str">
        <f t="shared" si="107"/>
        <v>Specialty</v>
      </c>
      <c r="H886" t="s">
        <v>952</v>
      </c>
      <c r="I886" t="str">
        <f t="shared" si="108"/>
        <v>RETURN - 1st don of the week -STD</v>
      </c>
      <c r="J886" t="s">
        <v>1113</v>
      </c>
      <c r="K886" s="5">
        <v>45</v>
      </c>
      <c r="L886" t="str">
        <f>Table_DataFromNL[[#This Row],[PROFILECODE]]&amp;"-"&amp;Table_DataFromNL[[#This Row],[RULENAME]]</f>
        <v>CP147-P NORM KIG 10-2 Standard</v>
      </c>
      <c r="M886" t="str">
        <f t="shared" si="109"/>
        <v>CP147-P NORM KIG 10-2 Standard</v>
      </c>
      <c r="N886" t="str">
        <f t="shared" si="110"/>
        <v>CP147-P NORM KIG 10-2 Standard</v>
      </c>
    </row>
    <row r="887" spans="1:14" hidden="1" x14ac:dyDescent="0.45">
      <c r="A887" t="str">
        <f t="shared" si="111"/>
        <v>CP147-P NORM KIG 10-3 Standard</v>
      </c>
      <c r="B887" t="s">
        <v>755</v>
      </c>
      <c r="C887" t="str">
        <f t="shared" si="104"/>
        <v>Shreveport</v>
      </c>
      <c r="D887" t="str">
        <f t="shared" si="105"/>
        <v>Y</v>
      </c>
      <c r="E887" t="s">
        <v>1145</v>
      </c>
      <c r="F887" t="str">
        <f t="shared" si="106"/>
        <v>P NORM KIG 10-3 Standard</v>
      </c>
      <c r="G887" t="str">
        <f t="shared" si="107"/>
        <v>Specialty</v>
      </c>
      <c r="H887" t="s">
        <v>953</v>
      </c>
      <c r="I887" t="str">
        <f t="shared" si="108"/>
        <v>RETURN - 1st don of the week -STD</v>
      </c>
      <c r="J887" t="s">
        <v>1113</v>
      </c>
      <c r="K887" s="5">
        <v>45</v>
      </c>
      <c r="L887" t="str">
        <f>Table_DataFromNL[[#This Row],[PROFILECODE]]&amp;"-"&amp;Table_DataFromNL[[#This Row],[RULENAME]]</f>
        <v>CP147-P NORM KIG 10-3 Standard</v>
      </c>
      <c r="M887" t="str">
        <f t="shared" si="109"/>
        <v>CP147-P NORM KIG 10-3 Standard</v>
      </c>
      <c r="N887" t="str">
        <f t="shared" si="110"/>
        <v>CP147-P NORM KIG 10-3 Standard</v>
      </c>
    </row>
    <row r="888" spans="1:14" hidden="1" x14ac:dyDescent="0.45">
      <c r="A888" t="str">
        <f t="shared" si="111"/>
        <v>CP147-P NORM KIG 10-4 Standard</v>
      </c>
      <c r="B888" t="s">
        <v>755</v>
      </c>
      <c r="C888" t="str">
        <f t="shared" si="104"/>
        <v>Shreveport</v>
      </c>
      <c r="D888" t="str">
        <f t="shared" si="105"/>
        <v>Y</v>
      </c>
      <c r="E888" t="s">
        <v>1145</v>
      </c>
      <c r="F888" t="str">
        <f t="shared" si="106"/>
        <v>P NORM KIG 10-4 Standard</v>
      </c>
      <c r="G888" t="str">
        <f t="shared" si="107"/>
        <v>Specialty</v>
      </c>
      <c r="H888" t="s">
        <v>954</v>
      </c>
      <c r="I888" t="str">
        <f t="shared" si="108"/>
        <v>RETURN - 1st don of the week -STD</v>
      </c>
      <c r="J888" t="s">
        <v>1113</v>
      </c>
      <c r="K888" s="5">
        <v>45</v>
      </c>
      <c r="L888" t="str">
        <f>Table_DataFromNL[[#This Row],[PROFILECODE]]&amp;"-"&amp;Table_DataFromNL[[#This Row],[RULENAME]]</f>
        <v>CP147-P NORM KIG 10-4 Standard</v>
      </c>
      <c r="M888" t="str">
        <f t="shared" si="109"/>
        <v>CP147-P NORM KIG 10-4 Standard</v>
      </c>
      <c r="N888" t="str">
        <f t="shared" si="110"/>
        <v>CP147-P NORM KIG 10-4 Standard</v>
      </c>
    </row>
    <row r="889" spans="1:14" hidden="1" x14ac:dyDescent="0.45">
      <c r="A889" t="str">
        <f t="shared" si="111"/>
        <v>CP147-RETURN - 1st don of the week -STD</v>
      </c>
      <c r="B889" t="s">
        <v>755</v>
      </c>
      <c r="C889" t="str">
        <f t="shared" si="104"/>
        <v>Shreveport</v>
      </c>
      <c r="D889" t="str">
        <f t="shared" si="105"/>
        <v>Y</v>
      </c>
      <c r="E889" t="s">
        <v>1145</v>
      </c>
      <c r="F889" t="str">
        <f t="shared" si="106"/>
        <v>RETURN - 1st don of the week -STD</v>
      </c>
      <c r="G889" t="str">
        <f t="shared" si="107"/>
        <v>Marketing</v>
      </c>
      <c r="H889" t="s">
        <v>1114</v>
      </c>
      <c r="I889">
        <f t="shared" si="108"/>
        <v>0</v>
      </c>
      <c r="J889" t="s">
        <v>1113</v>
      </c>
      <c r="K889" s="5">
        <v>45</v>
      </c>
      <c r="L889" t="str">
        <f>Table_DataFromNL[[#This Row],[PROFILECODE]]&amp;"-"&amp;Table_DataFromNL[[#This Row],[RULENAME]]</f>
        <v>CP147-P NSP NONEU Standard</v>
      </c>
      <c r="M889" t="str">
        <f t="shared" si="109"/>
        <v>CP147-RETURN - 1st don of the week -STD</v>
      </c>
      <c r="N889" t="e">
        <f t="shared" si="110"/>
        <v>#N/A</v>
      </c>
    </row>
    <row r="890" spans="1:14" hidden="1" x14ac:dyDescent="0.45">
      <c r="A890" t="str">
        <f t="shared" si="111"/>
        <v>CP147-RETURN - 1st don of the week -STD</v>
      </c>
      <c r="B890" t="s">
        <v>755</v>
      </c>
      <c r="C890" t="str">
        <f t="shared" si="104"/>
        <v>Shreveport</v>
      </c>
      <c r="D890" t="str">
        <f t="shared" si="105"/>
        <v>Y</v>
      </c>
      <c r="E890" t="s">
        <v>1145</v>
      </c>
      <c r="F890" t="str">
        <f t="shared" si="106"/>
        <v>RETURN - 1st don of the week -STD</v>
      </c>
      <c r="G890" t="str">
        <f t="shared" si="107"/>
        <v>Marketing</v>
      </c>
      <c r="H890" t="s">
        <v>1115</v>
      </c>
      <c r="I890">
        <f t="shared" si="108"/>
        <v>23</v>
      </c>
      <c r="J890" t="s">
        <v>1113</v>
      </c>
      <c r="K890" s="5">
        <v>45</v>
      </c>
      <c r="L890" t="str">
        <f>Table_DataFromNL[[#This Row],[PROFILECODE]]&amp;"-"&amp;Table_DataFromNL[[#This Row],[RULENAME]]</f>
        <v>CP147-P NSP NS Standard</v>
      </c>
      <c r="M890" t="str">
        <f t="shared" si="109"/>
        <v>CP147-RETURN - 1st don of the week -STD</v>
      </c>
      <c r="N890" t="e">
        <f t="shared" si="110"/>
        <v>#N/A</v>
      </c>
    </row>
    <row r="891" spans="1:14" hidden="1" x14ac:dyDescent="0.45">
      <c r="A891" t="str">
        <f t="shared" si="111"/>
        <v>CP147-P Normal Source PL Standard</v>
      </c>
      <c r="B891" t="s">
        <v>755</v>
      </c>
      <c r="C891" t="str">
        <f t="shared" si="104"/>
        <v>Shreveport</v>
      </c>
      <c r="D891" t="str">
        <f t="shared" si="105"/>
        <v>Y</v>
      </c>
      <c r="E891" t="s">
        <v>1145</v>
      </c>
      <c r="F891" t="str">
        <f t="shared" si="106"/>
        <v>P Normal Source PL Standard</v>
      </c>
      <c r="G891" t="str">
        <f t="shared" si="107"/>
        <v>Marketing</v>
      </c>
      <c r="H891" t="s">
        <v>1033</v>
      </c>
      <c r="I891">
        <f t="shared" si="108"/>
        <v>0</v>
      </c>
      <c r="J891" t="s">
        <v>1113</v>
      </c>
      <c r="K891" s="5">
        <v>45</v>
      </c>
      <c r="L891" t="str">
        <f>Table_DataFromNL[[#This Row],[PROFILECODE]]&amp;"-"&amp;Table_DataFromNL[[#This Row],[RULENAME]]</f>
        <v>CP147-P Normal Source PL Standard</v>
      </c>
      <c r="M891" t="e">
        <f t="shared" si="109"/>
        <v>#N/A</v>
      </c>
      <c r="N891" t="e">
        <f t="shared" si="110"/>
        <v>#N/A</v>
      </c>
    </row>
    <row r="892" spans="1:14" hidden="1" x14ac:dyDescent="0.45">
      <c r="A892" t="str">
        <f t="shared" si="111"/>
        <v>CP147-P RSV Pre-Existing Standard</v>
      </c>
      <c r="B892" t="s">
        <v>755</v>
      </c>
      <c r="C892" t="str">
        <f t="shared" si="104"/>
        <v>Shreveport</v>
      </c>
      <c r="D892" t="str">
        <f t="shared" si="105"/>
        <v>Y</v>
      </c>
      <c r="E892" t="s">
        <v>1145</v>
      </c>
      <c r="F892" t="str">
        <f t="shared" si="106"/>
        <v>P RSV Pre-Existing Standard</v>
      </c>
      <c r="G892" t="str">
        <f t="shared" si="107"/>
        <v>Specialty</v>
      </c>
      <c r="H892" t="s">
        <v>955</v>
      </c>
      <c r="I892" t="str">
        <f t="shared" si="108"/>
        <v>RETURN - 1st don of the week -STD</v>
      </c>
      <c r="J892" t="s">
        <v>1113</v>
      </c>
      <c r="K892" s="5">
        <v>45</v>
      </c>
      <c r="L892" t="str">
        <f>Table_DataFromNL[[#This Row],[PROFILECODE]]&amp;"-"&amp;Table_DataFromNL[[#This Row],[RULENAME]]</f>
        <v>CP147-P RSV Pre-Existing Standard</v>
      </c>
      <c r="M892" t="str">
        <f t="shared" si="109"/>
        <v>CP147-P RSV Pre-Existing Standard</v>
      </c>
      <c r="N892" t="str">
        <f t="shared" si="110"/>
        <v>CP147-P RSV Pre-Existing Standard</v>
      </c>
    </row>
    <row r="893" spans="1:14" hidden="1" x14ac:dyDescent="0.45">
      <c r="A893" t="str">
        <f t="shared" si="111"/>
        <v>CP149-1st Responder-Medical</v>
      </c>
      <c r="B893" t="s">
        <v>783</v>
      </c>
      <c r="C893" t="str">
        <f t="shared" si="104"/>
        <v>Burlington</v>
      </c>
      <c r="D893" t="str">
        <f t="shared" si="105"/>
        <v>Y</v>
      </c>
      <c r="E893" t="s">
        <v>1150</v>
      </c>
      <c r="F893" t="str">
        <f t="shared" si="106"/>
        <v>1st Responder-Medical</v>
      </c>
      <c r="G893">
        <f t="shared" si="107"/>
        <v>0</v>
      </c>
      <c r="H893" t="s">
        <v>1053</v>
      </c>
      <c r="I893">
        <f t="shared" si="108"/>
        <v>0</v>
      </c>
      <c r="J893" t="s">
        <v>1054</v>
      </c>
      <c r="K893" s="5">
        <v>5</v>
      </c>
      <c r="L893" t="str">
        <f>Table_DataFromNL[[#This Row],[PROFILECODE]]&amp;"-"&amp;Table_DataFromNL[[#This Row],[RULENAME]]</f>
        <v>CP149-1st Responder-Medical</v>
      </c>
      <c r="M893" t="e">
        <f t="shared" si="109"/>
        <v>#N/A</v>
      </c>
      <c r="N893" t="e">
        <f t="shared" si="110"/>
        <v>#N/A</v>
      </c>
    </row>
    <row r="894" spans="1:14" hidden="1" x14ac:dyDescent="0.45">
      <c r="A894" t="str">
        <f t="shared" si="111"/>
        <v>CP149-2X Week P CMV</v>
      </c>
      <c r="B894" t="s">
        <v>783</v>
      </c>
      <c r="C894" t="str">
        <f t="shared" si="104"/>
        <v>Burlington</v>
      </c>
      <c r="D894" t="str">
        <f t="shared" si="105"/>
        <v>Y</v>
      </c>
      <c r="E894" t="s">
        <v>1150</v>
      </c>
      <c r="F894" t="str">
        <f t="shared" si="106"/>
        <v>2X Week P CMV</v>
      </c>
      <c r="G894" t="str">
        <f t="shared" si="107"/>
        <v>Specialty</v>
      </c>
      <c r="H894" t="s">
        <v>944</v>
      </c>
      <c r="I894" t="str">
        <f t="shared" si="108"/>
        <v>RETURN - 2nd don of the week -BONUS</v>
      </c>
      <c r="J894" t="s">
        <v>1054</v>
      </c>
      <c r="K894" s="5">
        <v>20</v>
      </c>
      <c r="L894" t="str">
        <f>Table_DataFromNL[[#This Row],[PROFILECODE]]&amp;"-"&amp;Table_DataFromNL[[#This Row],[RULENAME]]</f>
        <v>CP149-2X Week P CMV</v>
      </c>
      <c r="M894" t="str">
        <f t="shared" si="109"/>
        <v>CP149-2X Week P CMV</v>
      </c>
      <c r="N894" t="str">
        <f t="shared" si="110"/>
        <v>CP149-2X Week P CMV</v>
      </c>
    </row>
    <row r="895" spans="1:14" hidden="1" x14ac:dyDescent="0.45">
      <c r="A895" t="str">
        <f t="shared" si="111"/>
        <v>CP149-RETURN - 2nd don of the week -BONUS</v>
      </c>
      <c r="B895" t="s">
        <v>783</v>
      </c>
      <c r="C895" t="str">
        <f t="shared" si="104"/>
        <v>Burlington</v>
      </c>
      <c r="D895" t="str">
        <f t="shared" si="105"/>
        <v>Y</v>
      </c>
      <c r="E895" t="s">
        <v>1150</v>
      </c>
      <c r="F895" t="str">
        <f t="shared" si="106"/>
        <v>RETURN - 2nd don of the week -BONUS</v>
      </c>
      <c r="G895" t="str">
        <f t="shared" si="107"/>
        <v>Marketing</v>
      </c>
      <c r="H895" t="s">
        <v>1055</v>
      </c>
      <c r="I895">
        <f t="shared" si="108"/>
        <v>26</v>
      </c>
      <c r="J895" t="s">
        <v>1054</v>
      </c>
      <c r="K895" s="5">
        <v>20</v>
      </c>
      <c r="L895" t="str">
        <f>Table_DataFromNL[[#This Row],[PROFILECODE]]&amp;"-"&amp;Table_DataFromNL[[#This Row],[RULENAME]]</f>
        <v>CP149-2X Week P NSP NS</v>
      </c>
      <c r="M895" t="str">
        <f t="shared" si="109"/>
        <v>CP149-RETURN - 2nd don of the week -BONUS</v>
      </c>
      <c r="N895" t="e">
        <f t="shared" si="110"/>
        <v>#N/A</v>
      </c>
    </row>
    <row r="896" spans="1:14" hidden="1" x14ac:dyDescent="0.45">
      <c r="A896" t="str">
        <f t="shared" si="111"/>
        <v>CP149-RETURN - 2nd don of the week -BONUS</v>
      </c>
      <c r="B896" t="s">
        <v>783</v>
      </c>
      <c r="C896" t="str">
        <f t="shared" si="104"/>
        <v>Burlington</v>
      </c>
      <c r="D896" t="str">
        <f t="shared" si="105"/>
        <v>Y</v>
      </c>
      <c r="E896" t="s">
        <v>1150</v>
      </c>
      <c r="F896" t="str">
        <f t="shared" si="106"/>
        <v>RETURN - 2nd don of the week -BONUS</v>
      </c>
      <c r="G896" t="str">
        <f t="shared" si="107"/>
        <v>Marketing</v>
      </c>
      <c r="H896" t="s">
        <v>1056</v>
      </c>
      <c r="I896" t="str">
        <f t="shared" si="108"/>
        <v>RETURN - 2nd don of the week -BONUS</v>
      </c>
      <c r="J896" t="s">
        <v>1054</v>
      </c>
      <c r="K896" s="5">
        <v>20</v>
      </c>
      <c r="L896" t="str">
        <f>Table_DataFromNL[[#This Row],[PROFILECODE]]&amp;"-"&amp;Table_DataFromNL[[#This Row],[RULENAME]]</f>
        <v>CP149-2X Week P NSP Non EU</v>
      </c>
      <c r="M896" t="str">
        <f t="shared" si="109"/>
        <v>CP149-RETURN - 2nd don of the week -BONUS</v>
      </c>
      <c r="N896" t="e">
        <f t="shared" si="110"/>
        <v>#N/A</v>
      </c>
    </row>
    <row r="897" spans="1:14" hidden="1" x14ac:dyDescent="0.45">
      <c r="A897" t="str">
        <f t="shared" si="111"/>
        <v>CP149-2X Week P Normal Source PL</v>
      </c>
      <c r="B897" t="s">
        <v>783</v>
      </c>
      <c r="C897" t="str">
        <f t="shared" si="104"/>
        <v>Burlington</v>
      </c>
      <c r="D897" t="str">
        <f t="shared" si="105"/>
        <v>Y</v>
      </c>
      <c r="E897" t="s">
        <v>1150</v>
      </c>
      <c r="F897" t="str">
        <f t="shared" si="106"/>
        <v>2X Week P Normal Source PL</v>
      </c>
      <c r="G897" t="str">
        <f t="shared" si="107"/>
        <v>Specialty</v>
      </c>
      <c r="H897" t="s">
        <v>1026</v>
      </c>
      <c r="I897" t="str">
        <f t="shared" si="108"/>
        <v>RETURN - 2nd don of the week -BONUS</v>
      </c>
      <c r="J897" t="s">
        <v>1054</v>
      </c>
      <c r="K897" s="5">
        <v>20</v>
      </c>
      <c r="L897" t="str">
        <f>Table_DataFromNL[[#This Row],[PROFILECODE]]&amp;"-"&amp;Table_DataFromNL[[#This Row],[RULENAME]]</f>
        <v>CP149-2X Week P Normal Source PL</v>
      </c>
      <c r="M897" t="e">
        <f t="shared" si="109"/>
        <v>#N/A</v>
      </c>
      <c r="N897" t="e">
        <f t="shared" si="110"/>
        <v>#N/A</v>
      </c>
    </row>
    <row r="898" spans="1:14" hidden="1" x14ac:dyDescent="0.45">
      <c r="A898" t="str">
        <f t="shared" si="111"/>
        <v>CP149-2X Week P RSV Pre-Existing</v>
      </c>
      <c r="B898" t="s">
        <v>783</v>
      </c>
      <c r="C898" t="str">
        <f t="shared" ref="C898:C961" si="112">VLOOKUP(B898,CenterLU,2,FALSE)</f>
        <v>Burlington</v>
      </c>
      <c r="D898" t="str">
        <f t="shared" ref="D898:D961" si="113">VLOOKUP(B898,CenterLU,3,FALSE)</f>
        <v>Y</v>
      </c>
      <c r="E898" t="s">
        <v>1150</v>
      </c>
      <c r="F898" t="str">
        <f t="shared" ref="F898:F961" si="114">IF(VLOOKUP(H898,RULENAMELU,3,FALSE)=0,H898,VLOOKUP(H898,RULENAMELU,3,FALSE))</f>
        <v>2X Week P RSV Pre-Existing</v>
      </c>
      <c r="G898" t="str">
        <f t="shared" ref="G898:G961" si="115">VLOOKUP(H898,RULENAMELU,4,FALSE)</f>
        <v>Specialty</v>
      </c>
      <c r="H898" t="s">
        <v>945</v>
      </c>
      <c r="I898" t="str">
        <f t="shared" ref="I898:I961" si="116">VLOOKUP(H898,RULENAMELU,5,FALSE)</f>
        <v>RETURN - 2nd don of the week -BONUS</v>
      </c>
      <c r="J898" t="s">
        <v>1054</v>
      </c>
      <c r="K898" s="5">
        <v>30</v>
      </c>
      <c r="L898" t="str">
        <f>Table_DataFromNL[[#This Row],[PROFILECODE]]&amp;"-"&amp;Table_DataFromNL[[#This Row],[RULENAME]]</f>
        <v>CP149-2X Week P RSV Pre-Existing</v>
      </c>
      <c r="M898" t="str">
        <f t="shared" ref="M898:M961" si="117">IFERROR(VLOOKUP(A898,PaychangesLU,1,FALSE),VLOOKUP(A898,SpecialtyCheckLU,1,FALSE))</f>
        <v>CP149-2X Week P RSV Pre-Existing</v>
      </c>
      <c r="N898" t="str">
        <f t="shared" ref="N898:N961" si="118">VLOOKUP(A898,SpecialtyCheckLU,1,FALSE)</f>
        <v>CP149-2X Week P RSV Pre-Existing</v>
      </c>
    </row>
    <row r="899" spans="1:14" hidden="1" x14ac:dyDescent="0.45">
      <c r="A899" t="str">
        <f t="shared" ref="A899:A962" si="119">B899&amp;"-"&amp;F899</f>
        <v>CP149-2X Week P Tetanus</v>
      </c>
      <c r="B899" t="s">
        <v>783</v>
      </c>
      <c r="C899" t="str">
        <f t="shared" si="112"/>
        <v>Burlington</v>
      </c>
      <c r="D899" t="str">
        <f t="shared" si="113"/>
        <v>Y</v>
      </c>
      <c r="E899" t="s">
        <v>1150</v>
      </c>
      <c r="F899" t="str">
        <f t="shared" si="114"/>
        <v>2X Week P Tetanus</v>
      </c>
      <c r="G899" t="str">
        <f t="shared" si="115"/>
        <v>Specialty</v>
      </c>
      <c r="H899" t="s">
        <v>965</v>
      </c>
      <c r="I899" t="str">
        <f t="shared" si="116"/>
        <v>RETURN - 2nd don of the week -BONUS</v>
      </c>
      <c r="J899" t="s">
        <v>1054</v>
      </c>
      <c r="K899" s="5">
        <v>40</v>
      </c>
      <c r="L899" t="str">
        <f>Table_DataFromNL[[#This Row],[PROFILECODE]]&amp;"-"&amp;Table_DataFromNL[[#This Row],[RULENAME]]</f>
        <v>CP149-2X Week P Tetanus</v>
      </c>
      <c r="M899" t="str">
        <f t="shared" si="117"/>
        <v>CP149-2X Week P Tetanus</v>
      </c>
      <c r="N899" t="str">
        <f t="shared" si="118"/>
        <v>CP149-2X Week P Tetanus</v>
      </c>
    </row>
    <row r="900" spans="1:14" hidden="1" x14ac:dyDescent="0.45">
      <c r="A900" t="str">
        <f t="shared" si="119"/>
        <v>CP149-2X Week P Tetanus PE</v>
      </c>
      <c r="B900" t="s">
        <v>783</v>
      </c>
      <c r="C900" t="str">
        <f t="shared" si="112"/>
        <v>Burlington</v>
      </c>
      <c r="D900" t="str">
        <f t="shared" si="113"/>
        <v>Y</v>
      </c>
      <c r="E900" t="s">
        <v>1150</v>
      </c>
      <c r="F900" t="str">
        <f t="shared" si="114"/>
        <v>2X Week P Tetanus PE</v>
      </c>
      <c r="G900" t="str">
        <f t="shared" si="115"/>
        <v>Specialty</v>
      </c>
      <c r="H900" t="s">
        <v>966</v>
      </c>
      <c r="I900" t="str">
        <f t="shared" si="116"/>
        <v>RETURN - 2nd don of the week -BONUS</v>
      </c>
      <c r="J900" t="s">
        <v>1054</v>
      </c>
      <c r="K900" s="5">
        <v>40</v>
      </c>
      <c r="L900" t="str">
        <f>Table_DataFromNL[[#This Row],[PROFILECODE]]&amp;"-"&amp;Table_DataFromNL[[#This Row],[RULENAME]]</f>
        <v>CP149-2X Week P Tetanus PE</v>
      </c>
      <c r="M900" t="str">
        <f t="shared" si="117"/>
        <v>CP149-2X Week P Tetanus PE</v>
      </c>
      <c r="N900" t="str">
        <f t="shared" si="118"/>
        <v>CP149-2X Week P Tetanus PE</v>
      </c>
    </row>
    <row r="901" spans="1:14" hidden="1" x14ac:dyDescent="0.45">
      <c r="A901" t="str">
        <f t="shared" si="119"/>
        <v>CP149-RETURN - 5th don of the month -BONUS</v>
      </c>
      <c r="B901" t="s">
        <v>783</v>
      </c>
      <c r="C901" t="str">
        <f t="shared" si="112"/>
        <v>Burlington</v>
      </c>
      <c r="D901" t="str">
        <f t="shared" si="113"/>
        <v>Y</v>
      </c>
      <c r="E901" t="s">
        <v>1150</v>
      </c>
      <c r="F901" t="str">
        <f t="shared" si="114"/>
        <v>RETURN - 5th don of the month -BONUS</v>
      </c>
      <c r="G901" t="str">
        <f t="shared" si="115"/>
        <v>Marketing</v>
      </c>
      <c r="H901" t="s">
        <v>1057</v>
      </c>
      <c r="I901">
        <f t="shared" si="116"/>
        <v>27</v>
      </c>
      <c r="J901" t="s">
        <v>1054</v>
      </c>
      <c r="K901" s="5">
        <v>10</v>
      </c>
      <c r="L901" t="str">
        <f>Table_DataFromNL[[#This Row],[PROFILECODE]]&amp;"-"&amp;Table_DataFromNL[[#This Row],[RULENAME]]</f>
        <v>CP149-5X Month</v>
      </c>
      <c r="M901" t="str">
        <f t="shared" si="117"/>
        <v>CP149-RETURN - 5th don of the month -BONUS</v>
      </c>
      <c r="N901" t="e">
        <f t="shared" si="118"/>
        <v>#N/A</v>
      </c>
    </row>
    <row r="902" spans="1:14" hidden="1" x14ac:dyDescent="0.45">
      <c r="A902" t="str">
        <f t="shared" si="119"/>
        <v>CP149-RETURN - 6th don of the month -BONUS</v>
      </c>
      <c r="B902" t="s">
        <v>783</v>
      </c>
      <c r="C902" t="str">
        <f t="shared" si="112"/>
        <v>Burlington</v>
      </c>
      <c r="D902" t="str">
        <f t="shared" si="113"/>
        <v>Y</v>
      </c>
      <c r="E902" t="s">
        <v>1150</v>
      </c>
      <c r="F902" t="str">
        <f t="shared" si="114"/>
        <v>RETURN - 6th don of the month -BONUS</v>
      </c>
      <c r="G902" t="str">
        <f t="shared" si="115"/>
        <v>Marketing</v>
      </c>
      <c r="H902" t="s">
        <v>1058</v>
      </c>
      <c r="I902">
        <f t="shared" si="116"/>
        <v>28</v>
      </c>
      <c r="J902" t="s">
        <v>1054</v>
      </c>
      <c r="K902" s="5">
        <v>20</v>
      </c>
      <c r="L902" t="str">
        <f>Table_DataFromNL[[#This Row],[PROFILECODE]]&amp;"-"&amp;Table_DataFromNL[[#This Row],[RULENAME]]</f>
        <v>CP149-6X Month</v>
      </c>
      <c r="M902" t="str">
        <f t="shared" si="117"/>
        <v>CP149-RETURN - 6th don of the month -BONUS</v>
      </c>
      <c r="N902" t="e">
        <f t="shared" si="118"/>
        <v>#N/A</v>
      </c>
    </row>
    <row r="903" spans="1:14" hidden="1" x14ac:dyDescent="0.45">
      <c r="A903" t="str">
        <f t="shared" si="119"/>
        <v>CP149-RETURN - 7th don of the month -BONUS</v>
      </c>
      <c r="B903" t="s">
        <v>783</v>
      </c>
      <c r="C903" t="str">
        <f t="shared" si="112"/>
        <v>Burlington</v>
      </c>
      <c r="D903" t="str">
        <f t="shared" si="113"/>
        <v>Y</v>
      </c>
      <c r="E903" t="s">
        <v>1150</v>
      </c>
      <c r="F903" t="str">
        <f t="shared" si="114"/>
        <v>RETURN - 7th don of the month -BONUS</v>
      </c>
      <c r="G903" t="str">
        <f t="shared" si="115"/>
        <v>Marketing</v>
      </c>
      <c r="H903" t="s">
        <v>1122</v>
      </c>
      <c r="I903">
        <f t="shared" si="116"/>
        <v>29</v>
      </c>
      <c r="J903" t="s">
        <v>1054</v>
      </c>
      <c r="K903" s="5">
        <v>30</v>
      </c>
      <c r="L903" t="str">
        <f>Table_DataFromNL[[#This Row],[PROFILECODE]]&amp;"-"&amp;Table_DataFromNL[[#This Row],[RULENAME]]</f>
        <v>CP149-7X Month</v>
      </c>
      <c r="M903" t="str">
        <f t="shared" si="117"/>
        <v>CP149-RETURN - 7th don of the month -BONUS</v>
      </c>
      <c r="N903" t="e">
        <f t="shared" si="118"/>
        <v>#N/A</v>
      </c>
    </row>
    <row r="904" spans="1:14" hidden="1" x14ac:dyDescent="0.45">
      <c r="A904" t="str">
        <f t="shared" si="119"/>
        <v>CP149-College ID Standard Bonus</v>
      </c>
      <c r="B904" t="s">
        <v>783</v>
      </c>
      <c r="C904" t="str">
        <f t="shared" si="112"/>
        <v>Burlington</v>
      </c>
      <c r="D904" t="str">
        <f t="shared" si="113"/>
        <v>Y</v>
      </c>
      <c r="E904" t="s">
        <v>1150</v>
      </c>
      <c r="F904" t="str">
        <f t="shared" si="114"/>
        <v>College ID Standard Bonus</v>
      </c>
      <c r="G904">
        <f t="shared" si="115"/>
        <v>0</v>
      </c>
      <c r="H904" t="s">
        <v>1062</v>
      </c>
      <c r="I904">
        <f t="shared" si="116"/>
        <v>0</v>
      </c>
      <c r="J904" t="s">
        <v>1054</v>
      </c>
      <c r="K904" s="5">
        <v>5</v>
      </c>
      <c r="L904" t="str">
        <f>Table_DataFromNL[[#This Row],[PROFILECODE]]&amp;"-"&amp;Table_DataFromNL[[#This Row],[RULENAME]]</f>
        <v>CP149-College ID Standard Bonus</v>
      </c>
      <c r="M904" t="e">
        <f t="shared" si="117"/>
        <v>#N/A</v>
      </c>
      <c r="N904" t="e">
        <f t="shared" si="118"/>
        <v>#N/A</v>
      </c>
    </row>
    <row r="905" spans="1:14" hidden="1" x14ac:dyDescent="0.45">
      <c r="A905" t="str">
        <f t="shared" si="119"/>
        <v>CP149-Employee Donor</v>
      </c>
      <c r="B905" t="s">
        <v>783</v>
      </c>
      <c r="C905" t="str">
        <f t="shared" si="112"/>
        <v>Burlington</v>
      </c>
      <c r="D905" t="str">
        <f t="shared" si="113"/>
        <v>Y</v>
      </c>
      <c r="E905" t="s">
        <v>1150</v>
      </c>
      <c r="F905" t="str">
        <f t="shared" si="114"/>
        <v>Employee Donor</v>
      </c>
      <c r="G905">
        <f t="shared" si="115"/>
        <v>0</v>
      </c>
      <c r="H905" t="s">
        <v>1063</v>
      </c>
      <c r="I905">
        <f t="shared" si="116"/>
        <v>0</v>
      </c>
      <c r="J905" t="s">
        <v>1054</v>
      </c>
      <c r="K905" s="5">
        <v>90</v>
      </c>
      <c r="L905" t="str">
        <f>Table_DataFromNL[[#This Row],[PROFILECODE]]&amp;"-"&amp;Table_DataFromNL[[#This Row],[RULENAME]]</f>
        <v>CP149-Employee Donor</v>
      </c>
      <c r="M905" t="e">
        <f t="shared" si="117"/>
        <v>#N/A</v>
      </c>
      <c r="N905" t="e">
        <f t="shared" si="118"/>
        <v>#N/A</v>
      </c>
    </row>
    <row r="906" spans="1:14" hidden="1" x14ac:dyDescent="0.45">
      <c r="A906" t="str">
        <f t="shared" si="119"/>
        <v>CP149-Military ID</v>
      </c>
      <c r="B906" t="s">
        <v>783</v>
      </c>
      <c r="C906" t="str">
        <f t="shared" si="112"/>
        <v>Burlington</v>
      </c>
      <c r="D906" t="str">
        <f t="shared" si="113"/>
        <v>Y</v>
      </c>
      <c r="E906" t="s">
        <v>1150</v>
      </c>
      <c r="F906" t="str">
        <f t="shared" si="114"/>
        <v>Military ID</v>
      </c>
      <c r="G906">
        <f t="shared" si="115"/>
        <v>0</v>
      </c>
      <c r="H906" t="s">
        <v>1064</v>
      </c>
      <c r="I906">
        <f t="shared" si="116"/>
        <v>0</v>
      </c>
      <c r="J906" t="s">
        <v>1054</v>
      </c>
      <c r="K906" s="5">
        <v>5</v>
      </c>
      <c r="L906" t="str">
        <f>Table_DataFromNL[[#This Row],[PROFILECODE]]&amp;"-"&amp;Table_DataFromNL[[#This Row],[RULENAME]]</f>
        <v>CP149-Military ID</v>
      </c>
      <c r="M906" t="e">
        <f t="shared" si="117"/>
        <v>#N/A</v>
      </c>
      <c r="N906" t="e">
        <f t="shared" si="118"/>
        <v>#N/A</v>
      </c>
    </row>
    <row r="907" spans="1:14" hidden="1" x14ac:dyDescent="0.45">
      <c r="A907" t="str">
        <f t="shared" si="119"/>
        <v>CP149-NEW DONOR -1st</v>
      </c>
      <c r="B907" t="s">
        <v>783</v>
      </c>
      <c r="C907" t="str">
        <f t="shared" si="112"/>
        <v>Burlington</v>
      </c>
      <c r="D907" t="str">
        <f t="shared" si="113"/>
        <v>Y</v>
      </c>
      <c r="E907" t="s">
        <v>1150</v>
      </c>
      <c r="F907" t="str">
        <f t="shared" si="114"/>
        <v>NEW DONOR -1st</v>
      </c>
      <c r="G907" t="str">
        <f t="shared" si="115"/>
        <v>Marketing</v>
      </c>
      <c r="H907" t="s">
        <v>1065</v>
      </c>
      <c r="I907">
        <f t="shared" si="116"/>
        <v>1</v>
      </c>
      <c r="J907" t="s">
        <v>1054</v>
      </c>
      <c r="K907" s="5">
        <v>100</v>
      </c>
      <c r="L907" t="str">
        <f>Table_DataFromNL[[#This Row],[PROFILECODE]]&amp;"-"&amp;Table_DataFromNL[[#This Row],[RULENAME]]</f>
        <v>CP149-New Donor 1st Visit-Bonus</v>
      </c>
      <c r="M907" t="str">
        <f t="shared" si="117"/>
        <v>CP149-NEW DONOR -1st</v>
      </c>
      <c r="N907" t="e">
        <f t="shared" si="118"/>
        <v>#N/A</v>
      </c>
    </row>
    <row r="908" spans="1:14" hidden="1" x14ac:dyDescent="0.45">
      <c r="A908" t="str">
        <f t="shared" si="119"/>
        <v>CP149-NEW DONOR -2nd</v>
      </c>
      <c r="B908" t="s">
        <v>783</v>
      </c>
      <c r="C908" t="str">
        <f t="shared" si="112"/>
        <v>Burlington</v>
      </c>
      <c r="D908" t="str">
        <f t="shared" si="113"/>
        <v>Y</v>
      </c>
      <c r="E908" t="s">
        <v>1150</v>
      </c>
      <c r="F908" t="str">
        <f t="shared" si="114"/>
        <v>NEW DONOR -2nd</v>
      </c>
      <c r="G908" t="str">
        <f t="shared" si="115"/>
        <v>Marketing</v>
      </c>
      <c r="H908" t="s">
        <v>1066</v>
      </c>
      <c r="I908">
        <f t="shared" si="116"/>
        <v>2</v>
      </c>
      <c r="J908" t="s">
        <v>1054</v>
      </c>
      <c r="K908" s="5">
        <v>100</v>
      </c>
      <c r="L908" t="str">
        <f>Table_DataFromNL[[#This Row],[PROFILECODE]]&amp;"-"&amp;Table_DataFromNL[[#This Row],[RULENAME]]</f>
        <v>CP149-New Donor 2nd Visit-Bonus</v>
      </c>
      <c r="M908" t="str">
        <f t="shared" si="117"/>
        <v>CP149-NEW DONOR -2nd</v>
      </c>
      <c r="N908" t="e">
        <f t="shared" si="118"/>
        <v>#N/A</v>
      </c>
    </row>
    <row r="909" spans="1:14" hidden="1" x14ac:dyDescent="0.45">
      <c r="A909" t="str">
        <f t="shared" si="119"/>
        <v>CP149-NEW DONOR -3rd</v>
      </c>
      <c r="B909" t="s">
        <v>783</v>
      </c>
      <c r="C909" t="str">
        <f t="shared" si="112"/>
        <v>Burlington</v>
      </c>
      <c r="D909" t="str">
        <f t="shared" si="113"/>
        <v>Y</v>
      </c>
      <c r="E909" t="s">
        <v>1150</v>
      </c>
      <c r="F909" t="str">
        <f t="shared" si="114"/>
        <v>NEW DONOR -3rd</v>
      </c>
      <c r="G909" t="str">
        <f t="shared" si="115"/>
        <v>Marketing</v>
      </c>
      <c r="H909" t="s">
        <v>1067</v>
      </c>
      <c r="I909">
        <f t="shared" si="116"/>
        <v>3</v>
      </c>
      <c r="J909" t="s">
        <v>1054</v>
      </c>
      <c r="K909" s="5">
        <v>100</v>
      </c>
      <c r="L909" t="str">
        <f>Table_DataFromNL[[#This Row],[PROFILECODE]]&amp;"-"&amp;Table_DataFromNL[[#This Row],[RULENAME]]</f>
        <v>CP149-New Donor 3rd Visit-Bonus</v>
      </c>
      <c r="M909" t="str">
        <f t="shared" si="117"/>
        <v>CP149-NEW DONOR -3rd</v>
      </c>
      <c r="N909" t="e">
        <f t="shared" si="118"/>
        <v>#N/A</v>
      </c>
    </row>
    <row r="910" spans="1:14" hidden="1" x14ac:dyDescent="0.45">
      <c r="A910" t="str">
        <f t="shared" si="119"/>
        <v>CP149-NEW DONOR -4th</v>
      </c>
      <c r="B910" t="s">
        <v>783</v>
      </c>
      <c r="C910" t="str">
        <f t="shared" si="112"/>
        <v>Burlington</v>
      </c>
      <c r="D910" t="str">
        <f t="shared" si="113"/>
        <v>Y</v>
      </c>
      <c r="E910" t="s">
        <v>1150</v>
      </c>
      <c r="F910" t="str">
        <f t="shared" si="114"/>
        <v>NEW DONOR -4th</v>
      </c>
      <c r="G910" t="str">
        <f t="shared" si="115"/>
        <v>Marketing</v>
      </c>
      <c r="H910" t="s">
        <v>1068</v>
      </c>
      <c r="I910">
        <f t="shared" si="116"/>
        <v>4</v>
      </c>
      <c r="J910" t="s">
        <v>1054</v>
      </c>
      <c r="K910" s="5">
        <v>100</v>
      </c>
      <c r="L910" t="str">
        <f>Table_DataFromNL[[#This Row],[PROFILECODE]]&amp;"-"&amp;Table_DataFromNL[[#This Row],[RULENAME]]</f>
        <v>CP149-New Donor 4th Visit-Bonus</v>
      </c>
      <c r="M910" t="str">
        <f t="shared" si="117"/>
        <v>CP149-NEW DONOR -4th</v>
      </c>
      <c r="N910" t="e">
        <f t="shared" si="118"/>
        <v>#N/A</v>
      </c>
    </row>
    <row r="911" spans="1:14" hidden="1" x14ac:dyDescent="0.45">
      <c r="A911" t="str">
        <f t="shared" si="119"/>
        <v>CP149-NEW DONOR -5th</v>
      </c>
      <c r="B911" t="s">
        <v>783</v>
      </c>
      <c r="C911" t="str">
        <f t="shared" si="112"/>
        <v>Burlington</v>
      </c>
      <c r="D911" t="str">
        <f t="shared" si="113"/>
        <v>Y</v>
      </c>
      <c r="E911" t="s">
        <v>1150</v>
      </c>
      <c r="F911" t="str">
        <f t="shared" si="114"/>
        <v>NEW DONOR -5th</v>
      </c>
      <c r="G911" t="str">
        <f t="shared" si="115"/>
        <v>Marketing</v>
      </c>
      <c r="H911" t="s">
        <v>1069</v>
      </c>
      <c r="I911">
        <f t="shared" si="116"/>
        <v>5</v>
      </c>
      <c r="J911" t="s">
        <v>1054</v>
      </c>
      <c r="K911" s="5">
        <v>100</v>
      </c>
      <c r="L911" t="str">
        <f>Table_DataFromNL[[#This Row],[PROFILECODE]]&amp;"-"&amp;Table_DataFromNL[[#This Row],[RULENAME]]</f>
        <v>CP149-New Donor 5th Visit-Bonus</v>
      </c>
      <c r="M911" t="str">
        <f t="shared" si="117"/>
        <v>CP149-NEW DONOR -5th</v>
      </c>
      <c r="N911" t="e">
        <f t="shared" si="118"/>
        <v>#N/A</v>
      </c>
    </row>
    <row r="912" spans="1:14" hidden="1" x14ac:dyDescent="0.45">
      <c r="A912" t="str">
        <f t="shared" si="119"/>
        <v>CP149-NEW DONOR -6th</v>
      </c>
      <c r="B912" t="s">
        <v>783</v>
      </c>
      <c r="C912" t="str">
        <f t="shared" si="112"/>
        <v>Burlington</v>
      </c>
      <c r="D912" t="str">
        <f t="shared" si="113"/>
        <v>Y</v>
      </c>
      <c r="E912" t="s">
        <v>1150</v>
      </c>
      <c r="F912" t="str">
        <f t="shared" si="114"/>
        <v>NEW DONOR -6th</v>
      </c>
      <c r="G912" t="str">
        <f t="shared" si="115"/>
        <v>Marketing</v>
      </c>
      <c r="H912" t="s">
        <v>1070</v>
      </c>
      <c r="I912">
        <f t="shared" si="116"/>
        <v>6</v>
      </c>
      <c r="J912" t="s">
        <v>1054</v>
      </c>
      <c r="K912" s="5">
        <v>50</v>
      </c>
      <c r="L912" t="str">
        <f>Table_DataFromNL[[#This Row],[PROFILECODE]]&amp;"-"&amp;Table_DataFromNL[[#This Row],[RULENAME]]</f>
        <v>CP149-New Donor 6th Visit-Bonus</v>
      </c>
      <c r="M912" t="str">
        <f t="shared" si="117"/>
        <v>CP149-NEW DONOR -6th</v>
      </c>
      <c r="N912" t="e">
        <f t="shared" si="118"/>
        <v>#N/A</v>
      </c>
    </row>
    <row r="913" spans="1:14" hidden="1" x14ac:dyDescent="0.45">
      <c r="A913" t="str">
        <f t="shared" si="119"/>
        <v>CP149-NEW DONOR -7th</v>
      </c>
      <c r="B913" t="s">
        <v>783</v>
      </c>
      <c r="C913" t="str">
        <f t="shared" si="112"/>
        <v>Burlington</v>
      </c>
      <c r="D913" t="str">
        <f t="shared" si="113"/>
        <v>Y</v>
      </c>
      <c r="E913" t="s">
        <v>1150</v>
      </c>
      <c r="F913" t="str">
        <f t="shared" si="114"/>
        <v>NEW DONOR -7th</v>
      </c>
      <c r="G913" t="str">
        <f t="shared" si="115"/>
        <v>Marketing</v>
      </c>
      <c r="H913" t="s">
        <v>1071</v>
      </c>
      <c r="I913">
        <f t="shared" si="116"/>
        <v>7</v>
      </c>
      <c r="J913" t="s">
        <v>1054</v>
      </c>
      <c r="K913" s="5">
        <v>50</v>
      </c>
      <c r="L913" t="str">
        <f>Table_DataFromNL[[#This Row],[PROFILECODE]]&amp;"-"&amp;Table_DataFromNL[[#This Row],[RULENAME]]</f>
        <v>CP149-New Donor 7th Visit-Bonus</v>
      </c>
      <c r="M913" t="str">
        <f t="shared" si="117"/>
        <v>CP149-NEW DONOR -7th</v>
      </c>
      <c r="N913" t="e">
        <f t="shared" si="118"/>
        <v>#N/A</v>
      </c>
    </row>
    <row r="914" spans="1:14" hidden="1" x14ac:dyDescent="0.45">
      <c r="A914" t="str">
        <f t="shared" si="119"/>
        <v>CP149-NEW DONOR -8th</v>
      </c>
      <c r="B914" t="s">
        <v>783</v>
      </c>
      <c r="C914" t="str">
        <f t="shared" si="112"/>
        <v>Burlington</v>
      </c>
      <c r="D914" t="str">
        <f t="shared" si="113"/>
        <v>Y</v>
      </c>
      <c r="E914" t="s">
        <v>1150</v>
      </c>
      <c r="F914" t="str">
        <f t="shared" si="114"/>
        <v>NEW DONOR -8th</v>
      </c>
      <c r="G914" t="str">
        <f t="shared" si="115"/>
        <v>Marketing</v>
      </c>
      <c r="H914" t="s">
        <v>1072</v>
      </c>
      <c r="I914">
        <f t="shared" si="116"/>
        <v>8</v>
      </c>
      <c r="J914" t="s">
        <v>1054</v>
      </c>
      <c r="K914" s="5">
        <v>50</v>
      </c>
      <c r="L914" t="str">
        <f>Table_DataFromNL[[#This Row],[PROFILECODE]]&amp;"-"&amp;Table_DataFromNL[[#This Row],[RULENAME]]</f>
        <v>CP149-New Donor 8th Visit-Bonus</v>
      </c>
      <c r="M914" t="str">
        <f t="shared" si="117"/>
        <v>CP149-NEW DONOR -8th</v>
      </c>
      <c r="N914" t="e">
        <f t="shared" si="118"/>
        <v>#N/A</v>
      </c>
    </row>
    <row r="915" spans="1:14" hidden="1" x14ac:dyDescent="0.45">
      <c r="A915" t="str">
        <f t="shared" si="119"/>
        <v>CP149-Vaccinia - 1st Donation</v>
      </c>
      <c r="B915" t="s">
        <v>783</v>
      </c>
      <c r="C915" t="str">
        <f t="shared" si="112"/>
        <v>Burlington</v>
      </c>
      <c r="D915" t="str">
        <f t="shared" si="113"/>
        <v>Y</v>
      </c>
      <c r="E915" t="s">
        <v>1150</v>
      </c>
      <c r="F915" t="str">
        <f t="shared" si="114"/>
        <v>Vaccinia - 1st Donation</v>
      </c>
      <c r="G915" t="str">
        <f t="shared" si="115"/>
        <v>Specialty</v>
      </c>
      <c r="H915" t="s">
        <v>957</v>
      </c>
      <c r="I915">
        <f t="shared" si="116"/>
        <v>0</v>
      </c>
      <c r="J915" t="s">
        <v>1054</v>
      </c>
      <c r="K915" s="5">
        <v>150</v>
      </c>
      <c r="L915" t="str">
        <f>Table_DataFromNL[[#This Row],[PROFILECODE]]&amp;"-"&amp;Table_DataFromNL[[#This Row],[RULENAME]]</f>
        <v>CP149-Vaccinia - 1st Donation</v>
      </c>
      <c r="M915" t="str">
        <f t="shared" si="117"/>
        <v>CP149-Vaccinia - 1st Donation</v>
      </c>
      <c r="N915" t="str">
        <f t="shared" si="118"/>
        <v>CP149-Vaccinia - 1st Donation</v>
      </c>
    </row>
    <row r="916" spans="1:14" hidden="1" x14ac:dyDescent="0.45">
      <c r="A916" t="str">
        <f t="shared" si="119"/>
        <v>CP149-Vaccinia - 2nd Donation</v>
      </c>
      <c r="B916" t="s">
        <v>783</v>
      </c>
      <c r="C916" t="str">
        <f t="shared" si="112"/>
        <v>Burlington</v>
      </c>
      <c r="D916" t="str">
        <f t="shared" si="113"/>
        <v>Y</v>
      </c>
      <c r="E916" t="s">
        <v>1150</v>
      </c>
      <c r="F916" t="str">
        <f t="shared" si="114"/>
        <v>Vaccinia - 2nd Donation</v>
      </c>
      <c r="G916" t="str">
        <f t="shared" si="115"/>
        <v>Specialty</v>
      </c>
      <c r="H916" t="s">
        <v>958</v>
      </c>
      <c r="I916">
        <f t="shared" si="116"/>
        <v>0</v>
      </c>
      <c r="J916" t="s">
        <v>1054</v>
      </c>
      <c r="K916" s="5">
        <v>250</v>
      </c>
      <c r="L916" t="str">
        <f>Table_DataFromNL[[#This Row],[PROFILECODE]]&amp;"-"&amp;Table_DataFromNL[[#This Row],[RULENAME]]</f>
        <v>CP149-Vaccinia - 2nd Donation</v>
      </c>
      <c r="M916" t="str">
        <f t="shared" si="117"/>
        <v>CP149-Vaccinia - 2nd Donation</v>
      </c>
      <c r="N916" t="str">
        <f t="shared" si="118"/>
        <v>CP149-Vaccinia - 2nd Donation</v>
      </c>
    </row>
    <row r="917" spans="1:14" hidden="1" x14ac:dyDescent="0.45">
      <c r="A917" t="str">
        <f t="shared" si="119"/>
        <v>CP149-Vaccinia - 3rd Donation</v>
      </c>
      <c r="B917" t="s">
        <v>783</v>
      </c>
      <c r="C917" t="str">
        <f t="shared" si="112"/>
        <v>Burlington</v>
      </c>
      <c r="D917" t="str">
        <f t="shared" si="113"/>
        <v>Y</v>
      </c>
      <c r="E917" t="s">
        <v>1150</v>
      </c>
      <c r="F917" t="str">
        <f t="shared" si="114"/>
        <v>Vaccinia - 3rd Donation</v>
      </c>
      <c r="G917" t="str">
        <f t="shared" si="115"/>
        <v>Specialty</v>
      </c>
      <c r="H917" t="s">
        <v>959</v>
      </c>
      <c r="I917">
        <f t="shared" si="116"/>
        <v>0</v>
      </c>
      <c r="J917" t="s">
        <v>1054</v>
      </c>
      <c r="K917" s="5">
        <v>300</v>
      </c>
      <c r="L917" t="str">
        <f>Table_DataFromNL[[#This Row],[PROFILECODE]]&amp;"-"&amp;Table_DataFromNL[[#This Row],[RULENAME]]</f>
        <v>CP149-Vaccinia - 3rd Donation</v>
      </c>
      <c r="M917" t="str">
        <f t="shared" si="117"/>
        <v>CP149-Vaccinia - 3rd Donation</v>
      </c>
      <c r="N917" t="str">
        <f t="shared" si="118"/>
        <v>CP149-Vaccinia - 3rd Donation</v>
      </c>
    </row>
    <row r="918" spans="1:14" hidden="1" x14ac:dyDescent="0.45">
      <c r="A918" t="str">
        <f t="shared" si="119"/>
        <v>CP149-Vaccinia - 4th Donation</v>
      </c>
      <c r="B918" t="s">
        <v>783</v>
      </c>
      <c r="C918" t="str">
        <f t="shared" si="112"/>
        <v>Burlington</v>
      </c>
      <c r="D918" t="str">
        <f t="shared" si="113"/>
        <v>Y</v>
      </c>
      <c r="E918" t="s">
        <v>1150</v>
      </c>
      <c r="F918" t="str">
        <f t="shared" si="114"/>
        <v>Vaccinia - 4th Donation</v>
      </c>
      <c r="G918" t="str">
        <f t="shared" si="115"/>
        <v>Specialty</v>
      </c>
      <c r="H918" t="s">
        <v>960</v>
      </c>
      <c r="I918">
        <f t="shared" si="116"/>
        <v>0</v>
      </c>
      <c r="J918" t="s">
        <v>1054</v>
      </c>
      <c r="K918" s="5">
        <v>300</v>
      </c>
      <c r="L918" t="str">
        <f>Table_DataFromNL[[#This Row],[PROFILECODE]]&amp;"-"&amp;Table_DataFromNL[[#This Row],[RULENAME]]</f>
        <v>CP149-Vaccinia - 4th Donation</v>
      </c>
      <c r="M918" t="str">
        <f t="shared" si="117"/>
        <v>CP149-Vaccinia - 4th Donation</v>
      </c>
      <c r="N918" t="str">
        <f t="shared" si="118"/>
        <v>CP149-Vaccinia - 4th Donation</v>
      </c>
    </row>
    <row r="919" spans="1:14" hidden="1" x14ac:dyDescent="0.45">
      <c r="A919" t="str">
        <f t="shared" si="119"/>
        <v>CP149-1A_LAND_PAGE_55USD</v>
      </c>
      <c r="B919" t="s">
        <v>783</v>
      </c>
      <c r="C919" t="str">
        <f t="shared" si="112"/>
        <v>Burlington</v>
      </c>
      <c r="D919" t="str">
        <f t="shared" si="113"/>
        <v>Y</v>
      </c>
      <c r="E919" t="s">
        <v>1150</v>
      </c>
      <c r="F919" t="str">
        <f t="shared" si="114"/>
        <v>1A_LAND_PAGE_55USD</v>
      </c>
      <c r="G919">
        <f t="shared" si="115"/>
        <v>0</v>
      </c>
      <c r="H919" t="s">
        <v>1131</v>
      </c>
      <c r="I919">
        <f t="shared" si="116"/>
        <v>0</v>
      </c>
      <c r="J919" t="s">
        <v>1074</v>
      </c>
      <c r="K919" s="5">
        <v>55</v>
      </c>
      <c r="L919" t="str">
        <f>Table_DataFromNL[[#This Row],[PROFILECODE]]&amp;"-"&amp;Table_DataFromNL[[#This Row],[RULENAME]]</f>
        <v>CP149-1A_LAND_PAGE_55USD</v>
      </c>
      <c r="M919" t="e">
        <f t="shared" si="117"/>
        <v>#N/A</v>
      </c>
      <c r="N919" t="e">
        <f t="shared" si="118"/>
        <v>#N/A</v>
      </c>
    </row>
    <row r="920" spans="1:14" hidden="1" x14ac:dyDescent="0.45">
      <c r="A920" t="str">
        <f t="shared" si="119"/>
        <v>CP149-1B_KEDLeague_Promo_5USD</v>
      </c>
      <c r="B920" t="s">
        <v>783</v>
      </c>
      <c r="C920" t="str">
        <f t="shared" si="112"/>
        <v>Burlington</v>
      </c>
      <c r="D920" t="str">
        <f t="shared" si="113"/>
        <v>Y</v>
      </c>
      <c r="E920" t="s">
        <v>1150</v>
      </c>
      <c r="F920" t="str">
        <f t="shared" si="114"/>
        <v>1B_KEDLeague_Promo_5USD</v>
      </c>
      <c r="G920">
        <f t="shared" si="115"/>
        <v>0</v>
      </c>
      <c r="H920" t="s">
        <v>1073</v>
      </c>
      <c r="I920">
        <f t="shared" si="116"/>
        <v>0</v>
      </c>
      <c r="J920" t="s">
        <v>1074</v>
      </c>
      <c r="K920" s="5">
        <v>5</v>
      </c>
      <c r="L920" t="str">
        <f>Table_DataFromNL[[#This Row],[PROFILECODE]]&amp;"-"&amp;Table_DataFromNL[[#This Row],[RULENAME]]</f>
        <v>CP149-1B_KEDLeague_Promo_5USD</v>
      </c>
      <c r="M920" t="e">
        <f t="shared" si="117"/>
        <v>#N/A</v>
      </c>
      <c r="N920" t="e">
        <f t="shared" si="118"/>
        <v>#N/A</v>
      </c>
    </row>
    <row r="921" spans="1:14" hidden="1" x14ac:dyDescent="0.45">
      <c r="A921" t="str">
        <f t="shared" si="119"/>
        <v>CP149-CALL_10</v>
      </c>
      <c r="B921" t="s">
        <v>783</v>
      </c>
      <c r="C921" t="str">
        <f t="shared" si="112"/>
        <v>Burlington</v>
      </c>
      <c r="D921" t="str">
        <f t="shared" si="113"/>
        <v>Y</v>
      </c>
      <c r="E921" t="s">
        <v>1150</v>
      </c>
      <c r="F921" t="str">
        <f t="shared" si="114"/>
        <v>CALL_10</v>
      </c>
      <c r="G921">
        <f t="shared" si="115"/>
        <v>0</v>
      </c>
      <c r="H921" t="s">
        <v>1075</v>
      </c>
      <c r="I921">
        <f t="shared" si="116"/>
        <v>0</v>
      </c>
      <c r="J921" t="s">
        <v>1074</v>
      </c>
      <c r="K921" s="5">
        <v>10</v>
      </c>
      <c r="L921" t="str">
        <f>Table_DataFromNL[[#This Row],[PROFILECODE]]&amp;"-"&amp;Table_DataFromNL[[#This Row],[RULENAME]]</f>
        <v>CP149-CALL_10</v>
      </c>
      <c r="M921" t="e">
        <f t="shared" si="117"/>
        <v>#N/A</v>
      </c>
      <c r="N921" t="e">
        <f t="shared" si="118"/>
        <v>#N/A</v>
      </c>
    </row>
    <row r="922" spans="1:14" hidden="1" x14ac:dyDescent="0.45">
      <c r="A922" t="str">
        <f t="shared" si="119"/>
        <v>CP149-CALL_15</v>
      </c>
      <c r="B922" t="s">
        <v>783</v>
      </c>
      <c r="C922" t="str">
        <f t="shared" si="112"/>
        <v>Burlington</v>
      </c>
      <c r="D922" t="str">
        <f t="shared" si="113"/>
        <v>Y</v>
      </c>
      <c r="E922" t="s">
        <v>1150</v>
      </c>
      <c r="F922" t="str">
        <f t="shared" si="114"/>
        <v>CALL_15</v>
      </c>
      <c r="G922">
        <f t="shared" si="115"/>
        <v>0</v>
      </c>
      <c r="H922" t="s">
        <v>1076</v>
      </c>
      <c r="I922">
        <f t="shared" si="116"/>
        <v>0</v>
      </c>
      <c r="J922" t="s">
        <v>1074</v>
      </c>
      <c r="K922" s="5">
        <v>15</v>
      </c>
      <c r="L922" t="str">
        <f>Table_DataFromNL[[#This Row],[PROFILECODE]]&amp;"-"&amp;Table_DataFromNL[[#This Row],[RULENAME]]</f>
        <v>CP149-CALL_15</v>
      </c>
      <c r="M922" t="e">
        <f t="shared" si="117"/>
        <v>#N/A</v>
      </c>
      <c r="N922" t="e">
        <f t="shared" si="118"/>
        <v>#N/A</v>
      </c>
    </row>
    <row r="923" spans="1:14" hidden="1" x14ac:dyDescent="0.45">
      <c r="A923" t="str">
        <f t="shared" si="119"/>
        <v>CP149-CALL_25</v>
      </c>
      <c r="B923" t="s">
        <v>783</v>
      </c>
      <c r="C923" t="str">
        <f t="shared" si="112"/>
        <v>Burlington</v>
      </c>
      <c r="D923" t="str">
        <f t="shared" si="113"/>
        <v>Y</v>
      </c>
      <c r="E923" t="s">
        <v>1150</v>
      </c>
      <c r="F923" t="str">
        <f t="shared" si="114"/>
        <v>CALL_25</v>
      </c>
      <c r="G923">
        <f t="shared" si="115"/>
        <v>0</v>
      </c>
      <c r="H923" t="s">
        <v>1077</v>
      </c>
      <c r="I923">
        <f t="shared" si="116"/>
        <v>0</v>
      </c>
      <c r="J923" t="s">
        <v>1074</v>
      </c>
      <c r="K923" s="5">
        <v>25</v>
      </c>
      <c r="L923" t="str">
        <f>Table_DataFromNL[[#This Row],[PROFILECODE]]&amp;"-"&amp;Table_DataFromNL[[#This Row],[RULENAME]]</f>
        <v>CP149-CALL_25</v>
      </c>
      <c r="M923" t="e">
        <f t="shared" si="117"/>
        <v>#N/A</v>
      </c>
      <c r="N923" t="e">
        <f t="shared" si="118"/>
        <v>#N/A</v>
      </c>
    </row>
    <row r="924" spans="1:14" hidden="1" x14ac:dyDescent="0.45">
      <c r="A924" t="str">
        <f t="shared" si="119"/>
        <v>CP149-CALL_5</v>
      </c>
      <c r="B924" t="s">
        <v>783</v>
      </c>
      <c r="C924" t="str">
        <f t="shared" si="112"/>
        <v>Burlington</v>
      </c>
      <c r="D924" t="str">
        <f t="shared" si="113"/>
        <v>Y</v>
      </c>
      <c r="E924" t="s">
        <v>1150</v>
      </c>
      <c r="F924" t="str">
        <f t="shared" si="114"/>
        <v>CALL_5</v>
      </c>
      <c r="G924">
        <f t="shared" si="115"/>
        <v>0</v>
      </c>
      <c r="H924" t="s">
        <v>1078</v>
      </c>
      <c r="I924">
        <f t="shared" si="116"/>
        <v>0</v>
      </c>
      <c r="J924" t="s">
        <v>1074</v>
      </c>
      <c r="K924" s="5">
        <v>5</v>
      </c>
      <c r="L924" t="str">
        <f>Table_DataFromNL[[#This Row],[PROFILECODE]]&amp;"-"&amp;Table_DataFromNL[[#This Row],[RULENAME]]</f>
        <v>CP149-CALL_5</v>
      </c>
      <c r="M924" t="e">
        <f t="shared" si="117"/>
        <v>#N/A</v>
      </c>
      <c r="N924" t="e">
        <f t="shared" si="118"/>
        <v>#N/A</v>
      </c>
    </row>
    <row r="925" spans="1:14" hidden="1" x14ac:dyDescent="0.45">
      <c r="A925" t="str">
        <f t="shared" si="119"/>
        <v>CP149-CMV Lapsed $15 Twice</v>
      </c>
      <c r="B925" t="s">
        <v>783</v>
      </c>
      <c r="C925" t="str">
        <f t="shared" si="112"/>
        <v>Burlington</v>
      </c>
      <c r="D925" t="str">
        <f t="shared" si="113"/>
        <v>Y</v>
      </c>
      <c r="E925" t="s">
        <v>1150</v>
      </c>
      <c r="F925" t="str">
        <f t="shared" si="114"/>
        <v>CMV Lapsed $15 Twice</v>
      </c>
      <c r="G925">
        <f t="shared" si="115"/>
        <v>0</v>
      </c>
      <c r="H925" t="s">
        <v>1079</v>
      </c>
      <c r="I925">
        <f t="shared" si="116"/>
        <v>0</v>
      </c>
      <c r="J925" t="s">
        <v>1074</v>
      </c>
      <c r="K925" s="5">
        <v>15</v>
      </c>
      <c r="L925" t="str">
        <f>Table_DataFromNL[[#This Row],[PROFILECODE]]&amp;"-"&amp;Table_DataFromNL[[#This Row],[RULENAME]]</f>
        <v>CP149-CMV Lapsed $15 Twice</v>
      </c>
      <c r="M925" t="e">
        <f t="shared" si="117"/>
        <v>#N/A</v>
      </c>
      <c r="N925" t="e">
        <f t="shared" si="118"/>
        <v>#N/A</v>
      </c>
    </row>
    <row r="926" spans="1:14" hidden="1" x14ac:dyDescent="0.45">
      <c r="A926" t="str">
        <f t="shared" si="119"/>
        <v>CP149-Community</v>
      </c>
      <c r="B926" t="s">
        <v>783</v>
      </c>
      <c r="C926" t="str">
        <f t="shared" si="112"/>
        <v>Burlington</v>
      </c>
      <c r="D926" t="str">
        <f t="shared" si="113"/>
        <v>Y</v>
      </c>
      <c r="E926" t="s">
        <v>1150</v>
      </c>
      <c r="F926" t="str">
        <f t="shared" si="114"/>
        <v>Community</v>
      </c>
      <c r="G926">
        <f t="shared" si="115"/>
        <v>0</v>
      </c>
      <c r="H926" t="s">
        <v>1080</v>
      </c>
      <c r="I926">
        <f t="shared" si="116"/>
        <v>0</v>
      </c>
      <c r="J926" t="s">
        <v>1074</v>
      </c>
      <c r="K926" s="5">
        <v>5</v>
      </c>
      <c r="L926" t="str">
        <f>Table_DataFromNL[[#This Row],[PROFILECODE]]&amp;"-"&amp;Table_DataFromNL[[#This Row],[RULENAME]]</f>
        <v>CP149-Community</v>
      </c>
      <c r="M926" t="e">
        <f t="shared" si="117"/>
        <v>#N/A</v>
      </c>
      <c r="N926" t="e">
        <f t="shared" si="118"/>
        <v>#N/A</v>
      </c>
    </row>
    <row r="927" spans="1:14" hidden="1" x14ac:dyDescent="0.45">
      <c r="A927" t="str">
        <f t="shared" si="119"/>
        <v>CP149-EMPLOYEE_BONUS_8MONTH_80USD</v>
      </c>
      <c r="B927" t="s">
        <v>783</v>
      </c>
      <c r="C927" t="str">
        <f t="shared" si="112"/>
        <v>Burlington</v>
      </c>
      <c r="D927" t="str">
        <f t="shared" si="113"/>
        <v>Y</v>
      </c>
      <c r="E927" t="s">
        <v>1150</v>
      </c>
      <c r="F927" t="str">
        <f t="shared" si="114"/>
        <v>EMPLOYEE_BONUS_8MONTH_80USD</v>
      </c>
      <c r="G927">
        <f t="shared" si="115"/>
        <v>0</v>
      </c>
      <c r="H927" t="s">
        <v>1084</v>
      </c>
      <c r="I927">
        <f t="shared" si="116"/>
        <v>0</v>
      </c>
      <c r="J927" t="s">
        <v>1074</v>
      </c>
      <c r="K927" s="5">
        <v>80</v>
      </c>
      <c r="L927" t="str">
        <f>Table_DataFromNL[[#This Row],[PROFILECODE]]&amp;"-"&amp;Table_DataFromNL[[#This Row],[RULENAME]]</f>
        <v>CP149-EMPLOYEE_BONUS_8MONTH_80USD</v>
      </c>
      <c r="M927" t="e">
        <f t="shared" si="117"/>
        <v>#N/A</v>
      </c>
      <c r="N927" t="e">
        <f t="shared" si="118"/>
        <v>#N/A</v>
      </c>
    </row>
    <row r="928" spans="1:14" hidden="1" x14ac:dyDescent="0.45">
      <c r="A928" t="str">
        <f t="shared" si="119"/>
        <v>CP149-HANGER_RECRUIT_5USD_once</v>
      </c>
      <c r="B928" t="s">
        <v>783</v>
      </c>
      <c r="C928" t="str">
        <f t="shared" si="112"/>
        <v>Burlington</v>
      </c>
      <c r="D928" t="str">
        <f t="shared" si="113"/>
        <v>Y</v>
      </c>
      <c r="E928" t="s">
        <v>1150</v>
      </c>
      <c r="F928" t="str">
        <f t="shared" si="114"/>
        <v>HANGER_RECRUIT_5USD_once</v>
      </c>
      <c r="G928">
        <f t="shared" si="115"/>
        <v>0</v>
      </c>
      <c r="H928" t="s">
        <v>1085</v>
      </c>
      <c r="I928">
        <f t="shared" si="116"/>
        <v>0</v>
      </c>
      <c r="J928" t="s">
        <v>1074</v>
      </c>
      <c r="K928" s="5">
        <v>5</v>
      </c>
      <c r="L928" t="str">
        <f>Table_DataFromNL[[#This Row],[PROFILECODE]]&amp;"-"&amp;Table_DataFromNL[[#This Row],[RULENAME]]</f>
        <v>CP149-HANGER_RECRUIT_5USD_once</v>
      </c>
      <c r="M928" t="e">
        <f t="shared" si="117"/>
        <v>#N/A</v>
      </c>
      <c r="N928" t="e">
        <f t="shared" si="118"/>
        <v>#N/A</v>
      </c>
    </row>
    <row r="929" spans="1:14" hidden="1" x14ac:dyDescent="0.45">
      <c r="A929" t="str">
        <f t="shared" si="119"/>
        <v>CP149-Immunization Boost Payment</v>
      </c>
      <c r="B929" t="s">
        <v>783</v>
      </c>
      <c r="C929" t="str">
        <f t="shared" si="112"/>
        <v>Burlington</v>
      </c>
      <c r="D929" t="str">
        <f t="shared" si="113"/>
        <v>Y</v>
      </c>
      <c r="E929" t="s">
        <v>1150</v>
      </c>
      <c r="F929" t="str">
        <f t="shared" si="114"/>
        <v>Immunization Boost Payment</v>
      </c>
      <c r="G929">
        <f t="shared" si="115"/>
        <v>0</v>
      </c>
      <c r="H929" t="s">
        <v>1086</v>
      </c>
      <c r="I929">
        <f t="shared" si="116"/>
        <v>0</v>
      </c>
      <c r="J929" t="s">
        <v>1074</v>
      </c>
      <c r="K929" s="5">
        <v>25</v>
      </c>
      <c r="L929" t="str">
        <f>Table_DataFromNL[[#This Row],[PROFILECODE]]&amp;"-"&amp;Table_DataFromNL[[#This Row],[RULENAME]]</f>
        <v>CP149-Immunization Boost Payment</v>
      </c>
      <c r="M929" t="e">
        <f t="shared" si="117"/>
        <v>#N/A</v>
      </c>
      <c r="N929" t="e">
        <f t="shared" si="118"/>
        <v>#N/A</v>
      </c>
    </row>
    <row r="930" spans="1:14" hidden="1" x14ac:dyDescent="0.45">
      <c r="A930" t="str">
        <f t="shared" si="119"/>
        <v>CP149-Immunization Series Payment</v>
      </c>
      <c r="B930" t="s">
        <v>783</v>
      </c>
      <c r="C930" t="str">
        <f t="shared" si="112"/>
        <v>Burlington</v>
      </c>
      <c r="D930" t="str">
        <f t="shared" si="113"/>
        <v>Y</v>
      </c>
      <c r="E930" t="s">
        <v>1150</v>
      </c>
      <c r="F930" t="str">
        <f t="shared" si="114"/>
        <v>Immunization Series Payment</v>
      </c>
      <c r="G930">
        <f t="shared" si="115"/>
        <v>0</v>
      </c>
      <c r="H930" t="s">
        <v>1087</v>
      </c>
      <c r="I930">
        <f t="shared" si="116"/>
        <v>0</v>
      </c>
      <c r="J930" t="s">
        <v>1074</v>
      </c>
      <c r="K930" s="5">
        <v>100</v>
      </c>
      <c r="L930" t="str">
        <f>Table_DataFromNL[[#This Row],[PROFILECODE]]&amp;"-"&amp;Table_DataFromNL[[#This Row],[RULENAME]]</f>
        <v>CP149-Immunization Series Payment</v>
      </c>
      <c r="M930" t="e">
        <f t="shared" si="117"/>
        <v>#N/A</v>
      </c>
      <c r="N930" t="e">
        <f t="shared" si="118"/>
        <v>#N/A</v>
      </c>
    </row>
    <row r="931" spans="1:14" hidden="1" x14ac:dyDescent="0.45">
      <c r="A931" t="str">
        <f t="shared" si="119"/>
        <v>CP149-Inconv Fee $20-$50-Comment Req'd</v>
      </c>
      <c r="B931" t="s">
        <v>783</v>
      </c>
      <c r="C931" t="str">
        <f t="shared" si="112"/>
        <v>Burlington</v>
      </c>
      <c r="D931" t="str">
        <f t="shared" si="113"/>
        <v>Y</v>
      </c>
      <c r="E931" t="s">
        <v>1150</v>
      </c>
      <c r="F931" t="str">
        <f t="shared" si="114"/>
        <v>Inconv Fee $20-$50-Comment Req'd</v>
      </c>
      <c r="G931">
        <f t="shared" si="115"/>
        <v>0</v>
      </c>
      <c r="H931" t="s">
        <v>1088</v>
      </c>
      <c r="I931">
        <f t="shared" si="116"/>
        <v>0</v>
      </c>
      <c r="J931" t="s">
        <v>1074</v>
      </c>
      <c r="K931" s="5">
        <v>50</v>
      </c>
      <c r="L931" t="str">
        <f>Table_DataFromNL[[#This Row],[PROFILECODE]]&amp;"-"&amp;Table_DataFromNL[[#This Row],[RULENAME]]</f>
        <v>CP149-Inconv Fee $20-$50-Comment Req'd</v>
      </c>
      <c r="M931" t="e">
        <f t="shared" si="117"/>
        <v>#N/A</v>
      </c>
      <c r="N931" t="e">
        <f t="shared" si="118"/>
        <v>#N/A</v>
      </c>
    </row>
    <row r="932" spans="1:14" hidden="1" x14ac:dyDescent="0.45">
      <c r="A932" t="str">
        <f t="shared" si="119"/>
        <v>CP149-Inconv Fee $5-$20-Comment Req'd</v>
      </c>
      <c r="B932" t="s">
        <v>783</v>
      </c>
      <c r="C932" t="str">
        <f t="shared" si="112"/>
        <v>Burlington</v>
      </c>
      <c r="D932" t="str">
        <f t="shared" si="113"/>
        <v>Y</v>
      </c>
      <c r="E932" t="s">
        <v>1150</v>
      </c>
      <c r="F932" t="str">
        <f t="shared" si="114"/>
        <v>Inconv Fee $5-$20-Comment Req'd</v>
      </c>
      <c r="G932">
        <f t="shared" si="115"/>
        <v>0</v>
      </c>
      <c r="H932" t="s">
        <v>1089</v>
      </c>
      <c r="I932">
        <f t="shared" si="116"/>
        <v>0</v>
      </c>
      <c r="J932" t="s">
        <v>1074</v>
      </c>
      <c r="K932" s="5">
        <v>20</v>
      </c>
      <c r="L932" t="str">
        <f>Table_DataFromNL[[#This Row],[PROFILECODE]]&amp;"-"&amp;Table_DataFromNL[[#This Row],[RULENAME]]</f>
        <v>CP149-Inconv Fee $5-$20-Comment Req'd</v>
      </c>
      <c r="M932" t="e">
        <f t="shared" si="117"/>
        <v>#N/A</v>
      </c>
      <c r="N932" t="e">
        <f t="shared" si="118"/>
        <v>#N/A</v>
      </c>
    </row>
    <row r="933" spans="1:14" hidden="1" x14ac:dyDescent="0.45">
      <c r="A933" t="str">
        <f t="shared" si="119"/>
        <v>CP149-Inconv Fee$50-$100-Comment Req'd</v>
      </c>
      <c r="B933" t="s">
        <v>783</v>
      </c>
      <c r="C933" t="str">
        <f t="shared" si="112"/>
        <v>Burlington</v>
      </c>
      <c r="D933" t="str">
        <f t="shared" si="113"/>
        <v>Y</v>
      </c>
      <c r="E933" t="s">
        <v>1150</v>
      </c>
      <c r="F933" t="str">
        <f t="shared" si="114"/>
        <v>Inconv Fee$50-$100-Comment Req'd</v>
      </c>
      <c r="G933">
        <f t="shared" si="115"/>
        <v>0</v>
      </c>
      <c r="H933" t="s">
        <v>1090</v>
      </c>
      <c r="I933">
        <f t="shared" si="116"/>
        <v>0</v>
      </c>
      <c r="J933" t="s">
        <v>1074</v>
      </c>
      <c r="K933" s="5">
        <v>100</v>
      </c>
      <c r="L933" t="str">
        <f>Table_DataFromNL[[#This Row],[PROFILECODE]]&amp;"-"&amp;Table_DataFromNL[[#This Row],[RULENAME]]</f>
        <v>CP149-Inconv Fee$50-$100-Comment Req'd</v>
      </c>
      <c r="M933" t="e">
        <f t="shared" si="117"/>
        <v>#N/A</v>
      </c>
      <c r="N933" t="e">
        <f t="shared" si="118"/>
        <v>#N/A</v>
      </c>
    </row>
    <row r="934" spans="1:14" hidden="1" x14ac:dyDescent="0.45">
      <c r="A934" t="str">
        <f t="shared" si="119"/>
        <v>CP149-NSP_ LAPSEDONOR_50_Twice</v>
      </c>
      <c r="B934" t="s">
        <v>783</v>
      </c>
      <c r="C934" t="str">
        <f t="shared" si="112"/>
        <v>Burlington</v>
      </c>
      <c r="D934" t="str">
        <f t="shared" si="113"/>
        <v>Y</v>
      </c>
      <c r="E934" t="s">
        <v>1150</v>
      </c>
      <c r="F934" t="str">
        <f t="shared" si="114"/>
        <v>NSP_ LAPSEDONOR_50_Twice</v>
      </c>
      <c r="G934">
        <f t="shared" si="115"/>
        <v>0</v>
      </c>
      <c r="H934" t="s">
        <v>1091</v>
      </c>
      <c r="I934">
        <f t="shared" si="116"/>
        <v>0</v>
      </c>
      <c r="J934" t="s">
        <v>1074</v>
      </c>
      <c r="K934" s="5">
        <v>50</v>
      </c>
      <c r="L934" t="str">
        <f>Table_DataFromNL[[#This Row],[PROFILECODE]]&amp;"-"&amp;Table_DataFromNL[[#This Row],[RULENAME]]</f>
        <v>CP149-NSP_ LAPSEDONOR_50_Twice</v>
      </c>
      <c r="M934" t="e">
        <f t="shared" si="117"/>
        <v>#N/A</v>
      </c>
      <c r="N934" t="e">
        <f t="shared" si="118"/>
        <v>#N/A</v>
      </c>
    </row>
    <row r="935" spans="1:14" hidden="1" x14ac:dyDescent="0.45">
      <c r="A935" t="str">
        <f t="shared" si="119"/>
        <v>CP149-NSP_LD_25_2X</v>
      </c>
      <c r="B935" t="s">
        <v>783</v>
      </c>
      <c r="C935" t="str">
        <f t="shared" si="112"/>
        <v>Burlington</v>
      </c>
      <c r="D935" t="str">
        <f t="shared" si="113"/>
        <v>Y</v>
      </c>
      <c r="E935" t="s">
        <v>1150</v>
      </c>
      <c r="F935" t="str">
        <f t="shared" si="114"/>
        <v>NSP_LD_25_2X</v>
      </c>
      <c r="G935">
        <f t="shared" si="115"/>
        <v>0</v>
      </c>
      <c r="H935" t="s">
        <v>1092</v>
      </c>
      <c r="I935">
        <f t="shared" si="116"/>
        <v>0</v>
      </c>
      <c r="J935" t="s">
        <v>1074</v>
      </c>
      <c r="K935" s="5">
        <v>25</v>
      </c>
      <c r="L935" t="str">
        <f>Table_DataFromNL[[#This Row],[PROFILECODE]]&amp;"-"&amp;Table_DataFromNL[[#This Row],[RULENAME]]</f>
        <v>CP149-NSP_LD_25_2X</v>
      </c>
      <c r="M935" t="e">
        <f t="shared" si="117"/>
        <v>#N/A</v>
      </c>
      <c r="N935" t="e">
        <f t="shared" si="118"/>
        <v>#N/A</v>
      </c>
    </row>
    <row r="936" spans="1:14" hidden="1" x14ac:dyDescent="0.45">
      <c r="A936" t="str">
        <f t="shared" si="119"/>
        <v>CP149-NSP_LD_50_1X</v>
      </c>
      <c r="B936" t="s">
        <v>783</v>
      </c>
      <c r="C936" t="str">
        <f t="shared" si="112"/>
        <v>Burlington</v>
      </c>
      <c r="D936" t="str">
        <f t="shared" si="113"/>
        <v>Y</v>
      </c>
      <c r="E936" t="s">
        <v>1150</v>
      </c>
      <c r="F936" t="str">
        <f t="shared" si="114"/>
        <v>NSP_LD_50_1X</v>
      </c>
      <c r="G936">
        <f t="shared" si="115"/>
        <v>0</v>
      </c>
      <c r="H936" t="s">
        <v>1093</v>
      </c>
      <c r="I936">
        <f t="shared" si="116"/>
        <v>0</v>
      </c>
      <c r="J936" t="s">
        <v>1074</v>
      </c>
      <c r="K936" s="5">
        <v>50</v>
      </c>
      <c r="L936" t="str">
        <f>Table_DataFromNL[[#This Row],[PROFILECODE]]&amp;"-"&amp;Table_DataFromNL[[#This Row],[RULENAME]]</f>
        <v>CP149-NSP_LD_50_1X</v>
      </c>
      <c r="M936" t="e">
        <f t="shared" si="117"/>
        <v>#N/A</v>
      </c>
      <c r="N936" t="e">
        <f t="shared" si="118"/>
        <v>#N/A</v>
      </c>
    </row>
    <row r="937" spans="1:14" hidden="1" x14ac:dyDescent="0.45">
      <c r="A937" t="str">
        <f t="shared" si="119"/>
        <v>CP149-NSP_ORPHAN_100_once</v>
      </c>
      <c r="B937" t="s">
        <v>783</v>
      </c>
      <c r="C937" t="str">
        <f t="shared" si="112"/>
        <v>Burlington</v>
      </c>
      <c r="D937" t="str">
        <f t="shared" si="113"/>
        <v>Y</v>
      </c>
      <c r="E937" t="s">
        <v>1150</v>
      </c>
      <c r="F937" t="str">
        <f t="shared" si="114"/>
        <v>NSP_ORPHAN_100_once</v>
      </c>
      <c r="G937">
        <f t="shared" si="115"/>
        <v>0</v>
      </c>
      <c r="H937" t="s">
        <v>1094</v>
      </c>
      <c r="I937">
        <f t="shared" si="116"/>
        <v>0</v>
      </c>
      <c r="J937" t="s">
        <v>1074</v>
      </c>
      <c r="K937" s="5">
        <v>100</v>
      </c>
      <c r="L937" t="str">
        <f>Table_DataFromNL[[#This Row],[PROFILECODE]]&amp;"-"&amp;Table_DataFromNL[[#This Row],[RULENAME]]</f>
        <v>CP149-NSP_ORPHAN_100_once</v>
      </c>
      <c r="M937" t="e">
        <f t="shared" si="117"/>
        <v>#N/A</v>
      </c>
      <c r="N937" t="e">
        <f t="shared" si="118"/>
        <v>#N/A</v>
      </c>
    </row>
    <row r="938" spans="1:14" hidden="1" x14ac:dyDescent="0.45">
      <c r="A938" t="str">
        <f t="shared" si="119"/>
        <v>CP149-Referral - Vaccinia</v>
      </c>
      <c r="B938" t="s">
        <v>783</v>
      </c>
      <c r="C938" t="str">
        <f t="shared" si="112"/>
        <v>Burlington</v>
      </c>
      <c r="D938" t="str">
        <f t="shared" si="113"/>
        <v>Y</v>
      </c>
      <c r="E938" t="s">
        <v>1150</v>
      </c>
      <c r="F938" t="str">
        <f t="shared" si="114"/>
        <v>Referral - Vaccinia</v>
      </c>
      <c r="G938">
        <f t="shared" si="115"/>
        <v>0</v>
      </c>
      <c r="H938" t="s">
        <v>1135</v>
      </c>
      <c r="I938">
        <f t="shared" si="116"/>
        <v>0</v>
      </c>
      <c r="J938" t="s">
        <v>1074</v>
      </c>
      <c r="K938" s="5">
        <v>200</v>
      </c>
      <c r="L938" t="str">
        <f>Table_DataFromNL[[#This Row],[PROFILECODE]]&amp;"-"&amp;Table_DataFromNL[[#This Row],[RULENAME]]</f>
        <v>CP149-Referral - Vaccinia</v>
      </c>
      <c r="M938" t="e">
        <f t="shared" si="117"/>
        <v>#N/A</v>
      </c>
      <c r="N938" t="e">
        <f t="shared" si="118"/>
        <v>#N/A</v>
      </c>
    </row>
    <row r="939" spans="1:14" hidden="1" x14ac:dyDescent="0.45">
      <c r="A939" t="str">
        <f t="shared" si="119"/>
        <v>CP149-Restick</v>
      </c>
      <c r="B939" t="s">
        <v>783</v>
      </c>
      <c r="C939" t="str">
        <f t="shared" si="112"/>
        <v>Burlington</v>
      </c>
      <c r="D939" t="str">
        <f t="shared" si="113"/>
        <v>Y</v>
      </c>
      <c r="E939" t="s">
        <v>1150</v>
      </c>
      <c r="F939" t="str">
        <f t="shared" si="114"/>
        <v>Restick</v>
      </c>
      <c r="G939">
        <f t="shared" si="115"/>
        <v>0</v>
      </c>
      <c r="H939" t="s">
        <v>1096</v>
      </c>
      <c r="I939">
        <f t="shared" si="116"/>
        <v>0</v>
      </c>
      <c r="J939" t="s">
        <v>1074</v>
      </c>
      <c r="K939" s="5">
        <v>5</v>
      </c>
      <c r="L939" t="str">
        <f>Table_DataFromNL[[#This Row],[PROFILECODE]]&amp;"-"&amp;Table_DataFromNL[[#This Row],[RULENAME]]</f>
        <v>CP149-Restick</v>
      </c>
      <c r="M939" t="e">
        <f t="shared" si="117"/>
        <v>#N/A</v>
      </c>
      <c r="N939" t="e">
        <f t="shared" si="118"/>
        <v>#N/A</v>
      </c>
    </row>
    <row r="940" spans="1:14" hidden="1" x14ac:dyDescent="0.45">
      <c r="A940" t="str">
        <f t="shared" si="119"/>
        <v>CP149-SCRATCH_1000_USD</v>
      </c>
      <c r="B940" t="s">
        <v>783</v>
      </c>
      <c r="C940" t="str">
        <f t="shared" si="112"/>
        <v>Burlington</v>
      </c>
      <c r="D940" t="str">
        <f t="shared" si="113"/>
        <v>Y</v>
      </c>
      <c r="E940" t="s">
        <v>1150</v>
      </c>
      <c r="F940" t="str">
        <f t="shared" si="114"/>
        <v>SCRATCH_1000_USD</v>
      </c>
      <c r="G940">
        <f t="shared" si="115"/>
        <v>0</v>
      </c>
      <c r="H940" t="s">
        <v>1097</v>
      </c>
      <c r="I940">
        <f t="shared" si="116"/>
        <v>0</v>
      </c>
      <c r="J940" t="s">
        <v>1074</v>
      </c>
      <c r="K940" s="5">
        <v>1000</v>
      </c>
      <c r="L940" t="str">
        <f>Table_DataFromNL[[#This Row],[PROFILECODE]]&amp;"-"&amp;Table_DataFromNL[[#This Row],[RULENAME]]</f>
        <v>CP149-SCRATCH_1000_USD</v>
      </c>
      <c r="M940" t="e">
        <f t="shared" si="117"/>
        <v>#N/A</v>
      </c>
      <c r="N940" t="e">
        <f t="shared" si="118"/>
        <v>#N/A</v>
      </c>
    </row>
    <row r="941" spans="1:14" hidden="1" x14ac:dyDescent="0.45">
      <c r="A941" t="str">
        <f t="shared" si="119"/>
        <v>CP149-SCRATCH_100_USD</v>
      </c>
      <c r="B941" t="s">
        <v>783</v>
      </c>
      <c r="C941" t="str">
        <f t="shared" si="112"/>
        <v>Burlington</v>
      </c>
      <c r="D941" t="str">
        <f t="shared" si="113"/>
        <v>Y</v>
      </c>
      <c r="E941" t="s">
        <v>1150</v>
      </c>
      <c r="F941" t="str">
        <f t="shared" si="114"/>
        <v>SCRATCH_100_USD</v>
      </c>
      <c r="G941">
        <f t="shared" si="115"/>
        <v>0</v>
      </c>
      <c r="H941" t="s">
        <v>1098</v>
      </c>
      <c r="I941">
        <f t="shared" si="116"/>
        <v>0</v>
      </c>
      <c r="J941" t="s">
        <v>1074</v>
      </c>
      <c r="K941" s="5">
        <v>100</v>
      </c>
      <c r="L941" t="str">
        <f>Table_DataFromNL[[#This Row],[PROFILECODE]]&amp;"-"&amp;Table_DataFromNL[[#This Row],[RULENAME]]</f>
        <v>CP149-SCRATCH_100_USD</v>
      </c>
      <c r="M941" t="e">
        <f t="shared" si="117"/>
        <v>#N/A</v>
      </c>
      <c r="N941" t="e">
        <f t="shared" si="118"/>
        <v>#N/A</v>
      </c>
    </row>
    <row r="942" spans="1:14" hidden="1" x14ac:dyDescent="0.45">
      <c r="A942" t="str">
        <f t="shared" si="119"/>
        <v>CP149-SCRATCH_10_USD</v>
      </c>
      <c r="B942" t="s">
        <v>783</v>
      </c>
      <c r="C942" t="str">
        <f t="shared" si="112"/>
        <v>Burlington</v>
      </c>
      <c r="D942" t="str">
        <f t="shared" si="113"/>
        <v>Y</v>
      </c>
      <c r="E942" t="s">
        <v>1150</v>
      </c>
      <c r="F942" t="str">
        <f t="shared" si="114"/>
        <v>SCRATCH_10_USD</v>
      </c>
      <c r="G942">
        <f t="shared" si="115"/>
        <v>0</v>
      </c>
      <c r="H942" t="s">
        <v>1099</v>
      </c>
      <c r="I942">
        <f t="shared" si="116"/>
        <v>0</v>
      </c>
      <c r="J942" t="s">
        <v>1074</v>
      </c>
      <c r="K942" s="5">
        <v>10</v>
      </c>
      <c r="L942" t="str">
        <f>Table_DataFromNL[[#This Row],[PROFILECODE]]&amp;"-"&amp;Table_DataFromNL[[#This Row],[RULENAME]]</f>
        <v>CP149-SCRATCH_10_USD</v>
      </c>
      <c r="M942" t="e">
        <f t="shared" si="117"/>
        <v>#N/A</v>
      </c>
      <c r="N942" t="e">
        <f t="shared" si="118"/>
        <v>#N/A</v>
      </c>
    </row>
    <row r="943" spans="1:14" hidden="1" x14ac:dyDescent="0.45">
      <c r="A943" t="str">
        <f t="shared" si="119"/>
        <v>CP149-SCRATCH_20_USD</v>
      </c>
      <c r="B943" t="s">
        <v>783</v>
      </c>
      <c r="C943" t="str">
        <f t="shared" si="112"/>
        <v>Burlington</v>
      </c>
      <c r="D943" t="str">
        <f t="shared" si="113"/>
        <v>Y</v>
      </c>
      <c r="E943" t="s">
        <v>1150</v>
      </c>
      <c r="F943" t="str">
        <f t="shared" si="114"/>
        <v>SCRATCH_20_USD</v>
      </c>
      <c r="G943">
        <f t="shared" si="115"/>
        <v>0</v>
      </c>
      <c r="H943" t="s">
        <v>1100</v>
      </c>
      <c r="I943">
        <f t="shared" si="116"/>
        <v>0</v>
      </c>
      <c r="J943" t="s">
        <v>1074</v>
      </c>
      <c r="K943" s="5">
        <v>20</v>
      </c>
      <c r="L943" t="str">
        <f>Table_DataFromNL[[#This Row],[PROFILECODE]]&amp;"-"&amp;Table_DataFromNL[[#This Row],[RULENAME]]</f>
        <v>CP149-SCRATCH_20_USD</v>
      </c>
      <c r="M943" t="e">
        <f t="shared" si="117"/>
        <v>#N/A</v>
      </c>
      <c r="N943" t="e">
        <f t="shared" si="118"/>
        <v>#N/A</v>
      </c>
    </row>
    <row r="944" spans="1:14" hidden="1" x14ac:dyDescent="0.45">
      <c r="A944" t="str">
        <f t="shared" si="119"/>
        <v>CP149-SCRATCH_25_USD</v>
      </c>
      <c r="B944" t="s">
        <v>783</v>
      </c>
      <c r="C944" t="str">
        <f t="shared" si="112"/>
        <v>Burlington</v>
      </c>
      <c r="D944" t="str">
        <f t="shared" si="113"/>
        <v>Y</v>
      </c>
      <c r="E944" t="s">
        <v>1150</v>
      </c>
      <c r="F944" t="str">
        <f t="shared" si="114"/>
        <v>SCRATCH_25_USD</v>
      </c>
      <c r="G944">
        <f t="shared" si="115"/>
        <v>0</v>
      </c>
      <c r="H944" t="s">
        <v>1101</v>
      </c>
      <c r="I944">
        <f t="shared" si="116"/>
        <v>0</v>
      </c>
      <c r="J944" t="s">
        <v>1074</v>
      </c>
      <c r="K944" s="5">
        <v>25</v>
      </c>
      <c r="L944" t="str">
        <f>Table_DataFromNL[[#This Row],[PROFILECODE]]&amp;"-"&amp;Table_DataFromNL[[#This Row],[RULENAME]]</f>
        <v>CP149-SCRATCH_25_USD</v>
      </c>
      <c r="M944" t="e">
        <f t="shared" si="117"/>
        <v>#N/A</v>
      </c>
      <c r="N944" t="e">
        <f t="shared" si="118"/>
        <v>#N/A</v>
      </c>
    </row>
    <row r="945" spans="1:14" hidden="1" x14ac:dyDescent="0.45">
      <c r="A945" t="str">
        <f t="shared" si="119"/>
        <v>CP149-SCRATCH_50_USD</v>
      </c>
      <c r="B945" t="s">
        <v>783</v>
      </c>
      <c r="C945" t="str">
        <f t="shared" si="112"/>
        <v>Burlington</v>
      </c>
      <c r="D945" t="str">
        <f t="shared" si="113"/>
        <v>Y</v>
      </c>
      <c r="E945" t="s">
        <v>1150</v>
      </c>
      <c r="F945" t="str">
        <f t="shared" si="114"/>
        <v>SCRATCH_50_USD</v>
      </c>
      <c r="G945">
        <f t="shared" si="115"/>
        <v>0</v>
      </c>
      <c r="H945" t="s">
        <v>1102</v>
      </c>
      <c r="I945">
        <f t="shared" si="116"/>
        <v>0</v>
      </c>
      <c r="J945" t="s">
        <v>1074</v>
      </c>
      <c r="K945" s="5">
        <v>50</v>
      </c>
      <c r="L945" t="str">
        <f>Table_DataFromNL[[#This Row],[PROFILECODE]]&amp;"-"&amp;Table_DataFromNL[[#This Row],[RULENAME]]</f>
        <v>CP149-SCRATCH_50_USD</v>
      </c>
      <c r="M945" t="e">
        <f t="shared" si="117"/>
        <v>#N/A</v>
      </c>
      <c r="N945" t="e">
        <f t="shared" si="118"/>
        <v>#N/A</v>
      </c>
    </row>
    <row r="946" spans="1:14" hidden="1" x14ac:dyDescent="0.45">
      <c r="A946" t="str">
        <f t="shared" si="119"/>
        <v>CP149-SCRATCH_5_USD</v>
      </c>
      <c r="B946" t="s">
        <v>783</v>
      </c>
      <c r="C946" t="str">
        <f t="shared" si="112"/>
        <v>Burlington</v>
      </c>
      <c r="D946" t="str">
        <f t="shared" si="113"/>
        <v>Y</v>
      </c>
      <c r="E946" t="s">
        <v>1150</v>
      </c>
      <c r="F946" t="str">
        <f t="shared" si="114"/>
        <v>SCRATCH_5_USD</v>
      </c>
      <c r="G946">
        <f t="shared" si="115"/>
        <v>0</v>
      </c>
      <c r="H946" t="s">
        <v>1103</v>
      </c>
      <c r="I946">
        <f t="shared" si="116"/>
        <v>0</v>
      </c>
      <c r="J946" t="s">
        <v>1074</v>
      </c>
      <c r="K946" s="5">
        <v>5</v>
      </c>
      <c r="L946" t="str">
        <f>Table_DataFromNL[[#This Row],[PROFILECODE]]&amp;"-"&amp;Table_DataFromNL[[#This Row],[RULENAME]]</f>
        <v>CP149-SCRATCH_5_USD</v>
      </c>
      <c r="M946" t="e">
        <f t="shared" si="117"/>
        <v>#N/A</v>
      </c>
      <c r="N946" t="e">
        <f t="shared" si="118"/>
        <v>#N/A</v>
      </c>
    </row>
    <row r="947" spans="1:14" hidden="1" x14ac:dyDescent="0.45">
      <c r="A947" t="str">
        <f t="shared" si="119"/>
        <v>CP149-SEASON_WELCOME_BONUS_5_USD</v>
      </c>
      <c r="B947" t="s">
        <v>783</v>
      </c>
      <c r="C947" t="str">
        <f t="shared" si="112"/>
        <v>Burlington</v>
      </c>
      <c r="D947" t="str">
        <f t="shared" si="113"/>
        <v>Y</v>
      </c>
      <c r="E947" t="s">
        <v>1150</v>
      </c>
      <c r="F947" t="str">
        <f t="shared" si="114"/>
        <v>SEASON_WELCOME_BONUS_5_USD</v>
      </c>
      <c r="G947">
        <f t="shared" si="115"/>
        <v>0</v>
      </c>
      <c r="H947" t="s">
        <v>1117</v>
      </c>
      <c r="I947">
        <f t="shared" si="116"/>
        <v>0</v>
      </c>
      <c r="J947" t="s">
        <v>1074</v>
      </c>
      <c r="K947" s="5">
        <v>5</v>
      </c>
      <c r="L947" t="str">
        <f>Table_DataFromNL[[#This Row],[PROFILECODE]]&amp;"-"&amp;Table_DataFromNL[[#This Row],[RULENAME]]</f>
        <v>CP149-SEASON_WELCOME_BONUS_5_USD</v>
      </c>
      <c r="M947" t="e">
        <f t="shared" si="117"/>
        <v>#N/A</v>
      </c>
      <c r="N947" t="e">
        <f t="shared" si="118"/>
        <v>#N/A</v>
      </c>
    </row>
    <row r="948" spans="1:14" hidden="1" x14ac:dyDescent="0.45">
      <c r="A948" t="str">
        <f t="shared" si="119"/>
        <v>CP149-SEASON_WELCOME__BONUS_10_USD</v>
      </c>
      <c r="B948" t="s">
        <v>783</v>
      </c>
      <c r="C948" t="str">
        <f t="shared" si="112"/>
        <v>Burlington</v>
      </c>
      <c r="D948" t="str">
        <f t="shared" si="113"/>
        <v>Y</v>
      </c>
      <c r="E948" t="s">
        <v>1150</v>
      </c>
      <c r="F948" t="str">
        <f t="shared" si="114"/>
        <v>SEASON_WELCOME__BONUS_10_USD</v>
      </c>
      <c r="G948">
        <f t="shared" si="115"/>
        <v>0</v>
      </c>
      <c r="H948" t="s">
        <v>1118</v>
      </c>
      <c r="I948">
        <f t="shared" si="116"/>
        <v>0</v>
      </c>
      <c r="J948" t="s">
        <v>1074</v>
      </c>
      <c r="K948" s="5">
        <v>10</v>
      </c>
      <c r="L948" t="str">
        <f>Table_DataFromNL[[#This Row],[PROFILECODE]]&amp;"-"&amp;Table_DataFromNL[[#This Row],[RULENAME]]</f>
        <v>CP149-SEASON_WELCOME__BONUS_10_USD</v>
      </c>
      <c r="M948" t="e">
        <f t="shared" si="117"/>
        <v>#N/A</v>
      </c>
      <c r="N948" t="e">
        <f t="shared" si="118"/>
        <v>#N/A</v>
      </c>
    </row>
    <row r="949" spans="1:14" hidden="1" x14ac:dyDescent="0.45">
      <c r="A949" t="str">
        <f t="shared" si="119"/>
        <v>CP149-SEASON_WELCOME__BONUS_20_USD</v>
      </c>
      <c r="B949" t="s">
        <v>783</v>
      </c>
      <c r="C949" t="str">
        <f t="shared" si="112"/>
        <v>Burlington</v>
      </c>
      <c r="D949" t="str">
        <f t="shared" si="113"/>
        <v>Y</v>
      </c>
      <c r="E949" t="s">
        <v>1150</v>
      </c>
      <c r="F949" t="str">
        <f t="shared" si="114"/>
        <v>SEASON_WELCOME__BONUS_20_USD</v>
      </c>
      <c r="G949">
        <f t="shared" si="115"/>
        <v>0</v>
      </c>
      <c r="H949" t="s">
        <v>1119</v>
      </c>
      <c r="I949">
        <f t="shared" si="116"/>
        <v>0</v>
      </c>
      <c r="J949" t="s">
        <v>1074</v>
      </c>
      <c r="K949" s="5">
        <v>20</v>
      </c>
      <c r="L949" t="str">
        <f>Table_DataFromNL[[#This Row],[PROFILECODE]]&amp;"-"&amp;Table_DataFromNL[[#This Row],[RULENAME]]</f>
        <v>CP149-SEASON_WELCOME__BONUS_20_USD</v>
      </c>
      <c r="M949" t="e">
        <f t="shared" si="117"/>
        <v>#N/A</v>
      </c>
      <c r="N949" t="e">
        <f t="shared" si="118"/>
        <v>#N/A</v>
      </c>
    </row>
    <row r="950" spans="1:14" hidden="1" x14ac:dyDescent="0.45">
      <c r="A950" t="str">
        <f t="shared" si="119"/>
        <v>CP149-SEASON_WELCOME__BONUS_50_USD</v>
      </c>
      <c r="B950" t="s">
        <v>783</v>
      </c>
      <c r="C950" t="str">
        <f t="shared" si="112"/>
        <v>Burlington</v>
      </c>
      <c r="D950" t="str">
        <f t="shared" si="113"/>
        <v>Y</v>
      </c>
      <c r="E950" t="s">
        <v>1150</v>
      </c>
      <c r="F950" t="str">
        <f t="shared" si="114"/>
        <v>SEASON_WELCOME__BONUS_50_USD</v>
      </c>
      <c r="G950">
        <f t="shared" si="115"/>
        <v>0</v>
      </c>
      <c r="H950" t="s">
        <v>1120</v>
      </c>
      <c r="I950">
        <f t="shared" si="116"/>
        <v>0</v>
      </c>
      <c r="J950" t="s">
        <v>1074</v>
      </c>
      <c r="K950" s="5">
        <v>50</v>
      </c>
      <c r="L950" t="str">
        <f>Table_DataFromNL[[#This Row],[PROFILECODE]]&amp;"-"&amp;Table_DataFromNL[[#This Row],[RULENAME]]</f>
        <v>CP149-SEASON_WELCOME__BONUS_50_USD</v>
      </c>
      <c r="M950" t="e">
        <f t="shared" si="117"/>
        <v>#N/A</v>
      </c>
      <c r="N950" t="e">
        <f t="shared" si="118"/>
        <v>#N/A</v>
      </c>
    </row>
    <row r="951" spans="1:14" hidden="1" x14ac:dyDescent="0.45">
      <c r="A951" t="str">
        <f t="shared" si="119"/>
        <v>CP149-SLOW_TEXT_5</v>
      </c>
      <c r="B951" t="s">
        <v>783</v>
      </c>
      <c r="C951" t="str">
        <f t="shared" si="112"/>
        <v>Burlington</v>
      </c>
      <c r="D951" t="str">
        <f t="shared" si="113"/>
        <v>Y</v>
      </c>
      <c r="E951" t="s">
        <v>1150</v>
      </c>
      <c r="F951" t="str">
        <f t="shared" si="114"/>
        <v>SLOW_TEXT_5</v>
      </c>
      <c r="G951">
        <f t="shared" si="115"/>
        <v>0</v>
      </c>
      <c r="H951" t="s">
        <v>1104</v>
      </c>
      <c r="I951">
        <f t="shared" si="116"/>
        <v>0</v>
      </c>
      <c r="J951" t="s">
        <v>1074</v>
      </c>
      <c r="K951" s="5">
        <v>5</v>
      </c>
      <c r="L951" t="str">
        <f>Table_DataFromNL[[#This Row],[PROFILECODE]]&amp;"-"&amp;Table_DataFromNL[[#This Row],[RULENAME]]</f>
        <v>CP149-SLOW_TEXT_5</v>
      </c>
      <c r="M951" t="e">
        <f t="shared" si="117"/>
        <v>#N/A</v>
      </c>
      <c r="N951" t="e">
        <f t="shared" si="118"/>
        <v>#N/A</v>
      </c>
    </row>
    <row r="952" spans="1:14" hidden="1" x14ac:dyDescent="0.45">
      <c r="A952" t="str">
        <f t="shared" si="119"/>
        <v>CP149-SPECIAL_ x9_25 _ONCE</v>
      </c>
      <c r="B952" t="s">
        <v>783</v>
      </c>
      <c r="C952" t="str">
        <f t="shared" si="112"/>
        <v>Burlington</v>
      </c>
      <c r="D952" t="str">
        <f t="shared" si="113"/>
        <v>Y</v>
      </c>
      <c r="E952" t="s">
        <v>1150</v>
      </c>
      <c r="F952" t="str">
        <f t="shared" si="114"/>
        <v>SPECIAL_ x9_25 _ONCE</v>
      </c>
      <c r="G952">
        <f t="shared" si="115"/>
        <v>0</v>
      </c>
      <c r="H952" t="s">
        <v>1105</v>
      </c>
      <c r="I952">
        <f t="shared" si="116"/>
        <v>0</v>
      </c>
      <c r="J952" t="s">
        <v>1074</v>
      </c>
      <c r="K952" s="5">
        <v>25</v>
      </c>
      <c r="L952" t="str">
        <f>Table_DataFromNL[[#This Row],[PROFILECODE]]&amp;"-"&amp;Table_DataFromNL[[#This Row],[RULENAME]]</f>
        <v>CP149-SPECIAL_ x9_25 _ONCE</v>
      </c>
      <c r="M952" t="e">
        <f t="shared" si="117"/>
        <v>#N/A</v>
      </c>
      <c r="N952" t="e">
        <f t="shared" si="118"/>
        <v>#N/A</v>
      </c>
    </row>
    <row r="953" spans="1:14" hidden="1" x14ac:dyDescent="0.45">
      <c r="A953" t="str">
        <f t="shared" si="119"/>
        <v>CP149-SPECIAL_BONUS_40USD</v>
      </c>
      <c r="B953" t="s">
        <v>783</v>
      </c>
      <c r="C953" t="str">
        <f t="shared" si="112"/>
        <v>Burlington</v>
      </c>
      <c r="D953" t="str">
        <f t="shared" si="113"/>
        <v>Y</v>
      </c>
      <c r="E953" t="s">
        <v>1150</v>
      </c>
      <c r="F953" t="str">
        <f t="shared" si="114"/>
        <v>SPECIAL_BONUS_40USD</v>
      </c>
      <c r="G953">
        <f t="shared" si="115"/>
        <v>0</v>
      </c>
      <c r="H953" t="s">
        <v>1106</v>
      </c>
      <c r="I953">
        <f t="shared" si="116"/>
        <v>0</v>
      </c>
      <c r="J953" t="s">
        <v>1074</v>
      </c>
      <c r="K953" s="5">
        <v>40</v>
      </c>
      <c r="L953" t="str">
        <f>Table_DataFromNL[[#This Row],[PROFILECODE]]&amp;"-"&amp;Table_DataFromNL[[#This Row],[RULENAME]]</f>
        <v>CP149-SPECIAL_BONUS_40USD</v>
      </c>
      <c r="M953" t="e">
        <f t="shared" si="117"/>
        <v>#N/A</v>
      </c>
      <c r="N953" t="e">
        <f t="shared" si="118"/>
        <v>#N/A</v>
      </c>
    </row>
    <row r="954" spans="1:14" hidden="1" x14ac:dyDescent="0.45">
      <c r="A954" t="str">
        <f t="shared" si="119"/>
        <v>CP149-SPECIAL_x6_x7_15 _TWICE</v>
      </c>
      <c r="B954" t="s">
        <v>783</v>
      </c>
      <c r="C954" t="str">
        <f t="shared" si="112"/>
        <v>Burlington</v>
      </c>
      <c r="D954" t="str">
        <f t="shared" si="113"/>
        <v>Y</v>
      </c>
      <c r="E954" t="s">
        <v>1150</v>
      </c>
      <c r="F954" t="str">
        <f t="shared" si="114"/>
        <v>SPECIAL_x6_x7_15 _TWICE</v>
      </c>
      <c r="G954">
        <f t="shared" si="115"/>
        <v>0</v>
      </c>
      <c r="H954" t="s">
        <v>1107</v>
      </c>
      <c r="I954">
        <f t="shared" si="116"/>
        <v>0</v>
      </c>
      <c r="J954" t="s">
        <v>1074</v>
      </c>
      <c r="K954" s="5">
        <v>15</v>
      </c>
      <c r="L954" t="str">
        <f>Table_DataFromNL[[#This Row],[PROFILECODE]]&amp;"-"&amp;Table_DataFromNL[[#This Row],[RULENAME]]</f>
        <v>CP149-SPECIAL_x6_x7_15 _TWICE</v>
      </c>
      <c r="M954" t="e">
        <f t="shared" si="117"/>
        <v>#N/A</v>
      </c>
      <c r="N954" t="e">
        <f t="shared" si="118"/>
        <v>#N/A</v>
      </c>
    </row>
    <row r="955" spans="1:14" hidden="1" x14ac:dyDescent="0.45">
      <c r="A955" t="str">
        <f t="shared" si="119"/>
        <v>CP149-SPECIAL_x8_x9_20 _TWICE</v>
      </c>
      <c r="B955" t="s">
        <v>783</v>
      </c>
      <c r="C955" t="str">
        <f t="shared" si="112"/>
        <v>Burlington</v>
      </c>
      <c r="D955" t="str">
        <f t="shared" si="113"/>
        <v>Y</v>
      </c>
      <c r="E955" t="s">
        <v>1150</v>
      </c>
      <c r="F955" t="str">
        <f t="shared" si="114"/>
        <v>SPECIAL_x8_x9_20 _TWICE</v>
      </c>
      <c r="G955">
        <f t="shared" si="115"/>
        <v>0</v>
      </c>
      <c r="H955" t="s">
        <v>1108</v>
      </c>
      <c r="I955">
        <f t="shared" si="116"/>
        <v>0</v>
      </c>
      <c r="J955" t="s">
        <v>1074</v>
      </c>
      <c r="K955" s="5">
        <v>20</v>
      </c>
      <c r="L955" t="str">
        <f>Table_DataFromNL[[#This Row],[PROFILECODE]]&amp;"-"&amp;Table_DataFromNL[[#This Row],[RULENAME]]</f>
        <v>CP149-SPECIAL_x8_x9_20 _TWICE</v>
      </c>
      <c r="M955" t="e">
        <f t="shared" si="117"/>
        <v>#N/A</v>
      </c>
      <c r="N955" t="e">
        <f t="shared" si="118"/>
        <v>#N/A</v>
      </c>
    </row>
    <row r="956" spans="1:14" hidden="1" x14ac:dyDescent="0.45">
      <c r="A956" t="str">
        <f t="shared" si="119"/>
        <v>CP149-Sample Only</v>
      </c>
      <c r="B956" t="s">
        <v>783</v>
      </c>
      <c r="C956" t="str">
        <f t="shared" si="112"/>
        <v>Burlington</v>
      </c>
      <c r="D956" t="str">
        <f t="shared" si="113"/>
        <v>Y</v>
      </c>
      <c r="E956" t="s">
        <v>1150</v>
      </c>
      <c r="F956" t="str">
        <f t="shared" si="114"/>
        <v>Sample Only</v>
      </c>
      <c r="G956">
        <f t="shared" si="115"/>
        <v>0</v>
      </c>
      <c r="H956" t="s">
        <v>1109</v>
      </c>
      <c r="I956">
        <f t="shared" si="116"/>
        <v>0</v>
      </c>
      <c r="J956" t="s">
        <v>1074</v>
      </c>
      <c r="K956" s="5">
        <v>10</v>
      </c>
      <c r="L956" t="str">
        <f>Table_DataFromNL[[#This Row],[PROFILECODE]]&amp;"-"&amp;Table_DataFromNL[[#This Row],[RULENAME]]</f>
        <v>CP149-Sample Only</v>
      </c>
      <c r="M956" t="e">
        <f t="shared" si="117"/>
        <v>#N/A</v>
      </c>
      <c r="N956" t="e">
        <f t="shared" si="118"/>
        <v>#N/A</v>
      </c>
    </row>
    <row r="957" spans="1:14" hidden="1" x14ac:dyDescent="0.45">
      <c r="A957" t="str">
        <f t="shared" si="119"/>
        <v>CP149-Unit Below 250 mL</v>
      </c>
      <c r="B957" t="s">
        <v>783</v>
      </c>
      <c r="C957" t="str">
        <f t="shared" si="112"/>
        <v>Burlington</v>
      </c>
      <c r="D957" t="str">
        <f t="shared" si="113"/>
        <v>Y</v>
      </c>
      <c r="E957" t="s">
        <v>1150</v>
      </c>
      <c r="F957" t="str">
        <f t="shared" si="114"/>
        <v>Unit Below 250 mL</v>
      </c>
      <c r="G957">
        <f t="shared" si="115"/>
        <v>0</v>
      </c>
      <c r="H957" t="s">
        <v>1110</v>
      </c>
      <c r="I957">
        <f t="shared" si="116"/>
        <v>0</v>
      </c>
      <c r="J957" t="s">
        <v>1074</v>
      </c>
      <c r="K957" s="5">
        <v>5</v>
      </c>
      <c r="L957" t="str">
        <f>Table_DataFromNL[[#This Row],[PROFILECODE]]&amp;"-"&amp;Table_DataFromNL[[#This Row],[RULENAME]]</f>
        <v>CP149-Unit Below 250 mL</v>
      </c>
      <c r="M957" t="e">
        <f t="shared" si="117"/>
        <v>#N/A</v>
      </c>
      <c r="N957" t="e">
        <f t="shared" si="118"/>
        <v>#N/A</v>
      </c>
    </row>
    <row r="958" spans="1:14" hidden="1" x14ac:dyDescent="0.45">
      <c r="A958" t="str">
        <f t="shared" si="119"/>
        <v>CP149-Unit above 250 mL/underdraw</v>
      </c>
      <c r="B958" t="s">
        <v>783</v>
      </c>
      <c r="C958" t="str">
        <f t="shared" si="112"/>
        <v>Burlington</v>
      </c>
      <c r="D958" t="str">
        <f t="shared" si="113"/>
        <v>Y</v>
      </c>
      <c r="E958" t="s">
        <v>1150</v>
      </c>
      <c r="F958" t="str">
        <f t="shared" si="114"/>
        <v>Unit above 250 mL/underdraw</v>
      </c>
      <c r="G958">
        <f t="shared" si="115"/>
        <v>0</v>
      </c>
      <c r="H958" t="s">
        <v>1111</v>
      </c>
      <c r="I958">
        <f t="shared" si="116"/>
        <v>0</v>
      </c>
      <c r="J958" t="s">
        <v>1074</v>
      </c>
      <c r="K958" s="5">
        <v>10</v>
      </c>
      <c r="L958" t="str">
        <f>Table_DataFromNL[[#This Row],[PROFILECODE]]&amp;"-"&amp;Table_DataFromNL[[#This Row],[RULENAME]]</f>
        <v>CP149-Unit above 250 mL/underdraw</v>
      </c>
      <c r="M958" t="e">
        <f t="shared" si="117"/>
        <v>#N/A</v>
      </c>
      <c r="N958" t="e">
        <f t="shared" si="118"/>
        <v>#N/A</v>
      </c>
    </row>
    <row r="959" spans="1:14" hidden="1" x14ac:dyDescent="0.45">
      <c r="A959" t="str">
        <f t="shared" si="119"/>
        <v>CP149-Vaccinia Immunization</v>
      </c>
      <c r="B959" t="s">
        <v>783</v>
      </c>
      <c r="C959" t="str">
        <f t="shared" si="112"/>
        <v>Burlington</v>
      </c>
      <c r="D959" t="str">
        <f t="shared" si="113"/>
        <v>Y</v>
      </c>
      <c r="E959" t="s">
        <v>1150</v>
      </c>
      <c r="F959" t="str">
        <f t="shared" si="114"/>
        <v>Vaccinia Immunization</v>
      </c>
      <c r="G959">
        <f t="shared" si="115"/>
        <v>0</v>
      </c>
      <c r="H959" t="s">
        <v>1136</v>
      </c>
      <c r="I959">
        <f t="shared" si="116"/>
        <v>0</v>
      </c>
      <c r="J959" t="s">
        <v>1074</v>
      </c>
      <c r="K959" s="5">
        <v>100</v>
      </c>
      <c r="L959" t="str">
        <f>Table_DataFromNL[[#This Row],[PROFILECODE]]&amp;"-"&amp;Table_DataFromNL[[#This Row],[RULENAME]]</f>
        <v>CP149-Vaccinia Immunization</v>
      </c>
      <c r="M959" t="e">
        <f t="shared" si="117"/>
        <v>#N/A</v>
      </c>
      <c r="N959" t="e">
        <f t="shared" si="118"/>
        <v>#N/A</v>
      </c>
    </row>
    <row r="960" spans="1:14" hidden="1" x14ac:dyDescent="0.45">
      <c r="A960" t="str">
        <f t="shared" si="119"/>
        <v>CP149-RETURN - Buddy referral  -BONUS</v>
      </c>
      <c r="B960" t="s">
        <v>783</v>
      </c>
      <c r="C960" t="str">
        <f t="shared" si="112"/>
        <v>Burlington</v>
      </c>
      <c r="D960" t="str">
        <f t="shared" si="113"/>
        <v>Y</v>
      </c>
      <c r="E960" t="s">
        <v>1150</v>
      </c>
      <c r="F960" t="str">
        <f t="shared" si="114"/>
        <v>RETURN - Buddy referral  -BONUS</v>
      </c>
      <c r="G960" t="str">
        <f t="shared" si="115"/>
        <v>Marketing</v>
      </c>
      <c r="H960" t="s">
        <v>73</v>
      </c>
      <c r="I960">
        <f t="shared" si="116"/>
        <v>50</v>
      </c>
      <c r="J960" t="s">
        <v>1112</v>
      </c>
      <c r="K960" s="5">
        <v>50</v>
      </c>
      <c r="L960" t="str">
        <f>Table_DataFromNL[[#This Row],[PROFILECODE]]&amp;"-"&amp;Table_DataFromNL[[#This Row],[RULENAME]]</f>
        <v>CP149-Referral</v>
      </c>
      <c r="M960" t="str">
        <f t="shared" si="117"/>
        <v>CP149-RETURN - Buddy referral  -BONUS</v>
      </c>
      <c r="N960" t="e">
        <f t="shared" si="118"/>
        <v>#N/A</v>
      </c>
    </row>
    <row r="961" spans="1:14" hidden="1" x14ac:dyDescent="0.45">
      <c r="A961" t="str">
        <f t="shared" si="119"/>
        <v>CP149-P Anti-D Pre-Existing Standard</v>
      </c>
      <c r="B961" t="s">
        <v>783</v>
      </c>
      <c r="C961" t="str">
        <f t="shared" si="112"/>
        <v>Burlington</v>
      </c>
      <c r="D961" t="str">
        <f t="shared" si="113"/>
        <v>Y</v>
      </c>
      <c r="E961" t="s">
        <v>1150</v>
      </c>
      <c r="F961" t="str">
        <f t="shared" si="114"/>
        <v>P Anti-D Pre-Existing Standard</v>
      </c>
      <c r="G961" t="str">
        <f t="shared" si="115"/>
        <v>Specialty</v>
      </c>
      <c r="H961" t="s">
        <v>946</v>
      </c>
      <c r="I961" t="str">
        <f t="shared" si="116"/>
        <v>RETURN - 1st don of the week -STD</v>
      </c>
      <c r="J961" t="s">
        <v>1113</v>
      </c>
      <c r="K961" s="5">
        <v>50</v>
      </c>
      <c r="L961" t="str">
        <f>Table_DataFromNL[[#This Row],[PROFILECODE]]&amp;"-"&amp;Table_DataFromNL[[#This Row],[RULENAME]]</f>
        <v>CP149-P Anti-D Pre-Existing Standard</v>
      </c>
      <c r="M961" t="str">
        <f t="shared" si="117"/>
        <v>CP149-P Anti-D Pre-Existing Standard</v>
      </c>
      <c r="N961" t="str">
        <f t="shared" si="118"/>
        <v>CP149-P Anti-D Pre-Existing Standard</v>
      </c>
    </row>
    <row r="962" spans="1:14" hidden="1" x14ac:dyDescent="0.45">
      <c r="A962" t="str">
        <f t="shared" si="119"/>
        <v>CP149-P CMV Standard</v>
      </c>
      <c r="B962" t="s">
        <v>783</v>
      </c>
      <c r="C962" t="str">
        <f t="shared" ref="C962:C1025" si="120">VLOOKUP(B962,CenterLU,2,FALSE)</f>
        <v>Burlington</v>
      </c>
      <c r="D962" t="str">
        <f t="shared" ref="D962:D1025" si="121">VLOOKUP(B962,CenterLU,3,FALSE)</f>
        <v>Y</v>
      </c>
      <c r="E962" t="s">
        <v>1150</v>
      </c>
      <c r="F962" t="str">
        <f t="shared" ref="F962:F1025" si="122">IF(VLOOKUP(H962,RULENAMELU,3,FALSE)=0,H962,VLOOKUP(H962,RULENAMELU,3,FALSE))</f>
        <v>P CMV Standard</v>
      </c>
      <c r="G962" t="str">
        <f t="shared" ref="G962:G1025" si="123">VLOOKUP(H962,RULENAMELU,4,FALSE)</f>
        <v>Specialty</v>
      </c>
      <c r="H962" t="s">
        <v>948</v>
      </c>
      <c r="I962" t="str">
        <f t="shared" ref="I962:I1025" si="124">VLOOKUP(H962,RULENAMELU,5,FALSE)</f>
        <v>RETURN - 1st don of the week -STD</v>
      </c>
      <c r="J962" t="s">
        <v>1113</v>
      </c>
      <c r="K962" s="5">
        <v>55</v>
      </c>
      <c r="L962" t="str">
        <f>Table_DataFromNL[[#This Row],[PROFILECODE]]&amp;"-"&amp;Table_DataFromNL[[#This Row],[RULENAME]]</f>
        <v>CP149-P CMV Standard</v>
      </c>
      <c r="M962" t="str">
        <f t="shared" ref="M962:M1025" si="125">IFERROR(VLOOKUP(A962,PaychangesLU,1,FALSE),VLOOKUP(A962,SpecialtyCheckLU,1,FALSE))</f>
        <v>CP149-P CMV Standard</v>
      </c>
      <c r="N962" t="str">
        <f t="shared" ref="N962:N1025" si="126">VLOOKUP(A962,SpecialtyCheckLU,1,FALSE)</f>
        <v>CP149-P CMV Standard</v>
      </c>
    </row>
    <row r="963" spans="1:14" hidden="1" x14ac:dyDescent="0.45">
      <c r="A963" t="str">
        <f t="shared" ref="A963:A1026" si="127">B963&amp;"-"&amp;F963</f>
        <v>CP149-RETURN - 1st don of the week -STD</v>
      </c>
      <c r="B963" t="s">
        <v>783</v>
      </c>
      <c r="C963" t="str">
        <f t="shared" si="120"/>
        <v>Burlington</v>
      </c>
      <c r="D963" t="str">
        <f t="shared" si="121"/>
        <v>Y</v>
      </c>
      <c r="E963" t="s">
        <v>1150</v>
      </c>
      <c r="F963" t="str">
        <f t="shared" si="122"/>
        <v>RETURN - 1st don of the week -STD</v>
      </c>
      <c r="G963" t="str">
        <f t="shared" si="123"/>
        <v>Marketing</v>
      </c>
      <c r="H963" t="s">
        <v>1114</v>
      </c>
      <c r="I963">
        <f t="shared" si="124"/>
        <v>0</v>
      </c>
      <c r="J963" t="s">
        <v>1113</v>
      </c>
      <c r="K963" s="5">
        <v>50</v>
      </c>
      <c r="L963" t="str">
        <f>Table_DataFromNL[[#This Row],[PROFILECODE]]&amp;"-"&amp;Table_DataFromNL[[#This Row],[RULENAME]]</f>
        <v>CP149-P NSP NONEU Standard</v>
      </c>
      <c r="M963" t="str">
        <f t="shared" si="125"/>
        <v>CP149-RETURN - 1st don of the week -STD</v>
      </c>
      <c r="N963" t="e">
        <f t="shared" si="126"/>
        <v>#N/A</v>
      </c>
    </row>
    <row r="964" spans="1:14" hidden="1" x14ac:dyDescent="0.45">
      <c r="A964" t="str">
        <f t="shared" si="127"/>
        <v>CP149-RETURN - 1st don of the week -STD</v>
      </c>
      <c r="B964" t="s">
        <v>783</v>
      </c>
      <c r="C964" t="str">
        <f t="shared" si="120"/>
        <v>Burlington</v>
      </c>
      <c r="D964" t="str">
        <f t="shared" si="121"/>
        <v>Y</v>
      </c>
      <c r="E964" t="s">
        <v>1150</v>
      </c>
      <c r="F964" t="str">
        <f t="shared" si="122"/>
        <v>RETURN - 1st don of the week -STD</v>
      </c>
      <c r="G964" t="str">
        <f t="shared" si="123"/>
        <v>Marketing</v>
      </c>
      <c r="H964" t="s">
        <v>1115</v>
      </c>
      <c r="I964">
        <f t="shared" si="124"/>
        <v>23</v>
      </c>
      <c r="J964" t="s">
        <v>1113</v>
      </c>
      <c r="K964" s="5">
        <v>50</v>
      </c>
      <c r="L964" t="str">
        <f>Table_DataFromNL[[#This Row],[PROFILECODE]]&amp;"-"&amp;Table_DataFromNL[[#This Row],[RULENAME]]</f>
        <v>CP149-P NSP NS Standard</v>
      </c>
      <c r="M964" t="str">
        <f t="shared" si="125"/>
        <v>CP149-RETURN - 1st don of the week -STD</v>
      </c>
      <c r="N964" t="e">
        <f t="shared" si="126"/>
        <v>#N/A</v>
      </c>
    </row>
    <row r="965" spans="1:14" hidden="1" x14ac:dyDescent="0.45">
      <c r="A965" t="str">
        <f t="shared" si="127"/>
        <v>CP149-P Normal Source PL Standard</v>
      </c>
      <c r="B965" t="s">
        <v>783</v>
      </c>
      <c r="C965" t="str">
        <f t="shared" si="120"/>
        <v>Burlington</v>
      </c>
      <c r="D965" t="str">
        <f t="shared" si="121"/>
        <v>Y</v>
      </c>
      <c r="E965" t="s">
        <v>1150</v>
      </c>
      <c r="F965" t="str">
        <f t="shared" si="122"/>
        <v>P Normal Source PL Standard</v>
      </c>
      <c r="G965" t="str">
        <f t="shared" si="123"/>
        <v>Marketing</v>
      </c>
      <c r="H965" t="s">
        <v>1033</v>
      </c>
      <c r="I965">
        <f t="shared" si="124"/>
        <v>0</v>
      </c>
      <c r="J965" t="s">
        <v>1113</v>
      </c>
      <c r="K965" s="5">
        <v>50</v>
      </c>
      <c r="L965" t="str">
        <f>Table_DataFromNL[[#This Row],[PROFILECODE]]&amp;"-"&amp;Table_DataFromNL[[#This Row],[RULENAME]]</f>
        <v>CP149-P Normal Source PL Standard</v>
      </c>
      <c r="M965" t="e">
        <f t="shared" si="125"/>
        <v>#N/A</v>
      </c>
      <c r="N965" t="e">
        <f t="shared" si="126"/>
        <v>#N/A</v>
      </c>
    </row>
    <row r="966" spans="1:14" hidden="1" x14ac:dyDescent="0.45">
      <c r="A966" t="str">
        <f t="shared" si="127"/>
        <v>CP149-P RSV Pre-Existing Standard</v>
      </c>
      <c r="B966" t="s">
        <v>783</v>
      </c>
      <c r="C966" t="str">
        <f t="shared" si="120"/>
        <v>Burlington</v>
      </c>
      <c r="D966" t="str">
        <f t="shared" si="121"/>
        <v>Y</v>
      </c>
      <c r="E966" t="s">
        <v>1150</v>
      </c>
      <c r="F966" t="str">
        <f t="shared" si="122"/>
        <v>P RSV Pre-Existing Standard</v>
      </c>
      <c r="G966" t="str">
        <f t="shared" si="123"/>
        <v>Specialty</v>
      </c>
      <c r="H966" t="s">
        <v>955</v>
      </c>
      <c r="I966" t="str">
        <f t="shared" si="124"/>
        <v>RETURN - 1st don of the week -STD</v>
      </c>
      <c r="J966" t="s">
        <v>1113</v>
      </c>
      <c r="K966" s="5">
        <v>50</v>
      </c>
      <c r="L966" t="str">
        <f>Table_DataFromNL[[#This Row],[PROFILECODE]]&amp;"-"&amp;Table_DataFromNL[[#This Row],[RULENAME]]</f>
        <v>CP149-P RSV Pre-Existing Standard</v>
      </c>
      <c r="M966" t="str">
        <f t="shared" si="125"/>
        <v>CP149-P RSV Pre-Existing Standard</v>
      </c>
      <c r="N966" t="str">
        <f t="shared" si="126"/>
        <v>CP149-P RSV Pre-Existing Standard</v>
      </c>
    </row>
    <row r="967" spans="1:14" hidden="1" x14ac:dyDescent="0.45">
      <c r="A967" t="str">
        <f t="shared" si="127"/>
        <v>CP149-P Tetanus Pre-Existing Standard</v>
      </c>
      <c r="B967" t="s">
        <v>783</v>
      </c>
      <c r="C967" t="str">
        <f t="shared" si="120"/>
        <v>Burlington</v>
      </c>
      <c r="D967" t="str">
        <f t="shared" si="121"/>
        <v>Y</v>
      </c>
      <c r="E967" t="s">
        <v>1150</v>
      </c>
      <c r="F967" t="str">
        <f t="shared" si="122"/>
        <v>P Tetanus Pre-Existing Standard</v>
      </c>
      <c r="G967" t="str">
        <f t="shared" si="123"/>
        <v>Specialty</v>
      </c>
      <c r="H967" t="s">
        <v>969</v>
      </c>
      <c r="I967" t="str">
        <f t="shared" si="124"/>
        <v>RETURN - 1st don of the week -STD</v>
      </c>
      <c r="J967" t="s">
        <v>1113</v>
      </c>
      <c r="K967" s="5">
        <v>50</v>
      </c>
      <c r="L967" t="str">
        <f>Table_DataFromNL[[#This Row],[PROFILECODE]]&amp;"-"&amp;Table_DataFromNL[[#This Row],[RULENAME]]</f>
        <v>CP149-P Tetanus Pre-Existing Standard</v>
      </c>
      <c r="M967" t="str">
        <f t="shared" si="125"/>
        <v>CP149-P Tetanus Pre-Existing Standard</v>
      </c>
      <c r="N967" t="str">
        <f t="shared" si="126"/>
        <v>CP149-P Tetanus Pre-Existing Standard</v>
      </c>
    </row>
    <row r="968" spans="1:14" hidden="1" x14ac:dyDescent="0.45">
      <c r="A968" t="str">
        <f t="shared" si="127"/>
        <v>CP149-P Tetanus Standard</v>
      </c>
      <c r="B968" t="s">
        <v>783</v>
      </c>
      <c r="C968" t="str">
        <f t="shared" si="120"/>
        <v>Burlington</v>
      </c>
      <c r="D968" t="str">
        <f t="shared" si="121"/>
        <v>Y</v>
      </c>
      <c r="E968" t="s">
        <v>1150</v>
      </c>
      <c r="F968" t="str">
        <f t="shared" si="122"/>
        <v>P Tetanus Standard</v>
      </c>
      <c r="G968" t="str">
        <f t="shared" si="123"/>
        <v>Specialty</v>
      </c>
      <c r="H968" t="s">
        <v>970</v>
      </c>
      <c r="I968" t="str">
        <f t="shared" si="124"/>
        <v>RETURN - 1st don of the week -STD</v>
      </c>
      <c r="J968" t="s">
        <v>1113</v>
      </c>
      <c r="K968" s="5">
        <v>50</v>
      </c>
      <c r="L968" t="str">
        <f>Table_DataFromNL[[#This Row],[PROFILECODE]]&amp;"-"&amp;Table_DataFromNL[[#This Row],[RULENAME]]</f>
        <v>CP149-P Tetanus Standard</v>
      </c>
      <c r="M968" t="str">
        <f t="shared" si="125"/>
        <v>CP149-P Tetanus Standard</v>
      </c>
      <c r="N968" t="str">
        <f t="shared" si="126"/>
        <v>CP149-P Tetanus Standard</v>
      </c>
    </row>
    <row r="969" spans="1:14" hidden="1" x14ac:dyDescent="0.45">
      <c r="A969" t="str">
        <f t="shared" si="127"/>
        <v>CP149-P Tetanus Tox Standard</v>
      </c>
      <c r="B969" t="s">
        <v>783</v>
      </c>
      <c r="C969" t="str">
        <f t="shared" si="120"/>
        <v>Burlington</v>
      </c>
      <c r="D969" t="str">
        <f t="shared" si="121"/>
        <v>Y</v>
      </c>
      <c r="E969" t="s">
        <v>1150</v>
      </c>
      <c r="F969" t="str">
        <f t="shared" si="122"/>
        <v>P Tetanus Tox Standard</v>
      </c>
      <c r="G969" t="str">
        <f t="shared" si="123"/>
        <v>Specialty</v>
      </c>
      <c r="H969" t="s">
        <v>1000</v>
      </c>
      <c r="I969" t="str">
        <f t="shared" si="124"/>
        <v>RETURN - 1st don of the week -STD</v>
      </c>
      <c r="J969" t="s">
        <v>1113</v>
      </c>
      <c r="K969" s="5">
        <v>50</v>
      </c>
      <c r="L969" t="str">
        <f>Table_DataFromNL[[#This Row],[PROFILECODE]]&amp;"-"&amp;Table_DataFromNL[[#This Row],[RULENAME]]</f>
        <v>CP149-P Tetanus Tox Standard</v>
      </c>
      <c r="M969" t="str">
        <f t="shared" si="125"/>
        <v>CP149-P Tetanus Tox Standard</v>
      </c>
      <c r="N969" t="str">
        <f t="shared" si="126"/>
        <v>CP149-P Tetanus Tox Standard</v>
      </c>
    </row>
    <row r="970" spans="1:14" hidden="1" x14ac:dyDescent="0.45">
      <c r="A970" t="str">
        <f t="shared" si="127"/>
        <v>CP149-P Vaccinia Standard</v>
      </c>
      <c r="B970" t="s">
        <v>783</v>
      </c>
      <c r="C970" t="str">
        <f t="shared" si="120"/>
        <v>Burlington</v>
      </c>
      <c r="D970" t="str">
        <f t="shared" si="121"/>
        <v>Y</v>
      </c>
      <c r="E970" t="s">
        <v>1150</v>
      </c>
      <c r="F970" t="str">
        <f t="shared" si="122"/>
        <v>P Vaccinia Standard</v>
      </c>
      <c r="G970" t="str">
        <f t="shared" si="123"/>
        <v>Specialty</v>
      </c>
      <c r="H970" t="s">
        <v>956</v>
      </c>
      <c r="I970">
        <f t="shared" si="124"/>
        <v>0</v>
      </c>
      <c r="J970" t="s">
        <v>1113</v>
      </c>
      <c r="K970" s="5">
        <v>100</v>
      </c>
      <c r="L970" t="str">
        <f>Table_DataFromNL[[#This Row],[PROFILECODE]]&amp;"-"&amp;Table_DataFromNL[[#This Row],[RULENAME]]</f>
        <v>CP149-P Vaccinia Standard</v>
      </c>
      <c r="M970" t="str">
        <f t="shared" si="125"/>
        <v>CP149-P Vaccinia Standard</v>
      </c>
      <c r="N970" t="str">
        <f t="shared" si="126"/>
        <v>CP149-P Vaccinia Standard</v>
      </c>
    </row>
    <row r="971" spans="1:14" hidden="1" x14ac:dyDescent="0.45">
      <c r="A971" t="str">
        <f t="shared" si="127"/>
        <v>CP150-1st Responder-Medical</v>
      </c>
      <c r="B971" t="s">
        <v>774</v>
      </c>
      <c r="C971" t="str">
        <f t="shared" si="120"/>
        <v>Pensacola</v>
      </c>
      <c r="D971" t="str">
        <f t="shared" si="121"/>
        <v>Y</v>
      </c>
      <c r="E971" t="s">
        <v>1151</v>
      </c>
      <c r="F971" t="str">
        <f t="shared" si="122"/>
        <v>1st Responder-Medical</v>
      </c>
      <c r="G971">
        <f t="shared" si="123"/>
        <v>0</v>
      </c>
      <c r="H971" t="s">
        <v>1053</v>
      </c>
      <c r="I971">
        <f t="shared" si="124"/>
        <v>0</v>
      </c>
      <c r="J971" t="s">
        <v>1054</v>
      </c>
      <c r="K971" s="5">
        <v>5</v>
      </c>
      <c r="L971" t="str">
        <f>Table_DataFromNL[[#This Row],[PROFILECODE]]&amp;"-"&amp;Table_DataFromNL[[#This Row],[RULENAME]]</f>
        <v>CP150-1st Responder-Medical</v>
      </c>
      <c r="M971" t="e">
        <f t="shared" si="125"/>
        <v>#N/A</v>
      </c>
      <c r="N971" t="e">
        <f t="shared" si="126"/>
        <v>#N/A</v>
      </c>
    </row>
    <row r="972" spans="1:14" x14ac:dyDescent="0.45">
      <c r="A972" t="str">
        <f t="shared" si="127"/>
        <v>CP150-2X Week Anti-D Pre-Existing</v>
      </c>
      <c r="B972" t="s">
        <v>774</v>
      </c>
      <c r="C972" t="str">
        <f t="shared" si="120"/>
        <v>Pensacola</v>
      </c>
      <c r="D972" t="str">
        <f t="shared" si="121"/>
        <v>Y</v>
      </c>
      <c r="E972" t="s">
        <v>1151</v>
      </c>
      <c r="F972" t="str">
        <f t="shared" si="122"/>
        <v>2X Week Anti-D Pre-Existing</v>
      </c>
      <c r="G972" t="str">
        <f t="shared" si="123"/>
        <v>Specialty</v>
      </c>
      <c r="H972" t="s">
        <v>942</v>
      </c>
      <c r="I972" t="str">
        <f t="shared" si="124"/>
        <v>RETURN - 2nd don of the week -BONUS</v>
      </c>
      <c r="J972" t="s">
        <v>1054</v>
      </c>
      <c r="K972" s="5">
        <v>80</v>
      </c>
      <c r="L972" t="str">
        <f>Table_DataFromNL[[#This Row],[PROFILECODE]]&amp;"-"&amp;Table_DataFromNL[[#This Row],[RULENAME]]</f>
        <v>CP150-2X Week Anti-D Pre-Existing</v>
      </c>
      <c r="M972" t="str">
        <f t="shared" si="125"/>
        <v>CP150-2X Week Anti-D Pre-Existing</v>
      </c>
      <c r="N972" t="str">
        <f t="shared" si="126"/>
        <v>CP150-2X Week Anti-D Pre-Existing</v>
      </c>
    </row>
    <row r="973" spans="1:14" hidden="1" x14ac:dyDescent="0.45">
      <c r="A973" t="str">
        <f t="shared" si="127"/>
        <v>CP150-2X Week P Anti-D</v>
      </c>
      <c r="B973" t="s">
        <v>774</v>
      </c>
      <c r="C973" t="str">
        <f t="shared" si="120"/>
        <v>Pensacola</v>
      </c>
      <c r="D973" t="str">
        <f t="shared" si="121"/>
        <v>Y</v>
      </c>
      <c r="E973" t="s">
        <v>1151</v>
      </c>
      <c r="F973" t="str">
        <f t="shared" si="122"/>
        <v>2X Week P Anti-D</v>
      </c>
      <c r="G973" t="str">
        <f t="shared" si="123"/>
        <v>Specialty</v>
      </c>
      <c r="H973" t="s">
        <v>943</v>
      </c>
      <c r="I973" t="str">
        <f t="shared" si="124"/>
        <v>RETURN - 2nd don of the week -BONUS</v>
      </c>
      <c r="J973" t="s">
        <v>1054</v>
      </c>
      <c r="K973" s="5">
        <v>80</v>
      </c>
      <c r="L973" t="str">
        <f>Table_DataFromNL[[#This Row],[PROFILECODE]]&amp;"-"&amp;Table_DataFromNL[[#This Row],[RULENAME]]</f>
        <v>CP150-2X Week P Anti-D</v>
      </c>
      <c r="M973" t="str">
        <f t="shared" si="125"/>
        <v>CP150-2X Week P Anti-D</v>
      </c>
      <c r="N973" t="str">
        <f t="shared" si="126"/>
        <v>CP150-2X Week P Anti-D</v>
      </c>
    </row>
    <row r="974" spans="1:14" hidden="1" x14ac:dyDescent="0.45">
      <c r="A974" t="str">
        <f t="shared" si="127"/>
        <v>CP150-2X Week P HBS</v>
      </c>
      <c r="B974" t="s">
        <v>774</v>
      </c>
      <c r="C974" t="str">
        <f t="shared" si="120"/>
        <v>Pensacola</v>
      </c>
      <c r="D974" t="str">
        <f t="shared" si="121"/>
        <v>Y</v>
      </c>
      <c r="E974" t="s">
        <v>1151</v>
      </c>
      <c r="F974" t="str">
        <f t="shared" si="122"/>
        <v>2X Week P HBS</v>
      </c>
      <c r="G974" t="str">
        <f t="shared" si="123"/>
        <v>Specialty</v>
      </c>
      <c r="H974" t="s">
        <v>961</v>
      </c>
      <c r="I974" t="str">
        <f t="shared" si="124"/>
        <v>RETURN - 2nd don of the week -BONUS</v>
      </c>
      <c r="J974" t="s">
        <v>1054</v>
      </c>
      <c r="K974" s="5">
        <v>100</v>
      </c>
      <c r="L974" t="str">
        <f>Table_DataFromNL[[#This Row],[PROFILECODE]]&amp;"-"&amp;Table_DataFromNL[[#This Row],[RULENAME]]</f>
        <v>CP150-2X Week P HBS</v>
      </c>
      <c r="M974" t="str">
        <f t="shared" si="125"/>
        <v>CP150-2X Week P HBS</v>
      </c>
      <c r="N974" t="str">
        <f t="shared" si="126"/>
        <v>CP150-2X Week P HBS</v>
      </c>
    </row>
    <row r="975" spans="1:14" hidden="1" x14ac:dyDescent="0.45">
      <c r="A975" t="str">
        <f t="shared" si="127"/>
        <v>CP150-2X Week P HBS Pre-Existing</v>
      </c>
      <c r="B975" t="s">
        <v>774</v>
      </c>
      <c r="C975" t="str">
        <f t="shared" si="120"/>
        <v>Pensacola</v>
      </c>
      <c r="D975" t="str">
        <f t="shared" si="121"/>
        <v>Y</v>
      </c>
      <c r="E975" t="s">
        <v>1151</v>
      </c>
      <c r="F975" t="str">
        <f t="shared" si="122"/>
        <v>2X Week P HBS Pre-Existing</v>
      </c>
      <c r="G975" t="str">
        <f t="shared" si="123"/>
        <v>Specialty</v>
      </c>
      <c r="H975" t="s">
        <v>962</v>
      </c>
      <c r="I975" t="str">
        <f t="shared" si="124"/>
        <v>RETURN - 2nd don of the week -BONUS</v>
      </c>
      <c r="J975" t="s">
        <v>1054</v>
      </c>
      <c r="K975" s="5">
        <v>100</v>
      </c>
      <c r="L975" t="str">
        <f>Table_DataFromNL[[#This Row],[PROFILECODE]]&amp;"-"&amp;Table_DataFromNL[[#This Row],[RULENAME]]</f>
        <v>CP150-2X Week P HBS Pre-Existing</v>
      </c>
      <c r="M975" t="str">
        <f t="shared" si="125"/>
        <v>CP150-2X Week P HBS Pre-Existing</v>
      </c>
      <c r="N975" t="str">
        <f t="shared" si="126"/>
        <v>CP150-2X Week P HBS Pre-Existing</v>
      </c>
    </row>
    <row r="976" spans="1:14" hidden="1" x14ac:dyDescent="0.45">
      <c r="A976" t="str">
        <f t="shared" si="127"/>
        <v>CP150-RETURN - 2nd don of the week -BONUS</v>
      </c>
      <c r="B976" t="s">
        <v>774</v>
      </c>
      <c r="C976" t="str">
        <f t="shared" si="120"/>
        <v>Pensacola</v>
      </c>
      <c r="D976" t="str">
        <f t="shared" si="121"/>
        <v>Y</v>
      </c>
      <c r="E976" t="s">
        <v>1151</v>
      </c>
      <c r="F976" t="str">
        <f t="shared" si="122"/>
        <v>RETURN - 2nd don of the week -BONUS</v>
      </c>
      <c r="G976" t="str">
        <f t="shared" si="123"/>
        <v>Marketing</v>
      </c>
      <c r="H976" t="s">
        <v>1055</v>
      </c>
      <c r="I976">
        <f t="shared" si="124"/>
        <v>26</v>
      </c>
      <c r="J976" t="s">
        <v>1054</v>
      </c>
      <c r="K976" s="5">
        <v>35</v>
      </c>
      <c r="L976" t="str">
        <f>Table_DataFromNL[[#This Row],[PROFILECODE]]&amp;"-"&amp;Table_DataFromNL[[#This Row],[RULENAME]]</f>
        <v>CP150-2X Week P NSP NS</v>
      </c>
      <c r="M976" t="str">
        <f t="shared" si="125"/>
        <v>CP150-RETURN - 2nd don of the week -BONUS</v>
      </c>
      <c r="N976" t="e">
        <f t="shared" si="126"/>
        <v>#N/A</v>
      </c>
    </row>
    <row r="977" spans="1:14" hidden="1" x14ac:dyDescent="0.45">
      <c r="A977" t="str">
        <f t="shared" si="127"/>
        <v>CP150-RETURN - 2nd don of the week -BONUS</v>
      </c>
      <c r="B977" t="s">
        <v>774</v>
      </c>
      <c r="C977" t="str">
        <f t="shared" si="120"/>
        <v>Pensacola</v>
      </c>
      <c r="D977" t="str">
        <f t="shared" si="121"/>
        <v>Y</v>
      </c>
      <c r="E977" t="s">
        <v>1151</v>
      </c>
      <c r="F977" t="str">
        <f t="shared" si="122"/>
        <v>RETURN - 2nd don of the week -BONUS</v>
      </c>
      <c r="G977" t="str">
        <f t="shared" si="123"/>
        <v>Marketing</v>
      </c>
      <c r="H977" t="s">
        <v>1056</v>
      </c>
      <c r="I977" t="str">
        <f t="shared" si="124"/>
        <v>RETURN - 2nd don of the week -BONUS</v>
      </c>
      <c r="J977" t="s">
        <v>1054</v>
      </c>
      <c r="K977" s="5">
        <v>35</v>
      </c>
      <c r="L977" t="str">
        <f>Table_DataFromNL[[#This Row],[PROFILECODE]]&amp;"-"&amp;Table_DataFromNL[[#This Row],[RULENAME]]</f>
        <v>CP150-2X Week P NSP Non EU</v>
      </c>
      <c r="M977" t="str">
        <f t="shared" si="125"/>
        <v>CP150-RETURN - 2nd don of the week -BONUS</v>
      </c>
      <c r="N977" t="e">
        <f t="shared" si="126"/>
        <v>#N/A</v>
      </c>
    </row>
    <row r="978" spans="1:14" hidden="1" x14ac:dyDescent="0.45">
      <c r="A978" t="str">
        <f t="shared" si="127"/>
        <v>CP150-2X Week P Normal Source PL</v>
      </c>
      <c r="B978" t="s">
        <v>774</v>
      </c>
      <c r="C978" t="str">
        <f t="shared" si="120"/>
        <v>Pensacola</v>
      </c>
      <c r="D978" t="str">
        <f t="shared" si="121"/>
        <v>Y</v>
      </c>
      <c r="E978" t="s">
        <v>1151</v>
      </c>
      <c r="F978" t="str">
        <f t="shared" si="122"/>
        <v>2X Week P Normal Source PL</v>
      </c>
      <c r="G978" t="str">
        <f t="shared" si="123"/>
        <v>Specialty</v>
      </c>
      <c r="H978" t="s">
        <v>1026</v>
      </c>
      <c r="I978" t="str">
        <f t="shared" si="124"/>
        <v>RETURN - 2nd don of the week -BONUS</v>
      </c>
      <c r="J978" t="s">
        <v>1054</v>
      </c>
      <c r="K978" s="5">
        <v>35</v>
      </c>
      <c r="L978" t="str">
        <f>Table_DataFromNL[[#This Row],[PROFILECODE]]&amp;"-"&amp;Table_DataFromNL[[#This Row],[RULENAME]]</f>
        <v>CP150-2X Week P Normal Source PL</v>
      </c>
      <c r="M978" t="e">
        <f t="shared" si="125"/>
        <v>#N/A</v>
      </c>
      <c r="N978" t="e">
        <f t="shared" si="126"/>
        <v>#N/A</v>
      </c>
    </row>
    <row r="979" spans="1:14" hidden="1" x14ac:dyDescent="0.45">
      <c r="A979" t="str">
        <f t="shared" si="127"/>
        <v>CP150-2X Week P RSV Pre-Existing</v>
      </c>
      <c r="B979" t="s">
        <v>774</v>
      </c>
      <c r="C979" t="str">
        <f t="shared" si="120"/>
        <v>Pensacola</v>
      </c>
      <c r="D979" t="str">
        <f t="shared" si="121"/>
        <v>Y</v>
      </c>
      <c r="E979" t="s">
        <v>1151</v>
      </c>
      <c r="F979" t="str">
        <f t="shared" si="122"/>
        <v>2X Week P RSV Pre-Existing</v>
      </c>
      <c r="G979" t="str">
        <f t="shared" si="123"/>
        <v>Specialty</v>
      </c>
      <c r="H979" t="s">
        <v>945</v>
      </c>
      <c r="I979" t="str">
        <f t="shared" si="124"/>
        <v>RETURN - 2nd don of the week -BONUS</v>
      </c>
      <c r="J979" t="s">
        <v>1054</v>
      </c>
      <c r="K979" s="5">
        <v>45</v>
      </c>
      <c r="L979" t="str">
        <f>Table_DataFromNL[[#This Row],[PROFILECODE]]&amp;"-"&amp;Table_DataFromNL[[#This Row],[RULENAME]]</f>
        <v>CP150-2X Week P RSV Pre-Existing</v>
      </c>
      <c r="M979" t="str">
        <f t="shared" si="125"/>
        <v>CP150-2X Week P RSV Pre-Existing</v>
      </c>
      <c r="N979" t="str">
        <f t="shared" si="126"/>
        <v>CP150-2X Week P RSV Pre-Existing</v>
      </c>
    </row>
    <row r="980" spans="1:14" hidden="1" x14ac:dyDescent="0.45">
      <c r="A980" t="str">
        <f t="shared" si="127"/>
        <v>CP150-2X Week P Rabies</v>
      </c>
      <c r="B980" t="s">
        <v>774</v>
      </c>
      <c r="C980" t="str">
        <f t="shared" si="120"/>
        <v>Pensacola</v>
      </c>
      <c r="D980" t="str">
        <f t="shared" si="121"/>
        <v>Y</v>
      </c>
      <c r="E980" t="s">
        <v>1151</v>
      </c>
      <c r="F980" t="str">
        <f t="shared" si="122"/>
        <v>2X Week P Rabies</v>
      </c>
      <c r="G980" t="str">
        <f t="shared" si="123"/>
        <v>Specialty</v>
      </c>
      <c r="H980" t="s">
        <v>973</v>
      </c>
      <c r="I980" t="str">
        <f t="shared" si="124"/>
        <v>RETURN - 2nd don of the week -BONUS</v>
      </c>
      <c r="J980" t="s">
        <v>1054</v>
      </c>
      <c r="K980" s="5">
        <v>100</v>
      </c>
      <c r="L980" t="str">
        <f>Table_DataFromNL[[#This Row],[PROFILECODE]]&amp;"-"&amp;Table_DataFromNL[[#This Row],[RULENAME]]</f>
        <v>CP150-2X Week P Rabies</v>
      </c>
      <c r="M980" t="str">
        <f t="shared" si="125"/>
        <v>CP150-2X Week P Rabies</v>
      </c>
      <c r="N980" t="str">
        <f t="shared" si="126"/>
        <v>CP150-2X Week P Rabies</v>
      </c>
    </row>
    <row r="981" spans="1:14" hidden="1" x14ac:dyDescent="0.45">
      <c r="A981" t="str">
        <f t="shared" si="127"/>
        <v>CP150-2X Week P Rabies HT</v>
      </c>
      <c r="B981" t="s">
        <v>774</v>
      </c>
      <c r="C981" t="str">
        <f t="shared" si="120"/>
        <v>Pensacola</v>
      </c>
      <c r="D981" t="str">
        <f t="shared" si="121"/>
        <v>Y</v>
      </c>
      <c r="E981" t="s">
        <v>1151</v>
      </c>
      <c r="F981" t="str">
        <f t="shared" si="122"/>
        <v>2X Week P Rabies HT</v>
      </c>
      <c r="G981" t="str">
        <f t="shared" si="123"/>
        <v>Specialty</v>
      </c>
      <c r="H981" t="s">
        <v>974</v>
      </c>
      <c r="I981" t="str">
        <f t="shared" si="124"/>
        <v>RETURN - 2nd don of the week -BONUS</v>
      </c>
      <c r="J981" t="s">
        <v>1054</v>
      </c>
      <c r="K981" s="5">
        <v>100</v>
      </c>
      <c r="L981" t="str">
        <f>Table_DataFromNL[[#This Row],[PROFILECODE]]&amp;"-"&amp;Table_DataFromNL[[#This Row],[RULENAME]]</f>
        <v>CP150-2X Week P Rabies HT</v>
      </c>
      <c r="M981" t="str">
        <f t="shared" si="125"/>
        <v>CP150-2X Week P Rabies HT</v>
      </c>
      <c r="N981" t="str">
        <f t="shared" si="126"/>
        <v>CP150-2X Week P Rabies HT</v>
      </c>
    </row>
    <row r="982" spans="1:14" hidden="1" x14ac:dyDescent="0.45">
      <c r="A982" t="str">
        <f t="shared" si="127"/>
        <v>CP150-2X Week P Tetanus</v>
      </c>
      <c r="B982" t="s">
        <v>774</v>
      </c>
      <c r="C982" t="str">
        <f t="shared" si="120"/>
        <v>Pensacola</v>
      </c>
      <c r="D982" t="str">
        <f t="shared" si="121"/>
        <v>Y</v>
      </c>
      <c r="E982" t="s">
        <v>1151</v>
      </c>
      <c r="F982" t="str">
        <f t="shared" si="122"/>
        <v>2X Week P Tetanus</v>
      </c>
      <c r="G982" t="str">
        <f t="shared" si="123"/>
        <v>Specialty</v>
      </c>
      <c r="H982" t="s">
        <v>965</v>
      </c>
      <c r="I982" t="str">
        <f t="shared" si="124"/>
        <v>RETURN - 2nd don of the week -BONUS</v>
      </c>
      <c r="J982" t="s">
        <v>1054</v>
      </c>
      <c r="K982" s="5">
        <v>100</v>
      </c>
      <c r="L982" t="str">
        <f>Table_DataFromNL[[#This Row],[PROFILECODE]]&amp;"-"&amp;Table_DataFromNL[[#This Row],[RULENAME]]</f>
        <v>CP150-2X Week P Tetanus</v>
      </c>
      <c r="M982" t="str">
        <f t="shared" si="125"/>
        <v>CP150-2X Week P Tetanus</v>
      </c>
      <c r="N982" t="str">
        <f t="shared" si="126"/>
        <v>CP150-2X Week P Tetanus</v>
      </c>
    </row>
    <row r="983" spans="1:14" hidden="1" x14ac:dyDescent="0.45">
      <c r="A983" t="str">
        <f t="shared" si="127"/>
        <v>CP150-2X Week P Tetanus PE</v>
      </c>
      <c r="B983" t="s">
        <v>774</v>
      </c>
      <c r="C983" t="str">
        <f t="shared" si="120"/>
        <v>Pensacola</v>
      </c>
      <c r="D983" t="str">
        <f t="shared" si="121"/>
        <v>Y</v>
      </c>
      <c r="E983" t="s">
        <v>1151</v>
      </c>
      <c r="F983" t="str">
        <f t="shared" si="122"/>
        <v>2X Week P Tetanus PE</v>
      </c>
      <c r="G983" t="str">
        <f t="shared" si="123"/>
        <v>Specialty</v>
      </c>
      <c r="H983" t="s">
        <v>966</v>
      </c>
      <c r="I983" t="str">
        <f t="shared" si="124"/>
        <v>RETURN - 2nd don of the week -BONUS</v>
      </c>
      <c r="J983" t="s">
        <v>1054</v>
      </c>
      <c r="K983" s="5">
        <v>100</v>
      </c>
      <c r="L983" t="str">
        <f>Table_DataFromNL[[#This Row],[PROFILECODE]]&amp;"-"&amp;Table_DataFromNL[[#This Row],[RULENAME]]</f>
        <v>CP150-2X Week P Tetanus PE</v>
      </c>
      <c r="M983" t="str">
        <f t="shared" si="125"/>
        <v>CP150-2X Week P Tetanus PE</v>
      </c>
      <c r="N983" t="str">
        <f t="shared" si="126"/>
        <v>CP150-2X Week P Tetanus PE</v>
      </c>
    </row>
    <row r="984" spans="1:14" hidden="1" x14ac:dyDescent="0.45">
      <c r="A984" t="str">
        <f t="shared" si="127"/>
        <v>CP150-RETURN - 5th don of the month -BONUS</v>
      </c>
      <c r="B984" t="s">
        <v>774</v>
      </c>
      <c r="C984" t="str">
        <f t="shared" si="120"/>
        <v>Pensacola</v>
      </c>
      <c r="D984" t="str">
        <f t="shared" si="121"/>
        <v>Y</v>
      </c>
      <c r="E984" t="s">
        <v>1151</v>
      </c>
      <c r="F984" t="str">
        <f t="shared" si="122"/>
        <v>RETURN - 5th don of the month -BONUS</v>
      </c>
      <c r="G984" t="str">
        <f t="shared" si="123"/>
        <v>Marketing</v>
      </c>
      <c r="H984" t="s">
        <v>1057</v>
      </c>
      <c r="I984">
        <f t="shared" si="124"/>
        <v>27</v>
      </c>
      <c r="J984" t="s">
        <v>1054</v>
      </c>
      <c r="K984" s="5">
        <v>20</v>
      </c>
      <c r="L984" t="str">
        <f>Table_DataFromNL[[#This Row],[PROFILECODE]]&amp;"-"&amp;Table_DataFromNL[[#This Row],[RULENAME]]</f>
        <v>CP150-5X Month</v>
      </c>
      <c r="M984" t="str">
        <f t="shared" si="125"/>
        <v>CP150-RETURN - 5th don of the month -BONUS</v>
      </c>
      <c r="N984" t="e">
        <f t="shared" si="126"/>
        <v>#N/A</v>
      </c>
    </row>
    <row r="985" spans="1:14" hidden="1" x14ac:dyDescent="0.45">
      <c r="A985" t="str">
        <f t="shared" si="127"/>
        <v>CP150-College ID Standard Bonus</v>
      </c>
      <c r="B985" t="s">
        <v>774</v>
      </c>
      <c r="C985" t="str">
        <f t="shared" si="120"/>
        <v>Pensacola</v>
      </c>
      <c r="D985" t="str">
        <f t="shared" si="121"/>
        <v>Y</v>
      </c>
      <c r="E985" t="s">
        <v>1151</v>
      </c>
      <c r="F985" t="str">
        <f t="shared" si="122"/>
        <v>College ID Standard Bonus</v>
      </c>
      <c r="G985">
        <f t="shared" si="123"/>
        <v>0</v>
      </c>
      <c r="H985" t="s">
        <v>1062</v>
      </c>
      <c r="I985">
        <f t="shared" si="124"/>
        <v>0</v>
      </c>
      <c r="J985" t="s">
        <v>1054</v>
      </c>
      <c r="K985" s="5">
        <v>5</v>
      </c>
      <c r="L985" t="str">
        <f>Table_DataFromNL[[#This Row],[PROFILECODE]]&amp;"-"&amp;Table_DataFromNL[[#This Row],[RULENAME]]</f>
        <v>CP150-College ID Standard Bonus</v>
      </c>
      <c r="M985" t="e">
        <f t="shared" si="125"/>
        <v>#N/A</v>
      </c>
      <c r="N985" t="e">
        <f t="shared" si="126"/>
        <v>#N/A</v>
      </c>
    </row>
    <row r="986" spans="1:14" hidden="1" x14ac:dyDescent="0.45">
      <c r="A986" t="str">
        <f t="shared" si="127"/>
        <v>CP150-Employee Donor</v>
      </c>
      <c r="B986" t="s">
        <v>774</v>
      </c>
      <c r="C986" t="str">
        <f t="shared" si="120"/>
        <v>Pensacola</v>
      </c>
      <c r="D986" t="str">
        <f t="shared" si="121"/>
        <v>Y</v>
      </c>
      <c r="E986" t="s">
        <v>1151</v>
      </c>
      <c r="F986" t="str">
        <f t="shared" si="122"/>
        <v>Employee Donor</v>
      </c>
      <c r="G986">
        <f t="shared" si="123"/>
        <v>0</v>
      </c>
      <c r="H986" t="s">
        <v>1063</v>
      </c>
      <c r="I986">
        <f t="shared" si="124"/>
        <v>0</v>
      </c>
      <c r="J986" t="s">
        <v>1054</v>
      </c>
      <c r="K986" s="5">
        <v>90</v>
      </c>
      <c r="L986" t="str">
        <f>Table_DataFromNL[[#This Row],[PROFILECODE]]&amp;"-"&amp;Table_DataFromNL[[#This Row],[RULENAME]]</f>
        <v>CP150-Employee Donor</v>
      </c>
      <c r="M986" t="e">
        <f t="shared" si="125"/>
        <v>#N/A</v>
      </c>
      <c r="N986" t="e">
        <f t="shared" si="126"/>
        <v>#N/A</v>
      </c>
    </row>
    <row r="987" spans="1:14" hidden="1" x14ac:dyDescent="0.45">
      <c r="A987" t="str">
        <f t="shared" si="127"/>
        <v>CP150-Military ID</v>
      </c>
      <c r="B987" t="s">
        <v>774</v>
      </c>
      <c r="C987" t="str">
        <f t="shared" si="120"/>
        <v>Pensacola</v>
      </c>
      <c r="D987" t="str">
        <f t="shared" si="121"/>
        <v>Y</v>
      </c>
      <c r="E987" t="s">
        <v>1151</v>
      </c>
      <c r="F987" t="str">
        <f t="shared" si="122"/>
        <v>Military ID</v>
      </c>
      <c r="G987">
        <f t="shared" si="123"/>
        <v>0</v>
      </c>
      <c r="H987" t="s">
        <v>1064</v>
      </c>
      <c r="I987">
        <f t="shared" si="124"/>
        <v>0</v>
      </c>
      <c r="J987" t="s">
        <v>1054</v>
      </c>
      <c r="K987" s="5">
        <v>5</v>
      </c>
      <c r="L987" t="str">
        <f>Table_DataFromNL[[#This Row],[PROFILECODE]]&amp;"-"&amp;Table_DataFromNL[[#This Row],[RULENAME]]</f>
        <v>CP150-Military ID</v>
      </c>
      <c r="M987" t="e">
        <f t="shared" si="125"/>
        <v>#N/A</v>
      </c>
      <c r="N987" t="e">
        <f t="shared" si="126"/>
        <v>#N/A</v>
      </c>
    </row>
    <row r="988" spans="1:14" hidden="1" x14ac:dyDescent="0.45">
      <c r="A988" t="str">
        <f t="shared" si="127"/>
        <v>CP150-NEW DONOR -1st</v>
      </c>
      <c r="B988" t="s">
        <v>774</v>
      </c>
      <c r="C988" t="str">
        <f t="shared" si="120"/>
        <v>Pensacola</v>
      </c>
      <c r="D988" t="str">
        <f t="shared" si="121"/>
        <v>Y</v>
      </c>
      <c r="E988" t="s">
        <v>1151</v>
      </c>
      <c r="F988" t="str">
        <f t="shared" si="122"/>
        <v>NEW DONOR -1st</v>
      </c>
      <c r="G988" t="str">
        <f t="shared" si="123"/>
        <v>Marketing</v>
      </c>
      <c r="H988" t="s">
        <v>1065</v>
      </c>
      <c r="I988">
        <f t="shared" si="124"/>
        <v>1</v>
      </c>
      <c r="J988" t="s">
        <v>1054</v>
      </c>
      <c r="K988" s="5">
        <v>100</v>
      </c>
      <c r="L988" t="str">
        <f>Table_DataFromNL[[#This Row],[PROFILECODE]]&amp;"-"&amp;Table_DataFromNL[[#This Row],[RULENAME]]</f>
        <v>CP150-New Donor 1st Visit-Bonus</v>
      </c>
      <c r="M988" t="str">
        <f t="shared" si="125"/>
        <v>CP150-NEW DONOR -1st</v>
      </c>
      <c r="N988" t="e">
        <f t="shared" si="126"/>
        <v>#N/A</v>
      </c>
    </row>
    <row r="989" spans="1:14" hidden="1" x14ac:dyDescent="0.45">
      <c r="A989" t="str">
        <f t="shared" si="127"/>
        <v>CP150-NEW DONOR -2nd</v>
      </c>
      <c r="B989" t="s">
        <v>774</v>
      </c>
      <c r="C989" t="str">
        <f t="shared" si="120"/>
        <v>Pensacola</v>
      </c>
      <c r="D989" t="str">
        <f t="shared" si="121"/>
        <v>Y</v>
      </c>
      <c r="E989" t="s">
        <v>1151</v>
      </c>
      <c r="F989" t="str">
        <f t="shared" si="122"/>
        <v>NEW DONOR -2nd</v>
      </c>
      <c r="G989" t="str">
        <f t="shared" si="123"/>
        <v>Marketing</v>
      </c>
      <c r="H989" t="s">
        <v>1066</v>
      </c>
      <c r="I989">
        <f t="shared" si="124"/>
        <v>2</v>
      </c>
      <c r="J989" t="s">
        <v>1054</v>
      </c>
      <c r="K989" s="5">
        <v>100</v>
      </c>
      <c r="L989" t="str">
        <f>Table_DataFromNL[[#This Row],[PROFILECODE]]&amp;"-"&amp;Table_DataFromNL[[#This Row],[RULENAME]]</f>
        <v>CP150-New Donor 2nd Visit-Bonus</v>
      </c>
      <c r="M989" t="str">
        <f t="shared" si="125"/>
        <v>CP150-NEW DONOR -2nd</v>
      </c>
      <c r="N989" t="e">
        <f t="shared" si="126"/>
        <v>#N/A</v>
      </c>
    </row>
    <row r="990" spans="1:14" hidden="1" x14ac:dyDescent="0.45">
      <c r="A990" t="str">
        <f t="shared" si="127"/>
        <v>CP150-NEW DONOR -3rd</v>
      </c>
      <c r="B990" t="s">
        <v>774</v>
      </c>
      <c r="C990" t="str">
        <f t="shared" si="120"/>
        <v>Pensacola</v>
      </c>
      <c r="D990" t="str">
        <f t="shared" si="121"/>
        <v>Y</v>
      </c>
      <c r="E990" t="s">
        <v>1151</v>
      </c>
      <c r="F990" t="str">
        <f t="shared" si="122"/>
        <v>NEW DONOR -3rd</v>
      </c>
      <c r="G990" t="str">
        <f t="shared" si="123"/>
        <v>Marketing</v>
      </c>
      <c r="H990" t="s">
        <v>1067</v>
      </c>
      <c r="I990">
        <f t="shared" si="124"/>
        <v>3</v>
      </c>
      <c r="J990" t="s">
        <v>1054</v>
      </c>
      <c r="K990" s="5">
        <v>100</v>
      </c>
      <c r="L990" t="str">
        <f>Table_DataFromNL[[#This Row],[PROFILECODE]]&amp;"-"&amp;Table_DataFromNL[[#This Row],[RULENAME]]</f>
        <v>CP150-New Donor 3rd Visit-Bonus</v>
      </c>
      <c r="M990" t="str">
        <f t="shared" si="125"/>
        <v>CP150-NEW DONOR -3rd</v>
      </c>
      <c r="N990" t="e">
        <f t="shared" si="126"/>
        <v>#N/A</v>
      </c>
    </row>
    <row r="991" spans="1:14" hidden="1" x14ac:dyDescent="0.45">
      <c r="A991" t="str">
        <f t="shared" si="127"/>
        <v>CP150-NEW DONOR -4th</v>
      </c>
      <c r="B991" t="s">
        <v>774</v>
      </c>
      <c r="C991" t="str">
        <f t="shared" si="120"/>
        <v>Pensacola</v>
      </c>
      <c r="D991" t="str">
        <f t="shared" si="121"/>
        <v>Y</v>
      </c>
      <c r="E991" t="s">
        <v>1151</v>
      </c>
      <c r="F991" t="str">
        <f t="shared" si="122"/>
        <v>NEW DONOR -4th</v>
      </c>
      <c r="G991" t="str">
        <f t="shared" si="123"/>
        <v>Marketing</v>
      </c>
      <c r="H991" t="s">
        <v>1068</v>
      </c>
      <c r="I991">
        <f t="shared" si="124"/>
        <v>4</v>
      </c>
      <c r="J991" t="s">
        <v>1054</v>
      </c>
      <c r="K991" s="5">
        <v>100</v>
      </c>
      <c r="L991" t="str">
        <f>Table_DataFromNL[[#This Row],[PROFILECODE]]&amp;"-"&amp;Table_DataFromNL[[#This Row],[RULENAME]]</f>
        <v>CP150-New Donor 4th Visit-Bonus</v>
      </c>
      <c r="M991" t="str">
        <f t="shared" si="125"/>
        <v>CP150-NEW DONOR -4th</v>
      </c>
      <c r="N991" t="e">
        <f t="shared" si="126"/>
        <v>#N/A</v>
      </c>
    </row>
    <row r="992" spans="1:14" hidden="1" x14ac:dyDescent="0.45">
      <c r="A992" t="str">
        <f t="shared" si="127"/>
        <v>CP150-NEW DONOR -5th</v>
      </c>
      <c r="B992" t="s">
        <v>774</v>
      </c>
      <c r="C992" t="str">
        <f t="shared" si="120"/>
        <v>Pensacola</v>
      </c>
      <c r="D992" t="str">
        <f t="shared" si="121"/>
        <v>Y</v>
      </c>
      <c r="E992" t="s">
        <v>1151</v>
      </c>
      <c r="F992" t="str">
        <f t="shared" si="122"/>
        <v>NEW DONOR -5th</v>
      </c>
      <c r="G992" t="str">
        <f t="shared" si="123"/>
        <v>Marketing</v>
      </c>
      <c r="H992" t="s">
        <v>1069</v>
      </c>
      <c r="I992">
        <f t="shared" si="124"/>
        <v>5</v>
      </c>
      <c r="J992" t="s">
        <v>1054</v>
      </c>
      <c r="K992" s="5">
        <v>45</v>
      </c>
      <c r="L992" t="str">
        <f>Table_DataFromNL[[#This Row],[PROFILECODE]]&amp;"-"&amp;Table_DataFromNL[[#This Row],[RULENAME]]</f>
        <v>CP150-New Donor 5th Visit-Bonus</v>
      </c>
      <c r="M992" t="str">
        <f t="shared" si="125"/>
        <v>CP150-NEW DONOR -5th</v>
      </c>
      <c r="N992" t="e">
        <f t="shared" si="126"/>
        <v>#N/A</v>
      </c>
    </row>
    <row r="993" spans="1:14" hidden="1" x14ac:dyDescent="0.45">
      <c r="A993" t="str">
        <f t="shared" si="127"/>
        <v>CP150-NEW DONOR -6th</v>
      </c>
      <c r="B993" t="s">
        <v>774</v>
      </c>
      <c r="C993" t="str">
        <f t="shared" si="120"/>
        <v>Pensacola</v>
      </c>
      <c r="D993" t="str">
        <f t="shared" si="121"/>
        <v>Y</v>
      </c>
      <c r="E993" t="s">
        <v>1151</v>
      </c>
      <c r="F993" t="str">
        <f t="shared" si="122"/>
        <v>NEW DONOR -6th</v>
      </c>
      <c r="G993" t="str">
        <f t="shared" si="123"/>
        <v>Marketing</v>
      </c>
      <c r="H993" t="s">
        <v>1070</v>
      </c>
      <c r="I993">
        <f t="shared" si="124"/>
        <v>6</v>
      </c>
      <c r="J993" t="s">
        <v>1054</v>
      </c>
      <c r="K993" s="5">
        <v>45</v>
      </c>
      <c r="L993" t="str">
        <f>Table_DataFromNL[[#This Row],[PROFILECODE]]&amp;"-"&amp;Table_DataFromNL[[#This Row],[RULENAME]]</f>
        <v>CP150-New Donor 6th Visit-Bonus</v>
      </c>
      <c r="M993" t="str">
        <f t="shared" si="125"/>
        <v>CP150-NEW DONOR -6th</v>
      </c>
      <c r="N993" t="e">
        <f t="shared" si="126"/>
        <v>#N/A</v>
      </c>
    </row>
    <row r="994" spans="1:14" hidden="1" x14ac:dyDescent="0.45">
      <c r="A994" t="str">
        <f t="shared" si="127"/>
        <v>CP150-NEW DONOR -7th</v>
      </c>
      <c r="B994" t="s">
        <v>774</v>
      </c>
      <c r="C994" t="str">
        <f t="shared" si="120"/>
        <v>Pensacola</v>
      </c>
      <c r="D994" t="str">
        <f t="shared" si="121"/>
        <v>Y</v>
      </c>
      <c r="E994" t="s">
        <v>1151</v>
      </c>
      <c r="F994" t="str">
        <f t="shared" si="122"/>
        <v>NEW DONOR -7th</v>
      </c>
      <c r="G994" t="str">
        <f t="shared" si="123"/>
        <v>Marketing</v>
      </c>
      <c r="H994" t="s">
        <v>1071</v>
      </c>
      <c r="I994">
        <f t="shared" si="124"/>
        <v>7</v>
      </c>
      <c r="J994" t="s">
        <v>1054</v>
      </c>
      <c r="K994" s="5">
        <v>45</v>
      </c>
      <c r="L994" t="str">
        <f>Table_DataFromNL[[#This Row],[PROFILECODE]]&amp;"-"&amp;Table_DataFromNL[[#This Row],[RULENAME]]</f>
        <v>CP150-New Donor 7th Visit-Bonus</v>
      </c>
      <c r="M994" t="str">
        <f t="shared" si="125"/>
        <v>CP150-NEW DONOR -7th</v>
      </c>
      <c r="N994" t="e">
        <f t="shared" si="126"/>
        <v>#N/A</v>
      </c>
    </row>
    <row r="995" spans="1:14" hidden="1" x14ac:dyDescent="0.45">
      <c r="A995" t="str">
        <f t="shared" si="127"/>
        <v>CP150-NEW DONOR -8th</v>
      </c>
      <c r="B995" t="s">
        <v>774</v>
      </c>
      <c r="C995" t="str">
        <f t="shared" si="120"/>
        <v>Pensacola</v>
      </c>
      <c r="D995" t="str">
        <f t="shared" si="121"/>
        <v>Y</v>
      </c>
      <c r="E995" t="s">
        <v>1151</v>
      </c>
      <c r="F995" t="str">
        <f t="shared" si="122"/>
        <v>NEW DONOR -8th</v>
      </c>
      <c r="G995" t="str">
        <f t="shared" si="123"/>
        <v>Marketing</v>
      </c>
      <c r="H995" t="s">
        <v>1072</v>
      </c>
      <c r="I995">
        <f t="shared" si="124"/>
        <v>8</v>
      </c>
      <c r="J995" t="s">
        <v>1054</v>
      </c>
      <c r="K995" s="5">
        <v>45</v>
      </c>
      <c r="L995" t="str">
        <f>Table_DataFromNL[[#This Row],[PROFILECODE]]&amp;"-"&amp;Table_DataFromNL[[#This Row],[RULENAME]]</f>
        <v>CP150-New Donor 8th Visit-Bonus</v>
      </c>
      <c r="M995" t="str">
        <f t="shared" si="125"/>
        <v>CP150-NEW DONOR -8th</v>
      </c>
      <c r="N995" t="e">
        <f t="shared" si="126"/>
        <v>#N/A</v>
      </c>
    </row>
    <row r="996" spans="1:14" hidden="1" x14ac:dyDescent="0.45">
      <c r="A996" t="str">
        <f t="shared" si="127"/>
        <v>CP150-Vaccinia - 1st Donation</v>
      </c>
      <c r="B996" t="s">
        <v>774</v>
      </c>
      <c r="C996" t="str">
        <f t="shared" si="120"/>
        <v>Pensacola</v>
      </c>
      <c r="D996" t="str">
        <f t="shared" si="121"/>
        <v>Y</v>
      </c>
      <c r="E996" t="s">
        <v>1151</v>
      </c>
      <c r="F996" t="str">
        <f t="shared" si="122"/>
        <v>Vaccinia - 1st Donation</v>
      </c>
      <c r="G996" t="str">
        <f t="shared" si="123"/>
        <v>Specialty</v>
      </c>
      <c r="H996" t="s">
        <v>957</v>
      </c>
      <c r="I996">
        <f t="shared" si="124"/>
        <v>0</v>
      </c>
      <c r="J996" t="s">
        <v>1054</v>
      </c>
      <c r="K996" s="5">
        <v>150</v>
      </c>
      <c r="L996" t="str">
        <f>Table_DataFromNL[[#This Row],[PROFILECODE]]&amp;"-"&amp;Table_DataFromNL[[#This Row],[RULENAME]]</f>
        <v>CP150-Vaccinia - 1st Donation</v>
      </c>
      <c r="M996" t="str">
        <f t="shared" si="125"/>
        <v>CP150-Vaccinia - 1st Donation</v>
      </c>
      <c r="N996" t="str">
        <f t="shared" si="126"/>
        <v>CP150-Vaccinia - 1st Donation</v>
      </c>
    </row>
    <row r="997" spans="1:14" hidden="1" x14ac:dyDescent="0.45">
      <c r="A997" t="str">
        <f t="shared" si="127"/>
        <v>CP150-Vaccinia - 2nd Donation</v>
      </c>
      <c r="B997" t="s">
        <v>774</v>
      </c>
      <c r="C997" t="str">
        <f t="shared" si="120"/>
        <v>Pensacola</v>
      </c>
      <c r="D997" t="str">
        <f t="shared" si="121"/>
        <v>Y</v>
      </c>
      <c r="E997" t="s">
        <v>1151</v>
      </c>
      <c r="F997" t="str">
        <f t="shared" si="122"/>
        <v>Vaccinia - 2nd Donation</v>
      </c>
      <c r="G997" t="str">
        <f t="shared" si="123"/>
        <v>Specialty</v>
      </c>
      <c r="H997" t="s">
        <v>958</v>
      </c>
      <c r="I997">
        <f t="shared" si="124"/>
        <v>0</v>
      </c>
      <c r="J997" t="s">
        <v>1054</v>
      </c>
      <c r="K997" s="5">
        <v>250</v>
      </c>
      <c r="L997" t="str">
        <f>Table_DataFromNL[[#This Row],[PROFILECODE]]&amp;"-"&amp;Table_DataFromNL[[#This Row],[RULENAME]]</f>
        <v>CP150-Vaccinia - 2nd Donation</v>
      </c>
      <c r="M997" t="str">
        <f t="shared" si="125"/>
        <v>CP150-Vaccinia - 2nd Donation</v>
      </c>
      <c r="N997" t="str">
        <f t="shared" si="126"/>
        <v>CP150-Vaccinia - 2nd Donation</v>
      </c>
    </row>
    <row r="998" spans="1:14" hidden="1" x14ac:dyDescent="0.45">
      <c r="A998" t="str">
        <f t="shared" si="127"/>
        <v>CP150-Vaccinia - 3rd Donation</v>
      </c>
      <c r="B998" t="s">
        <v>774</v>
      </c>
      <c r="C998" t="str">
        <f t="shared" si="120"/>
        <v>Pensacola</v>
      </c>
      <c r="D998" t="str">
        <f t="shared" si="121"/>
        <v>Y</v>
      </c>
      <c r="E998" t="s">
        <v>1151</v>
      </c>
      <c r="F998" t="str">
        <f t="shared" si="122"/>
        <v>Vaccinia - 3rd Donation</v>
      </c>
      <c r="G998" t="str">
        <f t="shared" si="123"/>
        <v>Specialty</v>
      </c>
      <c r="H998" t="s">
        <v>959</v>
      </c>
      <c r="I998">
        <f t="shared" si="124"/>
        <v>0</v>
      </c>
      <c r="J998" t="s">
        <v>1054</v>
      </c>
      <c r="K998" s="5">
        <v>300</v>
      </c>
      <c r="L998" t="str">
        <f>Table_DataFromNL[[#This Row],[PROFILECODE]]&amp;"-"&amp;Table_DataFromNL[[#This Row],[RULENAME]]</f>
        <v>CP150-Vaccinia - 3rd Donation</v>
      </c>
      <c r="M998" t="str">
        <f t="shared" si="125"/>
        <v>CP150-Vaccinia - 3rd Donation</v>
      </c>
      <c r="N998" t="str">
        <f t="shared" si="126"/>
        <v>CP150-Vaccinia - 3rd Donation</v>
      </c>
    </row>
    <row r="999" spans="1:14" hidden="1" x14ac:dyDescent="0.45">
      <c r="A999" t="str">
        <f t="shared" si="127"/>
        <v>CP150-Vaccinia - 4th Donation</v>
      </c>
      <c r="B999" t="s">
        <v>774</v>
      </c>
      <c r="C999" t="str">
        <f t="shared" si="120"/>
        <v>Pensacola</v>
      </c>
      <c r="D999" t="str">
        <f t="shared" si="121"/>
        <v>Y</v>
      </c>
      <c r="E999" t="s">
        <v>1151</v>
      </c>
      <c r="F999" t="str">
        <f t="shared" si="122"/>
        <v>Vaccinia - 4th Donation</v>
      </c>
      <c r="G999" t="str">
        <f t="shared" si="123"/>
        <v>Specialty</v>
      </c>
      <c r="H999" t="s">
        <v>960</v>
      </c>
      <c r="I999">
        <f t="shared" si="124"/>
        <v>0</v>
      </c>
      <c r="J999" t="s">
        <v>1054</v>
      </c>
      <c r="K999" s="5">
        <v>300</v>
      </c>
      <c r="L999" t="str">
        <f>Table_DataFromNL[[#This Row],[PROFILECODE]]&amp;"-"&amp;Table_DataFromNL[[#This Row],[RULENAME]]</f>
        <v>CP150-Vaccinia - 4th Donation</v>
      </c>
      <c r="M999" t="str">
        <f t="shared" si="125"/>
        <v>CP150-Vaccinia - 4th Donation</v>
      </c>
      <c r="N999" t="str">
        <f t="shared" si="126"/>
        <v>CP150-Vaccinia - 4th Donation</v>
      </c>
    </row>
    <row r="1000" spans="1:14" hidden="1" x14ac:dyDescent="0.45">
      <c r="A1000" t="str">
        <f t="shared" si="127"/>
        <v>CP150-1B_KEDLeague_Promo_5USD</v>
      </c>
      <c r="B1000" t="s">
        <v>774</v>
      </c>
      <c r="C1000" t="str">
        <f t="shared" si="120"/>
        <v>Pensacola</v>
      </c>
      <c r="D1000" t="str">
        <f t="shared" si="121"/>
        <v>Y</v>
      </c>
      <c r="E1000" t="s">
        <v>1151</v>
      </c>
      <c r="F1000" t="str">
        <f t="shared" si="122"/>
        <v>1B_KEDLeague_Promo_5USD</v>
      </c>
      <c r="G1000">
        <f t="shared" si="123"/>
        <v>0</v>
      </c>
      <c r="H1000" t="s">
        <v>1073</v>
      </c>
      <c r="I1000">
        <f t="shared" si="124"/>
        <v>0</v>
      </c>
      <c r="J1000" t="s">
        <v>1074</v>
      </c>
      <c r="K1000" s="5">
        <v>5</v>
      </c>
      <c r="L1000" t="str">
        <f>Table_DataFromNL[[#This Row],[PROFILECODE]]&amp;"-"&amp;Table_DataFromNL[[#This Row],[RULENAME]]</f>
        <v>CP150-1B_KEDLeague_Promo_5USD</v>
      </c>
      <c r="M1000" t="e">
        <f t="shared" si="125"/>
        <v>#N/A</v>
      </c>
      <c r="N1000" t="e">
        <f t="shared" si="126"/>
        <v>#N/A</v>
      </c>
    </row>
    <row r="1001" spans="1:14" hidden="1" x14ac:dyDescent="0.45">
      <c r="A1001" t="str">
        <f t="shared" si="127"/>
        <v>CP150-CALL_10</v>
      </c>
      <c r="B1001" t="s">
        <v>774</v>
      </c>
      <c r="C1001" t="str">
        <f t="shared" si="120"/>
        <v>Pensacola</v>
      </c>
      <c r="D1001" t="str">
        <f t="shared" si="121"/>
        <v>Y</v>
      </c>
      <c r="E1001" t="s">
        <v>1151</v>
      </c>
      <c r="F1001" t="str">
        <f t="shared" si="122"/>
        <v>CALL_10</v>
      </c>
      <c r="G1001">
        <f t="shared" si="123"/>
        <v>0</v>
      </c>
      <c r="H1001" t="s">
        <v>1075</v>
      </c>
      <c r="I1001">
        <f t="shared" si="124"/>
        <v>0</v>
      </c>
      <c r="J1001" t="s">
        <v>1074</v>
      </c>
      <c r="K1001" s="5">
        <v>10</v>
      </c>
      <c r="L1001" t="str">
        <f>Table_DataFromNL[[#This Row],[PROFILECODE]]&amp;"-"&amp;Table_DataFromNL[[#This Row],[RULENAME]]</f>
        <v>CP150-CALL_10</v>
      </c>
      <c r="M1001" t="e">
        <f t="shared" si="125"/>
        <v>#N/A</v>
      </c>
      <c r="N1001" t="e">
        <f t="shared" si="126"/>
        <v>#N/A</v>
      </c>
    </row>
    <row r="1002" spans="1:14" hidden="1" x14ac:dyDescent="0.45">
      <c r="A1002" t="str">
        <f t="shared" si="127"/>
        <v>CP150-CALL_15</v>
      </c>
      <c r="B1002" t="s">
        <v>774</v>
      </c>
      <c r="C1002" t="str">
        <f t="shared" si="120"/>
        <v>Pensacola</v>
      </c>
      <c r="D1002" t="str">
        <f t="shared" si="121"/>
        <v>Y</v>
      </c>
      <c r="E1002" t="s">
        <v>1151</v>
      </c>
      <c r="F1002" t="str">
        <f t="shared" si="122"/>
        <v>CALL_15</v>
      </c>
      <c r="G1002">
        <f t="shared" si="123"/>
        <v>0</v>
      </c>
      <c r="H1002" t="s">
        <v>1076</v>
      </c>
      <c r="I1002">
        <f t="shared" si="124"/>
        <v>0</v>
      </c>
      <c r="J1002" t="s">
        <v>1074</v>
      </c>
      <c r="K1002" s="5">
        <v>15</v>
      </c>
      <c r="L1002" t="str">
        <f>Table_DataFromNL[[#This Row],[PROFILECODE]]&amp;"-"&amp;Table_DataFromNL[[#This Row],[RULENAME]]</f>
        <v>CP150-CALL_15</v>
      </c>
      <c r="M1002" t="e">
        <f t="shared" si="125"/>
        <v>#N/A</v>
      </c>
      <c r="N1002" t="e">
        <f t="shared" si="126"/>
        <v>#N/A</v>
      </c>
    </row>
    <row r="1003" spans="1:14" hidden="1" x14ac:dyDescent="0.45">
      <c r="A1003" t="str">
        <f t="shared" si="127"/>
        <v>CP150-CALL_25</v>
      </c>
      <c r="B1003" t="s">
        <v>774</v>
      </c>
      <c r="C1003" t="str">
        <f t="shared" si="120"/>
        <v>Pensacola</v>
      </c>
      <c r="D1003" t="str">
        <f t="shared" si="121"/>
        <v>Y</v>
      </c>
      <c r="E1003" t="s">
        <v>1151</v>
      </c>
      <c r="F1003" t="str">
        <f t="shared" si="122"/>
        <v>CALL_25</v>
      </c>
      <c r="G1003">
        <f t="shared" si="123"/>
        <v>0</v>
      </c>
      <c r="H1003" t="s">
        <v>1077</v>
      </c>
      <c r="I1003">
        <f t="shared" si="124"/>
        <v>0</v>
      </c>
      <c r="J1003" t="s">
        <v>1074</v>
      </c>
      <c r="K1003" s="5">
        <v>25</v>
      </c>
      <c r="L1003" t="str">
        <f>Table_DataFromNL[[#This Row],[PROFILECODE]]&amp;"-"&amp;Table_DataFromNL[[#This Row],[RULENAME]]</f>
        <v>CP150-CALL_25</v>
      </c>
      <c r="M1003" t="e">
        <f t="shared" si="125"/>
        <v>#N/A</v>
      </c>
      <c r="N1003" t="e">
        <f t="shared" si="126"/>
        <v>#N/A</v>
      </c>
    </row>
    <row r="1004" spans="1:14" hidden="1" x14ac:dyDescent="0.45">
      <c r="A1004" t="str">
        <f t="shared" si="127"/>
        <v>CP150-CALL_5</v>
      </c>
      <c r="B1004" t="s">
        <v>774</v>
      </c>
      <c r="C1004" t="str">
        <f t="shared" si="120"/>
        <v>Pensacola</v>
      </c>
      <c r="D1004" t="str">
        <f t="shared" si="121"/>
        <v>Y</v>
      </c>
      <c r="E1004" t="s">
        <v>1151</v>
      </c>
      <c r="F1004" t="str">
        <f t="shared" si="122"/>
        <v>CALL_5</v>
      </c>
      <c r="G1004">
        <f t="shared" si="123"/>
        <v>0</v>
      </c>
      <c r="H1004" t="s">
        <v>1078</v>
      </c>
      <c r="I1004">
        <f t="shared" si="124"/>
        <v>0</v>
      </c>
      <c r="J1004" t="s">
        <v>1074</v>
      </c>
      <c r="K1004" s="5">
        <v>5</v>
      </c>
      <c r="L1004" t="str">
        <f>Table_DataFromNL[[#This Row],[PROFILECODE]]&amp;"-"&amp;Table_DataFromNL[[#This Row],[RULENAME]]</f>
        <v>CP150-CALL_5</v>
      </c>
      <c r="M1004" t="e">
        <f t="shared" si="125"/>
        <v>#N/A</v>
      </c>
      <c r="N1004" t="e">
        <f t="shared" si="126"/>
        <v>#N/A</v>
      </c>
    </row>
    <row r="1005" spans="1:14" hidden="1" x14ac:dyDescent="0.45">
      <c r="A1005" t="str">
        <f t="shared" si="127"/>
        <v>CP150-Community</v>
      </c>
      <c r="B1005" t="s">
        <v>774</v>
      </c>
      <c r="C1005" t="str">
        <f t="shared" si="120"/>
        <v>Pensacola</v>
      </c>
      <c r="D1005" t="str">
        <f t="shared" si="121"/>
        <v>Y</v>
      </c>
      <c r="E1005" t="s">
        <v>1151</v>
      </c>
      <c r="F1005" t="str">
        <f t="shared" si="122"/>
        <v>Community</v>
      </c>
      <c r="G1005">
        <f t="shared" si="123"/>
        <v>0</v>
      </c>
      <c r="H1005" t="s">
        <v>1080</v>
      </c>
      <c r="I1005">
        <f t="shared" si="124"/>
        <v>0</v>
      </c>
      <c r="J1005" t="s">
        <v>1074</v>
      </c>
      <c r="K1005" s="5">
        <v>5</v>
      </c>
      <c r="L1005" t="str">
        <f>Table_DataFromNL[[#This Row],[PROFILECODE]]&amp;"-"&amp;Table_DataFromNL[[#This Row],[RULENAME]]</f>
        <v>CP150-Community</v>
      </c>
      <c r="M1005" t="e">
        <f t="shared" si="125"/>
        <v>#N/A</v>
      </c>
      <c r="N1005" t="e">
        <f t="shared" si="126"/>
        <v>#N/A</v>
      </c>
    </row>
    <row r="1006" spans="1:14" hidden="1" x14ac:dyDescent="0.45">
      <c r="A1006" t="str">
        <f t="shared" si="127"/>
        <v>CP150-DENOVO  - Antibody Screen</v>
      </c>
      <c r="B1006" t="s">
        <v>774</v>
      </c>
      <c r="C1006" t="str">
        <f t="shared" si="120"/>
        <v>Pensacola</v>
      </c>
      <c r="D1006" t="str">
        <f t="shared" si="121"/>
        <v>Y</v>
      </c>
      <c r="E1006" t="s">
        <v>1151</v>
      </c>
      <c r="F1006" t="str">
        <f t="shared" si="122"/>
        <v>DENOVO  - Antibody Screen</v>
      </c>
      <c r="G1006">
        <f t="shared" si="123"/>
        <v>0</v>
      </c>
      <c r="H1006" t="s">
        <v>1081</v>
      </c>
      <c r="I1006">
        <f t="shared" si="124"/>
        <v>0</v>
      </c>
      <c r="J1006" t="s">
        <v>1074</v>
      </c>
      <c r="K1006" s="5">
        <v>300</v>
      </c>
      <c r="L1006" t="str">
        <f>Table_DataFromNL[[#This Row],[PROFILECODE]]&amp;"-"&amp;Table_DataFromNL[[#This Row],[RULENAME]]</f>
        <v>CP150-DENOVO  - Antibody Screen</v>
      </c>
      <c r="M1006" t="e">
        <f t="shared" si="125"/>
        <v>#N/A</v>
      </c>
      <c r="N1006" t="e">
        <f t="shared" si="126"/>
        <v>#N/A</v>
      </c>
    </row>
    <row r="1007" spans="1:14" hidden="1" x14ac:dyDescent="0.45">
      <c r="A1007" t="str">
        <f t="shared" si="127"/>
        <v>CP150-Denovo - Attendance Bonus</v>
      </c>
      <c r="B1007" t="s">
        <v>774</v>
      </c>
      <c r="C1007" t="str">
        <f t="shared" si="120"/>
        <v>Pensacola</v>
      </c>
      <c r="D1007" t="str">
        <f t="shared" si="121"/>
        <v>Y</v>
      </c>
      <c r="E1007" t="s">
        <v>1151</v>
      </c>
      <c r="F1007" t="str">
        <f t="shared" si="122"/>
        <v>Denovo - Attendance Bonus</v>
      </c>
      <c r="G1007">
        <f t="shared" si="123"/>
        <v>0</v>
      </c>
      <c r="H1007" t="s">
        <v>1082</v>
      </c>
      <c r="I1007">
        <f t="shared" si="124"/>
        <v>0</v>
      </c>
      <c r="J1007" t="s">
        <v>1074</v>
      </c>
      <c r="K1007" s="5">
        <v>100</v>
      </c>
      <c r="L1007" t="str">
        <f>Table_DataFromNL[[#This Row],[PROFILECODE]]&amp;"-"&amp;Table_DataFromNL[[#This Row],[RULENAME]]</f>
        <v>CP150-Denovo - Attendance Bonus</v>
      </c>
      <c r="M1007" t="e">
        <f t="shared" si="125"/>
        <v>#N/A</v>
      </c>
      <c r="N1007" t="e">
        <f t="shared" si="126"/>
        <v>#N/A</v>
      </c>
    </row>
    <row r="1008" spans="1:14" hidden="1" x14ac:dyDescent="0.45">
      <c r="A1008" t="str">
        <f t="shared" si="127"/>
        <v>CP150-Denovo - Immunization</v>
      </c>
      <c r="B1008" t="s">
        <v>774</v>
      </c>
      <c r="C1008" t="str">
        <f t="shared" si="120"/>
        <v>Pensacola</v>
      </c>
      <c r="D1008" t="str">
        <f t="shared" si="121"/>
        <v>Y</v>
      </c>
      <c r="E1008" t="s">
        <v>1151</v>
      </c>
      <c r="F1008" t="str">
        <f t="shared" si="122"/>
        <v>Denovo - Immunization</v>
      </c>
      <c r="G1008">
        <f t="shared" si="123"/>
        <v>0</v>
      </c>
      <c r="H1008" t="s">
        <v>1083</v>
      </c>
      <c r="I1008">
        <f t="shared" si="124"/>
        <v>0</v>
      </c>
      <c r="J1008" t="s">
        <v>1074</v>
      </c>
      <c r="K1008" s="5">
        <v>300</v>
      </c>
      <c r="L1008" t="str">
        <f>Table_DataFromNL[[#This Row],[PROFILECODE]]&amp;"-"&amp;Table_DataFromNL[[#This Row],[RULENAME]]</f>
        <v>CP150-Denovo - Immunization</v>
      </c>
      <c r="M1008" t="e">
        <f t="shared" si="125"/>
        <v>#N/A</v>
      </c>
      <c r="N1008" t="e">
        <f t="shared" si="126"/>
        <v>#N/A</v>
      </c>
    </row>
    <row r="1009" spans="1:14" hidden="1" x14ac:dyDescent="0.45">
      <c r="A1009" t="str">
        <f t="shared" si="127"/>
        <v>CP150-EMPLOYEE_BONUS_8MONTH_80USD</v>
      </c>
      <c r="B1009" t="s">
        <v>774</v>
      </c>
      <c r="C1009" t="str">
        <f t="shared" si="120"/>
        <v>Pensacola</v>
      </c>
      <c r="D1009" t="str">
        <f t="shared" si="121"/>
        <v>Y</v>
      </c>
      <c r="E1009" t="s">
        <v>1151</v>
      </c>
      <c r="F1009" t="str">
        <f t="shared" si="122"/>
        <v>EMPLOYEE_BONUS_8MONTH_80USD</v>
      </c>
      <c r="G1009">
        <f t="shared" si="123"/>
        <v>0</v>
      </c>
      <c r="H1009" t="s">
        <v>1084</v>
      </c>
      <c r="I1009">
        <f t="shared" si="124"/>
        <v>0</v>
      </c>
      <c r="J1009" t="s">
        <v>1074</v>
      </c>
      <c r="K1009" s="5">
        <v>80</v>
      </c>
      <c r="L1009" t="str">
        <f>Table_DataFromNL[[#This Row],[PROFILECODE]]&amp;"-"&amp;Table_DataFromNL[[#This Row],[RULENAME]]</f>
        <v>CP150-EMPLOYEE_BONUS_8MONTH_80USD</v>
      </c>
      <c r="M1009" t="e">
        <f t="shared" si="125"/>
        <v>#N/A</v>
      </c>
      <c r="N1009" t="e">
        <f t="shared" si="126"/>
        <v>#N/A</v>
      </c>
    </row>
    <row r="1010" spans="1:14" hidden="1" x14ac:dyDescent="0.45">
      <c r="A1010" t="str">
        <f t="shared" si="127"/>
        <v>CP150-HANGER_RECRUIT_5USD_once</v>
      </c>
      <c r="B1010" t="s">
        <v>774</v>
      </c>
      <c r="C1010" t="str">
        <f t="shared" si="120"/>
        <v>Pensacola</v>
      </c>
      <c r="D1010" t="str">
        <f t="shared" si="121"/>
        <v>Y</v>
      </c>
      <c r="E1010" t="s">
        <v>1151</v>
      </c>
      <c r="F1010" t="str">
        <f t="shared" si="122"/>
        <v>HANGER_RECRUIT_5USD_once</v>
      </c>
      <c r="G1010">
        <f t="shared" si="123"/>
        <v>0</v>
      </c>
      <c r="H1010" t="s">
        <v>1085</v>
      </c>
      <c r="I1010">
        <f t="shared" si="124"/>
        <v>0</v>
      </c>
      <c r="J1010" t="s">
        <v>1074</v>
      </c>
      <c r="K1010" s="5">
        <v>5</v>
      </c>
      <c r="L1010" t="str">
        <f>Table_DataFromNL[[#This Row],[PROFILECODE]]&amp;"-"&amp;Table_DataFromNL[[#This Row],[RULENAME]]</f>
        <v>CP150-HANGER_RECRUIT_5USD_once</v>
      </c>
      <c r="M1010" t="e">
        <f t="shared" si="125"/>
        <v>#N/A</v>
      </c>
      <c r="N1010" t="e">
        <f t="shared" si="126"/>
        <v>#N/A</v>
      </c>
    </row>
    <row r="1011" spans="1:14" hidden="1" x14ac:dyDescent="0.45">
      <c r="A1011" t="str">
        <f t="shared" si="127"/>
        <v>CP150-HBS Missed Donation</v>
      </c>
      <c r="B1011" t="s">
        <v>774</v>
      </c>
      <c r="C1011" t="str">
        <f t="shared" si="120"/>
        <v>Pensacola</v>
      </c>
      <c r="D1011" t="str">
        <f t="shared" si="121"/>
        <v>Y</v>
      </c>
      <c r="E1011" t="s">
        <v>1151</v>
      </c>
      <c r="F1011" t="str">
        <f t="shared" si="122"/>
        <v>HBS Missed Donation</v>
      </c>
      <c r="G1011">
        <f t="shared" si="123"/>
        <v>0</v>
      </c>
      <c r="H1011" t="s">
        <v>1134</v>
      </c>
      <c r="I1011">
        <f t="shared" si="124"/>
        <v>0</v>
      </c>
      <c r="J1011" t="s">
        <v>1074</v>
      </c>
      <c r="K1011" s="5">
        <v>25</v>
      </c>
      <c r="L1011" t="str">
        <f>Table_DataFromNL[[#This Row],[PROFILECODE]]&amp;"-"&amp;Table_DataFromNL[[#This Row],[RULENAME]]</f>
        <v>CP150-HBS Missed Donation</v>
      </c>
      <c r="M1011" t="e">
        <f t="shared" si="125"/>
        <v>#N/A</v>
      </c>
      <c r="N1011" t="e">
        <f t="shared" si="126"/>
        <v>#N/A</v>
      </c>
    </row>
    <row r="1012" spans="1:14" hidden="1" x14ac:dyDescent="0.45">
      <c r="A1012" t="str">
        <f t="shared" si="127"/>
        <v>CP150-Immunization Boost Payment</v>
      </c>
      <c r="B1012" t="s">
        <v>774</v>
      </c>
      <c r="C1012" t="str">
        <f t="shared" si="120"/>
        <v>Pensacola</v>
      </c>
      <c r="D1012" t="str">
        <f t="shared" si="121"/>
        <v>Y</v>
      </c>
      <c r="E1012" t="s">
        <v>1151</v>
      </c>
      <c r="F1012" t="str">
        <f t="shared" si="122"/>
        <v>Immunization Boost Payment</v>
      </c>
      <c r="G1012">
        <f t="shared" si="123"/>
        <v>0</v>
      </c>
      <c r="H1012" t="s">
        <v>1086</v>
      </c>
      <c r="I1012">
        <f t="shared" si="124"/>
        <v>0</v>
      </c>
      <c r="J1012" t="s">
        <v>1074</v>
      </c>
      <c r="K1012" s="5">
        <v>50</v>
      </c>
      <c r="L1012" t="str">
        <f>Table_DataFromNL[[#This Row],[PROFILECODE]]&amp;"-"&amp;Table_DataFromNL[[#This Row],[RULENAME]]</f>
        <v>CP150-Immunization Boost Payment</v>
      </c>
      <c r="M1012" t="e">
        <f t="shared" si="125"/>
        <v>#N/A</v>
      </c>
      <c r="N1012" t="e">
        <f t="shared" si="126"/>
        <v>#N/A</v>
      </c>
    </row>
    <row r="1013" spans="1:14" hidden="1" x14ac:dyDescent="0.45">
      <c r="A1013" t="str">
        <f t="shared" si="127"/>
        <v>CP150-Immunization Series Payment</v>
      </c>
      <c r="B1013" t="s">
        <v>774</v>
      </c>
      <c r="C1013" t="str">
        <f t="shared" si="120"/>
        <v>Pensacola</v>
      </c>
      <c r="D1013" t="str">
        <f t="shared" si="121"/>
        <v>Y</v>
      </c>
      <c r="E1013" t="s">
        <v>1151</v>
      </c>
      <c r="F1013" t="str">
        <f t="shared" si="122"/>
        <v>Immunization Series Payment</v>
      </c>
      <c r="G1013">
        <f t="shared" si="123"/>
        <v>0</v>
      </c>
      <c r="H1013" t="s">
        <v>1087</v>
      </c>
      <c r="I1013">
        <f t="shared" si="124"/>
        <v>0</v>
      </c>
      <c r="J1013" t="s">
        <v>1074</v>
      </c>
      <c r="K1013" s="5">
        <v>100</v>
      </c>
      <c r="L1013" t="str">
        <f>Table_DataFromNL[[#This Row],[PROFILECODE]]&amp;"-"&amp;Table_DataFromNL[[#This Row],[RULENAME]]</f>
        <v>CP150-Immunization Series Payment</v>
      </c>
      <c r="M1013" t="e">
        <f t="shared" si="125"/>
        <v>#N/A</v>
      </c>
      <c r="N1013" t="e">
        <f t="shared" si="126"/>
        <v>#N/A</v>
      </c>
    </row>
    <row r="1014" spans="1:14" hidden="1" x14ac:dyDescent="0.45">
      <c r="A1014" t="str">
        <f t="shared" si="127"/>
        <v>CP150-Inconv Fee $20-$50-Comment Req'd</v>
      </c>
      <c r="B1014" t="s">
        <v>774</v>
      </c>
      <c r="C1014" t="str">
        <f t="shared" si="120"/>
        <v>Pensacola</v>
      </c>
      <c r="D1014" t="str">
        <f t="shared" si="121"/>
        <v>Y</v>
      </c>
      <c r="E1014" t="s">
        <v>1151</v>
      </c>
      <c r="F1014" t="str">
        <f t="shared" si="122"/>
        <v>Inconv Fee $20-$50-Comment Req'd</v>
      </c>
      <c r="G1014">
        <f t="shared" si="123"/>
        <v>0</v>
      </c>
      <c r="H1014" t="s">
        <v>1088</v>
      </c>
      <c r="I1014">
        <f t="shared" si="124"/>
        <v>0</v>
      </c>
      <c r="J1014" t="s">
        <v>1074</v>
      </c>
      <c r="K1014" s="5">
        <v>50</v>
      </c>
      <c r="L1014" t="str">
        <f>Table_DataFromNL[[#This Row],[PROFILECODE]]&amp;"-"&amp;Table_DataFromNL[[#This Row],[RULENAME]]</f>
        <v>CP150-Inconv Fee $20-$50-Comment Req'd</v>
      </c>
      <c r="M1014" t="e">
        <f t="shared" si="125"/>
        <v>#N/A</v>
      </c>
      <c r="N1014" t="e">
        <f t="shared" si="126"/>
        <v>#N/A</v>
      </c>
    </row>
    <row r="1015" spans="1:14" hidden="1" x14ac:dyDescent="0.45">
      <c r="A1015" t="str">
        <f t="shared" si="127"/>
        <v>CP150-Inconv Fee $5-$20-Comment Req'd</v>
      </c>
      <c r="B1015" t="s">
        <v>774</v>
      </c>
      <c r="C1015" t="str">
        <f t="shared" si="120"/>
        <v>Pensacola</v>
      </c>
      <c r="D1015" t="str">
        <f t="shared" si="121"/>
        <v>Y</v>
      </c>
      <c r="E1015" t="s">
        <v>1151</v>
      </c>
      <c r="F1015" t="str">
        <f t="shared" si="122"/>
        <v>Inconv Fee $5-$20-Comment Req'd</v>
      </c>
      <c r="G1015">
        <f t="shared" si="123"/>
        <v>0</v>
      </c>
      <c r="H1015" t="s">
        <v>1089</v>
      </c>
      <c r="I1015">
        <f t="shared" si="124"/>
        <v>0</v>
      </c>
      <c r="J1015" t="s">
        <v>1074</v>
      </c>
      <c r="K1015" s="5">
        <v>20</v>
      </c>
      <c r="L1015" t="str">
        <f>Table_DataFromNL[[#This Row],[PROFILECODE]]&amp;"-"&amp;Table_DataFromNL[[#This Row],[RULENAME]]</f>
        <v>CP150-Inconv Fee $5-$20-Comment Req'd</v>
      </c>
      <c r="M1015" t="e">
        <f t="shared" si="125"/>
        <v>#N/A</v>
      </c>
      <c r="N1015" t="e">
        <f t="shared" si="126"/>
        <v>#N/A</v>
      </c>
    </row>
    <row r="1016" spans="1:14" hidden="1" x14ac:dyDescent="0.45">
      <c r="A1016" t="str">
        <f t="shared" si="127"/>
        <v>CP150-Inconv Fee$50-$100-Comment Req'd</v>
      </c>
      <c r="B1016" t="s">
        <v>774</v>
      </c>
      <c r="C1016" t="str">
        <f t="shared" si="120"/>
        <v>Pensacola</v>
      </c>
      <c r="D1016" t="str">
        <f t="shared" si="121"/>
        <v>Y</v>
      </c>
      <c r="E1016" t="s">
        <v>1151</v>
      </c>
      <c r="F1016" t="str">
        <f t="shared" si="122"/>
        <v>Inconv Fee$50-$100-Comment Req'd</v>
      </c>
      <c r="G1016">
        <f t="shared" si="123"/>
        <v>0</v>
      </c>
      <c r="H1016" t="s">
        <v>1090</v>
      </c>
      <c r="I1016">
        <f t="shared" si="124"/>
        <v>0</v>
      </c>
      <c r="J1016" t="s">
        <v>1074</v>
      </c>
      <c r="K1016" s="5">
        <v>100</v>
      </c>
      <c r="L1016" t="str">
        <f>Table_DataFromNL[[#This Row],[PROFILECODE]]&amp;"-"&amp;Table_DataFromNL[[#This Row],[RULENAME]]</f>
        <v>CP150-Inconv Fee$50-$100-Comment Req'd</v>
      </c>
      <c r="M1016" t="e">
        <f t="shared" si="125"/>
        <v>#N/A</v>
      </c>
      <c r="N1016" t="e">
        <f t="shared" si="126"/>
        <v>#N/A</v>
      </c>
    </row>
    <row r="1017" spans="1:14" hidden="1" x14ac:dyDescent="0.45">
      <c r="A1017" t="str">
        <f t="shared" si="127"/>
        <v>CP150-NSP_ LAPSEDONOR_50_Twice</v>
      </c>
      <c r="B1017" t="s">
        <v>774</v>
      </c>
      <c r="C1017" t="str">
        <f t="shared" si="120"/>
        <v>Pensacola</v>
      </c>
      <c r="D1017" t="str">
        <f t="shared" si="121"/>
        <v>Y</v>
      </c>
      <c r="E1017" t="s">
        <v>1151</v>
      </c>
      <c r="F1017" t="str">
        <f t="shared" si="122"/>
        <v>NSP_ LAPSEDONOR_50_Twice</v>
      </c>
      <c r="G1017">
        <f t="shared" si="123"/>
        <v>0</v>
      </c>
      <c r="H1017" t="s">
        <v>1091</v>
      </c>
      <c r="I1017">
        <f t="shared" si="124"/>
        <v>0</v>
      </c>
      <c r="J1017" t="s">
        <v>1074</v>
      </c>
      <c r="K1017" s="5">
        <v>50</v>
      </c>
      <c r="L1017" t="str">
        <f>Table_DataFromNL[[#This Row],[PROFILECODE]]&amp;"-"&amp;Table_DataFromNL[[#This Row],[RULENAME]]</f>
        <v>CP150-NSP_ LAPSEDONOR_50_Twice</v>
      </c>
      <c r="M1017" t="e">
        <f t="shared" si="125"/>
        <v>#N/A</v>
      </c>
      <c r="N1017" t="e">
        <f t="shared" si="126"/>
        <v>#N/A</v>
      </c>
    </row>
    <row r="1018" spans="1:14" hidden="1" x14ac:dyDescent="0.45">
      <c r="A1018" t="str">
        <f t="shared" si="127"/>
        <v>CP150-NSP_LD_25_2X</v>
      </c>
      <c r="B1018" t="s">
        <v>774</v>
      </c>
      <c r="C1018" t="str">
        <f t="shared" si="120"/>
        <v>Pensacola</v>
      </c>
      <c r="D1018" t="str">
        <f t="shared" si="121"/>
        <v>Y</v>
      </c>
      <c r="E1018" t="s">
        <v>1151</v>
      </c>
      <c r="F1018" t="str">
        <f t="shared" si="122"/>
        <v>NSP_LD_25_2X</v>
      </c>
      <c r="G1018">
        <f t="shared" si="123"/>
        <v>0</v>
      </c>
      <c r="H1018" t="s">
        <v>1092</v>
      </c>
      <c r="I1018">
        <f t="shared" si="124"/>
        <v>0</v>
      </c>
      <c r="J1018" t="s">
        <v>1074</v>
      </c>
      <c r="K1018" s="5">
        <v>25</v>
      </c>
      <c r="L1018" t="str">
        <f>Table_DataFromNL[[#This Row],[PROFILECODE]]&amp;"-"&amp;Table_DataFromNL[[#This Row],[RULENAME]]</f>
        <v>CP150-NSP_LD_25_2X</v>
      </c>
      <c r="M1018" t="e">
        <f t="shared" si="125"/>
        <v>#N/A</v>
      </c>
      <c r="N1018" t="e">
        <f t="shared" si="126"/>
        <v>#N/A</v>
      </c>
    </row>
    <row r="1019" spans="1:14" hidden="1" x14ac:dyDescent="0.45">
      <c r="A1019" t="str">
        <f t="shared" si="127"/>
        <v>CP150-NSP_LD_50_1X</v>
      </c>
      <c r="B1019" t="s">
        <v>774</v>
      </c>
      <c r="C1019" t="str">
        <f t="shared" si="120"/>
        <v>Pensacola</v>
      </c>
      <c r="D1019" t="str">
        <f t="shared" si="121"/>
        <v>Y</v>
      </c>
      <c r="E1019" t="s">
        <v>1151</v>
      </c>
      <c r="F1019" t="str">
        <f t="shared" si="122"/>
        <v>NSP_LD_50_1X</v>
      </c>
      <c r="G1019">
        <f t="shared" si="123"/>
        <v>0</v>
      </c>
      <c r="H1019" t="s">
        <v>1093</v>
      </c>
      <c r="I1019">
        <f t="shared" si="124"/>
        <v>0</v>
      </c>
      <c r="J1019" t="s">
        <v>1074</v>
      </c>
      <c r="K1019" s="5">
        <v>50</v>
      </c>
      <c r="L1019" t="str">
        <f>Table_DataFromNL[[#This Row],[PROFILECODE]]&amp;"-"&amp;Table_DataFromNL[[#This Row],[RULENAME]]</f>
        <v>CP150-NSP_LD_50_1X</v>
      </c>
      <c r="M1019" t="e">
        <f t="shared" si="125"/>
        <v>#N/A</v>
      </c>
      <c r="N1019" t="e">
        <f t="shared" si="126"/>
        <v>#N/A</v>
      </c>
    </row>
    <row r="1020" spans="1:14" hidden="1" x14ac:dyDescent="0.45">
      <c r="A1020" t="str">
        <f t="shared" si="127"/>
        <v>CP150-NSP_ORPHAN_100_once</v>
      </c>
      <c r="B1020" t="s">
        <v>774</v>
      </c>
      <c r="C1020" t="str">
        <f t="shared" si="120"/>
        <v>Pensacola</v>
      </c>
      <c r="D1020" t="str">
        <f t="shared" si="121"/>
        <v>Y</v>
      </c>
      <c r="E1020" t="s">
        <v>1151</v>
      </c>
      <c r="F1020" t="str">
        <f t="shared" si="122"/>
        <v>NSP_ORPHAN_100_once</v>
      </c>
      <c r="G1020">
        <f t="shared" si="123"/>
        <v>0</v>
      </c>
      <c r="H1020" t="s">
        <v>1094</v>
      </c>
      <c r="I1020">
        <f t="shared" si="124"/>
        <v>0</v>
      </c>
      <c r="J1020" t="s">
        <v>1074</v>
      </c>
      <c r="K1020" s="5">
        <v>100</v>
      </c>
      <c r="L1020" t="str">
        <f>Table_DataFromNL[[#This Row],[PROFILECODE]]&amp;"-"&amp;Table_DataFromNL[[#This Row],[RULENAME]]</f>
        <v>CP150-NSP_ORPHAN_100_once</v>
      </c>
      <c r="M1020" t="e">
        <f t="shared" si="125"/>
        <v>#N/A</v>
      </c>
      <c r="N1020" t="e">
        <f t="shared" si="126"/>
        <v>#N/A</v>
      </c>
    </row>
    <row r="1021" spans="1:14" hidden="1" x14ac:dyDescent="0.45">
      <c r="A1021" t="str">
        <f t="shared" si="127"/>
        <v>CP150-RSV WEEKLY BONUS 10</v>
      </c>
      <c r="B1021" t="s">
        <v>774</v>
      </c>
      <c r="C1021" t="str">
        <f t="shared" si="120"/>
        <v>Pensacola</v>
      </c>
      <c r="D1021" t="str">
        <f t="shared" si="121"/>
        <v>Y</v>
      </c>
      <c r="E1021" t="s">
        <v>1151</v>
      </c>
      <c r="F1021" t="str">
        <f t="shared" si="122"/>
        <v>RSV WEEKLY BONUS 10</v>
      </c>
      <c r="G1021">
        <f t="shared" si="123"/>
        <v>0</v>
      </c>
      <c r="H1021" t="s">
        <v>1095</v>
      </c>
      <c r="I1021">
        <f t="shared" si="124"/>
        <v>0</v>
      </c>
      <c r="J1021" t="s">
        <v>1074</v>
      </c>
      <c r="K1021" s="5">
        <v>10</v>
      </c>
      <c r="L1021" t="str">
        <f>Table_DataFromNL[[#This Row],[PROFILECODE]]&amp;"-"&amp;Table_DataFromNL[[#This Row],[RULENAME]]</f>
        <v>CP150-RSV WEEKLY BONUS 10</v>
      </c>
      <c r="M1021" t="e">
        <f t="shared" si="125"/>
        <v>#N/A</v>
      </c>
      <c r="N1021" t="e">
        <f t="shared" si="126"/>
        <v>#N/A</v>
      </c>
    </row>
    <row r="1022" spans="1:14" hidden="1" x14ac:dyDescent="0.45">
      <c r="A1022" t="str">
        <f t="shared" si="127"/>
        <v>CP150-Referral - Vaccinia</v>
      </c>
      <c r="B1022" t="s">
        <v>774</v>
      </c>
      <c r="C1022" t="str">
        <f t="shared" si="120"/>
        <v>Pensacola</v>
      </c>
      <c r="D1022" t="str">
        <f t="shared" si="121"/>
        <v>Y</v>
      </c>
      <c r="E1022" t="s">
        <v>1151</v>
      </c>
      <c r="F1022" t="str">
        <f t="shared" si="122"/>
        <v>Referral - Vaccinia</v>
      </c>
      <c r="G1022">
        <f t="shared" si="123"/>
        <v>0</v>
      </c>
      <c r="H1022" t="s">
        <v>1135</v>
      </c>
      <c r="I1022">
        <f t="shared" si="124"/>
        <v>0</v>
      </c>
      <c r="J1022" t="s">
        <v>1074</v>
      </c>
      <c r="K1022" s="5">
        <v>250</v>
      </c>
      <c r="L1022" t="str">
        <f>Table_DataFromNL[[#This Row],[PROFILECODE]]&amp;"-"&amp;Table_DataFromNL[[#This Row],[RULENAME]]</f>
        <v>CP150-Referral - Vaccinia</v>
      </c>
      <c r="M1022" t="e">
        <f t="shared" si="125"/>
        <v>#N/A</v>
      </c>
      <c r="N1022" t="e">
        <f t="shared" si="126"/>
        <v>#N/A</v>
      </c>
    </row>
    <row r="1023" spans="1:14" hidden="1" x14ac:dyDescent="0.45">
      <c r="A1023" t="str">
        <f t="shared" si="127"/>
        <v>CP150-Restick</v>
      </c>
      <c r="B1023" t="s">
        <v>774</v>
      </c>
      <c r="C1023" t="str">
        <f t="shared" si="120"/>
        <v>Pensacola</v>
      </c>
      <c r="D1023" t="str">
        <f t="shared" si="121"/>
        <v>Y</v>
      </c>
      <c r="E1023" t="s">
        <v>1151</v>
      </c>
      <c r="F1023" t="str">
        <f t="shared" si="122"/>
        <v>Restick</v>
      </c>
      <c r="G1023">
        <f t="shared" si="123"/>
        <v>0</v>
      </c>
      <c r="H1023" t="s">
        <v>1096</v>
      </c>
      <c r="I1023">
        <f t="shared" si="124"/>
        <v>0</v>
      </c>
      <c r="J1023" t="s">
        <v>1074</v>
      </c>
      <c r="K1023" s="5">
        <v>5</v>
      </c>
      <c r="L1023" t="str">
        <f>Table_DataFromNL[[#This Row],[PROFILECODE]]&amp;"-"&amp;Table_DataFromNL[[#This Row],[RULENAME]]</f>
        <v>CP150-Restick</v>
      </c>
      <c r="M1023" t="e">
        <f t="shared" si="125"/>
        <v>#N/A</v>
      </c>
      <c r="N1023" t="e">
        <f t="shared" si="126"/>
        <v>#N/A</v>
      </c>
    </row>
    <row r="1024" spans="1:14" hidden="1" x14ac:dyDescent="0.45">
      <c r="A1024" t="str">
        <f t="shared" si="127"/>
        <v>CP150-SCRATCH_1000_USD</v>
      </c>
      <c r="B1024" t="s">
        <v>774</v>
      </c>
      <c r="C1024" t="str">
        <f t="shared" si="120"/>
        <v>Pensacola</v>
      </c>
      <c r="D1024" t="str">
        <f t="shared" si="121"/>
        <v>Y</v>
      </c>
      <c r="E1024" t="s">
        <v>1151</v>
      </c>
      <c r="F1024" t="str">
        <f t="shared" si="122"/>
        <v>SCRATCH_1000_USD</v>
      </c>
      <c r="G1024">
        <f t="shared" si="123"/>
        <v>0</v>
      </c>
      <c r="H1024" t="s">
        <v>1097</v>
      </c>
      <c r="I1024">
        <f t="shared" si="124"/>
        <v>0</v>
      </c>
      <c r="J1024" t="s">
        <v>1074</v>
      </c>
      <c r="K1024" s="5">
        <v>1000</v>
      </c>
      <c r="L1024" t="str">
        <f>Table_DataFromNL[[#This Row],[PROFILECODE]]&amp;"-"&amp;Table_DataFromNL[[#This Row],[RULENAME]]</f>
        <v>CP150-SCRATCH_1000_USD</v>
      </c>
      <c r="M1024" t="e">
        <f t="shared" si="125"/>
        <v>#N/A</v>
      </c>
      <c r="N1024" t="e">
        <f t="shared" si="126"/>
        <v>#N/A</v>
      </c>
    </row>
    <row r="1025" spans="1:14" hidden="1" x14ac:dyDescent="0.45">
      <c r="A1025" t="str">
        <f t="shared" si="127"/>
        <v>CP150-SCRATCH_100_USD</v>
      </c>
      <c r="B1025" t="s">
        <v>774</v>
      </c>
      <c r="C1025" t="str">
        <f t="shared" si="120"/>
        <v>Pensacola</v>
      </c>
      <c r="D1025" t="str">
        <f t="shared" si="121"/>
        <v>Y</v>
      </c>
      <c r="E1025" t="s">
        <v>1151</v>
      </c>
      <c r="F1025" t="str">
        <f t="shared" si="122"/>
        <v>SCRATCH_100_USD</v>
      </c>
      <c r="G1025">
        <f t="shared" si="123"/>
        <v>0</v>
      </c>
      <c r="H1025" t="s">
        <v>1098</v>
      </c>
      <c r="I1025">
        <f t="shared" si="124"/>
        <v>0</v>
      </c>
      <c r="J1025" t="s">
        <v>1074</v>
      </c>
      <c r="K1025" s="5">
        <v>100</v>
      </c>
      <c r="L1025" t="str">
        <f>Table_DataFromNL[[#This Row],[PROFILECODE]]&amp;"-"&amp;Table_DataFromNL[[#This Row],[RULENAME]]</f>
        <v>CP150-SCRATCH_100_USD</v>
      </c>
      <c r="M1025" t="e">
        <f t="shared" si="125"/>
        <v>#N/A</v>
      </c>
      <c r="N1025" t="e">
        <f t="shared" si="126"/>
        <v>#N/A</v>
      </c>
    </row>
    <row r="1026" spans="1:14" hidden="1" x14ac:dyDescent="0.45">
      <c r="A1026" t="str">
        <f t="shared" si="127"/>
        <v>CP150-SCRATCH_10_USD</v>
      </c>
      <c r="B1026" t="s">
        <v>774</v>
      </c>
      <c r="C1026" t="str">
        <f t="shared" ref="C1026:C1089" si="128">VLOOKUP(B1026,CenterLU,2,FALSE)</f>
        <v>Pensacola</v>
      </c>
      <c r="D1026" t="str">
        <f t="shared" ref="D1026:D1089" si="129">VLOOKUP(B1026,CenterLU,3,FALSE)</f>
        <v>Y</v>
      </c>
      <c r="E1026" t="s">
        <v>1151</v>
      </c>
      <c r="F1026" t="str">
        <f t="shared" ref="F1026:F1089" si="130">IF(VLOOKUP(H1026,RULENAMELU,3,FALSE)=0,H1026,VLOOKUP(H1026,RULENAMELU,3,FALSE))</f>
        <v>SCRATCH_10_USD</v>
      </c>
      <c r="G1026">
        <f t="shared" ref="G1026:G1089" si="131">VLOOKUP(H1026,RULENAMELU,4,FALSE)</f>
        <v>0</v>
      </c>
      <c r="H1026" t="s">
        <v>1099</v>
      </c>
      <c r="I1026">
        <f t="shared" ref="I1026:I1089" si="132">VLOOKUP(H1026,RULENAMELU,5,FALSE)</f>
        <v>0</v>
      </c>
      <c r="J1026" t="s">
        <v>1074</v>
      </c>
      <c r="K1026" s="5">
        <v>10</v>
      </c>
      <c r="L1026" t="str">
        <f>Table_DataFromNL[[#This Row],[PROFILECODE]]&amp;"-"&amp;Table_DataFromNL[[#This Row],[RULENAME]]</f>
        <v>CP150-SCRATCH_10_USD</v>
      </c>
      <c r="M1026" t="e">
        <f t="shared" ref="M1026:M1089" si="133">IFERROR(VLOOKUP(A1026,PaychangesLU,1,FALSE),VLOOKUP(A1026,SpecialtyCheckLU,1,FALSE))</f>
        <v>#N/A</v>
      </c>
      <c r="N1026" t="e">
        <f t="shared" ref="N1026:N1089" si="134">VLOOKUP(A1026,SpecialtyCheckLU,1,FALSE)</f>
        <v>#N/A</v>
      </c>
    </row>
    <row r="1027" spans="1:14" hidden="1" x14ac:dyDescent="0.45">
      <c r="A1027" t="str">
        <f t="shared" ref="A1027:A1090" si="135">B1027&amp;"-"&amp;F1027</f>
        <v>CP150-SCRATCH_20_USD</v>
      </c>
      <c r="B1027" t="s">
        <v>774</v>
      </c>
      <c r="C1027" t="str">
        <f t="shared" si="128"/>
        <v>Pensacola</v>
      </c>
      <c r="D1027" t="str">
        <f t="shared" si="129"/>
        <v>Y</v>
      </c>
      <c r="E1027" t="s">
        <v>1151</v>
      </c>
      <c r="F1027" t="str">
        <f t="shared" si="130"/>
        <v>SCRATCH_20_USD</v>
      </c>
      <c r="G1027">
        <f t="shared" si="131"/>
        <v>0</v>
      </c>
      <c r="H1027" t="s">
        <v>1100</v>
      </c>
      <c r="I1027">
        <f t="shared" si="132"/>
        <v>0</v>
      </c>
      <c r="J1027" t="s">
        <v>1074</v>
      </c>
      <c r="K1027" s="5">
        <v>20</v>
      </c>
      <c r="L1027" t="str">
        <f>Table_DataFromNL[[#This Row],[PROFILECODE]]&amp;"-"&amp;Table_DataFromNL[[#This Row],[RULENAME]]</f>
        <v>CP150-SCRATCH_20_USD</v>
      </c>
      <c r="M1027" t="e">
        <f t="shared" si="133"/>
        <v>#N/A</v>
      </c>
      <c r="N1027" t="e">
        <f t="shared" si="134"/>
        <v>#N/A</v>
      </c>
    </row>
    <row r="1028" spans="1:14" hidden="1" x14ac:dyDescent="0.45">
      <c r="A1028" t="str">
        <f t="shared" si="135"/>
        <v>CP150-SCRATCH_25_USD</v>
      </c>
      <c r="B1028" t="s">
        <v>774</v>
      </c>
      <c r="C1028" t="str">
        <f t="shared" si="128"/>
        <v>Pensacola</v>
      </c>
      <c r="D1028" t="str">
        <f t="shared" si="129"/>
        <v>Y</v>
      </c>
      <c r="E1028" t="s">
        <v>1151</v>
      </c>
      <c r="F1028" t="str">
        <f t="shared" si="130"/>
        <v>SCRATCH_25_USD</v>
      </c>
      <c r="G1028">
        <f t="shared" si="131"/>
        <v>0</v>
      </c>
      <c r="H1028" t="s">
        <v>1101</v>
      </c>
      <c r="I1028">
        <f t="shared" si="132"/>
        <v>0</v>
      </c>
      <c r="J1028" t="s">
        <v>1074</v>
      </c>
      <c r="K1028" s="5">
        <v>25</v>
      </c>
      <c r="L1028" t="str">
        <f>Table_DataFromNL[[#This Row],[PROFILECODE]]&amp;"-"&amp;Table_DataFromNL[[#This Row],[RULENAME]]</f>
        <v>CP150-SCRATCH_25_USD</v>
      </c>
      <c r="M1028" t="e">
        <f t="shared" si="133"/>
        <v>#N/A</v>
      </c>
      <c r="N1028" t="e">
        <f t="shared" si="134"/>
        <v>#N/A</v>
      </c>
    </row>
    <row r="1029" spans="1:14" hidden="1" x14ac:dyDescent="0.45">
      <c r="A1029" t="str">
        <f t="shared" si="135"/>
        <v>CP150-SCRATCH_50_USD</v>
      </c>
      <c r="B1029" t="s">
        <v>774</v>
      </c>
      <c r="C1029" t="str">
        <f t="shared" si="128"/>
        <v>Pensacola</v>
      </c>
      <c r="D1029" t="str">
        <f t="shared" si="129"/>
        <v>Y</v>
      </c>
      <c r="E1029" t="s">
        <v>1151</v>
      </c>
      <c r="F1029" t="str">
        <f t="shared" si="130"/>
        <v>SCRATCH_50_USD</v>
      </c>
      <c r="G1029">
        <f t="shared" si="131"/>
        <v>0</v>
      </c>
      <c r="H1029" t="s">
        <v>1102</v>
      </c>
      <c r="I1029">
        <f t="shared" si="132"/>
        <v>0</v>
      </c>
      <c r="J1029" t="s">
        <v>1074</v>
      </c>
      <c r="K1029" s="5">
        <v>50</v>
      </c>
      <c r="L1029" t="str">
        <f>Table_DataFromNL[[#This Row],[PROFILECODE]]&amp;"-"&amp;Table_DataFromNL[[#This Row],[RULENAME]]</f>
        <v>CP150-SCRATCH_50_USD</v>
      </c>
      <c r="M1029" t="e">
        <f t="shared" si="133"/>
        <v>#N/A</v>
      </c>
      <c r="N1029" t="e">
        <f t="shared" si="134"/>
        <v>#N/A</v>
      </c>
    </row>
    <row r="1030" spans="1:14" hidden="1" x14ac:dyDescent="0.45">
      <c r="A1030" t="str">
        <f t="shared" si="135"/>
        <v>CP150-SCRATCH_5_USD</v>
      </c>
      <c r="B1030" t="s">
        <v>774</v>
      </c>
      <c r="C1030" t="str">
        <f t="shared" si="128"/>
        <v>Pensacola</v>
      </c>
      <c r="D1030" t="str">
        <f t="shared" si="129"/>
        <v>Y</v>
      </c>
      <c r="E1030" t="s">
        <v>1151</v>
      </c>
      <c r="F1030" t="str">
        <f t="shared" si="130"/>
        <v>SCRATCH_5_USD</v>
      </c>
      <c r="G1030">
        <f t="shared" si="131"/>
        <v>0</v>
      </c>
      <c r="H1030" t="s">
        <v>1103</v>
      </c>
      <c r="I1030">
        <f t="shared" si="132"/>
        <v>0</v>
      </c>
      <c r="J1030" t="s">
        <v>1074</v>
      </c>
      <c r="K1030" s="5">
        <v>5</v>
      </c>
      <c r="L1030" t="str">
        <f>Table_DataFromNL[[#This Row],[PROFILECODE]]&amp;"-"&amp;Table_DataFromNL[[#This Row],[RULENAME]]</f>
        <v>CP150-SCRATCH_5_USD</v>
      </c>
      <c r="M1030" t="e">
        <f t="shared" si="133"/>
        <v>#N/A</v>
      </c>
      <c r="N1030" t="e">
        <f t="shared" si="134"/>
        <v>#N/A</v>
      </c>
    </row>
    <row r="1031" spans="1:14" hidden="1" x14ac:dyDescent="0.45">
      <c r="A1031" t="str">
        <f t="shared" si="135"/>
        <v>CP150-SLOW_TEXT_5</v>
      </c>
      <c r="B1031" t="s">
        <v>774</v>
      </c>
      <c r="C1031" t="str">
        <f t="shared" si="128"/>
        <v>Pensacola</v>
      </c>
      <c r="D1031" t="str">
        <f t="shared" si="129"/>
        <v>Y</v>
      </c>
      <c r="E1031" t="s">
        <v>1151</v>
      </c>
      <c r="F1031" t="str">
        <f t="shared" si="130"/>
        <v>SLOW_TEXT_5</v>
      </c>
      <c r="G1031">
        <f t="shared" si="131"/>
        <v>0</v>
      </c>
      <c r="H1031" t="s">
        <v>1104</v>
      </c>
      <c r="I1031">
        <f t="shared" si="132"/>
        <v>0</v>
      </c>
      <c r="J1031" t="s">
        <v>1074</v>
      </c>
      <c r="K1031" s="5">
        <v>5</v>
      </c>
      <c r="L1031" t="str">
        <f>Table_DataFromNL[[#This Row],[PROFILECODE]]&amp;"-"&amp;Table_DataFromNL[[#This Row],[RULENAME]]</f>
        <v>CP150-SLOW_TEXT_5</v>
      </c>
      <c r="M1031" t="e">
        <f t="shared" si="133"/>
        <v>#N/A</v>
      </c>
      <c r="N1031" t="e">
        <f t="shared" si="134"/>
        <v>#N/A</v>
      </c>
    </row>
    <row r="1032" spans="1:14" hidden="1" x14ac:dyDescent="0.45">
      <c r="A1032" t="str">
        <f t="shared" si="135"/>
        <v>CP150-SPECIAL_ x9_25 _ONCE</v>
      </c>
      <c r="B1032" t="s">
        <v>774</v>
      </c>
      <c r="C1032" t="str">
        <f t="shared" si="128"/>
        <v>Pensacola</v>
      </c>
      <c r="D1032" t="str">
        <f t="shared" si="129"/>
        <v>Y</v>
      </c>
      <c r="E1032" t="s">
        <v>1151</v>
      </c>
      <c r="F1032" t="str">
        <f t="shared" si="130"/>
        <v>SPECIAL_ x9_25 _ONCE</v>
      </c>
      <c r="G1032">
        <f t="shared" si="131"/>
        <v>0</v>
      </c>
      <c r="H1032" t="s">
        <v>1105</v>
      </c>
      <c r="I1032">
        <f t="shared" si="132"/>
        <v>0</v>
      </c>
      <c r="J1032" t="s">
        <v>1074</v>
      </c>
      <c r="K1032" s="5">
        <v>25</v>
      </c>
      <c r="L1032" t="str">
        <f>Table_DataFromNL[[#This Row],[PROFILECODE]]&amp;"-"&amp;Table_DataFromNL[[#This Row],[RULENAME]]</f>
        <v>CP150-SPECIAL_ x9_25 _ONCE</v>
      </c>
      <c r="M1032" t="e">
        <f t="shared" si="133"/>
        <v>#N/A</v>
      </c>
      <c r="N1032" t="e">
        <f t="shared" si="134"/>
        <v>#N/A</v>
      </c>
    </row>
    <row r="1033" spans="1:14" hidden="1" x14ac:dyDescent="0.45">
      <c r="A1033" t="str">
        <f t="shared" si="135"/>
        <v>CP150-SPECIAL_BONUS_40USD</v>
      </c>
      <c r="B1033" t="s">
        <v>774</v>
      </c>
      <c r="C1033" t="str">
        <f t="shared" si="128"/>
        <v>Pensacola</v>
      </c>
      <c r="D1033" t="str">
        <f t="shared" si="129"/>
        <v>Y</v>
      </c>
      <c r="E1033" t="s">
        <v>1151</v>
      </c>
      <c r="F1033" t="str">
        <f t="shared" si="130"/>
        <v>SPECIAL_BONUS_40USD</v>
      </c>
      <c r="G1033">
        <f t="shared" si="131"/>
        <v>0</v>
      </c>
      <c r="H1033" t="s">
        <v>1106</v>
      </c>
      <c r="I1033">
        <f t="shared" si="132"/>
        <v>0</v>
      </c>
      <c r="J1033" t="s">
        <v>1074</v>
      </c>
      <c r="K1033" s="5">
        <v>40</v>
      </c>
      <c r="L1033" t="str">
        <f>Table_DataFromNL[[#This Row],[PROFILECODE]]&amp;"-"&amp;Table_DataFromNL[[#This Row],[RULENAME]]</f>
        <v>CP150-SPECIAL_BONUS_40USD</v>
      </c>
      <c r="M1033" t="e">
        <f t="shared" si="133"/>
        <v>#N/A</v>
      </c>
      <c r="N1033" t="e">
        <f t="shared" si="134"/>
        <v>#N/A</v>
      </c>
    </row>
    <row r="1034" spans="1:14" hidden="1" x14ac:dyDescent="0.45">
      <c r="A1034" t="str">
        <f t="shared" si="135"/>
        <v>CP150-SPECIAL_x6_x7_15 _TWICE</v>
      </c>
      <c r="B1034" t="s">
        <v>774</v>
      </c>
      <c r="C1034" t="str">
        <f t="shared" si="128"/>
        <v>Pensacola</v>
      </c>
      <c r="D1034" t="str">
        <f t="shared" si="129"/>
        <v>Y</v>
      </c>
      <c r="E1034" t="s">
        <v>1151</v>
      </c>
      <c r="F1034" t="str">
        <f t="shared" si="130"/>
        <v>SPECIAL_x6_x7_15 _TWICE</v>
      </c>
      <c r="G1034">
        <f t="shared" si="131"/>
        <v>0</v>
      </c>
      <c r="H1034" t="s">
        <v>1107</v>
      </c>
      <c r="I1034">
        <f t="shared" si="132"/>
        <v>0</v>
      </c>
      <c r="J1034" t="s">
        <v>1074</v>
      </c>
      <c r="K1034" s="5">
        <v>15</v>
      </c>
      <c r="L1034" t="str">
        <f>Table_DataFromNL[[#This Row],[PROFILECODE]]&amp;"-"&amp;Table_DataFromNL[[#This Row],[RULENAME]]</f>
        <v>CP150-SPECIAL_x6_x7_15 _TWICE</v>
      </c>
      <c r="M1034" t="e">
        <f t="shared" si="133"/>
        <v>#N/A</v>
      </c>
      <c r="N1034" t="e">
        <f t="shared" si="134"/>
        <v>#N/A</v>
      </c>
    </row>
    <row r="1035" spans="1:14" hidden="1" x14ac:dyDescent="0.45">
      <c r="A1035" t="str">
        <f t="shared" si="135"/>
        <v>CP150-SPECIAL_x8_x9_20 _TWICE</v>
      </c>
      <c r="B1035" t="s">
        <v>774</v>
      </c>
      <c r="C1035" t="str">
        <f t="shared" si="128"/>
        <v>Pensacola</v>
      </c>
      <c r="D1035" t="str">
        <f t="shared" si="129"/>
        <v>Y</v>
      </c>
      <c r="E1035" t="s">
        <v>1151</v>
      </c>
      <c r="F1035" t="str">
        <f t="shared" si="130"/>
        <v>SPECIAL_x8_x9_20 _TWICE</v>
      </c>
      <c r="G1035">
        <f t="shared" si="131"/>
        <v>0</v>
      </c>
      <c r="H1035" t="s">
        <v>1108</v>
      </c>
      <c r="I1035">
        <f t="shared" si="132"/>
        <v>0</v>
      </c>
      <c r="J1035" t="s">
        <v>1074</v>
      </c>
      <c r="K1035" s="5">
        <v>20</v>
      </c>
      <c r="L1035" t="str">
        <f>Table_DataFromNL[[#This Row],[PROFILECODE]]&amp;"-"&amp;Table_DataFromNL[[#This Row],[RULENAME]]</f>
        <v>CP150-SPECIAL_x8_x9_20 _TWICE</v>
      </c>
      <c r="M1035" t="e">
        <f t="shared" si="133"/>
        <v>#N/A</v>
      </c>
      <c r="N1035" t="e">
        <f t="shared" si="134"/>
        <v>#N/A</v>
      </c>
    </row>
    <row r="1036" spans="1:14" hidden="1" x14ac:dyDescent="0.45">
      <c r="A1036" t="str">
        <f t="shared" si="135"/>
        <v>CP150-STUDENT_25USD_REF_BONUS</v>
      </c>
      <c r="B1036" t="s">
        <v>774</v>
      </c>
      <c r="C1036" t="str">
        <f t="shared" si="128"/>
        <v>Pensacola</v>
      </c>
      <c r="D1036" t="str">
        <f t="shared" si="129"/>
        <v>Y</v>
      </c>
      <c r="E1036" t="s">
        <v>1151</v>
      </c>
      <c r="F1036" t="str">
        <f t="shared" si="130"/>
        <v>STUDENT_25USD_REF_BONUS</v>
      </c>
      <c r="G1036">
        <f t="shared" si="131"/>
        <v>0</v>
      </c>
      <c r="H1036" t="s">
        <v>1142</v>
      </c>
      <c r="I1036">
        <f t="shared" si="132"/>
        <v>0</v>
      </c>
      <c r="J1036" t="s">
        <v>1074</v>
      </c>
      <c r="K1036" s="5">
        <v>25</v>
      </c>
      <c r="L1036" t="str">
        <f>Table_DataFromNL[[#This Row],[PROFILECODE]]&amp;"-"&amp;Table_DataFromNL[[#This Row],[RULENAME]]</f>
        <v>CP150-STUDENT_25USD_REF_BONUS</v>
      </c>
      <c r="M1036" t="e">
        <f t="shared" si="133"/>
        <v>#N/A</v>
      </c>
      <c r="N1036" t="e">
        <f t="shared" si="134"/>
        <v>#N/A</v>
      </c>
    </row>
    <row r="1037" spans="1:14" hidden="1" x14ac:dyDescent="0.45">
      <c r="A1037" t="str">
        <f t="shared" si="135"/>
        <v>CP150-Sample Only</v>
      </c>
      <c r="B1037" t="s">
        <v>774</v>
      </c>
      <c r="C1037" t="str">
        <f t="shared" si="128"/>
        <v>Pensacola</v>
      </c>
      <c r="D1037" t="str">
        <f t="shared" si="129"/>
        <v>Y</v>
      </c>
      <c r="E1037" t="s">
        <v>1151</v>
      </c>
      <c r="F1037" t="str">
        <f t="shared" si="130"/>
        <v>Sample Only</v>
      </c>
      <c r="G1037">
        <f t="shared" si="131"/>
        <v>0</v>
      </c>
      <c r="H1037" t="s">
        <v>1109</v>
      </c>
      <c r="I1037">
        <f t="shared" si="132"/>
        <v>0</v>
      </c>
      <c r="J1037" t="s">
        <v>1074</v>
      </c>
      <c r="K1037" s="5">
        <v>10</v>
      </c>
      <c r="L1037" t="str">
        <f>Table_DataFromNL[[#This Row],[PROFILECODE]]&amp;"-"&amp;Table_DataFromNL[[#This Row],[RULENAME]]</f>
        <v>CP150-Sample Only</v>
      </c>
      <c r="M1037" t="e">
        <f t="shared" si="133"/>
        <v>#N/A</v>
      </c>
      <c r="N1037" t="e">
        <f t="shared" si="134"/>
        <v>#N/A</v>
      </c>
    </row>
    <row r="1038" spans="1:14" hidden="1" x14ac:dyDescent="0.45">
      <c r="A1038" t="str">
        <f t="shared" si="135"/>
        <v>CP150-Unit Below 250 mL</v>
      </c>
      <c r="B1038" t="s">
        <v>774</v>
      </c>
      <c r="C1038" t="str">
        <f t="shared" si="128"/>
        <v>Pensacola</v>
      </c>
      <c r="D1038" t="str">
        <f t="shared" si="129"/>
        <v>Y</v>
      </c>
      <c r="E1038" t="s">
        <v>1151</v>
      </c>
      <c r="F1038" t="str">
        <f t="shared" si="130"/>
        <v>Unit Below 250 mL</v>
      </c>
      <c r="G1038">
        <f t="shared" si="131"/>
        <v>0</v>
      </c>
      <c r="H1038" t="s">
        <v>1110</v>
      </c>
      <c r="I1038">
        <f t="shared" si="132"/>
        <v>0</v>
      </c>
      <c r="J1038" t="s">
        <v>1074</v>
      </c>
      <c r="K1038" s="5">
        <v>5</v>
      </c>
      <c r="L1038" t="str">
        <f>Table_DataFromNL[[#This Row],[PROFILECODE]]&amp;"-"&amp;Table_DataFromNL[[#This Row],[RULENAME]]</f>
        <v>CP150-Unit Below 250 mL</v>
      </c>
      <c r="M1038" t="e">
        <f t="shared" si="133"/>
        <v>#N/A</v>
      </c>
      <c r="N1038" t="e">
        <f t="shared" si="134"/>
        <v>#N/A</v>
      </c>
    </row>
    <row r="1039" spans="1:14" hidden="1" x14ac:dyDescent="0.45">
      <c r="A1039" t="str">
        <f t="shared" si="135"/>
        <v>CP150-Unit above 250 mL/underdraw</v>
      </c>
      <c r="B1039" t="s">
        <v>774</v>
      </c>
      <c r="C1039" t="str">
        <f t="shared" si="128"/>
        <v>Pensacola</v>
      </c>
      <c r="D1039" t="str">
        <f t="shared" si="129"/>
        <v>Y</v>
      </c>
      <c r="E1039" t="s">
        <v>1151</v>
      </c>
      <c r="F1039" t="str">
        <f t="shared" si="130"/>
        <v>Unit above 250 mL/underdraw</v>
      </c>
      <c r="G1039">
        <f t="shared" si="131"/>
        <v>0</v>
      </c>
      <c r="H1039" t="s">
        <v>1111</v>
      </c>
      <c r="I1039">
        <f t="shared" si="132"/>
        <v>0</v>
      </c>
      <c r="J1039" t="s">
        <v>1074</v>
      </c>
      <c r="K1039" s="5">
        <v>10</v>
      </c>
      <c r="L1039" t="str">
        <f>Table_DataFromNL[[#This Row],[PROFILECODE]]&amp;"-"&amp;Table_DataFromNL[[#This Row],[RULENAME]]</f>
        <v>CP150-Unit above 250 mL/underdraw</v>
      </c>
      <c r="M1039" t="e">
        <f t="shared" si="133"/>
        <v>#N/A</v>
      </c>
      <c r="N1039" t="e">
        <f t="shared" si="134"/>
        <v>#N/A</v>
      </c>
    </row>
    <row r="1040" spans="1:14" hidden="1" x14ac:dyDescent="0.45">
      <c r="A1040" t="str">
        <f t="shared" si="135"/>
        <v>CP150-Vaccinia Immunization</v>
      </c>
      <c r="B1040" t="s">
        <v>774</v>
      </c>
      <c r="C1040" t="str">
        <f t="shared" si="128"/>
        <v>Pensacola</v>
      </c>
      <c r="D1040" t="str">
        <f t="shared" si="129"/>
        <v>Y</v>
      </c>
      <c r="E1040" t="s">
        <v>1151</v>
      </c>
      <c r="F1040" t="str">
        <f t="shared" si="130"/>
        <v>Vaccinia Immunization</v>
      </c>
      <c r="G1040">
        <f t="shared" si="131"/>
        <v>0</v>
      </c>
      <c r="H1040" t="s">
        <v>1136</v>
      </c>
      <c r="I1040">
        <f t="shared" si="132"/>
        <v>0</v>
      </c>
      <c r="J1040" t="s">
        <v>1074</v>
      </c>
      <c r="K1040" s="5">
        <v>100</v>
      </c>
      <c r="L1040" t="str">
        <f>Table_DataFromNL[[#This Row],[PROFILECODE]]&amp;"-"&amp;Table_DataFromNL[[#This Row],[RULENAME]]</f>
        <v>CP150-Vaccinia Immunization</v>
      </c>
      <c r="M1040" t="e">
        <f t="shared" si="133"/>
        <v>#N/A</v>
      </c>
      <c r="N1040" t="e">
        <f t="shared" si="134"/>
        <v>#N/A</v>
      </c>
    </row>
    <row r="1041" spans="1:14" hidden="1" x14ac:dyDescent="0.45">
      <c r="A1041" t="str">
        <f t="shared" si="135"/>
        <v>CP150-RETURN - Buddy referral  -BONUS</v>
      </c>
      <c r="B1041" t="s">
        <v>774</v>
      </c>
      <c r="C1041" t="str">
        <f t="shared" si="128"/>
        <v>Pensacola</v>
      </c>
      <c r="D1041" t="str">
        <f t="shared" si="129"/>
        <v>Y</v>
      </c>
      <c r="E1041" t="s">
        <v>1151</v>
      </c>
      <c r="F1041" t="str">
        <f t="shared" si="130"/>
        <v>RETURN - Buddy referral  -BONUS</v>
      </c>
      <c r="G1041" t="str">
        <f t="shared" si="131"/>
        <v>Marketing</v>
      </c>
      <c r="H1041" t="s">
        <v>73</v>
      </c>
      <c r="I1041">
        <f t="shared" si="132"/>
        <v>50</v>
      </c>
      <c r="J1041" t="s">
        <v>1112</v>
      </c>
      <c r="K1041" s="5">
        <v>75</v>
      </c>
      <c r="L1041" t="str">
        <f>Table_DataFromNL[[#This Row],[PROFILECODE]]&amp;"-"&amp;Table_DataFromNL[[#This Row],[RULENAME]]</f>
        <v>CP150-Referral</v>
      </c>
      <c r="M1041" t="str">
        <f t="shared" si="133"/>
        <v>CP150-RETURN - Buddy referral  -BONUS</v>
      </c>
      <c r="N1041" t="e">
        <f t="shared" si="134"/>
        <v>#N/A</v>
      </c>
    </row>
    <row r="1042" spans="1:14" hidden="1" x14ac:dyDescent="0.45">
      <c r="A1042" t="str">
        <f t="shared" si="135"/>
        <v>CP150-P Anti-D Pre-Existing Standard</v>
      </c>
      <c r="B1042" t="s">
        <v>774</v>
      </c>
      <c r="C1042" t="str">
        <f t="shared" si="128"/>
        <v>Pensacola</v>
      </c>
      <c r="D1042" t="str">
        <f t="shared" si="129"/>
        <v>Y</v>
      </c>
      <c r="E1042" t="s">
        <v>1151</v>
      </c>
      <c r="F1042" t="str">
        <f t="shared" si="130"/>
        <v>P Anti-D Pre-Existing Standard</v>
      </c>
      <c r="G1042" t="str">
        <f t="shared" si="131"/>
        <v>Specialty</v>
      </c>
      <c r="H1042" t="s">
        <v>946</v>
      </c>
      <c r="I1042" t="str">
        <f t="shared" si="132"/>
        <v>RETURN - 1st don of the week -STD</v>
      </c>
      <c r="J1042" t="s">
        <v>1113</v>
      </c>
      <c r="K1042" s="5">
        <v>65</v>
      </c>
      <c r="L1042" t="str">
        <f>Table_DataFromNL[[#This Row],[PROFILECODE]]&amp;"-"&amp;Table_DataFromNL[[#This Row],[RULENAME]]</f>
        <v>CP150-P Anti-D Pre-Existing Standard</v>
      </c>
      <c r="M1042" t="str">
        <f t="shared" si="133"/>
        <v>CP150-P Anti-D Pre-Existing Standard</v>
      </c>
      <c r="N1042" t="str">
        <f t="shared" si="134"/>
        <v>CP150-P Anti-D Pre-Existing Standard</v>
      </c>
    </row>
    <row r="1043" spans="1:14" hidden="1" x14ac:dyDescent="0.45">
      <c r="A1043" t="str">
        <f t="shared" si="135"/>
        <v>CP150-P Anti-D Standard</v>
      </c>
      <c r="B1043" t="s">
        <v>774</v>
      </c>
      <c r="C1043" t="str">
        <f t="shared" si="128"/>
        <v>Pensacola</v>
      </c>
      <c r="D1043" t="str">
        <f t="shared" si="129"/>
        <v>Y</v>
      </c>
      <c r="E1043" t="s">
        <v>1151</v>
      </c>
      <c r="F1043" t="str">
        <f t="shared" si="130"/>
        <v>P Anti-D Standard</v>
      </c>
      <c r="G1043" t="str">
        <f t="shared" si="131"/>
        <v>Specialty</v>
      </c>
      <c r="H1043" t="s">
        <v>947</v>
      </c>
      <c r="I1043" t="str">
        <f t="shared" si="132"/>
        <v>RETURN - 1st don of the week -STD</v>
      </c>
      <c r="J1043" t="s">
        <v>1113</v>
      </c>
      <c r="K1043" s="5">
        <v>65</v>
      </c>
      <c r="L1043" t="str">
        <f>Table_DataFromNL[[#This Row],[PROFILECODE]]&amp;"-"&amp;Table_DataFromNL[[#This Row],[RULENAME]]</f>
        <v>CP150-P Anti-D Standard</v>
      </c>
      <c r="M1043" t="str">
        <f t="shared" si="133"/>
        <v>CP150-P Anti-D Standard</v>
      </c>
      <c r="N1043" t="str">
        <f t="shared" si="134"/>
        <v>CP150-P Anti-D Standard</v>
      </c>
    </row>
    <row r="1044" spans="1:14" hidden="1" x14ac:dyDescent="0.45">
      <c r="A1044" t="str">
        <f t="shared" si="135"/>
        <v>CP150-P Denovo Non-Injectable</v>
      </c>
      <c r="B1044" t="s">
        <v>774</v>
      </c>
      <c r="C1044" t="str">
        <f t="shared" si="128"/>
        <v>Pensacola</v>
      </c>
      <c r="D1044" t="str">
        <f t="shared" si="129"/>
        <v>Y</v>
      </c>
      <c r="E1044" t="s">
        <v>1151</v>
      </c>
      <c r="F1044" t="str">
        <f t="shared" si="130"/>
        <v>P Denovo Non-Injectable</v>
      </c>
      <c r="G1044">
        <f t="shared" si="131"/>
        <v>0</v>
      </c>
      <c r="H1044" t="s">
        <v>949</v>
      </c>
      <c r="I1044">
        <f t="shared" si="132"/>
        <v>0</v>
      </c>
      <c r="J1044" t="s">
        <v>1113</v>
      </c>
      <c r="K1044" s="5">
        <v>45</v>
      </c>
      <c r="L1044" t="str">
        <f>Table_DataFromNL[[#This Row],[PROFILECODE]]&amp;"-"&amp;Table_DataFromNL[[#This Row],[RULENAME]]</f>
        <v>CP150-P Denovo Non-Injectable</v>
      </c>
      <c r="M1044" t="str">
        <f t="shared" si="133"/>
        <v>CP150-P Denovo Non-Injectable</v>
      </c>
      <c r="N1044" t="str">
        <f t="shared" si="134"/>
        <v>CP150-P Denovo Non-Injectable</v>
      </c>
    </row>
    <row r="1045" spans="1:14" hidden="1" x14ac:dyDescent="0.45">
      <c r="A1045" t="str">
        <f t="shared" si="135"/>
        <v>CP150-P HBS Pre-Existing Standard</v>
      </c>
      <c r="B1045" t="s">
        <v>774</v>
      </c>
      <c r="C1045" t="str">
        <f t="shared" si="128"/>
        <v>Pensacola</v>
      </c>
      <c r="D1045" t="str">
        <f t="shared" si="129"/>
        <v>Y</v>
      </c>
      <c r="E1045" t="s">
        <v>1151</v>
      </c>
      <c r="F1045" t="str">
        <f t="shared" si="130"/>
        <v>P HBS Pre-Existing Standard</v>
      </c>
      <c r="G1045" t="str">
        <f t="shared" si="131"/>
        <v>Specialty</v>
      </c>
      <c r="H1045" t="s">
        <v>963</v>
      </c>
      <c r="I1045" t="str">
        <f t="shared" si="132"/>
        <v>RETURN - 1st don of the week -STD</v>
      </c>
      <c r="J1045" t="s">
        <v>1113</v>
      </c>
      <c r="K1045" s="5">
        <v>45</v>
      </c>
      <c r="L1045" t="str">
        <f>Table_DataFromNL[[#This Row],[PROFILECODE]]&amp;"-"&amp;Table_DataFromNL[[#This Row],[RULENAME]]</f>
        <v>CP150-P HBS Pre-Existing Standard</v>
      </c>
      <c r="M1045" t="str">
        <f t="shared" si="133"/>
        <v>CP150-P HBS Pre-Existing Standard</v>
      </c>
      <c r="N1045" t="str">
        <f t="shared" si="134"/>
        <v>CP150-P HBS Pre-Existing Standard</v>
      </c>
    </row>
    <row r="1046" spans="1:14" hidden="1" x14ac:dyDescent="0.45">
      <c r="A1046" t="str">
        <f t="shared" si="135"/>
        <v>CP150-P HBS Standard</v>
      </c>
      <c r="B1046" t="s">
        <v>774</v>
      </c>
      <c r="C1046" t="str">
        <f t="shared" si="128"/>
        <v>Pensacola</v>
      </c>
      <c r="D1046" t="str">
        <f t="shared" si="129"/>
        <v>Y</v>
      </c>
      <c r="E1046" t="s">
        <v>1151</v>
      </c>
      <c r="F1046" t="str">
        <f t="shared" si="130"/>
        <v>P HBS Standard</v>
      </c>
      <c r="G1046" t="str">
        <f t="shared" si="131"/>
        <v>Specialty</v>
      </c>
      <c r="H1046" t="s">
        <v>964</v>
      </c>
      <c r="I1046" t="str">
        <f t="shared" si="132"/>
        <v>RETURN - 1st don of the week -STD</v>
      </c>
      <c r="J1046" t="s">
        <v>1113</v>
      </c>
      <c r="K1046" s="5">
        <v>45</v>
      </c>
      <c r="L1046" t="str">
        <f>Table_DataFromNL[[#This Row],[PROFILECODE]]&amp;"-"&amp;Table_DataFromNL[[#This Row],[RULENAME]]</f>
        <v>CP150-P HBS Standard</v>
      </c>
      <c r="M1046" t="str">
        <f t="shared" si="133"/>
        <v>CP150-P HBS Standard</v>
      </c>
      <c r="N1046" t="str">
        <f t="shared" si="134"/>
        <v>CP150-P HBS Standard</v>
      </c>
    </row>
    <row r="1047" spans="1:14" hidden="1" x14ac:dyDescent="0.45">
      <c r="A1047" t="str">
        <f t="shared" si="135"/>
        <v>CP150-RETURN - 1st don of the week -STD</v>
      </c>
      <c r="B1047" t="s">
        <v>774</v>
      </c>
      <c r="C1047" t="str">
        <f t="shared" si="128"/>
        <v>Pensacola</v>
      </c>
      <c r="D1047" t="str">
        <f t="shared" si="129"/>
        <v>Y</v>
      </c>
      <c r="E1047" t="s">
        <v>1151</v>
      </c>
      <c r="F1047" t="str">
        <f t="shared" si="130"/>
        <v>RETURN - 1st don of the week -STD</v>
      </c>
      <c r="G1047" t="str">
        <f t="shared" si="131"/>
        <v>Marketing</v>
      </c>
      <c r="H1047" t="s">
        <v>1114</v>
      </c>
      <c r="I1047">
        <f t="shared" si="132"/>
        <v>0</v>
      </c>
      <c r="J1047" t="s">
        <v>1113</v>
      </c>
      <c r="K1047" s="5">
        <v>45</v>
      </c>
      <c r="L1047" t="str">
        <f>Table_DataFromNL[[#This Row],[PROFILECODE]]&amp;"-"&amp;Table_DataFromNL[[#This Row],[RULENAME]]</f>
        <v>CP150-P NSP NONEU Standard</v>
      </c>
      <c r="M1047" t="str">
        <f t="shared" si="133"/>
        <v>CP150-RETURN - 1st don of the week -STD</v>
      </c>
      <c r="N1047" t="e">
        <f t="shared" si="134"/>
        <v>#N/A</v>
      </c>
    </row>
    <row r="1048" spans="1:14" hidden="1" x14ac:dyDescent="0.45">
      <c r="A1048" t="str">
        <f t="shared" si="135"/>
        <v>CP150-RETURN - 1st don of the week -STD</v>
      </c>
      <c r="B1048" t="s">
        <v>774</v>
      </c>
      <c r="C1048" t="str">
        <f t="shared" si="128"/>
        <v>Pensacola</v>
      </c>
      <c r="D1048" t="str">
        <f t="shared" si="129"/>
        <v>Y</v>
      </c>
      <c r="E1048" t="s">
        <v>1151</v>
      </c>
      <c r="F1048" t="str">
        <f t="shared" si="130"/>
        <v>RETURN - 1st don of the week -STD</v>
      </c>
      <c r="G1048" t="str">
        <f t="shared" si="131"/>
        <v>Marketing</v>
      </c>
      <c r="H1048" t="s">
        <v>1115</v>
      </c>
      <c r="I1048">
        <f t="shared" si="132"/>
        <v>23</v>
      </c>
      <c r="J1048" t="s">
        <v>1113</v>
      </c>
      <c r="K1048" s="5">
        <v>45</v>
      </c>
      <c r="L1048" t="str">
        <f>Table_DataFromNL[[#This Row],[PROFILECODE]]&amp;"-"&amp;Table_DataFromNL[[#This Row],[RULENAME]]</f>
        <v>CP150-P NSP NS Standard</v>
      </c>
      <c r="M1048" t="str">
        <f t="shared" si="133"/>
        <v>CP150-RETURN - 1st don of the week -STD</v>
      </c>
      <c r="N1048" t="e">
        <f t="shared" si="134"/>
        <v>#N/A</v>
      </c>
    </row>
    <row r="1049" spans="1:14" hidden="1" x14ac:dyDescent="0.45">
      <c r="A1049" t="str">
        <f t="shared" si="135"/>
        <v>CP150-P Normal Source PL Standard</v>
      </c>
      <c r="B1049" t="s">
        <v>774</v>
      </c>
      <c r="C1049" t="str">
        <f t="shared" si="128"/>
        <v>Pensacola</v>
      </c>
      <c r="D1049" t="str">
        <f t="shared" si="129"/>
        <v>Y</v>
      </c>
      <c r="E1049" t="s">
        <v>1151</v>
      </c>
      <c r="F1049" t="str">
        <f t="shared" si="130"/>
        <v>P Normal Source PL Standard</v>
      </c>
      <c r="G1049" t="str">
        <f t="shared" si="131"/>
        <v>Marketing</v>
      </c>
      <c r="H1049" t="s">
        <v>1033</v>
      </c>
      <c r="I1049">
        <f t="shared" si="132"/>
        <v>0</v>
      </c>
      <c r="J1049" t="s">
        <v>1113</v>
      </c>
      <c r="K1049" s="5">
        <v>45</v>
      </c>
      <c r="L1049" t="str">
        <f>Table_DataFromNL[[#This Row],[PROFILECODE]]&amp;"-"&amp;Table_DataFromNL[[#This Row],[RULENAME]]</f>
        <v>CP150-P Normal Source PL Standard</v>
      </c>
      <c r="M1049" t="e">
        <f t="shared" si="133"/>
        <v>#N/A</v>
      </c>
      <c r="N1049" t="e">
        <f t="shared" si="134"/>
        <v>#N/A</v>
      </c>
    </row>
    <row r="1050" spans="1:14" hidden="1" x14ac:dyDescent="0.45">
      <c r="A1050" t="str">
        <f t="shared" si="135"/>
        <v>CP150-P RSV Pre-Existing Standard</v>
      </c>
      <c r="B1050" t="s">
        <v>774</v>
      </c>
      <c r="C1050" t="str">
        <f t="shared" si="128"/>
        <v>Pensacola</v>
      </c>
      <c r="D1050" t="str">
        <f t="shared" si="129"/>
        <v>Y</v>
      </c>
      <c r="E1050" t="s">
        <v>1151</v>
      </c>
      <c r="F1050" t="str">
        <f t="shared" si="130"/>
        <v>P RSV Pre-Existing Standard</v>
      </c>
      <c r="G1050" t="str">
        <f t="shared" si="131"/>
        <v>Specialty</v>
      </c>
      <c r="H1050" t="s">
        <v>955</v>
      </c>
      <c r="I1050" t="str">
        <f t="shared" si="132"/>
        <v>RETURN - 1st don of the week -STD</v>
      </c>
      <c r="J1050" t="s">
        <v>1113</v>
      </c>
      <c r="K1050" s="5">
        <v>45</v>
      </c>
      <c r="L1050" t="str">
        <f>Table_DataFromNL[[#This Row],[PROFILECODE]]&amp;"-"&amp;Table_DataFromNL[[#This Row],[RULENAME]]</f>
        <v>CP150-P RSV Pre-Existing Standard</v>
      </c>
      <c r="M1050" t="str">
        <f t="shared" si="133"/>
        <v>CP150-P RSV Pre-Existing Standard</v>
      </c>
      <c r="N1050" t="str">
        <f t="shared" si="134"/>
        <v>CP150-P RSV Pre-Existing Standard</v>
      </c>
    </row>
    <row r="1051" spans="1:14" hidden="1" x14ac:dyDescent="0.45">
      <c r="A1051" t="str">
        <f t="shared" si="135"/>
        <v>CP150-P Rabies HT Standard</v>
      </c>
      <c r="B1051" t="s">
        <v>774</v>
      </c>
      <c r="C1051" t="str">
        <f t="shared" si="128"/>
        <v>Pensacola</v>
      </c>
      <c r="D1051" t="str">
        <f t="shared" si="129"/>
        <v>Y</v>
      </c>
      <c r="E1051" t="s">
        <v>1151</v>
      </c>
      <c r="F1051" t="str">
        <f t="shared" si="130"/>
        <v>P Rabies HT Standard</v>
      </c>
      <c r="G1051" t="str">
        <f t="shared" si="131"/>
        <v>Specialty</v>
      </c>
      <c r="H1051" t="s">
        <v>975</v>
      </c>
      <c r="I1051" t="str">
        <f t="shared" si="132"/>
        <v>RETURN - 1st don of the week -STD</v>
      </c>
      <c r="J1051" t="s">
        <v>1113</v>
      </c>
      <c r="K1051" s="5">
        <v>45</v>
      </c>
      <c r="L1051" t="str">
        <f>Table_DataFromNL[[#This Row],[PROFILECODE]]&amp;"-"&amp;Table_DataFromNL[[#This Row],[RULENAME]]</f>
        <v>CP150-P Rabies HT Standard</v>
      </c>
      <c r="M1051" t="str">
        <f t="shared" si="133"/>
        <v>CP150-P Rabies HT Standard</v>
      </c>
      <c r="N1051" t="str">
        <f t="shared" si="134"/>
        <v>CP150-P Rabies HT Standard</v>
      </c>
    </row>
    <row r="1052" spans="1:14" hidden="1" x14ac:dyDescent="0.45">
      <c r="A1052" t="str">
        <f t="shared" si="135"/>
        <v>CP150-P Rabies Standard</v>
      </c>
      <c r="B1052" t="s">
        <v>774</v>
      </c>
      <c r="C1052" t="str">
        <f t="shared" si="128"/>
        <v>Pensacola</v>
      </c>
      <c r="D1052" t="str">
        <f t="shared" si="129"/>
        <v>Y</v>
      </c>
      <c r="E1052" t="s">
        <v>1151</v>
      </c>
      <c r="F1052" t="str">
        <f t="shared" si="130"/>
        <v>P Rabies Standard</v>
      </c>
      <c r="G1052" t="str">
        <f t="shared" si="131"/>
        <v>Specialty</v>
      </c>
      <c r="H1052" t="s">
        <v>976</v>
      </c>
      <c r="I1052" t="str">
        <f t="shared" si="132"/>
        <v>RETURN - 1st don of the week -STD</v>
      </c>
      <c r="J1052" t="s">
        <v>1113</v>
      </c>
      <c r="K1052" s="5">
        <v>45</v>
      </c>
      <c r="L1052" t="str">
        <f>Table_DataFromNL[[#This Row],[PROFILECODE]]&amp;"-"&amp;Table_DataFromNL[[#This Row],[RULENAME]]</f>
        <v>CP150-P Rabies Standard</v>
      </c>
      <c r="M1052" t="str">
        <f t="shared" si="133"/>
        <v>CP150-P Rabies Standard</v>
      </c>
      <c r="N1052" t="str">
        <f t="shared" si="134"/>
        <v>CP150-P Rabies Standard</v>
      </c>
    </row>
    <row r="1053" spans="1:14" hidden="1" x14ac:dyDescent="0.45">
      <c r="A1053" t="str">
        <f t="shared" si="135"/>
        <v>CP150-P Tetanus Pre-Existing Standard</v>
      </c>
      <c r="B1053" t="s">
        <v>774</v>
      </c>
      <c r="C1053" t="str">
        <f t="shared" si="128"/>
        <v>Pensacola</v>
      </c>
      <c r="D1053" t="str">
        <f t="shared" si="129"/>
        <v>Y</v>
      </c>
      <c r="E1053" t="s">
        <v>1151</v>
      </c>
      <c r="F1053" t="str">
        <f t="shared" si="130"/>
        <v>P Tetanus Pre-Existing Standard</v>
      </c>
      <c r="G1053" t="str">
        <f t="shared" si="131"/>
        <v>Specialty</v>
      </c>
      <c r="H1053" t="s">
        <v>969</v>
      </c>
      <c r="I1053" t="str">
        <f t="shared" si="132"/>
        <v>RETURN - 1st don of the week -STD</v>
      </c>
      <c r="J1053" t="s">
        <v>1113</v>
      </c>
      <c r="K1053" s="5">
        <v>40</v>
      </c>
      <c r="L1053" t="str">
        <f>Table_DataFromNL[[#This Row],[PROFILECODE]]&amp;"-"&amp;Table_DataFromNL[[#This Row],[RULENAME]]</f>
        <v>CP150-P Tetanus Pre-Existing Standard</v>
      </c>
      <c r="M1053" t="str">
        <f t="shared" si="133"/>
        <v>CP150-P Tetanus Pre-Existing Standard</v>
      </c>
      <c r="N1053" t="str">
        <f t="shared" si="134"/>
        <v>CP150-P Tetanus Pre-Existing Standard</v>
      </c>
    </row>
    <row r="1054" spans="1:14" hidden="1" x14ac:dyDescent="0.45">
      <c r="A1054" t="str">
        <f t="shared" si="135"/>
        <v>CP150-P Tetanus Standard</v>
      </c>
      <c r="B1054" t="s">
        <v>774</v>
      </c>
      <c r="C1054" t="str">
        <f t="shared" si="128"/>
        <v>Pensacola</v>
      </c>
      <c r="D1054" t="str">
        <f t="shared" si="129"/>
        <v>Y</v>
      </c>
      <c r="E1054" t="s">
        <v>1151</v>
      </c>
      <c r="F1054" t="str">
        <f t="shared" si="130"/>
        <v>P Tetanus Standard</v>
      </c>
      <c r="G1054" t="str">
        <f t="shared" si="131"/>
        <v>Specialty</v>
      </c>
      <c r="H1054" t="s">
        <v>970</v>
      </c>
      <c r="I1054" t="str">
        <f t="shared" si="132"/>
        <v>RETURN - 1st don of the week -STD</v>
      </c>
      <c r="J1054" t="s">
        <v>1113</v>
      </c>
      <c r="K1054" s="5">
        <v>45</v>
      </c>
      <c r="L1054" t="str">
        <f>Table_DataFromNL[[#This Row],[PROFILECODE]]&amp;"-"&amp;Table_DataFromNL[[#This Row],[RULENAME]]</f>
        <v>CP150-P Tetanus Standard</v>
      </c>
      <c r="M1054" t="str">
        <f t="shared" si="133"/>
        <v>CP150-P Tetanus Standard</v>
      </c>
      <c r="N1054" t="str">
        <f t="shared" si="134"/>
        <v>CP150-P Tetanus Standard</v>
      </c>
    </row>
    <row r="1055" spans="1:14" hidden="1" x14ac:dyDescent="0.45">
      <c r="A1055" t="str">
        <f t="shared" si="135"/>
        <v>CP150-P Tetanus Tox Standard</v>
      </c>
      <c r="B1055" t="s">
        <v>774</v>
      </c>
      <c r="C1055" t="str">
        <f t="shared" si="128"/>
        <v>Pensacola</v>
      </c>
      <c r="D1055" t="str">
        <f t="shared" si="129"/>
        <v>Y</v>
      </c>
      <c r="E1055" t="s">
        <v>1151</v>
      </c>
      <c r="F1055" t="str">
        <f t="shared" si="130"/>
        <v>P Tetanus Tox Standard</v>
      </c>
      <c r="G1055" t="str">
        <f t="shared" si="131"/>
        <v>Specialty</v>
      </c>
      <c r="H1055" t="s">
        <v>1000</v>
      </c>
      <c r="I1055" t="str">
        <f t="shared" si="132"/>
        <v>RETURN - 1st don of the week -STD</v>
      </c>
      <c r="J1055" t="s">
        <v>1113</v>
      </c>
      <c r="K1055" s="5">
        <v>45</v>
      </c>
      <c r="L1055" t="str">
        <f>Table_DataFromNL[[#This Row],[PROFILECODE]]&amp;"-"&amp;Table_DataFromNL[[#This Row],[RULENAME]]</f>
        <v>CP150-P Tetanus Tox Standard</v>
      </c>
      <c r="M1055" t="str">
        <f t="shared" si="133"/>
        <v>CP150-P Tetanus Tox Standard</v>
      </c>
      <c r="N1055" t="str">
        <f t="shared" si="134"/>
        <v>CP150-P Tetanus Tox Standard</v>
      </c>
    </row>
    <row r="1056" spans="1:14" hidden="1" x14ac:dyDescent="0.45">
      <c r="A1056" t="str">
        <f t="shared" si="135"/>
        <v>CP150-P Vaccinia Standard</v>
      </c>
      <c r="B1056" t="s">
        <v>774</v>
      </c>
      <c r="C1056" t="str">
        <f t="shared" si="128"/>
        <v>Pensacola</v>
      </c>
      <c r="D1056" t="str">
        <f t="shared" si="129"/>
        <v>Y</v>
      </c>
      <c r="E1056" t="s">
        <v>1151</v>
      </c>
      <c r="F1056" t="str">
        <f t="shared" si="130"/>
        <v>P Vaccinia Standard</v>
      </c>
      <c r="G1056" t="str">
        <f t="shared" si="131"/>
        <v>Specialty</v>
      </c>
      <c r="H1056" t="s">
        <v>956</v>
      </c>
      <c r="I1056">
        <f t="shared" si="132"/>
        <v>0</v>
      </c>
      <c r="J1056" t="s">
        <v>1113</v>
      </c>
      <c r="K1056" s="5">
        <v>100</v>
      </c>
      <c r="L1056" t="str">
        <f>Table_DataFromNL[[#This Row],[PROFILECODE]]&amp;"-"&amp;Table_DataFromNL[[#This Row],[RULENAME]]</f>
        <v>CP150-P Vaccinia Standard</v>
      </c>
      <c r="M1056" t="str">
        <f t="shared" si="133"/>
        <v>CP150-P Vaccinia Standard</v>
      </c>
      <c r="N1056" t="str">
        <f t="shared" si="134"/>
        <v>CP150-P Vaccinia Standard</v>
      </c>
    </row>
    <row r="1057" spans="1:14" hidden="1" x14ac:dyDescent="0.45">
      <c r="A1057" t="str">
        <f t="shared" si="135"/>
        <v>CP150-Whole Blood INJ</v>
      </c>
      <c r="B1057" t="s">
        <v>774</v>
      </c>
      <c r="C1057" t="str">
        <f t="shared" si="128"/>
        <v>Pensacola</v>
      </c>
      <c r="D1057" t="str">
        <f t="shared" si="129"/>
        <v>Y</v>
      </c>
      <c r="E1057" t="s">
        <v>1151</v>
      </c>
      <c r="F1057" t="str">
        <f t="shared" si="130"/>
        <v>Whole Blood INJ</v>
      </c>
      <c r="G1057" t="str">
        <f t="shared" si="131"/>
        <v>Specialty</v>
      </c>
      <c r="H1057" t="s">
        <v>1024</v>
      </c>
      <c r="I1057">
        <f t="shared" si="132"/>
        <v>0</v>
      </c>
      <c r="J1057" t="s">
        <v>1113</v>
      </c>
      <c r="K1057" s="5">
        <v>200</v>
      </c>
      <c r="L1057" t="str">
        <f>Table_DataFromNL[[#This Row],[PROFILECODE]]&amp;"-"&amp;Table_DataFromNL[[#This Row],[RULENAME]]</f>
        <v>CP150-Whole Blood INJ</v>
      </c>
      <c r="M1057" t="str">
        <f t="shared" si="133"/>
        <v>CP150-Whole Blood INJ</v>
      </c>
      <c r="N1057" t="str">
        <f t="shared" si="134"/>
        <v>CP150-Whole Blood INJ</v>
      </c>
    </row>
    <row r="1058" spans="1:14" hidden="1" x14ac:dyDescent="0.45">
      <c r="A1058" t="str">
        <f t="shared" si="135"/>
        <v>CP154-1st Responder-Medical</v>
      </c>
      <c r="B1058" t="s">
        <v>795</v>
      </c>
      <c r="C1058" t="str">
        <f t="shared" si="128"/>
        <v>Bradenton</v>
      </c>
      <c r="D1058" t="str">
        <f t="shared" si="129"/>
        <v>Y</v>
      </c>
      <c r="E1058" t="s">
        <v>1152</v>
      </c>
      <c r="F1058" t="str">
        <f t="shared" si="130"/>
        <v>1st Responder-Medical</v>
      </c>
      <c r="G1058">
        <f t="shared" si="131"/>
        <v>0</v>
      </c>
      <c r="H1058" t="s">
        <v>1053</v>
      </c>
      <c r="I1058">
        <f t="shared" si="132"/>
        <v>0</v>
      </c>
      <c r="J1058" t="s">
        <v>1054</v>
      </c>
      <c r="K1058" s="5">
        <v>5</v>
      </c>
      <c r="L1058" t="str">
        <f>Table_DataFromNL[[#This Row],[PROFILECODE]]&amp;"-"&amp;Table_DataFromNL[[#This Row],[RULENAME]]</f>
        <v>CP154-1st Responder-Medical</v>
      </c>
      <c r="M1058" t="e">
        <f t="shared" si="133"/>
        <v>#N/A</v>
      </c>
      <c r="N1058" t="e">
        <f t="shared" si="134"/>
        <v>#N/A</v>
      </c>
    </row>
    <row r="1059" spans="1:14" hidden="1" x14ac:dyDescent="0.45">
      <c r="A1059" t="str">
        <f t="shared" si="135"/>
        <v>CP154-2X Week P CMV</v>
      </c>
      <c r="B1059" t="s">
        <v>795</v>
      </c>
      <c r="C1059" t="str">
        <f t="shared" si="128"/>
        <v>Bradenton</v>
      </c>
      <c r="D1059" t="str">
        <f t="shared" si="129"/>
        <v>Y</v>
      </c>
      <c r="E1059" t="s">
        <v>1152</v>
      </c>
      <c r="F1059" t="str">
        <f t="shared" si="130"/>
        <v>2X Week P CMV</v>
      </c>
      <c r="G1059" t="str">
        <f t="shared" si="131"/>
        <v>Specialty</v>
      </c>
      <c r="H1059" t="s">
        <v>944</v>
      </c>
      <c r="I1059" t="str">
        <f t="shared" si="132"/>
        <v>RETURN - 2nd don of the week -BONUS</v>
      </c>
      <c r="J1059" t="s">
        <v>1054</v>
      </c>
      <c r="K1059" s="5">
        <v>35</v>
      </c>
      <c r="L1059" t="str">
        <f>Table_DataFromNL[[#This Row],[PROFILECODE]]&amp;"-"&amp;Table_DataFromNL[[#This Row],[RULENAME]]</f>
        <v>CP154-2X Week P CMV</v>
      </c>
      <c r="M1059" t="str">
        <f t="shared" si="133"/>
        <v>CP154-2X Week P CMV</v>
      </c>
      <c r="N1059" t="str">
        <f t="shared" si="134"/>
        <v>CP154-2X Week P CMV</v>
      </c>
    </row>
    <row r="1060" spans="1:14" hidden="1" x14ac:dyDescent="0.45">
      <c r="A1060" t="str">
        <f t="shared" si="135"/>
        <v>CP154-2X Week P HBS</v>
      </c>
      <c r="B1060" t="s">
        <v>795</v>
      </c>
      <c r="C1060" t="str">
        <f t="shared" si="128"/>
        <v>Bradenton</v>
      </c>
      <c r="D1060" t="str">
        <f t="shared" si="129"/>
        <v>Y</v>
      </c>
      <c r="E1060" t="s">
        <v>1152</v>
      </c>
      <c r="F1060" t="str">
        <f t="shared" si="130"/>
        <v>2X Week P HBS</v>
      </c>
      <c r="G1060" t="str">
        <f t="shared" si="131"/>
        <v>Specialty</v>
      </c>
      <c r="H1060" t="s">
        <v>961</v>
      </c>
      <c r="I1060" t="str">
        <f t="shared" si="132"/>
        <v>RETURN - 2nd don of the week -BONUS</v>
      </c>
      <c r="J1060" t="s">
        <v>1054</v>
      </c>
      <c r="K1060" s="5">
        <v>55</v>
      </c>
      <c r="L1060" t="str">
        <f>Table_DataFromNL[[#This Row],[PROFILECODE]]&amp;"-"&amp;Table_DataFromNL[[#This Row],[RULENAME]]</f>
        <v>CP154-2X Week P HBS</v>
      </c>
      <c r="M1060" t="str">
        <f t="shared" si="133"/>
        <v>CP154-2X Week P HBS</v>
      </c>
      <c r="N1060" t="str">
        <f t="shared" si="134"/>
        <v>CP154-2X Week P HBS</v>
      </c>
    </row>
    <row r="1061" spans="1:14" hidden="1" x14ac:dyDescent="0.45">
      <c r="A1061" t="str">
        <f t="shared" si="135"/>
        <v>CP154-2X Week P HBS Pre-Existing</v>
      </c>
      <c r="B1061" t="s">
        <v>795</v>
      </c>
      <c r="C1061" t="str">
        <f t="shared" si="128"/>
        <v>Bradenton</v>
      </c>
      <c r="D1061" t="str">
        <f t="shared" si="129"/>
        <v>Y</v>
      </c>
      <c r="E1061" t="s">
        <v>1152</v>
      </c>
      <c r="F1061" t="str">
        <f t="shared" si="130"/>
        <v>2X Week P HBS Pre-Existing</v>
      </c>
      <c r="G1061" t="str">
        <f t="shared" si="131"/>
        <v>Specialty</v>
      </c>
      <c r="H1061" t="s">
        <v>962</v>
      </c>
      <c r="I1061" t="str">
        <f t="shared" si="132"/>
        <v>RETURN - 2nd don of the week -BONUS</v>
      </c>
      <c r="J1061" t="s">
        <v>1054</v>
      </c>
      <c r="K1061" s="5">
        <v>55</v>
      </c>
      <c r="L1061" t="str">
        <f>Table_DataFromNL[[#This Row],[PROFILECODE]]&amp;"-"&amp;Table_DataFromNL[[#This Row],[RULENAME]]</f>
        <v>CP154-2X Week P HBS Pre-Existing</v>
      </c>
      <c r="M1061" t="str">
        <f t="shared" si="133"/>
        <v>CP154-2X Week P HBS Pre-Existing</v>
      </c>
      <c r="N1061" t="str">
        <f t="shared" si="134"/>
        <v>CP154-2X Week P HBS Pre-Existing</v>
      </c>
    </row>
    <row r="1062" spans="1:14" hidden="1" x14ac:dyDescent="0.45">
      <c r="A1062" t="str">
        <f t="shared" si="135"/>
        <v>CP154-RETURN - 2nd don of the week -BONUS</v>
      </c>
      <c r="B1062" t="s">
        <v>795</v>
      </c>
      <c r="C1062" t="str">
        <f t="shared" si="128"/>
        <v>Bradenton</v>
      </c>
      <c r="D1062" t="str">
        <f t="shared" si="129"/>
        <v>Y</v>
      </c>
      <c r="E1062" t="s">
        <v>1152</v>
      </c>
      <c r="F1062" t="str">
        <f t="shared" si="130"/>
        <v>RETURN - 2nd don of the week -BONUS</v>
      </c>
      <c r="G1062" t="str">
        <f t="shared" si="131"/>
        <v>Marketing</v>
      </c>
      <c r="H1062" t="s">
        <v>1055</v>
      </c>
      <c r="I1062">
        <f t="shared" si="132"/>
        <v>26</v>
      </c>
      <c r="J1062" t="s">
        <v>1054</v>
      </c>
      <c r="K1062" s="5">
        <v>35</v>
      </c>
      <c r="L1062" t="str">
        <f>Table_DataFromNL[[#This Row],[PROFILECODE]]&amp;"-"&amp;Table_DataFromNL[[#This Row],[RULENAME]]</f>
        <v>CP154-2X Week P NSP NS</v>
      </c>
      <c r="M1062" t="str">
        <f t="shared" si="133"/>
        <v>CP154-RETURN - 2nd don of the week -BONUS</v>
      </c>
      <c r="N1062" t="e">
        <f t="shared" si="134"/>
        <v>#N/A</v>
      </c>
    </row>
    <row r="1063" spans="1:14" hidden="1" x14ac:dyDescent="0.45">
      <c r="A1063" t="str">
        <f t="shared" si="135"/>
        <v>CP154-RETURN - 2nd don of the week -BONUS</v>
      </c>
      <c r="B1063" t="s">
        <v>795</v>
      </c>
      <c r="C1063" t="str">
        <f t="shared" si="128"/>
        <v>Bradenton</v>
      </c>
      <c r="D1063" t="str">
        <f t="shared" si="129"/>
        <v>Y</v>
      </c>
      <c r="E1063" t="s">
        <v>1152</v>
      </c>
      <c r="F1063" t="str">
        <f t="shared" si="130"/>
        <v>RETURN - 2nd don of the week -BONUS</v>
      </c>
      <c r="G1063" t="str">
        <f t="shared" si="131"/>
        <v>Marketing</v>
      </c>
      <c r="H1063" t="s">
        <v>1056</v>
      </c>
      <c r="I1063" t="str">
        <f t="shared" si="132"/>
        <v>RETURN - 2nd don of the week -BONUS</v>
      </c>
      <c r="J1063" t="s">
        <v>1054</v>
      </c>
      <c r="K1063" s="5">
        <v>35</v>
      </c>
      <c r="L1063" t="str">
        <f>Table_DataFromNL[[#This Row],[PROFILECODE]]&amp;"-"&amp;Table_DataFromNL[[#This Row],[RULENAME]]</f>
        <v>CP154-2X Week P NSP Non EU</v>
      </c>
      <c r="M1063" t="str">
        <f t="shared" si="133"/>
        <v>CP154-RETURN - 2nd don of the week -BONUS</v>
      </c>
      <c r="N1063" t="e">
        <f t="shared" si="134"/>
        <v>#N/A</v>
      </c>
    </row>
    <row r="1064" spans="1:14" hidden="1" x14ac:dyDescent="0.45">
      <c r="A1064" t="str">
        <f t="shared" si="135"/>
        <v>CP154-2X Week P Normal Source PL</v>
      </c>
      <c r="B1064" t="s">
        <v>795</v>
      </c>
      <c r="C1064" t="str">
        <f t="shared" si="128"/>
        <v>Bradenton</v>
      </c>
      <c r="D1064" t="str">
        <f t="shared" si="129"/>
        <v>Y</v>
      </c>
      <c r="E1064" t="s">
        <v>1152</v>
      </c>
      <c r="F1064" t="str">
        <f t="shared" si="130"/>
        <v>2X Week P Normal Source PL</v>
      </c>
      <c r="G1064" t="str">
        <f t="shared" si="131"/>
        <v>Specialty</v>
      </c>
      <c r="H1064" t="s">
        <v>1026</v>
      </c>
      <c r="I1064" t="str">
        <f t="shared" si="132"/>
        <v>RETURN - 2nd don of the week -BONUS</v>
      </c>
      <c r="J1064" t="s">
        <v>1054</v>
      </c>
      <c r="K1064" s="5">
        <v>35</v>
      </c>
      <c r="L1064" t="str">
        <f>Table_DataFromNL[[#This Row],[PROFILECODE]]&amp;"-"&amp;Table_DataFromNL[[#This Row],[RULENAME]]</f>
        <v>CP154-2X Week P Normal Source PL</v>
      </c>
      <c r="M1064" t="e">
        <f t="shared" si="133"/>
        <v>#N/A</v>
      </c>
      <c r="N1064" t="e">
        <f t="shared" si="134"/>
        <v>#N/A</v>
      </c>
    </row>
    <row r="1065" spans="1:14" hidden="1" x14ac:dyDescent="0.45">
      <c r="A1065" t="str">
        <f t="shared" si="135"/>
        <v>CP154-2X Week P RSV Pre-Existing</v>
      </c>
      <c r="B1065" t="s">
        <v>795</v>
      </c>
      <c r="C1065" t="str">
        <f t="shared" si="128"/>
        <v>Bradenton</v>
      </c>
      <c r="D1065" t="str">
        <f t="shared" si="129"/>
        <v>Y</v>
      </c>
      <c r="E1065" t="s">
        <v>1152</v>
      </c>
      <c r="F1065" t="str">
        <f t="shared" si="130"/>
        <v>2X Week P RSV Pre-Existing</v>
      </c>
      <c r="G1065" t="str">
        <f t="shared" si="131"/>
        <v>Specialty</v>
      </c>
      <c r="H1065" t="s">
        <v>945</v>
      </c>
      <c r="I1065" t="str">
        <f t="shared" si="132"/>
        <v>RETURN - 2nd don of the week -BONUS</v>
      </c>
      <c r="J1065" t="s">
        <v>1054</v>
      </c>
      <c r="K1065" s="5">
        <v>45</v>
      </c>
      <c r="L1065" t="str">
        <f>Table_DataFromNL[[#This Row],[PROFILECODE]]&amp;"-"&amp;Table_DataFromNL[[#This Row],[RULENAME]]</f>
        <v>CP154-2X Week P RSV Pre-Existing</v>
      </c>
      <c r="M1065" t="str">
        <f t="shared" si="133"/>
        <v>CP154-2X Week P RSV Pre-Existing</v>
      </c>
      <c r="N1065" t="str">
        <f t="shared" si="134"/>
        <v>CP154-2X Week P RSV Pre-Existing</v>
      </c>
    </row>
    <row r="1066" spans="1:14" hidden="1" x14ac:dyDescent="0.45">
      <c r="A1066" t="str">
        <f t="shared" si="135"/>
        <v>CP154-2X Week P VZV</v>
      </c>
      <c r="B1066" t="s">
        <v>795</v>
      </c>
      <c r="C1066" t="str">
        <f t="shared" si="128"/>
        <v>Bradenton</v>
      </c>
      <c r="D1066" t="str">
        <f t="shared" si="129"/>
        <v>Y</v>
      </c>
      <c r="E1066" t="s">
        <v>1152</v>
      </c>
      <c r="F1066" t="str">
        <f t="shared" si="130"/>
        <v>2X Week P VZV</v>
      </c>
      <c r="G1066" t="str">
        <f t="shared" si="131"/>
        <v>Specialty</v>
      </c>
      <c r="H1066" t="s">
        <v>967</v>
      </c>
      <c r="I1066" t="str">
        <f t="shared" si="132"/>
        <v>RETURN - 2nd don of the week -BONUS</v>
      </c>
      <c r="J1066" t="s">
        <v>1054</v>
      </c>
      <c r="K1066" s="5">
        <v>35</v>
      </c>
      <c r="L1066" t="str">
        <f>Table_DataFromNL[[#This Row],[PROFILECODE]]&amp;"-"&amp;Table_DataFromNL[[#This Row],[RULENAME]]</f>
        <v>CP154-2X Week P VZV</v>
      </c>
      <c r="M1066" t="str">
        <f t="shared" si="133"/>
        <v>CP154-2X Week P VZV</v>
      </c>
      <c r="N1066" t="str">
        <f t="shared" si="134"/>
        <v>CP154-2X Week P VZV</v>
      </c>
    </row>
    <row r="1067" spans="1:14" hidden="1" x14ac:dyDescent="0.45">
      <c r="A1067" t="str">
        <f t="shared" si="135"/>
        <v>CP154-2X Week P VZV Pre-Existing</v>
      </c>
      <c r="B1067" t="s">
        <v>795</v>
      </c>
      <c r="C1067" t="str">
        <f t="shared" si="128"/>
        <v>Bradenton</v>
      </c>
      <c r="D1067" t="str">
        <f t="shared" si="129"/>
        <v>Y</v>
      </c>
      <c r="E1067" t="s">
        <v>1152</v>
      </c>
      <c r="F1067" t="str">
        <f t="shared" si="130"/>
        <v>2X Week P VZV Pre-Existing</v>
      </c>
      <c r="G1067" t="str">
        <f t="shared" si="131"/>
        <v>Specialty</v>
      </c>
      <c r="H1067" t="s">
        <v>968</v>
      </c>
      <c r="I1067" t="str">
        <f t="shared" si="132"/>
        <v>RETURN - 2nd don of the week -BONUS</v>
      </c>
      <c r="J1067" t="s">
        <v>1054</v>
      </c>
      <c r="K1067" s="5">
        <v>35</v>
      </c>
      <c r="L1067" t="str">
        <f>Table_DataFromNL[[#This Row],[PROFILECODE]]&amp;"-"&amp;Table_DataFromNL[[#This Row],[RULENAME]]</f>
        <v>CP154-2X Week P VZV Pre-Existing</v>
      </c>
      <c r="M1067" t="str">
        <f t="shared" si="133"/>
        <v>CP154-2X Week P VZV Pre-Existing</v>
      </c>
      <c r="N1067" t="str">
        <f t="shared" si="134"/>
        <v>CP154-2X Week P VZV Pre-Existing</v>
      </c>
    </row>
    <row r="1068" spans="1:14" hidden="1" x14ac:dyDescent="0.45">
      <c r="A1068" t="str">
        <f t="shared" si="135"/>
        <v>CP154-RETURN - 6th don of the month -BONUS</v>
      </c>
      <c r="B1068" t="s">
        <v>795</v>
      </c>
      <c r="C1068" t="str">
        <f t="shared" si="128"/>
        <v>Bradenton</v>
      </c>
      <c r="D1068" t="str">
        <f t="shared" si="129"/>
        <v>Y</v>
      </c>
      <c r="E1068" t="s">
        <v>1152</v>
      </c>
      <c r="F1068" t="str">
        <f t="shared" si="130"/>
        <v>RETURN - 6th don of the month -BONUS</v>
      </c>
      <c r="G1068" t="str">
        <f t="shared" si="131"/>
        <v>Marketing</v>
      </c>
      <c r="H1068" t="s">
        <v>1058</v>
      </c>
      <c r="I1068">
        <f t="shared" si="132"/>
        <v>28</v>
      </c>
      <c r="J1068" t="s">
        <v>1054</v>
      </c>
      <c r="K1068" s="5">
        <v>20</v>
      </c>
      <c r="L1068" t="str">
        <f>Table_DataFromNL[[#This Row],[PROFILECODE]]&amp;"-"&amp;Table_DataFromNL[[#This Row],[RULENAME]]</f>
        <v>CP154-6X Month</v>
      </c>
      <c r="M1068" t="str">
        <f t="shared" si="133"/>
        <v>CP154-RETURN - 6th don of the month -BONUS</v>
      </c>
      <c r="N1068" t="e">
        <f t="shared" si="134"/>
        <v>#N/A</v>
      </c>
    </row>
    <row r="1069" spans="1:14" hidden="1" x14ac:dyDescent="0.45">
      <c r="A1069" t="str">
        <f t="shared" si="135"/>
        <v>CP154-College ID Standard Bonus</v>
      </c>
      <c r="B1069" t="s">
        <v>795</v>
      </c>
      <c r="C1069" t="str">
        <f t="shared" si="128"/>
        <v>Bradenton</v>
      </c>
      <c r="D1069" t="str">
        <f t="shared" si="129"/>
        <v>Y</v>
      </c>
      <c r="E1069" t="s">
        <v>1152</v>
      </c>
      <c r="F1069" t="str">
        <f t="shared" si="130"/>
        <v>College ID Standard Bonus</v>
      </c>
      <c r="G1069">
        <f t="shared" si="131"/>
        <v>0</v>
      </c>
      <c r="H1069" t="s">
        <v>1062</v>
      </c>
      <c r="I1069">
        <f t="shared" si="132"/>
        <v>0</v>
      </c>
      <c r="J1069" t="s">
        <v>1054</v>
      </c>
      <c r="K1069" s="5">
        <v>5</v>
      </c>
      <c r="L1069" t="str">
        <f>Table_DataFromNL[[#This Row],[PROFILECODE]]&amp;"-"&amp;Table_DataFromNL[[#This Row],[RULENAME]]</f>
        <v>CP154-College ID Standard Bonus</v>
      </c>
      <c r="M1069" t="e">
        <f t="shared" si="133"/>
        <v>#N/A</v>
      </c>
      <c r="N1069" t="e">
        <f t="shared" si="134"/>
        <v>#N/A</v>
      </c>
    </row>
    <row r="1070" spans="1:14" hidden="1" x14ac:dyDescent="0.45">
      <c r="A1070" t="str">
        <f t="shared" si="135"/>
        <v>CP154-Employee Donor</v>
      </c>
      <c r="B1070" t="s">
        <v>795</v>
      </c>
      <c r="C1070" t="str">
        <f t="shared" si="128"/>
        <v>Bradenton</v>
      </c>
      <c r="D1070" t="str">
        <f t="shared" si="129"/>
        <v>Y</v>
      </c>
      <c r="E1070" t="s">
        <v>1152</v>
      </c>
      <c r="F1070" t="str">
        <f t="shared" si="130"/>
        <v>Employee Donor</v>
      </c>
      <c r="G1070">
        <f t="shared" si="131"/>
        <v>0</v>
      </c>
      <c r="H1070" t="s">
        <v>1063</v>
      </c>
      <c r="I1070">
        <f t="shared" si="132"/>
        <v>0</v>
      </c>
      <c r="J1070" t="s">
        <v>1054</v>
      </c>
      <c r="K1070" s="5">
        <v>90</v>
      </c>
      <c r="L1070" t="str">
        <f>Table_DataFromNL[[#This Row],[PROFILECODE]]&amp;"-"&amp;Table_DataFromNL[[#This Row],[RULENAME]]</f>
        <v>CP154-Employee Donor</v>
      </c>
      <c r="M1070" t="e">
        <f t="shared" si="133"/>
        <v>#N/A</v>
      </c>
      <c r="N1070" t="e">
        <f t="shared" si="134"/>
        <v>#N/A</v>
      </c>
    </row>
    <row r="1071" spans="1:14" hidden="1" x14ac:dyDescent="0.45">
      <c r="A1071" t="str">
        <f t="shared" si="135"/>
        <v>CP154-Military ID</v>
      </c>
      <c r="B1071" t="s">
        <v>795</v>
      </c>
      <c r="C1071" t="str">
        <f t="shared" si="128"/>
        <v>Bradenton</v>
      </c>
      <c r="D1071" t="str">
        <f t="shared" si="129"/>
        <v>Y</v>
      </c>
      <c r="E1071" t="s">
        <v>1152</v>
      </c>
      <c r="F1071" t="str">
        <f t="shared" si="130"/>
        <v>Military ID</v>
      </c>
      <c r="G1071">
        <f t="shared" si="131"/>
        <v>0</v>
      </c>
      <c r="H1071" t="s">
        <v>1064</v>
      </c>
      <c r="I1071">
        <f t="shared" si="132"/>
        <v>0</v>
      </c>
      <c r="J1071" t="s">
        <v>1054</v>
      </c>
      <c r="K1071" s="5">
        <v>5</v>
      </c>
      <c r="L1071" t="str">
        <f>Table_DataFromNL[[#This Row],[PROFILECODE]]&amp;"-"&amp;Table_DataFromNL[[#This Row],[RULENAME]]</f>
        <v>CP154-Military ID</v>
      </c>
      <c r="M1071" t="e">
        <f t="shared" si="133"/>
        <v>#N/A</v>
      </c>
      <c r="N1071" t="e">
        <f t="shared" si="134"/>
        <v>#N/A</v>
      </c>
    </row>
    <row r="1072" spans="1:14" hidden="1" x14ac:dyDescent="0.45">
      <c r="A1072" t="str">
        <f t="shared" si="135"/>
        <v>CP154-NEW DONOR -1st</v>
      </c>
      <c r="B1072" t="s">
        <v>795</v>
      </c>
      <c r="C1072" t="str">
        <f t="shared" si="128"/>
        <v>Bradenton</v>
      </c>
      <c r="D1072" t="str">
        <f t="shared" si="129"/>
        <v>Y</v>
      </c>
      <c r="E1072" t="s">
        <v>1152</v>
      </c>
      <c r="F1072" t="str">
        <f t="shared" si="130"/>
        <v>NEW DONOR -1st</v>
      </c>
      <c r="G1072" t="str">
        <f t="shared" si="131"/>
        <v>Marketing</v>
      </c>
      <c r="H1072" t="s">
        <v>1065</v>
      </c>
      <c r="I1072">
        <f t="shared" si="132"/>
        <v>1</v>
      </c>
      <c r="J1072" t="s">
        <v>1054</v>
      </c>
      <c r="K1072" s="5">
        <v>100</v>
      </c>
      <c r="L1072" t="str">
        <f>Table_DataFromNL[[#This Row],[PROFILECODE]]&amp;"-"&amp;Table_DataFromNL[[#This Row],[RULENAME]]</f>
        <v>CP154-New Donor 1st Visit-Bonus</v>
      </c>
      <c r="M1072" t="str">
        <f t="shared" si="133"/>
        <v>CP154-NEW DONOR -1st</v>
      </c>
      <c r="N1072" t="e">
        <f t="shared" si="134"/>
        <v>#N/A</v>
      </c>
    </row>
    <row r="1073" spans="1:14" hidden="1" x14ac:dyDescent="0.45">
      <c r="A1073" t="str">
        <f t="shared" si="135"/>
        <v>CP154-NEW DONOR -2nd</v>
      </c>
      <c r="B1073" t="s">
        <v>795</v>
      </c>
      <c r="C1073" t="str">
        <f t="shared" si="128"/>
        <v>Bradenton</v>
      </c>
      <c r="D1073" t="str">
        <f t="shared" si="129"/>
        <v>Y</v>
      </c>
      <c r="E1073" t="s">
        <v>1152</v>
      </c>
      <c r="F1073" t="str">
        <f t="shared" si="130"/>
        <v>NEW DONOR -2nd</v>
      </c>
      <c r="G1073" t="str">
        <f t="shared" si="131"/>
        <v>Marketing</v>
      </c>
      <c r="H1073" t="s">
        <v>1066</v>
      </c>
      <c r="I1073">
        <f t="shared" si="132"/>
        <v>2</v>
      </c>
      <c r="J1073" t="s">
        <v>1054</v>
      </c>
      <c r="K1073" s="5">
        <v>100</v>
      </c>
      <c r="L1073" t="str">
        <f>Table_DataFromNL[[#This Row],[PROFILECODE]]&amp;"-"&amp;Table_DataFromNL[[#This Row],[RULENAME]]</f>
        <v>CP154-New Donor 2nd Visit-Bonus</v>
      </c>
      <c r="M1073" t="str">
        <f t="shared" si="133"/>
        <v>CP154-NEW DONOR -2nd</v>
      </c>
      <c r="N1073" t="e">
        <f t="shared" si="134"/>
        <v>#N/A</v>
      </c>
    </row>
    <row r="1074" spans="1:14" hidden="1" x14ac:dyDescent="0.45">
      <c r="A1074" t="str">
        <f t="shared" si="135"/>
        <v>CP154-NEW DONOR -3rd</v>
      </c>
      <c r="B1074" t="s">
        <v>795</v>
      </c>
      <c r="C1074" t="str">
        <f t="shared" si="128"/>
        <v>Bradenton</v>
      </c>
      <c r="D1074" t="str">
        <f t="shared" si="129"/>
        <v>Y</v>
      </c>
      <c r="E1074" t="s">
        <v>1152</v>
      </c>
      <c r="F1074" t="str">
        <f t="shared" si="130"/>
        <v>NEW DONOR -3rd</v>
      </c>
      <c r="G1074" t="str">
        <f t="shared" si="131"/>
        <v>Marketing</v>
      </c>
      <c r="H1074" t="s">
        <v>1067</v>
      </c>
      <c r="I1074">
        <f t="shared" si="132"/>
        <v>3</v>
      </c>
      <c r="J1074" t="s">
        <v>1054</v>
      </c>
      <c r="K1074" s="5">
        <v>40</v>
      </c>
      <c r="L1074" t="str">
        <f>Table_DataFromNL[[#This Row],[PROFILECODE]]&amp;"-"&amp;Table_DataFromNL[[#This Row],[RULENAME]]</f>
        <v>CP154-New Donor 3rd Visit-Bonus</v>
      </c>
      <c r="M1074" t="str">
        <f t="shared" si="133"/>
        <v>CP154-NEW DONOR -3rd</v>
      </c>
      <c r="N1074" t="e">
        <f t="shared" si="134"/>
        <v>#N/A</v>
      </c>
    </row>
    <row r="1075" spans="1:14" hidden="1" x14ac:dyDescent="0.45">
      <c r="A1075" t="str">
        <f t="shared" si="135"/>
        <v>CP154-NEW DONOR -4th</v>
      </c>
      <c r="B1075" t="s">
        <v>795</v>
      </c>
      <c r="C1075" t="str">
        <f t="shared" si="128"/>
        <v>Bradenton</v>
      </c>
      <c r="D1075" t="str">
        <f t="shared" si="129"/>
        <v>Y</v>
      </c>
      <c r="E1075" t="s">
        <v>1152</v>
      </c>
      <c r="F1075" t="str">
        <f t="shared" si="130"/>
        <v>NEW DONOR -4th</v>
      </c>
      <c r="G1075" t="str">
        <f t="shared" si="131"/>
        <v>Marketing</v>
      </c>
      <c r="H1075" t="s">
        <v>1068</v>
      </c>
      <c r="I1075">
        <f t="shared" si="132"/>
        <v>4</v>
      </c>
      <c r="J1075" t="s">
        <v>1054</v>
      </c>
      <c r="K1075" s="5">
        <v>40</v>
      </c>
      <c r="L1075" t="str">
        <f>Table_DataFromNL[[#This Row],[PROFILECODE]]&amp;"-"&amp;Table_DataFromNL[[#This Row],[RULENAME]]</f>
        <v>CP154-New Donor 4th Visit-Bonus</v>
      </c>
      <c r="M1075" t="str">
        <f t="shared" si="133"/>
        <v>CP154-NEW DONOR -4th</v>
      </c>
      <c r="N1075" t="e">
        <f t="shared" si="134"/>
        <v>#N/A</v>
      </c>
    </row>
    <row r="1076" spans="1:14" hidden="1" x14ac:dyDescent="0.45">
      <c r="A1076" t="str">
        <f t="shared" si="135"/>
        <v>CP154-NEW DONOR -5th</v>
      </c>
      <c r="B1076" t="s">
        <v>795</v>
      </c>
      <c r="C1076" t="str">
        <f t="shared" si="128"/>
        <v>Bradenton</v>
      </c>
      <c r="D1076" t="str">
        <f t="shared" si="129"/>
        <v>Y</v>
      </c>
      <c r="E1076" t="s">
        <v>1152</v>
      </c>
      <c r="F1076" t="str">
        <f t="shared" si="130"/>
        <v>NEW DONOR -5th</v>
      </c>
      <c r="G1076" t="str">
        <f t="shared" si="131"/>
        <v>Marketing</v>
      </c>
      <c r="H1076" t="s">
        <v>1069</v>
      </c>
      <c r="I1076">
        <f t="shared" si="132"/>
        <v>5</v>
      </c>
      <c r="J1076" t="s">
        <v>1054</v>
      </c>
      <c r="K1076" s="5">
        <v>40</v>
      </c>
      <c r="L1076" t="str">
        <f>Table_DataFromNL[[#This Row],[PROFILECODE]]&amp;"-"&amp;Table_DataFromNL[[#This Row],[RULENAME]]</f>
        <v>CP154-New Donor 5th Visit-Bonus</v>
      </c>
      <c r="M1076" t="str">
        <f t="shared" si="133"/>
        <v>CP154-NEW DONOR -5th</v>
      </c>
      <c r="N1076" t="e">
        <f t="shared" si="134"/>
        <v>#N/A</v>
      </c>
    </row>
    <row r="1077" spans="1:14" hidden="1" x14ac:dyDescent="0.45">
      <c r="A1077" t="str">
        <f t="shared" si="135"/>
        <v>CP154-NEW DONOR -6th</v>
      </c>
      <c r="B1077" t="s">
        <v>795</v>
      </c>
      <c r="C1077" t="str">
        <f t="shared" si="128"/>
        <v>Bradenton</v>
      </c>
      <c r="D1077" t="str">
        <f t="shared" si="129"/>
        <v>Y</v>
      </c>
      <c r="E1077" t="s">
        <v>1152</v>
      </c>
      <c r="F1077" t="str">
        <f t="shared" si="130"/>
        <v>NEW DONOR -6th</v>
      </c>
      <c r="G1077" t="str">
        <f t="shared" si="131"/>
        <v>Marketing</v>
      </c>
      <c r="H1077" t="s">
        <v>1070</v>
      </c>
      <c r="I1077">
        <f t="shared" si="132"/>
        <v>6</v>
      </c>
      <c r="J1077" t="s">
        <v>1054</v>
      </c>
      <c r="K1077" s="5">
        <v>40</v>
      </c>
      <c r="L1077" t="str">
        <f>Table_DataFromNL[[#This Row],[PROFILECODE]]&amp;"-"&amp;Table_DataFromNL[[#This Row],[RULENAME]]</f>
        <v>CP154-New Donor 6th Visit-Bonus</v>
      </c>
      <c r="M1077" t="str">
        <f t="shared" si="133"/>
        <v>CP154-NEW DONOR -6th</v>
      </c>
      <c r="N1077" t="e">
        <f t="shared" si="134"/>
        <v>#N/A</v>
      </c>
    </row>
    <row r="1078" spans="1:14" hidden="1" x14ac:dyDescent="0.45">
      <c r="A1078" t="str">
        <f t="shared" si="135"/>
        <v>CP154-NEW DONOR -7th</v>
      </c>
      <c r="B1078" t="s">
        <v>795</v>
      </c>
      <c r="C1078" t="str">
        <f t="shared" si="128"/>
        <v>Bradenton</v>
      </c>
      <c r="D1078" t="str">
        <f t="shared" si="129"/>
        <v>Y</v>
      </c>
      <c r="E1078" t="s">
        <v>1152</v>
      </c>
      <c r="F1078" t="str">
        <f t="shared" si="130"/>
        <v>NEW DONOR -7th</v>
      </c>
      <c r="G1078" t="str">
        <f t="shared" si="131"/>
        <v>Marketing</v>
      </c>
      <c r="H1078" t="s">
        <v>1071</v>
      </c>
      <c r="I1078">
        <f t="shared" si="132"/>
        <v>7</v>
      </c>
      <c r="J1078" t="s">
        <v>1054</v>
      </c>
      <c r="K1078" s="5">
        <v>40</v>
      </c>
      <c r="L1078" t="str">
        <f>Table_DataFromNL[[#This Row],[PROFILECODE]]&amp;"-"&amp;Table_DataFromNL[[#This Row],[RULENAME]]</f>
        <v>CP154-New Donor 7th Visit-Bonus</v>
      </c>
      <c r="M1078" t="str">
        <f t="shared" si="133"/>
        <v>CP154-NEW DONOR -7th</v>
      </c>
      <c r="N1078" t="e">
        <f t="shared" si="134"/>
        <v>#N/A</v>
      </c>
    </row>
    <row r="1079" spans="1:14" hidden="1" x14ac:dyDescent="0.45">
      <c r="A1079" t="str">
        <f t="shared" si="135"/>
        <v>CP154-NEW DONOR -8th</v>
      </c>
      <c r="B1079" t="s">
        <v>795</v>
      </c>
      <c r="C1079" t="str">
        <f t="shared" si="128"/>
        <v>Bradenton</v>
      </c>
      <c r="D1079" t="str">
        <f t="shared" si="129"/>
        <v>Y</v>
      </c>
      <c r="E1079" t="s">
        <v>1152</v>
      </c>
      <c r="F1079" t="str">
        <f t="shared" si="130"/>
        <v>NEW DONOR -8th</v>
      </c>
      <c r="G1079" t="str">
        <f t="shared" si="131"/>
        <v>Marketing</v>
      </c>
      <c r="H1079" t="s">
        <v>1072</v>
      </c>
      <c r="I1079">
        <f t="shared" si="132"/>
        <v>8</v>
      </c>
      <c r="J1079" t="s">
        <v>1054</v>
      </c>
      <c r="K1079" s="5">
        <v>40</v>
      </c>
      <c r="L1079" t="str">
        <f>Table_DataFromNL[[#This Row],[PROFILECODE]]&amp;"-"&amp;Table_DataFromNL[[#This Row],[RULENAME]]</f>
        <v>CP154-New Donor 8th Visit-Bonus</v>
      </c>
      <c r="M1079" t="str">
        <f t="shared" si="133"/>
        <v>CP154-NEW DONOR -8th</v>
      </c>
      <c r="N1079" t="e">
        <f t="shared" si="134"/>
        <v>#N/A</v>
      </c>
    </row>
    <row r="1080" spans="1:14" hidden="1" x14ac:dyDescent="0.45">
      <c r="A1080" t="str">
        <f t="shared" si="135"/>
        <v>CP154-Vaccinia - 1st Donation</v>
      </c>
      <c r="B1080" t="s">
        <v>795</v>
      </c>
      <c r="C1080" t="str">
        <f t="shared" si="128"/>
        <v>Bradenton</v>
      </c>
      <c r="D1080" t="str">
        <f t="shared" si="129"/>
        <v>Y</v>
      </c>
      <c r="E1080" t="s">
        <v>1152</v>
      </c>
      <c r="F1080" t="str">
        <f t="shared" si="130"/>
        <v>Vaccinia - 1st Donation</v>
      </c>
      <c r="G1080" t="str">
        <f t="shared" si="131"/>
        <v>Specialty</v>
      </c>
      <c r="H1080" t="s">
        <v>957</v>
      </c>
      <c r="I1080">
        <f t="shared" si="132"/>
        <v>0</v>
      </c>
      <c r="J1080" t="s">
        <v>1054</v>
      </c>
      <c r="K1080" s="5">
        <v>150</v>
      </c>
      <c r="L1080" t="str">
        <f>Table_DataFromNL[[#This Row],[PROFILECODE]]&amp;"-"&amp;Table_DataFromNL[[#This Row],[RULENAME]]</f>
        <v>CP154-Vaccinia - 1st Donation</v>
      </c>
      <c r="M1080" t="str">
        <f t="shared" si="133"/>
        <v>CP154-Vaccinia - 1st Donation</v>
      </c>
      <c r="N1080" t="str">
        <f t="shared" si="134"/>
        <v>CP154-Vaccinia - 1st Donation</v>
      </c>
    </row>
    <row r="1081" spans="1:14" hidden="1" x14ac:dyDescent="0.45">
      <c r="A1081" t="str">
        <f t="shared" si="135"/>
        <v>CP154-Vaccinia - 2nd Donation</v>
      </c>
      <c r="B1081" t="s">
        <v>795</v>
      </c>
      <c r="C1081" t="str">
        <f t="shared" si="128"/>
        <v>Bradenton</v>
      </c>
      <c r="D1081" t="str">
        <f t="shared" si="129"/>
        <v>Y</v>
      </c>
      <c r="E1081" t="s">
        <v>1152</v>
      </c>
      <c r="F1081" t="str">
        <f t="shared" si="130"/>
        <v>Vaccinia - 2nd Donation</v>
      </c>
      <c r="G1081" t="str">
        <f t="shared" si="131"/>
        <v>Specialty</v>
      </c>
      <c r="H1081" t="s">
        <v>958</v>
      </c>
      <c r="I1081">
        <f t="shared" si="132"/>
        <v>0</v>
      </c>
      <c r="J1081" t="s">
        <v>1054</v>
      </c>
      <c r="K1081" s="5">
        <v>250</v>
      </c>
      <c r="L1081" t="str">
        <f>Table_DataFromNL[[#This Row],[PROFILECODE]]&amp;"-"&amp;Table_DataFromNL[[#This Row],[RULENAME]]</f>
        <v>CP154-Vaccinia - 2nd Donation</v>
      </c>
      <c r="M1081" t="str">
        <f t="shared" si="133"/>
        <v>CP154-Vaccinia - 2nd Donation</v>
      </c>
      <c r="N1081" t="str">
        <f t="shared" si="134"/>
        <v>CP154-Vaccinia - 2nd Donation</v>
      </c>
    </row>
    <row r="1082" spans="1:14" hidden="1" x14ac:dyDescent="0.45">
      <c r="A1082" t="str">
        <f t="shared" si="135"/>
        <v>CP154-Vaccinia - 3rd Donation</v>
      </c>
      <c r="B1082" t="s">
        <v>795</v>
      </c>
      <c r="C1082" t="str">
        <f t="shared" si="128"/>
        <v>Bradenton</v>
      </c>
      <c r="D1082" t="str">
        <f t="shared" si="129"/>
        <v>Y</v>
      </c>
      <c r="E1082" t="s">
        <v>1152</v>
      </c>
      <c r="F1082" t="str">
        <f t="shared" si="130"/>
        <v>Vaccinia - 3rd Donation</v>
      </c>
      <c r="G1082" t="str">
        <f t="shared" si="131"/>
        <v>Specialty</v>
      </c>
      <c r="H1082" t="s">
        <v>959</v>
      </c>
      <c r="I1082">
        <f t="shared" si="132"/>
        <v>0</v>
      </c>
      <c r="J1082" t="s">
        <v>1054</v>
      </c>
      <c r="K1082" s="5">
        <v>300</v>
      </c>
      <c r="L1082" t="str">
        <f>Table_DataFromNL[[#This Row],[PROFILECODE]]&amp;"-"&amp;Table_DataFromNL[[#This Row],[RULENAME]]</f>
        <v>CP154-Vaccinia - 3rd Donation</v>
      </c>
      <c r="M1082" t="str">
        <f t="shared" si="133"/>
        <v>CP154-Vaccinia - 3rd Donation</v>
      </c>
      <c r="N1082" t="str">
        <f t="shared" si="134"/>
        <v>CP154-Vaccinia - 3rd Donation</v>
      </c>
    </row>
    <row r="1083" spans="1:14" hidden="1" x14ac:dyDescent="0.45">
      <c r="A1083" t="str">
        <f t="shared" si="135"/>
        <v>CP154-Vaccinia - 4th Donation</v>
      </c>
      <c r="B1083" t="s">
        <v>795</v>
      </c>
      <c r="C1083" t="str">
        <f t="shared" si="128"/>
        <v>Bradenton</v>
      </c>
      <c r="D1083" t="str">
        <f t="shared" si="129"/>
        <v>Y</v>
      </c>
      <c r="E1083" t="s">
        <v>1152</v>
      </c>
      <c r="F1083" t="str">
        <f t="shared" si="130"/>
        <v>Vaccinia - 4th Donation</v>
      </c>
      <c r="G1083" t="str">
        <f t="shared" si="131"/>
        <v>Specialty</v>
      </c>
      <c r="H1083" t="s">
        <v>960</v>
      </c>
      <c r="I1083">
        <f t="shared" si="132"/>
        <v>0</v>
      </c>
      <c r="J1083" t="s">
        <v>1054</v>
      </c>
      <c r="K1083" s="5">
        <v>300</v>
      </c>
      <c r="L1083" t="str">
        <f>Table_DataFromNL[[#This Row],[PROFILECODE]]&amp;"-"&amp;Table_DataFromNL[[#This Row],[RULENAME]]</f>
        <v>CP154-Vaccinia - 4th Donation</v>
      </c>
      <c r="M1083" t="str">
        <f t="shared" si="133"/>
        <v>CP154-Vaccinia - 4th Donation</v>
      </c>
      <c r="N1083" t="str">
        <f t="shared" si="134"/>
        <v>CP154-Vaccinia - 4th Donation</v>
      </c>
    </row>
    <row r="1084" spans="1:14" hidden="1" x14ac:dyDescent="0.45">
      <c r="A1084" t="str">
        <f t="shared" si="135"/>
        <v>CP154-1A_LAND_PAGE_55USD</v>
      </c>
      <c r="B1084" t="s">
        <v>795</v>
      </c>
      <c r="C1084" t="str">
        <f t="shared" si="128"/>
        <v>Bradenton</v>
      </c>
      <c r="D1084" t="str">
        <f t="shared" si="129"/>
        <v>Y</v>
      </c>
      <c r="E1084" t="s">
        <v>1152</v>
      </c>
      <c r="F1084" t="str">
        <f t="shared" si="130"/>
        <v>1A_LAND_PAGE_55USD</v>
      </c>
      <c r="G1084">
        <f t="shared" si="131"/>
        <v>0</v>
      </c>
      <c r="H1084" t="s">
        <v>1131</v>
      </c>
      <c r="I1084">
        <f t="shared" si="132"/>
        <v>0</v>
      </c>
      <c r="J1084" t="s">
        <v>1074</v>
      </c>
      <c r="K1084" s="5">
        <v>55</v>
      </c>
      <c r="L1084" t="str">
        <f>Table_DataFromNL[[#This Row],[PROFILECODE]]&amp;"-"&amp;Table_DataFromNL[[#This Row],[RULENAME]]</f>
        <v>CP154-1A_LAND_PAGE_55USD</v>
      </c>
      <c r="M1084" t="e">
        <f t="shared" si="133"/>
        <v>#N/A</v>
      </c>
      <c r="N1084" t="e">
        <f t="shared" si="134"/>
        <v>#N/A</v>
      </c>
    </row>
    <row r="1085" spans="1:14" hidden="1" x14ac:dyDescent="0.45">
      <c r="A1085" t="str">
        <f t="shared" si="135"/>
        <v>CP154-1B_KEDLeague_Promo_5USD</v>
      </c>
      <c r="B1085" t="s">
        <v>795</v>
      </c>
      <c r="C1085" t="str">
        <f t="shared" si="128"/>
        <v>Bradenton</v>
      </c>
      <c r="D1085" t="str">
        <f t="shared" si="129"/>
        <v>Y</v>
      </c>
      <c r="E1085" t="s">
        <v>1152</v>
      </c>
      <c r="F1085" t="str">
        <f t="shared" si="130"/>
        <v>1B_KEDLeague_Promo_5USD</v>
      </c>
      <c r="G1085">
        <f t="shared" si="131"/>
        <v>0</v>
      </c>
      <c r="H1085" t="s">
        <v>1073</v>
      </c>
      <c r="I1085">
        <f t="shared" si="132"/>
        <v>0</v>
      </c>
      <c r="J1085" t="s">
        <v>1074</v>
      </c>
      <c r="K1085" s="5">
        <v>5</v>
      </c>
      <c r="L1085" t="str">
        <f>Table_DataFromNL[[#This Row],[PROFILECODE]]&amp;"-"&amp;Table_DataFromNL[[#This Row],[RULENAME]]</f>
        <v>CP154-1B_KEDLeague_Promo_5USD</v>
      </c>
      <c r="M1085" t="e">
        <f t="shared" si="133"/>
        <v>#N/A</v>
      </c>
      <c r="N1085" t="e">
        <f t="shared" si="134"/>
        <v>#N/A</v>
      </c>
    </row>
    <row r="1086" spans="1:14" hidden="1" x14ac:dyDescent="0.45">
      <c r="A1086" t="str">
        <f t="shared" si="135"/>
        <v>CP154-CALL_10</v>
      </c>
      <c r="B1086" t="s">
        <v>795</v>
      </c>
      <c r="C1086" t="str">
        <f t="shared" si="128"/>
        <v>Bradenton</v>
      </c>
      <c r="D1086" t="str">
        <f t="shared" si="129"/>
        <v>Y</v>
      </c>
      <c r="E1086" t="s">
        <v>1152</v>
      </c>
      <c r="F1086" t="str">
        <f t="shared" si="130"/>
        <v>CALL_10</v>
      </c>
      <c r="G1086">
        <f t="shared" si="131"/>
        <v>0</v>
      </c>
      <c r="H1086" t="s">
        <v>1075</v>
      </c>
      <c r="I1086">
        <f t="shared" si="132"/>
        <v>0</v>
      </c>
      <c r="J1086" t="s">
        <v>1074</v>
      </c>
      <c r="K1086" s="5">
        <v>10</v>
      </c>
      <c r="L1086" t="str">
        <f>Table_DataFromNL[[#This Row],[PROFILECODE]]&amp;"-"&amp;Table_DataFromNL[[#This Row],[RULENAME]]</f>
        <v>CP154-CALL_10</v>
      </c>
      <c r="M1086" t="e">
        <f t="shared" si="133"/>
        <v>#N/A</v>
      </c>
      <c r="N1086" t="e">
        <f t="shared" si="134"/>
        <v>#N/A</v>
      </c>
    </row>
    <row r="1087" spans="1:14" hidden="1" x14ac:dyDescent="0.45">
      <c r="A1087" t="str">
        <f t="shared" si="135"/>
        <v>CP154-CALL_15</v>
      </c>
      <c r="B1087" t="s">
        <v>795</v>
      </c>
      <c r="C1087" t="str">
        <f t="shared" si="128"/>
        <v>Bradenton</v>
      </c>
      <c r="D1087" t="str">
        <f t="shared" si="129"/>
        <v>Y</v>
      </c>
      <c r="E1087" t="s">
        <v>1152</v>
      </c>
      <c r="F1087" t="str">
        <f t="shared" si="130"/>
        <v>CALL_15</v>
      </c>
      <c r="G1087">
        <f t="shared" si="131"/>
        <v>0</v>
      </c>
      <c r="H1087" t="s">
        <v>1076</v>
      </c>
      <c r="I1087">
        <f t="shared" si="132"/>
        <v>0</v>
      </c>
      <c r="J1087" t="s">
        <v>1074</v>
      </c>
      <c r="K1087" s="5">
        <v>15</v>
      </c>
      <c r="L1087" t="str">
        <f>Table_DataFromNL[[#This Row],[PROFILECODE]]&amp;"-"&amp;Table_DataFromNL[[#This Row],[RULENAME]]</f>
        <v>CP154-CALL_15</v>
      </c>
      <c r="M1087" t="e">
        <f t="shared" si="133"/>
        <v>#N/A</v>
      </c>
      <c r="N1087" t="e">
        <f t="shared" si="134"/>
        <v>#N/A</v>
      </c>
    </row>
    <row r="1088" spans="1:14" hidden="1" x14ac:dyDescent="0.45">
      <c r="A1088" t="str">
        <f t="shared" si="135"/>
        <v>CP154-CALL_25</v>
      </c>
      <c r="B1088" t="s">
        <v>795</v>
      </c>
      <c r="C1088" t="str">
        <f t="shared" si="128"/>
        <v>Bradenton</v>
      </c>
      <c r="D1088" t="str">
        <f t="shared" si="129"/>
        <v>Y</v>
      </c>
      <c r="E1088" t="s">
        <v>1152</v>
      </c>
      <c r="F1088" t="str">
        <f t="shared" si="130"/>
        <v>CALL_25</v>
      </c>
      <c r="G1088">
        <f t="shared" si="131"/>
        <v>0</v>
      </c>
      <c r="H1088" t="s">
        <v>1077</v>
      </c>
      <c r="I1088">
        <f t="shared" si="132"/>
        <v>0</v>
      </c>
      <c r="J1088" t="s">
        <v>1074</v>
      </c>
      <c r="K1088" s="5">
        <v>25</v>
      </c>
      <c r="L1088" t="str">
        <f>Table_DataFromNL[[#This Row],[PROFILECODE]]&amp;"-"&amp;Table_DataFromNL[[#This Row],[RULENAME]]</f>
        <v>CP154-CALL_25</v>
      </c>
      <c r="M1088" t="e">
        <f t="shared" si="133"/>
        <v>#N/A</v>
      </c>
      <c r="N1088" t="e">
        <f t="shared" si="134"/>
        <v>#N/A</v>
      </c>
    </row>
    <row r="1089" spans="1:14" hidden="1" x14ac:dyDescent="0.45">
      <c r="A1089" t="str">
        <f t="shared" si="135"/>
        <v>CP154-CALL_5</v>
      </c>
      <c r="B1089" t="s">
        <v>795</v>
      </c>
      <c r="C1089" t="str">
        <f t="shared" si="128"/>
        <v>Bradenton</v>
      </c>
      <c r="D1089" t="str">
        <f t="shared" si="129"/>
        <v>Y</v>
      </c>
      <c r="E1089" t="s">
        <v>1152</v>
      </c>
      <c r="F1089" t="str">
        <f t="shared" si="130"/>
        <v>CALL_5</v>
      </c>
      <c r="G1089">
        <f t="shared" si="131"/>
        <v>0</v>
      </c>
      <c r="H1089" t="s">
        <v>1078</v>
      </c>
      <c r="I1089">
        <f t="shared" si="132"/>
        <v>0</v>
      </c>
      <c r="J1089" t="s">
        <v>1074</v>
      </c>
      <c r="K1089" s="5">
        <v>5</v>
      </c>
      <c r="L1089" t="str">
        <f>Table_DataFromNL[[#This Row],[PROFILECODE]]&amp;"-"&amp;Table_DataFromNL[[#This Row],[RULENAME]]</f>
        <v>CP154-CALL_5</v>
      </c>
      <c r="M1089" t="e">
        <f t="shared" si="133"/>
        <v>#N/A</v>
      </c>
      <c r="N1089" t="e">
        <f t="shared" si="134"/>
        <v>#N/A</v>
      </c>
    </row>
    <row r="1090" spans="1:14" hidden="1" x14ac:dyDescent="0.45">
      <c r="A1090" t="str">
        <f t="shared" si="135"/>
        <v>CP154-CMV Lapsed $15 Twice</v>
      </c>
      <c r="B1090" t="s">
        <v>795</v>
      </c>
      <c r="C1090" t="str">
        <f t="shared" ref="C1090:C1153" si="136">VLOOKUP(B1090,CenterLU,2,FALSE)</f>
        <v>Bradenton</v>
      </c>
      <c r="D1090" t="str">
        <f t="shared" ref="D1090:D1153" si="137">VLOOKUP(B1090,CenterLU,3,FALSE)</f>
        <v>Y</v>
      </c>
      <c r="E1090" t="s">
        <v>1152</v>
      </c>
      <c r="F1090" t="str">
        <f t="shared" ref="F1090:F1153" si="138">IF(VLOOKUP(H1090,RULENAMELU,3,FALSE)=0,H1090,VLOOKUP(H1090,RULENAMELU,3,FALSE))</f>
        <v>CMV Lapsed $15 Twice</v>
      </c>
      <c r="G1090">
        <f t="shared" ref="G1090:G1153" si="139">VLOOKUP(H1090,RULENAMELU,4,FALSE)</f>
        <v>0</v>
      </c>
      <c r="H1090" t="s">
        <v>1079</v>
      </c>
      <c r="I1090">
        <f t="shared" ref="I1090:I1153" si="140">VLOOKUP(H1090,RULENAMELU,5,FALSE)</f>
        <v>0</v>
      </c>
      <c r="J1090" t="s">
        <v>1074</v>
      </c>
      <c r="K1090" s="5">
        <v>15</v>
      </c>
      <c r="L1090" t="str">
        <f>Table_DataFromNL[[#This Row],[PROFILECODE]]&amp;"-"&amp;Table_DataFromNL[[#This Row],[RULENAME]]</f>
        <v>CP154-CMV Lapsed $15 Twice</v>
      </c>
      <c r="M1090" t="e">
        <f t="shared" ref="M1090:M1153" si="141">IFERROR(VLOOKUP(A1090,PaychangesLU,1,FALSE),VLOOKUP(A1090,SpecialtyCheckLU,1,FALSE))</f>
        <v>#N/A</v>
      </c>
      <c r="N1090" t="e">
        <f t="shared" ref="N1090:N1153" si="142">VLOOKUP(A1090,SpecialtyCheckLU,1,FALSE)</f>
        <v>#N/A</v>
      </c>
    </row>
    <row r="1091" spans="1:14" hidden="1" x14ac:dyDescent="0.45">
      <c r="A1091" t="str">
        <f t="shared" ref="A1091:A1154" si="143">B1091&amp;"-"&amp;F1091</f>
        <v>CP154-Community</v>
      </c>
      <c r="B1091" t="s">
        <v>795</v>
      </c>
      <c r="C1091" t="str">
        <f t="shared" si="136"/>
        <v>Bradenton</v>
      </c>
      <c r="D1091" t="str">
        <f t="shared" si="137"/>
        <v>Y</v>
      </c>
      <c r="E1091" t="s">
        <v>1152</v>
      </c>
      <c r="F1091" t="str">
        <f t="shared" si="138"/>
        <v>Community</v>
      </c>
      <c r="G1091">
        <f t="shared" si="139"/>
        <v>0</v>
      </c>
      <c r="H1091" t="s">
        <v>1080</v>
      </c>
      <c r="I1091">
        <f t="shared" si="140"/>
        <v>0</v>
      </c>
      <c r="J1091" t="s">
        <v>1074</v>
      </c>
      <c r="K1091" s="5">
        <v>5</v>
      </c>
      <c r="L1091" t="str">
        <f>Table_DataFromNL[[#This Row],[PROFILECODE]]&amp;"-"&amp;Table_DataFromNL[[#This Row],[RULENAME]]</f>
        <v>CP154-Community</v>
      </c>
      <c r="M1091" t="e">
        <f t="shared" si="141"/>
        <v>#N/A</v>
      </c>
      <c r="N1091" t="e">
        <f t="shared" si="142"/>
        <v>#N/A</v>
      </c>
    </row>
    <row r="1092" spans="1:14" hidden="1" x14ac:dyDescent="0.45">
      <c r="A1092" t="str">
        <f t="shared" si="143"/>
        <v>CP154-EMPLOYEE_BONUS_8MONTH_80USD</v>
      </c>
      <c r="B1092" t="s">
        <v>795</v>
      </c>
      <c r="C1092" t="str">
        <f t="shared" si="136"/>
        <v>Bradenton</v>
      </c>
      <c r="D1092" t="str">
        <f t="shared" si="137"/>
        <v>Y</v>
      </c>
      <c r="E1092" t="s">
        <v>1152</v>
      </c>
      <c r="F1092" t="str">
        <f t="shared" si="138"/>
        <v>EMPLOYEE_BONUS_8MONTH_80USD</v>
      </c>
      <c r="G1092">
        <f t="shared" si="139"/>
        <v>0</v>
      </c>
      <c r="H1092" t="s">
        <v>1084</v>
      </c>
      <c r="I1092">
        <f t="shared" si="140"/>
        <v>0</v>
      </c>
      <c r="J1092" t="s">
        <v>1074</v>
      </c>
      <c r="K1092" s="5">
        <v>80</v>
      </c>
      <c r="L1092" t="str">
        <f>Table_DataFromNL[[#This Row],[PROFILECODE]]&amp;"-"&amp;Table_DataFromNL[[#This Row],[RULENAME]]</f>
        <v>CP154-EMPLOYEE_BONUS_8MONTH_80USD</v>
      </c>
      <c r="M1092" t="e">
        <f t="shared" si="141"/>
        <v>#N/A</v>
      </c>
      <c r="N1092" t="e">
        <f t="shared" si="142"/>
        <v>#N/A</v>
      </c>
    </row>
    <row r="1093" spans="1:14" hidden="1" x14ac:dyDescent="0.45">
      <c r="A1093" t="str">
        <f t="shared" si="143"/>
        <v>CP154-HANGER_RECRUIT_5USD_once</v>
      </c>
      <c r="B1093" t="s">
        <v>795</v>
      </c>
      <c r="C1093" t="str">
        <f t="shared" si="136"/>
        <v>Bradenton</v>
      </c>
      <c r="D1093" t="str">
        <f t="shared" si="137"/>
        <v>Y</v>
      </c>
      <c r="E1093" t="s">
        <v>1152</v>
      </c>
      <c r="F1093" t="str">
        <f t="shared" si="138"/>
        <v>HANGER_RECRUIT_5USD_once</v>
      </c>
      <c r="G1093">
        <f t="shared" si="139"/>
        <v>0</v>
      </c>
      <c r="H1093" t="s">
        <v>1085</v>
      </c>
      <c r="I1093">
        <f t="shared" si="140"/>
        <v>0</v>
      </c>
      <c r="J1093" t="s">
        <v>1074</v>
      </c>
      <c r="K1093" s="5">
        <v>5</v>
      </c>
      <c r="L1093" t="str">
        <f>Table_DataFromNL[[#This Row],[PROFILECODE]]&amp;"-"&amp;Table_DataFromNL[[#This Row],[RULENAME]]</f>
        <v>CP154-HANGER_RECRUIT_5USD_once</v>
      </c>
      <c r="M1093" t="e">
        <f t="shared" si="141"/>
        <v>#N/A</v>
      </c>
      <c r="N1093" t="e">
        <f t="shared" si="142"/>
        <v>#N/A</v>
      </c>
    </row>
    <row r="1094" spans="1:14" hidden="1" x14ac:dyDescent="0.45">
      <c r="A1094" t="str">
        <f t="shared" si="143"/>
        <v>CP154-Immunization Boost Payment</v>
      </c>
      <c r="B1094" t="s">
        <v>795</v>
      </c>
      <c r="C1094" t="str">
        <f t="shared" si="136"/>
        <v>Bradenton</v>
      </c>
      <c r="D1094" t="str">
        <f t="shared" si="137"/>
        <v>Y</v>
      </c>
      <c r="E1094" t="s">
        <v>1152</v>
      </c>
      <c r="F1094" t="str">
        <f t="shared" si="138"/>
        <v>Immunization Boost Payment</v>
      </c>
      <c r="G1094">
        <f t="shared" si="139"/>
        <v>0</v>
      </c>
      <c r="H1094" t="s">
        <v>1086</v>
      </c>
      <c r="I1094">
        <f t="shared" si="140"/>
        <v>0</v>
      </c>
      <c r="J1094" t="s">
        <v>1074</v>
      </c>
      <c r="K1094" s="5">
        <v>50</v>
      </c>
      <c r="L1094" t="str">
        <f>Table_DataFromNL[[#This Row],[PROFILECODE]]&amp;"-"&amp;Table_DataFromNL[[#This Row],[RULENAME]]</f>
        <v>CP154-Immunization Boost Payment</v>
      </c>
      <c r="M1094" t="e">
        <f t="shared" si="141"/>
        <v>#N/A</v>
      </c>
      <c r="N1094" t="e">
        <f t="shared" si="142"/>
        <v>#N/A</v>
      </c>
    </row>
    <row r="1095" spans="1:14" hidden="1" x14ac:dyDescent="0.45">
      <c r="A1095" t="str">
        <f t="shared" si="143"/>
        <v>CP154-Immunization Series Payment</v>
      </c>
      <c r="B1095" t="s">
        <v>795</v>
      </c>
      <c r="C1095" t="str">
        <f t="shared" si="136"/>
        <v>Bradenton</v>
      </c>
      <c r="D1095" t="str">
        <f t="shared" si="137"/>
        <v>Y</v>
      </c>
      <c r="E1095" t="s">
        <v>1152</v>
      </c>
      <c r="F1095" t="str">
        <f t="shared" si="138"/>
        <v>Immunization Series Payment</v>
      </c>
      <c r="G1095">
        <f t="shared" si="139"/>
        <v>0</v>
      </c>
      <c r="H1095" t="s">
        <v>1087</v>
      </c>
      <c r="I1095">
        <f t="shared" si="140"/>
        <v>0</v>
      </c>
      <c r="J1095" t="s">
        <v>1074</v>
      </c>
      <c r="K1095" s="5">
        <v>100</v>
      </c>
      <c r="L1095" t="str">
        <f>Table_DataFromNL[[#This Row],[PROFILECODE]]&amp;"-"&amp;Table_DataFromNL[[#This Row],[RULENAME]]</f>
        <v>CP154-Immunization Series Payment</v>
      </c>
      <c r="M1095" t="e">
        <f t="shared" si="141"/>
        <v>#N/A</v>
      </c>
      <c r="N1095" t="e">
        <f t="shared" si="142"/>
        <v>#N/A</v>
      </c>
    </row>
    <row r="1096" spans="1:14" hidden="1" x14ac:dyDescent="0.45">
      <c r="A1096" t="str">
        <f t="shared" si="143"/>
        <v>CP154-Inconv Fee $20-$50-Comment Req'd</v>
      </c>
      <c r="B1096" t="s">
        <v>795</v>
      </c>
      <c r="C1096" t="str">
        <f t="shared" si="136"/>
        <v>Bradenton</v>
      </c>
      <c r="D1096" t="str">
        <f t="shared" si="137"/>
        <v>Y</v>
      </c>
      <c r="E1096" t="s">
        <v>1152</v>
      </c>
      <c r="F1096" t="str">
        <f t="shared" si="138"/>
        <v>Inconv Fee $20-$50-Comment Req'd</v>
      </c>
      <c r="G1096">
        <f t="shared" si="139"/>
        <v>0</v>
      </c>
      <c r="H1096" t="s">
        <v>1088</v>
      </c>
      <c r="I1096">
        <f t="shared" si="140"/>
        <v>0</v>
      </c>
      <c r="J1096" t="s">
        <v>1074</v>
      </c>
      <c r="K1096" s="5">
        <v>50</v>
      </c>
      <c r="L1096" t="str">
        <f>Table_DataFromNL[[#This Row],[PROFILECODE]]&amp;"-"&amp;Table_DataFromNL[[#This Row],[RULENAME]]</f>
        <v>CP154-Inconv Fee $20-$50-Comment Req'd</v>
      </c>
      <c r="M1096" t="e">
        <f t="shared" si="141"/>
        <v>#N/A</v>
      </c>
      <c r="N1096" t="e">
        <f t="shared" si="142"/>
        <v>#N/A</v>
      </c>
    </row>
    <row r="1097" spans="1:14" hidden="1" x14ac:dyDescent="0.45">
      <c r="A1097" t="str">
        <f t="shared" si="143"/>
        <v>CP154-Inconv Fee $5-$20-Comment Req'd</v>
      </c>
      <c r="B1097" t="s">
        <v>795</v>
      </c>
      <c r="C1097" t="str">
        <f t="shared" si="136"/>
        <v>Bradenton</v>
      </c>
      <c r="D1097" t="str">
        <f t="shared" si="137"/>
        <v>Y</v>
      </c>
      <c r="E1097" t="s">
        <v>1152</v>
      </c>
      <c r="F1097" t="str">
        <f t="shared" si="138"/>
        <v>Inconv Fee $5-$20-Comment Req'd</v>
      </c>
      <c r="G1097">
        <f t="shared" si="139"/>
        <v>0</v>
      </c>
      <c r="H1097" t="s">
        <v>1089</v>
      </c>
      <c r="I1097">
        <f t="shared" si="140"/>
        <v>0</v>
      </c>
      <c r="J1097" t="s">
        <v>1074</v>
      </c>
      <c r="K1097" s="5">
        <v>20</v>
      </c>
      <c r="L1097" t="str">
        <f>Table_DataFromNL[[#This Row],[PROFILECODE]]&amp;"-"&amp;Table_DataFromNL[[#This Row],[RULENAME]]</f>
        <v>CP154-Inconv Fee $5-$20-Comment Req'd</v>
      </c>
      <c r="M1097" t="e">
        <f t="shared" si="141"/>
        <v>#N/A</v>
      </c>
      <c r="N1097" t="e">
        <f t="shared" si="142"/>
        <v>#N/A</v>
      </c>
    </row>
    <row r="1098" spans="1:14" hidden="1" x14ac:dyDescent="0.45">
      <c r="A1098" t="str">
        <f t="shared" si="143"/>
        <v>CP154-Inconv Fee$50-$100-Comment Req'd</v>
      </c>
      <c r="B1098" t="s">
        <v>795</v>
      </c>
      <c r="C1098" t="str">
        <f t="shared" si="136"/>
        <v>Bradenton</v>
      </c>
      <c r="D1098" t="str">
        <f t="shared" si="137"/>
        <v>Y</v>
      </c>
      <c r="E1098" t="s">
        <v>1152</v>
      </c>
      <c r="F1098" t="str">
        <f t="shared" si="138"/>
        <v>Inconv Fee$50-$100-Comment Req'd</v>
      </c>
      <c r="G1098">
        <f t="shared" si="139"/>
        <v>0</v>
      </c>
      <c r="H1098" t="s">
        <v>1090</v>
      </c>
      <c r="I1098">
        <f t="shared" si="140"/>
        <v>0</v>
      </c>
      <c r="J1098" t="s">
        <v>1074</v>
      </c>
      <c r="K1098" s="5">
        <v>100</v>
      </c>
      <c r="L1098" t="str">
        <f>Table_DataFromNL[[#This Row],[PROFILECODE]]&amp;"-"&amp;Table_DataFromNL[[#This Row],[RULENAME]]</f>
        <v>CP154-Inconv Fee$50-$100-Comment Req'd</v>
      </c>
      <c r="M1098" t="e">
        <f t="shared" si="141"/>
        <v>#N/A</v>
      </c>
      <c r="N1098" t="e">
        <f t="shared" si="142"/>
        <v>#N/A</v>
      </c>
    </row>
    <row r="1099" spans="1:14" hidden="1" x14ac:dyDescent="0.45">
      <c r="A1099" t="str">
        <f t="shared" si="143"/>
        <v>CP154-NSP_ LAPSEDONOR_50_Twice</v>
      </c>
      <c r="B1099" t="s">
        <v>795</v>
      </c>
      <c r="C1099" t="str">
        <f t="shared" si="136"/>
        <v>Bradenton</v>
      </c>
      <c r="D1099" t="str">
        <f t="shared" si="137"/>
        <v>Y</v>
      </c>
      <c r="E1099" t="s">
        <v>1152</v>
      </c>
      <c r="F1099" t="str">
        <f t="shared" si="138"/>
        <v>NSP_ LAPSEDONOR_50_Twice</v>
      </c>
      <c r="G1099">
        <f t="shared" si="139"/>
        <v>0</v>
      </c>
      <c r="H1099" t="s">
        <v>1091</v>
      </c>
      <c r="I1099">
        <f t="shared" si="140"/>
        <v>0</v>
      </c>
      <c r="J1099" t="s">
        <v>1074</v>
      </c>
      <c r="K1099" s="5">
        <v>50</v>
      </c>
      <c r="L1099" t="str">
        <f>Table_DataFromNL[[#This Row],[PROFILECODE]]&amp;"-"&amp;Table_DataFromNL[[#This Row],[RULENAME]]</f>
        <v>CP154-NSP_ LAPSEDONOR_50_Twice</v>
      </c>
      <c r="M1099" t="e">
        <f t="shared" si="141"/>
        <v>#N/A</v>
      </c>
      <c r="N1099" t="e">
        <f t="shared" si="142"/>
        <v>#N/A</v>
      </c>
    </row>
    <row r="1100" spans="1:14" hidden="1" x14ac:dyDescent="0.45">
      <c r="A1100" t="str">
        <f t="shared" si="143"/>
        <v>CP154-NSP_LD_25_2X</v>
      </c>
      <c r="B1100" t="s">
        <v>795</v>
      </c>
      <c r="C1100" t="str">
        <f t="shared" si="136"/>
        <v>Bradenton</v>
      </c>
      <c r="D1100" t="str">
        <f t="shared" si="137"/>
        <v>Y</v>
      </c>
      <c r="E1100" t="s">
        <v>1152</v>
      </c>
      <c r="F1100" t="str">
        <f t="shared" si="138"/>
        <v>NSP_LD_25_2X</v>
      </c>
      <c r="G1100">
        <f t="shared" si="139"/>
        <v>0</v>
      </c>
      <c r="H1100" t="s">
        <v>1092</v>
      </c>
      <c r="I1100">
        <f t="shared" si="140"/>
        <v>0</v>
      </c>
      <c r="J1100" t="s">
        <v>1074</v>
      </c>
      <c r="K1100" s="5">
        <v>25</v>
      </c>
      <c r="L1100" t="str">
        <f>Table_DataFromNL[[#This Row],[PROFILECODE]]&amp;"-"&amp;Table_DataFromNL[[#This Row],[RULENAME]]</f>
        <v>CP154-NSP_LD_25_2X</v>
      </c>
      <c r="M1100" t="e">
        <f t="shared" si="141"/>
        <v>#N/A</v>
      </c>
      <c r="N1100" t="e">
        <f t="shared" si="142"/>
        <v>#N/A</v>
      </c>
    </row>
    <row r="1101" spans="1:14" hidden="1" x14ac:dyDescent="0.45">
      <c r="A1101" t="str">
        <f t="shared" si="143"/>
        <v>CP154-NSP_LD_50_1X</v>
      </c>
      <c r="B1101" t="s">
        <v>795</v>
      </c>
      <c r="C1101" t="str">
        <f t="shared" si="136"/>
        <v>Bradenton</v>
      </c>
      <c r="D1101" t="str">
        <f t="shared" si="137"/>
        <v>Y</v>
      </c>
      <c r="E1101" t="s">
        <v>1152</v>
      </c>
      <c r="F1101" t="str">
        <f t="shared" si="138"/>
        <v>NSP_LD_50_1X</v>
      </c>
      <c r="G1101">
        <f t="shared" si="139"/>
        <v>0</v>
      </c>
      <c r="H1101" t="s">
        <v>1093</v>
      </c>
      <c r="I1101">
        <f t="shared" si="140"/>
        <v>0</v>
      </c>
      <c r="J1101" t="s">
        <v>1074</v>
      </c>
      <c r="K1101" s="5">
        <v>50</v>
      </c>
      <c r="L1101" t="str">
        <f>Table_DataFromNL[[#This Row],[PROFILECODE]]&amp;"-"&amp;Table_DataFromNL[[#This Row],[RULENAME]]</f>
        <v>CP154-NSP_LD_50_1X</v>
      </c>
      <c r="M1101" t="e">
        <f t="shared" si="141"/>
        <v>#N/A</v>
      </c>
      <c r="N1101" t="e">
        <f t="shared" si="142"/>
        <v>#N/A</v>
      </c>
    </row>
    <row r="1102" spans="1:14" hidden="1" x14ac:dyDescent="0.45">
      <c r="A1102" t="str">
        <f t="shared" si="143"/>
        <v>CP154-NSP_ORPHAN_100_once</v>
      </c>
      <c r="B1102" t="s">
        <v>795</v>
      </c>
      <c r="C1102" t="str">
        <f t="shared" si="136"/>
        <v>Bradenton</v>
      </c>
      <c r="D1102" t="str">
        <f t="shared" si="137"/>
        <v>Y</v>
      </c>
      <c r="E1102" t="s">
        <v>1152</v>
      </c>
      <c r="F1102" t="str">
        <f t="shared" si="138"/>
        <v>NSP_ORPHAN_100_once</v>
      </c>
      <c r="G1102">
        <f t="shared" si="139"/>
        <v>0</v>
      </c>
      <c r="H1102" t="s">
        <v>1094</v>
      </c>
      <c r="I1102">
        <f t="shared" si="140"/>
        <v>0</v>
      </c>
      <c r="J1102" t="s">
        <v>1074</v>
      </c>
      <c r="K1102" s="5">
        <v>100</v>
      </c>
      <c r="L1102" t="str">
        <f>Table_DataFromNL[[#This Row],[PROFILECODE]]&amp;"-"&amp;Table_DataFromNL[[#This Row],[RULENAME]]</f>
        <v>CP154-NSP_ORPHAN_100_once</v>
      </c>
      <c r="M1102" t="e">
        <f t="shared" si="141"/>
        <v>#N/A</v>
      </c>
      <c r="N1102" t="e">
        <f t="shared" si="142"/>
        <v>#N/A</v>
      </c>
    </row>
    <row r="1103" spans="1:14" hidden="1" x14ac:dyDescent="0.45">
      <c r="A1103" t="str">
        <f t="shared" si="143"/>
        <v>CP154-RSV WEEKLY BONUS 10</v>
      </c>
      <c r="B1103" t="s">
        <v>795</v>
      </c>
      <c r="C1103" t="str">
        <f t="shared" si="136"/>
        <v>Bradenton</v>
      </c>
      <c r="D1103" t="str">
        <f t="shared" si="137"/>
        <v>Y</v>
      </c>
      <c r="E1103" t="s">
        <v>1152</v>
      </c>
      <c r="F1103" t="str">
        <f t="shared" si="138"/>
        <v>RSV WEEKLY BONUS 10</v>
      </c>
      <c r="G1103">
        <f t="shared" si="139"/>
        <v>0</v>
      </c>
      <c r="H1103" t="s">
        <v>1095</v>
      </c>
      <c r="I1103">
        <f t="shared" si="140"/>
        <v>0</v>
      </c>
      <c r="J1103" t="s">
        <v>1074</v>
      </c>
      <c r="K1103" s="5">
        <v>10</v>
      </c>
      <c r="L1103" t="str">
        <f>Table_DataFromNL[[#This Row],[PROFILECODE]]&amp;"-"&amp;Table_DataFromNL[[#This Row],[RULENAME]]</f>
        <v>CP154-RSV WEEKLY BONUS 10</v>
      </c>
      <c r="M1103" t="e">
        <f t="shared" si="141"/>
        <v>#N/A</v>
      </c>
      <c r="N1103" t="e">
        <f t="shared" si="142"/>
        <v>#N/A</v>
      </c>
    </row>
    <row r="1104" spans="1:14" hidden="1" x14ac:dyDescent="0.45">
      <c r="A1104" t="str">
        <f t="shared" si="143"/>
        <v>CP154-Referral - Vaccinia</v>
      </c>
      <c r="B1104" t="s">
        <v>795</v>
      </c>
      <c r="C1104" t="str">
        <f t="shared" si="136"/>
        <v>Bradenton</v>
      </c>
      <c r="D1104" t="str">
        <f t="shared" si="137"/>
        <v>Y</v>
      </c>
      <c r="E1104" t="s">
        <v>1152</v>
      </c>
      <c r="F1104" t="str">
        <f t="shared" si="138"/>
        <v>Referral - Vaccinia</v>
      </c>
      <c r="G1104">
        <f t="shared" si="139"/>
        <v>0</v>
      </c>
      <c r="H1104" t="s">
        <v>1135</v>
      </c>
      <c r="I1104">
        <f t="shared" si="140"/>
        <v>0</v>
      </c>
      <c r="J1104" t="s">
        <v>1074</v>
      </c>
      <c r="K1104" s="5">
        <v>200</v>
      </c>
      <c r="L1104" t="str">
        <f>Table_DataFromNL[[#This Row],[PROFILECODE]]&amp;"-"&amp;Table_DataFromNL[[#This Row],[RULENAME]]</f>
        <v>CP154-Referral - Vaccinia</v>
      </c>
      <c r="M1104" t="e">
        <f t="shared" si="141"/>
        <v>#N/A</v>
      </c>
      <c r="N1104" t="e">
        <f t="shared" si="142"/>
        <v>#N/A</v>
      </c>
    </row>
    <row r="1105" spans="1:14" hidden="1" x14ac:dyDescent="0.45">
      <c r="A1105" t="str">
        <f t="shared" si="143"/>
        <v>CP154-Restick</v>
      </c>
      <c r="B1105" t="s">
        <v>795</v>
      </c>
      <c r="C1105" t="str">
        <f t="shared" si="136"/>
        <v>Bradenton</v>
      </c>
      <c r="D1105" t="str">
        <f t="shared" si="137"/>
        <v>Y</v>
      </c>
      <c r="E1105" t="s">
        <v>1152</v>
      </c>
      <c r="F1105" t="str">
        <f t="shared" si="138"/>
        <v>Restick</v>
      </c>
      <c r="G1105">
        <f t="shared" si="139"/>
        <v>0</v>
      </c>
      <c r="H1105" t="s">
        <v>1096</v>
      </c>
      <c r="I1105">
        <f t="shared" si="140"/>
        <v>0</v>
      </c>
      <c r="J1105" t="s">
        <v>1074</v>
      </c>
      <c r="K1105" s="5">
        <v>5</v>
      </c>
      <c r="L1105" t="str">
        <f>Table_DataFromNL[[#This Row],[PROFILECODE]]&amp;"-"&amp;Table_DataFromNL[[#This Row],[RULENAME]]</f>
        <v>CP154-Restick</v>
      </c>
      <c r="M1105" t="e">
        <f t="shared" si="141"/>
        <v>#N/A</v>
      </c>
      <c r="N1105" t="e">
        <f t="shared" si="142"/>
        <v>#N/A</v>
      </c>
    </row>
    <row r="1106" spans="1:14" hidden="1" x14ac:dyDescent="0.45">
      <c r="A1106" t="str">
        <f t="shared" si="143"/>
        <v>CP154-SCRATCH_1000_USD</v>
      </c>
      <c r="B1106" t="s">
        <v>795</v>
      </c>
      <c r="C1106" t="str">
        <f t="shared" si="136"/>
        <v>Bradenton</v>
      </c>
      <c r="D1106" t="str">
        <f t="shared" si="137"/>
        <v>Y</v>
      </c>
      <c r="E1106" t="s">
        <v>1152</v>
      </c>
      <c r="F1106" t="str">
        <f t="shared" si="138"/>
        <v>SCRATCH_1000_USD</v>
      </c>
      <c r="G1106">
        <f t="shared" si="139"/>
        <v>0</v>
      </c>
      <c r="H1106" t="s">
        <v>1097</v>
      </c>
      <c r="I1106">
        <f t="shared" si="140"/>
        <v>0</v>
      </c>
      <c r="J1106" t="s">
        <v>1074</v>
      </c>
      <c r="K1106" s="5">
        <v>1000</v>
      </c>
      <c r="L1106" t="str">
        <f>Table_DataFromNL[[#This Row],[PROFILECODE]]&amp;"-"&amp;Table_DataFromNL[[#This Row],[RULENAME]]</f>
        <v>CP154-SCRATCH_1000_USD</v>
      </c>
      <c r="M1106" t="e">
        <f t="shared" si="141"/>
        <v>#N/A</v>
      </c>
      <c r="N1106" t="e">
        <f t="shared" si="142"/>
        <v>#N/A</v>
      </c>
    </row>
    <row r="1107" spans="1:14" hidden="1" x14ac:dyDescent="0.45">
      <c r="A1107" t="str">
        <f t="shared" si="143"/>
        <v>CP154-SCRATCH_100_USD</v>
      </c>
      <c r="B1107" t="s">
        <v>795</v>
      </c>
      <c r="C1107" t="str">
        <f t="shared" si="136"/>
        <v>Bradenton</v>
      </c>
      <c r="D1107" t="str">
        <f t="shared" si="137"/>
        <v>Y</v>
      </c>
      <c r="E1107" t="s">
        <v>1152</v>
      </c>
      <c r="F1107" t="str">
        <f t="shared" si="138"/>
        <v>SCRATCH_100_USD</v>
      </c>
      <c r="G1107">
        <f t="shared" si="139"/>
        <v>0</v>
      </c>
      <c r="H1107" t="s">
        <v>1098</v>
      </c>
      <c r="I1107">
        <f t="shared" si="140"/>
        <v>0</v>
      </c>
      <c r="J1107" t="s">
        <v>1074</v>
      </c>
      <c r="K1107" s="5">
        <v>100</v>
      </c>
      <c r="L1107" t="str">
        <f>Table_DataFromNL[[#This Row],[PROFILECODE]]&amp;"-"&amp;Table_DataFromNL[[#This Row],[RULENAME]]</f>
        <v>CP154-SCRATCH_100_USD</v>
      </c>
      <c r="M1107" t="e">
        <f t="shared" si="141"/>
        <v>#N/A</v>
      </c>
      <c r="N1107" t="e">
        <f t="shared" si="142"/>
        <v>#N/A</v>
      </c>
    </row>
    <row r="1108" spans="1:14" hidden="1" x14ac:dyDescent="0.45">
      <c r="A1108" t="str">
        <f t="shared" si="143"/>
        <v>CP154-SCRATCH_10_USD</v>
      </c>
      <c r="B1108" t="s">
        <v>795</v>
      </c>
      <c r="C1108" t="str">
        <f t="shared" si="136"/>
        <v>Bradenton</v>
      </c>
      <c r="D1108" t="str">
        <f t="shared" si="137"/>
        <v>Y</v>
      </c>
      <c r="E1108" t="s">
        <v>1152</v>
      </c>
      <c r="F1108" t="str">
        <f t="shared" si="138"/>
        <v>SCRATCH_10_USD</v>
      </c>
      <c r="G1108">
        <f t="shared" si="139"/>
        <v>0</v>
      </c>
      <c r="H1108" t="s">
        <v>1099</v>
      </c>
      <c r="I1108">
        <f t="shared" si="140"/>
        <v>0</v>
      </c>
      <c r="J1108" t="s">
        <v>1074</v>
      </c>
      <c r="K1108" s="5">
        <v>10</v>
      </c>
      <c r="L1108" t="str">
        <f>Table_DataFromNL[[#This Row],[PROFILECODE]]&amp;"-"&amp;Table_DataFromNL[[#This Row],[RULENAME]]</f>
        <v>CP154-SCRATCH_10_USD</v>
      </c>
      <c r="M1108" t="e">
        <f t="shared" si="141"/>
        <v>#N/A</v>
      </c>
      <c r="N1108" t="e">
        <f t="shared" si="142"/>
        <v>#N/A</v>
      </c>
    </row>
    <row r="1109" spans="1:14" hidden="1" x14ac:dyDescent="0.45">
      <c r="A1109" t="str">
        <f t="shared" si="143"/>
        <v>CP154-SCRATCH_20_USD</v>
      </c>
      <c r="B1109" t="s">
        <v>795</v>
      </c>
      <c r="C1109" t="str">
        <f t="shared" si="136"/>
        <v>Bradenton</v>
      </c>
      <c r="D1109" t="str">
        <f t="shared" si="137"/>
        <v>Y</v>
      </c>
      <c r="E1109" t="s">
        <v>1152</v>
      </c>
      <c r="F1109" t="str">
        <f t="shared" si="138"/>
        <v>SCRATCH_20_USD</v>
      </c>
      <c r="G1109">
        <f t="shared" si="139"/>
        <v>0</v>
      </c>
      <c r="H1109" t="s">
        <v>1100</v>
      </c>
      <c r="I1109">
        <f t="shared" si="140"/>
        <v>0</v>
      </c>
      <c r="J1109" t="s">
        <v>1074</v>
      </c>
      <c r="K1109" s="5">
        <v>20</v>
      </c>
      <c r="L1109" t="str">
        <f>Table_DataFromNL[[#This Row],[PROFILECODE]]&amp;"-"&amp;Table_DataFromNL[[#This Row],[RULENAME]]</f>
        <v>CP154-SCRATCH_20_USD</v>
      </c>
      <c r="M1109" t="e">
        <f t="shared" si="141"/>
        <v>#N/A</v>
      </c>
      <c r="N1109" t="e">
        <f t="shared" si="142"/>
        <v>#N/A</v>
      </c>
    </row>
    <row r="1110" spans="1:14" hidden="1" x14ac:dyDescent="0.45">
      <c r="A1110" t="str">
        <f t="shared" si="143"/>
        <v>CP154-SCRATCH_25_USD</v>
      </c>
      <c r="B1110" t="s">
        <v>795</v>
      </c>
      <c r="C1110" t="str">
        <f t="shared" si="136"/>
        <v>Bradenton</v>
      </c>
      <c r="D1110" t="str">
        <f t="shared" si="137"/>
        <v>Y</v>
      </c>
      <c r="E1110" t="s">
        <v>1152</v>
      </c>
      <c r="F1110" t="str">
        <f t="shared" si="138"/>
        <v>SCRATCH_25_USD</v>
      </c>
      <c r="G1110">
        <f t="shared" si="139"/>
        <v>0</v>
      </c>
      <c r="H1110" t="s">
        <v>1101</v>
      </c>
      <c r="I1110">
        <f t="shared" si="140"/>
        <v>0</v>
      </c>
      <c r="J1110" t="s">
        <v>1074</v>
      </c>
      <c r="K1110" s="5">
        <v>25</v>
      </c>
      <c r="L1110" t="str">
        <f>Table_DataFromNL[[#This Row],[PROFILECODE]]&amp;"-"&amp;Table_DataFromNL[[#This Row],[RULENAME]]</f>
        <v>CP154-SCRATCH_25_USD</v>
      </c>
      <c r="M1110" t="e">
        <f t="shared" si="141"/>
        <v>#N/A</v>
      </c>
      <c r="N1110" t="e">
        <f t="shared" si="142"/>
        <v>#N/A</v>
      </c>
    </row>
    <row r="1111" spans="1:14" hidden="1" x14ac:dyDescent="0.45">
      <c r="A1111" t="str">
        <f t="shared" si="143"/>
        <v>CP154-SCRATCH_50_USD</v>
      </c>
      <c r="B1111" t="s">
        <v>795</v>
      </c>
      <c r="C1111" t="str">
        <f t="shared" si="136"/>
        <v>Bradenton</v>
      </c>
      <c r="D1111" t="str">
        <f t="shared" si="137"/>
        <v>Y</v>
      </c>
      <c r="E1111" t="s">
        <v>1152</v>
      </c>
      <c r="F1111" t="str">
        <f t="shared" si="138"/>
        <v>SCRATCH_50_USD</v>
      </c>
      <c r="G1111">
        <f t="shared" si="139"/>
        <v>0</v>
      </c>
      <c r="H1111" t="s">
        <v>1102</v>
      </c>
      <c r="I1111">
        <f t="shared" si="140"/>
        <v>0</v>
      </c>
      <c r="J1111" t="s">
        <v>1074</v>
      </c>
      <c r="K1111" s="5">
        <v>50</v>
      </c>
      <c r="L1111" t="str">
        <f>Table_DataFromNL[[#This Row],[PROFILECODE]]&amp;"-"&amp;Table_DataFromNL[[#This Row],[RULENAME]]</f>
        <v>CP154-SCRATCH_50_USD</v>
      </c>
      <c r="M1111" t="e">
        <f t="shared" si="141"/>
        <v>#N/A</v>
      </c>
      <c r="N1111" t="e">
        <f t="shared" si="142"/>
        <v>#N/A</v>
      </c>
    </row>
    <row r="1112" spans="1:14" hidden="1" x14ac:dyDescent="0.45">
      <c r="A1112" t="str">
        <f t="shared" si="143"/>
        <v>CP154-SCRATCH_5_USD</v>
      </c>
      <c r="B1112" t="s">
        <v>795</v>
      </c>
      <c r="C1112" t="str">
        <f t="shared" si="136"/>
        <v>Bradenton</v>
      </c>
      <c r="D1112" t="str">
        <f t="shared" si="137"/>
        <v>Y</v>
      </c>
      <c r="E1112" t="s">
        <v>1152</v>
      </c>
      <c r="F1112" t="str">
        <f t="shared" si="138"/>
        <v>SCRATCH_5_USD</v>
      </c>
      <c r="G1112">
        <f t="shared" si="139"/>
        <v>0</v>
      </c>
      <c r="H1112" t="s">
        <v>1103</v>
      </c>
      <c r="I1112">
        <f t="shared" si="140"/>
        <v>0</v>
      </c>
      <c r="J1112" t="s">
        <v>1074</v>
      </c>
      <c r="K1112" s="5">
        <v>5</v>
      </c>
      <c r="L1112" t="str">
        <f>Table_DataFromNL[[#This Row],[PROFILECODE]]&amp;"-"&amp;Table_DataFromNL[[#This Row],[RULENAME]]</f>
        <v>CP154-SCRATCH_5_USD</v>
      </c>
      <c r="M1112" t="e">
        <f t="shared" si="141"/>
        <v>#N/A</v>
      </c>
      <c r="N1112" t="e">
        <f t="shared" si="142"/>
        <v>#N/A</v>
      </c>
    </row>
    <row r="1113" spans="1:14" hidden="1" x14ac:dyDescent="0.45">
      <c r="A1113" t="str">
        <f t="shared" si="143"/>
        <v>CP154-SLOW_TEXT_5</v>
      </c>
      <c r="B1113" t="s">
        <v>795</v>
      </c>
      <c r="C1113" t="str">
        <f t="shared" si="136"/>
        <v>Bradenton</v>
      </c>
      <c r="D1113" t="str">
        <f t="shared" si="137"/>
        <v>Y</v>
      </c>
      <c r="E1113" t="s">
        <v>1152</v>
      </c>
      <c r="F1113" t="str">
        <f t="shared" si="138"/>
        <v>SLOW_TEXT_5</v>
      </c>
      <c r="G1113">
        <f t="shared" si="139"/>
        <v>0</v>
      </c>
      <c r="H1113" t="s">
        <v>1104</v>
      </c>
      <c r="I1113">
        <f t="shared" si="140"/>
        <v>0</v>
      </c>
      <c r="J1113" t="s">
        <v>1074</v>
      </c>
      <c r="K1113" s="5">
        <v>5</v>
      </c>
      <c r="L1113" t="str">
        <f>Table_DataFromNL[[#This Row],[PROFILECODE]]&amp;"-"&amp;Table_DataFromNL[[#This Row],[RULENAME]]</f>
        <v>CP154-SLOW_TEXT_5</v>
      </c>
      <c r="M1113" t="e">
        <f t="shared" si="141"/>
        <v>#N/A</v>
      </c>
      <c r="N1113" t="e">
        <f t="shared" si="142"/>
        <v>#N/A</v>
      </c>
    </row>
    <row r="1114" spans="1:14" hidden="1" x14ac:dyDescent="0.45">
      <c r="A1114" t="str">
        <f t="shared" si="143"/>
        <v>CP154-SPECIAL_ x9_25 _ONCE</v>
      </c>
      <c r="B1114" t="s">
        <v>795</v>
      </c>
      <c r="C1114" t="str">
        <f t="shared" si="136"/>
        <v>Bradenton</v>
      </c>
      <c r="D1114" t="str">
        <f t="shared" si="137"/>
        <v>Y</v>
      </c>
      <c r="E1114" t="s">
        <v>1152</v>
      </c>
      <c r="F1114" t="str">
        <f t="shared" si="138"/>
        <v>SPECIAL_ x9_25 _ONCE</v>
      </c>
      <c r="G1114">
        <f t="shared" si="139"/>
        <v>0</v>
      </c>
      <c r="H1114" t="s">
        <v>1105</v>
      </c>
      <c r="I1114">
        <f t="shared" si="140"/>
        <v>0</v>
      </c>
      <c r="J1114" t="s">
        <v>1074</v>
      </c>
      <c r="K1114" s="5">
        <v>25</v>
      </c>
      <c r="L1114" t="str">
        <f>Table_DataFromNL[[#This Row],[PROFILECODE]]&amp;"-"&amp;Table_DataFromNL[[#This Row],[RULENAME]]</f>
        <v>CP154-SPECIAL_ x9_25 _ONCE</v>
      </c>
      <c r="M1114" t="e">
        <f t="shared" si="141"/>
        <v>#N/A</v>
      </c>
      <c r="N1114" t="e">
        <f t="shared" si="142"/>
        <v>#N/A</v>
      </c>
    </row>
    <row r="1115" spans="1:14" hidden="1" x14ac:dyDescent="0.45">
      <c r="A1115" t="str">
        <f t="shared" si="143"/>
        <v>CP154-SPECIAL_BONUS_40USD</v>
      </c>
      <c r="B1115" t="s">
        <v>795</v>
      </c>
      <c r="C1115" t="str">
        <f t="shared" si="136"/>
        <v>Bradenton</v>
      </c>
      <c r="D1115" t="str">
        <f t="shared" si="137"/>
        <v>Y</v>
      </c>
      <c r="E1115" t="s">
        <v>1152</v>
      </c>
      <c r="F1115" t="str">
        <f t="shared" si="138"/>
        <v>SPECIAL_BONUS_40USD</v>
      </c>
      <c r="G1115">
        <f t="shared" si="139"/>
        <v>0</v>
      </c>
      <c r="H1115" t="s">
        <v>1106</v>
      </c>
      <c r="I1115">
        <f t="shared" si="140"/>
        <v>0</v>
      </c>
      <c r="J1115" t="s">
        <v>1074</v>
      </c>
      <c r="K1115" s="5">
        <v>40</v>
      </c>
      <c r="L1115" t="str">
        <f>Table_DataFromNL[[#This Row],[PROFILECODE]]&amp;"-"&amp;Table_DataFromNL[[#This Row],[RULENAME]]</f>
        <v>CP154-SPECIAL_BONUS_40USD</v>
      </c>
      <c r="M1115" t="e">
        <f t="shared" si="141"/>
        <v>#N/A</v>
      </c>
      <c r="N1115" t="e">
        <f t="shared" si="142"/>
        <v>#N/A</v>
      </c>
    </row>
    <row r="1116" spans="1:14" hidden="1" x14ac:dyDescent="0.45">
      <c r="A1116" t="str">
        <f t="shared" si="143"/>
        <v>CP154-SPECIAL_x6_x7_15 _TWICE</v>
      </c>
      <c r="B1116" t="s">
        <v>795</v>
      </c>
      <c r="C1116" t="str">
        <f t="shared" si="136"/>
        <v>Bradenton</v>
      </c>
      <c r="D1116" t="str">
        <f t="shared" si="137"/>
        <v>Y</v>
      </c>
      <c r="E1116" t="s">
        <v>1152</v>
      </c>
      <c r="F1116" t="str">
        <f t="shared" si="138"/>
        <v>SPECIAL_x6_x7_15 _TWICE</v>
      </c>
      <c r="G1116">
        <f t="shared" si="139"/>
        <v>0</v>
      </c>
      <c r="H1116" t="s">
        <v>1107</v>
      </c>
      <c r="I1116">
        <f t="shared" si="140"/>
        <v>0</v>
      </c>
      <c r="J1116" t="s">
        <v>1074</v>
      </c>
      <c r="K1116" s="5">
        <v>15</v>
      </c>
      <c r="L1116" t="str">
        <f>Table_DataFromNL[[#This Row],[PROFILECODE]]&amp;"-"&amp;Table_DataFromNL[[#This Row],[RULENAME]]</f>
        <v>CP154-SPECIAL_x6_x7_15 _TWICE</v>
      </c>
      <c r="M1116" t="e">
        <f t="shared" si="141"/>
        <v>#N/A</v>
      </c>
      <c r="N1116" t="e">
        <f t="shared" si="142"/>
        <v>#N/A</v>
      </c>
    </row>
    <row r="1117" spans="1:14" hidden="1" x14ac:dyDescent="0.45">
      <c r="A1117" t="str">
        <f t="shared" si="143"/>
        <v>CP154-SPECIAL_x8_x9_20 _TWICE</v>
      </c>
      <c r="B1117" t="s">
        <v>795</v>
      </c>
      <c r="C1117" t="str">
        <f t="shared" si="136"/>
        <v>Bradenton</v>
      </c>
      <c r="D1117" t="str">
        <f t="shared" si="137"/>
        <v>Y</v>
      </c>
      <c r="E1117" t="s">
        <v>1152</v>
      </c>
      <c r="F1117" t="str">
        <f t="shared" si="138"/>
        <v>SPECIAL_x8_x9_20 _TWICE</v>
      </c>
      <c r="G1117">
        <f t="shared" si="139"/>
        <v>0</v>
      </c>
      <c r="H1117" t="s">
        <v>1108</v>
      </c>
      <c r="I1117">
        <f t="shared" si="140"/>
        <v>0</v>
      </c>
      <c r="J1117" t="s">
        <v>1074</v>
      </c>
      <c r="K1117" s="5">
        <v>20</v>
      </c>
      <c r="L1117" t="str">
        <f>Table_DataFromNL[[#This Row],[PROFILECODE]]&amp;"-"&amp;Table_DataFromNL[[#This Row],[RULENAME]]</f>
        <v>CP154-SPECIAL_x8_x9_20 _TWICE</v>
      </c>
      <c r="M1117" t="e">
        <f t="shared" si="141"/>
        <v>#N/A</v>
      </c>
      <c r="N1117" t="e">
        <f t="shared" si="142"/>
        <v>#N/A</v>
      </c>
    </row>
    <row r="1118" spans="1:14" hidden="1" x14ac:dyDescent="0.45">
      <c r="A1118" t="str">
        <f t="shared" si="143"/>
        <v>CP154-Sample Only</v>
      </c>
      <c r="B1118" t="s">
        <v>795</v>
      </c>
      <c r="C1118" t="str">
        <f t="shared" si="136"/>
        <v>Bradenton</v>
      </c>
      <c r="D1118" t="str">
        <f t="shared" si="137"/>
        <v>Y</v>
      </c>
      <c r="E1118" t="s">
        <v>1152</v>
      </c>
      <c r="F1118" t="str">
        <f t="shared" si="138"/>
        <v>Sample Only</v>
      </c>
      <c r="G1118">
        <f t="shared" si="139"/>
        <v>0</v>
      </c>
      <c r="H1118" t="s">
        <v>1109</v>
      </c>
      <c r="I1118">
        <f t="shared" si="140"/>
        <v>0</v>
      </c>
      <c r="J1118" t="s">
        <v>1074</v>
      </c>
      <c r="K1118" s="5">
        <v>10</v>
      </c>
      <c r="L1118" t="str">
        <f>Table_DataFromNL[[#This Row],[PROFILECODE]]&amp;"-"&amp;Table_DataFromNL[[#This Row],[RULENAME]]</f>
        <v>CP154-Sample Only</v>
      </c>
      <c r="M1118" t="e">
        <f t="shared" si="141"/>
        <v>#N/A</v>
      </c>
      <c r="N1118" t="e">
        <f t="shared" si="142"/>
        <v>#N/A</v>
      </c>
    </row>
    <row r="1119" spans="1:14" hidden="1" x14ac:dyDescent="0.45">
      <c r="A1119" t="str">
        <f t="shared" si="143"/>
        <v>CP154-Unit Below 250 mL</v>
      </c>
      <c r="B1119" t="s">
        <v>795</v>
      </c>
      <c r="C1119" t="str">
        <f t="shared" si="136"/>
        <v>Bradenton</v>
      </c>
      <c r="D1119" t="str">
        <f t="shared" si="137"/>
        <v>Y</v>
      </c>
      <c r="E1119" t="s">
        <v>1152</v>
      </c>
      <c r="F1119" t="str">
        <f t="shared" si="138"/>
        <v>Unit Below 250 mL</v>
      </c>
      <c r="G1119">
        <f t="shared" si="139"/>
        <v>0</v>
      </c>
      <c r="H1119" t="s">
        <v>1110</v>
      </c>
      <c r="I1119">
        <f t="shared" si="140"/>
        <v>0</v>
      </c>
      <c r="J1119" t="s">
        <v>1074</v>
      </c>
      <c r="K1119" s="5">
        <v>5</v>
      </c>
      <c r="L1119" t="str">
        <f>Table_DataFromNL[[#This Row],[PROFILECODE]]&amp;"-"&amp;Table_DataFromNL[[#This Row],[RULENAME]]</f>
        <v>CP154-Unit Below 250 mL</v>
      </c>
      <c r="M1119" t="e">
        <f t="shared" si="141"/>
        <v>#N/A</v>
      </c>
      <c r="N1119" t="e">
        <f t="shared" si="142"/>
        <v>#N/A</v>
      </c>
    </row>
    <row r="1120" spans="1:14" hidden="1" x14ac:dyDescent="0.45">
      <c r="A1120" t="str">
        <f t="shared" si="143"/>
        <v>CP154-Unit above 250 mL/underdraw</v>
      </c>
      <c r="B1120" t="s">
        <v>795</v>
      </c>
      <c r="C1120" t="str">
        <f t="shared" si="136"/>
        <v>Bradenton</v>
      </c>
      <c r="D1120" t="str">
        <f t="shared" si="137"/>
        <v>Y</v>
      </c>
      <c r="E1120" t="s">
        <v>1152</v>
      </c>
      <c r="F1120" t="str">
        <f t="shared" si="138"/>
        <v>Unit above 250 mL/underdraw</v>
      </c>
      <c r="G1120">
        <f t="shared" si="139"/>
        <v>0</v>
      </c>
      <c r="H1120" t="s">
        <v>1111</v>
      </c>
      <c r="I1120">
        <f t="shared" si="140"/>
        <v>0</v>
      </c>
      <c r="J1120" t="s">
        <v>1074</v>
      </c>
      <c r="K1120" s="5">
        <v>10</v>
      </c>
      <c r="L1120" t="str">
        <f>Table_DataFromNL[[#This Row],[PROFILECODE]]&amp;"-"&amp;Table_DataFromNL[[#This Row],[RULENAME]]</f>
        <v>CP154-Unit above 250 mL/underdraw</v>
      </c>
      <c r="M1120" t="e">
        <f t="shared" si="141"/>
        <v>#N/A</v>
      </c>
      <c r="N1120" t="e">
        <f t="shared" si="142"/>
        <v>#N/A</v>
      </c>
    </row>
    <row r="1121" spans="1:14" hidden="1" x14ac:dyDescent="0.45">
      <c r="A1121" t="str">
        <f t="shared" si="143"/>
        <v>CP154-Vaccinia Immunization</v>
      </c>
      <c r="B1121" t="s">
        <v>795</v>
      </c>
      <c r="C1121" t="str">
        <f t="shared" si="136"/>
        <v>Bradenton</v>
      </c>
      <c r="D1121" t="str">
        <f t="shared" si="137"/>
        <v>Y</v>
      </c>
      <c r="E1121" t="s">
        <v>1152</v>
      </c>
      <c r="F1121" t="str">
        <f t="shared" si="138"/>
        <v>Vaccinia Immunization</v>
      </c>
      <c r="G1121">
        <f t="shared" si="139"/>
        <v>0</v>
      </c>
      <c r="H1121" t="s">
        <v>1136</v>
      </c>
      <c r="I1121">
        <f t="shared" si="140"/>
        <v>0</v>
      </c>
      <c r="J1121" t="s">
        <v>1074</v>
      </c>
      <c r="K1121" s="5">
        <v>100</v>
      </c>
      <c r="L1121" t="str">
        <f>Table_DataFromNL[[#This Row],[PROFILECODE]]&amp;"-"&amp;Table_DataFromNL[[#This Row],[RULENAME]]</f>
        <v>CP154-Vaccinia Immunization</v>
      </c>
      <c r="M1121" t="e">
        <f t="shared" si="141"/>
        <v>#N/A</v>
      </c>
      <c r="N1121" t="e">
        <f t="shared" si="142"/>
        <v>#N/A</v>
      </c>
    </row>
    <row r="1122" spans="1:14" hidden="1" x14ac:dyDescent="0.45">
      <c r="A1122" t="str">
        <f t="shared" si="143"/>
        <v>CP154-RETURN - Buddy referral  -BONUS</v>
      </c>
      <c r="B1122" t="s">
        <v>795</v>
      </c>
      <c r="C1122" t="str">
        <f t="shared" si="136"/>
        <v>Bradenton</v>
      </c>
      <c r="D1122" t="str">
        <f t="shared" si="137"/>
        <v>Y</v>
      </c>
      <c r="E1122" t="s">
        <v>1152</v>
      </c>
      <c r="F1122" t="str">
        <f t="shared" si="138"/>
        <v>RETURN - Buddy referral  -BONUS</v>
      </c>
      <c r="G1122" t="str">
        <f t="shared" si="139"/>
        <v>Marketing</v>
      </c>
      <c r="H1122" t="s">
        <v>73</v>
      </c>
      <c r="I1122">
        <f t="shared" si="140"/>
        <v>50</v>
      </c>
      <c r="J1122" t="s">
        <v>1112</v>
      </c>
      <c r="K1122" s="5">
        <v>50</v>
      </c>
      <c r="L1122" t="str">
        <f>Table_DataFromNL[[#This Row],[PROFILECODE]]&amp;"-"&amp;Table_DataFromNL[[#This Row],[RULENAME]]</f>
        <v>CP154-Referral</v>
      </c>
      <c r="M1122" t="str">
        <f t="shared" si="141"/>
        <v>CP154-RETURN - Buddy referral  -BONUS</v>
      </c>
      <c r="N1122" t="e">
        <f t="shared" si="142"/>
        <v>#N/A</v>
      </c>
    </row>
    <row r="1123" spans="1:14" hidden="1" x14ac:dyDescent="0.45">
      <c r="A1123" t="str">
        <f t="shared" si="143"/>
        <v>CP154-P Anti-D Pre-Existing Standard</v>
      </c>
      <c r="B1123" t="s">
        <v>795</v>
      </c>
      <c r="C1123" t="str">
        <f t="shared" si="136"/>
        <v>Bradenton</v>
      </c>
      <c r="D1123" t="str">
        <f t="shared" si="137"/>
        <v>Y</v>
      </c>
      <c r="E1123" t="s">
        <v>1152</v>
      </c>
      <c r="F1123" t="str">
        <f t="shared" si="138"/>
        <v>P Anti-D Pre-Existing Standard</v>
      </c>
      <c r="G1123" t="str">
        <f t="shared" si="139"/>
        <v>Specialty</v>
      </c>
      <c r="H1123" t="s">
        <v>946</v>
      </c>
      <c r="I1123" t="str">
        <f t="shared" si="140"/>
        <v>RETURN - 1st don of the week -STD</v>
      </c>
      <c r="J1123" t="s">
        <v>1113</v>
      </c>
      <c r="K1123" s="5">
        <v>50</v>
      </c>
      <c r="L1123" t="str">
        <f>Table_DataFromNL[[#This Row],[PROFILECODE]]&amp;"-"&amp;Table_DataFromNL[[#This Row],[RULENAME]]</f>
        <v>CP154-P Anti-D Pre-Existing Standard</v>
      </c>
      <c r="M1123" t="str">
        <f t="shared" si="141"/>
        <v>CP154-P Anti-D Pre-Existing Standard</v>
      </c>
      <c r="N1123" t="str">
        <f t="shared" si="142"/>
        <v>CP154-P Anti-D Pre-Existing Standard</v>
      </c>
    </row>
    <row r="1124" spans="1:14" hidden="1" x14ac:dyDescent="0.45">
      <c r="A1124" t="str">
        <f t="shared" si="143"/>
        <v>CP154-P Anti-D Standard</v>
      </c>
      <c r="B1124" t="s">
        <v>795</v>
      </c>
      <c r="C1124" t="str">
        <f t="shared" si="136"/>
        <v>Bradenton</v>
      </c>
      <c r="D1124" t="str">
        <f t="shared" si="137"/>
        <v>Y</v>
      </c>
      <c r="E1124" t="s">
        <v>1152</v>
      </c>
      <c r="F1124" t="str">
        <f t="shared" si="138"/>
        <v>P Anti-D Standard</v>
      </c>
      <c r="G1124" t="str">
        <f t="shared" si="139"/>
        <v>Specialty</v>
      </c>
      <c r="H1124" t="s">
        <v>947</v>
      </c>
      <c r="I1124" t="str">
        <f t="shared" si="140"/>
        <v>RETURN - 1st don of the week -STD</v>
      </c>
      <c r="J1124" t="s">
        <v>1113</v>
      </c>
      <c r="K1124" s="5">
        <v>50</v>
      </c>
      <c r="L1124" t="str">
        <f>Table_DataFromNL[[#This Row],[PROFILECODE]]&amp;"-"&amp;Table_DataFromNL[[#This Row],[RULENAME]]</f>
        <v>CP154-P Anti-D Standard</v>
      </c>
      <c r="M1124" t="e">
        <f t="shared" si="141"/>
        <v>#N/A</v>
      </c>
      <c r="N1124" t="e">
        <f t="shared" si="142"/>
        <v>#N/A</v>
      </c>
    </row>
    <row r="1125" spans="1:14" hidden="1" x14ac:dyDescent="0.45">
      <c r="A1125" t="str">
        <f t="shared" si="143"/>
        <v>CP154-P CMV Standard</v>
      </c>
      <c r="B1125" t="s">
        <v>795</v>
      </c>
      <c r="C1125" t="str">
        <f t="shared" si="136"/>
        <v>Bradenton</v>
      </c>
      <c r="D1125" t="str">
        <f t="shared" si="137"/>
        <v>Y</v>
      </c>
      <c r="E1125" t="s">
        <v>1152</v>
      </c>
      <c r="F1125" t="str">
        <f t="shared" si="138"/>
        <v>P CMV Standard</v>
      </c>
      <c r="G1125" t="str">
        <f t="shared" si="139"/>
        <v>Specialty</v>
      </c>
      <c r="H1125" t="s">
        <v>948</v>
      </c>
      <c r="I1125" t="str">
        <f t="shared" si="140"/>
        <v>RETURN - 1st don of the week -STD</v>
      </c>
      <c r="J1125" t="s">
        <v>1113</v>
      </c>
      <c r="K1125" s="5">
        <v>45</v>
      </c>
      <c r="L1125" t="str">
        <f>Table_DataFromNL[[#This Row],[PROFILECODE]]&amp;"-"&amp;Table_DataFromNL[[#This Row],[RULENAME]]</f>
        <v>CP154-P CMV Standard</v>
      </c>
      <c r="M1125" t="str">
        <f t="shared" si="141"/>
        <v>CP154-P CMV Standard</v>
      </c>
      <c r="N1125" t="str">
        <f t="shared" si="142"/>
        <v>CP154-P CMV Standard</v>
      </c>
    </row>
    <row r="1126" spans="1:14" hidden="1" x14ac:dyDescent="0.45">
      <c r="A1126" t="str">
        <f t="shared" si="143"/>
        <v>CP154-P HBS Pre-Existing Standard</v>
      </c>
      <c r="B1126" t="s">
        <v>795</v>
      </c>
      <c r="C1126" t="str">
        <f t="shared" si="136"/>
        <v>Bradenton</v>
      </c>
      <c r="D1126" t="str">
        <f t="shared" si="137"/>
        <v>Y</v>
      </c>
      <c r="E1126" t="s">
        <v>1152</v>
      </c>
      <c r="F1126" t="str">
        <f t="shared" si="138"/>
        <v>P HBS Pre-Existing Standard</v>
      </c>
      <c r="G1126" t="str">
        <f t="shared" si="139"/>
        <v>Specialty</v>
      </c>
      <c r="H1126" t="s">
        <v>963</v>
      </c>
      <c r="I1126" t="str">
        <f t="shared" si="140"/>
        <v>RETURN - 1st don of the week -STD</v>
      </c>
      <c r="J1126" t="s">
        <v>1113</v>
      </c>
      <c r="K1126" s="5">
        <v>40</v>
      </c>
      <c r="L1126" t="str">
        <f>Table_DataFromNL[[#This Row],[PROFILECODE]]&amp;"-"&amp;Table_DataFromNL[[#This Row],[RULENAME]]</f>
        <v>CP154-P HBS Pre-Existing Standard</v>
      </c>
      <c r="M1126" t="str">
        <f t="shared" si="141"/>
        <v>CP154-P HBS Pre-Existing Standard</v>
      </c>
      <c r="N1126" t="str">
        <f t="shared" si="142"/>
        <v>CP154-P HBS Pre-Existing Standard</v>
      </c>
    </row>
    <row r="1127" spans="1:14" hidden="1" x14ac:dyDescent="0.45">
      <c r="A1127" t="str">
        <f t="shared" si="143"/>
        <v>CP154-P HBS Standard</v>
      </c>
      <c r="B1127" t="s">
        <v>795</v>
      </c>
      <c r="C1127" t="str">
        <f t="shared" si="136"/>
        <v>Bradenton</v>
      </c>
      <c r="D1127" t="str">
        <f t="shared" si="137"/>
        <v>Y</v>
      </c>
      <c r="E1127" t="s">
        <v>1152</v>
      </c>
      <c r="F1127" t="str">
        <f t="shared" si="138"/>
        <v>P HBS Standard</v>
      </c>
      <c r="G1127" t="str">
        <f t="shared" si="139"/>
        <v>Specialty</v>
      </c>
      <c r="H1127" t="s">
        <v>964</v>
      </c>
      <c r="I1127" t="str">
        <f t="shared" si="140"/>
        <v>RETURN - 1st don of the week -STD</v>
      </c>
      <c r="J1127" t="s">
        <v>1113</v>
      </c>
      <c r="K1127" s="5">
        <v>40</v>
      </c>
      <c r="L1127" t="str">
        <f>Table_DataFromNL[[#This Row],[PROFILECODE]]&amp;"-"&amp;Table_DataFromNL[[#This Row],[RULENAME]]</f>
        <v>CP154-P HBS Standard</v>
      </c>
      <c r="M1127" t="str">
        <f t="shared" si="141"/>
        <v>CP154-P HBS Standard</v>
      </c>
      <c r="N1127" t="str">
        <f t="shared" si="142"/>
        <v>CP154-P HBS Standard</v>
      </c>
    </row>
    <row r="1128" spans="1:14" hidden="1" x14ac:dyDescent="0.45">
      <c r="A1128" t="str">
        <f t="shared" si="143"/>
        <v>CP154-RETURN - 1st don of the week -STD</v>
      </c>
      <c r="B1128" t="s">
        <v>795</v>
      </c>
      <c r="C1128" t="str">
        <f t="shared" si="136"/>
        <v>Bradenton</v>
      </c>
      <c r="D1128" t="str">
        <f t="shared" si="137"/>
        <v>Y</v>
      </c>
      <c r="E1128" t="s">
        <v>1152</v>
      </c>
      <c r="F1128" t="str">
        <f t="shared" si="138"/>
        <v>RETURN - 1st don of the week -STD</v>
      </c>
      <c r="G1128" t="str">
        <f t="shared" si="139"/>
        <v>Marketing</v>
      </c>
      <c r="H1128" t="s">
        <v>1114</v>
      </c>
      <c r="I1128">
        <f t="shared" si="140"/>
        <v>0</v>
      </c>
      <c r="J1128" t="s">
        <v>1113</v>
      </c>
      <c r="K1128" s="5">
        <v>40</v>
      </c>
      <c r="L1128" t="str">
        <f>Table_DataFromNL[[#This Row],[PROFILECODE]]&amp;"-"&amp;Table_DataFromNL[[#This Row],[RULENAME]]</f>
        <v>CP154-P NSP NONEU Standard</v>
      </c>
      <c r="M1128" t="str">
        <f t="shared" si="141"/>
        <v>CP154-RETURN - 1st don of the week -STD</v>
      </c>
      <c r="N1128" t="e">
        <f t="shared" si="142"/>
        <v>#N/A</v>
      </c>
    </row>
    <row r="1129" spans="1:14" hidden="1" x14ac:dyDescent="0.45">
      <c r="A1129" t="str">
        <f t="shared" si="143"/>
        <v>CP154-RETURN - 1st don of the week -STD</v>
      </c>
      <c r="B1129" t="s">
        <v>795</v>
      </c>
      <c r="C1129" t="str">
        <f t="shared" si="136"/>
        <v>Bradenton</v>
      </c>
      <c r="D1129" t="str">
        <f t="shared" si="137"/>
        <v>Y</v>
      </c>
      <c r="E1129" t="s">
        <v>1152</v>
      </c>
      <c r="F1129" t="str">
        <f t="shared" si="138"/>
        <v>RETURN - 1st don of the week -STD</v>
      </c>
      <c r="G1129" t="str">
        <f t="shared" si="139"/>
        <v>Marketing</v>
      </c>
      <c r="H1129" t="s">
        <v>1115</v>
      </c>
      <c r="I1129">
        <f t="shared" si="140"/>
        <v>23</v>
      </c>
      <c r="J1129" t="s">
        <v>1113</v>
      </c>
      <c r="K1129" s="5">
        <v>40</v>
      </c>
      <c r="L1129" t="str">
        <f>Table_DataFromNL[[#This Row],[PROFILECODE]]&amp;"-"&amp;Table_DataFromNL[[#This Row],[RULENAME]]</f>
        <v>CP154-P NSP NS Standard</v>
      </c>
      <c r="M1129" t="str">
        <f t="shared" si="141"/>
        <v>CP154-RETURN - 1st don of the week -STD</v>
      </c>
      <c r="N1129" t="e">
        <f t="shared" si="142"/>
        <v>#N/A</v>
      </c>
    </row>
    <row r="1130" spans="1:14" hidden="1" x14ac:dyDescent="0.45">
      <c r="A1130" t="str">
        <f t="shared" si="143"/>
        <v>CP154-P Normal Source PL Standard</v>
      </c>
      <c r="B1130" t="s">
        <v>795</v>
      </c>
      <c r="C1130" t="str">
        <f t="shared" si="136"/>
        <v>Bradenton</v>
      </c>
      <c r="D1130" t="str">
        <f t="shared" si="137"/>
        <v>Y</v>
      </c>
      <c r="E1130" t="s">
        <v>1152</v>
      </c>
      <c r="F1130" t="str">
        <f t="shared" si="138"/>
        <v>P Normal Source PL Standard</v>
      </c>
      <c r="G1130" t="str">
        <f t="shared" si="139"/>
        <v>Marketing</v>
      </c>
      <c r="H1130" t="s">
        <v>1033</v>
      </c>
      <c r="I1130">
        <f t="shared" si="140"/>
        <v>0</v>
      </c>
      <c r="J1130" t="s">
        <v>1113</v>
      </c>
      <c r="K1130" s="5">
        <v>40</v>
      </c>
      <c r="L1130" t="str">
        <f>Table_DataFromNL[[#This Row],[PROFILECODE]]&amp;"-"&amp;Table_DataFromNL[[#This Row],[RULENAME]]</f>
        <v>CP154-P Normal Source PL Standard</v>
      </c>
      <c r="M1130" t="e">
        <f t="shared" si="141"/>
        <v>#N/A</v>
      </c>
      <c r="N1130" t="e">
        <f t="shared" si="142"/>
        <v>#N/A</v>
      </c>
    </row>
    <row r="1131" spans="1:14" hidden="1" x14ac:dyDescent="0.45">
      <c r="A1131" t="str">
        <f t="shared" si="143"/>
        <v>CP154-P RSV Pre-Existing Standard</v>
      </c>
      <c r="B1131" t="s">
        <v>795</v>
      </c>
      <c r="C1131" t="str">
        <f t="shared" si="136"/>
        <v>Bradenton</v>
      </c>
      <c r="D1131" t="str">
        <f t="shared" si="137"/>
        <v>Y</v>
      </c>
      <c r="E1131" t="s">
        <v>1152</v>
      </c>
      <c r="F1131" t="str">
        <f t="shared" si="138"/>
        <v>P RSV Pre-Existing Standard</v>
      </c>
      <c r="G1131" t="str">
        <f t="shared" si="139"/>
        <v>Specialty</v>
      </c>
      <c r="H1131" t="s">
        <v>955</v>
      </c>
      <c r="I1131" t="str">
        <f t="shared" si="140"/>
        <v>RETURN - 1st don of the week -STD</v>
      </c>
      <c r="J1131" t="s">
        <v>1113</v>
      </c>
      <c r="K1131" s="5">
        <v>40</v>
      </c>
      <c r="L1131" t="str">
        <f>Table_DataFromNL[[#This Row],[PROFILECODE]]&amp;"-"&amp;Table_DataFromNL[[#This Row],[RULENAME]]</f>
        <v>CP154-P RSV Pre-Existing Standard</v>
      </c>
      <c r="M1131" t="str">
        <f t="shared" si="141"/>
        <v>CP154-P RSV Pre-Existing Standard</v>
      </c>
      <c r="N1131" t="str">
        <f t="shared" si="142"/>
        <v>CP154-P RSV Pre-Existing Standard</v>
      </c>
    </row>
    <row r="1132" spans="1:14" hidden="1" x14ac:dyDescent="0.45">
      <c r="A1132" t="str">
        <f t="shared" si="143"/>
        <v>CP154-P VZV Standard</v>
      </c>
      <c r="B1132" t="s">
        <v>795</v>
      </c>
      <c r="C1132" t="str">
        <f t="shared" si="136"/>
        <v>Bradenton</v>
      </c>
      <c r="D1132" t="str">
        <f t="shared" si="137"/>
        <v>Y</v>
      </c>
      <c r="E1132" t="s">
        <v>1152</v>
      </c>
      <c r="F1132" t="str">
        <f t="shared" si="138"/>
        <v>P VZV Standard</v>
      </c>
      <c r="G1132" t="str">
        <f t="shared" si="139"/>
        <v>Specialty</v>
      </c>
      <c r="H1132" t="s">
        <v>971</v>
      </c>
      <c r="I1132" t="str">
        <f t="shared" si="140"/>
        <v>RETURN - 1st don of the week -STD</v>
      </c>
      <c r="J1132" t="s">
        <v>1113</v>
      </c>
      <c r="K1132" s="5">
        <v>50</v>
      </c>
      <c r="L1132" t="str">
        <f>Table_DataFromNL[[#This Row],[PROFILECODE]]&amp;"-"&amp;Table_DataFromNL[[#This Row],[RULENAME]]</f>
        <v>CP154-P VZV Standard</v>
      </c>
      <c r="M1132" t="str">
        <f t="shared" si="141"/>
        <v>CP154-P VZV Standard</v>
      </c>
      <c r="N1132" t="str">
        <f t="shared" si="142"/>
        <v>CP154-P VZV Standard</v>
      </c>
    </row>
    <row r="1133" spans="1:14" hidden="1" x14ac:dyDescent="0.45">
      <c r="A1133" t="str">
        <f t="shared" si="143"/>
        <v>CP154-P Vaccinia Standard</v>
      </c>
      <c r="B1133" t="s">
        <v>795</v>
      </c>
      <c r="C1133" t="str">
        <f t="shared" si="136"/>
        <v>Bradenton</v>
      </c>
      <c r="D1133" t="str">
        <f t="shared" si="137"/>
        <v>Y</v>
      </c>
      <c r="E1133" t="s">
        <v>1152</v>
      </c>
      <c r="F1133" t="str">
        <f t="shared" si="138"/>
        <v>P Vaccinia Standard</v>
      </c>
      <c r="G1133" t="str">
        <f t="shared" si="139"/>
        <v>Specialty</v>
      </c>
      <c r="H1133" t="s">
        <v>956</v>
      </c>
      <c r="I1133">
        <f t="shared" si="140"/>
        <v>0</v>
      </c>
      <c r="J1133" t="s">
        <v>1113</v>
      </c>
      <c r="K1133" s="5">
        <v>100</v>
      </c>
      <c r="L1133" t="str">
        <f>Table_DataFromNL[[#This Row],[PROFILECODE]]&amp;"-"&amp;Table_DataFromNL[[#This Row],[RULENAME]]</f>
        <v>CP154-P Vaccinia Standard</v>
      </c>
      <c r="M1133" t="str">
        <f t="shared" si="141"/>
        <v>CP154-P Vaccinia Standard</v>
      </c>
      <c r="N1133" t="str">
        <f t="shared" si="142"/>
        <v>CP154-P Vaccinia Standard</v>
      </c>
    </row>
    <row r="1134" spans="1:14" hidden="1" x14ac:dyDescent="0.45">
      <c r="A1134" t="str">
        <f t="shared" si="143"/>
        <v>CP154-PVZV Pre-Existing Standard</v>
      </c>
      <c r="B1134" t="s">
        <v>795</v>
      </c>
      <c r="C1134" t="str">
        <f t="shared" si="136"/>
        <v>Bradenton</v>
      </c>
      <c r="D1134" t="str">
        <f t="shared" si="137"/>
        <v>Y</v>
      </c>
      <c r="E1134" t="s">
        <v>1152</v>
      </c>
      <c r="F1134" t="str">
        <f t="shared" si="138"/>
        <v>PVZV Pre-Existing Standard</v>
      </c>
      <c r="G1134" t="str">
        <f t="shared" si="139"/>
        <v>Specialty</v>
      </c>
      <c r="H1134" t="s">
        <v>972</v>
      </c>
      <c r="I1134" t="str">
        <f t="shared" si="140"/>
        <v>RETURN - 1st don of the week -STD</v>
      </c>
      <c r="J1134" t="s">
        <v>1113</v>
      </c>
      <c r="K1134" s="5">
        <v>50</v>
      </c>
      <c r="L1134" t="str">
        <f>Table_DataFromNL[[#This Row],[PROFILECODE]]&amp;"-"&amp;Table_DataFromNL[[#This Row],[RULENAME]]</f>
        <v>CP154-PVZV Pre-Existing Standard</v>
      </c>
      <c r="M1134" t="str">
        <f t="shared" si="141"/>
        <v>CP154-PVZV Pre-Existing Standard</v>
      </c>
      <c r="N1134" t="str">
        <f t="shared" si="142"/>
        <v>CP154-PVZV Pre-Existing Standard</v>
      </c>
    </row>
    <row r="1135" spans="1:14" hidden="1" x14ac:dyDescent="0.45">
      <c r="A1135" t="str">
        <f t="shared" si="143"/>
        <v>CP177-1st Responder-Medical</v>
      </c>
      <c r="B1135" t="s">
        <v>605</v>
      </c>
      <c r="C1135" t="str">
        <f t="shared" si="136"/>
        <v>Bowling Green</v>
      </c>
      <c r="D1135" t="str">
        <f t="shared" si="137"/>
        <v>Y</v>
      </c>
      <c r="E1135" t="s">
        <v>1153</v>
      </c>
      <c r="F1135" t="str">
        <f t="shared" si="138"/>
        <v>1st Responder-Medical</v>
      </c>
      <c r="G1135">
        <f t="shared" si="139"/>
        <v>0</v>
      </c>
      <c r="H1135" t="s">
        <v>1053</v>
      </c>
      <c r="I1135">
        <f t="shared" si="140"/>
        <v>0</v>
      </c>
      <c r="J1135" t="s">
        <v>1054</v>
      </c>
      <c r="K1135" s="5">
        <v>5</v>
      </c>
      <c r="L1135" t="str">
        <f>Table_DataFromNL[[#This Row],[PROFILECODE]]&amp;"-"&amp;Table_DataFromNL[[#This Row],[RULENAME]]</f>
        <v>CP177-1st Responder-Medical</v>
      </c>
      <c r="M1135" t="e">
        <f t="shared" si="141"/>
        <v>#N/A</v>
      </c>
      <c r="N1135" t="e">
        <f t="shared" si="142"/>
        <v>#N/A</v>
      </c>
    </row>
    <row r="1136" spans="1:14" x14ac:dyDescent="0.45">
      <c r="A1136" t="str">
        <f t="shared" si="143"/>
        <v>CP177-2X Week Anti-D Pre-Existing</v>
      </c>
      <c r="B1136" t="s">
        <v>605</v>
      </c>
      <c r="C1136" t="str">
        <f t="shared" si="136"/>
        <v>Bowling Green</v>
      </c>
      <c r="D1136" t="str">
        <f t="shared" si="137"/>
        <v>Y</v>
      </c>
      <c r="E1136" t="s">
        <v>1153</v>
      </c>
      <c r="F1136" t="str">
        <f t="shared" si="138"/>
        <v>2X Week Anti-D Pre-Existing</v>
      </c>
      <c r="G1136" t="str">
        <f t="shared" si="139"/>
        <v>Specialty</v>
      </c>
      <c r="H1136" t="s">
        <v>942</v>
      </c>
      <c r="I1136" t="str">
        <f t="shared" si="140"/>
        <v>RETURN - 2nd don of the week -BONUS</v>
      </c>
      <c r="J1136" t="s">
        <v>1054</v>
      </c>
      <c r="K1136" s="5">
        <v>80</v>
      </c>
      <c r="L1136" t="str">
        <f>Table_DataFromNL[[#This Row],[PROFILECODE]]&amp;"-"&amp;Table_DataFromNL[[#This Row],[RULENAME]]</f>
        <v>CP177-2X Week Anti-D Pre-Existing</v>
      </c>
      <c r="M1136" t="str">
        <f t="shared" si="141"/>
        <v>CP177-2X Week Anti-D Pre-Existing</v>
      </c>
      <c r="N1136" t="str">
        <f t="shared" si="142"/>
        <v>CP177-2X Week Anti-D Pre-Existing</v>
      </c>
    </row>
    <row r="1137" spans="1:14" hidden="1" x14ac:dyDescent="0.45">
      <c r="A1137" t="str">
        <f t="shared" si="143"/>
        <v>CP177-2X Week P Anti-D</v>
      </c>
      <c r="B1137" t="s">
        <v>605</v>
      </c>
      <c r="C1137" t="str">
        <f t="shared" si="136"/>
        <v>Bowling Green</v>
      </c>
      <c r="D1137" t="str">
        <f t="shared" si="137"/>
        <v>Y</v>
      </c>
      <c r="E1137" t="s">
        <v>1153</v>
      </c>
      <c r="F1137" t="str">
        <f t="shared" si="138"/>
        <v>2X Week P Anti-D</v>
      </c>
      <c r="G1137" t="str">
        <f t="shared" si="139"/>
        <v>Specialty</v>
      </c>
      <c r="H1137" t="s">
        <v>943</v>
      </c>
      <c r="I1137" t="str">
        <f t="shared" si="140"/>
        <v>RETURN - 2nd don of the week -BONUS</v>
      </c>
      <c r="J1137" t="s">
        <v>1054</v>
      </c>
      <c r="K1137" s="5">
        <v>80</v>
      </c>
      <c r="L1137" t="str">
        <f>Table_DataFromNL[[#This Row],[PROFILECODE]]&amp;"-"&amp;Table_DataFromNL[[#This Row],[RULENAME]]</f>
        <v>CP177-2X Week P Anti-D</v>
      </c>
      <c r="M1137" t="str">
        <f t="shared" si="141"/>
        <v>CP177-2X Week P Anti-D</v>
      </c>
      <c r="N1137" t="str">
        <f t="shared" si="142"/>
        <v>CP177-2X Week P Anti-D</v>
      </c>
    </row>
    <row r="1138" spans="1:14" hidden="1" x14ac:dyDescent="0.45">
      <c r="A1138" t="str">
        <f t="shared" si="143"/>
        <v>CP177-2X Week P HBS Pre-Existing</v>
      </c>
      <c r="B1138" t="s">
        <v>605</v>
      </c>
      <c r="C1138" t="str">
        <f t="shared" si="136"/>
        <v>Bowling Green</v>
      </c>
      <c r="D1138" t="str">
        <f t="shared" si="137"/>
        <v>Y</v>
      </c>
      <c r="E1138" t="s">
        <v>1153</v>
      </c>
      <c r="F1138" t="str">
        <f t="shared" si="138"/>
        <v>2X Week P HBS Pre-Existing</v>
      </c>
      <c r="G1138" t="str">
        <f t="shared" si="139"/>
        <v>Specialty</v>
      </c>
      <c r="H1138" t="s">
        <v>962</v>
      </c>
      <c r="I1138" t="str">
        <f t="shared" si="140"/>
        <v>RETURN - 2nd don of the week -BONUS</v>
      </c>
      <c r="J1138" t="s">
        <v>1054</v>
      </c>
      <c r="K1138" s="5">
        <v>20</v>
      </c>
      <c r="L1138" t="str">
        <f>Table_DataFromNL[[#This Row],[PROFILECODE]]&amp;"-"&amp;Table_DataFromNL[[#This Row],[RULENAME]]</f>
        <v>CP177-2X Week P HBS Pre-Existing</v>
      </c>
      <c r="M1138" t="str">
        <f t="shared" si="141"/>
        <v>CP177-2X Week P HBS Pre-Existing</v>
      </c>
      <c r="N1138" t="str">
        <f t="shared" si="142"/>
        <v>CP177-2X Week P HBS Pre-Existing</v>
      </c>
    </row>
    <row r="1139" spans="1:14" hidden="1" x14ac:dyDescent="0.45">
      <c r="A1139" t="str">
        <f t="shared" si="143"/>
        <v>CP177-2X Week P HBS TWINRX</v>
      </c>
      <c r="B1139" t="s">
        <v>605</v>
      </c>
      <c r="C1139" t="str">
        <f t="shared" si="136"/>
        <v>Bowling Green</v>
      </c>
      <c r="D1139" t="str">
        <f t="shared" si="137"/>
        <v>Y</v>
      </c>
      <c r="E1139" t="s">
        <v>1153</v>
      </c>
      <c r="F1139" t="str">
        <f t="shared" si="138"/>
        <v>2X Week P HBS TWINRX</v>
      </c>
      <c r="G1139" t="str">
        <f t="shared" si="139"/>
        <v>Specialty</v>
      </c>
      <c r="H1139" t="s">
        <v>983</v>
      </c>
      <c r="I1139" t="str">
        <f t="shared" si="140"/>
        <v>RETURN - 2nd don of the week -BONUS</v>
      </c>
      <c r="J1139" t="s">
        <v>1054</v>
      </c>
      <c r="K1139" s="5">
        <v>20</v>
      </c>
      <c r="L1139" t="str">
        <f>Table_DataFromNL[[#This Row],[PROFILECODE]]&amp;"-"&amp;Table_DataFromNL[[#This Row],[RULENAME]]</f>
        <v>CP177-2X Week P HBS TWINRX</v>
      </c>
      <c r="M1139" t="str">
        <f t="shared" si="141"/>
        <v>CP177-2X Week P HBS TWINRX</v>
      </c>
      <c r="N1139" t="str">
        <f t="shared" si="142"/>
        <v>CP177-2X Week P HBS TWINRX</v>
      </c>
    </row>
    <row r="1140" spans="1:14" hidden="1" x14ac:dyDescent="0.45">
      <c r="A1140" t="str">
        <f t="shared" si="143"/>
        <v>CP177-RETURN - 2nd don of the week -BONUS</v>
      </c>
      <c r="B1140" t="s">
        <v>605</v>
      </c>
      <c r="C1140" t="str">
        <f t="shared" si="136"/>
        <v>Bowling Green</v>
      </c>
      <c r="D1140" t="str">
        <f t="shared" si="137"/>
        <v>Y</v>
      </c>
      <c r="E1140" t="s">
        <v>1153</v>
      </c>
      <c r="F1140" t="str">
        <f t="shared" si="138"/>
        <v>RETURN - 2nd don of the week -BONUS</v>
      </c>
      <c r="G1140" t="str">
        <f t="shared" si="139"/>
        <v>Marketing</v>
      </c>
      <c r="H1140" t="s">
        <v>1055</v>
      </c>
      <c r="I1140">
        <f t="shared" si="140"/>
        <v>26</v>
      </c>
      <c r="J1140" t="s">
        <v>1054</v>
      </c>
      <c r="K1140" s="5">
        <v>20</v>
      </c>
      <c r="L1140" t="str">
        <f>Table_DataFromNL[[#This Row],[PROFILECODE]]&amp;"-"&amp;Table_DataFromNL[[#This Row],[RULENAME]]</f>
        <v>CP177-2X Week P NSP NS</v>
      </c>
      <c r="M1140" t="str">
        <f t="shared" si="141"/>
        <v>CP177-RETURN - 2nd don of the week -BONUS</v>
      </c>
      <c r="N1140" t="e">
        <f t="shared" si="142"/>
        <v>#N/A</v>
      </c>
    </row>
    <row r="1141" spans="1:14" hidden="1" x14ac:dyDescent="0.45">
      <c r="A1141" t="str">
        <f t="shared" si="143"/>
        <v>CP177-RETURN - 2nd don of the week -BONUS</v>
      </c>
      <c r="B1141" t="s">
        <v>605</v>
      </c>
      <c r="C1141" t="str">
        <f t="shared" si="136"/>
        <v>Bowling Green</v>
      </c>
      <c r="D1141" t="str">
        <f t="shared" si="137"/>
        <v>Y</v>
      </c>
      <c r="E1141" t="s">
        <v>1153</v>
      </c>
      <c r="F1141" t="str">
        <f t="shared" si="138"/>
        <v>RETURN - 2nd don of the week -BONUS</v>
      </c>
      <c r="G1141" t="str">
        <f t="shared" si="139"/>
        <v>Marketing</v>
      </c>
      <c r="H1141" t="s">
        <v>1056</v>
      </c>
      <c r="I1141" t="str">
        <f t="shared" si="140"/>
        <v>RETURN - 2nd don of the week -BONUS</v>
      </c>
      <c r="J1141" t="s">
        <v>1054</v>
      </c>
      <c r="K1141" s="5">
        <v>20</v>
      </c>
      <c r="L1141" t="str">
        <f>Table_DataFromNL[[#This Row],[PROFILECODE]]&amp;"-"&amp;Table_DataFromNL[[#This Row],[RULENAME]]</f>
        <v>CP177-2X Week P NSP Non EU</v>
      </c>
      <c r="M1141" t="str">
        <f t="shared" si="141"/>
        <v>CP177-RETURN - 2nd don of the week -BONUS</v>
      </c>
      <c r="N1141" t="e">
        <f t="shared" si="142"/>
        <v>#N/A</v>
      </c>
    </row>
    <row r="1142" spans="1:14" hidden="1" x14ac:dyDescent="0.45">
      <c r="A1142" t="str">
        <f t="shared" si="143"/>
        <v>CP177-2X Week P Normal Source PL</v>
      </c>
      <c r="B1142" t="s">
        <v>605</v>
      </c>
      <c r="C1142" t="str">
        <f t="shared" si="136"/>
        <v>Bowling Green</v>
      </c>
      <c r="D1142" t="str">
        <f t="shared" si="137"/>
        <v>Y</v>
      </c>
      <c r="E1142" t="s">
        <v>1153</v>
      </c>
      <c r="F1142" t="str">
        <f t="shared" si="138"/>
        <v>2X Week P Normal Source PL</v>
      </c>
      <c r="G1142" t="str">
        <f t="shared" si="139"/>
        <v>Specialty</v>
      </c>
      <c r="H1142" t="s">
        <v>1026</v>
      </c>
      <c r="I1142" t="str">
        <f t="shared" si="140"/>
        <v>RETURN - 2nd don of the week -BONUS</v>
      </c>
      <c r="J1142" t="s">
        <v>1054</v>
      </c>
      <c r="K1142" s="5">
        <v>20</v>
      </c>
      <c r="L1142" t="str">
        <f>Table_DataFromNL[[#This Row],[PROFILECODE]]&amp;"-"&amp;Table_DataFromNL[[#This Row],[RULENAME]]</f>
        <v>CP177-2X Week P Normal Source PL</v>
      </c>
      <c r="M1142" t="e">
        <f t="shared" si="141"/>
        <v>#N/A</v>
      </c>
      <c r="N1142" t="e">
        <f t="shared" si="142"/>
        <v>#N/A</v>
      </c>
    </row>
    <row r="1143" spans="1:14" hidden="1" x14ac:dyDescent="0.45">
      <c r="A1143" t="str">
        <f t="shared" si="143"/>
        <v>CP177-2X Week P RSV Pre-Existing</v>
      </c>
      <c r="B1143" t="s">
        <v>605</v>
      </c>
      <c r="C1143" t="str">
        <f t="shared" si="136"/>
        <v>Bowling Green</v>
      </c>
      <c r="D1143" t="str">
        <f t="shared" si="137"/>
        <v>Y</v>
      </c>
      <c r="E1143" t="s">
        <v>1153</v>
      </c>
      <c r="F1143" t="str">
        <f t="shared" si="138"/>
        <v>2X Week P RSV Pre-Existing</v>
      </c>
      <c r="G1143" t="str">
        <f t="shared" si="139"/>
        <v>Specialty</v>
      </c>
      <c r="H1143" t="s">
        <v>945</v>
      </c>
      <c r="I1143" t="str">
        <f t="shared" si="140"/>
        <v>RETURN - 2nd don of the week -BONUS</v>
      </c>
      <c r="J1143" t="s">
        <v>1054</v>
      </c>
      <c r="K1143" s="5">
        <v>30</v>
      </c>
      <c r="L1143" t="str">
        <f>Table_DataFromNL[[#This Row],[PROFILECODE]]&amp;"-"&amp;Table_DataFromNL[[#This Row],[RULENAME]]</f>
        <v>CP177-2X Week P RSV Pre-Existing</v>
      </c>
      <c r="M1143" t="str">
        <f t="shared" si="141"/>
        <v>CP177-2X Week P RSV Pre-Existing</v>
      </c>
      <c r="N1143" t="str">
        <f t="shared" si="142"/>
        <v>CP177-2X Week P RSV Pre-Existing</v>
      </c>
    </row>
    <row r="1144" spans="1:14" hidden="1" x14ac:dyDescent="0.45">
      <c r="A1144" t="str">
        <f t="shared" si="143"/>
        <v>CP177-2X Week P VZV Pre-Existing</v>
      </c>
      <c r="B1144" t="s">
        <v>605</v>
      </c>
      <c r="C1144" t="str">
        <f t="shared" si="136"/>
        <v>Bowling Green</v>
      </c>
      <c r="D1144" t="str">
        <f t="shared" si="137"/>
        <v>Y</v>
      </c>
      <c r="E1144" t="s">
        <v>1153</v>
      </c>
      <c r="F1144" t="str">
        <f t="shared" si="138"/>
        <v>2X Week P VZV Pre-Existing</v>
      </c>
      <c r="G1144" t="str">
        <f t="shared" si="139"/>
        <v>Specialty</v>
      </c>
      <c r="H1144" t="s">
        <v>968</v>
      </c>
      <c r="I1144" t="str">
        <f t="shared" si="140"/>
        <v>RETURN - 2nd don of the week -BONUS</v>
      </c>
      <c r="J1144" t="s">
        <v>1054</v>
      </c>
      <c r="K1144" s="5">
        <v>20</v>
      </c>
      <c r="L1144" t="str">
        <f>Table_DataFromNL[[#This Row],[PROFILECODE]]&amp;"-"&amp;Table_DataFromNL[[#This Row],[RULENAME]]</f>
        <v>CP177-2X Week P VZV Pre-Existing</v>
      </c>
      <c r="M1144" t="str">
        <f t="shared" si="141"/>
        <v>CP177-2X Week P VZV Pre-Existing</v>
      </c>
      <c r="N1144" t="str">
        <f t="shared" si="142"/>
        <v>CP177-2X Week P VZV Pre-Existing</v>
      </c>
    </row>
    <row r="1145" spans="1:14" hidden="1" x14ac:dyDescent="0.45">
      <c r="A1145" t="str">
        <f t="shared" si="143"/>
        <v>CP177-RETURN - 5th don of the month -BONUS</v>
      </c>
      <c r="B1145" t="s">
        <v>605</v>
      </c>
      <c r="C1145" t="str">
        <f t="shared" si="136"/>
        <v>Bowling Green</v>
      </c>
      <c r="D1145" t="str">
        <f t="shared" si="137"/>
        <v>Y</v>
      </c>
      <c r="E1145" t="s">
        <v>1153</v>
      </c>
      <c r="F1145" t="str">
        <f t="shared" si="138"/>
        <v>RETURN - 5th don of the month -BONUS</v>
      </c>
      <c r="G1145" t="str">
        <f t="shared" si="139"/>
        <v>Marketing</v>
      </c>
      <c r="H1145" t="s">
        <v>1057</v>
      </c>
      <c r="I1145">
        <f t="shared" si="140"/>
        <v>27</v>
      </c>
      <c r="J1145" t="s">
        <v>1054</v>
      </c>
      <c r="K1145" s="5">
        <v>20</v>
      </c>
      <c r="L1145" t="str">
        <f>Table_DataFromNL[[#This Row],[PROFILECODE]]&amp;"-"&amp;Table_DataFromNL[[#This Row],[RULENAME]]</f>
        <v>CP177-5X Month</v>
      </c>
      <c r="M1145" t="str">
        <f t="shared" si="141"/>
        <v>CP177-RETURN - 5th don of the month -BONUS</v>
      </c>
      <c r="N1145" t="e">
        <f t="shared" si="142"/>
        <v>#N/A</v>
      </c>
    </row>
    <row r="1146" spans="1:14" hidden="1" x14ac:dyDescent="0.45">
      <c r="A1146" t="str">
        <f t="shared" si="143"/>
        <v>CP177-RETURN - 6th don of the month -BONUS</v>
      </c>
      <c r="B1146" t="s">
        <v>605</v>
      </c>
      <c r="C1146" t="str">
        <f t="shared" si="136"/>
        <v>Bowling Green</v>
      </c>
      <c r="D1146" t="str">
        <f t="shared" si="137"/>
        <v>Y</v>
      </c>
      <c r="E1146" t="s">
        <v>1153</v>
      </c>
      <c r="F1146" t="str">
        <f t="shared" si="138"/>
        <v>RETURN - 6th don of the month -BONUS</v>
      </c>
      <c r="G1146" t="str">
        <f t="shared" si="139"/>
        <v>Marketing</v>
      </c>
      <c r="H1146" t="s">
        <v>1058</v>
      </c>
      <c r="I1146">
        <f t="shared" si="140"/>
        <v>28</v>
      </c>
      <c r="J1146" t="s">
        <v>1054</v>
      </c>
      <c r="K1146" s="5">
        <v>20</v>
      </c>
      <c r="L1146" t="str">
        <f>Table_DataFromNL[[#This Row],[PROFILECODE]]&amp;"-"&amp;Table_DataFromNL[[#This Row],[RULENAME]]</f>
        <v>CP177-6X Month</v>
      </c>
      <c r="M1146" t="str">
        <f t="shared" si="141"/>
        <v>CP177-RETURN - 6th don of the month -BONUS</v>
      </c>
      <c r="N1146" t="e">
        <f t="shared" si="142"/>
        <v>#N/A</v>
      </c>
    </row>
    <row r="1147" spans="1:14" hidden="1" x14ac:dyDescent="0.45">
      <c r="A1147" t="str">
        <f t="shared" si="143"/>
        <v>CP177-RETURN - 7th don of the month -BONUS</v>
      </c>
      <c r="B1147" t="s">
        <v>605</v>
      </c>
      <c r="C1147" t="str">
        <f t="shared" si="136"/>
        <v>Bowling Green</v>
      </c>
      <c r="D1147" t="str">
        <f t="shared" si="137"/>
        <v>Y</v>
      </c>
      <c r="E1147" t="s">
        <v>1153</v>
      </c>
      <c r="F1147" t="str">
        <f t="shared" si="138"/>
        <v>RETURN - 7th don of the month -BONUS</v>
      </c>
      <c r="G1147" t="str">
        <f t="shared" si="139"/>
        <v>Marketing</v>
      </c>
      <c r="H1147" t="s">
        <v>1122</v>
      </c>
      <c r="I1147">
        <f t="shared" si="140"/>
        <v>29</v>
      </c>
      <c r="J1147" t="s">
        <v>1054</v>
      </c>
      <c r="K1147" s="5">
        <v>10</v>
      </c>
      <c r="L1147" t="str">
        <f>Table_DataFromNL[[#This Row],[PROFILECODE]]&amp;"-"&amp;Table_DataFromNL[[#This Row],[RULENAME]]</f>
        <v>CP177-7X Month</v>
      </c>
      <c r="M1147" t="str">
        <f t="shared" si="141"/>
        <v>CP177-RETURN - 7th don of the month -BONUS</v>
      </c>
      <c r="N1147" t="e">
        <f t="shared" si="142"/>
        <v>#N/A</v>
      </c>
    </row>
    <row r="1148" spans="1:14" hidden="1" x14ac:dyDescent="0.45">
      <c r="A1148" t="str">
        <f t="shared" si="143"/>
        <v>CP177-CRM_LAPSEDONOR_25_twice</v>
      </c>
      <c r="B1148" t="s">
        <v>605</v>
      </c>
      <c r="C1148" t="str">
        <f t="shared" si="136"/>
        <v>Bowling Green</v>
      </c>
      <c r="D1148" t="str">
        <f t="shared" si="137"/>
        <v>Y</v>
      </c>
      <c r="E1148" t="s">
        <v>1153</v>
      </c>
      <c r="F1148" t="str">
        <f t="shared" si="138"/>
        <v>CRM_LAPSEDONOR_25_twice</v>
      </c>
      <c r="G1148">
        <f t="shared" si="139"/>
        <v>0</v>
      </c>
      <c r="H1148" t="s">
        <v>1059</v>
      </c>
      <c r="I1148">
        <f t="shared" si="140"/>
        <v>0</v>
      </c>
      <c r="J1148" t="s">
        <v>1054</v>
      </c>
      <c r="K1148" s="5">
        <v>25</v>
      </c>
      <c r="L1148" t="str">
        <f>Table_DataFromNL[[#This Row],[PROFILECODE]]&amp;"-"&amp;Table_DataFromNL[[#This Row],[RULENAME]]</f>
        <v>CP177-CRM_LAPSEDONOR_25_twice</v>
      </c>
      <c r="M1148" t="e">
        <f t="shared" si="141"/>
        <v>#N/A</v>
      </c>
      <c r="N1148" t="e">
        <f t="shared" si="142"/>
        <v>#N/A</v>
      </c>
    </row>
    <row r="1149" spans="1:14" hidden="1" x14ac:dyDescent="0.45">
      <c r="A1149" t="str">
        <f t="shared" si="143"/>
        <v>CP177-CRM_LAPSEDONOR_50_twice</v>
      </c>
      <c r="B1149" t="s">
        <v>605</v>
      </c>
      <c r="C1149" t="str">
        <f t="shared" si="136"/>
        <v>Bowling Green</v>
      </c>
      <c r="D1149" t="str">
        <f t="shared" si="137"/>
        <v>Y</v>
      </c>
      <c r="E1149" t="s">
        <v>1153</v>
      </c>
      <c r="F1149" t="str">
        <f t="shared" si="138"/>
        <v>CRM_LAPSEDONOR_50_twice</v>
      </c>
      <c r="G1149">
        <f t="shared" si="139"/>
        <v>0</v>
      </c>
      <c r="H1149" t="s">
        <v>1060</v>
      </c>
      <c r="I1149">
        <f t="shared" si="140"/>
        <v>0</v>
      </c>
      <c r="J1149" t="s">
        <v>1054</v>
      </c>
      <c r="K1149" s="5">
        <v>50</v>
      </c>
      <c r="L1149" t="str">
        <f>Table_DataFromNL[[#This Row],[PROFILECODE]]&amp;"-"&amp;Table_DataFromNL[[#This Row],[RULENAME]]</f>
        <v>CP177-CRM_LAPSEDONOR_50_twice</v>
      </c>
      <c r="M1149" t="e">
        <f t="shared" si="141"/>
        <v>#N/A</v>
      </c>
      <c r="N1149" t="e">
        <f t="shared" si="142"/>
        <v>#N/A</v>
      </c>
    </row>
    <row r="1150" spans="1:14" hidden="1" x14ac:dyDescent="0.45">
      <c r="A1150" t="str">
        <f t="shared" si="143"/>
        <v>CP177-CRM_LAPSEDONOR_75_twice</v>
      </c>
      <c r="B1150" t="s">
        <v>605</v>
      </c>
      <c r="C1150" t="str">
        <f t="shared" si="136"/>
        <v>Bowling Green</v>
      </c>
      <c r="D1150" t="str">
        <f t="shared" si="137"/>
        <v>Y</v>
      </c>
      <c r="E1150" t="s">
        <v>1153</v>
      </c>
      <c r="F1150" t="str">
        <f t="shared" si="138"/>
        <v>CRM_LAPSEDONOR_75_twice</v>
      </c>
      <c r="G1150">
        <f t="shared" si="139"/>
        <v>0</v>
      </c>
      <c r="H1150" t="s">
        <v>1061</v>
      </c>
      <c r="I1150">
        <f t="shared" si="140"/>
        <v>0</v>
      </c>
      <c r="J1150" t="s">
        <v>1054</v>
      </c>
      <c r="K1150" s="5">
        <v>70</v>
      </c>
      <c r="L1150" t="str">
        <f>Table_DataFromNL[[#This Row],[PROFILECODE]]&amp;"-"&amp;Table_DataFromNL[[#This Row],[RULENAME]]</f>
        <v>CP177-CRM_LAPSEDONOR_75_twice</v>
      </c>
      <c r="M1150" t="e">
        <f t="shared" si="141"/>
        <v>#N/A</v>
      </c>
      <c r="N1150" t="e">
        <f t="shared" si="142"/>
        <v>#N/A</v>
      </c>
    </row>
    <row r="1151" spans="1:14" hidden="1" x14ac:dyDescent="0.45">
      <c r="A1151" t="str">
        <f t="shared" si="143"/>
        <v>CP177-College ID Standard Bonus</v>
      </c>
      <c r="B1151" t="s">
        <v>605</v>
      </c>
      <c r="C1151" t="str">
        <f t="shared" si="136"/>
        <v>Bowling Green</v>
      </c>
      <c r="D1151" t="str">
        <f t="shared" si="137"/>
        <v>Y</v>
      </c>
      <c r="E1151" t="s">
        <v>1153</v>
      </c>
      <c r="F1151" t="str">
        <f t="shared" si="138"/>
        <v>College ID Standard Bonus</v>
      </c>
      <c r="G1151">
        <f t="shared" si="139"/>
        <v>0</v>
      </c>
      <c r="H1151" t="s">
        <v>1062</v>
      </c>
      <c r="I1151">
        <f t="shared" si="140"/>
        <v>0</v>
      </c>
      <c r="J1151" t="s">
        <v>1054</v>
      </c>
      <c r="K1151" s="5">
        <v>5</v>
      </c>
      <c r="L1151" t="str">
        <f>Table_DataFromNL[[#This Row],[PROFILECODE]]&amp;"-"&amp;Table_DataFromNL[[#This Row],[RULENAME]]</f>
        <v>CP177-College ID Standard Bonus</v>
      </c>
      <c r="M1151" t="e">
        <f t="shared" si="141"/>
        <v>#N/A</v>
      </c>
      <c r="N1151" t="e">
        <f t="shared" si="142"/>
        <v>#N/A</v>
      </c>
    </row>
    <row r="1152" spans="1:14" hidden="1" x14ac:dyDescent="0.45">
      <c r="A1152" t="str">
        <f t="shared" si="143"/>
        <v>CP177-Employee Donor</v>
      </c>
      <c r="B1152" t="s">
        <v>605</v>
      </c>
      <c r="C1152" t="str">
        <f t="shared" si="136"/>
        <v>Bowling Green</v>
      </c>
      <c r="D1152" t="str">
        <f t="shared" si="137"/>
        <v>Y</v>
      </c>
      <c r="E1152" t="s">
        <v>1153</v>
      </c>
      <c r="F1152" t="str">
        <f t="shared" si="138"/>
        <v>Employee Donor</v>
      </c>
      <c r="G1152">
        <f t="shared" si="139"/>
        <v>0</v>
      </c>
      <c r="H1152" t="s">
        <v>1063</v>
      </c>
      <c r="I1152">
        <f t="shared" si="140"/>
        <v>0</v>
      </c>
      <c r="J1152" t="s">
        <v>1054</v>
      </c>
      <c r="K1152" s="5">
        <v>90</v>
      </c>
      <c r="L1152" t="str">
        <f>Table_DataFromNL[[#This Row],[PROFILECODE]]&amp;"-"&amp;Table_DataFromNL[[#This Row],[RULENAME]]</f>
        <v>CP177-Employee Donor</v>
      </c>
      <c r="M1152" t="e">
        <f t="shared" si="141"/>
        <v>#N/A</v>
      </c>
      <c r="N1152" t="e">
        <f t="shared" si="142"/>
        <v>#N/A</v>
      </c>
    </row>
    <row r="1153" spans="1:14" hidden="1" x14ac:dyDescent="0.45">
      <c r="A1153" t="str">
        <f t="shared" si="143"/>
        <v>CP177-Military ID</v>
      </c>
      <c r="B1153" t="s">
        <v>605</v>
      </c>
      <c r="C1153" t="str">
        <f t="shared" si="136"/>
        <v>Bowling Green</v>
      </c>
      <c r="D1153" t="str">
        <f t="shared" si="137"/>
        <v>Y</v>
      </c>
      <c r="E1153" t="s">
        <v>1153</v>
      </c>
      <c r="F1153" t="str">
        <f t="shared" si="138"/>
        <v>Military ID</v>
      </c>
      <c r="G1153">
        <f t="shared" si="139"/>
        <v>0</v>
      </c>
      <c r="H1153" t="s">
        <v>1064</v>
      </c>
      <c r="I1153">
        <f t="shared" si="140"/>
        <v>0</v>
      </c>
      <c r="J1153" t="s">
        <v>1054</v>
      </c>
      <c r="K1153" s="5">
        <v>5</v>
      </c>
      <c r="L1153" t="str">
        <f>Table_DataFromNL[[#This Row],[PROFILECODE]]&amp;"-"&amp;Table_DataFromNL[[#This Row],[RULENAME]]</f>
        <v>CP177-Military ID</v>
      </c>
      <c r="M1153" t="e">
        <f t="shared" si="141"/>
        <v>#N/A</v>
      </c>
      <c r="N1153" t="e">
        <f t="shared" si="142"/>
        <v>#N/A</v>
      </c>
    </row>
    <row r="1154" spans="1:14" hidden="1" x14ac:dyDescent="0.45">
      <c r="A1154" t="str">
        <f t="shared" si="143"/>
        <v>CP177-NEW DONOR -1st</v>
      </c>
      <c r="B1154" t="s">
        <v>605</v>
      </c>
      <c r="C1154" t="str">
        <f t="shared" ref="C1154:C1217" si="144">VLOOKUP(B1154,CenterLU,2,FALSE)</f>
        <v>Bowling Green</v>
      </c>
      <c r="D1154" t="str">
        <f t="shared" ref="D1154:D1217" si="145">VLOOKUP(B1154,CenterLU,3,FALSE)</f>
        <v>Y</v>
      </c>
      <c r="E1154" t="s">
        <v>1153</v>
      </c>
      <c r="F1154" t="str">
        <f t="shared" ref="F1154:F1217" si="146">IF(VLOOKUP(H1154,RULENAMELU,3,FALSE)=0,H1154,VLOOKUP(H1154,RULENAMELU,3,FALSE))</f>
        <v>NEW DONOR -1st</v>
      </c>
      <c r="G1154" t="str">
        <f t="shared" ref="G1154:G1217" si="147">VLOOKUP(H1154,RULENAMELU,4,FALSE)</f>
        <v>Marketing</v>
      </c>
      <c r="H1154" t="s">
        <v>1065</v>
      </c>
      <c r="I1154">
        <f t="shared" ref="I1154:I1217" si="148">VLOOKUP(H1154,RULENAMELU,5,FALSE)</f>
        <v>1</v>
      </c>
      <c r="J1154" t="s">
        <v>1054</v>
      </c>
      <c r="K1154" s="5">
        <v>100</v>
      </c>
      <c r="L1154" t="str">
        <f>Table_DataFromNL[[#This Row],[PROFILECODE]]&amp;"-"&amp;Table_DataFromNL[[#This Row],[RULENAME]]</f>
        <v>CP177-New Donor 1st Visit-Bonus</v>
      </c>
      <c r="M1154" t="str">
        <f t="shared" ref="M1154:M1217" si="149">IFERROR(VLOOKUP(A1154,PaychangesLU,1,FALSE),VLOOKUP(A1154,SpecialtyCheckLU,1,FALSE))</f>
        <v>CP177-NEW DONOR -1st</v>
      </c>
      <c r="N1154" t="e">
        <f t="shared" ref="N1154:N1217" si="150">VLOOKUP(A1154,SpecialtyCheckLU,1,FALSE)</f>
        <v>#N/A</v>
      </c>
    </row>
    <row r="1155" spans="1:14" hidden="1" x14ac:dyDescent="0.45">
      <c r="A1155" t="str">
        <f t="shared" ref="A1155:A1218" si="151">B1155&amp;"-"&amp;F1155</f>
        <v>CP177-NEW DONOR -2nd</v>
      </c>
      <c r="B1155" t="s">
        <v>605</v>
      </c>
      <c r="C1155" t="str">
        <f t="shared" si="144"/>
        <v>Bowling Green</v>
      </c>
      <c r="D1155" t="str">
        <f t="shared" si="145"/>
        <v>Y</v>
      </c>
      <c r="E1155" t="s">
        <v>1153</v>
      </c>
      <c r="F1155" t="str">
        <f t="shared" si="146"/>
        <v>NEW DONOR -2nd</v>
      </c>
      <c r="G1155" t="str">
        <f t="shared" si="147"/>
        <v>Marketing</v>
      </c>
      <c r="H1155" t="s">
        <v>1066</v>
      </c>
      <c r="I1155">
        <f t="shared" si="148"/>
        <v>2</v>
      </c>
      <c r="J1155" t="s">
        <v>1054</v>
      </c>
      <c r="K1155" s="5">
        <v>100</v>
      </c>
      <c r="L1155" t="str">
        <f>Table_DataFromNL[[#This Row],[PROFILECODE]]&amp;"-"&amp;Table_DataFromNL[[#This Row],[RULENAME]]</f>
        <v>CP177-New Donor 2nd Visit-Bonus</v>
      </c>
      <c r="M1155" t="str">
        <f t="shared" si="149"/>
        <v>CP177-NEW DONOR -2nd</v>
      </c>
      <c r="N1155" t="e">
        <f t="shared" si="150"/>
        <v>#N/A</v>
      </c>
    </row>
    <row r="1156" spans="1:14" hidden="1" x14ac:dyDescent="0.45">
      <c r="A1156" t="str">
        <f t="shared" si="151"/>
        <v>CP177-NEW DONOR -3rd</v>
      </c>
      <c r="B1156" t="s">
        <v>605</v>
      </c>
      <c r="C1156" t="str">
        <f t="shared" si="144"/>
        <v>Bowling Green</v>
      </c>
      <c r="D1156" t="str">
        <f t="shared" si="145"/>
        <v>Y</v>
      </c>
      <c r="E1156" t="s">
        <v>1153</v>
      </c>
      <c r="F1156" t="str">
        <f t="shared" si="146"/>
        <v>NEW DONOR -3rd</v>
      </c>
      <c r="G1156" t="str">
        <f t="shared" si="147"/>
        <v>Marketing</v>
      </c>
      <c r="H1156" t="s">
        <v>1067</v>
      </c>
      <c r="I1156">
        <f t="shared" si="148"/>
        <v>3</v>
      </c>
      <c r="J1156" t="s">
        <v>1054</v>
      </c>
      <c r="K1156" s="5">
        <v>100</v>
      </c>
      <c r="L1156" t="str">
        <f>Table_DataFromNL[[#This Row],[PROFILECODE]]&amp;"-"&amp;Table_DataFromNL[[#This Row],[RULENAME]]</f>
        <v>CP177-New Donor 3rd Visit-Bonus</v>
      </c>
      <c r="M1156" t="str">
        <f t="shared" si="149"/>
        <v>CP177-NEW DONOR -3rd</v>
      </c>
      <c r="N1156" t="e">
        <f t="shared" si="150"/>
        <v>#N/A</v>
      </c>
    </row>
    <row r="1157" spans="1:14" hidden="1" x14ac:dyDescent="0.45">
      <c r="A1157" t="str">
        <f t="shared" si="151"/>
        <v>CP177-NEW DONOR -4th</v>
      </c>
      <c r="B1157" t="s">
        <v>605</v>
      </c>
      <c r="C1157" t="str">
        <f t="shared" si="144"/>
        <v>Bowling Green</v>
      </c>
      <c r="D1157" t="str">
        <f t="shared" si="145"/>
        <v>Y</v>
      </c>
      <c r="E1157" t="s">
        <v>1153</v>
      </c>
      <c r="F1157" t="str">
        <f t="shared" si="146"/>
        <v>NEW DONOR -4th</v>
      </c>
      <c r="G1157" t="str">
        <f t="shared" si="147"/>
        <v>Marketing</v>
      </c>
      <c r="H1157" t="s">
        <v>1068</v>
      </c>
      <c r="I1157">
        <f t="shared" si="148"/>
        <v>4</v>
      </c>
      <c r="J1157" t="s">
        <v>1054</v>
      </c>
      <c r="K1157" s="5">
        <v>100</v>
      </c>
      <c r="L1157" t="str">
        <f>Table_DataFromNL[[#This Row],[PROFILECODE]]&amp;"-"&amp;Table_DataFromNL[[#This Row],[RULENAME]]</f>
        <v>CP177-New Donor 4th Visit-Bonus</v>
      </c>
      <c r="M1157" t="str">
        <f t="shared" si="149"/>
        <v>CP177-NEW DONOR -4th</v>
      </c>
      <c r="N1157" t="e">
        <f t="shared" si="150"/>
        <v>#N/A</v>
      </c>
    </row>
    <row r="1158" spans="1:14" hidden="1" x14ac:dyDescent="0.45">
      <c r="A1158" t="str">
        <f t="shared" si="151"/>
        <v>CP177-NEW DONOR -5th</v>
      </c>
      <c r="B1158" t="s">
        <v>605</v>
      </c>
      <c r="C1158" t="str">
        <f t="shared" si="144"/>
        <v>Bowling Green</v>
      </c>
      <c r="D1158" t="str">
        <f t="shared" si="145"/>
        <v>Y</v>
      </c>
      <c r="E1158" t="s">
        <v>1153</v>
      </c>
      <c r="F1158" t="str">
        <f t="shared" si="146"/>
        <v>NEW DONOR -5th</v>
      </c>
      <c r="G1158" t="str">
        <f t="shared" si="147"/>
        <v>Marketing</v>
      </c>
      <c r="H1158" t="s">
        <v>1069</v>
      </c>
      <c r="I1158">
        <f t="shared" si="148"/>
        <v>5</v>
      </c>
      <c r="J1158" t="s">
        <v>1054</v>
      </c>
      <c r="K1158" s="5">
        <v>40</v>
      </c>
      <c r="L1158" t="str">
        <f>Table_DataFromNL[[#This Row],[PROFILECODE]]&amp;"-"&amp;Table_DataFromNL[[#This Row],[RULENAME]]</f>
        <v>CP177-New Donor 5th Visit-Bonus</v>
      </c>
      <c r="M1158" t="str">
        <f t="shared" si="149"/>
        <v>CP177-NEW DONOR -5th</v>
      </c>
      <c r="N1158" t="e">
        <f t="shared" si="150"/>
        <v>#N/A</v>
      </c>
    </row>
    <row r="1159" spans="1:14" hidden="1" x14ac:dyDescent="0.45">
      <c r="A1159" t="str">
        <f t="shared" si="151"/>
        <v>CP177-NEW DONOR -6th</v>
      </c>
      <c r="B1159" t="s">
        <v>605</v>
      </c>
      <c r="C1159" t="str">
        <f t="shared" si="144"/>
        <v>Bowling Green</v>
      </c>
      <c r="D1159" t="str">
        <f t="shared" si="145"/>
        <v>Y</v>
      </c>
      <c r="E1159" t="s">
        <v>1153</v>
      </c>
      <c r="F1159" t="str">
        <f t="shared" si="146"/>
        <v>NEW DONOR -6th</v>
      </c>
      <c r="G1159" t="str">
        <f t="shared" si="147"/>
        <v>Marketing</v>
      </c>
      <c r="H1159" t="s">
        <v>1070</v>
      </c>
      <c r="I1159">
        <f t="shared" si="148"/>
        <v>6</v>
      </c>
      <c r="J1159" t="s">
        <v>1054</v>
      </c>
      <c r="K1159" s="5">
        <v>40</v>
      </c>
      <c r="L1159" t="str">
        <f>Table_DataFromNL[[#This Row],[PROFILECODE]]&amp;"-"&amp;Table_DataFromNL[[#This Row],[RULENAME]]</f>
        <v>CP177-New Donor 6th Visit-Bonus</v>
      </c>
      <c r="M1159" t="str">
        <f t="shared" si="149"/>
        <v>CP177-NEW DONOR -6th</v>
      </c>
      <c r="N1159" t="e">
        <f t="shared" si="150"/>
        <v>#N/A</v>
      </c>
    </row>
    <row r="1160" spans="1:14" hidden="1" x14ac:dyDescent="0.45">
      <c r="A1160" t="str">
        <f t="shared" si="151"/>
        <v>CP177-NEW DONOR -7th</v>
      </c>
      <c r="B1160" t="s">
        <v>605</v>
      </c>
      <c r="C1160" t="str">
        <f t="shared" si="144"/>
        <v>Bowling Green</v>
      </c>
      <c r="D1160" t="str">
        <f t="shared" si="145"/>
        <v>Y</v>
      </c>
      <c r="E1160" t="s">
        <v>1153</v>
      </c>
      <c r="F1160" t="str">
        <f t="shared" si="146"/>
        <v>NEW DONOR -7th</v>
      </c>
      <c r="G1160" t="str">
        <f t="shared" si="147"/>
        <v>Marketing</v>
      </c>
      <c r="H1160" t="s">
        <v>1071</v>
      </c>
      <c r="I1160">
        <f t="shared" si="148"/>
        <v>7</v>
      </c>
      <c r="J1160" t="s">
        <v>1054</v>
      </c>
      <c r="K1160" s="5">
        <v>40</v>
      </c>
      <c r="L1160" t="str">
        <f>Table_DataFromNL[[#This Row],[PROFILECODE]]&amp;"-"&amp;Table_DataFromNL[[#This Row],[RULENAME]]</f>
        <v>CP177-New Donor 7th Visit-Bonus</v>
      </c>
      <c r="M1160" t="str">
        <f t="shared" si="149"/>
        <v>CP177-NEW DONOR -7th</v>
      </c>
      <c r="N1160" t="e">
        <f t="shared" si="150"/>
        <v>#N/A</v>
      </c>
    </row>
    <row r="1161" spans="1:14" hidden="1" x14ac:dyDescent="0.45">
      <c r="A1161" t="str">
        <f t="shared" si="151"/>
        <v>CP177-NEW DONOR -8th</v>
      </c>
      <c r="B1161" t="s">
        <v>605</v>
      </c>
      <c r="C1161" t="str">
        <f t="shared" si="144"/>
        <v>Bowling Green</v>
      </c>
      <c r="D1161" t="str">
        <f t="shared" si="145"/>
        <v>Y</v>
      </c>
      <c r="E1161" t="s">
        <v>1153</v>
      </c>
      <c r="F1161" t="str">
        <f t="shared" si="146"/>
        <v>NEW DONOR -8th</v>
      </c>
      <c r="G1161" t="str">
        <f t="shared" si="147"/>
        <v>Marketing</v>
      </c>
      <c r="H1161" t="s">
        <v>1072</v>
      </c>
      <c r="I1161">
        <f t="shared" si="148"/>
        <v>8</v>
      </c>
      <c r="J1161" t="s">
        <v>1054</v>
      </c>
      <c r="K1161" s="5">
        <v>40</v>
      </c>
      <c r="L1161" t="str">
        <f>Table_DataFromNL[[#This Row],[PROFILECODE]]&amp;"-"&amp;Table_DataFromNL[[#This Row],[RULENAME]]</f>
        <v>CP177-New Donor 8th Visit-Bonus</v>
      </c>
      <c r="M1161" t="str">
        <f t="shared" si="149"/>
        <v>CP177-NEW DONOR -8th</v>
      </c>
      <c r="N1161" t="e">
        <f t="shared" si="150"/>
        <v>#N/A</v>
      </c>
    </row>
    <row r="1162" spans="1:14" hidden="1" x14ac:dyDescent="0.45">
      <c r="A1162" t="str">
        <f t="shared" si="151"/>
        <v>CP177-P Anthrax 1st Donation</v>
      </c>
      <c r="B1162" t="s">
        <v>605</v>
      </c>
      <c r="C1162" t="str">
        <f t="shared" si="144"/>
        <v>Bowling Green</v>
      </c>
      <c r="D1162" t="str">
        <f t="shared" si="145"/>
        <v>Y</v>
      </c>
      <c r="E1162" t="s">
        <v>1153</v>
      </c>
      <c r="F1162" t="str">
        <f t="shared" si="146"/>
        <v>P Anthrax 1st Donation</v>
      </c>
      <c r="G1162">
        <f t="shared" si="147"/>
        <v>0</v>
      </c>
      <c r="H1162" t="s">
        <v>990</v>
      </c>
      <c r="I1162">
        <f t="shared" si="148"/>
        <v>0</v>
      </c>
      <c r="J1162" t="s">
        <v>1054</v>
      </c>
      <c r="K1162" s="5">
        <v>50</v>
      </c>
      <c r="L1162" t="str">
        <f>Table_DataFromNL[[#This Row],[PROFILECODE]]&amp;"-"&amp;Table_DataFromNL[[#This Row],[RULENAME]]</f>
        <v>CP177-P Anthrax 1st Donation</v>
      </c>
      <c r="M1162" t="str">
        <f t="shared" si="149"/>
        <v>CP177-P Anthrax 1st Donation</v>
      </c>
      <c r="N1162" t="str">
        <f t="shared" si="150"/>
        <v>CP177-P Anthrax 1st Donation</v>
      </c>
    </row>
    <row r="1163" spans="1:14" hidden="1" x14ac:dyDescent="0.45">
      <c r="A1163" t="str">
        <f t="shared" si="151"/>
        <v>CP177-P Anthrax 2nd Donation</v>
      </c>
      <c r="B1163" t="s">
        <v>605</v>
      </c>
      <c r="C1163" t="str">
        <f t="shared" si="144"/>
        <v>Bowling Green</v>
      </c>
      <c r="D1163" t="str">
        <f t="shared" si="145"/>
        <v>Y</v>
      </c>
      <c r="E1163" t="s">
        <v>1153</v>
      </c>
      <c r="F1163" t="str">
        <f t="shared" si="146"/>
        <v>P Anthrax 2nd Donation</v>
      </c>
      <c r="G1163" t="str">
        <f t="shared" si="147"/>
        <v>Specialty</v>
      </c>
      <c r="H1163" t="s">
        <v>991</v>
      </c>
      <c r="I1163">
        <f t="shared" si="148"/>
        <v>0</v>
      </c>
      <c r="J1163" t="s">
        <v>1054</v>
      </c>
      <c r="K1163" s="5">
        <v>50</v>
      </c>
      <c r="L1163" t="str">
        <f>Table_DataFromNL[[#This Row],[PROFILECODE]]&amp;"-"&amp;Table_DataFromNL[[#This Row],[RULENAME]]</f>
        <v>CP177-P Anthrax 2nd Donation</v>
      </c>
      <c r="M1163" t="str">
        <f t="shared" si="149"/>
        <v>CP177-P Anthrax 2nd Donation</v>
      </c>
      <c r="N1163" t="str">
        <f t="shared" si="150"/>
        <v>CP177-P Anthrax 2nd Donation</v>
      </c>
    </row>
    <row r="1164" spans="1:14" hidden="1" x14ac:dyDescent="0.45">
      <c r="A1164" t="str">
        <f t="shared" si="151"/>
        <v>CP177-P Anthrax 3rd Donation</v>
      </c>
      <c r="B1164" t="s">
        <v>605</v>
      </c>
      <c r="C1164" t="str">
        <f t="shared" si="144"/>
        <v>Bowling Green</v>
      </c>
      <c r="D1164" t="str">
        <f t="shared" si="145"/>
        <v>Y</v>
      </c>
      <c r="E1164" t="s">
        <v>1153</v>
      </c>
      <c r="F1164" t="str">
        <f t="shared" si="146"/>
        <v>P Anthrax 3rd Donation</v>
      </c>
      <c r="G1164" t="str">
        <f t="shared" si="147"/>
        <v>Specialty</v>
      </c>
      <c r="H1164" t="s">
        <v>992</v>
      </c>
      <c r="I1164">
        <f t="shared" si="148"/>
        <v>0</v>
      </c>
      <c r="J1164" t="s">
        <v>1054</v>
      </c>
      <c r="K1164" s="5">
        <v>50</v>
      </c>
      <c r="L1164" t="str">
        <f>Table_DataFromNL[[#This Row],[PROFILECODE]]&amp;"-"&amp;Table_DataFromNL[[#This Row],[RULENAME]]</f>
        <v>CP177-P Anthrax 3rd Donation</v>
      </c>
      <c r="M1164" t="str">
        <f t="shared" si="149"/>
        <v>CP177-P Anthrax 3rd Donation</v>
      </c>
      <c r="N1164" t="str">
        <f t="shared" si="150"/>
        <v>CP177-P Anthrax 3rd Donation</v>
      </c>
    </row>
    <row r="1165" spans="1:14" hidden="1" x14ac:dyDescent="0.45">
      <c r="A1165" t="str">
        <f t="shared" si="151"/>
        <v>CP177-P Anthrax 4th Donation</v>
      </c>
      <c r="B1165" t="s">
        <v>605</v>
      </c>
      <c r="C1165" t="str">
        <f t="shared" si="144"/>
        <v>Bowling Green</v>
      </c>
      <c r="D1165" t="str">
        <f t="shared" si="145"/>
        <v>Y</v>
      </c>
      <c r="E1165" t="s">
        <v>1153</v>
      </c>
      <c r="F1165" t="str">
        <f t="shared" si="146"/>
        <v>P Anthrax 4th Donation</v>
      </c>
      <c r="G1165" t="str">
        <f t="shared" si="147"/>
        <v>Specialty</v>
      </c>
      <c r="H1165" t="s">
        <v>993</v>
      </c>
      <c r="I1165">
        <f t="shared" si="148"/>
        <v>0</v>
      </c>
      <c r="J1165" t="s">
        <v>1054</v>
      </c>
      <c r="K1165" s="5">
        <v>50</v>
      </c>
      <c r="L1165" t="str">
        <f>Table_DataFromNL[[#This Row],[PROFILECODE]]&amp;"-"&amp;Table_DataFromNL[[#This Row],[RULENAME]]</f>
        <v>CP177-P Anthrax 4th Donation</v>
      </c>
      <c r="M1165" t="str">
        <f t="shared" si="149"/>
        <v>CP177-P Anthrax 4th Donation</v>
      </c>
      <c r="N1165" t="str">
        <f t="shared" si="150"/>
        <v>CP177-P Anthrax 4th Donation</v>
      </c>
    </row>
    <row r="1166" spans="1:14" hidden="1" x14ac:dyDescent="0.45">
      <c r="A1166" t="str">
        <f t="shared" si="151"/>
        <v>CP177-P Anthrax 5th Donation</v>
      </c>
      <c r="B1166" t="s">
        <v>605</v>
      </c>
      <c r="C1166" t="str">
        <f t="shared" si="144"/>
        <v>Bowling Green</v>
      </c>
      <c r="D1166" t="str">
        <f t="shared" si="145"/>
        <v>Y</v>
      </c>
      <c r="E1166" t="s">
        <v>1153</v>
      </c>
      <c r="F1166" t="str">
        <f t="shared" si="146"/>
        <v>P Anthrax 5th Donation</v>
      </c>
      <c r="G1166" t="str">
        <f t="shared" si="147"/>
        <v>Specialty</v>
      </c>
      <c r="H1166" t="s">
        <v>994</v>
      </c>
      <c r="I1166">
        <f t="shared" si="148"/>
        <v>0</v>
      </c>
      <c r="J1166" t="s">
        <v>1054</v>
      </c>
      <c r="K1166" s="5">
        <v>50</v>
      </c>
      <c r="L1166" t="str">
        <f>Table_DataFromNL[[#This Row],[PROFILECODE]]&amp;"-"&amp;Table_DataFromNL[[#This Row],[RULENAME]]</f>
        <v>CP177-P Anthrax 5th Donation</v>
      </c>
      <c r="M1166" t="str">
        <f t="shared" si="149"/>
        <v>CP177-P Anthrax 5th Donation</v>
      </c>
      <c r="N1166" t="str">
        <f t="shared" si="150"/>
        <v>CP177-P Anthrax 5th Donation</v>
      </c>
    </row>
    <row r="1167" spans="1:14" hidden="1" x14ac:dyDescent="0.45">
      <c r="A1167" t="str">
        <f t="shared" si="151"/>
        <v>CP177-P Anthrax 6th Donation</v>
      </c>
      <c r="B1167" t="s">
        <v>605</v>
      </c>
      <c r="C1167" t="str">
        <f t="shared" si="144"/>
        <v>Bowling Green</v>
      </c>
      <c r="D1167" t="str">
        <f t="shared" si="145"/>
        <v>Y</v>
      </c>
      <c r="E1167" t="s">
        <v>1153</v>
      </c>
      <c r="F1167" t="str">
        <f t="shared" si="146"/>
        <v>P Anthrax 6th Donation</v>
      </c>
      <c r="G1167" t="str">
        <f t="shared" si="147"/>
        <v>Specialty</v>
      </c>
      <c r="H1167" t="s">
        <v>995</v>
      </c>
      <c r="I1167">
        <f t="shared" si="148"/>
        <v>0</v>
      </c>
      <c r="J1167" t="s">
        <v>1054</v>
      </c>
      <c r="K1167" s="5">
        <v>50</v>
      </c>
      <c r="L1167" t="str">
        <f>Table_DataFromNL[[#This Row],[PROFILECODE]]&amp;"-"&amp;Table_DataFromNL[[#This Row],[RULENAME]]</f>
        <v>CP177-P Anthrax 6th Donation</v>
      </c>
      <c r="M1167" t="str">
        <f t="shared" si="149"/>
        <v>CP177-P Anthrax 6th Donation</v>
      </c>
      <c r="N1167" t="str">
        <f t="shared" si="150"/>
        <v>CP177-P Anthrax 6th Donation</v>
      </c>
    </row>
    <row r="1168" spans="1:14" hidden="1" x14ac:dyDescent="0.45">
      <c r="A1168" t="str">
        <f t="shared" si="151"/>
        <v>CP177-P Anthrax 7th Donation</v>
      </c>
      <c r="B1168" t="s">
        <v>605</v>
      </c>
      <c r="C1168" t="str">
        <f t="shared" si="144"/>
        <v>Bowling Green</v>
      </c>
      <c r="D1168" t="str">
        <f t="shared" si="145"/>
        <v>Y</v>
      </c>
      <c r="E1168" t="s">
        <v>1153</v>
      </c>
      <c r="F1168" t="str">
        <f t="shared" si="146"/>
        <v>P Anthrax 7th Donation</v>
      </c>
      <c r="G1168" t="str">
        <f t="shared" si="147"/>
        <v>Specialty</v>
      </c>
      <c r="H1168" t="s">
        <v>996</v>
      </c>
      <c r="I1168">
        <f t="shared" si="148"/>
        <v>0</v>
      </c>
      <c r="J1168" t="s">
        <v>1054</v>
      </c>
      <c r="K1168" s="5">
        <v>50</v>
      </c>
      <c r="L1168" t="str">
        <f>Table_DataFromNL[[#This Row],[PROFILECODE]]&amp;"-"&amp;Table_DataFromNL[[#This Row],[RULENAME]]</f>
        <v>CP177-P Anthrax 7th Donation</v>
      </c>
      <c r="M1168" t="str">
        <f t="shared" si="149"/>
        <v>CP177-P Anthrax 7th Donation</v>
      </c>
      <c r="N1168" t="str">
        <f t="shared" si="150"/>
        <v>CP177-P Anthrax 7th Donation</v>
      </c>
    </row>
    <row r="1169" spans="1:14" hidden="1" x14ac:dyDescent="0.45">
      <c r="A1169" t="str">
        <f t="shared" si="151"/>
        <v>CP177-P Anthrax 8th Donation</v>
      </c>
      <c r="B1169" t="s">
        <v>605</v>
      </c>
      <c r="C1169" t="str">
        <f t="shared" si="144"/>
        <v>Bowling Green</v>
      </c>
      <c r="D1169" t="str">
        <f t="shared" si="145"/>
        <v>Y</v>
      </c>
      <c r="E1169" t="s">
        <v>1153</v>
      </c>
      <c r="F1169" t="str">
        <f t="shared" si="146"/>
        <v>P Anthrax 8th Donation</v>
      </c>
      <c r="G1169" t="str">
        <f t="shared" si="147"/>
        <v>Specialty</v>
      </c>
      <c r="H1169" t="s">
        <v>997</v>
      </c>
      <c r="I1169">
        <f t="shared" si="148"/>
        <v>0</v>
      </c>
      <c r="J1169" t="s">
        <v>1054</v>
      </c>
      <c r="K1169" s="5">
        <v>50</v>
      </c>
      <c r="L1169" t="str">
        <f>Table_DataFromNL[[#This Row],[PROFILECODE]]&amp;"-"&amp;Table_DataFromNL[[#This Row],[RULENAME]]</f>
        <v>CP177-P Anthrax 8th Donation</v>
      </c>
      <c r="M1169" t="str">
        <f t="shared" si="149"/>
        <v>CP177-P Anthrax 8th Donation</v>
      </c>
      <c r="N1169" t="str">
        <f t="shared" si="150"/>
        <v>CP177-P Anthrax 8th Donation</v>
      </c>
    </row>
    <row r="1170" spans="1:14" hidden="1" x14ac:dyDescent="0.45">
      <c r="A1170" t="str">
        <f t="shared" si="151"/>
        <v>CP177-1B_KEDLeague_Promo_5USD</v>
      </c>
      <c r="B1170" t="s">
        <v>605</v>
      </c>
      <c r="C1170" t="str">
        <f t="shared" si="144"/>
        <v>Bowling Green</v>
      </c>
      <c r="D1170" t="str">
        <f t="shared" si="145"/>
        <v>Y</v>
      </c>
      <c r="E1170" t="s">
        <v>1153</v>
      </c>
      <c r="F1170" t="str">
        <f t="shared" si="146"/>
        <v>1B_KEDLeague_Promo_5USD</v>
      </c>
      <c r="G1170">
        <f t="shared" si="147"/>
        <v>0</v>
      </c>
      <c r="H1170" t="s">
        <v>1073</v>
      </c>
      <c r="I1170">
        <f t="shared" si="148"/>
        <v>0</v>
      </c>
      <c r="J1170" t="s">
        <v>1074</v>
      </c>
      <c r="K1170" s="5">
        <v>5</v>
      </c>
      <c r="L1170" t="str">
        <f>Table_DataFromNL[[#This Row],[PROFILECODE]]&amp;"-"&amp;Table_DataFromNL[[#This Row],[RULENAME]]</f>
        <v>CP177-1B_KEDLeague_Promo_5USD</v>
      </c>
      <c r="M1170" t="e">
        <f t="shared" si="149"/>
        <v>#N/A</v>
      </c>
      <c r="N1170" t="e">
        <f t="shared" si="150"/>
        <v>#N/A</v>
      </c>
    </row>
    <row r="1171" spans="1:14" hidden="1" x14ac:dyDescent="0.45">
      <c r="A1171" t="str">
        <f t="shared" si="151"/>
        <v>CP177-Anthrax Booster Immunization</v>
      </c>
      <c r="B1171" t="s">
        <v>605</v>
      </c>
      <c r="C1171" t="str">
        <f t="shared" si="144"/>
        <v>Bowling Green</v>
      </c>
      <c r="D1171" t="str">
        <f t="shared" si="145"/>
        <v>Y</v>
      </c>
      <c r="E1171" t="s">
        <v>1153</v>
      </c>
      <c r="F1171" t="str">
        <f t="shared" si="146"/>
        <v>Anthrax Booster Immunization</v>
      </c>
      <c r="G1171" t="str">
        <f t="shared" si="147"/>
        <v>Specialty</v>
      </c>
      <c r="H1171" t="s">
        <v>985</v>
      </c>
      <c r="I1171">
        <f t="shared" si="148"/>
        <v>0</v>
      </c>
      <c r="J1171" t="s">
        <v>1074</v>
      </c>
      <c r="K1171" s="5">
        <v>200</v>
      </c>
      <c r="L1171" t="str">
        <f>Table_DataFromNL[[#This Row],[PROFILECODE]]&amp;"-"&amp;Table_DataFromNL[[#This Row],[RULENAME]]</f>
        <v>CP177-Anthrax Booster Immunization</v>
      </c>
      <c r="M1171" t="str">
        <f t="shared" si="149"/>
        <v>CP177-Anthrax Booster Immunization</v>
      </c>
      <c r="N1171" t="str">
        <f t="shared" si="150"/>
        <v>CP177-Anthrax Booster Immunization</v>
      </c>
    </row>
    <row r="1172" spans="1:14" hidden="1" x14ac:dyDescent="0.45">
      <c r="A1172" t="str">
        <f t="shared" si="151"/>
        <v>CP177-Anthrax P1 (1 Month Priming) Imm</v>
      </c>
      <c r="B1172" t="s">
        <v>605</v>
      </c>
      <c r="C1172" t="str">
        <f t="shared" si="144"/>
        <v>Bowling Green</v>
      </c>
      <c r="D1172" t="str">
        <f t="shared" si="145"/>
        <v>Y</v>
      </c>
      <c r="E1172" t="s">
        <v>1153</v>
      </c>
      <c r="F1172" t="str">
        <f t="shared" si="146"/>
        <v>Anthrax P1 (1 Month Priming) Imm</v>
      </c>
      <c r="G1172" t="str">
        <f t="shared" si="147"/>
        <v>Specialty</v>
      </c>
      <c r="H1172" t="s">
        <v>986</v>
      </c>
      <c r="I1172">
        <f t="shared" si="148"/>
        <v>0</v>
      </c>
      <c r="J1172" t="s">
        <v>1074</v>
      </c>
      <c r="K1172" s="5">
        <v>75</v>
      </c>
      <c r="L1172" t="str">
        <f>Table_DataFromNL[[#This Row],[PROFILECODE]]&amp;"-"&amp;Table_DataFromNL[[#This Row],[RULENAME]]</f>
        <v>CP177-Anthrax P1 (1 Month Priming) Imm</v>
      </c>
      <c r="M1172" t="str">
        <f t="shared" si="149"/>
        <v>CP177-Anthrax P1 (1 Month Priming) Imm</v>
      </c>
      <c r="N1172" t="str">
        <f t="shared" si="150"/>
        <v>CP177-Anthrax P1 (1 Month Priming) Imm</v>
      </c>
    </row>
    <row r="1173" spans="1:14" hidden="1" x14ac:dyDescent="0.45">
      <c r="A1173" t="str">
        <f t="shared" si="151"/>
        <v>CP177-Anthrax P6 (6 Month Priming) Imm</v>
      </c>
      <c r="B1173" t="s">
        <v>605</v>
      </c>
      <c r="C1173" t="str">
        <f t="shared" si="144"/>
        <v>Bowling Green</v>
      </c>
      <c r="D1173" t="str">
        <f t="shared" si="145"/>
        <v>Y</v>
      </c>
      <c r="E1173" t="s">
        <v>1153</v>
      </c>
      <c r="F1173" t="str">
        <f t="shared" si="146"/>
        <v>Anthrax P6 (6 Month Priming) Imm</v>
      </c>
      <c r="G1173" t="str">
        <f t="shared" si="147"/>
        <v>Specialty</v>
      </c>
      <c r="H1173" t="s">
        <v>987</v>
      </c>
      <c r="I1173">
        <f t="shared" si="148"/>
        <v>0</v>
      </c>
      <c r="J1173" t="s">
        <v>1074</v>
      </c>
      <c r="K1173" s="5">
        <v>125</v>
      </c>
      <c r="L1173" t="str">
        <f>Table_DataFromNL[[#This Row],[PROFILECODE]]&amp;"-"&amp;Table_DataFromNL[[#This Row],[RULENAME]]</f>
        <v>CP177-Anthrax P6 (6 Month Priming) Imm</v>
      </c>
      <c r="M1173" t="str">
        <f t="shared" si="149"/>
        <v>CP177-Anthrax P6 (6 Month Priming) Imm</v>
      </c>
      <c r="N1173" t="str">
        <f t="shared" si="150"/>
        <v>CP177-Anthrax P6 (6 Month Priming) Imm</v>
      </c>
    </row>
    <row r="1174" spans="1:14" hidden="1" x14ac:dyDescent="0.45">
      <c r="A1174" t="str">
        <f t="shared" si="151"/>
        <v>CP177-Anthrax PO (Day 0 Priming) Immun</v>
      </c>
      <c r="B1174" t="s">
        <v>605</v>
      </c>
      <c r="C1174" t="str">
        <f t="shared" si="144"/>
        <v>Bowling Green</v>
      </c>
      <c r="D1174" t="str">
        <f t="shared" si="145"/>
        <v>Y</v>
      </c>
      <c r="E1174" t="s">
        <v>1153</v>
      </c>
      <c r="F1174" t="str">
        <f t="shared" si="146"/>
        <v>Anthrax PO (Day 0 Priming) Immun</v>
      </c>
      <c r="G1174" t="str">
        <f t="shared" si="147"/>
        <v>Specialty</v>
      </c>
      <c r="H1174" t="s">
        <v>988</v>
      </c>
      <c r="I1174">
        <f t="shared" si="148"/>
        <v>0</v>
      </c>
      <c r="J1174" t="s">
        <v>1074</v>
      </c>
      <c r="K1174" s="5">
        <v>25</v>
      </c>
      <c r="L1174" t="str">
        <f>Table_DataFromNL[[#This Row],[PROFILECODE]]&amp;"-"&amp;Table_DataFromNL[[#This Row],[RULENAME]]</f>
        <v>CP177-Anthrax PO (Day 0 Priming) Immun</v>
      </c>
      <c r="M1174" t="str">
        <f t="shared" si="149"/>
        <v>CP177-Anthrax PO (Day 0 Priming) Immun</v>
      </c>
      <c r="N1174" t="str">
        <f t="shared" si="150"/>
        <v>CP177-Anthrax PO (Day 0 Priming) Immun</v>
      </c>
    </row>
    <row r="1175" spans="1:14" hidden="1" x14ac:dyDescent="0.45">
      <c r="A1175" t="str">
        <f t="shared" si="151"/>
        <v>CP177-Anthrax Referral</v>
      </c>
      <c r="B1175" t="s">
        <v>605</v>
      </c>
      <c r="C1175" t="str">
        <f t="shared" si="144"/>
        <v>Bowling Green</v>
      </c>
      <c r="D1175" t="str">
        <f t="shared" si="145"/>
        <v>Y</v>
      </c>
      <c r="E1175" t="s">
        <v>1153</v>
      </c>
      <c r="F1175" t="str">
        <f t="shared" si="146"/>
        <v>Anthrax Referral</v>
      </c>
      <c r="G1175" t="str">
        <f t="shared" si="147"/>
        <v>Specialty</v>
      </c>
      <c r="H1175" t="s">
        <v>989</v>
      </c>
      <c r="I1175">
        <f t="shared" si="148"/>
        <v>0</v>
      </c>
      <c r="J1175" t="s">
        <v>1074</v>
      </c>
      <c r="K1175" s="5">
        <v>100</v>
      </c>
      <c r="L1175" t="str">
        <f>Table_DataFromNL[[#This Row],[PROFILECODE]]&amp;"-"&amp;Table_DataFromNL[[#This Row],[RULENAME]]</f>
        <v>CP177-Anthrax Referral</v>
      </c>
      <c r="M1175" t="str">
        <f t="shared" si="149"/>
        <v>CP177-Anthrax Referral</v>
      </c>
      <c r="N1175" t="str">
        <f t="shared" si="150"/>
        <v>CP177-Anthrax Referral</v>
      </c>
    </row>
    <row r="1176" spans="1:14" hidden="1" x14ac:dyDescent="0.45">
      <c r="A1176" t="str">
        <f t="shared" si="151"/>
        <v>CP177-CALL_10</v>
      </c>
      <c r="B1176" t="s">
        <v>605</v>
      </c>
      <c r="C1176" t="str">
        <f t="shared" si="144"/>
        <v>Bowling Green</v>
      </c>
      <c r="D1176" t="str">
        <f t="shared" si="145"/>
        <v>Y</v>
      </c>
      <c r="E1176" t="s">
        <v>1153</v>
      </c>
      <c r="F1176" t="str">
        <f t="shared" si="146"/>
        <v>CALL_10</v>
      </c>
      <c r="G1176">
        <f t="shared" si="147"/>
        <v>0</v>
      </c>
      <c r="H1176" t="s">
        <v>1075</v>
      </c>
      <c r="I1176">
        <f t="shared" si="148"/>
        <v>0</v>
      </c>
      <c r="J1176" t="s">
        <v>1074</v>
      </c>
      <c r="K1176" s="5">
        <v>10</v>
      </c>
      <c r="L1176" t="str">
        <f>Table_DataFromNL[[#This Row],[PROFILECODE]]&amp;"-"&amp;Table_DataFromNL[[#This Row],[RULENAME]]</f>
        <v>CP177-CALL_10</v>
      </c>
      <c r="M1176" t="e">
        <f t="shared" si="149"/>
        <v>#N/A</v>
      </c>
      <c r="N1176" t="e">
        <f t="shared" si="150"/>
        <v>#N/A</v>
      </c>
    </row>
    <row r="1177" spans="1:14" hidden="1" x14ac:dyDescent="0.45">
      <c r="A1177" t="str">
        <f t="shared" si="151"/>
        <v>CP177-CALL_15</v>
      </c>
      <c r="B1177" t="s">
        <v>605</v>
      </c>
      <c r="C1177" t="str">
        <f t="shared" si="144"/>
        <v>Bowling Green</v>
      </c>
      <c r="D1177" t="str">
        <f t="shared" si="145"/>
        <v>Y</v>
      </c>
      <c r="E1177" t="s">
        <v>1153</v>
      </c>
      <c r="F1177" t="str">
        <f t="shared" si="146"/>
        <v>CALL_15</v>
      </c>
      <c r="G1177">
        <f t="shared" si="147"/>
        <v>0</v>
      </c>
      <c r="H1177" t="s">
        <v>1076</v>
      </c>
      <c r="I1177">
        <f t="shared" si="148"/>
        <v>0</v>
      </c>
      <c r="J1177" t="s">
        <v>1074</v>
      </c>
      <c r="K1177" s="5">
        <v>15</v>
      </c>
      <c r="L1177" t="str">
        <f>Table_DataFromNL[[#This Row],[PROFILECODE]]&amp;"-"&amp;Table_DataFromNL[[#This Row],[RULENAME]]</f>
        <v>CP177-CALL_15</v>
      </c>
      <c r="M1177" t="e">
        <f t="shared" si="149"/>
        <v>#N/A</v>
      </c>
      <c r="N1177" t="e">
        <f t="shared" si="150"/>
        <v>#N/A</v>
      </c>
    </row>
    <row r="1178" spans="1:14" hidden="1" x14ac:dyDescent="0.45">
      <c r="A1178" t="str">
        <f t="shared" si="151"/>
        <v>CP177-CALL_25</v>
      </c>
      <c r="B1178" t="s">
        <v>605</v>
      </c>
      <c r="C1178" t="str">
        <f t="shared" si="144"/>
        <v>Bowling Green</v>
      </c>
      <c r="D1178" t="str">
        <f t="shared" si="145"/>
        <v>Y</v>
      </c>
      <c r="E1178" t="s">
        <v>1153</v>
      </c>
      <c r="F1178" t="str">
        <f t="shared" si="146"/>
        <v>CALL_25</v>
      </c>
      <c r="G1178">
        <f t="shared" si="147"/>
        <v>0</v>
      </c>
      <c r="H1178" t="s">
        <v>1077</v>
      </c>
      <c r="I1178">
        <f t="shared" si="148"/>
        <v>0</v>
      </c>
      <c r="J1178" t="s">
        <v>1074</v>
      </c>
      <c r="K1178" s="5">
        <v>25</v>
      </c>
      <c r="L1178" t="str">
        <f>Table_DataFromNL[[#This Row],[PROFILECODE]]&amp;"-"&amp;Table_DataFromNL[[#This Row],[RULENAME]]</f>
        <v>CP177-CALL_25</v>
      </c>
      <c r="M1178" t="e">
        <f t="shared" si="149"/>
        <v>#N/A</v>
      </c>
      <c r="N1178" t="e">
        <f t="shared" si="150"/>
        <v>#N/A</v>
      </c>
    </row>
    <row r="1179" spans="1:14" hidden="1" x14ac:dyDescent="0.45">
      <c r="A1179" t="str">
        <f t="shared" si="151"/>
        <v>CP177-CALL_5</v>
      </c>
      <c r="B1179" t="s">
        <v>605</v>
      </c>
      <c r="C1179" t="str">
        <f t="shared" si="144"/>
        <v>Bowling Green</v>
      </c>
      <c r="D1179" t="str">
        <f t="shared" si="145"/>
        <v>Y</v>
      </c>
      <c r="E1179" t="s">
        <v>1153</v>
      </c>
      <c r="F1179" t="str">
        <f t="shared" si="146"/>
        <v>CALL_5</v>
      </c>
      <c r="G1179">
        <f t="shared" si="147"/>
        <v>0</v>
      </c>
      <c r="H1179" t="s">
        <v>1078</v>
      </c>
      <c r="I1179">
        <f t="shared" si="148"/>
        <v>0</v>
      </c>
      <c r="J1179" t="s">
        <v>1074</v>
      </c>
      <c r="K1179" s="5">
        <v>5</v>
      </c>
      <c r="L1179" t="str">
        <f>Table_DataFromNL[[#This Row],[PROFILECODE]]&amp;"-"&amp;Table_DataFromNL[[#This Row],[RULENAME]]</f>
        <v>CP177-CALL_5</v>
      </c>
      <c r="M1179" t="e">
        <f t="shared" si="149"/>
        <v>#N/A</v>
      </c>
      <c r="N1179" t="e">
        <f t="shared" si="150"/>
        <v>#N/A</v>
      </c>
    </row>
    <row r="1180" spans="1:14" hidden="1" x14ac:dyDescent="0.45">
      <c r="A1180" t="str">
        <f t="shared" si="151"/>
        <v>CP177-Community</v>
      </c>
      <c r="B1180" t="s">
        <v>605</v>
      </c>
      <c r="C1180" t="str">
        <f t="shared" si="144"/>
        <v>Bowling Green</v>
      </c>
      <c r="D1180" t="str">
        <f t="shared" si="145"/>
        <v>Y</v>
      </c>
      <c r="E1180" t="s">
        <v>1153</v>
      </c>
      <c r="F1180" t="str">
        <f t="shared" si="146"/>
        <v>Community</v>
      </c>
      <c r="G1180">
        <f t="shared" si="147"/>
        <v>0</v>
      </c>
      <c r="H1180" t="s">
        <v>1080</v>
      </c>
      <c r="I1180">
        <f t="shared" si="148"/>
        <v>0</v>
      </c>
      <c r="J1180" t="s">
        <v>1074</v>
      </c>
      <c r="K1180" s="5">
        <v>5</v>
      </c>
      <c r="L1180" t="str">
        <f>Table_DataFromNL[[#This Row],[PROFILECODE]]&amp;"-"&amp;Table_DataFromNL[[#This Row],[RULENAME]]</f>
        <v>CP177-Community</v>
      </c>
      <c r="M1180" t="e">
        <f t="shared" si="149"/>
        <v>#N/A</v>
      </c>
      <c r="N1180" t="e">
        <f t="shared" si="150"/>
        <v>#N/A</v>
      </c>
    </row>
    <row r="1181" spans="1:14" hidden="1" x14ac:dyDescent="0.45">
      <c r="A1181" t="str">
        <f t="shared" si="151"/>
        <v>CP177-DENOVO  - Antibody Screen</v>
      </c>
      <c r="B1181" t="s">
        <v>605</v>
      </c>
      <c r="C1181" t="str">
        <f t="shared" si="144"/>
        <v>Bowling Green</v>
      </c>
      <c r="D1181" t="str">
        <f t="shared" si="145"/>
        <v>Y</v>
      </c>
      <c r="E1181" t="s">
        <v>1153</v>
      </c>
      <c r="F1181" t="str">
        <f t="shared" si="146"/>
        <v>DENOVO  - Antibody Screen</v>
      </c>
      <c r="G1181">
        <f t="shared" si="147"/>
        <v>0</v>
      </c>
      <c r="H1181" t="s">
        <v>1081</v>
      </c>
      <c r="I1181">
        <f t="shared" si="148"/>
        <v>0</v>
      </c>
      <c r="J1181" t="s">
        <v>1074</v>
      </c>
      <c r="K1181" s="5">
        <v>300</v>
      </c>
      <c r="L1181" t="str">
        <f>Table_DataFromNL[[#This Row],[PROFILECODE]]&amp;"-"&amp;Table_DataFromNL[[#This Row],[RULENAME]]</f>
        <v>CP177-DENOVO  - Antibody Screen</v>
      </c>
      <c r="M1181" t="e">
        <f t="shared" si="149"/>
        <v>#N/A</v>
      </c>
      <c r="N1181" t="e">
        <f t="shared" si="150"/>
        <v>#N/A</v>
      </c>
    </row>
    <row r="1182" spans="1:14" hidden="1" x14ac:dyDescent="0.45">
      <c r="A1182" t="str">
        <f t="shared" si="151"/>
        <v>CP177-Denovo - Attendance Bonus</v>
      </c>
      <c r="B1182" t="s">
        <v>605</v>
      </c>
      <c r="C1182" t="str">
        <f t="shared" si="144"/>
        <v>Bowling Green</v>
      </c>
      <c r="D1182" t="str">
        <f t="shared" si="145"/>
        <v>Y</v>
      </c>
      <c r="E1182" t="s">
        <v>1153</v>
      </c>
      <c r="F1182" t="str">
        <f t="shared" si="146"/>
        <v>Denovo - Attendance Bonus</v>
      </c>
      <c r="G1182">
        <f t="shared" si="147"/>
        <v>0</v>
      </c>
      <c r="H1182" t="s">
        <v>1082</v>
      </c>
      <c r="I1182">
        <f t="shared" si="148"/>
        <v>0</v>
      </c>
      <c r="J1182" t="s">
        <v>1074</v>
      </c>
      <c r="K1182" s="5">
        <v>100</v>
      </c>
      <c r="L1182" t="str">
        <f>Table_DataFromNL[[#This Row],[PROFILECODE]]&amp;"-"&amp;Table_DataFromNL[[#This Row],[RULENAME]]</f>
        <v>CP177-Denovo - Attendance Bonus</v>
      </c>
      <c r="M1182" t="e">
        <f t="shared" si="149"/>
        <v>#N/A</v>
      </c>
      <c r="N1182" t="e">
        <f t="shared" si="150"/>
        <v>#N/A</v>
      </c>
    </row>
    <row r="1183" spans="1:14" hidden="1" x14ac:dyDescent="0.45">
      <c r="A1183" t="str">
        <f t="shared" si="151"/>
        <v>CP177-Denovo - Immunization</v>
      </c>
      <c r="B1183" t="s">
        <v>605</v>
      </c>
      <c r="C1183" t="str">
        <f t="shared" si="144"/>
        <v>Bowling Green</v>
      </c>
      <c r="D1183" t="str">
        <f t="shared" si="145"/>
        <v>Y</v>
      </c>
      <c r="E1183" t="s">
        <v>1153</v>
      </c>
      <c r="F1183" t="str">
        <f t="shared" si="146"/>
        <v>Denovo - Immunization</v>
      </c>
      <c r="G1183">
        <f t="shared" si="147"/>
        <v>0</v>
      </c>
      <c r="H1183" t="s">
        <v>1083</v>
      </c>
      <c r="I1183">
        <f t="shared" si="148"/>
        <v>0</v>
      </c>
      <c r="J1183" t="s">
        <v>1074</v>
      </c>
      <c r="K1183" s="5">
        <v>300</v>
      </c>
      <c r="L1183" t="str">
        <f>Table_DataFromNL[[#This Row],[PROFILECODE]]&amp;"-"&amp;Table_DataFromNL[[#This Row],[RULENAME]]</f>
        <v>CP177-Denovo - Immunization</v>
      </c>
      <c r="M1183" t="e">
        <f t="shared" si="149"/>
        <v>#N/A</v>
      </c>
      <c r="N1183" t="e">
        <f t="shared" si="150"/>
        <v>#N/A</v>
      </c>
    </row>
    <row r="1184" spans="1:14" hidden="1" x14ac:dyDescent="0.45">
      <c r="A1184" t="str">
        <f t="shared" si="151"/>
        <v>CP177-EMPLOYEE_BONUS_8MONTH_80USD</v>
      </c>
      <c r="B1184" t="s">
        <v>605</v>
      </c>
      <c r="C1184" t="str">
        <f t="shared" si="144"/>
        <v>Bowling Green</v>
      </c>
      <c r="D1184" t="str">
        <f t="shared" si="145"/>
        <v>Y</v>
      </c>
      <c r="E1184" t="s">
        <v>1153</v>
      </c>
      <c r="F1184" t="str">
        <f t="shared" si="146"/>
        <v>EMPLOYEE_BONUS_8MONTH_80USD</v>
      </c>
      <c r="G1184">
        <f t="shared" si="147"/>
        <v>0</v>
      </c>
      <c r="H1184" t="s">
        <v>1084</v>
      </c>
      <c r="I1184">
        <f t="shared" si="148"/>
        <v>0</v>
      </c>
      <c r="J1184" t="s">
        <v>1074</v>
      </c>
      <c r="K1184" s="5">
        <v>80</v>
      </c>
      <c r="L1184" t="str">
        <f>Table_DataFromNL[[#This Row],[PROFILECODE]]&amp;"-"&amp;Table_DataFromNL[[#This Row],[RULENAME]]</f>
        <v>CP177-EMPLOYEE_BONUS_8MONTH_80USD</v>
      </c>
      <c r="M1184" t="e">
        <f t="shared" si="149"/>
        <v>#N/A</v>
      </c>
      <c r="N1184" t="e">
        <f t="shared" si="150"/>
        <v>#N/A</v>
      </c>
    </row>
    <row r="1185" spans="1:14" hidden="1" x14ac:dyDescent="0.45">
      <c r="A1185" t="str">
        <f t="shared" si="151"/>
        <v>CP177-HANGER_RECRUIT_5USD_once</v>
      </c>
      <c r="B1185" t="s">
        <v>605</v>
      </c>
      <c r="C1185" t="str">
        <f t="shared" si="144"/>
        <v>Bowling Green</v>
      </c>
      <c r="D1185" t="str">
        <f t="shared" si="145"/>
        <v>Y</v>
      </c>
      <c r="E1185" t="s">
        <v>1153</v>
      </c>
      <c r="F1185" t="str">
        <f t="shared" si="146"/>
        <v>HANGER_RECRUIT_5USD_once</v>
      </c>
      <c r="G1185">
        <f t="shared" si="147"/>
        <v>0</v>
      </c>
      <c r="H1185" t="s">
        <v>1085</v>
      </c>
      <c r="I1185">
        <f t="shared" si="148"/>
        <v>0</v>
      </c>
      <c r="J1185" t="s">
        <v>1074</v>
      </c>
      <c r="K1185" s="5">
        <v>5</v>
      </c>
      <c r="L1185" t="str">
        <f>Table_DataFromNL[[#This Row],[PROFILECODE]]&amp;"-"&amp;Table_DataFromNL[[#This Row],[RULENAME]]</f>
        <v>CP177-HANGER_RECRUIT_5USD_once</v>
      </c>
      <c r="M1185" t="e">
        <f t="shared" si="149"/>
        <v>#N/A</v>
      </c>
      <c r="N1185" t="e">
        <f t="shared" si="150"/>
        <v>#N/A</v>
      </c>
    </row>
    <row r="1186" spans="1:14" hidden="1" x14ac:dyDescent="0.45">
      <c r="A1186" t="str">
        <f t="shared" si="151"/>
        <v>CP177-Immunization Boost Payment</v>
      </c>
      <c r="B1186" t="s">
        <v>605</v>
      </c>
      <c r="C1186" t="str">
        <f t="shared" si="144"/>
        <v>Bowling Green</v>
      </c>
      <c r="D1186" t="str">
        <f t="shared" si="145"/>
        <v>Y</v>
      </c>
      <c r="E1186" t="s">
        <v>1153</v>
      </c>
      <c r="F1186" t="str">
        <f t="shared" si="146"/>
        <v>Immunization Boost Payment</v>
      </c>
      <c r="G1186">
        <f t="shared" si="147"/>
        <v>0</v>
      </c>
      <c r="H1186" t="s">
        <v>1086</v>
      </c>
      <c r="I1186">
        <f t="shared" si="148"/>
        <v>0</v>
      </c>
      <c r="J1186" t="s">
        <v>1074</v>
      </c>
      <c r="K1186" s="5">
        <v>50</v>
      </c>
      <c r="L1186" t="str">
        <f>Table_DataFromNL[[#This Row],[PROFILECODE]]&amp;"-"&amp;Table_DataFromNL[[#This Row],[RULENAME]]</f>
        <v>CP177-Immunization Boost Payment</v>
      </c>
      <c r="M1186" t="e">
        <f t="shared" si="149"/>
        <v>#N/A</v>
      </c>
      <c r="N1186" t="e">
        <f t="shared" si="150"/>
        <v>#N/A</v>
      </c>
    </row>
    <row r="1187" spans="1:14" hidden="1" x14ac:dyDescent="0.45">
      <c r="A1187" t="str">
        <f t="shared" si="151"/>
        <v>CP177-Immunization Series Payment</v>
      </c>
      <c r="B1187" t="s">
        <v>605</v>
      </c>
      <c r="C1187" t="str">
        <f t="shared" si="144"/>
        <v>Bowling Green</v>
      </c>
      <c r="D1187" t="str">
        <f t="shared" si="145"/>
        <v>Y</v>
      </c>
      <c r="E1187" t="s">
        <v>1153</v>
      </c>
      <c r="F1187" t="str">
        <f t="shared" si="146"/>
        <v>Immunization Series Payment</v>
      </c>
      <c r="G1187">
        <f t="shared" si="147"/>
        <v>0</v>
      </c>
      <c r="H1187" t="s">
        <v>1087</v>
      </c>
      <c r="I1187">
        <f t="shared" si="148"/>
        <v>0</v>
      </c>
      <c r="J1187" t="s">
        <v>1074</v>
      </c>
      <c r="K1187" s="5">
        <v>100</v>
      </c>
      <c r="L1187" t="str">
        <f>Table_DataFromNL[[#This Row],[PROFILECODE]]&amp;"-"&amp;Table_DataFromNL[[#This Row],[RULENAME]]</f>
        <v>CP177-Immunization Series Payment</v>
      </c>
      <c r="M1187" t="e">
        <f t="shared" si="149"/>
        <v>#N/A</v>
      </c>
      <c r="N1187" t="e">
        <f t="shared" si="150"/>
        <v>#N/A</v>
      </c>
    </row>
    <row r="1188" spans="1:14" hidden="1" x14ac:dyDescent="0.45">
      <c r="A1188" t="str">
        <f t="shared" si="151"/>
        <v>CP177-Inconv Fee $20-$50-Comment Req'd</v>
      </c>
      <c r="B1188" t="s">
        <v>605</v>
      </c>
      <c r="C1188" t="str">
        <f t="shared" si="144"/>
        <v>Bowling Green</v>
      </c>
      <c r="D1188" t="str">
        <f t="shared" si="145"/>
        <v>Y</v>
      </c>
      <c r="E1188" t="s">
        <v>1153</v>
      </c>
      <c r="F1188" t="str">
        <f t="shared" si="146"/>
        <v>Inconv Fee $20-$50-Comment Req'd</v>
      </c>
      <c r="G1188">
        <f t="shared" si="147"/>
        <v>0</v>
      </c>
      <c r="H1188" t="s">
        <v>1088</v>
      </c>
      <c r="I1188">
        <f t="shared" si="148"/>
        <v>0</v>
      </c>
      <c r="J1188" t="s">
        <v>1074</v>
      </c>
      <c r="K1188" s="5">
        <v>50</v>
      </c>
      <c r="L1188" t="str">
        <f>Table_DataFromNL[[#This Row],[PROFILECODE]]&amp;"-"&amp;Table_DataFromNL[[#This Row],[RULENAME]]</f>
        <v>CP177-Inconv Fee $20-$50-Comment Req'd</v>
      </c>
      <c r="M1188" t="e">
        <f t="shared" si="149"/>
        <v>#N/A</v>
      </c>
      <c r="N1188" t="e">
        <f t="shared" si="150"/>
        <v>#N/A</v>
      </c>
    </row>
    <row r="1189" spans="1:14" hidden="1" x14ac:dyDescent="0.45">
      <c r="A1189" t="str">
        <f t="shared" si="151"/>
        <v>CP177-Inconv Fee $5-$20-Comment Req'd</v>
      </c>
      <c r="B1189" t="s">
        <v>605</v>
      </c>
      <c r="C1189" t="str">
        <f t="shared" si="144"/>
        <v>Bowling Green</v>
      </c>
      <c r="D1189" t="str">
        <f t="shared" si="145"/>
        <v>Y</v>
      </c>
      <c r="E1189" t="s">
        <v>1153</v>
      </c>
      <c r="F1189" t="str">
        <f t="shared" si="146"/>
        <v>Inconv Fee $5-$20-Comment Req'd</v>
      </c>
      <c r="G1189">
        <f t="shared" si="147"/>
        <v>0</v>
      </c>
      <c r="H1189" t="s">
        <v>1089</v>
      </c>
      <c r="I1189">
        <f t="shared" si="148"/>
        <v>0</v>
      </c>
      <c r="J1189" t="s">
        <v>1074</v>
      </c>
      <c r="K1189" s="5">
        <v>20</v>
      </c>
      <c r="L1189" t="str">
        <f>Table_DataFromNL[[#This Row],[PROFILECODE]]&amp;"-"&amp;Table_DataFromNL[[#This Row],[RULENAME]]</f>
        <v>CP177-Inconv Fee $5-$20-Comment Req'd</v>
      </c>
      <c r="M1189" t="e">
        <f t="shared" si="149"/>
        <v>#N/A</v>
      </c>
      <c r="N1189" t="e">
        <f t="shared" si="150"/>
        <v>#N/A</v>
      </c>
    </row>
    <row r="1190" spans="1:14" hidden="1" x14ac:dyDescent="0.45">
      <c r="A1190" t="str">
        <f t="shared" si="151"/>
        <v>CP177-Inconv Fee$50-$100-Comment Req'd</v>
      </c>
      <c r="B1190" t="s">
        <v>605</v>
      </c>
      <c r="C1190" t="str">
        <f t="shared" si="144"/>
        <v>Bowling Green</v>
      </c>
      <c r="D1190" t="str">
        <f t="shared" si="145"/>
        <v>Y</v>
      </c>
      <c r="E1190" t="s">
        <v>1153</v>
      </c>
      <c r="F1190" t="str">
        <f t="shared" si="146"/>
        <v>Inconv Fee$50-$100-Comment Req'd</v>
      </c>
      <c r="G1190">
        <f t="shared" si="147"/>
        <v>0</v>
      </c>
      <c r="H1190" t="s">
        <v>1090</v>
      </c>
      <c r="I1190">
        <f t="shared" si="148"/>
        <v>0</v>
      </c>
      <c r="J1190" t="s">
        <v>1074</v>
      </c>
      <c r="K1190" s="5">
        <v>100</v>
      </c>
      <c r="L1190" t="str">
        <f>Table_DataFromNL[[#This Row],[PROFILECODE]]&amp;"-"&amp;Table_DataFromNL[[#This Row],[RULENAME]]</f>
        <v>CP177-Inconv Fee$50-$100-Comment Req'd</v>
      </c>
      <c r="M1190" t="e">
        <f t="shared" si="149"/>
        <v>#N/A</v>
      </c>
      <c r="N1190" t="e">
        <f t="shared" si="150"/>
        <v>#N/A</v>
      </c>
    </row>
    <row r="1191" spans="1:14" hidden="1" x14ac:dyDescent="0.45">
      <c r="A1191" t="str">
        <f t="shared" si="151"/>
        <v>CP177-NSP_ LAPSEDONOR_50_Twice</v>
      </c>
      <c r="B1191" t="s">
        <v>605</v>
      </c>
      <c r="C1191" t="str">
        <f t="shared" si="144"/>
        <v>Bowling Green</v>
      </c>
      <c r="D1191" t="str">
        <f t="shared" si="145"/>
        <v>Y</v>
      </c>
      <c r="E1191" t="s">
        <v>1153</v>
      </c>
      <c r="F1191" t="str">
        <f t="shared" si="146"/>
        <v>NSP_ LAPSEDONOR_50_Twice</v>
      </c>
      <c r="G1191">
        <f t="shared" si="147"/>
        <v>0</v>
      </c>
      <c r="H1191" t="s">
        <v>1091</v>
      </c>
      <c r="I1191">
        <f t="shared" si="148"/>
        <v>0</v>
      </c>
      <c r="J1191" t="s">
        <v>1074</v>
      </c>
      <c r="K1191" s="5">
        <v>50</v>
      </c>
      <c r="L1191" t="str">
        <f>Table_DataFromNL[[#This Row],[PROFILECODE]]&amp;"-"&amp;Table_DataFromNL[[#This Row],[RULENAME]]</f>
        <v>CP177-NSP_ LAPSEDONOR_50_Twice</v>
      </c>
      <c r="M1191" t="e">
        <f t="shared" si="149"/>
        <v>#N/A</v>
      </c>
      <c r="N1191" t="e">
        <f t="shared" si="150"/>
        <v>#N/A</v>
      </c>
    </row>
    <row r="1192" spans="1:14" hidden="1" x14ac:dyDescent="0.45">
      <c r="A1192" t="str">
        <f t="shared" si="151"/>
        <v>CP177-NSP_LD_25_2X</v>
      </c>
      <c r="B1192" t="s">
        <v>605</v>
      </c>
      <c r="C1192" t="str">
        <f t="shared" si="144"/>
        <v>Bowling Green</v>
      </c>
      <c r="D1192" t="str">
        <f t="shared" si="145"/>
        <v>Y</v>
      </c>
      <c r="E1192" t="s">
        <v>1153</v>
      </c>
      <c r="F1192" t="str">
        <f t="shared" si="146"/>
        <v>NSP_LD_25_2X</v>
      </c>
      <c r="G1192">
        <f t="shared" si="147"/>
        <v>0</v>
      </c>
      <c r="H1192" t="s">
        <v>1092</v>
      </c>
      <c r="I1192">
        <f t="shared" si="148"/>
        <v>0</v>
      </c>
      <c r="J1192" t="s">
        <v>1074</v>
      </c>
      <c r="K1192" s="5">
        <v>25</v>
      </c>
      <c r="L1192" t="str">
        <f>Table_DataFromNL[[#This Row],[PROFILECODE]]&amp;"-"&amp;Table_DataFromNL[[#This Row],[RULENAME]]</f>
        <v>CP177-NSP_LD_25_2X</v>
      </c>
      <c r="M1192" t="e">
        <f t="shared" si="149"/>
        <v>#N/A</v>
      </c>
      <c r="N1192" t="e">
        <f t="shared" si="150"/>
        <v>#N/A</v>
      </c>
    </row>
    <row r="1193" spans="1:14" hidden="1" x14ac:dyDescent="0.45">
      <c r="A1193" t="str">
        <f t="shared" si="151"/>
        <v>CP177-NSP_LD_50_1X</v>
      </c>
      <c r="B1193" t="s">
        <v>605</v>
      </c>
      <c r="C1193" t="str">
        <f t="shared" si="144"/>
        <v>Bowling Green</v>
      </c>
      <c r="D1193" t="str">
        <f t="shared" si="145"/>
        <v>Y</v>
      </c>
      <c r="E1193" t="s">
        <v>1153</v>
      </c>
      <c r="F1193" t="str">
        <f t="shared" si="146"/>
        <v>NSP_LD_50_1X</v>
      </c>
      <c r="G1193">
        <f t="shared" si="147"/>
        <v>0</v>
      </c>
      <c r="H1193" t="s">
        <v>1093</v>
      </c>
      <c r="I1193">
        <f t="shared" si="148"/>
        <v>0</v>
      </c>
      <c r="J1193" t="s">
        <v>1074</v>
      </c>
      <c r="K1193" s="5">
        <v>50</v>
      </c>
      <c r="L1193" t="str">
        <f>Table_DataFromNL[[#This Row],[PROFILECODE]]&amp;"-"&amp;Table_DataFromNL[[#This Row],[RULENAME]]</f>
        <v>CP177-NSP_LD_50_1X</v>
      </c>
      <c r="M1193" t="e">
        <f t="shared" si="149"/>
        <v>#N/A</v>
      </c>
      <c r="N1193" t="e">
        <f t="shared" si="150"/>
        <v>#N/A</v>
      </c>
    </row>
    <row r="1194" spans="1:14" hidden="1" x14ac:dyDescent="0.45">
      <c r="A1194" t="str">
        <f t="shared" si="151"/>
        <v>CP177-NSP_ORPHAN_100_once</v>
      </c>
      <c r="B1194" t="s">
        <v>605</v>
      </c>
      <c r="C1194" t="str">
        <f t="shared" si="144"/>
        <v>Bowling Green</v>
      </c>
      <c r="D1194" t="str">
        <f t="shared" si="145"/>
        <v>Y</v>
      </c>
      <c r="E1194" t="s">
        <v>1153</v>
      </c>
      <c r="F1194" t="str">
        <f t="shared" si="146"/>
        <v>NSP_ORPHAN_100_once</v>
      </c>
      <c r="G1194">
        <f t="shared" si="147"/>
        <v>0</v>
      </c>
      <c r="H1194" t="s">
        <v>1094</v>
      </c>
      <c r="I1194">
        <f t="shared" si="148"/>
        <v>0</v>
      </c>
      <c r="J1194" t="s">
        <v>1074</v>
      </c>
      <c r="K1194" s="5">
        <v>100</v>
      </c>
      <c r="L1194" t="str">
        <f>Table_DataFromNL[[#This Row],[PROFILECODE]]&amp;"-"&amp;Table_DataFromNL[[#This Row],[RULENAME]]</f>
        <v>CP177-NSP_ORPHAN_100_once</v>
      </c>
      <c r="M1194" t="e">
        <f t="shared" si="149"/>
        <v>#N/A</v>
      </c>
      <c r="N1194" t="e">
        <f t="shared" si="150"/>
        <v>#N/A</v>
      </c>
    </row>
    <row r="1195" spans="1:14" hidden="1" x14ac:dyDescent="0.45">
      <c r="A1195" t="str">
        <f t="shared" si="151"/>
        <v>CP177-RSV WEEKLY BONUS 10</v>
      </c>
      <c r="B1195" t="s">
        <v>605</v>
      </c>
      <c r="C1195" t="str">
        <f t="shared" si="144"/>
        <v>Bowling Green</v>
      </c>
      <c r="D1195" t="str">
        <f t="shared" si="145"/>
        <v>Y</v>
      </c>
      <c r="E1195" t="s">
        <v>1153</v>
      </c>
      <c r="F1195" t="str">
        <f t="shared" si="146"/>
        <v>RSV WEEKLY BONUS 10</v>
      </c>
      <c r="G1195">
        <f t="shared" si="147"/>
        <v>0</v>
      </c>
      <c r="H1195" t="s">
        <v>1095</v>
      </c>
      <c r="I1195">
        <f t="shared" si="148"/>
        <v>0</v>
      </c>
      <c r="J1195" t="s">
        <v>1074</v>
      </c>
      <c r="K1195" s="5">
        <v>10</v>
      </c>
      <c r="L1195" t="str">
        <f>Table_DataFromNL[[#This Row],[PROFILECODE]]&amp;"-"&amp;Table_DataFromNL[[#This Row],[RULENAME]]</f>
        <v>CP177-RSV WEEKLY BONUS 10</v>
      </c>
      <c r="M1195" t="e">
        <f t="shared" si="149"/>
        <v>#N/A</v>
      </c>
      <c r="N1195" t="e">
        <f t="shared" si="150"/>
        <v>#N/A</v>
      </c>
    </row>
    <row r="1196" spans="1:14" hidden="1" x14ac:dyDescent="0.45">
      <c r="A1196" t="str">
        <f t="shared" si="151"/>
        <v>CP177-Restick</v>
      </c>
      <c r="B1196" t="s">
        <v>605</v>
      </c>
      <c r="C1196" t="str">
        <f t="shared" si="144"/>
        <v>Bowling Green</v>
      </c>
      <c r="D1196" t="str">
        <f t="shared" si="145"/>
        <v>Y</v>
      </c>
      <c r="E1196" t="s">
        <v>1153</v>
      </c>
      <c r="F1196" t="str">
        <f t="shared" si="146"/>
        <v>Restick</v>
      </c>
      <c r="G1196">
        <f t="shared" si="147"/>
        <v>0</v>
      </c>
      <c r="H1196" t="s">
        <v>1096</v>
      </c>
      <c r="I1196">
        <f t="shared" si="148"/>
        <v>0</v>
      </c>
      <c r="J1196" t="s">
        <v>1074</v>
      </c>
      <c r="K1196" s="5">
        <v>5</v>
      </c>
      <c r="L1196" t="str">
        <f>Table_DataFromNL[[#This Row],[PROFILECODE]]&amp;"-"&amp;Table_DataFromNL[[#This Row],[RULENAME]]</f>
        <v>CP177-Restick</v>
      </c>
      <c r="M1196" t="e">
        <f t="shared" si="149"/>
        <v>#N/A</v>
      </c>
      <c r="N1196" t="e">
        <f t="shared" si="150"/>
        <v>#N/A</v>
      </c>
    </row>
    <row r="1197" spans="1:14" hidden="1" x14ac:dyDescent="0.45">
      <c r="A1197" t="str">
        <f t="shared" si="151"/>
        <v>CP177-SCRATCH_1000_USD</v>
      </c>
      <c r="B1197" t="s">
        <v>605</v>
      </c>
      <c r="C1197" t="str">
        <f t="shared" si="144"/>
        <v>Bowling Green</v>
      </c>
      <c r="D1197" t="str">
        <f t="shared" si="145"/>
        <v>Y</v>
      </c>
      <c r="E1197" t="s">
        <v>1153</v>
      </c>
      <c r="F1197" t="str">
        <f t="shared" si="146"/>
        <v>SCRATCH_1000_USD</v>
      </c>
      <c r="G1197">
        <f t="shared" si="147"/>
        <v>0</v>
      </c>
      <c r="H1197" t="s">
        <v>1097</v>
      </c>
      <c r="I1197">
        <f t="shared" si="148"/>
        <v>0</v>
      </c>
      <c r="J1197" t="s">
        <v>1074</v>
      </c>
      <c r="K1197" s="5">
        <v>1000</v>
      </c>
      <c r="L1197" t="str">
        <f>Table_DataFromNL[[#This Row],[PROFILECODE]]&amp;"-"&amp;Table_DataFromNL[[#This Row],[RULENAME]]</f>
        <v>CP177-SCRATCH_1000_USD</v>
      </c>
      <c r="M1197" t="e">
        <f t="shared" si="149"/>
        <v>#N/A</v>
      </c>
      <c r="N1197" t="e">
        <f t="shared" si="150"/>
        <v>#N/A</v>
      </c>
    </row>
    <row r="1198" spans="1:14" hidden="1" x14ac:dyDescent="0.45">
      <c r="A1198" t="str">
        <f t="shared" si="151"/>
        <v>CP177-SCRATCH_100_USD</v>
      </c>
      <c r="B1198" t="s">
        <v>605</v>
      </c>
      <c r="C1198" t="str">
        <f t="shared" si="144"/>
        <v>Bowling Green</v>
      </c>
      <c r="D1198" t="str">
        <f t="shared" si="145"/>
        <v>Y</v>
      </c>
      <c r="E1198" t="s">
        <v>1153</v>
      </c>
      <c r="F1198" t="str">
        <f t="shared" si="146"/>
        <v>SCRATCH_100_USD</v>
      </c>
      <c r="G1198">
        <f t="shared" si="147"/>
        <v>0</v>
      </c>
      <c r="H1198" t="s">
        <v>1098</v>
      </c>
      <c r="I1198">
        <f t="shared" si="148"/>
        <v>0</v>
      </c>
      <c r="J1198" t="s">
        <v>1074</v>
      </c>
      <c r="K1198" s="5">
        <v>100</v>
      </c>
      <c r="L1198" t="str">
        <f>Table_DataFromNL[[#This Row],[PROFILECODE]]&amp;"-"&amp;Table_DataFromNL[[#This Row],[RULENAME]]</f>
        <v>CP177-SCRATCH_100_USD</v>
      </c>
      <c r="M1198" t="e">
        <f t="shared" si="149"/>
        <v>#N/A</v>
      </c>
      <c r="N1198" t="e">
        <f t="shared" si="150"/>
        <v>#N/A</v>
      </c>
    </row>
    <row r="1199" spans="1:14" hidden="1" x14ac:dyDescent="0.45">
      <c r="A1199" t="str">
        <f t="shared" si="151"/>
        <v>CP177-SCRATCH_10_USD</v>
      </c>
      <c r="B1199" t="s">
        <v>605</v>
      </c>
      <c r="C1199" t="str">
        <f t="shared" si="144"/>
        <v>Bowling Green</v>
      </c>
      <c r="D1199" t="str">
        <f t="shared" si="145"/>
        <v>Y</v>
      </c>
      <c r="E1199" t="s">
        <v>1153</v>
      </c>
      <c r="F1199" t="str">
        <f t="shared" si="146"/>
        <v>SCRATCH_10_USD</v>
      </c>
      <c r="G1199">
        <f t="shared" si="147"/>
        <v>0</v>
      </c>
      <c r="H1199" t="s">
        <v>1099</v>
      </c>
      <c r="I1199">
        <f t="shared" si="148"/>
        <v>0</v>
      </c>
      <c r="J1199" t="s">
        <v>1074</v>
      </c>
      <c r="K1199" s="5">
        <v>10</v>
      </c>
      <c r="L1199" t="str">
        <f>Table_DataFromNL[[#This Row],[PROFILECODE]]&amp;"-"&amp;Table_DataFromNL[[#This Row],[RULENAME]]</f>
        <v>CP177-SCRATCH_10_USD</v>
      </c>
      <c r="M1199" t="e">
        <f t="shared" si="149"/>
        <v>#N/A</v>
      </c>
      <c r="N1199" t="e">
        <f t="shared" si="150"/>
        <v>#N/A</v>
      </c>
    </row>
    <row r="1200" spans="1:14" hidden="1" x14ac:dyDescent="0.45">
      <c r="A1200" t="str">
        <f t="shared" si="151"/>
        <v>CP177-SCRATCH_20_USD</v>
      </c>
      <c r="B1200" t="s">
        <v>605</v>
      </c>
      <c r="C1200" t="str">
        <f t="shared" si="144"/>
        <v>Bowling Green</v>
      </c>
      <c r="D1200" t="str">
        <f t="shared" si="145"/>
        <v>Y</v>
      </c>
      <c r="E1200" t="s">
        <v>1153</v>
      </c>
      <c r="F1200" t="str">
        <f t="shared" si="146"/>
        <v>SCRATCH_20_USD</v>
      </c>
      <c r="G1200">
        <f t="shared" si="147"/>
        <v>0</v>
      </c>
      <c r="H1200" t="s">
        <v>1100</v>
      </c>
      <c r="I1200">
        <f t="shared" si="148"/>
        <v>0</v>
      </c>
      <c r="J1200" t="s">
        <v>1074</v>
      </c>
      <c r="K1200" s="5">
        <v>20</v>
      </c>
      <c r="L1200" t="str">
        <f>Table_DataFromNL[[#This Row],[PROFILECODE]]&amp;"-"&amp;Table_DataFromNL[[#This Row],[RULENAME]]</f>
        <v>CP177-SCRATCH_20_USD</v>
      </c>
      <c r="M1200" t="e">
        <f t="shared" si="149"/>
        <v>#N/A</v>
      </c>
      <c r="N1200" t="e">
        <f t="shared" si="150"/>
        <v>#N/A</v>
      </c>
    </row>
    <row r="1201" spans="1:14" hidden="1" x14ac:dyDescent="0.45">
      <c r="A1201" t="str">
        <f t="shared" si="151"/>
        <v>CP177-SCRATCH_25_USD</v>
      </c>
      <c r="B1201" t="s">
        <v>605</v>
      </c>
      <c r="C1201" t="str">
        <f t="shared" si="144"/>
        <v>Bowling Green</v>
      </c>
      <c r="D1201" t="str">
        <f t="shared" si="145"/>
        <v>Y</v>
      </c>
      <c r="E1201" t="s">
        <v>1153</v>
      </c>
      <c r="F1201" t="str">
        <f t="shared" si="146"/>
        <v>SCRATCH_25_USD</v>
      </c>
      <c r="G1201">
        <f t="shared" si="147"/>
        <v>0</v>
      </c>
      <c r="H1201" t="s">
        <v>1101</v>
      </c>
      <c r="I1201">
        <f t="shared" si="148"/>
        <v>0</v>
      </c>
      <c r="J1201" t="s">
        <v>1074</v>
      </c>
      <c r="K1201" s="5">
        <v>25</v>
      </c>
      <c r="L1201" t="str">
        <f>Table_DataFromNL[[#This Row],[PROFILECODE]]&amp;"-"&amp;Table_DataFromNL[[#This Row],[RULENAME]]</f>
        <v>CP177-SCRATCH_25_USD</v>
      </c>
      <c r="M1201" t="e">
        <f t="shared" si="149"/>
        <v>#N/A</v>
      </c>
      <c r="N1201" t="e">
        <f t="shared" si="150"/>
        <v>#N/A</v>
      </c>
    </row>
    <row r="1202" spans="1:14" hidden="1" x14ac:dyDescent="0.45">
      <c r="A1202" t="str">
        <f t="shared" si="151"/>
        <v>CP177-SCRATCH_50_USD</v>
      </c>
      <c r="B1202" t="s">
        <v>605</v>
      </c>
      <c r="C1202" t="str">
        <f t="shared" si="144"/>
        <v>Bowling Green</v>
      </c>
      <c r="D1202" t="str">
        <f t="shared" si="145"/>
        <v>Y</v>
      </c>
      <c r="E1202" t="s">
        <v>1153</v>
      </c>
      <c r="F1202" t="str">
        <f t="shared" si="146"/>
        <v>SCRATCH_50_USD</v>
      </c>
      <c r="G1202">
        <f t="shared" si="147"/>
        <v>0</v>
      </c>
      <c r="H1202" t="s">
        <v>1102</v>
      </c>
      <c r="I1202">
        <f t="shared" si="148"/>
        <v>0</v>
      </c>
      <c r="J1202" t="s">
        <v>1074</v>
      </c>
      <c r="K1202" s="5">
        <v>50</v>
      </c>
      <c r="L1202" t="str">
        <f>Table_DataFromNL[[#This Row],[PROFILECODE]]&amp;"-"&amp;Table_DataFromNL[[#This Row],[RULENAME]]</f>
        <v>CP177-SCRATCH_50_USD</v>
      </c>
      <c r="M1202" t="e">
        <f t="shared" si="149"/>
        <v>#N/A</v>
      </c>
      <c r="N1202" t="e">
        <f t="shared" si="150"/>
        <v>#N/A</v>
      </c>
    </row>
    <row r="1203" spans="1:14" hidden="1" x14ac:dyDescent="0.45">
      <c r="A1203" t="str">
        <f t="shared" si="151"/>
        <v>CP177-SCRATCH_5_USD</v>
      </c>
      <c r="B1203" t="s">
        <v>605</v>
      </c>
      <c r="C1203" t="str">
        <f t="shared" si="144"/>
        <v>Bowling Green</v>
      </c>
      <c r="D1203" t="str">
        <f t="shared" si="145"/>
        <v>Y</v>
      </c>
      <c r="E1203" t="s">
        <v>1153</v>
      </c>
      <c r="F1203" t="str">
        <f t="shared" si="146"/>
        <v>SCRATCH_5_USD</v>
      </c>
      <c r="G1203">
        <f t="shared" si="147"/>
        <v>0</v>
      </c>
      <c r="H1203" t="s">
        <v>1103</v>
      </c>
      <c r="I1203">
        <f t="shared" si="148"/>
        <v>0</v>
      </c>
      <c r="J1203" t="s">
        <v>1074</v>
      </c>
      <c r="K1203" s="5">
        <v>5</v>
      </c>
      <c r="L1203" t="str">
        <f>Table_DataFromNL[[#This Row],[PROFILECODE]]&amp;"-"&amp;Table_DataFromNL[[#This Row],[RULENAME]]</f>
        <v>CP177-SCRATCH_5_USD</v>
      </c>
      <c r="M1203" t="e">
        <f t="shared" si="149"/>
        <v>#N/A</v>
      </c>
      <c r="N1203" t="e">
        <f t="shared" si="150"/>
        <v>#N/A</v>
      </c>
    </row>
    <row r="1204" spans="1:14" hidden="1" x14ac:dyDescent="0.45">
      <c r="A1204" t="str">
        <f t="shared" si="151"/>
        <v>CP177-SLOW_TEXT_5</v>
      </c>
      <c r="B1204" t="s">
        <v>605</v>
      </c>
      <c r="C1204" t="str">
        <f t="shared" si="144"/>
        <v>Bowling Green</v>
      </c>
      <c r="D1204" t="str">
        <f t="shared" si="145"/>
        <v>Y</v>
      </c>
      <c r="E1204" t="s">
        <v>1153</v>
      </c>
      <c r="F1204" t="str">
        <f t="shared" si="146"/>
        <v>SLOW_TEXT_5</v>
      </c>
      <c r="G1204">
        <f t="shared" si="147"/>
        <v>0</v>
      </c>
      <c r="H1204" t="s">
        <v>1104</v>
      </c>
      <c r="I1204">
        <f t="shared" si="148"/>
        <v>0</v>
      </c>
      <c r="J1204" t="s">
        <v>1074</v>
      </c>
      <c r="K1204" s="5">
        <v>5</v>
      </c>
      <c r="L1204" t="str">
        <f>Table_DataFromNL[[#This Row],[PROFILECODE]]&amp;"-"&amp;Table_DataFromNL[[#This Row],[RULENAME]]</f>
        <v>CP177-SLOW_TEXT_5</v>
      </c>
      <c r="M1204" t="e">
        <f t="shared" si="149"/>
        <v>#N/A</v>
      </c>
      <c r="N1204" t="e">
        <f t="shared" si="150"/>
        <v>#N/A</v>
      </c>
    </row>
    <row r="1205" spans="1:14" hidden="1" x14ac:dyDescent="0.45">
      <c r="A1205" t="str">
        <f t="shared" si="151"/>
        <v>CP177-SPECIAL_ x9_25 _ONCE</v>
      </c>
      <c r="B1205" t="s">
        <v>605</v>
      </c>
      <c r="C1205" t="str">
        <f t="shared" si="144"/>
        <v>Bowling Green</v>
      </c>
      <c r="D1205" t="str">
        <f t="shared" si="145"/>
        <v>Y</v>
      </c>
      <c r="E1205" t="s">
        <v>1153</v>
      </c>
      <c r="F1205" t="str">
        <f t="shared" si="146"/>
        <v>SPECIAL_ x9_25 _ONCE</v>
      </c>
      <c r="G1205">
        <f t="shared" si="147"/>
        <v>0</v>
      </c>
      <c r="H1205" t="s">
        <v>1105</v>
      </c>
      <c r="I1205">
        <f t="shared" si="148"/>
        <v>0</v>
      </c>
      <c r="J1205" t="s">
        <v>1074</v>
      </c>
      <c r="K1205" s="5">
        <v>25</v>
      </c>
      <c r="L1205" t="str">
        <f>Table_DataFromNL[[#This Row],[PROFILECODE]]&amp;"-"&amp;Table_DataFromNL[[#This Row],[RULENAME]]</f>
        <v>CP177-SPECIAL_ x9_25 _ONCE</v>
      </c>
      <c r="M1205" t="e">
        <f t="shared" si="149"/>
        <v>#N/A</v>
      </c>
      <c r="N1205" t="e">
        <f t="shared" si="150"/>
        <v>#N/A</v>
      </c>
    </row>
    <row r="1206" spans="1:14" hidden="1" x14ac:dyDescent="0.45">
      <c r="A1206" t="str">
        <f t="shared" si="151"/>
        <v>CP177-SPECIAL_BONUS_40USD</v>
      </c>
      <c r="B1206" t="s">
        <v>605</v>
      </c>
      <c r="C1206" t="str">
        <f t="shared" si="144"/>
        <v>Bowling Green</v>
      </c>
      <c r="D1206" t="str">
        <f t="shared" si="145"/>
        <v>Y</v>
      </c>
      <c r="E1206" t="s">
        <v>1153</v>
      </c>
      <c r="F1206" t="str">
        <f t="shared" si="146"/>
        <v>SPECIAL_BONUS_40USD</v>
      </c>
      <c r="G1206">
        <f t="shared" si="147"/>
        <v>0</v>
      </c>
      <c r="H1206" t="s">
        <v>1106</v>
      </c>
      <c r="I1206">
        <f t="shared" si="148"/>
        <v>0</v>
      </c>
      <c r="J1206" t="s">
        <v>1074</v>
      </c>
      <c r="K1206" s="5">
        <v>40</v>
      </c>
      <c r="L1206" t="str">
        <f>Table_DataFromNL[[#This Row],[PROFILECODE]]&amp;"-"&amp;Table_DataFromNL[[#This Row],[RULENAME]]</f>
        <v>CP177-SPECIAL_BONUS_40USD</v>
      </c>
      <c r="M1206" t="e">
        <f t="shared" si="149"/>
        <v>#N/A</v>
      </c>
      <c r="N1206" t="e">
        <f t="shared" si="150"/>
        <v>#N/A</v>
      </c>
    </row>
    <row r="1207" spans="1:14" hidden="1" x14ac:dyDescent="0.45">
      <c r="A1207" t="str">
        <f t="shared" si="151"/>
        <v>CP177-SPECIAL_x6_x7_15 _TWICE</v>
      </c>
      <c r="B1207" t="s">
        <v>605</v>
      </c>
      <c r="C1207" t="str">
        <f t="shared" si="144"/>
        <v>Bowling Green</v>
      </c>
      <c r="D1207" t="str">
        <f t="shared" si="145"/>
        <v>Y</v>
      </c>
      <c r="E1207" t="s">
        <v>1153</v>
      </c>
      <c r="F1207" t="str">
        <f t="shared" si="146"/>
        <v>SPECIAL_x6_x7_15 _TWICE</v>
      </c>
      <c r="G1207">
        <f t="shared" si="147"/>
        <v>0</v>
      </c>
      <c r="H1207" t="s">
        <v>1107</v>
      </c>
      <c r="I1207">
        <f t="shared" si="148"/>
        <v>0</v>
      </c>
      <c r="J1207" t="s">
        <v>1074</v>
      </c>
      <c r="K1207" s="5">
        <v>15</v>
      </c>
      <c r="L1207" t="str">
        <f>Table_DataFromNL[[#This Row],[PROFILECODE]]&amp;"-"&amp;Table_DataFromNL[[#This Row],[RULENAME]]</f>
        <v>CP177-SPECIAL_x6_x7_15 _TWICE</v>
      </c>
      <c r="M1207" t="e">
        <f t="shared" si="149"/>
        <v>#N/A</v>
      </c>
      <c r="N1207" t="e">
        <f t="shared" si="150"/>
        <v>#N/A</v>
      </c>
    </row>
    <row r="1208" spans="1:14" hidden="1" x14ac:dyDescent="0.45">
      <c r="A1208" t="str">
        <f t="shared" si="151"/>
        <v>CP177-SPECIAL_x8_x9_20 _TWICE</v>
      </c>
      <c r="B1208" t="s">
        <v>605</v>
      </c>
      <c r="C1208" t="str">
        <f t="shared" si="144"/>
        <v>Bowling Green</v>
      </c>
      <c r="D1208" t="str">
        <f t="shared" si="145"/>
        <v>Y</v>
      </c>
      <c r="E1208" t="s">
        <v>1153</v>
      </c>
      <c r="F1208" t="str">
        <f t="shared" si="146"/>
        <v>SPECIAL_x8_x9_20 _TWICE</v>
      </c>
      <c r="G1208">
        <f t="shared" si="147"/>
        <v>0</v>
      </c>
      <c r="H1208" t="s">
        <v>1108</v>
      </c>
      <c r="I1208">
        <f t="shared" si="148"/>
        <v>0</v>
      </c>
      <c r="J1208" t="s">
        <v>1074</v>
      </c>
      <c r="K1208" s="5">
        <v>20</v>
      </c>
      <c r="L1208" t="str">
        <f>Table_DataFromNL[[#This Row],[PROFILECODE]]&amp;"-"&amp;Table_DataFromNL[[#This Row],[RULENAME]]</f>
        <v>CP177-SPECIAL_x8_x9_20 _TWICE</v>
      </c>
      <c r="M1208" t="e">
        <f t="shared" si="149"/>
        <v>#N/A</v>
      </c>
      <c r="N1208" t="e">
        <f t="shared" si="150"/>
        <v>#N/A</v>
      </c>
    </row>
    <row r="1209" spans="1:14" hidden="1" x14ac:dyDescent="0.45">
      <c r="A1209" t="str">
        <f t="shared" si="151"/>
        <v>CP177-STUDENT_25USD_REF_BONUS</v>
      </c>
      <c r="B1209" t="s">
        <v>605</v>
      </c>
      <c r="C1209" t="str">
        <f t="shared" si="144"/>
        <v>Bowling Green</v>
      </c>
      <c r="D1209" t="str">
        <f t="shared" si="145"/>
        <v>Y</v>
      </c>
      <c r="E1209" t="s">
        <v>1153</v>
      </c>
      <c r="F1209" t="str">
        <f t="shared" si="146"/>
        <v>STUDENT_25USD_REF_BONUS</v>
      </c>
      <c r="G1209">
        <f t="shared" si="147"/>
        <v>0</v>
      </c>
      <c r="H1209" t="s">
        <v>1142</v>
      </c>
      <c r="I1209">
        <f t="shared" si="148"/>
        <v>0</v>
      </c>
      <c r="J1209" t="s">
        <v>1074</v>
      </c>
      <c r="K1209" s="5">
        <v>25</v>
      </c>
      <c r="L1209" t="str">
        <f>Table_DataFromNL[[#This Row],[PROFILECODE]]&amp;"-"&amp;Table_DataFromNL[[#This Row],[RULENAME]]</f>
        <v>CP177-STUDENT_25USD_REF_BONUS</v>
      </c>
      <c r="M1209" t="e">
        <f t="shared" si="149"/>
        <v>#N/A</v>
      </c>
      <c r="N1209" t="e">
        <f t="shared" si="150"/>
        <v>#N/A</v>
      </c>
    </row>
    <row r="1210" spans="1:14" hidden="1" x14ac:dyDescent="0.45">
      <c r="A1210" t="str">
        <f t="shared" si="151"/>
        <v>CP177-Sample Only</v>
      </c>
      <c r="B1210" t="s">
        <v>605</v>
      </c>
      <c r="C1210" t="str">
        <f t="shared" si="144"/>
        <v>Bowling Green</v>
      </c>
      <c r="D1210" t="str">
        <f t="shared" si="145"/>
        <v>Y</v>
      </c>
      <c r="E1210" t="s">
        <v>1153</v>
      </c>
      <c r="F1210" t="str">
        <f t="shared" si="146"/>
        <v>Sample Only</v>
      </c>
      <c r="G1210">
        <f t="shared" si="147"/>
        <v>0</v>
      </c>
      <c r="H1210" t="s">
        <v>1109</v>
      </c>
      <c r="I1210">
        <f t="shared" si="148"/>
        <v>0</v>
      </c>
      <c r="J1210" t="s">
        <v>1074</v>
      </c>
      <c r="K1210" s="5">
        <v>10</v>
      </c>
      <c r="L1210" t="str">
        <f>Table_DataFromNL[[#This Row],[PROFILECODE]]&amp;"-"&amp;Table_DataFromNL[[#This Row],[RULENAME]]</f>
        <v>CP177-Sample Only</v>
      </c>
      <c r="M1210" t="e">
        <f t="shared" si="149"/>
        <v>#N/A</v>
      </c>
      <c r="N1210" t="e">
        <f t="shared" si="150"/>
        <v>#N/A</v>
      </c>
    </row>
    <row r="1211" spans="1:14" hidden="1" x14ac:dyDescent="0.45">
      <c r="A1211" t="str">
        <f t="shared" si="151"/>
        <v>CP177-Unit Below 250 mL</v>
      </c>
      <c r="B1211" t="s">
        <v>605</v>
      </c>
      <c r="C1211" t="str">
        <f t="shared" si="144"/>
        <v>Bowling Green</v>
      </c>
      <c r="D1211" t="str">
        <f t="shared" si="145"/>
        <v>Y</v>
      </c>
      <c r="E1211" t="s">
        <v>1153</v>
      </c>
      <c r="F1211" t="str">
        <f t="shared" si="146"/>
        <v>Unit Below 250 mL</v>
      </c>
      <c r="G1211">
        <f t="shared" si="147"/>
        <v>0</v>
      </c>
      <c r="H1211" t="s">
        <v>1110</v>
      </c>
      <c r="I1211">
        <f t="shared" si="148"/>
        <v>0</v>
      </c>
      <c r="J1211" t="s">
        <v>1074</v>
      </c>
      <c r="K1211" s="5">
        <v>5</v>
      </c>
      <c r="L1211" t="str">
        <f>Table_DataFromNL[[#This Row],[PROFILECODE]]&amp;"-"&amp;Table_DataFromNL[[#This Row],[RULENAME]]</f>
        <v>CP177-Unit Below 250 mL</v>
      </c>
      <c r="M1211" t="e">
        <f t="shared" si="149"/>
        <v>#N/A</v>
      </c>
      <c r="N1211" t="e">
        <f t="shared" si="150"/>
        <v>#N/A</v>
      </c>
    </row>
    <row r="1212" spans="1:14" hidden="1" x14ac:dyDescent="0.45">
      <c r="A1212" t="str">
        <f t="shared" si="151"/>
        <v>CP177-Unit above 250 mL/underdraw</v>
      </c>
      <c r="B1212" t="s">
        <v>605</v>
      </c>
      <c r="C1212" t="str">
        <f t="shared" si="144"/>
        <v>Bowling Green</v>
      </c>
      <c r="D1212" t="str">
        <f t="shared" si="145"/>
        <v>Y</v>
      </c>
      <c r="E1212" t="s">
        <v>1153</v>
      </c>
      <c r="F1212" t="str">
        <f t="shared" si="146"/>
        <v>Unit above 250 mL/underdraw</v>
      </c>
      <c r="G1212">
        <f t="shared" si="147"/>
        <v>0</v>
      </c>
      <c r="H1212" t="s">
        <v>1111</v>
      </c>
      <c r="I1212">
        <f t="shared" si="148"/>
        <v>0</v>
      </c>
      <c r="J1212" t="s">
        <v>1074</v>
      </c>
      <c r="K1212" s="5">
        <v>10</v>
      </c>
      <c r="L1212" t="str">
        <f>Table_DataFromNL[[#This Row],[PROFILECODE]]&amp;"-"&amp;Table_DataFromNL[[#This Row],[RULENAME]]</f>
        <v>CP177-Unit above 250 mL/underdraw</v>
      </c>
      <c r="M1212" t="e">
        <f t="shared" si="149"/>
        <v>#N/A</v>
      </c>
      <c r="N1212" t="e">
        <f t="shared" si="150"/>
        <v>#N/A</v>
      </c>
    </row>
    <row r="1213" spans="1:14" hidden="1" x14ac:dyDescent="0.45">
      <c r="A1213" t="str">
        <f t="shared" si="151"/>
        <v>CP177-RETURN - Buddy referral  -BONUS</v>
      </c>
      <c r="B1213" t="s">
        <v>605</v>
      </c>
      <c r="C1213" t="str">
        <f t="shared" si="144"/>
        <v>Bowling Green</v>
      </c>
      <c r="D1213" t="str">
        <f t="shared" si="145"/>
        <v>Y</v>
      </c>
      <c r="E1213" t="s">
        <v>1153</v>
      </c>
      <c r="F1213" t="str">
        <f t="shared" si="146"/>
        <v>RETURN - Buddy referral  -BONUS</v>
      </c>
      <c r="G1213" t="str">
        <f t="shared" si="147"/>
        <v>Marketing</v>
      </c>
      <c r="H1213" t="s">
        <v>73</v>
      </c>
      <c r="I1213">
        <f t="shared" si="148"/>
        <v>50</v>
      </c>
      <c r="J1213" t="s">
        <v>1112</v>
      </c>
      <c r="K1213" s="5">
        <v>50</v>
      </c>
      <c r="L1213" t="str">
        <f>Table_DataFromNL[[#This Row],[PROFILECODE]]&amp;"-"&amp;Table_DataFromNL[[#This Row],[RULENAME]]</f>
        <v>CP177-Referral</v>
      </c>
      <c r="M1213" t="str">
        <f t="shared" si="149"/>
        <v>CP177-RETURN - Buddy referral  -BONUS</v>
      </c>
      <c r="N1213" t="e">
        <f t="shared" si="150"/>
        <v>#N/A</v>
      </c>
    </row>
    <row r="1214" spans="1:14" hidden="1" x14ac:dyDescent="0.45">
      <c r="A1214" t="str">
        <f t="shared" si="151"/>
        <v>CP177-P Anthrax Standard</v>
      </c>
      <c r="B1214" t="s">
        <v>605</v>
      </c>
      <c r="C1214" t="str">
        <f t="shared" si="144"/>
        <v>Bowling Green</v>
      </c>
      <c r="D1214" t="str">
        <f t="shared" si="145"/>
        <v>Y</v>
      </c>
      <c r="E1214" t="s">
        <v>1153</v>
      </c>
      <c r="F1214" t="str">
        <f t="shared" si="146"/>
        <v>P Anthrax Standard</v>
      </c>
      <c r="G1214">
        <f t="shared" si="147"/>
        <v>0</v>
      </c>
      <c r="H1214" t="s">
        <v>998</v>
      </c>
      <c r="I1214">
        <f t="shared" si="148"/>
        <v>0</v>
      </c>
      <c r="J1214" t="s">
        <v>1113</v>
      </c>
      <c r="K1214" s="5">
        <v>100</v>
      </c>
      <c r="L1214" t="str">
        <f>Table_DataFromNL[[#This Row],[PROFILECODE]]&amp;"-"&amp;Table_DataFromNL[[#This Row],[RULENAME]]</f>
        <v>CP177-P Anthrax Standard</v>
      </c>
      <c r="M1214" t="str">
        <f t="shared" si="149"/>
        <v>CP177-P Anthrax Standard</v>
      </c>
      <c r="N1214" t="str">
        <f t="shared" si="150"/>
        <v>CP177-P Anthrax Standard</v>
      </c>
    </row>
    <row r="1215" spans="1:14" hidden="1" x14ac:dyDescent="0.45">
      <c r="A1215" t="str">
        <f t="shared" si="151"/>
        <v>CP177-P Anti-D Pre-Existing Standard</v>
      </c>
      <c r="B1215" t="s">
        <v>605</v>
      </c>
      <c r="C1215" t="str">
        <f t="shared" si="144"/>
        <v>Bowling Green</v>
      </c>
      <c r="D1215" t="str">
        <f t="shared" si="145"/>
        <v>Y</v>
      </c>
      <c r="E1215" t="s">
        <v>1153</v>
      </c>
      <c r="F1215" t="str">
        <f t="shared" si="146"/>
        <v>P Anti-D Pre-Existing Standard</v>
      </c>
      <c r="G1215" t="str">
        <f t="shared" si="147"/>
        <v>Specialty</v>
      </c>
      <c r="H1215" t="s">
        <v>946</v>
      </c>
      <c r="I1215" t="str">
        <f t="shared" si="148"/>
        <v>RETURN - 1st don of the week -STD</v>
      </c>
      <c r="J1215" t="s">
        <v>1113</v>
      </c>
      <c r="K1215" s="5">
        <v>54</v>
      </c>
      <c r="L1215" t="str">
        <f>Table_DataFromNL[[#This Row],[PROFILECODE]]&amp;"-"&amp;Table_DataFromNL[[#This Row],[RULENAME]]</f>
        <v>CP177-P Anti-D Pre-Existing Standard</v>
      </c>
      <c r="M1215" t="str">
        <f t="shared" si="149"/>
        <v>CP177-P Anti-D Pre-Existing Standard</v>
      </c>
      <c r="N1215" t="str">
        <f t="shared" si="150"/>
        <v>CP177-P Anti-D Pre-Existing Standard</v>
      </c>
    </row>
    <row r="1216" spans="1:14" hidden="1" x14ac:dyDescent="0.45">
      <c r="A1216" t="str">
        <f t="shared" si="151"/>
        <v>CP177-P Anti-D Standard</v>
      </c>
      <c r="B1216" t="s">
        <v>605</v>
      </c>
      <c r="C1216" t="str">
        <f t="shared" si="144"/>
        <v>Bowling Green</v>
      </c>
      <c r="D1216" t="str">
        <f t="shared" si="145"/>
        <v>Y</v>
      </c>
      <c r="E1216" t="s">
        <v>1153</v>
      </c>
      <c r="F1216" t="str">
        <f t="shared" si="146"/>
        <v>P Anti-D Standard</v>
      </c>
      <c r="G1216" t="str">
        <f t="shared" si="147"/>
        <v>Specialty</v>
      </c>
      <c r="H1216" t="s">
        <v>947</v>
      </c>
      <c r="I1216" t="str">
        <f t="shared" si="148"/>
        <v>RETURN - 1st don of the week -STD</v>
      </c>
      <c r="J1216" t="s">
        <v>1113</v>
      </c>
      <c r="K1216" s="5">
        <v>60</v>
      </c>
      <c r="L1216" t="str">
        <f>Table_DataFromNL[[#This Row],[PROFILECODE]]&amp;"-"&amp;Table_DataFromNL[[#This Row],[RULENAME]]</f>
        <v>CP177-P Anti-D Standard</v>
      </c>
      <c r="M1216" t="str">
        <f t="shared" si="149"/>
        <v>CP177-P Anti-D Standard</v>
      </c>
      <c r="N1216" t="str">
        <f t="shared" si="150"/>
        <v>CP177-P Anti-D Standard</v>
      </c>
    </row>
    <row r="1217" spans="1:14" hidden="1" x14ac:dyDescent="0.45">
      <c r="A1217" t="str">
        <f t="shared" si="151"/>
        <v>CP177-P Denovo Non-Injectable</v>
      </c>
      <c r="B1217" t="s">
        <v>605</v>
      </c>
      <c r="C1217" t="str">
        <f t="shared" si="144"/>
        <v>Bowling Green</v>
      </c>
      <c r="D1217" t="str">
        <f t="shared" si="145"/>
        <v>Y</v>
      </c>
      <c r="E1217" t="s">
        <v>1153</v>
      </c>
      <c r="F1217" t="str">
        <f t="shared" si="146"/>
        <v>P Denovo Non-Injectable</v>
      </c>
      <c r="G1217">
        <f t="shared" si="147"/>
        <v>0</v>
      </c>
      <c r="H1217" t="s">
        <v>949</v>
      </c>
      <c r="I1217">
        <f t="shared" si="148"/>
        <v>0</v>
      </c>
      <c r="J1217" t="s">
        <v>1113</v>
      </c>
      <c r="K1217" s="5">
        <v>40</v>
      </c>
      <c r="L1217" t="str">
        <f>Table_DataFromNL[[#This Row],[PROFILECODE]]&amp;"-"&amp;Table_DataFromNL[[#This Row],[RULENAME]]</f>
        <v>CP177-P Denovo Non-Injectable</v>
      </c>
      <c r="M1217" t="str">
        <f t="shared" si="149"/>
        <v>CP177-P Denovo Non-Injectable</v>
      </c>
      <c r="N1217" t="str">
        <f t="shared" si="150"/>
        <v>CP177-P Denovo Non-Injectable</v>
      </c>
    </row>
    <row r="1218" spans="1:14" hidden="1" x14ac:dyDescent="0.45">
      <c r="A1218" t="str">
        <f t="shared" si="151"/>
        <v>CP177-P HBS Pre-Existing Standard</v>
      </c>
      <c r="B1218" t="s">
        <v>605</v>
      </c>
      <c r="C1218" t="str">
        <f t="shared" ref="C1218:C1281" si="152">VLOOKUP(B1218,CenterLU,2,FALSE)</f>
        <v>Bowling Green</v>
      </c>
      <c r="D1218" t="str">
        <f t="shared" ref="D1218:D1281" si="153">VLOOKUP(B1218,CenterLU,3,FALSE)</f>
        <v>Y</v>
      </c>
      <c r="E1218" t="s">
        <v>1153</v>
      </c>
      <c r="F1218" t="str">
        <f t="shared" ref="F1218:F1281" si="154">IF(VLOOKUP(H1218,RULENAMELU,3,FALSE)=0,H1218,VLOOKUP(H1218,RULENAMELU,3,FALSE))</f>
        <v>P HBS Pre-Existing Standard</v>
      </c>
      <c r="G1218" t="str">
        <f t="shared" ref="G1218:G1281" si="155">VLOOKUP(H1218,RULENAMELU,4,FALSE)</f>
        <v>Specialty</v>
      </c>
      <c r="H1218" t="s">
        <v>963</v>
      </c>
      <c r="I1218" t="str">
        <f t="shared" ref="I1218:I1281" si="156">VLOOKUP(H1218,RULENAMELU,5,FALSE)</f>
        <v>RETURN - 1st don of the week -STD</v>
      </c>
      <c r="J1218" t="s">
        <v>1113</v>
      </c>
      <c r="K1218" s="5">
        <v>60</v>
      </c>
      <c r="L1218" t="str">
        <f>Table_DataFromNL[[#This Row],[PROFILECODE]]&amp;"-"&amp;Table_DataFromNL[[#This Row],[RULENAME]]</f>
        <v>CP177-P HBS Pre-Existing Standard</v>
      </c>
      <c r="M1218" t="str">
        <f t="shared" ref="M1218:M1281" si="157">IFERROR(VLOOKUP(A1218,PaychangesLU,1,FALSE),VLOOKUP(A1218,SpecialtyCheckLU,1,FALSE))</f>
        <v>CP177-P HBS Pre-Existing Standard</v>
      </c>
      <c r="N1218" t="str">
        <f t="shared" ref="N1218:N1281" si="158">VLOOKUP(A1218,SpecialtyCheckLU,1,FALSE)</f>
        <v>CP177-P HBS Pre-Existing Standard</v>
      </c>
    </row>
    <row r="1219" spans="1:14" hidden="1" x14ac:dyDescent="0.45">
      <c r="A1219" t="str">
        <f t="shared" ref="A1219:A1282" si="159">B1219&amp;"-"&amp;F1219</f>
        <v>CP177-P HBS TWINRIX Standard</v>
      </c>
      <c r="B1219" t="s">
        <v>605</v>
      </c>
      <c r="C1219" t="str">
        <f t="shared" si="152"/>
        <v>Bowling Green</v>
      </c>
      <c r="D1219" t="str">
        <f t="shared" si="153"/>
        <v>Y</v>
      </c>
      <c r="E1219" t="s">
        <v>1153</v>
      </c>
      <c r="F1219" t="str">
        <f t="shared" si="154"/>
        <v>P HBS TWINRIX Standard</v>
      </c>
      <c r="G1219" t="str">
        <f t="shared" si="155"/>
        <v>Specialty</v>
      </c>
      <c r="H1219" t="s">
        <v>999</v>
      </c>
      <c r="I1219" t="str">
        <f t="shared" si="156"/>
        <v>RETURN - 1st don of the week -STD</v>
      </c>
      <c r="J1219" t="s">
        <v>1113</v>
      </c>
      <c r="K1219" s="5">
        <v>60</v>
      </c>
      <c r="L1219" t="str">
        <f>Table_DataFromNL[[#This Row],[PROFILECODE]]&amp;"-"&amp;Table_DataFromNL[[#This Row],[RULENAME]]</f>
        <v>CP177-P HBS TWINRIX Standard</v>
      </c>
      <c r="M1219" t="str">
        <f t="shared" si="157"/>
        <v>CP177-P HBS TWINRIX Standard</v>
      </c>
      <c r="N1219" t="str">
        <f t="shared" si="158"/>
        <v>CP177-P HBS TWINRIX Standard</v>
      </c>
    </row>
    <row r="1220" spans="1:14" hidden="1" x14ac:dyDescent="0.45">
      <c r="A1220" t="str">
        <f t="shared" si="159"/>
        <v>CP177-RETURN - 1st don of the week -STD</v>
      </c>
      <c r="B1220" t="s">
        <v>605</v>
      </c>
      <c r="C1220" t="str">
        <f t="shared" si="152"/>
        <v>Bowling Green</v>
      </c>
      <c r="D1220" t="str">
        <f t="shared" si="153"/>
        <v>Y</v>
      </c>
      <c r="E1220" t="s">
        <v>1153</v>
      </c>
      <c r="F1220" t="str">
        <f t="shared" si="154"/>
        <v>RETURN - 1st don of the week -STD</v>
      </c>
      <c r="G1220" t="str">
        <f t="shared" si="155"/>
        <v>Marketing</v>
      </c>
      <c r="H1220" t="s">
        <v>1114</v>
      </c>
      <c r="I1220">
        <f t="shared" si="156"/>
        <v>0</v>
      </c>
      <c r="J1220" t="s">
        <v>1113</v>
      </c>
      <c r="K1220" s="5">
        <v>40</v>
      </c>
      <c r="L1220" t="str">
        <f>Table_DataFromNL[[#This Row],[PROFILECODE]]&amp;"-"&amp;Table_DataFromNL[[#This Row],[RULENAME]]</f>
        <v>CP177-P NSP NONEU Standard</v>
      </c>
      <c r="M1220" t="str">
        <f t="shared" si="157"/>
        <v>CP177-RETURN - 1st don of the week -STD</v>
      </c>
      <c r="N1220" t="e">
        <f t="shared" si="158"/>
        <v>#N/A</v>
      </c>
    </row>
    <row r="1221" spans="1:14" hidden="1" x14ac:dyDescent="0.45">
      <c r="A1221" t="str">
        <f t="shared" si="159"/>
        <v>CP177-RETURN - 1st don of the week -STD</v>
      </c>
      <c r="B1221" t="s">
        <v>605</v>
      </c>
      <c r="C1221" t="str">
        <f t="shared" si="152"/>
        <v>Bowling Green</v>
      </c>
      <c r="D1221" t="str">
        <f t="shared" si="153"/>
        <v>Y</v>
      </c>
      <c r="E1221" t="s">
        <v>1153</v>
      </c>
      <c r="F1221" t="str">
        <f t="shared" si="154"/>
        <v>RETURN - 1st don of the week -STD</v>
      </c>
      <c r="G1221" t="str">
        <f t="shared" si="155"/>
        <v>Marketing</v>
      </c>
      <c r="H1221" t="s">
        <v>1115</v>
      </c>
      <c r="I1221">
        <f t="shared" si="156"/>
        <v>23</v>
      </c>
      <c r="J1221" t="s">
        <v>1113</v>
      </c>
      <c r="K1221" s="5">
        <v>40</v>
      </c>
      <c r="L1221" t="str">
        <f>Table_DataFromNL[[#This Row],[PROFILECODE]]&amp;"-"&amp;Table_DataFromNL[[#This Row],[RULENAME]]</f>
        <v>CP177-P NSP NS Standard</v>
      </c>
      <c r="M1221" t="str">
        <f t="shared" si="157"/>
        <v>CP177-RETURN - 1st don of the week -STD</v>
      </c>
      <c r="N1221" t="e">
        <f t="shared" si="158"/>
        <v>#N/A</v>
      </c>
    </row>
    <row r="1222" spans="1:14" hidden="1" x14ac:dyDescent="0.45">
      <c r="A1222" t="str">
        <f t="shared" si="159"/>
        <v>CP177-P Normal Source PL Standard</v>
      </c>
      <c r="B1222" t="s">
        <v>605</v>
      </c>
      <c r="C1222" t="str">
        <f t="shared" si="152"/>
        <v>Bowling Green</v>
      </c>
      <c r="D1222" t="str">
        <f t="shared" si="153"/>
        <v>Y</v>
      </c>
      <c r="E1222" t="s">
        <v>1153</v>
      </c>
      <c r="F1222" t="str">
        <f t="shared" si="154"/>
        <v>P Normal Source PL Standard</v>
      </c>
      <c r="G1222" t="str">
        <f t="shared" si="155"/>
        <v>Marketing</v>
      </c>
      <c r="H1222" t="s">
        <v>1033</v>
      </c>
      <c r="I1222">
        <f t="shared" si="156"/>
        <v>0</v>
      </c>
      <c r="J1222" t="s">
        <v>1113</v>
      </c>
      <c r="K1222" s="5">
        <v>40</v>
      </c>
      <c r="L1222" t="str">
        <f>Table_DataFromNL[[#This Row],[PROFILECODE]]&amp;"-"&amp;Table_DataFromNL[[#This Row],[RULENAME]]</f>
        <v>CP177-P Normal Source PL Standard</v>
      </c>
      <c r="M1222" t="e">
        <f t="shared" si="157"/>
        <v>#N/A</v>
      </c>
      <c r="N1222" t="e">
        <f t="shared" si="158"/>
        <v>#N/A</v>
      </c>
    </row>
    <row r="1223" spans="1:14" hidden="1" x14ac:dyDescent="0.45">
      <c r="A1223" t="str">
        <f t="shared" si="159"/>
        <v>CP177-P RSV Pre-Existing Standard</v>
      </c>
      <c r="B1223" t="s">
        <v>605</v>
      </c>
      <c r="C1223" t="str">
        <f t="shared" si="152"/>
        <v>Bowling Green</v>
      </c>
      <c r="D1223" t="str">
        <f t="shared" si="153"/>
        <v>Y</v>
      </c>
      <c r="E1223" t="s">
        <v>1153</v>
      </c>
      <c r="F1223" t="str">
        <f t="shared" si="154"/>
        <v>P RSV Pre-Existing Standard</v>
      </c>
      <c r="G1223" t="str">
        <f t="shared" si="155"/>
        <v>Specialty</v>
      </c>
      <c r="H1223" t="s">
        <v>955</v>
      </c>
      <c r="I1223" t="str">
        <f t="shared" si="156"/>
        <v>RETURN - 1st don of the week -STD</v>
      </c>
      <c r="J1223" t="s">
        <v>1113</v>
      </c>
      <c r="K1223" s="5">
        <v>40</v>
      </c>
      <c r="L1223" t="str">
        <f>Table_DataFromNL[[#This Row],[PROFILECODE]]&amp;"-"&amp;Table_DataFromNL[[#This Row],[RULENAME]]</f>
        <v>CP177-P RSV Pre-Existing Standard</v>
      </c>
      <c r="M1223" t="str">
        <f t="shared" si="157"/>
        <v>CP177-P RSV Pre-Existing Standard</v>
      </c>
      <c r="N1223" t="str">
        <f t="shared" si="158"/>
        <v>CP177-P RSV Pre-Existing Standard</v>
      </c>
    </row>
    <row r="1224" spans="1:14" hidden="1" x14ac:dyDescent="0.45">
      <c r="A1224" t="str">
        <f t="shared" si="159"/>
        <v>CP177-PVZV Pre-Existing Standard</v>
      </c>
      <c r="B1224" t="s">
        <v>605</v>
      </c>
      <c r="C1224" t="str">
        <f t="shared" si="152"/>
        <v>Bowling Green</v>
      </c>
      <c r="D1224" t="str">
        <f t="shared" si="153"/>
        <v>Y</v>
      </c>
      <c r="E1224" t="s">
        <v>1153</v>
      </c>
      <c r="F1224" t="str">
        <f t="shared" si="154"/>
        <v>PVZV Pre-Existing Standard</v>
      </c>
      <c r="G1224" t="str">
        <f t="shared" si="155"/>
        <v>Specialty</v>
      </c>
      <c r="H1224" t="s">
        <v>972</v>
      </c>
      <c r="I1224" t="str">
        <f t="shared" si="156"/>
        <v>RETURN - 1st don of the week -STD</v>
      </c>
      <c r="J1224" t="s">
        <v>1113</v>
      </c>
      <c r="K1224" s="5">
        <v>46</v>
      </c>
      <c r="L1224" t="str">
        <f>Table_DataFromNL[[#This Row],[PROFILECODE]]&amp;"-"&amp;Table_DataFromNL[[#This Row],[RULENAME]]</f>
        <v>CP177-PVZV Pre-Existing Standard</v>
      </c>
      <c r="M1224" t="str">
        <f t="shared" si="157"/>
        <v>CP177-PVZV Pre-Existing Standard</v>
      </c>
      <c r="N1224" t="str">
        <f t="shared" si="158"/>
        <v>CP177-PVZV Pre-Existing Standard</v>
      </c>
    </row>
    <row r="1225" spans="1:14" hidden="1" x14ac:dyDescent="0.45">
      <c r="A1225" t="str">
        <f t="shared" si="159"/>
        <v>CP184-1st Responder-Medical</v>
      </c>
      <c r="B1225" t="s">
        <v>260</v>
      </c>
      <c r="C1225" t="str">
        <f t="shared" si="152"/>
        <v>Copperas Cove</v>
      </c>
      <c r="D1225" t="str">
        <f t="shared" si="153"/>
        <v>Y</v>
      </c>
      <c r="E1225" t="s">
        <v>1154</v>
      </c>
      <c r="F1225" t="str">
        <f t="shared" si="154"/>
        <v>1st Responder-Medical</v>
      </c>
      <c r="G1225">
        <f t="shared" si="155"/>
        <v>0</v>
      </c>
      <c r="H1225" t="s">
        <v>1053</v>
      </c>
      <c r="I1225">
        <f t="shared" si="156"/>
        <v>0</v>
      </c>
      <c r="J1225" t="s">
        <v>1054</v>
      </c>
      <c r="K1225" s="5">
        <v>5</v>
      </c>
      <c r="L1225" t="str">
        <f>Table_DataFromNL[[#This Row],[PROFILECODE]]&amp;"-"&amp;Table_DataFromNL[[#This Row],[RULENAME]]</f>
        <v>CP184-1st Responder-Medical</v>
      </c>
      <c r="M1225" t="e">
        <f t="shared" si="157"/>
        <v>#N/A</v>
      </c>
      <c r="N1225" t="e">
        <f t="shared" si="158"/>
        <v>#N/A</v>
      </c>
    </row>
    <row r="1226" spans="1:14" hidden="1" x14ac:dyDescent="0.45">
      <c r="A1226" t="str">
        <f t="shared" si="159"/>
        <v>CP184-2X Week P NORM KIG10-1</v>
      </c>
      <c r="B1226" t="s">
        <v>260</v>
      </c>
      <c r="C1226" t="str">
        <f t="shared" si="152"/>
        <v>Copperas Cove</v>
      </c>
      <c r="D1226" t="str">
        <f t="shared" si="153"/>
        <v>Y</v>
      </c>
      <c r="E1226" t="s">
        <v>1154</v>
      </c>
      <c r="F1226" t="str">
        <f t="shared" si="154"/>
        <v>2X Week P NORM KIG10-1</v>
      </c>
      <c r="G1226" t="str">
        <f t="shared" si="155"/>
        <v>Specialty</v>
      </c>
      <c r="H1226" t="s">
        <v>1005</v>
      </c>
      <c r="I1226" t="str">
        <f t="shared" si="156"/>
        <v>RETURN - 2nd don of the week -BONUS</v>
      </c>
      <c r="J1226" t="s">
        <v>1054</v>
      </c>
      <c r="K1226" s="5">
        <v>10</v>
      </c>
      <c r="L1226" t="str">
        <f>Table_DataFromNL[[#This Row],[PROFILECODE]]&amp;"-"&amp;Table_DataFromNL[[#This Row],[RULENAME]]</f>
        <v>CP184-2X Week P NORM KIG10-1</v>
      </c>
      <c r="M1226" t="str">
        <f t="shared" si="157"/>
        <v>CP184-2X Week P NORM KIG10-1</v>
      </c>
      <c r="N1226" t="str">
        <f t="shared" si="158"/>
        <v>CP184-2X Week P NORM KIG10-1</v>
      </c>
    </row>
    <row r="1227" spans="1:14" hidden="1" x14ac:dyDescent="0.45">
      <c r="A1227" t="str">
        <f t="shared" si="159"/>
        <v>CP184-2X Week P NORM KIG10_0</v>
      </c>
      <c r="B1227" t="s">
        <v>260</v>
      </c>
      <c r="C1227" t="str">
        <f t="shared" si="152"/>
        <v>Copperas Cove</v>
      </c>
      <c r="D1227" t="str">
        <f t="shared" si="153"/>
        <v>Y</v>
      </c>
      <c r="E1227" t="s">
        <v>1154</v>
      </c>
      <c r="F1227" t="str">
        <f t="shared" si="154"/>
        <v>2X Week P NORM KIG10_0</v>
      </c>
      <c r="G1227" t="str">
        <f t="shared" si="155"/>
        <v>Specialty</v>
      </c>
      <c r="H1227" t="s">
        <v>1001</v>
      </c>
      <c r="I1227" t="str">
        <f t="shared" si="156"/>
        <v>RETURN - 2nd don of the week -BONUS</v>
      </c>
      <c r="J1227" t="s">
        <v>1054</v>
      </c>
      <c r="K1227" s="5">
        <v>20</v>
      </c>
      <c r="L1227" t="str">
        <f>Table_DataFromNL[[#This Row],[PROFILECODE]]&amp;"-"&amp;Table_DataFromNL[[#This Row],[RULENAME]]</f>
        <v>CP184-2X Week P NORM KIG10_0</v>
      </c>
      <c r="M1227" t="str">
        <f t="shared" si="157"/>
        <v>CP184-2X Week P NORM KIG10_0</v>
      </c>
      <c r="N1227" t="str">
        <f t="shared" si="158"/>
        <v>CP184-2X Week P NORM KIG10_0</v>
      </c>
    </row>
    <row r="1228" spans="1:14" hidden="1" x14ac:dyDescent="0.45">
      <c r="A1228" t="str">
        <f t="shared" si="159"/>
        <v>CP184-2X Week P NORM KIG10_2</v>
      </c>
      <c r="B1228" t="s">
        <v>260</v>
      </c>
      <c r="C1228" t="str">
        <f t="shared" si="152"/>
        <v>Copperas Cove</v>
      </c>
      <c r="D1228" t="str">
        <f t="shared" si="153"/>
        <v>Y</v>
      </c>
      <c r="E1228" t="s">
        <v>1154</v>
      </c>
      <c r="F1228" t="str">
        <f t="shared" si="154"/>
        <v>2X Week P NORM KIG10_2</v>
      </c>
      <c r="G1228" t="str">
        <f t="shared" si="155"/>
        <v>Specialty</v>
      </c>
      <c r="H1228" t="s">
        <v>1002</v>
      </c>
      <c r="I1228" t="str">
        <f t="shared" si="156"/>
        <v>RETURN - 2nd don of the week -BONUS</v>
      </c>
      <c r="J1228" t="s">
        <v>1054</v>
      </c>
      <c r="K1228" s="5">
        <v>10</v>
      </c>
      <c r="L1228" t="str">
        <f>Table_DataFromNL[[#This Row],[PROFILECODE]]&amp;"-"&amp;Table_DataFromNL[[#This Row],[RULENAME]]</f>
        <v>CP184-2X Week P NORM KIG10_2</v>
      </c>
      <c r="M1228" t="str">
        <f t="shared" si="157"/>
        <v>CP184-2X Week P NORM KIG10_2</v>
      </c>
      <c r="N1228" t="str">
        <f t="shared" si="158"/>
        <v>CP184-2X Week P NORM KIG10_2</v>
      </c>
    </row>
    <row r="1229" spans="1:14" hidden="1" x14ac:dyDescent="0.45">
      <c r="A1229" t="str">
        <f t="shared" si="159"/>
        <v>CP184-2X Week P NORM KIG10_3</v>
      </c>
      <c r="B1229" t="s">
        <v>260</v>
      </c>
      <c r="C1229" t="str">
        <f t="shared" si="152"/>
        <v>Copperas Cove</v>
      </c>
      <c r="D1229" t="str">
        <f t="shared" si="153"/>
        <v>Y</v>
      </c>
      <c r="E1229" t="s">
        <v>1154</v>
      </c>
      <c r="F1229" t="str">
        <f t="shared" si="154"/>
        <v>2X Week P NORM KIG10_3</v>
      </c>
      <c r="G1229" t="str">
        <f t="shared" si="155"/>
        <v>Specialty</v>
      </c>
      <c r="H1229" t="s">
        <v>1003</v>
      </c>
      <c r="I1229" t="str">
        <f t="shared" si="156"/>
        <v>RETURN - 2nd don of the week -BONUS</v>
      </c>
      <c r="J1229" t="s">
        <v>1054</v>
      </c>
      <c r="K1229" s="5">
        <v>10</v>
      </c>
      <c r="L1229" t="str">
        <f>Table_DataFromNL[[#This Row],[PROFILECODE]]&amp;"-"&amp;Table_DataFromNL[[#This Row],[RULENAME]]</f>
        <v>CP184-2X Week P NORM KIG10_3</v>
      </c>
      <c r="M1229" t="str">
        <f t="shared" si="157"/>
        <v>CP184-2X Week P NORM KIG10_3</v>
      </c>
      <c r="N1229" t="str">
        <f t="shared" si="158"/>
        <v>CP184-2X Week P NORM KIG10_3</v>
      </c>
    </row>
    <row r="1230" spans="1:14" hidden="1" x14ac:dyDescent="0.45">
      <c r="A1230" t="str">
        <f t="shared" si="159"/>
        <v>CP184-2X Week P NORM KIG10_4</v>
      </c>
      <c r="B1230" t="s">
        <v>260</v>
      </c>
      <c r="C1230" t="str">
        <f t="shared" si="152"/>
        <v>Copperas Cove</v>
      </c>
      <c r="D1230" t="str">
        <f t="shared" si="153"/>
        <v>Y</v>
      </c>
      <c r="E1230" t="s">
        <v>1154</v>
      </c>
      <c r="F1230" t="str">
        <f t="shared" si="154"/>
        <v>2X Week P NORM KIG10_4</v>
      </c>
      <c r="G1230" t="str">
        <f t="shared" si="155"/>
        <v>Specialty</v>
      </c>
      <c r="H1230" t="s">
        <v>1004</v>
      </c>
      <c r="I1230" t="str">
        <f t="shared" si="156"/>
        <v>RETURN - 2nd don of the week -BONUS</v>
      </c>
      <c r="J1230" t="s">
        <v>1054</v>
      </c>
      <c r="K1230" s="5">
        <v>10</v>
      </c>
      <c r="L1230" t="str">
        <f>Table_DataFromNL[[#This Row],[PROFILECODE]]&amp;"-"&amp;Table_DataFromNL[[#This Row],[RULENAME]]</f>
        <v>CP184-2X Week P NORM KIG10_4</v>
      </c>
      <c r="M1230" t="str">
        <f t="shared" si="157"/>
        <v>CP184-2X Week P NORM KIG10_4</v>
      </c>
      <c r="N1230" t="str">
        <f t="shared" si="158"/>
        <v>CP184-2X Week P NORM KIG10_4</v>
      </c>
    </row>
    <row r="1231" spans="1:14" hidden="1" x14ac:dyDescent="0.45">
      <c r="A1231" t="str">
        <f t="shared" si="159"/>
        <v>CP184-RETURN - 2nd don of the week -BONUS</v>
      </c>
      <c r="B1231" t="s">
        <v>260</v>
      </c>
      <c r="C1231" t="str">
        <f t="shared" si="152"/>
        <v>Copperas Cove</v>
      </c>
      <c r="D1231" t="str">
        <f t="shared" si="153"/>
        <v>Y</v>
      </c>
      <c r="E1231" t="s">
        <v>1154</v>
      </c>
      <c r="F1231" t="str">
        <f t="shared" si="154"/>
        <v>RETURN - 2nd don of the week -BONUS</v>
      </c>
      <c r="G1231" t="str">
        <f t="shared" si="155"/>
        <v>Marketing</v>
      </c>
      <c r="H1231" t="s">
        <v>1055</v>
      </c>
      <c r="I1231">
        <f t="shared" si="156"/>
        <v>26</v>
      </c>
      <c r="J1231" t="s">
        <v>1054</v>
      </c>
      <c r="K1231" s="5">
        <v>10</v>
      </c>
      <c r="L1231" t="str">
        <f>Table_DataFromNL[[#This Row],[PROFILECODE]]&amp;"-"&amp;Table_DataFromNL[[#This Row],[RULENAME]]</f>
        <v>CP184-2X Week P NSP NS</v>
      </c>
      <c r="M1231" t="str">
        <f t="shared" si="157"/>
        <v>CP184-RETURN - 2nd don of the week -BONUS</v>
      </c>
      <c r="N1231" t="e">
        <f t="shared" si="158"/>
        <v>#N/A</v>
      </c>
    </row>
    <row r="1232" spans="1:14" hidden="1" x14ac:dyDescent="0.45">
      <c r="A1232" t="str">
        <f t="shared" si="159"/>
        <v>CP184-RETURN - 2nd don of the week -BONUS</v>
      </c>
      <c r="B1232" t="s">
        <v>260</v>
      </c>
      <c r="C1232" t="str">
        <f t="shared" si="152"/>
        <v>Copperas Cove</v>
      </c>
      <c r="D1232" t="str">
        <f t="shared" si="153"/>
        <v>Y</v>
      </c>
      <c r="E1232" t="s">
        <v>1154</v>
      </c>
      <c r="F1232" t="str">
        <f t="shared" si="154"/>
        <v>RETURN - 2nd don of the week -BONUS</v>
      </c>
      <c r="G1232" t="str">
        <f t="shared" si="155"/>
        <v>Marketing</v>
      </c>
      <c r="H1232" t="s">
        <v>1056</v>
      </c>
      <c r="I1232" t="str">
        <f t="shared" si="156"/>
        <v>RETURN - 2nd don of the week -BONUS</v>
      </c>
      <c r="J1232" t="s">
        <v>1054</v>
      </c>
      <c r="K1232" s="5">
        <v>10</v>
      </c>
      <c r="L1232" t="str">
        <f>Table_DataFromNL[[#This Row],[PROFILECODE]]&amp;"-"&amp;Table_DataFromNL[[#This Row],[RULENAME]]</f>
        <v>CP184-2X Week P NSP Non EU</v>
      </c>
      <c r="M1232" t="str">
        <f t="shared" si="157"/>
        <v>CP184-RETURN - 2nd don of the week -BONUS</v>
      </c>
      <c r="N1232" t="e">
        <f t="shared" si="158"/>
        <v>#N/A</v>
      </c>
    </row>
    <row r="1233" spans="1:14" hidden="1" x14ac:dyDescent="0.45">
      <c r="A1233" t="str">
        <f t="shared" si="159"/>
        <v>CP184-2X Week P Normal Source PL</v>
      </c>
      <c r="B1233" t="s">
        <v>260</v>
      </c>
      <c r="C1233" t="str">
        <f t="shared" si="152"/>
        <v>Copperas Cove</v>
      </c>
      <c r="D1233" t="str">
        <f t="shared" si="153"/>
        <v>Y</v>
      </c>
      <c r="E1233" t="s">
        <v>1154</v>
      </c>
      <c r="F1233" t="str">
        <f t="shared" si="154"/>
        <v>2X Week P Normal Source PL</v>
      </c>
      <c r="G1233" t="str">
        <f t="shared" si="155"/>
        <v>Specialty</v>
      </c>
      <c r="H1233" t="s">
        <v>1026</v>
      </c>
      <c r="I1233" t="str">
        <f t="shared" si="156"/>
        <v>RETURN - 2nd don of the week -BONUS</v>
      </c>
      <c r="J1233" t="s">
        <v>1054</v>
      </c>
      <c r="K1233" s="5">
        <v>20</v>
      </c>
      <c r="L1233" t="str">
        <f>Table_DataFromNL[[#This Row],[PROFILECODE]]&amp;"-"&amp;Table_DataFromNL[[#This Row],[RULENAME]]</f>
        <v>CP184-2X Week P Normal Source PL</v>
      </c>
      <c r="M1233" t="e">
        <f t="shared" si="157"/>
        <v>#N/A</v>
      </c>
      <c r="N1233" t="e">
        <f t="shared" si="158"/>
        <v>#N/A</v>
      </c>
    </row>
    <row r="1234" spans="1:14" hidden="1" x14ac:dyDescent="0.45">
      <c r="A1234" t="str">
        <f t="shared" si="159"/>
        <v>CP184-2X Week P RSV Pre-Existing</v>
      </c>
      <c r="B1234" t="s">
        <v>260</v>
      </c>
      <c r="C1234" t="str">
        <f t="shared" si="152"/>
        <v>Copperas Cove</v>
      </c>
      <c r="D1234" t="str">
        <f t="shared" si="153"/>
        <v>Y</v>
      </c>
      <c r="E1234" t="s">
        <v>1154</v>
      </c>
      <c r="F1234" t="str">
        <f t="shared" si="154"/>
        <v>2X Week P RSV Pre-Existing</v>
      </c>
      <c r="G1234" t="str">
        <f t="shared" si="155"/>
        <v>Specialty</v>
      </c>
      <c r="H1234" t="s">
        <v>945</v>
      </c>
      <c r="I1234" t="str">
        <f t="shared" si="156"/>
        <v>RETURN - 2nd don of the week -BONUS</v>
      </c>
      <c r="J1234" t="s">
        <v>1054</v>
      </c>
      <c r="K1234" s="5">
        <v>20</v>
      </c>
      <c r="L1234" t="str">
        <f>Table_DataFromNL[[#This Row],[PROFILECODE]]&amp;"-"&amp;Table_DataFromNL[[#This Row],[RULENAME]]</f>
        <v>CP184-2X Week P RSV Pre-Existing</v>
      </c>
      <c r="M1234" t="str">
        <f t="shared" si="157"/>
        <v>CP184-2X Week P RSV Pre-Existing</v>
      </c>
      <c r="N1234" t="str">
        <f t="shared" si="158"/>
        <v>CP184-2X Week P RSV Pre-Existing</v>
      </c>
    </row>
    <row r="1235" spans="1:14" hidden="1" x14ac:dyDescent="0.45">
      <c r="A1235" t="str">
        <f t="shared" si="159"/>
        <v>CP184-2X Week P VZV Pre-Existing</v>
      </c>
      <c r="B1235" t="s">
        <v>260</v>
      </c>
      <c r="C1235" t="str">
        <f t="shared" si="152"/>
        <v>Copperas Cove</v>
      </c>
      <c r="D1235" t="str">
        <f t="shared" si="153"/>
        <v>Y</v>
      </c>
      <c r="E1235" t="s">
        <v>1154</v>
      </c>
      <c r="F1235" t="str">
        <f t="shared" si="154"/>
        <v>2X Week P VZV Pre-Existing</v>
      </c>
      <c r="G1235" t="str">
        <f t="shared" si="155"/>
        <v>Specialty</v>
      </c>
      <c r="H1235" t="s">
        <v>968</v>
      </c>
      <c r="I1235" t="str">
        <f t="shared" si="156"/>
        <v>RETURN - 2nd don of the week -BONUS</v>
      </c>
      <c r="J1235" t="s">
        <v>1054</v>
      </c>
      <c r="K1235" s="5">
        <v>10</v>
      </c>
      <c r="L1235" t="str">
        <f>Table_DataFromNL[[#This Row],[PROFILECODE]]&amp;"-"&amp;Table_DataFromNL[[#This Row],[RULENAME]]</f>
        <v>CP184-2X Week P VZV Pre-Existing</v>
      </c>
      <c r="M1235" t="str">
        <f t="shared" si="157"/>
        <v>CP184-2X Week P VZV Pre-Existing</v>
      </c>
      <c r="N1235" t="str">
        <f t="shared" si="158"/>
        <v>CP184-2X Week P VZV Pre-Existing</v>
      </c>
    </row>
    <row r="1236" spans="1:14" hidden="1" x14ac:dyDescent="0.45">
      <c r="A1236" t="str">
        <f t="shared" si="159"/>
        <v>CP184-RETURN - 6th don of the month -BONUS</v>
      </c>
      <c r="B1236" t="s">
        <v>260</v>
      </c>
      <c r="C1236" t="str">
        <f t="shared" si="152"/>
        <v>Copperas Cove</v>
      </c>
      <c r="D1236" t="str">
        <f t="shared" si="153"/>
        <v>Y</v>
      </c>
      <c r="E1236" t="s">
        <v>1154</v>
      </c>
      <c r="F1236" t="str">
        <f t="shared" si="154"/>
        <v>RETURN - 6th don of the month -BONUS</v>
      </c>
      <c r="G1236" t="str">
        <f t="shared" si="155"/>
        <v>Marketing</v>
      </c>
      <c r="H1236" t="s">
        <v>1058</v>
      </c>
      <c r="I1236">
        <f t="shared" si="156"/>
        <v>28</v>
      </c>
      <c r="J1236" t="s">
        <v>1054</v>
      </c>
      <c r="K1236" s="5">
        <v>40</v>
      </c>
      <c r="L1236" t="str">
        <f>Table_DataFromNL[[#This Row],[PROFILECODE]]&amp;"-"&amp;Table_DataFromNL[[#This Row],[RULENAME]]</f>
        <v>CP184-6X Month</v>
      </c>
      <c r="M1236" t="str">
        <f t="shared" si="157"/>
        <v>CP184-RETURN - 6th don of the month -BONUS</v>
      </c>
      <c r="N1236" t="e">
        <f t="shared" si="158"/>
        <v>#N/A</v>
      </c>
    </row>
    <row r="1237" spans="1:14" hidden="1" x14ac:dyDescent="0.45">
      <c r="A1237" t="str">
        <f t="shared" si="159"/>
        <v>CP184-College ID Standard Bonus</v>
      </c>
      <c r="B1237" t="s">
        <v>260</v>
      </c>
      <c r="C1237" t="str">
        <f t="shared" si="152"/>
        <v>Copperas Cove</v>
      </c>
      <c r="D1237" t="str">
        <f t="shared" si="153"/>
        <v>Y</v>
      </c>
      <c r="E1237" t="s">
        <v>1154</v>
      </c>
      <c r="F1237" t="str">
        <f t="shared" si="154"/>
        <v>College ID Standard Bonus</v>
      </c>
      <c r="G1237">
        <f t="shared" si="155"/>
        <v>0</v>
      </c>
      <c r="H1237" t="s">
        <v>1062</v>
      </c>
      <c r="I1237">
        <f t="shared" si="156"/>
        <v>0</v>
      </c>
      <c r="J1237" t="s">
        <v>1054</v>
      </c>
      <c r="K1237" s="5">
        <v>5</v>
      </c>
      <c r="L1237" t="str">
        <f>Table_DataFromNL[[#This Row],[PROFILECODE]]&amp;"-"&amp;Table_DataFromNL[[#This Row],[RULENAME]]</f>
        <v>CP184-College ID Standard Bonus</v>
      </c>
      <c r="M1237" t="e">
        <f t="shared" si="157"/>
        <v>#N/A</v>
      </c>
      <c r="N1237" t="e">
        <f t="shared" si="158"/>
        <v>#N/A</v>
      </c>
    </row>
    <row r="1238" spans="1:14" hidden="1" x14ac:dyDescent="0.45">
      <c r="A1238" t="str">
        <f t="shared" si="159"/>
        <v>CP184-Employee Donor</v>
      </c>
      <c r="B1238" t="s">
        <v>260</v>
      </c>
      <c r="C1238" t="str">
        <f t="shared" si="152"/>
        <v>Copperas Cove</v>
      </c>
      <c r="D1238" t="str">
        <f t="shared" si="153"/>
        <v>Y</v>
      </c>
      <c r="E1238" t="s">
        <v>1154</v>
      </c>
      <c r="F1238" t="str">
        <f t="shared" si="154"/>
        <v>Employee Donor</v>
      </c>
      <c r="G1238">
        <f t="shared" si="155"/>
        <v>0</v>
      </c>
      <c r="H1238" t="s">
        <v>1063</v>
      </c>
      <c r="I1238">
        <f t="shared" si="156"/>
        <v>0</v>
      </c>
      <c r="J1238" t="s">
        <v>1054</v>
      </c>
      <c r="K1238" s="5">
        <v>90</v>
      </c>
      <c r="L1238" t="str">
        <f>Table_DataFromNL[[#This Row],[PROFILECODE]]&amp;"-"&amp;Table_DataFromNL[[#This Row],[RULENAME]]</f>
        <v>CP184-Employee Donor</v>
      </c>
      <c r="M1238" t="e">
        <f t="shared" si="157"/>
        <v>#N/A</v>
      </c>
      <c r="N1238" t="e">
        <f t="shared" si="158"/>
        <v>#N/A</v>
      </c>
    </row>
    <row r="1239" spans="1:14" hidden="1" x14ac:dyDescent="0.45">
      <c r="A1239" t="str">
        <f t="shared" si="159"/>
        <v>CP184-Military ID</v>
      </c>
      <c r="B1239" t="s">
        <v>260</v>
      </c>
      <c r="C1239" t="str">
        <f t="shared" si="152"/>
        <v>Copperas Cove</v>
      </c>
      <c r="D1239" t="str">
        <f t="shared" si="153"/>
        <v>Y</v>
      </c>
      <c r="E1239" t="s">
        <v>1154</v>
      </c>
      <c r="F1239" t="str">
        <f t="shared" si="154"/>
        <v>Military ID</v>
      </c>
      <c r="G1239">
        <f t="shared" si="155"/>
        <v>0</v>
      </c>
      <c r="H1239" t="s">
        <v>1064</v>
      </c>
      <c r="I1239">
        <f t="shared" si="156"/>
        <v>0</v>
      </c>
      <c r="J1239" t="s">
        <v>1054</v>
      </c>
      <c r="K1239" s="5">
        <v>5</v>
      </c>
      <c r="L1239" t="str">
        <f>Table_DataFromNL[[#This Row],[PROFILECODE]]&amp;"-"&amp;Table_DataFromNL[[#This Row],[RULENAME]]</f>
        <v>CP184-Military ID</v>
      </c>
      <c r="M1239" t="e">
        <f t="shared" si="157"/>
        <v>#N/A</v>
      </c>
      <c r="N1239" t="e">
        <f t="shared" si="158"/>
        <v>#N/A</v>
      </c>
    </row>
    <row r="1240" spans="1:14" hidden="1" x14ac:dyDescent="0.45">
      <c r="A1240" t="str">
        <f t="shared" si="159"/>
        <v>CP184-NEW DONOR -1st</v>
      </c>
      <c r="B1240" t="s">
        <v>260</v>
      </c>
      <c r="C1240" t="str">
        <f t="shared" si="152"/>
        <v>Copperas Cove</v>
      </c>
      <c r="D1240" t="str">
        <f t="shared" si="153"/>
        <v>Y</v>
      </c>
      <c r="E1240" t="s">
        <v>1154</v>
      </c>
      <c r="F1240" t="str">
        <f t="shared" si="154"/>
        <v>NEW DONOR -1st</v>
      </c>
      <c r="G1240" t="str">
        <f t="shared" si="155"/>
        <v>Marketing</v>
      </c>
      <c r="H1240" t="s">
        <v>1065</v>
      </c>
      <c r="I1240">
        <f t="shared" si="156"/>
        <v>1</v>
      </c>
      <c r="J1240" t="s">
        <v>1054</v>
      </c>
      <c r="K1240" s="5">
        <v>100</v>
      </c>
      <c r="L1240" t="str">
        <f>Table_DataFromNL[[#This Row],[PROFILECODE]]&amp;"-"&amp;Table_DataFromNL[[#This Row],[RULENAME]]</f>
        <v>CP184-New Donor 1st Visit-Bonus</v>
      </c>
      <c r="M1240" t="str">
        <f t="shared" si="157"/>
        <v>CP184-NEW DONOR -1st</v>
      </c>
      <c r="N1240" t="e">
        <f t="shared" si="158"/>
        <v>#N/A</v>
      </c>
    </row>
    <row r="1241" spans="1:14" hidden="1" x14ac:dyDescent="0.45">
      <c r="A1241" t="str">
        <f t="shared" si="159"/>
        <v>CP184-NEW DONOR -2nd</v>
      </c>
      <c r="B1241" t="s">
        <v>260</v>
      </c>
      <c r="C1241" t="str">
        <f t="shared" si="152"/>
        <v>Copperas Cove</v>
      </c>
      <c r="D1241" t="str">
        <f t="shared" si="153"/>
        <v>Y</v>
      </c>
      <c r="E1241" t="s">
        <v>1154</v>
      </c>
      <c r="F1241" t="str">
        <f t="shared" si="154"/>
        <v>NEW DONOR -2nd</v>
      </c>
      <c r="G1241" t="str">
        <f t="shared" si="155"/>
        <v>Marketing</v>
      </c>
      <c r="H1241" t="s">
        <v>1066</v>
      </c>
      <c r="I1241">
        <f t="shared" si="156"/>
        <v>2</v>
      </c>
      <c r="J1241" t="s">
        <v>1054</v>
      </c>
      <c r="K1241" s="5">
        <v>100</v>
      </c>
      <c r="L1241" t="str">
        <f>Table_DataFromNL[[#This Row],[PROFILECODE]]&amp;"-"&amp;Table_DataFromNL[[#This Row],[RULENAME]]</f>
        <v>CP184-New Donor 2nd Visit-Bonus</v>
      </c>
      <c r="M1241" t="str">
        <f t="shared" si="157"/>
        <v>CP184-NEW DONOR -2nd</v>
      </c>
      <c r="N1241" t="e">
        <f t="shared" si="158"/>
        <v>#N/A</v>
      </c>
    </row>
    <row r="1242" spans="1:14" hidden="1" x14ac:dyDescent="0.45">
      <c r="A1242" t="str">
        <f t="shared" si="159"/>
        <v>CP184-NEW DONOR -3rd</v>
      </c>
      <c r="B1242" t="s">
        <v>260</v>
      </c>
      <c r="C1242" t="str">
        <f t="shared" si="152"/>
        <v>Copperas Cove</v>
      </c>
      <c r="D1242" t="str">
        <f t="shared" si="153"/>
        <v>Y</v>
      </c>
      <c r="E1242" t="s">
        <v>1154</v>
      </c>
      <c r="F1242" t="str">
        <f t="shared" si="154"/>
        <v>NEW DONOR -3rd</v>
      </c>
      <c r="G1242" t="str">
        <f t="shared" si="155"/>
        <v>Marketing</v>
      </c>
      <c r="H1242" t="s">
        <v>1067</v>
      </c>
      <c r="I1242">
        <f t="shared" si="156"/>
        <v>3</v>
      </c>
      <c r="J1242" t="s">
        <v>1054</v>
      </c>
      <c r="K1242" s="5">
        <v>100</v>
      </c>
      <c r="L1242" t="str">
        <f>Table_DataFromNL[[#This Row],[PROFILECODE]]&amp;"-"&amp;Table_DataFromNL[[#This Row],[RULENAME]]</f>
        <v>CP184-New Donor 3rd Visit-Bonus</v>
      </c>
      <c r="M1242" t="str">
        <f t="shared" si="157"/>
        <v>CP184-NEW DONOR -3rd</v>
      </c>
      <c r="N1242" t="e">
        <f t="shared" si="158"/>
        <v>#N/A</v>
      </c>
    </row>
    <row r="1243" spans="1:14" hidden="1" x14ac:dyDescent="0.45">
      <c r="A1243" t="str">
        <f t="shared" si="159"/>
        <v>CP184-NEW DONOR -4th</v>
      </c>
      <c r="B1243" t="s">
        <v>260</v>
      </c>
      <c r="C1243" t="str">
        <f t="shared" si="152"/>
        <v>Copperas Cove</v>
      </c>
      <c r="D1243" t="str">
        <f t="shared" si="153"/>
        <v>Y</v>
      </c>
      <c r="E1243" t="s">
        <v>1154</v>
      </c>
      <c r="F1243" t="str">
        <f t="shared" si="154"/>
        <v>NEW DONOR -4th</v>
      </c>
      <c r="G1243" t="str">
        <f t="shared" si="155"/>
        <v>Marketing</v>
      </c>
      <c r="H1243" t="s">
        <v>1068</v>
      </c>
      <c r="I1243">
        <f t="shared" si="156"/>
        <v>4</v>
      </c>
      <c r="J1243" t="s">
        <v>1054</v>
      </c>
      <c r="K1243" s="5">
        <v>100</v>
      </c>
      <c r="L1243" t="str">
        <f>Table_DataFromNL[[#This Row],[PROFILECODE]]&amp;"-"&amp;Table_DataFromNL[[#This Row],[RULENAME]]</f>
        <v>CP184-New Donor 4th Visit-Bonus</v>
      </c>
      <c r="M1243" t="str">
        <f t="shared" si="157"/>
        <v>CP184-NEW DONOR -4th</v>
      </c>
      <c r="N1243" t="e">
        <f t="shared" si="158"/>
        <v>#N/A</v>
      </c>
    </row>
    <row r="1244" spans="1:14" hidden="1" x14ac:dyDescent="0.45">
      <c r="A1244" t="str">
        <f t="shared" si="159"/>
        <v>CP184-NEW DONOR -5th</v>
      </c>
      <c r="B1244" t="s">
        <v>260</v>
      </c>
      <c r="C1244" t="str">
        <f t="shared" si="152"/>
        <v>Copperas Cove</v>
      </c>
      <c r="D1244" t="str">
        <f t="shared" si="153"/>
        <v>Y</v>
      </c>
      <c r="E1244" t="s">
        <v>1154</v>
      </c>
      <c r="F1244" t="str">
        <f t="shared" si="154"/>
        <v>NEW DONOR -5th</v>
      </c>
      <c r="G1244" t="str">
        <f t="shared" si="155"/>
        <v>Marketing</v>
      </c>
      <c r="H1244" t="s">
        <v>1069</v>
      </c>
      <c r="I1244">
        <f t="shared" si="156"/>
        <v>5</v>
      </c>
      <c r="J1244" t="s">
        <v>1054</v>
      </c>
      <c r="K1244" s="5">
        <v>100</v>
      </c>
      <c r="L1244" t="str">
        <f>Table_DataFromNL[[#This Row],[PROFILECODE]]&amp;"-"&amp;Table_DataFromNL[[#This Row],[RULENAME]]</f>
        <v>CP184-New Donor 5th Visit-Bonus</v>
      </c>
      <c r="M1244" t="str">
        <f t="shared" si="157"/>
        <v>CP184-NEW DONOR -5th</v>
      </c>
      <c r="N1244" t="e">
        <f t="shared" si="158"/>
        <v>#N/A</v>
      </c>
    </row>
    <row r="1245" spans="1:14" hidden="1" x14ac:dyDescent="0.45">
      <c r="A1245" t="str">
        <f t="shared" si="159"/>
        <v>CP184-NEW DONOR -6th</v>
      </c>
      <c r="B1245" t="s">
        <v>260</v>
      </c>
      <c r="C1245" t="str">
        <f t="shared" si="152"/>
        <v>Copperas Cove</v>
      </c>
      <c r="D1245" t="str">
        <f t="shared" si="153"/>
        <v>Y</v>
      </c>
      <c r="E1245" t="s">
        <v>1154</v>
      </c>
      <c r="F1245" t="str">
        <f t="shared" si="154"/>
        <v>NEW DONOR -6th</v>
      </c>
      <c r="G1245" t="str">
        <f t="shared" si="155"/>
        <v>Marketing</v>
      </c>
      <c r="H1245" t="s">
        <v>1070</v>
      </c>
      <c r="I1245">
        <f t="shared" si="156"/>
        <v>6</v>
      </c>
      <c r="J1245" t="s">
        <v>1054</v>
      </c>
      <c r="K1245" s="5">
        <v>100</v>
      </c>
      <c r="L1245" t="str">
        <f>Table_DataFromNL[[#This Row],[PROFILECODE]]&amp;"-"&amp;Table_DataFromNL[[#This Row],[RULENAME]]</f>
        <v>CP184-New Donor 6th Visit-Bonus</v>
      </c>
      <c r="M1245" t="str">
        <f t="shared" si="157"/>
        <v>CP184-NEW DONOR -6th</v>
      </c>
      <c r="N1245" t="e">
        <f t="shared" si="158"/>
        <v>#N/A</v>
      </c>
    </row>
    <row r="1246" spans="1:14" hidden="1" x14ac:dyDescent="0.45">
      <c r="A1246" t="str">
        <f t="shared" si="159"/>
        <v>CP184-NEW DONOR -7th</v>
      </c>
      <c r="B1246" t="s">
        <v>260</v>
      </c>
      <c r="C1246" t="str">
        <f t="shared" si="152"/>
        <v>Copperas Cove</v>
      </c>
      <c r="D1246" t="str">
        <f t="shared" si="153"/>
        <v>Y</v>
      </c>
      <c r="E1246" t="s">
        <v>1154</v>
      </c>
      <c r="F1246" t="str">
        <f t="shared" si="154"/>
        <v>NEW DONOR -7th</v>
      </c>
      <c r="G1246" t="str">
        <f t="shared" si="155"/>
        <v>Marketing</v>
      </c>
      <c r="H1246" t="s">
        <v>1071</v>
      </c>
      <c r="I1246">
        <f t="shared" si="156"/>
        <v>7</v>
      </c>
      <c r="J1246" t="s">
        <v>1054</v>
      </c>
      <c r="K1246" s="5">
        <v>50</v>
      </c>
      <c r="L1246" t="str">
        <f>Table_DataFromNL[[#This Row],[PROFILECODE]]&amp;"-"&amp;Table_DataFromNL[[#This Row],[RULENAME]]</f>
        <v>CP184-New Donor 7th Visit-Bonus</v>
      </c>
      <c r="M1246" t="str">
        <f t="shared" si="157"/>
        <v>CP184-NEW DONOR -7th</v>
      </c>
      <c r="N1246" t="e">
        <f t="shared" si="158"/>
        <v>#N/A</v>
      </c>
    </row>
    <row r="1247" spans="1:14" hidden="1" x14ac:dyDescent="0.45">
      <c r="A1247" t="str">
        <f t="shared" si="159"/>
        <v>CP184-NEW DONOR -8th</v>
      </c>
      <c r="B1247" t="s">
        <v>260</v>
      </c>
      <c r="C1247" t="str">
        <f t="shared" si="152"/>
        <v>Copperas Cove</v>
      </c>
      <c r="D1247" t="str">
        <f t="shared" si="153"/>
        <v>Y</v>
      </c>
      <c r="E1247" t="s">
        <v>1154</v>
      </c>
      <c r="F1247" t="str">
        <f t="shared" si="154"/>
        <v>NEW DONOR -8th</v>
      </c>
      <c r="G1247" t="str">
        <f t="shared" si="155"/>
        <v>Marketing</v>
      </c>
      <c r="H1247" t="s">
        <v>1072</v>
      </c>
      <c r="I1247">
        <f t="shared" si="156"/>
        <v>8</v>
      </c>
      <c r="J1247" t="s">
        <v>1054</v>
      </c>
      <c r="K1247" s="5">
        <v>50</v>
      </c>
      <c r="L1247" t="str">
        <f>Table_DataFromNL[[#This Row],[PROFILECODE]]&amp;"-"&amp;Table_DataFromNL[[#This Row],[RULENAME]]</f>
        <v>CP184-New Donor 8th Visit-Bonus</v>
      </c>
      <c r="M1247" t="str">
        <f t="shared" si="157"/>
        <v>CP184-NEW DONOR -8th</v>
      </c>
      <c r="N1247" t="e">
        <f t="shared" si="158"/>
        <v>#N/A</v>
      </c>
    </row>
    <row r="1248" spans="1:14" hidden="1" x14ac:dyDescent="0.45">
      <c r="A1248" t="str">
        <f t="shared" si="159"/>
        <v>CP184-P Anthrax 1st Donation</v>
      </c>
      <c r="B1248" t="s">
        <v>260</v>
      </c>
      <c r="C1248" t="str">
        <f t="shared" si="152"/>
        <v>Copperas Cove</v>
      </c>
      <c r="D1248" t="str">
        <f t="shared" si="153"/>
        <v>Y</v>
      </c>
      <c r="E1248" t="s">
        <v>1154</v>
      </c>
      <c r="F1248" t="str">
        <f t="shared" si="154"/>
        <v>P Anthrax 1st Donation</v>
      </c>
      <c r="G1248">
        <f t="shared" si="155"/>
        <v>0</v>
      </c>
      <c r="H1248" t="s">
        <v>990</v>
      </c>
      <c r="I1248">
        <f t="shared" si="156"/>
        <v>0</v>
      </c>
      <c r="J1248" t="s">
        <v>1054</v>
      </c>
      <c r="K1248" s="5">
        <v>50</v>
      </c>
      <c r="L1248" t="str">
        <f>Table_DataFromNL[[#This Row],[PROFILECODE]]&amp;"-"&amp;Table_DataFromNL[[#This Row],[RULENAME]]</f>
        <v>CP184-P Anthrax 1st Donation</v>
      </c>
      <c r="M1248" t="str">
        <f t="shared" si="157"/>
        <v>CP184-P Anthrax 1st Donation</v>
      </c>
      <c r="N1248" t="str">
        <f t="shared" si="158"/>
        <v>CP184-P Anthrax 1st Donation</v>
      </c>
    </row>
    <row r="1249" spans="1:14" hidden="1" x14ac:dyDescent="0.45">
      <c r="A1249" t="str">
        <f t="shared" si="159"/>
        <v>CP184-P Anthrax 2nd Donation</v>
      </c>
      <c r="B1249" t="s">
        <v>260</v>
      </c>
      <c r="C1249" t="str">
        <f t="shared" si="152"/>
        <v>Copperas Cove</v>
      </c>
      <c r="D1249" t="str">
        <f t="shared" si="153"/>
        <v>Y</v>
      </c>
      <c r="E1249" t="s">
        <v>1154</v>
      </c>
      <c r="F1249" t="str">
        <f t="shared" si="154"/>
        <v>P Anthrax 2nd Donation</v>
      </c>
      <c r="G1249" t="str">
        <f t="shared" si="155"/>
        <v>Specialty</v>
      </c>
      <c r="H1249" t="s">
        <v>991</v>
      </c>
      <c r="I1249">
        <f t="shared" si="156"/>
        <v>0</v>
      </c>
      <c r="J1249" t="s">
        <v>1054</v>
      </c>
      <c r="K1249" s="5">
        <v>50</v>
      </c>
      <c r="L1249" t="str">
        <f>Table_DataFromNL[[#This Row],[PROFILECODE]]&amp;"-"&amp;Table_DataFromNL[[#This Row],[RULENAME]]</f>
        <v>CP184-P Anthrax 2nd Donation</v>
      </c>
      <c r="M1249" t="str">
        <f t="shared" si="157"/>
        <v>CP184-P Anthrax 2nd Donation</v>
      </c>
      <c r="N1249" t="str">
        <f t="shared" si="158"/>
        <v>CP184-P Anthrax 2nd Donation</v>
      </c>
    </row>
    <row r="1250" spans="1:14" hidden="1" x14ac:dyDescent="0.45">
      <c r="A1250" t="str">
        <f t="shared" si="159"/>
        <v>CP184-P Anthrax 3rd Donation</v>
      </c>
      <c r="B1250" t="s">
        <v>260</v>
      </c>
      <c r="C1250" t="str">
        <f t="shared" si="152"/>
        <v>Copperas Cove</v>
      </c>
      <c r="D1250" t="str">
        <f t="shared" si="153"/>
        <v>Y</v>
      </c>
      <c r="E1250" t="s">
        <v>1154</v>
      </c>
      <c r="F1250" t="str">
        <f t="shared" si="154"/>
        <v>P Anthrax 3rd Donation</v>
      </c>
      <c r="G1250" t="str">
        <f t="shared" si="155"/>
        <v>Specialty</v>
      </c>
      <c r="H1250" t="s">
        <v>992</v>
      </c>
      <c r="I1250">
        <f t="shared" si="156"/>
        <v>0</v>
      </c>
      <c r="J1250" t="s">
        <v>1054</v>
      </c>
      <c r="K1250" s="5">
        <v>50</v>
      </c>
      <c r="L1250" t="str">
        <f>Table_DataFromNL[[#This Row],[PROFILECODE]]&amp;"-"&amp;Table_DataFromNL[[#This Row],[RULENAME]]</f>
        <v>CP184-P Anthrax 3rd Donation</v>
      </c>
      <c r="M1250" t="str">
        <f t="shared" si="157"/>
        <v>CP184-P Anthrax 3rd Donation</v>
      </c>
      <c r="N1250" t="str">
        <f t="shared" si="158"/>
        <v>CP184-P Anthrax 3rd Donation</v>
      </c>
    </row>
    <row r="1251" spans="1:14" hidden="1" x14ac:dyDescent="0.45">
      <c r="A1251" t="str">
        <f t="shared" si="159"/>
        <v>CP184-P Anthrax 4th Donation</v>
      </c>
      <c r="B1251" t="s">
        <v>260</v>
      </c>
      <c r="C1251" t="str">
        <f t="shared" si="152"/>
        <v>Copperas Cove</v>
      </c>
      <c r="D1251" t="str">
        <f t="shared" si="153"/>
        <v>Y</v>
      </c>
      <c r="E1251" t="s">
        <v>1154</v>
      </c>
      <c r="F1251" t="str">
        <f t="shared" si="154"/>
        <v>P Anthrax 4th Donation</v>
      </c>
      <c r="G1251" t="str">
        <f t="shared" si="155"/>
        <v>Specialty</v>
      </c>
      <c r="H1251" t="s">
        <v>993</v>
      </c>
      <c r="I1251">
        <f t="shared" si="156"/>
        <v>0</v>
      </c>
      <c r="J1251" t="s">
        <v>1054</v>
      </c>
      <c r="K1251" s="5">
        <v>50</v>
      </c>
      <c r="L1251" t="str">
        <f>Table_DataFromNL[[#This Row],[PROFILECODE]]&amp;"-"&amp;Table_DataFromNL[[#This Row],[RULENAME]]</f>
        <v>CP184-P Anthrax 4th Donation</v>
      </c>
      <c r="M1251" t="str">
        <f t="shared" si="157"/>
        <v>CP184-P Anthrax 4th Donation</v>
      </c>
      <c r="N1251" t="str">
        <f t="shared" si="158"/>
        <v>CP184-P Anthrax 4th Donation</v>
      </c>
    </row>
    <row r="1252" spans="1:14" hidden="1" x14ac:dyDescent="0.45">
      <c r="A1252" t="str">
        <f t="shared" si="159"/>
        <v>CP184-P Anthrax 5th Donation</v>
      </c>
      <c r="B1252" t="s">
        <v>260</v>
      </c>
      <c r="C1252" t="str">
        <f t="shared" si="152"/>
        <v>Copperas Cove</v>
      </c>
      <c r="D1252" t="str">
        <f t="shared" si="153"/>
        <v>Y</v>
      </c>
      <c r="E1252" t="s">
        <v>1154</v>
      </c>
      <c r="F1252" t="str">
        <f t="shared" si="154"/>
        <v>P Anthrax 5th Donation</v>
      </c>
      <c r="G1252" t="str">
        <f t="shared" si="155"/>
        <v>Specialty</v>
      </c>
      <c r="H1252" t="s">
        <v>994</v>
      </c>
      <c r="I1252">
        <f t="shared" si="156"/>
        <v>0</v>
      </c>
      <c r="J1252" t="s">
        <v>1054</v>
      </c>
      <c r="K1252" s="5">
        <v>50</v>
      </c>
      <c r="L1252" t="str">
        <f>Table_DataFromNL[[#This Row],[PROFILECODE]]&amp;"-"&amp;Table_DataFromNL[[#This Row],[RULENAME]]</f>
        <v>CP184-P Anthrax 5th Donation</v>
      </c>
      <c r="M1252" t="str">
        <f t="shared" si="157"/>
        <v>CP184-P Anthrax 5th Donation</v>
      </c>
      <c r="N1252" t="str">
        <f t="shared" si="158"/>
        <v>CP184-P Anthrax 5th Donation</v>
      </c>
    </row>
    <row r="1253" spans="1:14" hidden="1" x14ac:dyDescent="0.45">
      <c r="A1253" t="str">
        <f t="shared" si="159"/>
        <v>CP184-P Anthrax 6th Donation</v>
      </c>
      <c r="B1253" t="s">
        <v>260</v>
      </c>
      <c r="C1253" t="str">
        <f t="shared" si="152"/>
        <v>Copperas Cove</v>
      </c>
      <c r="D1253" t="str">
        <f t="shared" si="153"/>
        <v>Y</v>
      </c>
      <c r="E1253" t="s">
        <v>1154</v>
      </c>
      <c r="F1253" t="str">
        <f t="shared" si="154"/>
        <v>P Anthrax 6th Donation</v>
      </c>
      <c r="G1253" t="str">
        <f t="shared" si="155"/>
        <v>Specialty</v>
      </c>
      <c r="H1253" t="s">
        <v>995</v>
      </c>
      <c r="I1253">
        <f t="shared" si="156"/>
        <v>0</v>
      </c>
      <c r="J1253" t="s">
        <v>1054</v>
      </c>
      <c r="K1253" s="5">
        <v>50</v>
      </c>
      <c r="L1253" t="str">
        <f>Table_DataFromNL[[#This Row],[PROFILECODE]]&amp;"-"&amp;Table_DataFromNL[[#This Row],[RULENAME]]</f>
        <v>CP184-P Anthrax 6th Donation</v>
      </c>
      <c r="M1253" t="str">
        <f t="shared" si="157"/>
        <v>CP184-P Anthrax 6th Donation</v>
      </c>
      <c r="N1253" t="str">
        <f t="shared" si="158"/>
        <v>CP184-P Anthrax 6th Donation</v>
      </c>
    </row>
    <row r="1254" spans="1:14" hidden="1" x14ac:dyDescent="0.45">
      <c r="A1254" t="str">
        <f t="shared" si="159"/>
        <v>CP184-P Anthrax 7th Donation</v>
      </c>
      <c r="B1254" t="s">
        <v>260</v>
      </c>
      <c r="C1254" t="str">
        <f t="shared" si="152"/>
        <v>Copperas Cove</v>
      </c>
      <c r="D1254" t="str">
        <f t="shared" si="153"/>
        <v>Y</v>
      </c>
      <c r="E1254" t="s">
        <v>1154</v>
      </c>
      <c r="F1254" t="str">
        <f t="shared" si="154"/>
        <v>P Anthrax 7th Donation</v>
      </c>
      <c r="G1254" t="str">
        <f t="shared" si="155"/>
        <v>Specialty</v>
      </c>
      <c r="H1254" t="s">
        <v>996</v>
      </c>
      <c r="I1254">
        <f t="shared" si="156"/>
        <v>0</v>
      </c>
      <c r="J1254" t="s">
        <v>1054</v>
      </c>
      <c r="K1254" s="5">
        <v>50</v>
      </c>
      <c r="L1254" t="str">
        <f>Table_DataFromNL[[#This Row],[PROFILECODE]]&amp;"-"&amp;Table_DataFromNL[[#This Row],[RULENAME]]</f>
        <v>CP184-P Anthrax 7th Donation</v>
      </c>
      <c r="M1254" t="str">
        <f t="shared" si="157"/>
        <v>CP184-P Anthrax 7th Donation</v>
      </c>
      <c r="N1254" t="str">
        <f t="shared" si="158"/>
        <v>CP184-P Anthrax 7th Donation</v>
      </c>
    </row>
    <row r="1255" spans="1:14" hidden="1" x14ac:dyDescent="0.45">
      <c r="A1255" t="str">
        <f t="shared" si="159"/>
        <v>CP184-P Anthrax 8th Donation</v>
      </c>
      <c r="B1255" t="s">
        <v>260</v>
      </c>
      <c r="C1255" t="str">
        <f t="shared" si="152"/>
        <v>Copperas Cove</v>
      </c>
      <c r="D1255" t="str">
        <f t="shared" si="153"/>
        <v>Y</v>
      </c>
      <c r="E1255" t="s">
        <v>1154</v>
      </c>
      <c r="F1255" t="str">
        <f t="shared" si="154"/>
        <v>P Anthrax 8th Donation</v>
      </c>
      <c r="G1255" t="str">
        <f t="shared" si="155"/>
        <v>Specialty</v>
      </c>
      <c r="H1255" t="s">
        <v>997</v>
      </c>
      <c r="I1255">
        <f t="shared" si="156"/>
        <v>0</v>
      </c>
      <c r="J1255" t="s">
        <v>1054</v>
      </c>
      <c r="K1255" s="5">
        <v>50</v>
      </c>
      <c r="L1255" t="str">
        <f>Table_DataFromNL[[#This Row],[PROFILECODE]]&amp;"-"&amp;Table_DataFromNL[[#This Row],[RULENAME]]</f>
        <v>CP184-P Anthrax 8th Donation</v>
      </c>
      <c r="M1255" t="str">
        <f t="shared" si="157"/>
        <v>CP184-P Anthrax 8th Donation</v>
      </c>
      <c r="N1255" t="str">
        <f t="shared" si="158"/>
        <v>CP184-P Anthrax 8th Donation</v>
      </c>
    </row>
    <row r="1256" spans="1:14" hidden="1" x14ac:dyDescent="0.45">
      <c r="A1256" t="str">
        <f t="shared" si="159"/>
        <v>CP184-Vaccinia - 1st Donation</v>
      </c>
      <c r="B1256" t="s">
        <v>260</v>
      </c>
      <c r="C1256" t="str">
        <f t="shared" si="152"/>
        <v>Copperas Cove</v>
      </c>
      <c r="D1256" t="str">
        <f t="shared" si="153"/>
        <v>Y</v>
      </c>
      <c r="E1256" t="s">
        <v>1154</v>
      </c>
      <c r="F1256" t="str">
        <f t="shared" si="154"/>
        <v>Vaccinia - 1st Donation</v>
      </c>
      <c r="G1256" t="str">
        <f t="shared" si="155"/>
        <v>Specialty</v>
      </c>
      <c r="H1256" t="s">
        <v>957</v>
      </c>
      <c r="I1256">
        <f t="shared" si="156"/>
        <v>0</v>
      </c>
      <c r="J1256" t="s">
        <v>1054</v>
      </c>
      <c r="K1256" s="5">
        <v>150</v>
      </c>
      <c r="L1256" t="str">
        <f>Table_DataFromNL[[#This Row],[PROFILECODE]]&amp;"-"&amp;Table_DataFromNL[[#This Row],[RULENAME]]</f>
        <v>CP184-Vaccinia - 1st Donation</v>
      </c>
      <c r="M1256" t="str">
        <f t="shared" si="157"/>
        <v>CP184-Vaccinia - 1st Donation</v>
      </c>
      <c r="N1256" t="str">
        <f t="shared" si="158"/>
        <v>CP184-Vaccinia - 1st Donation</v>
      </c>
    </row>
    <row r="1257" spans="1:14" hidden="1" x14ac:dyDescent="0.45">
      <c r="A1257" t="str">
        <f t="shared" si="159"/>
        <v>CP184-Vaccinia - 2nd Donation</v>
      </c>
      <c r="B1257" t="s">
        <v>260</v>
      </c>
      <c r="C1257" t="str">
        <f t="shared" si="152"/>
        <v>Copperas Cove</v>
      </c>
      <c r="D1257" t="str">
        <f t="shared" si="153"/>
        <v>Y</v>
      </c>
      <c r="E1257" t="s">
        <v>1154</v>
      </c>
      <c r="F1257" t="str">
        <f t="shared" si="154"/>
        <v>Vaccinia - 2nd Donation</v>
      </c>
      <c r="G1257" t="str">
        <f t="shared" si="155"/>
        <v>Specialty</v>
      </c>
      <c r="H1257" t="s">
        <v>958</v>
      </c>
      <c r="I1257">
        <f t="shared" si="156"/>
        <v>0</v>
      </c>
      <c r="J1257" t="s">
        <v>1054</v>
      </c>
      <c r="K1257" s="5">
        <v>250</v>
      </c>
      <c r="L1257" t="str">
        <f>Table_DataFromNL[[#This Row],[PROFILECODE]]&amp;"-"&amp;Table_DataFromNL[[#This Row],[RULENAME]]</f>
        <v>CP184-Vaccinia - 2nd Donation</v>
      </c>
      <c r="M1257" t="str">
        <f t="shared" si="157"/>
        <v>CP184-Vaccinia - 2nd Donation</v>
      </c>
      <c r="N1257" t="str">
        <f t="shared" si="158"/>
        <v>CP184-Vaccinia - 2nd Donation</v>
      </c>
    </row>
    <row r="1258" spans="1:14" hidden="1" x14ac:dyDescent="0.45">
      <c r="A1258" t="str">
        <f t="shared" si="159"/>
        <v>CP184-Vaccinia - 3rd Donation</v>
      </c>
      <c r="B1258" t="s">
        <v>260</v>
      </c>
      <c r="C1258" t="str">
        <f t="shared" si="152"/>
        <v>Copperas Cove</v>
      </c>
      <c r="D1258" t="str">
        <f t="shared" si="153"/>
        <v>Y</v>
      </c>
      <c r="E1258" t="s">
        <v>1154</v>
      </c>
      <c r="F1258" t="str">
        <f t="shared" si="154"/>
        <v>Vaccinia - 3rd Donation</v>
      </c>
      <c r="G1258" t="str">
        <f t="shared" si="155"/>
        <v>Specialty</v>
      </c>
      <c r="H1258" t="s">
        <v>959</v>
      </c>
      <c r="I1258">
        <f t="shared" si="156"/>
        <v>0</v>
      </c>
      <c r="J1258" t="s">
        <v>1054</v>
      </c>
      <c r="K1258" s="5">
        <v>300</v>
      </c>
      <c r="L1258" t="str">
        <f>Table_DataFromNL[[#This Row],[PROFILECODE]]&amp;"-"&amp;Table_DataFromNL[[#This Row],[RULENAME]]</f>
        <v>CP184-Vaccinia - 3rd Donation</v>
      </c>
      <c r="M1258" t="str">
        <f t="shared" si="157"/>
        <v>CP184-Vaccinia - 3rd Donation</v>
      </c>
      <c r="N1258" t="str">
        <f t="shared" si="158"/>
        <v>CP184-Vaccinia - 3rd Donation</v>
      </c>
    </row>
    <row r="1259" spans="1:14" hidden="1" x14ac:dyDescent="0.45">
      <c r="A1259" t="str">
        <f t="shared" si="159"/>
        <v>CP184-Vaccinia - 4th Donation</v>
      </c>
      <c r="B1259" t="s">
        <v>260</v>
      </c>
      <c r="C1259" t="str">
        <f t="shared" si="152"/>
        <v>Copperas Cove</v>
      </c>
      <c r="D1259" t="str">
        <f t="shared" si="153"/>
        <v>Y</v>
      </c>
      <c r="E1259" t="s">
        <v>1154</v>
      </c>
      <c r="F1259" t="str">
        <f t="shared" si="154"/>
        <v>Vaccinia - 4th Donation</v>
      </c>
      <c r="G1259" t="str">
        <f t="shared" si="155"/>
        <v>Specialty</v>
      </c>
      <c r="H1259" t="s">
        <v>960</v>
      </c>
      <c r="I1259">
        <f t="shared" si="156"/>
        <v>0</v>
      </c>
      <c r="J1259" t="s">
        <v>1054</v>
      </c>
      <c r="K1259" s="5">
        <v>300</v>
      </c>
      <c r="L1259" t="str">
        <f>Table_DataFromNL[[#This Row],[PROFILECODE]]&amp;"-"&amp;Table_DataFromNL[[#This Row],[RULENAME]]</f>
        <v>CP184-Vaccinia - 4th Donation</v>
      </c>
      <c r="M1259" t="str">
        <f t="shared" si="157"/>
        <v>CP184-Vaccinia - 4th Donation</v>
      </c>
      <c r="N1259" t="str">
        <f t="shared" si="158"/>
        <v>CP184-Vaccinia - 4th Donation</v>
      </c>
    </row>
    <row r="1260" spans="1:14" hidden="1" x14ac:dyDescent="0.45">
      <c r="A1260" t="str">
        <f t="shared" si="159"/>
        <v>CP184-1B_KEDLeague_Promo_5USD</v>
      </c>
      <c r="B1260" t="s">
        <v>260</v>
      </c>
      <c r="C1260" t="str">
        <f t="shared" si="152"/>
        <v>Copperas Cove</v>
      </c>
      <c r="D1260" t="str">
        <f t="shared" si="153"/>
        <v>Y</v>
      </c>
      <c r="E1260" t="s">
        <v>1154</v>
      </c>
      <c r="F1260" t="str">
        <f t="shared" si="154"/>
        <v>1B_KEDLeague_Promo_5USD</v>
      </c>
      <c r="G1260">
        <f t="shared" si="155"/>
        <v>0</v>
      </c>
      <c r="H1260" t="s">
        <v>1073</v>
      </c>
      <c r="I1260">
        <f t="shared" si="156"/>
        <v>0</v>
      </c>
      <c r="J1260" t="s">
        <v>1074</v>
      </c>
      <c r="K1260" s="5">
        <v>5</v>
      </c>
      <c r="L1260" t="str">
        <f>Table_DataFromNL[[#This Row],[PROFILECODE]]&amp;"-"&amp;Table_DataFromNL[[#This Row],[RULENAME]]</f>
        <v>CP184-1B_KEDLeague_Promo_5USD</v>
      </c>
      <c r="M1260" t="e">
        <f t="shared" si="157"/>
        <v>#N/A</v>
      </c>
      <c r="N1260" t="e">
        <f t="shared" si="158"/>
        <v>#N/A</v>
      </c>
    </row>
    <row r="1261" spans="1:14" hidden="1" x14ac:dyDescent="0.45">
      <c r="A1261" t="str">
        <f t="shared" si="159"/>
        <v>CP184-Anthrax Booster Immunization</v>
      </c>
      <c r="B1261" t="s">
        <v>260</v>
      </c>
      <c r="C1261" t="str">
        <f t="shared" si="152"/>
        <v>Copperas Cove</v>
      </c>
      <c r="D1261" t="str">
        <f t="shared" si="153"/>
        <v>Y</v>
      </c>
      <c r="E1261" t="s">
        <v>1154</v>
      </c>
      <c r="F1261" t="str">
        <f t="shared" si="154"/>
        <v>Anthrax Booster Immunization</v>
      </c>
      <c r="G1261" t="str">
        <f t="shared" si="155"/>
        <v>Specialty</v>
      </c>
      <c r="H1261" t="s">
        <v>985</v>
      </c>
      <c r="I1261">
        <f t="shared" si="156"/>
        <v>0</v>
      </c>
      <c r="J1261" t="s">
        <v>1074</v>
      </c>
      <c r="K1261" s="5">
        <v>200</v>
      </c>
      <c r="L1261" t="str">
        <f>Table_DataFromNL[[#This Row],[PROFILECODE]]&amp;"-"&amp;Table_DataFromNL[[#This Row],[RULENAME]]</f>
        <v>CP184-Anthrax Booster Immunization</v>
      </c>
      <c r="M1261" t="str">
        <f t="shared" si="157"/>
        <v>CP184-Anthrax Booster Immunization</v>
      </c>
      <c r="N1261" t="str">
        <f t="shared" si="158"/>
        <v>CP184-Anthrax Booster Immunization</v>
      </c>
    </row>
    <row r="1262" spans="1:14" hidden="1" x14ac:dyDescent="0.45">
      <c r="A1262" t="str">
        <f t="shared" si="159"/>
        <v>CP184-Anthrax P1 (1 Month Priming) Imm</v>
      </c>
      <c r="B1262" t="s">
        <v>260</v>
      </c>
      <c r="C1262" t="str">
        <f t="shared" si="152"/>
        <v>Copperas Cove</v>
      </c>
      <c r="D1262" t="str">
        <f t="shared" si="153"/>
        <v>Y</v>
      </c>
      <c r="E1262" t="s">
        <v>1154</v>
      </c>
      <c r="F1262" t="str">
        <f t="shared" si="154"/>
        <v>Anthrax P1 (1 Month Priming) Imm</v>
      </c>
      <c r="G1262" t="str">
        <f t="shared" si="155"/>
        <v>Specialty</v>
      </c>
      <c r="H1262" t="s">
        <v>986</v>
      </c>
      <c r="I1262">
        <f t="shared" si="156"/>
        <v>0</v>
      </c>
      <c r="J1262" t="s">
        <v>1074</v>
      </c>
      <c r="K1262" s="5">
        <v>75</v>
      </c>
      <c r="L1262" t="str">
        <f>Table_DataFromNL[[#This Row],[PROFILECODE]]&amp;"-"&amp;Table_DataFromNL[[#This Row],[RULENAME]]</f>
        <v>CP184-Anthrax P1 (1 Month Priming) Imm</v>
      </c>
      <c r="M1262" t="str">
        <f t="shared" si="157"/>
        <v>CP184-Anthrax P1 (1 Month Priming) Imm</v>
      </c>
      <c r="N1262" t="str">
        <f t="shared" si="158"/>
        <v>CP184-Anthrax P1 (1 Month Priming) Imm</v>
      </c>
    </row>
    <row r="1263" spans="1:14" hidden="1" x14ac:dyDescent="0.45">
      <c r="A1263" t="str">
        <f t="shared" si="159"/>
        <v>CP184-Anthrax P6 (6 Month Priming) Imm</v>
      </c>
      <c r="B1263" t="s">
        <v>260</v>
      </c>
      <c r="C1263" t="str">
        <f t="shared" si="152"/>
        <v>Copperas Cove</v>
      </c>
      <c r="D1263" t="str">
        <f t="shared" si="153"/>
        <v>Y</v>
      </c>
      <c r="E1263" t="s">
        <v>1154</v>
      </c>
      <c r="F1263" t="str">
        <f t="shared" si="154"/>
        <v>Anthrax P6 (6 Month Priming) Imm</v>
      </c>
      <c r="G1263" t="str">
        <f t="shared" si="155"/>
        <v>Specialty</v>
      </c>
      <c r="H1263" t="s">
        <v>987</v>
      </c>
      <c r="I1263">
        <f t="shared" si="156"/>
        <v>0</v>
      </c>
      <c r="J1263" t="s">
        <v>1074</v>
      </c>
      <c r="K1263" s="5">
        <v>125</v>
      </c>
      <c r="L1263" t="str">
        <f>Table_DataFromNL[[#This Row],[PROFILECODE]]&amp;"-"&amp;Table_DataFromNL[[#This Row],[RULENAME]]</f>
        <v>CP184-Anthrax P6 (6 Month Priming) Imm</v>
      </c>
      <c r="M1263" t="str">
        <f t="shared" si="157"/>
        <v>CP184-Anthrax P6 (6 Month Priming) Imm</v>
      </c>
      <c r="N1263" t="str">
        <f t="shared" si="158"/>
        <v>CP184-Anthrax P6 (6 Month Priming) Imm</v>
      </c>
    </row>
    <row r="1264" spans="1:14" hidden="1" x14ac:dyDescent="0.45">
      <c r="A1264" t="str">
        <f t="shared" si="159"/>
        <v>CP184-Anthrax PO (Day 0 Priming) Immun</v>
      </c>
      <c r="B1264" t="s">
        <v>260</v>
      </c>
      <c r="C1264" t="str">
        <f t="shared" si="152"/>
        <v>Copperas Cove</v>
      </c>
      <c r="D1264" t="str">
        <f t="shared" si="153"/>
        <v>Y</v>
      </c>
      <c r="E1264" t="s">
        <v>1154</v>
      </c>
      <c r="F1264" t="str">
        <f t="shared" si="154"/>
        <v>Anthrax PO (Day 0 Priming) Immun</v>
      </c>
      <c r="G1264" t="str">
        <f t="shared" si="155"/>
        <v>Specialty</v>
      </c>
      <c r="H1264" t="s">
        <v>988</v>
      </c>
      <c r="I1264">
        <f t="shared" si="156"/>
        <v>0</v>
      </c>
      <c r="J1264" t="s">
        <v>1074</v>
      </c>
      <c r="K1264" s="5">
        <v>25</v>
      </c>
      <c r="L1264" t="str">
        <f>Table_DataFromNL[[#This Row],[PROFILECODE]]&amp;"-"&amp;Table_DataFromNL[[#This Row],[RULENAME]]</f>
        <v>CP184-Anthrax PO (Day 0 Priming) Immun</v>
      </c>
      <c r="M1264" t="str">
        <f t="shared" si="157"/>
        <v>CP184-Anthrax PO (Day 0 Priming) Immun</v>
      </c>
      <c r="N1264" t="str">
        <f t="shared" si="158"/>
        <v>CP184-Anthrax PO (Day 0 Priming) Immun</v>
      </c>
    </row>
    <row r="1265" spans="1:14" hidden="1" x14ac:dyDescent="0.45">
      <c r="A1265" t="str">
        <f t="shared" si="159"/>
        <v>CP184-Anthrax Referral</v>
      </c>
      <c r="B1265" t="s">
        <v>260</v>
      </c>
      <c r="C1265" t="str">
        <f t="shared" si="152"/>
        <v>Copperas Cove</v>
      </c>
      <c r="D1265" t="str">
        <f t="shared" si="153"/>
        <v>Y</v>
      </c>
      <c r="E1265" t="s">
        <v>1154</v>
      </c>
      <c r="F1265" t="str">
        <f t="shared" si="154"/>
        <v>Anthrax Referral</v>
      </c>
      <c r="G1265" t="str">
        <f t="shared" si="155"/>
        <v>Specialty</v>
      </c>
      <c r="H1265" t="s">
        <v>989</v>
      </c>
      <c r="I1265">
        <f t="shared" si="156"/>
        <v>0</v>
      </c>
      <c r="J1265" t="s">
        <v>1074</v>
      </c>
      <c r="K1265" s="5">
        <v>50</v>
      </c>
      <c r="L1265" t="str">
        <f>Table_DataFromNL[[#This Row],[PROFILECODE]]&amp;"-"&amp;Table_DataFromNL[[#This Row],[RULENAME]]</f>
        <v>CP184-Anthrax Referral</v>
      </c>
      <c r="M1265" t="str">
        <f t="shared" si="157"/>
        <v>CP184-Anthrax Referral</v>
      </c>
      <c r="N1265" t="str">
        <f t="shared" si="158"/>
        <v>CP184-Anthrax Referral</v>
      </c>
    </row>
    <row r="1266" spans="1:14" hidden="1" x14ac:dyDescent="0.45">
      <c r="A1266" t="str">
        <f t="shared" si="159"/>
        <v>CP184-CALL_10</v>
      </c>
      <c r="B1266" t="s">
        <v>260</v>
      </c>
      <c r="C1266" t="str">
        <f t="shared" si="152"/>
        <v>Copperas Cove</v>
      </c>
      <c r="D1266" t="str">
        <f t="shared" si="153"/>
        <v>Y</v>
      </c>
      <c r="E1266" t="s">
        <v>1154</v>
      </c>
      <c r="F1266" t="str">
        <f t="shared" si="154"/>
        <v>CALL_10</v>
      </c>
      <c r="G1266">
        <f t="shared" si="155"/>
        <v>0</v>
      </c>
      <c r="H1266" t="s">
        <v>1075</v>
      </c>
      <c r="I1266">
        <f t="shared" si="156"/>
        <v>0</v>
      </c>
      <c r="J1266" t="s">
        <v>1074</v>
      </c>
      <c r="K1266" s="5">
        <v>10</v>
      </c>
      <c r="L1266" t="str">
        <f>Table_DataFromNL[[#This Row],[PROFILECODE]]&amp;"-"&amp;Table_DataFromNL[[#This Row],[RULENAME]]</f>
        <v>CP184-CALL_10</v>
      </c>
      <c r="M1266" t="e">
        <f t="shared" si="157"/>
        <v>#N/A</v>
      </c>
      <c r="N1266" t="e">
        <f t="shared" si="158"/>
        <v>#N/A</v>
      </c>
    </row>
    <row r="1267" spans="1:14" hidden="1" x14ac:dyDescent="0.45">
      <c r="A1267" t="str">
        <f t="shared" si="159"/>
        <v>CP184-CALL_15</v>
      </c>
      <c r="B1267" t="s">
        <v>260</v>
      </c>
      <c r="C1267" t="str">
        <f t="shared" si="152"/>
        <v>Copperas Cove</v>
      </c>
      <c r="D1267" t="str">
        <f t="shared" si="153"/>
        <v>Y</v>
      </c>
      <c r="E1267" t="s">
        <v>1154</v>
      </c>
      <c r="F1267" t="str">
        <f t="shared" si="154"/>
        <v>CALL_15</v>
      </c>
      <c r="G1267">
        <f t="shared" si="155"/>
        <v>0</v>
      </c>
      <c r="H1267" t="s">
        <v>1076</v>
      </c>
      <c r="I1267">
        <f t="shared" si="156"/>
        <v>0</v>
      </c>
      <c r="J1267" t="s">
        <v>1074</v>
      </c>
      <c r="K1267" s="5">
        <v>15</v>
      </c>
      <c r="L1267" t="str">
        <f>Table_DataFromNL[[#This Row],[PROFILECODE]]&amp;"-"&amp;Table_DataFromNL[[#This Row],[RULENAME]]</f>
        <v>CP184-CALL_15</v>
      </c>
      <c r="M1267" t="e">
        <f t="shared" si="157"/>
        <v>#N/A</v>
      </c>
      <c r="N1267" t="e">
        <f t="shared" si="158"/>
        <v>#N/A</v>
      </c>
    </row>
    <row r="1268" spans="1:14" hidden="1" x14ac:dyDescent="0.45">
      <c r="A1268" t="str">
        <f t="shared" si="159"/>
        <v>CP184-CALL_25</v>
      </c>
      <c r="B1268" t="s">
        <v>260</v>
      </c>
      <c r="C1268" t="str">
        <f t="shared" si="152"/>
        <v>Copperas Cove</v>
      </c>
      <c r="D1268" t="str">
        <f t="shared" si="153"/>
        <v>Y</v>
      </c>
      <c r="E1268" t="s">
        <v>1154</v>
      </c>
      <c r="F1268" t="str">
        <f t="shared" si="154"/>
        <v>CALL_25</v>
      </c>
      <c r="G1268">
        <f t="shared" si="155"/>
        <v>0</v>
      </c>
      <c r="H1268" t="s">
        <v>1077</v>
      </c>
      <c r="I1268">
        <f t="shared" si="156"/>
        <v>0</v>
      </c>
      <c r="J1268" t="s">
        <v>1074</v>
      </c>
      <c r="K1268" s="5">
        <v>25</v>
      </c>
      <c r="L1268" t="str">
        <f>Table_DataFromNL[[#This Row],[PROFILECODE]]&amp;"-"&amp;Table_DataFromNL[[#This Row],[RULENAME]]</f>
        <v>CP184-CALL_25</v>
      </c>
      <c r="M1268" t="e">
        <f t="shared" si="157"/>
        <v>#N/A</v>
      </c>
      <c r="N1268" t="e">
        <f t="shared" si="158"/>
        <v>#N/A</v>
      </c>
    </row>
    <row r="1269" spans="1:14" hidden="1" x14ac:dyDescent="0.45">
      <c r="A1269" t="str">
        <f t="shared" si="159"/>
        <v>CP184-CALL_5</v>
      </c>
      <c r="B1269" t="s">
        <v>260</v>
      </c>
      <c r="C1269" t="str">
        <f t="shared" si="152"/>
        <v>Copperas Cove</v>
      </c>
      <c r="D1269" t="str">
        <f t="shared" si="153"/>
        <v>Y</v>
      </c>
      <c r="E1269" t="s">
        <v>1154</v>
      </c>
      <c r="F1269" t="str">
        <f t="shared" si="154"/>
        <v>CALL_5</v>
      </c>
      <c r="G1269">
        <f t="shared" si="155"/>
        <v>0</v>
      </c>
      <c r="H1269" t="s">
        <v>1078</v>
      </c>
      <c r="I1269">
        <f t="shared" si="156"/>
        <v>0</v>
      </c>
      <c r="J1269" t="s">
        <v>1074</v>
      </c>
      <c r="K1269" s="5">
        <v>5</v>
      </c>
      <c r="L1269" t="str">
        <f>Table_DataFromNL[[#This Row],[PROFILECODE]]&amp;"-"&amp;Table_DataFromNL[[#This Row],[RULENAME]]</f>
        <v>CP184-CALL_5</v>
      </c>
      <c r="M1269" t="e">
        <f t="shared" si="157"/>
        <v>#N/A</v>
      </c>
      <c r="N1269" t="e">
        <f t="shared" si="158"/>
        <v>#N/A</v>
      </c>
    </row>
    <row r="1270" spans="1:14" hidden="1" x14ac:dyDescent="0.45">
      <c r="A1270" t="str">
        <f t="shared" si="159"/>
        <v>CP184-Community</v>
      </c>
      <c r="B1270" t="s">
        <v>260</v>
      </c>
      <c r="C1270" t="str">
        <f t="shared" si="152"/>
        <v>Copperas Cove</v>
      </c>
      <c r="D1270" t="str">
        <f t="shared" si="153"/>
        <v>Y</v>
      </c>
      <c r="E1270" t="s">
        <v>1154</v>
      </c>
      <c r="F1270" t="str">
        <f t="shared" si="154"/>
        <v>Community</v>
      </c>
      <c r="G1270">
        <f t="shared" si="155"/>
        <v>0</v>
      </c>
      <c r="H1270" t="s">
        <v>1080</v>
      </c>
      <c r="I1270">
        <f t="shared" si="156"/>
        <v>0</v>
      </c>
      <c r="J1270" t="s">
        <v>1074</v>
      </c>
      <c r="K1270" s="5">
        <v>5</v>
      </c>
      <c r="L1270" t="str">
        <f>Table_DataFromNL[[#This Row],[PROFILECODE]]&amp;"-"&amp;Table_DataFromNL[[#This Row],[RULENAME]]</f>
        <v>CP184-Community</v>
      </c>
      <c r="M1270" t="e">
        <f t="shared" si="157"/>
        <v>#N/A</v>
      </c>
      <c r="N1270" t="e">
        <f t="shared" si="158"/>
        <v>#N/A</v>
      </c>
    </row>
    <row r="1271" spans="1:14" hidden="1" x14ac:dyDescent="0.45">
      <c r="A1271" t="str">
        <f t="shared" si="159"/>
        <v>CP184-EMPLOYEE_BONUS_8MONTH_80USD</v>
      </c>
      <c r="B1271" t="s">
        <v>260</v>
      </c>
      <c r="C1271" t="str">
        <f t="shared" si="152"/>
        <v>Copperas Cove</v>
      </c>
      <c r="D1271" t="str">
        <f t="shared" si="153"/>
        <v>Y</v>
      </c>
      <c r="E1271" t="s">
        <v>1154</v>
      </c>
      <c r="F1271" t="str">
        <f t="shared" si="154"/>
        <v>EMPLOYEE_BONUS_8MONTH_80USD</v>
      </c>
      <c r="G1271">
        <f t="shared" si="155"/>
        <v>0</v>
      </c>
      <c r="H1271" t="s">
        <v>1084</v>
      </c>
      <c r="I1271">
        <f t="shared" si="156"/>
        <v>0</v>
      </c>
      <c r="J1271" t="s">
        <v>1074</v>
      </c>
      <c r="K1271" s="5">
        <v>80</v>
      </c>
      <c r="L1271" t="str">
        <f>Table_DataFromNL[[#This Row],[PROFILECODE]]&amp;"-"&amp;Table_DataFromNL[[#This Row],[RULENAME]]</f>
        <v>CP184-EMPLOYEE_BONUS_8MONTH_80USD</v>
      </c>
      <c r="M1271" t="e">
        <f t="shared" si="157"/>
        <v>#N/A</v>
      </c>
      <c r="N1271" t="e">
        <f t="shared" si="158"/>
        <v>#N/A</v>
      </c>
    </row>
    <row r="1272" spans="1:14" hidden="1" x14ac:dyDescent="0.45">
      <c r="A1272" t="str">
        <f t="shared" si="159"/>
        <v>CP184-HANGER_RECRUIT_5USD_once</v>
      </c>
      <c r="B1272" t="s">
        <v>260</v>
      </c>
      <c r="C1272" t="str">
        <f t="shared" si="152"/>
        <v>Copperas Cove</v>
      </c>
      <c r="D1272" t="str">
        <f t="shared" si="153"/>
        <v>Y</v>
      </c>
      <c r="E1272" t="s">
        <v>1154</v>
      </c>
      <c r="F1272" t="str">
        <f t="shared" si="154"/>
        <v>HANGER_RECRUIT_5USD_once</v>
      </c>
      <c r="G1272">
        <f t="shared" si="155"/>
        <v>0</v>
      </c>
      <c r="H1272" t="s">
        <v>1085</v>
      </c>
      <c r="I1272">
        <f t="shared" si="156"/>
        <v>0</v>
      </c>
      <c r="J1272" t="s">
        <v>1074</v>
      </c>
      <c r="K1272" s="5">
        <v>5</v>
      </c>
      <c r="L1272" t="str">
        <f>Table_DataFromNL[[#This Row],[PROFILECODE]]&amp;"-"&amp;Table_DataFromNL[[#This Row],[RULENAME]]</f>
        <v>CP184-HANGER_RECRUIT_5USD_once</v>
      </c>
      <c r="M1272" t="e">
        <f t="shared" si="157"/>
        <v>#N/A</v>
      </c>
      <c r="N1272" t="e">
        <f t="shared" si="158"/>
        <v>#N/A</v>
      </c>
    </row>
    <row r="1273" spans="1:14" hidden="1" x14ac:dyDescent="0.45">
      <c r="A1273" t="str">
        <f t="shared" si="159"/>
        <v>CP184-Immunization Boost Payment</v>
      </c>
      <c r="B1273" t="s">
        <v>260</v>
      </c>
      <c r="C1273" t="str">
        <f t="shared" si="152"/>
        <v>Copperas Cove</v>
      </c>
      <c r="D1273" t="str">
        <f t="shared" si="153"/>
        <v>Y</v>
      </c>
      <c r="E1273" t="s">
        <v>1154</v>
      </c>
      <c r="F1273" t="str">
        <f t="shared" si="154"/>
        <v>Immunization Boost Payment</v>
      </c>
      <c r="G1273">
        <f t="shared" si="155"/>
        <v>0</v>
      </c>
      <c r="H1273" t="s">
        <v>1086</v>
      </c>
      <c r="I1273">
        <f t="shared" si="156"/>
        <v>0</v>
      </c>
      <c r="J1273" t="s">
        <v>1074</v>
      </c>
      <c r="K1273" s="5">
        <v>50</v>
      </c>
      <c r="L1273" t="str">
        <f>Table_DataFromNL[[#This Row],[PROFILECODE]]&amp;"-"&amp;Table_DataFromNL[[#This Row],[RULENAME]]</f>
        <v>CP184-Immunization Boost Payment</v>
      </c>
      <c r="M1273" t="e">
        <f t="shared" si="157"/>
        <v>#N/A</v>
      </c>
      <c r="N1273" t="e">
        <f t="shared" si="158"/>
        <v>#N/A</v>
      </c>
    </row>
    <row r="1274" spans="1:14" hidden="1" x14ac:dyDescent="0.45">
      <c r="A1274" t="str">
        <f t="shared" si="159"/>
        <v>CP184-Immunization Series Payment</v>
      </c>
      <c r="B1274" t="s">
        <v>260</v>
      </c>
      <c r="C1274" t="str">
        <f t="shared" si="152"/>
        <v>Copperas Cove</v>
      </c>
      <c r="D1274" t="str">
        <f t="shared" si="153"/>
        <v>Y</v>
      </c>
      <c r="E1274" t="s">
        <v>1154</v>
      </c>
      <c r="F1274" t="str">
        <f t="shared" si="154"/>
        <v>Immunization Series Payment</v>
      </c>
      <c r="G1274">
        <f t="shared" si="155"/>
        <v>0</v>
      </c>
      <c r="H1274" t="s">
        <v>1087</v>
      </c>
      <c r="I1274">
        <f t="shared" si="156"/>
        <v>0</v>
      </c>
      <c r="J1274" t="s">
        <v>1074</v>
      </c>
      <c r="K1274" s="5">
        <v>100</v>
      </c>
      <c r="L1274" t="str">
        <f>Table_DataFromNL[[#This Row],[PROFILECODE]]&amp;"-"&amp;Table_DataFromNL[[#This Row],[RULENAME]]</f>
        <v>CP184-Immunization Series Payment</v>
      </c>
      <c r="M1274" t="e">
        <f t="shared" si="157"/>
        <v>#N/A</v>
      </c>
      <c r="N1274" t="e">
        <f t="shared" si="158"/>
        <v>#N/A</v>
      </c>
    </row>
    <row r="1275" spans="1:14" hidden="1" x14ac:dyDescent="0.45">
      <c r="A1275" t="str">
        <f t="shared" si="159"/>
        <v>CP184-Inconv Fee $20-$50-Comment Req'd</v>
      </c>
      <c r="B1275" t="s">
        <v>260</v>
      </c>
      <c r="C1275" t="str">
        <f t="shared" si="152"/>
        <v>Copperas Cove</v>
      </c>
      <c r="D1275" t="str">
        <f t="shared" si="153"/>
        <v>Y</v>
      </c>
      <c r="E1275" t="s">
        <v>1154</v>
      </c>
      <c r="F1275" t="str">
        <f t="shared" si="154"/>
        <v>Inconv Fee $20-$50-Comment Req'd</v>
      </c>
      <c r="G1275">
        <f t="shared" si="155"/>
        <v>0</v>
      </c>
      <c r="H1275" t="s">
        <v>1088</v>
      </c>
      <c r="I1275">
        <f t="shared" si="156"/>
        <v>0</v>
      </c>
      <c r="J1275" t="s">
        <v>1074</v>
      </c>
      <c r="K1275" s="5">
        <v>50</v>
      </c>
      <c r="L1275" t="str">
        <f>Table_DataFromNL[[#This Row],[PROFILECODE]]&amp;"-"&amp;Table_DataFromNL[[#This Row],[RULENAME]]</f>
        <v>CP184-Inconv Fee $20-$50-Comment Req'd</v>
      </c>
      <c r="M1275" t="e">
        <f t="shared" si="157"/>
        <v>#N/A</v>
      </c>
      <c r="N1275" t="e">
        <f t="shared" si="158"/>
        <v>#N/A</v>
      </c>
    </row>
    <row r="1276" spans="1:14" hidden="1" x14ac:dyDescent="0.45">
      <c r="A1276" t="str">
        <f t="shared" si="159"/>
        <v>CP184-Inconv Fee $5-$20-Comment Req'd</v>
      </c>
      <c r="B1276" t="s">
        <v>260</v>
      </c>
      <c r="C1276" t="str">
        <f t="shared" si="152"/>
        <v>Copperas Cove</v>
      </c>
      <c r="D1276" t="str">
        <f t="shared" si="153"/>
        <v>Y</v>
      </c>
      <c r="E1276" t="s">
        <v>1154</v>
      </c>
      <c r="F1276" t="str">
        <f t="shared" si="154"/>
        <v>Inconv Fee $5-$20-Comment Req'd</v>
      </c>
      <c r="G1276">
        <f t="shared" si="155"/>
        <v>0</v>
      </c>
      <c r="H1276" t="s">
        <v>1089</v>
      </c>
      <c r="I1276">
        <f t="shared" si="156"/>
        <v>0</v>
      </c>
      <c r="J1276" t="s">
        <v>1074</v>
      </c>
      <c r="K1276" s="5">
        <v>20</v>
      </c>
      <c r="L1276" t="str">
        <f>Table_DataFromNL[[#This Row],[PROFILECODE]]&amp;"-"&amp;Table_DataFromNL[[#This Row],[RULENAME]]</f>
        <v>CP184-Inconv Fee $5-$20-Comment Req'd</v>
      </c>
      <c r="M1276" t="e">
        <f t="shared" si="157"/>
        <v>#N/A</v>
      </c>
      <c r="N1276" t="e">
        <f t="shared" si="158"/>
        <v>#N/A</v>
      </c>
    </row>
    <row r="1277" spans="1:14" hidden="1" x14ac:dyDescent="0.45">
      <c r="A1277" t="str">
        <f t="shared" si="159"/>
        <v>CP184-Inconv Fee$50-$100-Comment Req'd</v>
      </c>
      <c r="B1277" t="s">
        <v>260</v>
      </c>
      <c r="C1277" t="str">
        <f t="shared" si="152"/>
        <v>Copperas Cove</v>
      </c>
      <c r="D1277" t="str">
        <f t="shared" si="153"/>
        <v>Y</v>
      </c>
      <c r="E1277" t="s">
        <v>1154</v>
      </c>
      <c r="F1277" t="str">
        <f t="shared" si="154"/>
        <v>Inconv Fee$50-$100-Comment Req'd</v>
      </c>
      <c r="G1277">
        <f t="shared" si="155"/>
        <v>0</v>
      </c>
      <c r="H1277" t="s">
        <v>1090</v>
      </c>
      <c r="I1277">
        <f t="shared" si="156"/>
        <v>0</v>
      </c>
      <c r="J1277" t="s">
        <v>1074</v>
      </c>
      <c r="K1277" s="5">
        <v>100</v>
      </c>
      <c r="L1277" t="str">
        <f>Table_DataFromNL[[#This Row],[PROFILECODE]]&amp;"-"&amp;Table_DataFromNL[[#This Row],[RULENAME]]</f>
        <v>CP184-Inconv Fee$50-$100-Comment Req'd</v>
      </c>
      <c r="M1277" t="e">
        <f t="shared" si="157"/>
        <v>#N/A</v>
      </c>
      <c r="N1277" t="e">
        <f t="shared" si="158"/>
        <v>#N/A</v>
      </c>
    </row>
    <row r="1278" spans="1:14" hidden="1" x14ac:dyDescent="0.45">
      <c r="A1278" t="str">
        <f t="shared" si="159"/>
        <v>CP184-NSP_ LAPSEDONOR_50_Twice</v>
      </c>
      <c r="B1278" t="s">
        <v>260</v>
      </c>
      <c r="C1278" t="str">
        <f t="shared" si="152"/>
        <v>Copperas Cove</v>
      </c>
      <c r="D1278" t="str">
        <f t="shared" si="153"/>
        <v>Y</v>
      </c>
      <c r="E1278" t="s">
        <v>1154</v>
      </c>
      <c r="F1278" t="str">
        <f t="shared" si="154"/>
        <v>NSP_ LAPSEDONOR_50_Twice</v>
      </c>
      <c r="G1278">
        <f t="shared" si="155"/>
        <v>0</v>
      </c>
      <c r="H1278" t="s">
        <v>1091</v>
      </c>
      <c r="I1278">
        <f t="shared" si="156"/>
        <v>0</v>
      </c>
      <c r="J1278" t="s">
        <v>1074</v>
      </c>
      <c r="K1278" s="5">
        <v>50</v>
      </c>
      <c r="L1278" t="str">
        <f>Table_DataFromNL[[#This Row],[PROFILECODE]]&amp;"-"&amp;Table_DataFromNL[[#This Row],[RULENAME]]</f>
        <v>CP184-NSP_ LAPSEDONOR_50_Twice</v>
      </c>
      <c r="M1278" t="e">
        <f t="shared" si="157"/>
        <v>#N/A</v>
      </c>
      <c r="N1278" t="e">
        <f t="shared" si="158"/>
        <v>#N/A</v>
      </c>
    </row>
    <row r="1279" spans="1:14" hidden="1" x14ac:dyDescent="0.45">
      <c r="A1279" t="str">
        <f t="shared" si="159"/>
        <v>CP184-NSP_LD_25_2X</v>
      </c>
      <c r="B1279" t="s">
        <v>260</v>
      </c>
      <c r="C1279" t="str">
        <f t="shared" si="152"/>
        <v>Copperas Cove</v>
      </c>
      <c r="D1279" t="str">
        <f t="shared" si="153"/>
        <v>Y</v>
      </c>
      <c r="E1279" t="s">
        <v>1154</v>
      </c>
      <c r="F1279" t="str">
        <f t="shared" si="154"/>
        <v>NSP_LD_25_2X</v>
      </c>
      <c r="G1279">
        <f t="shared" si="155"/>
        <v>0</v>
      </c>
      <c r="H1279" t="s">
        <v>1092</v>
      </c>
      <c r="I1279">
        <f t="shared" si="156"/>
        <v>0</v>
      </c>
      <c r="J1279" t="s">
        <v>1074</v>
      </c>
      <c r="K1279" s="5">
        <v>25</v>
      </c>
      <c r="L1279" t="str">
        <f>Table_DataFromNL[[#This Row],[PROFILECODE]]&amp;"-"&amp;Table_DataFromNL[[#This Row],[RULENAME]]</f>
        <v>CP184-NSP_LD_25_2X</v>
      </c>
      <c r="M1279" t="e">
        <f t="shared" si="157"/>
        <v>#N/A</v>
      </c>
      <c r="N1279" t="e">
        <f t="shared" si="158"/>
        <v>#N/A</v>
      </c>
    </row>
    <row r="1280" spans="1:14" hidden="1" x14ac:dyDescent="0.45">
      <c r="A1280" t="str">
        <f t="shared" si="159"/>
        <v>CP184-NSP_LD_50_1X</v>
      </c>
      <c r="B1280" t="s">
        <v>260</v>
      </c>
      <c r="C1280" t="str">
        <f t="shared" si="152"/>
        <v>Copperas Cove</v>
      </c>
      <c r="D1280" t="str">
        <f t="shared" si="153"/>
        <v>Y</v>
      </c>
      <c r="E1280" t="s">
        <v>1154</v>
      </c>
      <c r="F1280" t="str">
        <f t="shared" si="154"/>
        <v>NSP_LD_50_1X</v>
      </c>
      <c r="G1280">
        <f t="shared" si="155"/>
        <v>0</v>
      </c>
      <c r="H1280" t="s">
        <v>1093</v>
      </c>
      <c r="I1280">
        <f t="shared" si="156"/>
        <v>0</v>
      </c>
      <c r="J1280" t="s">
        <v>1074</v>
      </c>
      <c r="K1280" s="5">
        <v>50</v>
      </c>
      <c r="L1280" t="str">
        <f>Table_DataFromNL[[#This Row],[PROFILECODE]]&amp;"-"&amp;Table_DataFromNL[[#This Row],[RULENAME]]</f>
        <v>CP184-NSP_LD_50_1X</v>
      </c>
      <c r="M1280" t="e">
        <f t="shared" si="157"/>
        <v>#N/A</v>
      </c>
      <c r="N1280" t="e">
        <f t="shared" si="158"/>
        <v>#N/A</v>
      </c>
    </row>
    <row r="1281" spans="1:14" hidden="1" x14ac:dyDescent="0.45">
      <c r="A1281" t="str">
        <f t="shared" si="159"/>
        <v>CP184-NSP_ORPHAN_100_once</v>
      </c>
      <c r="B1281" t="s">
        <v>260</v>
      </c>
      <c r="C1281" t="str">
        <f t="shared" si="152"/>
        <v>Copperas Cove</v>
      </c>
      <c r="D1281" t="str">
        <f t="shared" si="153"/>
        <v>Y</v>
      </c>
      <c r="E1281" t="s">
        <v>1154</v>
      </c>
      <c r="F1281" t="str">
        <f t="shared" si="154"/>
        <v>NSP_ORPHAN_100_once</v>
      </c>
      <c r="G1281">
        <f t="shared" si="155"/>
        <v>0</v>
      </c>
      <c r="H1281" t="s">
        <v>1094</v>
      </c>
      <c r="I1281">
        <f t="shared" si="156"/>
        <v>0</v>
      </c>
      <c r="J1281" t="s">
        <v>1074</v>
      </c>
      <c r="K1281" s="5">
        <v>100</v>
      </c>
      <c r="L1281" t="str">
        <f>Table_DataFromNL[[#This Row],[PROFILECODE]]&amp;"-"&amp;Table_DataFromNL[[#This Row],[RULENAME]]</f>
        <v>CP184-NSP_ORPHAN_100_once</v>
      </c>
      <c r="M1281" t="e">
        <f t="shared" si="157"/>
        <v>#N/A</v>
      </c>
      <c r="N1281" t="e">
        <f t="shared" si="158"/>
        <v>#N/A</v>
      </c>
    </row>
    <row r="1282" spans="1:14" hidden="1" x14ac:dyDescent="0.45">
      <c r="A1282" t="str">
        <f t="shared" si="159"/>
        <v>CP184-Referral - Vaccinia</v>
      </c>
      <c r="B1282" t="s">
        <v>260</v>
      </c>
      <c r="C1282" t="str">
        <f t="shared" ref="C1282:C1345" si="160">VLOOKUP(B1282,CenterLU,2,FALSE)</f>
        <v>Copperas Cove</v>
      </c>
      <c r="D1282" t="str">
        <f t="shared" ref="D1282:D1345" si="161">VLOOKUP(B1282,CenterLU,3,FALSE)</f>
        <v>Y</v>
      </c>
      <c r="E1282" t="s">
        <v>1154</v>
      </c>
      <c r="F1282" t="str">
        <f t="shared" ref="F1282:F1345" si="162">IF(VLOOKUP(H1282,RULENAMELU,3,FALSE)=0,H1282,VLOOKUP(H1282,RULENAMELU,3,FALSE))</f>
        <v>Referral - Vaccinia</v>
      </c>
      <c r="G1282">
        <f t="shared" ref="G1282:G1345" si="163">VLOOKUP(H1282,RULENAMELU,4,FALSE)</f>
        <v>0</v>
      </c>
      <c r="H1282" t="s">
        <v>1135</v>
      </c>
      <c r="I1282">
        <f t="shared" ref="I1282:I1345" si="164">VLOOKUP(H1282,RULENAMELU,5,FALSE)</f>
        <v>0</v>
      </c>
      <c r="J1282" t="s">
        <v>1074</v>
      </c>
      <c r="K1282" s="5">
        <v>200</v>
      </c>
      <c r="L1282" t="str">
        <f>Table_DataFromNL[[#This Row],[PROFILECODE]]&amp;"-"&amp;Table_DataFromNL[[#This Row],[RULENAME]]</f>
        <v>CP184-Referral - Vaccinia</v>
      </c>
      <c r="M1282" t="e">
        <f t="shared" ref="M1282:M1345" si="165">IFERROR(VLOOKUP(A1282,PaychangesLU,1,FALSE),VLOOKUP(A1282,SpecialtyCheckLU,1,FALSE))</f>
        <v>#N/A</v>
      </c>
      <c r="N1282" t="e">
        <f t="shared" ref="N1282:N1345" si="166">VLOOKUP(A1282,SpecialtyCheckLU,1,FALSE)</f>
        <v>#N/A</v>
      </c>
    </row>
    <row r="1283" spans="1:14" hidden="1" x14ac:dyDescent="0.45">
      <c r="A1283" t="str">
        <f t="shared" ref="A1283:A1346" si="167">B1283&amp;"-"&amp;F1283</f>
        <v>CP184-Restick</v>
      </c>
      <c r="B1283" t="s">
        <v>260</v>
      </c>
      <c r="C1283" t="str">
        <f t="shared" si="160"/>
        <v>Copperas Cove</v>
      </c>
      <c r="D1283" t="str">
        <f t="shared" si="161"/>
        <v>Y</v>
      </c>
      <c r="E1283" t="s">
        <v>1154</v>
      </c>
      <c r="F1283" t="str">
        <f t="shared" si="162"/>
        <v>Restick</v>
      </c>
      <c r="G1283">
        <f t="shared" si="163"/>
        <v>0</v>
      </c>
      <c r="H1283" t="s">
        <v>1096</v>
      </c>
      <c r="I1283">
        <f t="shared" si="164"/>
        <v>0</v>
      </c>
      <c r="J1283" t="s">
        <v>1074</v>
      </c>
      <c r="K1283" s="5">
        <v>5</v>
      </c>
      <c r="L1283" t="str">
        <f>Table_DataFromNL[[#This Row],[PROFILECODE]]&amp;"-"&amp;Table_DataFromNL[[#This Row],[RULENAME]]</f>
        <v>CP184-Restick</v>
      </c>
      <c r="M1283" t="e">
        <f t="shared" si="165"/>
        <v>#N/A</v>
      </c>
      <c r="N1283" t="e">
        <f t="shared" si="166"/>
        <v>#N/A</v>
      </c>
    </row>
    <row r="1284" spans="1:14" hidden="1" x14ac:dyDescent="0.45">
      <c r="A1284" t="str">
        <f t="shared" si="167"/>
        <v>CP184-SLOW_TEXT_5</v>
      </c>
      <c r="B1284" t="s">
        <v>260</v>
      </c>
      <c r="C1284" t="str">
        <f t="shared" si="160"/>
        <v>Copperas Cove</v>
      </c>
      <c r="D1284" t="str">
        <f t="shared" si="161"/>
        <v>Y</v>
      </c>
      <c r="E1284" t="s">
        <v>1154</v>
      </c>
      <c r="F1284" t="str">
        <f t="shared" si="162"/>
        <v>SLOW_TEXT_5</v>
      </c>
      <c r="G1284">
        <f t="shared" si="163"/>
        <v>0</v>
      </c>
      <c r="H1284" t="s">
        <v>1104</v>
      </c>
      <c r="I1284">
        <f t="shared" si="164"/>
        <v>0</v>
      </c>
      <c r="J1284" t="s">
        <v>1074</v>
      </c>
      <c r="K1284" s="5">
        <v>5</v>
      </c>
      <c r="L1284" t="str">
        <f>Table_DataFromNL[[#This Row],[PROFILECODE]]&amp;"-"&amp;Table_DataFromNL[[#This Row],[RULENAME]]</f>
        <v>CP184-SLOW_TEXT_5</v>
      </c>
      <c r="M1284" t="e">
        <f t="shared" si="165"/>
        <v>#N/A</v>
      </c>
      <c r="N1284" t="e">
        <f t="shared" si="166"/>
        <v>#N/A</v>
      </c>
    </row>
    <row r="1285" spans="1:14" hidden="1" x14ac:dyDescent="0.45">
      <c r="A1285" t="str">
        <f t="shared" si="167"/>
        <v>CP184-SPECIAL_ x9_25 _ONCE</v>
      </c>
      <c r="B1285" t="s">
        <v>260</v>
      </c>
      <c r="C1285" t="str">
        <f t="shared" si="160"/>
        <v>Copperas Cove</v>
      </c>
      <c r="D1285" t="str">
        <f t="shared" si="161"/>
        <v>Y</v>
      </c>
      <c r="E1285" t="s">
        <v>1154</v>
      </c>
      <c r="F1285" t="str">
        <f t="shared" si="162"/>
        <v>SPECIAL_ x9_25 _ONCE</v>
      </c>
      <c r="G1285">
        <f t="shared" si="163"/>
        <v>0</v>
      </c>
      <c r="H1285" t="s">
        <v>1105</v>
      </c>
      <c r="I1285">
        <f t="shared" si="164"/>
        <v>0</v>
      </c>
      <c r="J1285" t="s">
        <v>1074</v>
      </c>
      <c r="K1285" s="5">
        <v>25</v>
      </c>
      <c r="L1285" t="str">
        <f>Table_DataFromNL[[#This Row],[PROFILECODE]]&amp;"-"&amp;Table_DataFromNL[[#This Row],[RULENAME]]</f>
        <v>CP184-SPECIAL_ x9_25 _ONCE</v>
      </c>
      <c r="M1285" t="e">
        <f t="shared" si="165"/>
        <v>#N/A</v>
      </c>
      <c r="N1285" t="e">
        <f t="shared" si="166"/>
        <v>#N/A</v>
      </c>
    </row>
    <row r="1286" spans="1:14" hidden="1" x14ac:dyDescent="0.45">
      <c r="A1286" t="str">
        <f t="shared" si="167"/>
        <v>CP184-SPECIAL_BONUS_40USD</v>
      </c>
      <c r="B1286" t="s">
        <v>260</v>
      </c>
      <c r="C1286" t="str">
        <f t="shared" si="160"/>
        <v>Copperas Cove</v>
      </c>
      <c r="D1286" t="str">
        <f t="shared" si="161"/>
        <v>Y</v>
      </c>
      <c r="E1286" t="s">
        <v>1154</v>
      </c>
      <c r="F1286" t="str">
        <f t="shared" si="162"/>
        <v>SPECIAL_BONUS_40USD</v>
      </c>
      <c r="G1286">
        <f t="shared" si="163"/>
        <v>0</v>
      </c>
      <c r="H1286" t="s">
        <v>1106</v>
      </c>
      <c r="I1286">
        <f t="shared" si="164"/>
        <v>0</v>
      </c>
      <c r="J1286" t="s">
        <v>1074</v>
      </c>
      <c r="K1286" s="5">
        <v>40</v>
      </c>
      <c r="L1286" t="str">
        <f>Table_DataFromNL[[#This Row],[PROFILECODE]]&amp;"-"&amp;Table_DataFromNL[[#This Row],[RULENAME]]</f>
        <v>CP184-SPECIAL_BONUS_40USD</v>
      </c>
      <c r="M1286" t="e">
        <f t="shared" si="165"/>
        <v>#N/A</v>
      </c>
      <c r="N1286" t="e">
        <f t="shared" si="166"/>
        <v>#N/A</v>
      </c>
    </row>
    <row r="1287" spans="1:14" hidden="1" x14ac:dyDescent="0.45">
      <c r="A1287" t="str">
        <f t="shared" si="167"/>
        <v>CP184-SPECIAL_BONUS_60USD</v>
      </c>
      <c r="B1287" t="s">
        <v>260</v>
      </c>
      <c r="C1287" t="str">
        <f t="shared" si="160"/>
        <v>Copperas Cove</v>
      </c>
      <c r="D1287" t="str">
        <f t="shared" si="161"/>
        <v>Y</v>
      </c>
      <c r="E1287" t="s">
        <v>1154</v>
      </c>
      <c r="F1287" t="str">
        <f t="shared" si="162"/>
        <v>SPECIAL_BONUS_60USD</v>
      </c>
      <c r="G1287">
        <f t="shared" si="163"/>
        <v>0</v>
      </c>
      <c r="H1287" t="s">
        <v>1141</v>
      </c>
      <c r="I1287">
        <f t="shared" si="164"/>
        <v>0</v>
      </c>
      <c r="J1287" t="s">
        <v>1074</v>
      </c>
      <c r="K1287" s="5">
        <v>60</v>
      </c>
      <c r="L1287" t="str">
        <f>Table_DataFromNL[[#This Row],[PROFILECODE]]&amp;"-"&amp;Table_DataFromNL[[#This Row],[RULENAME]]</f>
        <v>CP184-SPECIAL_BONUS_60USD</v>
      </c>
      <c r="M1287" t="e">
        <f t="shared" si="165"/>
        <v>#N/A</v>
      </c>
      <c r="N1287" t="e">
        <f t="shared" si="166"/>
        <v>#N/A</v>
      </c>
    </row>
    <row r="1288" spans="1:14" hidden="1" x14ac:dyDescent="0.45">
      <c r="A1288" t="str">
        <f t="shared" si="167"/>
        <v>CP184-SPECIAL_x6_x7_15 _TWICE</v>
      </c>
      <c r="B1288" t="s">
        <v>260</v>
      </c>
      <c r="C1288" t="str">
        <f t="shared" si="160"/>
        <v>Copperas Cove</v>
      </c>
      <c r="D1288" t="str">
        <f t="shared" si="161"/>
        <v>Y</v>
      </c>
      <c r="E1288" t="s">
        <v>1154</v>
      </c>
      <c r="F1288" t="str">
        <f t="shared" si="162"/>
        <v>SPECIAL_x6_x7_15 _TWICE</v>
      </c>
      <c r="G1288">
        <f t="shared" si="163"/>
        <v>0</v>
      </c>
      <c r="H1288" t="s">
        <v>1107</v>
      </c>
      <c r="I1288">
        <f t="shared" si="164"/>
        <v>0</v>
      </c>
      <c r="J1288" t="s">
        <v>1074</v>
      </c>
      <c r="K1288" s="5">
        <v>15</v>
      </c>
      <c r="L1288" t="str">
        <f>Table_DataFromNL[[#This Row],[PROFILECODE]]&amp;"-"&amp;Table_DataFromNL[[#This Row],[RULENAME]]</f>
        <v>CP184-SPECIAL_x6_x7_15 _TWICE</v>
      </c>
      <c r="M1288" t="e">
        <f t="shared" si="165"/>
        <v>#N/A</v>
      </c>
      <c r="N1288" t="e">
        <f t="shared" si="166"/>
        <v>#N/A</v>
      </c>
    </row>
    <row r="1289" spans="1:14" hidden="1" x14ac:dyDescent="0.45">
      <c r="A1289" t="str">
        <f t="shared" si="167"/>
        <v>CP184-SPECIAL_x8_x9_20 _TWICE</v>
      </c>
      <c r="B1289" t="s">
        <v>260</v>
      </c>
      <c r="C1289" t="str">
        <f t="shared" si="160"/>
        <v>Copperas Cove</v>
      </c>
      <c r="D1289" t="str">
        <f t="shared" si="161"/>
        <v>Y</v>
      </c>
      <c r="E1289" t="s">
        <v>1154</v>
      </c>
      <c r="F1289" t="str">
        <f t="shared" si="162"/>
        <v>SPECIAL_x8_x9_20 _TWICE</v>
      </c>
      <c r="G1289">
        <f t="shared" si="163"/>
        <v>0</v>
      </c>
      <c r="H1289" t="s">
        <v>1108</v>
      </c>
      <c r="I1289">
        <f t="shared" si="164"/>
        <v>0</v>
      </c>
      <c r="J1289" t="s">
        <v>1074</v>
      </c>
      <c r="K1289" s="5">
        <v>20</v>
      </c>
      <c r="L1289" t="str">
        <f>Table_DataFromNL[[#This Row],[PROFILECODE]]&amp;"-"&amp;Table_DataFromNL[[#This Row],[RULENAME]]</f>
        <v>CP184-SPECIAL_x8_x9_20 _TWICE</v>
      </c>
      <c r="M1289" t="e">
        <f t="shared" si="165"/>
        <v>#N/A</v>
      </c>
      <c r="N1289" t="e">
        <f t="shared" si="166"/>
        <v>#N/A</v>
      </c>
    </row>
    <row r="1290" spans="1:14" hidden="1" x14ac:dyDescent="0.45">
      <c r="A1290" t="str">
        <f t="shared" si="167"/>
        <v>CP184-Sample Only</v>
      </c>
      <c r="B1290" t="s">
        <v>260</v>
      </c>
      <c r="C1290" t="str">
        <f t="shared" si="160"/>
        <v>Copperas Cove</v>
      </c>
      <c r="D1290" t="str">
        <f t="shared" si="161"/>
        <v>Y</v>
      </c>
      <c r="E1290" t="s">
        <v>1154</v>
      </c>
      <c r="F1290" t="str">
        <f t="shared" si="162"/>
        <v>Sample Only</v>
      </c>
      <c r="G1290">
        <f t="shared" si="163"/>
        <v>0</v>
      </c>
      <c r="H1290" t="s">
        <v>1109</v>
      </c>
      <c r="I1290">
        <f t="shared" si="164"/>
        <v>0</v>
      </c>
      <c r="J1290" t="s">
        <v>1074</v>
      </c>
      <c r="K1290" s="5">
        <v>10</v>
      </c>
      <c r="L1290" t="str">
        <f>Table_DataFromNL[[#This Row],[PROFILECODE]]&amp;"-"&amp;Table_DataFromNL[[#This Row],[RULENAME]]</f>
        <v>CP184-Sample Only</v>
      </c>
      <c r="M1290" t="e">
        <f t="shared" si="165"/>
        <v>#N/A</v>
      </c>
      <c r="N1290" t="e">
        <f t="shared" si="166"/>
        <v>#N/A</v>
      </c>
    </row>
    <row r="1291" spans="1:14" hidden="1" x14ac:dyDescent="0.45">
      <c r="A1291" t="str">
        <f t="shared" si="167"/>
        <v>CP184-Unit Below 250 mL</v>
      </c>
      <c r="B1291" t="s">
        <v>260</v>
      </c>
      <c r="C1291" t="str">
        <f t="shared" si="160"/>
        <v>Copperas Cove</v>
      </c>
      <c r="D1291" t="str">
        <f t="shared" si="161"/>
        <v>Y</v>
      </c>
      <c r="E1291" t="s">
        <v>1154</v>
      </c>
      <c r="F1291" t="str">
        <f t="shared" si="162"/>
        <v>Unit Below 250 mL</v>
      </c>
      <c r="G1291">
        <f t="shared" si="163"/>
        <v>0</v>
      </c>
      <c r="H1291" t="s">
        <v>1110</v>
      </c>
      <c r="I1291">
        <f t="shared" si="164"/>
        <v>0</v>
      </c>
      <c r="J1291" t="s">
        <v>1074</v>
      </c>
      <c r="K1291" s="5">
        <v>5</v>
      </c>
      <c r="L1291" t="str">
        <f>Table_DataFromNL[[#This Row],[PROFILECODE]]&amp;"-"&amp;Table_DataFromNL[[#This Row],[RULENAME]]</f>
        <v>CP184-Unit Below 250 mL</v>
      </c>
      <c r="M1291" t="e">
        <f t="shared" si="165"/>
        <v>#N/A</v>
      </c>
      <c r="N1291" t="e">
        <f t="shared" si="166"/>
        <v>#N/A</v>
      </c>
    </row>
    <row r="1292" spans="1:14" hidden="1" x14ac:dyDescent="0.45">
      <c r="A1292" t="str">
        <f t="shared" si="167"/>
        <v>CP184-Unit above 250 mL/underdraw</v>
      </c>
      <c r="B1292" t="s">
        <v>260</v>
      </c>
      <c r="C1292" t="str">
        <f t="shared" si="160"/>
        <v>Copperas Cove</v>
      </c>
      <c r="D1292" t="str">
        <f t="shared" si="161"/>
        <v>Y</v>
      </c>
      <c r="E1292" t="s">
        <v>1154</v>
      </c>
      <c r="F1292" t="str">
        <f t="shared" si="162"/>
        <v>Unit above 250 mL/underdraw</v>
      </c>
      <c r="G1292">
        <f t="shared" si="163"/>
        <v>0</v>
      </c>
      <c r="H1292" t="s">
        <v>1111</v>
      </c>
      <c r="I1292">
        <f t="shared" si="164"/>
        <v>0</v>
      </c>
      <c r="J1292" t="s">
        <v>1074</v>
      </c>
      <c r="K1292" s="5">
        <v>10</v>
      </c>
      <c r="L1292" t="str">
        <f>Table_DataFromNL[[#This Row],[PROFILECODE]]&amp;"-"&amp;Table_DataFromNL[[#This Row],[RULENAME]]</f>
        <v>CP184-Unit above 250 mL/underdraw</v>
      </c>
      <c r="M1292" t="e">
        <f t="shared" si="165"/>
        <v>#N/A</v>
      </c>
      <c r="N1292" t="e">
        <f t="shared" si="166"/>
        <v>#N/A</v>
      </c>
    </row>
    <row r="1293" spans="1:14" hidden="1" x14ac:dyDescent="0.45">
      <c r="A1293" t="str">
        <f t="shared" si="167"/>
        <v>CP184-Vaccinia Immunization</v>
      </c>
      <c r="B1293" t="s">
        <v>260</v>
      </c>
      <c r="C1293" t="str">
        <f t="shared" si="160"/>
        <v>Copperas Cove</v>
      </c>
      <c r="D1293" t="str">
        <f t="shared" si="161"/>
        <v>Y</v>
      </c>
      <c r="E1293" t="s">
        <v>1154</v>
      </c>
      <c r="F1293" t="str">
        <f t="shared" si="162"/>
        <v>Vaccinia Immunization</v>
      </c>
      <c r="G1293">
        <f t="shared" si="163"/>
        <v>0</v>
      </c>
      <c r="H1293" t="s">
        <v>1136</v>
      </c>
      <c r="I1293">
        <f t="shared" si="164"/>
        <v>0</v>
      </c>
      <c r="J1293" t="s">
        <v>1074</v>
      </c>
      <c r="K1293" s="5">
        <v>100</v>
      </c>
      <c r="L1293" t="str">
        <f>Table_DataFromNL[[#This Row],[PROFILECODE]]&amp;"-"&amp;Table_DataFromNL[[#This Row],[RULENAME]]</f>
        <v>CP184-Vaccinia Immunization</v>
      </c>
      <c r="M1293" t="e">
        <f t="shared" si="165"/>
        <v>#N/A</v>
      </c>
      <c r="N1293" t="e">
        <f t="shared" si="166"/>
        <v>#N/A</v>
      </c>
    </row>
    <row r="1294" spans="1:14" hidden="1" x14ac:dyDescent="0.45">
      <c r="A1294" t="str">
        <f t="shared" si="167"/>
        <v>CP184-RETURN - Buddy referral  -BONUS</v>
      </c>
      <c r="B1294" t="s">
        <v>260</v>
      </c>
      <c r="C1294" t="str">
        <f t="shared" si="160"/>
        <v>Copperas Cove</v>
      </c>
      <c r="D1294" t="str">
        <f t="shared" si="161"/>
        <v>Y</v>
      </c>
      <c r="E1294" t="s">
        <v>1154</v>
      </c>
      <c r="F1294" t="str">
        <f t="shared" si="162"/>
        <v>RETURN - Buddy referral  -BONUS</v>
      </c>
      <c r="G1294" t="str">
        <f t="shared" si="163"/>
        <v>Marketing</v>
      </c>
      <c r="H1294" t="s">
        <v>73</v>
      </c>
      <c r="I1294">
        <f t="shared" si="164"/>
        <v>50</v>
      </c>
      <c r="J1294" t="s">
        <v>1112</v>
      </c>
      <c r="K1294" s="5">
        <v>100</v>
      </c>
      <c r="L1294" t="str">
        <f>Table_DataFromNL[[#This Row],[PROFILECODE]]&amp;"-"&amp;Table_DataFromNL[[#This Row],[RULENAME]]</f>
        <v>CP184-Referral</v>
      </c>
      <c r="M1294" t="str">
        <f t="shared" si="165"/>
        <v>CP184-RETURN - Buddy referral  -BONUS</v>
      </c>
      <c r="N1294" t="e">
        <f t="shared" si="166"/>
        <v>#N/A</v>
      </c>
    </row>
    <row r="1295" spans="1:14" hidden="1" x14ac:dyDescent="0.45">
      <c r="A1295" t="str">
        <f t="shared" si="167"/>
        <v>CP184-P Anthrax Standard</v>
      </c>
      <c r="B1295" t="s">
        <v>260</v>
      </c>
      <c r="C1295" t="str">
        <f t="shared" si="160"/>
        <v>Copperas Cove</v>
      </c>
      <c r="D1295" t="str">
        <f t="shared" si="161"/>
        <v>Y</v>
      </c>
      <c r="E1295" t="s">
        <v>1154</v>
      </c>
      <c r="F1295" t="str">
        <f t="shared" si="162"/>
        <v>P Anthrax Standard</v>
      </c>
      <c r="G1295">
        <f t="shared" si="163"/>
        <v>0</v>
      </c>
      <c r="H1295" t="s">
        <v>998</v>
      </c>
      <c r="I1295">
        <f t="shared" si="164"/>
        <v>0</v>
      </c>
      <c r="J1295" t="s">
        <v>1113</v>
      </c>
      <c r="K1295" s="5">
        <v>100</v>
      </c>
      <c r="L1295" t="str">
        <f>Table_DataFromNL[[#This Row],[PROFILECODE]]&amp;"-"&amp;Table_DataFromNL[[#This Row],[RULENAME]]</f>
        <v>CP184-P Anthrax Standard</v>
      </c>
      <c r="M1295" t="str">
        <f t="shared" si="165"/>
        <v>CP184-P Anthrax Standard</v>
      </c>
      <c r="N1295" t="str">
        <f t="shared" si="166"/>
        <v>CP184-P Anthrax Standard</v>
      </c>
    </row>
    <row r="1296" spans="1:14" hidden="1" x14ac:dyDescent="0.45">
      <c r="A1296" t="str">
        <f t="shared" si="167"/>
        <v>CP184-P Anti-D Pre-Existing Standard</v>
      </c>
      <c r="B1296" t="s">
        <v>260</v>
      </c>
      <c r="C1296" t="str">
        <f t="shared" si="160"/>
        <v>Copperas Cove</v>
      </c>
      <c r="D1296" t="str">
        <f t="shared" si="161"/>
        <v>Y</v>
      </c>
      <c r="E1296" t="s">
        <v>1154</v>
      </c>
      <c r="F1296" t="str">
        <f t="shared" si="162"/>
        <v>P Anti-D Pre-Existing Standard</v>
      </c>
      <c r="G1296" t="str">
        <f t="shared" si="163"/>
        <v>Specialty</v>
      </c>
      <c r="H1296" t="s">
        <v>946</v>
      </c>
      <c r="I1296" t="str">
        <f t="shared" si="164"/>
        <v>RETURN - 1st don of the week -STD</v>
      </c>
      <c r="J1296" t="s">
        <v>1113</v>
      </c>
      <c r="K1296" s="5">
        <v>50</v>
      </c>
      <c r="L1296" t="str">
        <f>Table_DataFromNL[[#This Row],[PROFILECODE]]&amp;"-"&amp;Table_DataFromNL[[#This Row],[RULENAME]]</f>
        <v>CP184-P Anti-D Pre-Existing Standard</v>
      </c>
      <c r="M1296" t="str">
        <f t="shared" si="165"/>
        <v>CP184-P Anti-D Pre-Existing Standard</v>
      </c>
      <c r="N1296" t="str">
        <f t="shared" si="166"/>
        <v>CP184-P Anti-D Pre-Existing Standard</v>
      </c>
    </row>
    <row r="1297" spans="1:14" hidden="1" x14ac:dyDescent="0.45">
      <c r="A1297" t="str">
        <f t="shared" si="167"/>
        <v>CP184-P NORM KIG 10 Standard</v>
      </c>
      <c r="B1297" t="s">
        <v>260</v>
      </c>
      <c r="C1297" t="str">
        <f t="shared" si="160"/>
        <v>Copperas Cove</v>
      </c>
      <c r="D1297" t="str">
        <f t="shared" si="161"/>
        <v>Y</v>
      </c>
      <c r="E1297" t="s">
        <v>1154</v>
      </c>
      <c r="F1297" t="str">
        <f t="shared" si="162"/>
        <v>P NORM KIG 10 Standard</v>
      </c>
      <c r="G1297" t="str">
        <f t="shared" si="163"/>
        <v>Specialty</v>
      </c>
      <c r="H1297" t="s">
        <v>950</v>
      </c>
      <c r="I1297" t="str">
        <f t="shared" si="164"/>
        <v>RETURN - 1st don of the week -STD</v>
      </c>
      <c r="J1297" t="s">
        <v>1113</v>
      </c>
      <c r="K1297" s="5">
        <v>50</v>
      </c>
      <c r="L1297" t="str">
        <f>Table_DataFromNL[[#This Row],[PROFILECODE]]&amp;"-"&amp;Table_DataFromNL[[#This Row],[RULENAME]]</f>
        <v>CP184-P NORM KIG 10 Standard</v>
      </c>
      <c r="M1297" t="str">
        <f t="shared" si="165"/>
        <v>CP184-P NORM KIG 10 Standard</v>
      </c>
      <c r="N1297" t="str">
        <f t="shared" si="166"/>
        <v>CP184-P NORM KIG 10 Standard</v>
      </c>
    </row>
    <row r="1298" spans="1:14" hidden="1" x14ac:dyDescent="0.45">
      <c r="A1298" t="str">
        <f t="shared" si="167"/>
        <v>CP184-P NORM KIG 10-1 Standard</v>
      </c>
      <c r="B1298" t="s">
        <v>260</v>
      </c>
      <c r="C1298" t="str">
        <f t="shared" si="160"/>
        <v>Copperas Cove</v>
      </c>
      <c r="D1298" t="str">
        <f t="shared" si="161"/>
        <v>Y</v>
      </c>
      <c r="E1298" t="s">
        <v>1154</v>
      </c>
      <c r="F1298" t="str">
        <f t="shared" si="162"/>
        <v>P NORM KIG 10-1 Standard</v>
      </c>
      <c r="G1298" t="str">
        <f t="shared" si="163"/>
        <v>Specialty</v>
      </c>
      <c r="H1298" t="s">
        <v>951</v>
      </c>
      <c r="I1298" t="str">
        <f t="shared" si="164"/>
        <v>RETURN - 1st don of the week -STD</v>
      </c>
      <c r="J1298" t="s">
        <v>1113</v>
      </c>
      <c r="K1298" s="5">
        <v>50</v>
      </c>
      <c r="L1298" t="str">
        <f>Table_DataFromNL[[#This Row],[PROFILECODE]]&amp;"-"&amp;Table_DataFromNL[[#This Row],[RULENAME]]</f>
        <v>CP184-P NORM KIG 10-1 Standard</v>
      </c>
      <c r="M1298" t="str">
        <f t="shared" si="165"/>
        <v>CP184-P NORM KIG 10-1 Standard</v>
      </c>
      <c r="N1298" t="str">
        <f t="shared" si="166"/>
        <v>CP184-P NORM KIG 10-1 Standard</v>
      </c>
    </row>
    <row r="1299" spans="1:14" hidden="1" x14ac:dyDescent="0.45">
      <c r="A1299" t="str">
        <f t="shared" si="167"/>
        <v>CP184-P NORM KIG 10-2 Standard</v>
      </c>
      <c r="B1299" t="s">
        <v>260</v>
      </c>
      <c r="C1299" t="str">
        <f t="shared" si="160"/>
        <v>Copperas Cove</v>
      </c>
      <c r="D1299" t="str">
        <f t="shared" si="161"/>
        <v>Y</v>
      </c>
      <c r="E1299" t="s">
        <v>1154</v>
      </c>
      <c r="F1299" t="str">
        <f t="shared" si="162"/>
        <v>P NORM KIG 10-2 Standard</v>
      </c>
      <c r="G1299" t="str">
        <f t="shared" si="163"/>
        <v>Specialty</v>
      </c>
      <c r="H1299" t="s">
        <v>952</v>
      </c>
      <c r="I1299" t="str">
        <f t="shared" si="164"/>
        <v>RETURN - 1st don of the week -STD</v>
      </c>
      <c r="J1299" t="s">
        <v>1113</v>
      </c>
      <c r="K1299" s="5">
        <v>50</v>
      </c>
      <c r="L1299" t="str">
        <f>Table_DataFromNL[[#This Row],[PROFILECODE]]&amp;"-"&amp;Table_DataFromNL[[#This Row],[RULENAME]]</f>
        <v>CP184-P NORM KIG 10-2 Standard</v>
      </c>
      <c r="M1299" t="str">
        <f t="shared" si="165"/>
        <v>CP184-P NORM KIG 10-2 Standard</v>
      </c>
      <c r="N1299" t="str">
        <f t="shared" si="166"/>
        <v>CP184-P NORM KIG 10-2 Standard</v>
      </c>
    </row>
    <row r="1300" spans="1:14" hidden="1" x14ac:dyDescent="0.45">
      <c r="A1300" t="str">
        <f t="shared" si="167"/>
        <v>CP184-P NORM KIG 10-3 Standard</v>
      </c>
      <c r="B1300" t="s">
        <v>260</v>
      </c>
      <c r="C1300" t="str">
        <f t="shared" si="160"/>
        <v>Copperas Cove</v>
      </c>
      <c r="D1300" t="str">
        <f t="shared" si="161"/>
        <v>Y</v>
      </c>
      <c r="E1300" t="s">
        <v>1154</v>
      </c>
      <c r="F1300" t="str">
        <f t="shared" si="162"/>
        <v>P NORM KIG 10-3 Standard</v>
      </c>
      <c r="G1300" t="str">
        <f t="shared" si="163"/>
        <v>Specialty</v>
      </c>
      <c r="H1300" t="s">
        <v>953</v>
      </c>
      <c r="I1300" t="str">
        <f t="shared" si="164"/>
        <v>RETURN - 1st don of the week -STD</v>
      </c>
      <c r="J1300" t="s">
        <v>1113</v>
      </c>
      <c r="K1300" s="5">
        <v>50</v>
      </c>
      <c r="L1300" t="str">
        <f>Table_DataFromNL[[#This Row],[PROFILECODE]]&amp;"-"&amp;Table_DataFromNL[[#This Row],[RULENAME]]</f>
        <v>CP184-P NORM KIG 10-3 Standard</v>
      </c>
      <c r="M1300" t="str">
        <f t="shared" si="165"/>
        <v>CP184-P NORM KIG 10-3 Standard</v>
      </c>
      <c r="N1300" t="str">
        <f t="shared" si="166"/>
        <v>CP184-P NORM KIG 10-3 Standard</v>
      </c>
    </row>
    <row r="1301" spans="1:14" hidden="1" x14ac:dyDescent="0.45">
      <c r="A1301" t="str">
        <f t="shared" si="167"/>
        <v>CP184-P NORM KIG 10-4 Standard</v>
      </c>
      <c r="B1301" t="s">
        <v>260</v>
      </c>
      <c r="C1301" t="str">
        <f t="shared" si="160"/>
        <v>Copperas Cove</v>
      </c>
      <c r="D1301" t="str">
        <f t="shared" si="161"/>
        <v>Y</v>
      </c>
      <c r="E1301" t="s">
        <v>1154</v>
      </c>
      <c r="F1301" t="str">
        <f t="shared" si="162"/>
        <v>P NORM KIG 10-4 Standard</v>
      </c>
      <c r="G1301" t="str">
        <f t="shared" si="163"/>
        <v>Specialty</v>
      </c>
      <c r="H1301" t="s">
        <v>954</v>
      </c>
      <c r="I1301" t="str">
        <f t="shared" si="164"/>
        <v>RETURN - 1st don of the week -STD</v>
      </c>
      <c r="J1301" t="s">
        <v>1113</v>
      </c>
      <c r="K1301" s="5">
        <v>50</v>
      </c>
      <c r="L1301" t="str">
        <f>Table_DataFromNL[[#This Row],[PROFILECODE]]&amp;"-"&amp;Table_DataFromNL[[#This Row],[RULENAME]]</f>
        <v>CP184-P NORM KIG 10-4 Standard</v>
      </c>
      <c r="M1301" t="str">
        <f t="shared" si="165"/>
        <v>CP184-P NORM KIG 10-4 Standard</v>
      </c>
      <c r="N1301" t="str">
        <f t="shared" si="166"/>
        <v>CP184-P NORM KIG 10-4 Standard</v>
      </c>
    </row>
    <row r="1302" spans="1:14" hidden="1" x14ac:dyDescent="0.45">
      <c r="A1302" t="str">
        <f t="shared" si="167"/>
        <v>CP184-RETURN - 1st don of the week -STD</v>
      </c>
      <c r="B1302" t="s">
        <v>260</v>
      </c>
      <c r="C1302" t="str">
        <f t="shared" si="160"/>
        <v>Copperas Cove</v>
      </c>
      <c r="D1302" t="str">
        <f t="shared" si="161"/>
        <v>Y</v>
      </c>
      <c r="E1302" t="s">
        <v>1154</v>
      </c>
      <c r="F1302" t="str">
        <f t="shared" si="162"/>
        <v>RETURN - 1st don of the week -STD</v>
      </c>
      <c r="G1302" t="str">
        <f t="shared" si="163"/>
        <v>Marketing</v>
      </c>
      <c r="H1302" t="s">
        <v>1114</v>
      </c>
      <c r="I1302">
        <f t="shared" si="164"/>
        <v>0</v>
      </c>
      <c r="J1302" t="s">
        <v>1113</v>
      </c>
      <c r="K1302" s="5">
        <v>50</v>
      </c>
      <c r="L1302" t="str">
        <f>Table_DataFromNL[[#This Row],[PROFILECODE]]&amp;"-"&amp;Table_DataFromNL[[#This Row],[RULENAME]]</f>
        <v>CP184-P NSP NONEU Standard</v>
      </c>
      <c r="M1302" t="str">
        <f t="shared" si="165"/>
        <v>CP184-RETURN - 1st don of the week -STD</v>
      </c>
      <c r="N1302" t="e">
        <f t="shared" si="166"/>
        <v>#N/A</v>
      </c>
    </row>
    <row r="1303" spans="1:14" hidden="1" x14ac:dyDescent="0.45">
      <c r="A1303" t="str">
        <f t="shared" si="167"/>
        <v>CP184-RETURN - 1st don of the week -STD</v>
      </c>
      <c r="B1303" t="s">
        <v>260</v>
      </c>
      <c r="C1303" t="str">
        <f t="shared" si="160"/>
        <v>Copperas Cove</v>
      </c>
      <c r="D1303" t="str">
        <f t="shared" si="161"/>
        <v>Y</v>
      </c>
      <c r="E1303" t="s">
        <v>1154</v>
      </c>
      <c r="F1303" t="str">
        <f t="shared" si="162"/>
        <v>RETURN - 1st don of the week -STD</v>
      </c>
      <c r="G1303" t="str">
        <f t="shared" si="163"/>
        <v>Marketing</v>
      </c>
      <c r="H1303" t="s">
        <v>1115</v>
      </c>
      <c r="I1303">
        <f t="shared" si="164"/>
        <v>23</v>
      </c>
      <c r="J1303" t="s">
        <v>1113</v>
      </c>
      <c r="K1303" s="5">
        <v>50</v>
      </c>
      <c r="L1303" t="str">
        <f>Table_DataFromNL[[#This Row],[PROFILECODE]]&amp;"-"&amp;Table_DataFromNL[[#This Row],[RULENAME]]</f>
        <v>CP184-P NSP NS Standard</v>
      </c>
      <c r="M1303" t="str">
        <f t="shared" si="165"/>
        <v>CP184-RETURN - 1st don of the week -STD</v>
      </c>
      <c r="N1303" t="e">
        <f t="shared" si="166"/>
        <v>#N/A</v>
      </c>
    </row>
    <row r="1304" spans="1:14" hidden="1" x14ac:dyDescent="0.45">
      <c r="A1304" t="str">
        <f t="shared" si="167"/>
        <v>CP184-P Normal Source PL Standard</v>
      </c>
      <c r="B1304" t="s">
        <v>260</v>
      </c>
      <c r="C1304" t="str">
        <f t="shared" si="160"/>
        <v>Copperas Cove</v>
      </c>
      <c r="D1304" t="str">
        <f t="shared" si="161"/>
        <v>Y</v>
      </c>
      <c r="E1304" t="s">
        <v>1154</v>
      </c>
      <c r="F1304" t="str">
        <f t="shared" si="162"/>
        <v>P Normal Source PL Standard</v>
      </c>
      <c r="G1304" t="str">
        <f t="shared" si="163"/>
        <v>Marketing</v>
      </c>
      <c r="H1304" t="s">
        <v>1033</v>
      </c>
      <c r="I1304">
        <f t="shared" si="164"/>
        <v>0</v>
      </c>
      <c r="J1304" t="s">
        <v>1113</v>
      </c>
      <c r="K1304" s="5">
        <v>50</v>
      </c>
      <c r="L1304" t="str">
        <f>Table_DataFromNL[[#This Row],[PROFILECODE]]&amp;"-"&amp;Table_DataFromNL[[#This Row],[RULENAME]]</f>
        <v>CP184-P Normal Source PL Standard</v>
      </c>
      <c r="M1304" t="e">
        <f t="shared" si="165"/>
        <v>#N/A</v>
      </c>
      <c r="N1304" t="e">
        <f t="shared" si="166"/>
        <v>#N/A</v>
      </c>
    </row>
    <row r="1305" spans="1:14" hidden="1" x14ac:dyDescent="0.45">
      <c r="A1305" t="str">
        <f t="shared" si="167"/>
        <v>CP184-P RSV Pre-Existing Standard</v>
      </c>
      <c r="B1305" t="s">
        <v>260</v>
      </c>
      <c r="C1305" t="str">
        <f t="shared" si="160"/>
        <v>Copperas Cove</v>
      </c>
      <c r="D1305" t="str">
        <f t="shared" si="161"/>
        <v>Y</v>
      </c>
      <c r="E1305" t="s">
        <v>1154</v>
      </c>
      <c r="F1305" t="str">
        <f t="shared" si="162"/>
        <v>P RSV Pre-Existing Standard</v>
      </c>
      <c r="G1305" t="str">
        <f t="shared" si="163"/>
        <v>Specialty</v>
      </c>
      <c r="H1305" t="s">
        <v>955</v>
      </c>
      <c r="I1305" t="str">
        <f t="shared" si="164"/>
        <v>RETURN - 1st don of the week -STD</v>
      </c>
      <c r="J1305" t="s">
        <v>1113</v>
      </c>
      <c r="K1305" s="5">
        <v>50</v>
      </c>
      <c r="L1305" t="str">
        <f>Table_DataFromNL[[#This Row],[PROFILECODE]]&amp;"-"&amp;Table_DataFromNL[[#This Row],[RULENAME]]</f>
        <v>CP184-P RSV Pre-Existing Standard</v>
      </c>
      <c r="M1305" t="str">
        <f t="shared" si="165"/>
        <v>CP184-P RSV Pre-Existing Standard</v>
      </c>
      <c r="N1305" t="str">
        <f t="shared" si="166"/>
        <v>CP184-P RSV Pre-Existing Standard</v>
      </c>
    </row>
    <row r="1306" spans="1:14" hidden="1" x14ac:dyDescent="0.45">
      <c r="A1306" t="str">
        <f t="shared" si="167"/>
        <v>CP184-P Vaccinia Standard</v>
      </c>
      <c r="B1306" t="s">
        <v>260</v>
      </c>
      <c r="C1306" t="str">
        <f t="shared" si="160"/>
        <v>Copperas Cove</v>
      </c>
      <c r="D1306" t="str">
        <f t="shared" si="161"/>
        <v>Y</v>
      </c>
      <c r="E1306" t="s">
        <v>1154</v>
      </c>
      <c r="F1306" t="str">
        <f t="shared" si="162"/>
        <v>P Vaccinia Standard</v>
      </c>
      <c r="G1306" t="str">
        <f t="shared" si="163"/>
        <v>Specialty</v>
      </c>
      <c r="H1306" t="s">
        <v>956</v>
      </c>
      <c r="I1306">
        <f t="shared" si="164"/>
        <v>0</v>
      </c>
      <c r="J1306" t="s">
        <v>1113</v>
      </c>
      <c r="K1306" s="5">
        <v>100</v>
      </c>
      <c r="L1306" t="str">
        <f>Table_DataFromNL[[#This Row],[PROFILECODE]]&amp;"-"&amp;Table_DataFromNL[[#This Row],[RULENAME]]</f>
        <v>CP184-P Vaccinia Standard</v>
      </c>
      <c r="M1306" t="str">
        <f t="shared" si="165"/>
        <v>CP184-P Vaccinia Standard</v>
      </c>
      <c r="N1306" t="str">
        <f t="shared" si="166"/>
        <v>CP184-P Vaccinia Standard</v>
      </c>
    </row>
    <row r="1307" spans="1:14" hidden="1" x14ac:dyDescent="0.45">
      <c r="A1307" t="str">
        <f t="shared" si="167"/>
        <v>CP184-PVZV Pre-Existing Standard</v>
      </c>
      <c r="B1307" t="s">
        <v>260</v>
      </c>
      <c r="C1307" t="str">
        <f t="shared" si="160"/>
        <v>Copperas Cove</v>
      </c>
      <c r="D1307" t="str">
        <f t="shared" si="161"/>
        <v>Y</v>
      </c>
      <c r="E1307" t="s">
        <v>1154</v>
      </c>
      <c r="F1307" t="str">
        <f t="shared" si="162"/>
        <v>PVZV Pre-Existing Standard</v>
      </c>
      <c r="G1307" t="str">
        <f t="shared" si="163"/>
        <v>Specialty</v>
      </c>
      <c r="H1307" t="s">
        <v>972</v>
      </c>
      <c r="I1307" t="str">
        <f t="shared" si="164"/>
        <v>RETURN - 1st don of the week -STD</v>
      </c>
      <c r="J1307" t="s">
        <v>1113</v>
      </c>
      <c r="K1307" s="5">
        <v>70</v>
      </c>
      <c r="L1307" t="str">
        <f>Table_DataFromNL[[#This Row],[PROFILECODE]]&amp;"-"&amp;Table_DataFromNL[[#This Row],[RULENAME]]</f>
        <v>CP184-PVZV Pre-Existing Standard</v>
      </c>
      <c r="M1307" t="str">
        <f t="shared" si="165"/>
        <v>CP184-PVZV Pre-Existing Standard</v>
      </c>
      <c r="N1307" t="str">
        <f t="shared" si="166"/>
        <v>CP184-PVZV Pre-Existing Standard</v>
      </c>
    </row>
    <row r="1308" spans="1:14" hidden="1" x14ac:dyDescent="0.45">
      <c r="A1308" t="str">
        <f t="shared" si="167"/>
        <v>CP185-1st Responder-Medical</v>
      </c>
      <c r="B1308" t="s">
        <v>188</v>
      </c>
      <c r="C1308" t="str">
        <f t="shared" si="160"/>
        <v>El Paso Dyer</v>
      </c>
      <c r="D1308" t="str">
        <f t="shared" si="161"/>
        <v>Y</v>
      </c>
      <c r="E1308" t="s">
        <v>1155</v>
      </c>
      <c r="F1308" t="str">
        <f t="shared" si="162"/>
        <v>1st Responder-Medical</v>
      </c>
      <c r="G1308">
        <f t="shared" si="163"/>
        <v>0</v>
      </c>
      <c r="H1308" t="s">
        <v>1053</v>
      </c>
      <c r="I1308">
        <f t="shared" si="164"/>
        <v>0</v>
      </c>
      <c r="J1308" t="s">
        <v>1054</v>
      </c>
      <c r="K1308" s="5">
        <v>5</v>
      </c>
      <c r="L1308" t="str">
        <f>Table_DataFromNL[[#This Row],[PROFILECODE]]&amp;"-"&amp;Table_DataFromNL[[#This Row],[RULENAME]]</f>
        <v>CP185-1st Responder-Medical</v>
      </c>
      <c r="M1308" t="e">
        <f t="shared" si="165"/>
        <v>#N/A</v>
      </c>
      <c r="N1308" t="e">
        <f t="shared" si="166"/>
        <v>#N/A</v>
      </c>
    </row>
    <row r="1309" spans="1:14" hidden="1" x14ac:dyDescent="0.45">
      <c r="A1309" t="str">
        <f t="shared" si="167"/>
        <v>CP185-RETURN - 2nd don of the week -BONUS</v>
      </c>
      <c r="B1309" t="s">
        <v>188</v>
      </c>
      <c r="C1309" t="str">
        <f t="shared" si="160"/>
        <v>El Paso Dyer</v>
      </c>
      <c r="D1309" t="str">
        <f t="shared" si="161"/>
        <v>Y</v>
      </c>
      <c r="E1309" t="s">
        <v>1155</v>
      </c>
      <c r="F1309" t="str">
        <f t="shared" si="162"/>
        <v>RETURN - 2nd don of the week -BONUS</v>
      </c>
      <c r="G1309" t="str">
        <f t="shared" si="163"/>
        <v>Marketing</v>
      </c>
      <c r="H1309" t="s">
        <v>1055</v>
      </c>
      <c r="I1309">
        <f t="shared" si="164"/>
        <v>26</v>
      </c>
      <c r="J1309" t="s">
        <v>1054</v>
      </c>
      <c r="K1309" s="5">
        <v>20</v>
      </c>
      <c r="L1309" t="str">
        <f>Table_DataFromNL[[#This Row],[PROFILECODE]]&amp;"-"&amp;Table_DataFromNL[[#This Row],[RULENAME]]</f>
        <v>CP185-2X Week P NSP NS</v>
      </c>
      <c r="M1309" t="str">
        <f t="shared" si="165"/>
        <v>CP185-RETURN - 2nd don of the week -BONUS</v>
      </c>
      <c r="N1309" t="e">
        <f t="shared" si="166"/>
        <v>#N/A</v>
      </c>
    </row>
    <row r="1310" spans="1:14" hidden="1" x14ac:dyDescent="0.45">
      <c r="A1310" t="str">
        <f t="shared" si="167"/>
        <v>CP185-RETURN - 2nd don of the week -BONUS</v>
      </c>
      <c r="B1310" t="s">
        <v>188</v>
      </c>
      <c r="C1310" t="str">
        <f t="shared" si="160"/>
        <v>El Paso Dyer</v>
      </c>
      <c r="D1310" t="str">
        <f t="shared" si="161"/>
        <v>Y</v>
      </c>
      <c r="E1310" t="s">
        <v>1155</v>
      </c>
      <c r="F1310" t="str">
        <f t="shared" si="162"/>
        <v>RETURN - 2nd don of the week -BONUS</v>
      </c>
      <c r="G1310" t="str">
        <f t="shared" si="163"/>
        <v>Marketing</v>
      </c>
      <c r="H1310" t="s">
        <v>1056</v>
      </c>
      <c r="I1310" t="str">
        <f t="shared" si="164"/>
        <v>RETURN - 2nd don of the week -BONUS</v>
      </c>
      <c r="J1310" t="s">
        <v>1054</v>
      </c>
      <c r="K1310" s="5">
        <v>20</v>
      </c>
      <c r="L1310" t="str">
        <f>Table_DataFromNL[[#This Row],[PROFILECODE]]&amp;"-"&amp;Table_DataFromNL[[#This Row],[RULENAME]]</f>
        <v>CP185-2X Week P NSP Non EU</v>
      </c>
      <c r="M1310" t="str">
        <f t="shared" si="165"/>
        <v>CP185-RETURN - 2nd don of the week -BONUS</v>
      </c>
      <c r="N1310" t="e">
        <f t="shared" si="166"/>
        <v>#N/A</v>
      </c>
    </row>
    <row r="1311" spans="1:14" hidden="1" x14ac:dyDescent="0.45">
      <c r="A1311" t="str">
        <f t="shared" si="167"/>
        <v>CP185-2X Week P Normal Source PL</v>
      </c>
      <c r="B1311" t="s">
        <v>188</v>
      </c>
      <c r="C1311" t="str">
        <f t="shared" si="160"/>
        <v>El Paso Dyer</v>
      </c>
      <c r="D1311" t="str">
        <f t="shared" si="161"/>
        <v>Y</v>
      </c>
      <c r="E1311" t="s">
        <v>1155</v>
      </c>
      <c r="F1311" t="str">
        <f t="shared" si="162"/>
        <v>2X Week P Normal Source PL</v>
      </c>
      <c r="G1311" t="str">
        <f t="shared" si="163"/>
        <v>Specialty</v>
      </c>
      <c r="H1311" t="s">
        <v>1026</v>
      </c>
      <c r="I1311" t="str">
        <f t="shared" si="164"/>
        <v>RETURN - 2nd don of the week -BONUS</v>
      </c>
      <c r="J1311" t="s">
        <v>1054</v>
      </c>
      <c r="K1311" s="5">
        <v>20</v>
      </c>
      <c r="L1311" t="str">
        <f>Table_DataFromNL[[#This Row],[PROFILECODE]]&amp;"-"&amp;Table_DataFromNL[[#This Row],[RULENAME]]</f>
        <v>CP185-2X Week P Normal Source PL</v>
      </c>
      <c r="M1311" t="e">
        <f t="shared" si="165"/>
        <v>#N/A</v>
      </c>
      <c r="N1311" t="e">
        <f t="shared" si="166"/>
        <v>#N/A</v>
      </c>
    </row>
    <row r="1312" spans="1:14" hidden="1" x14ac:dyDescent="0.45">
      <c r="A1312" t="str">
        <f t="shared" si="167"/>
        <v>CP185-2X Week P RSV Pre-Existing</v>
      </c>
      <c r="B1312" t="s">
        <v>188</v>
      </c>
      <c r="C1312" t="str">
        <f t="shared" si="160"/>
        <v>El Paso Dyer</v>
      </c>
      <c r="D1312" t="str">
        <f t="shared" si="161"/>
        <v>Y</v>
      </c>
      <c r="E1312" t="s">
        <v>1155</v>
      </c>
      <c r="F1312" t="str">
        <f t="shared" si="162"/>
        <v>2X Week P RSV Pre-Existing</v>
      </c>
      <c r="G1312" t="str">
        <f t="shared" si="163"/>
        <v>Specialty</v>
      </c>
      <c r="H1312" t="s">
        <v>945</v>
      </c>
      <c r="I1312" t="str">
        <f t="shared" si="164"/>
        <v>RETURN - 2nd don of the week -BONUS</v>
      </c>
      <c r="J1312" t="s">
        <v>1054</v>
      </c>
      <c r="K1312" s="5">
        <v>30</v>
      </c>
      <c r="L1312" t="str">
        <f>Table_DataFromNL[[#This Row],[PROFILECODE]]&amp;"-"&amp;Table_DataFromNL[[#This Row],[RULENAME]]</f>
        <v>CP185-2X Week P RSV Pre-Existing</v>
      </c>
      <c r="M1312" t="str">
        <f t="shared" si="165"/>
        <v>CP185-2X Week P RSV Pre-Existing</v>
      </c>
      <c r="N1312" t="str">
        <f t="shared" si="166"/>
        <v>CP185-2X Week P RSV Pre-Existing</v>
      </c>
    </row>
    <row r="1313" spans="1:14" hidden="1" x14ac:dyDescent="0.45">
      <c r="A1313" t="str">
        <f t="shared" si="167"/>
        <v>CP185-2X Week P VZV Pre-Existing</v>
      </c>
      <c r="B1313" t="s">
        <v>188</v>
      </c>
      <c r="C1313" t="str">
        <f t="shared" si="160"/>
        <v>El Paso Dyer</v>
      </c>
      <c r="D1313" t="str">
        <f t="shared" si="161"/>
        <v>Y</v>
      </c>
      <c r="E1313" t="s">
        <v>1155</v>
      </c>
      <c r="F1313" t="str">
        <f t="shared" si="162"/>
        <v>2X Week P VZV Pre-Existing</v>
      </c>
      <c r="G1313" t="str">
        <f t="shared" si="163"/>
        <v>Specialty</v>
      </c>
      <c r="H1313" t="s">
        <v>968</v>
      </c>
      <c r="I1313" t="str">
        <f t="shared" si="164"/>
        <v>RETURN - 2nd don of the week -BONUS</v>
      </c>
      <c r="J1313" t="s">
        <v>1054</v>
      </c>
      <c r="K1313" s="5">
        <v>20</v>
      </c>
      <c r="L1313" t="str">
        <f>Table_DataFromNL[[#This Row],[PROFILECODE]]&amp;"-"&amp;Table_DataFromNL[[#This Row],[RULENAME]]</f>
        <v>CP185-2X Week P VZV Pre-Existing</v>
      </c>
      <c r="M1313" t="str">
        <f t="shared" si="165"/>
        <v>CP185-2X Week P VZV Pre-Existing</v>
      </c>
      <c r="N1313" t="str">
        <f t="shared" si="166"/>
        <v>CP185-2X Week P VZV Pre-Existing</v>
      </c>
    </row>
    <row r="1314" spans="1:14" hidden="1" x14ac:dyDescent="0.45">
      <c r="A1314" t="str">
        <f t="shared" si="167"/>
        <v>CP185-RETURN - 7th don of the month -BONUS</v>
      </c>
      <c r="B1314" t="s">
        <v>188</v>
      </c>
      <c r="C1314" t="str">
        <f t="shared" si="160"/>
        <v>El Paso Dyer</v>
      </c>
      <c r="D1314" t="str">
        <f t="shared" si="161"/>
        <v>Y</v>
      </c>
      <c r="E1314" t="s">
        <v>1155</v>
      </c>
      <c r="F1314" t="str">
        <f t="shared" si="162"/>
        <v>RETURN - 7th don of the month -BONUS</v>
      </c>
      <c r="G1314" t="str">
        <f t="shared" si="163"/>
        <v>Marketing</v>
      </c>
      <c r="H1314" t="s">
        <v>1122</v>
      </c>
      <c r="I1314">
        <f t="shared" si="164"/>
        <v>29</v>
      </c>
      <c r="J1314" t="s">
        <v>1054</v>
      </c>
      <c r="K1314" s="5">
        <v>10</v>
      </c>
      <c r="L1314" t="str">
        <f>Table_DataFromNL[[#This Row],[PROFILECODE]]&amp;"-"&amp;Table_DataFromNL[[#This Row],[RULENAME]]</f>
        <v>CP185-7X Month</v>
      </c>
      <c r="M1314" t="str">
        <f t="shared" si="165"/>
        <v>CP185-RETURN - 7th don of the month -BONUS</v>
      </c>
      <c r="N1314" t="e">
        <f t="shared" si="166"/>
        <v>#N/A</v>
      </c>
    </row>
    <row r="1315" spans="1:14" hidden="1" x14ac:dyDescent="0.45">
      <c r="A1315" t="str">
        <f t="shared" si="167"/>
        <v>CP185-College ID Standard Bonus</v>
      </c>
      <c r="B1315" t="s">
        <v>188</v>
      </c>
      <c r="C1315" t="str">
        <f t="shared" si="160"/>
        <v>El Paso Dyer</v>
      </c>
      <c r="D1315" t="str">
        <f t="shared" si="161"/>
        <v>Y</v>
      </c>
      <c r="E1315" t="s">
        <v>1155</v>
      </c>
      <c r="F1315" t="str">
        <f t="shared" si="162"/>
        <v>College ID Standard Bonus</v>
      </c>
      <c r="G1315">
        <f t="shared" si="163"/>
        <v>0</v>
      </c>
      <c r="H1315" t="s">
        <v>1062</v>
      </c>
      <c r="I1315">
        <f t="shared" si="164"/>
        <v>0</v>
      </c>
      <c r="J1315" t="s">
        <v>1054</v>
      </c>
      <c r="K1315" s="5">
        <v>5</v>
      </c>
      <c r="L1315" t="str">
        <f>Table_DataFromNL[[#This Row],[PROFILECODE]]&amp;"-"&amp;Table_DataFromNL[[#This Row],[RULENAME]]</f>
        <v>CP185-College ID Standard Bonus</v>
      </c>
      <c r="M1315" t="e">
        <f t="shared" si="165"/>
        <v>#N/A</v>
      </c>
      <c r="N1315" t="e">
        <f t="shared" si="166"/>
        <v>#N/A</v>
      </c>
    </row>
    <row r="1316" spans="1:14" hidden="1" x14ac:dyDescent="0.45">
      <c r="A1316" t="str">
        <f t="shared" si="167"/>
        <v>CP185-Employee Donor</v>
      </c>
      <c r="B1316" t="s">
        <v>188</v>
      </c>
      <c r="C1316" t="str">
        <f t="shared" si="160"/>
        <v>El Paso Dyer</v>
      </c>
      <c r="D1316" t="str">
        <f t="shared" si="161"/>
        <v>Y</v>
      </c>
      <c r="E1316" t="s">
        <v>1155</v>
      </c>
      <c r="F1316" t="str">
        <f t="shared" si="162"/>
        <v>Employee Donor</v>
      </c>
      <c r="G1316">
        <f t="shared" si="163"/>
        <v>0</v>
      </c>
      <c r="H1316" t="s">
        <v>1063</v>
      </c>
      <c r="I1316">
        <f t="shared" si="164"/>
        <v>0</v>
      </c>
      <c r="J1316" t="s">
        <v>1054</v>
      </c>
      <c r="K1316" s="5">
        <v>90</v>
      </c>
      <c r="L1316" t="str">
        <f>Table_DataFromNL[[#This Row],[PROFILECODE]]&amp;"-"&amp;Table_DataFromNL[[#This Row],[RULENAME]]</f>
        <v>CP185-Employee Donor</v>
      </c>
      <c r="M1316" t="e">
        <f t="shared" si="165"/>
        <v>#N/A</v>
      </c>
      <c r="N1316" t="e">
        <f t="shared" si="166"/>
        <v>#N/A</v>
      </c>
    </row>
    <row r="1317" spans="1:14" hidden="1" x14ac:dyDescent="0.45">
      <c r="A1317" t="str">
        <f t="shared" si="167"/>
        <v>CP185-Military ID</v>
      </c>
      <c r="B1317" t="s">
        <v>188</v>
      </c>
      <c r="C1317" t="str">
        <f t="shared" si="160"/>
        <v>El Paso Dyer</v>
      </c>
      <c r="D1317" t="str">
        <f t="shared" si="161"/>
        <v>Y</v>
      </c>
      <c r="E1317" t="s">
        <v>1155</v>
      </c>
      <c r="F1317" t="str">
        <f t="shared" si="162"/>
        <v>Military ID</v>
      </c>
      <c r="G1317">
        <f t="shared" si="163"/>
        <v>0</v>
      </c>
      <c r="H1317" t="s">
        <v>1064</v>
      </c>
      <c r="I1317">
        <f t="shared" si="164"/>
        <v>0</v>
      </c>
      <c r="J1317" t="s">
        <v>1054</v>
      </c>
      <c r="K1317" s="5">
        <v>5</v>
      </c>
      <c r="L1317" t="str">
        <f>Table_DataFromNL[[#This Row],[PROFILECODE]]&amp;"-"&amp;Table_DataFromNL[[#This Row],[RULENAME]]</f>
        <v>CP185-Military ID</v>
      </c>
      <c r="M1317" t="e">
        <f t="shared" si="165"/>
        <v>#N/A</v>
      </c>
      <c r="N1317" t="e">
        <f t="shared" si="166"/>
        <v>#N/A</v>
      </c>
    </row>
    <row r="1318" spans="1:14" hidden="1" x14ac:dyDescent="0.45">
      <c r="A1318" t="str">
        <f t="shared" si="167"/>
        <v>CP185-NEW DONOR -1st</v>
      </c>
      <c r="B1318" t="s">
        <v>188</v>
      </c>
      <c r="C1318" t="str">
        <f t="shared" si="160"/>
        <v>El Paso Dyer</v>
      </c>
      <c r="D1318" t="str">
        <f t="shared" si="161"/>
        <v>Y</v>
      </c>
      <c r="E1318" t="s">
        <v>1155</v>
      </c>
      <c r="F1318" t="str">
        <f t="shared" si="162"/>
        <v>NEW DONOR -1st</v>
      </c>
      <c r="G1318" t="str">
        <f t="shared" si="163"/>
        <v>Marketing</v>
      </c>
      <c r="H1318" t="s">
        <v>1065</v>
      </c>
      <c r="I1318">
        <f t="shared" si="164"/>
        <v>1</v>
      </c>
      <c r="J1318" t="s">
        <v>1054</v>
      </c>
      <c r="K1318" s="5">
        <v>100</v>
      </c>
      <c r="L1318" t="str">
        <f>Table_DataFromNL[[#This Row],[PROFILECODE]]&amp;"-"&amp;Table_DataFromNL[[#This Row],[RULENAME]]</f>
        <v>CP185-New Donor 1st Visit-Bonus</v>
      </c>
      <c r="M1318" t="str">
        <f t="shared" si="165"/>
        <v>CP185-NEW DONOR -1st</v>
      </c>
      <c r="N1318" t="e">
        <f t="shared" si="166"/>
        <v>#N/A</v>
      </c>
    </row>
    <row r="1319" spans="1:14" hidden="1" x14ac:dyDescent="0.45">
      <c r="A1319" t="str">
        <f t="shared" si="167"/>
        <v>CP185-NEW DONOR -2nd</v>
      </c>
      <c r="B1319" t="s">
        <v>188</v>
      </c>
      <c r="C1319" t="str">
        <f t="shared" si="160"/>
        <v>El Paso Dyer</v>
      </c>
      <c r="D1319" t="str">
        <f t="shared" si="161"/>
        <v>Y</v>
      </c>
      <c r="E1319" t="s">
        <v>1155</v>
      </c>
      <c r="F1319" t="str">
        <f t="shared" si="162"/>
        <v>NEW DONOR -2nd</v>
      </c>
      <c r="G1319" t="str">
        <f t="shared" si="163"/>
        <v>Marketing</v>
      </c>
      <c r="H1319" t="s">
        <v>1066</v>
      </c>
      <c r="I1319">
        <f t="shared" si="164"/>
        <v>2</v>
      </c>
      <c r="J1319" t="s">
        <v>1054</v>
      </c>
      <c r="K1319" s="5">
        <v>100</v>
      </c>
      <c r="L1319" t="str">
        <f>Table_DataFromNL[[#This Row],[PROFILECODE]]&amp;"-"&amp;Table_DataFromNL[[#This Row],[RULENAME]]</f>
        <v>CP185-New Donor 2nd Visit-Bonus</v>
      </c>
      <c r="M1319" t="str">
        <f t="shared" si="165"/>
        <v>CP185-NEW DONOR -2nd</v>
      </c>
      <c r="N1319" t="e">
        <f t="shared" si="166"/>
        <v>#N/A</v>
      </c>
    </row>
    <row r="1320" spans="1:14" hidden="1" x14ac:dyDescent="0.45">
      <c r="A1320" t="str">
        <f t="shared" si="167"/>
        <v>CP185-NEW DONOR -3rd</v>
      </c>
      <c r="B1320" t="s">
        <v>188</v>
      </c>
      <c r="C1320" t="str">
        <f t="shared" si="160"/>
        <v>El Paso Dyer</v>
      </c>
      <c r="D1320" t="str">
        <f t="shared" si="161"/>
        <v>Y</v>
      </c>
      <c r="E1320" t="s">
        <v>1155</v>
      </c>
      <c r="F1320" t="str">
        <f t="shared" si="162"/>
        <v>NEW DONOR -3rd</v>
      </c>
      <c r="G1320" t="str">
        <f t="shared" si="163"/>
        <v>Marketing</v>
      </c>
      <c r="H1320" t="s">
        <v>1067</v>
      </c>
      <c r="I1320">
        <f t="shared" si="164"/>
        <v>3</v>
      </c>
      <c r="J1320" t="s">
        <v>1054</v>
      </c>
      <c r="K1320" s="5">
        <v>100</v>
      </c>
      <c r="L1320" t="str">
        <f>Table_DataFromNL[[#This Row],[PROFILECODE]]&amp;"-"&amp;Table_DataFromNL[[#This Row],[RULENAME]]</f>
        <v>CP185-New Donor 3rd Visit-Bonus</v>
      </c>
      <c r="M1320" t="str">
        <f t="shared" si="165"/>
        <v>CP185-NEW DONOR -3rd</v>
      </c>
      <c r="N1320" t="e">
        <f t="shared" si="166"/>
        <v>#N/A</v>
      </c>
    </row>
    <row r="1321" spans="1:14" hidden="1" x14ac:dyDescent="0.45">
      <c r="A1321" t="str">
        <f t="shared" si="167"/>
        <v>CP185-NEW DONOR -4th</v>
      </c>
      <c r="B1321" t="s">
        <v>188</v>
      </c>
      <c r="C1321" t="str">
        <f t="shared" si="160"/>
        <v>El Paso Dyer</v>
      </c>
      <c r="D1321" t="str">
        <f t="shared" si="161"/>
        <v>Y</v>
      </c>
      <c r="E1321" t="s">
        <v>1155</v>
      </c>
      <c r="F1321" t="str">
        <f t="shared" si="162"/>
        <v>NEW DONOR -4th</v>
      </c>
      <c r="G1321" t="str">
        <f t="shared" si="163"/>
        <v>Marketing</v>
      </c>
      <c r="H1321" t="s">
        <v>1068</v>
      </c>
      <c r="I1321">
        <f t="shared" si="164"/>
        <v>4</v>
      </c>
      <c r="J1321" t="s">
        <v>1054</v>
      </c>
      <c r="K1321" s="5">
        <v>100</v>
      </c>
      <c r="L1321" t="str">
        <f>Table_DataFromNL[[#This Row],[PROFILECODE]]&amp;"-"&amp;Table_DataFromNL[[#This Row],[RULENAME]]</f>
        <v>CP185-New Donor 4th Visit-Bonus</v>
      </c>
      <c r="M1321" t="str">
        <f t="shared" si="165"/>
        <v>CP185-NEW DONOR -4th</v>
      </c>
      <c r="N1321" t="e">
        <f t="shared" si="166"/>
        <v>#N/A</v>
      </c>
    </row>
    <row r="1322" spans="1:14" hidden="1" x14ac:dyDescent="0.45">
      <c r="A1322" t="str">
        <f t="shared" si="167"/>
        <v>CP185-NEW DONOR -5th</v>
      </c>
      <c r="B1322" t="s">
        <v>188</v>
      </c>
      <c r="C1322" t="str">
        <f t="shared" si="160"/>
        <v>El Paso Dyer</v>
      </c>
      <c r="D1322" t="str">
        <f t="shared" si="161"/>
        <v>Y</v>
      </c>
      <c r="E1322" t="s">
        <v>1155</v>
      </c>
      <c r="F1322" t="str">
        <f t="shared" si="162"/>
        <v>NEW DONOR -5th</v>
      </c>
      <c r="G1322" t="str">
        <f t="shared" si="163"/>
        <v>Marketing</v>
      </c>
      <c r="H1322" t="s">
        <v>1069</v>
      </c>
      <c r="I1322">
        <f t="shared" si="164"/>
        <v>5</v>
      </c>
      <c r="J1322" t="s">
        <v>1054</v>
      </c>
      <c r="K1322" s="5">
        <v>100</v>
      </c>
      <c r="L1322" t="str">
        <f>Table_DataFromNL[[#This Row],[PROFILECODE]]&amp;"-"&amp;Table_DataFromNL[[#This Row],[RULENAME]]</f>
        <v>CP185-New Donor 5th Visit-Bonus</v>
      </c>
      <c r="M1322" t="str">
        <f t="shared" si="165"/>
        <v>CP185-NEW DONOR -5th</v>
      </c>
      <c r="N1322" t="e">
        <f t="shared" si="166"/>
        <v>#N/A</v>
      </c>
    </row>
    <row r="1323" spans="1:14" hidden="1" x14ac:dyDescent="0.45">
      <c r="A1323" t="str">
        <f t="shared" si="167"/>
        <v>CP185-NEW DONOR -6th</v>
      </c>
      <c r="B1323" t="s">
        <v>188</v>
      </c>
      <c r="C1323" t="str">
        <f t="shared" si="160"/>
        <v>El Paso Dyer</v>
      </c>
      <c r="D1323" t="str">
        <f t="shared" si="161"/>
        <v>Y</v>
      </c>
      <c r="E1323" t="s">
        <v>1155</v>
      </c>
      <c r="F1323" t="str">
        <f t="shared" si="162"/>
        <v>NEW DONOR -6th</v>
      </c>
      <c r="G1323" t="str">
        <f t="shared" si="163"/>
        <v>Marketing</v>
      </c>
      <c r="H1323" t="s">
        <v>1070</v>
      </c>
      <c r="I1323">
        <f t="shared" si="164"/>
        <v>6</v>
      </c>
      <c r="J1323" t="s">
        <v>1054</v>
      </c>
      <c r="K1323" s="5">
        <v>50</v>
      </c>
      <c r="L1323" t="str">
        <f>Table_DataFromNL[[#This Row],[PROFILECODE]]&amp;"-"&amp;Table_DataFromNL[[#This Row],[RULENAME]]</f>
        <v>CP185-New Donor 6th Visit-Bonus</v>
      </c>
      <c r="M1323" t="str">
        <f t="shared" si="165"/>
        <v>CP185-NEW DONOR -6th</v>
      </c>
      <c r="N1323" t="e">
        <f t="shared" si="166"/>
        <v>#N/A</v>
      </c>
    </row>
    <row r="1324" spans="1:14" hidden="1" x14ac:dyDescent="0.45">
      <c r="A1324" t="str">
        <f t="shared" si="167"/>
        <v>CP185-NEW DONOR -7th</v>
      </c>
      <c r="B1324" t="s">
        <v>188</v>
      </c>
      <c r="C1324" t="str">
        <f t="shared" si="160"/>
        <v>El Paso Dyer</v>
      </c>
      <c r="D1324" t="str">
        <f t="shared" si="161"/>
        <v>Y</v>
      </c>
      <c r="E1324" t="s">
        <v>1155</v>
      </c>
      <c r="F1324" t="str">
        <f t="shared" si="162"/>
        <v>NEW DONOR -7th</v>
      </c>
      <c r="G1324" t="str">
        <f t="shared" si="163"/>
        <v>Marketing</v>
      </c>
      <c r="H1324" t="s">
        <v>1071</v>
      </c>
      <c r="I1324">
        <f t="shared" si="164"/>
        <v>7</v>
      </c>
      <c r="J1324" t="s">
        <v>1054</v>
      </c>
      <c r="K1324" s="5">
        <v>50</v>
      </c>
      <c r="L1324" t="str">
        <f>Table_DataFromNL[[#This Row],[PROFILECODE]]&amp;"-"&amp;Table_DataFromNL[[#This Row],[RULENAME]]</f>
        <v>CP185-New Donor 7th Visit-Bonus</v>
      </c>
      <c r="M1324" t="str">
        <f t="shared" si="165"/>
        <v>CP185-NEW DONOR -7th</v>
      </c>
      <c r="N1324" t="e">
        <f t="shared" si="166"/>
        <v>#N/A</v>
      </c>
    </row>
    <row r="1325" spans="1:14" hidden="1" x14ac:dyDescent="0.45">
      <c r="A1325" t="str">
        <f t="shared" si="167"/>
        <v>CP185-NEW DONOR -8th</v>
      </c>
      <c r="B1325" t="s">
        <v>188</v>
      </c>
      <c r="C1325" t="str">
        <f t="shared" si="160"/>
        <v>El Paso Dyer</v>
      </c>
      <c r="D1325" t="str">
        <f t="shared" si="161"/>
        <v>Y</v>
      </c>
      <c r="E1325" t="s">
        <v>1155</v>
      </c>
      <c r="F1325" t="str">
        <f t="shared" si="162"/>
        <v>NEW DONOR -8th</v>
      </c>
      <c r="G1325" t="str">
        <f t="shared" si="163"/>
        <v>Marketing</v>
      </c>
      <c r="H1325" t="s">
        <v>1072</v>
      </c>
      <c r="I1325">
        <f t="shared" si="164"/>
        <v>8</v>
      </c>
      <c r="J1325" t="s">
        <v>1054</v>
      </c>
      <c r="K1325" s="5">
        <v>50</v>
      </c>
      <c r="L1325" t="str">
        <f>Table_DataFromNL[[#This Row],[PROFILECODE]]&amp;"-"&amp;Table_DataFromNL[[#This Row],[RULENAME]]</f>
        <v>CP185-New Donor 8th Visit-Bonus</v>
      </c>
      <c r="M1325" t="str">
        <f t="shared" si="165"/>
        <v>CP185-NEW DONOR -8th</v>
      </c>
      <c r="N1325" t="e">
        <f t="shared" si="166"/>
        <v>#N/A</v>
      </c>
    </row>
    <row r="1326" spans="1:14" hidden="1" x14ac:dyDescent="0.45">
      <c r="A1326" t="str">
        <f t="shared" si="167"/>
        <v>CP185-P Anthrax 1st Donation</v>
      </c>
      <c r="B1326" t="s">
        <v>188</v>
      </c>
      <c r="C1326" t="str">
        <f t="shared" si="160"/>
        <v>El Paso Dyer</v>
      </c>
      <c r="D1326" t="str">
        <f t="shared" si="161"/>
        <v>Y</v>
      </c>
      <c r="E1326" t="s">
        <v>1155</v>
      </c>
      <c r="F1326" t="str">
        <f t="shared" si="162"/>
        <v>P Anthrax 1st Donation</v>
      </c>
      <c r="G1326">
        <f t="shared" si="163"/>
        <v>0</v>
      </c>
      <c r="H1326" t="s">
        <v>990</v>
      </c>
      <c r="I1326">
        <f t="shared" si="164"/>
        <v>0</v>
      </c>
      <c r="J1326" t="s">
        <v>1054</v>
      </c>
      <c r="K1326" s="5">
        <v>50</v>
      </c>
      <c r="L1326" t="str">
        <f>Table_DataFromNL[[#This Row],[PROFILECODE]]&amp;"-"&amp;Table_DataFromNL[[#This Row],[RULENAME]]</f>
        <v>CP185-P Anthrax 1st Donation</v>
      </c>
      <c r="M1326" t="str">
        <f t="shared" si="165"/>
        <v>CP185-P Anthrax 1st Donation</v>
      </c>
      <c r="N1326" t="str">
        <f t="shared" si="166"/>
        <v>CP185-P Anthrax 1st Donation</v>
      </c>
    </row>
    <row r="1327" spans="1:14" hidden="1" x14ac:dyDescent="0.45">
      <c r="A1327" t="str">
        <f t="shared" si="167"/>
        <v>CP185-P Anthrax 2nd Donation</v>
      </c>
      <c r="B1327" t="s">
        <v>188</v>
      </c>
      <c r="C1327" t="str">
        <f t="shared" si="160"/>
        <v>El Paso Dyer</v>
      </c>
      <c r="D1327" t="str">
        <f t="shared" si="161"/>
        <v>Y</v>
      </c>
      <c r="E1327" t="s">
        <v>1155</v>
      </c>
      <c r="F1327" t="str">
        <f t="shared" si="162"/>
        <v>P Anthrax 2nd Donation</v>
      </c>
      <c r="G1327" t="str">
        <f t="shared" si="163"/>
        <v>Specialty</v>
      </c>
      <c r="H1327" t="s">
        <v>991</v>
      </c>
      <c r="I1327">
        <f t="shared" si="164"/>
        <v>0</v>
      </c>
      <c r="J1327" t="s">
        <v>1054</v>
      </c>
      <c r="K1327" s="5">
        <v>50</v>
      </c>
      <c r="L1327" t="str">
        <f>Table_DataFromNL[[#This Row],[PROFILECODE]]&amp;"-"&amp;Table_DataFromNL[[#This Row],[RULENAME]]</f>
        <v>CP185-P Anthrax 2nd Donation</v>
      </c>
      <c r="M1327" t="str">
        <f t="shared" si="165"/>
        <v>CP185-P Anthrax 2nd Donation</v>
      </c>
      <c r="N1327" t="str">
        <f t="shared" si="166"/>
        <v>CP185-P Anthrax 2nd Donation</v>
      </c>
    </row>
    <row r="1328" spans="1:14" hidden="1" x14ac:dyDescent="0.45">
      <c r="A1328" t="str">
        <f t="shared" si="167"/>
        <v>CP185-P Anthrax 3rd Donation</v>
      </c>
      <c r="B1328" t="s">
        <v>188</v>
      </c>
      <c r="C1328" t="str">
        <f t="shared" si="160"/>
        <v>El Paso Dyer</v>
      </c>
      <c r="D1328" t="str">
        <f t="shared" si="161"/>
        <v>Y</v>
      </c>
      <c r="E1328" t="s">
        <v>1155</v>
      </c>
      <c r="F1328" t="str">
        <f t="shared" si="162"/>
        <v>P Anthrax 3rd Donation</v>
      </c>
      <c r="G1328" t="str">
        <f t="shared" si="163"/>
        <v>Specialty</v>
      </c>
      <c r="H1328" t="s">
        <v>992</v>
      </c>
      <c r="I1328">
        <f t="shared" si="164"/>
        <v>0</v>
      </c>
      <c r="J1328" t="s">
        <v>1054</v>
      </c>
      <c r="K1328" s="5">
        <v>50</v>
      </c>
      <c r="L1328" t="str">
        <f>Table_DataFromNL[[#This Row],[PROFILECODE]]&amp;"-"&amp;Table_DataFromNL[[#This Row],[RULENAME]]</f>
        <v>CP185-P Anthrax 3rd Donation</v>
      </c>
      <c r="M1328" t="str">
        <f t="shared" si="165"/>
        <v>CP185-P Anthrax 3rd Donation</v>
      </c>
      <c r="N1328" t="str">
        <f t="shared" si="166"/>
        <v>CP185-P Anthrax 3rd Donation</v>
      </c>
    </row>
    <row r="1329" spans="1:14" hidden="1" x14ac:dyDescent="0.45">
      <c r="A1329" t="str">
        <f t="shared" si="167"/>
        <v>CP185-P Anthrax 4th Donation</v>
      </c>
      <c r="B1329" t="s">
        <v>188</v>
      </c>
      <c r="C1329" t="str">
        <f t="shared" si="160"/>
        <v>El Paso Dyer</v>
      </c>
      <c r="D1329" t="str">
        <f t="shared" si="161"/>
        <v>Y</v>
      </c>
      <c r="E1329" t="s">
        <v>1155</v>
      </c>
      <c r="F1329" t="str">
        <f t="shared" si="162"/>
        <v>P Anthrax 4th Donation</v>
      </c>
      <c r="G1329" t="str">
        <f t="shared" si="163"/>
        <v>Specialty</v>
      </c>
      <c r="H1329" t="s">
        <v>993</v>
      </c>
      <c r="I1329">
        <f t="shared" si="164"/>
        <v>0</v>
      </c>
      <c r="J1329" t="s">
        <v>1054</v>
      </c>
      <c r="K1329" s="5">
        <v>50</v>
      </c>
      <c r="L1329" t="str">
        <f>Table_DataFromNL[[#This Row],[PROFILECODE]]&amp;"-"&amp;Table_DataFromNL[[#This Row],[RULENAME]]</f>
        <v>CP185-P Anthrax 4th Donation</v>
      </c>
      <c r="M1329" t="str">
        <f t="shared" si="165"/>
        <v>CP185-P Anthrax 4th Donation</v>
      </c>
      <c r="N1329" t="str">
        <f t="shared" si="166"/>
        <v>CP185-P Anthrax 4th Donation</v>
      </c>
    </row>
    <row r="1330" spans="1:14" hidden="1" x14ac:dyDescent="0.45">
      <c r="A1330" t="str">
        <f t="shared" si="167"/>
        <v>CP185-P Anthrax 5th Donation</v>
      </c>
      <c r="B1330" t="s">
        <v>188</v>
      </c>
      <c r="C1330" t="str">
        <f t="shared" si="160"/>
        <v>El Paso Dyer</v>
      </c>
      <c r="D1330" t="str">
        <f t="shared" si="161"/>
        <v>Y</v>
      </c>
      <c r="E1330" t="s">
        <v>1155</v>
      </c>
      <c r="F1330" t="str">
        <f t="shared" si="162"/>
        <v>P Anthrax 5th Donation</v>
      </c>
      <c r="G1330" t="str">
        <f t="shared" si="163"/>
        <v>Specialty</v>
      </c>
      <c r="H1330" t="s">
        <v>994</v>
      </c>
      <c r="I1330">
        <f t="shared" si="164"/>
        <v>0</v>
      </c>
      <c r="J1330" t="s">
        <v>1054</v>
      </c>
      <c r="K1330" s="5">
        <v>50</v>
      </c>
      <c r="L1330" t="str">
        <f>Table_DataFromNL[[#This Row],[PROFILECODE]]&amp;"-"&amp;Table_DataFromNL[[#This Row],[RULENAME]]</f>
        <v>CP185-P Anthrax 5th Donation</v>
      </c>
      <c r="M1330" t="str">
        <f t="shared" si="165"/>
        <v>CP185-P Anthrax 5th Donation</v>
      </c>
      <c r="N1330" t="str">
        <f t="shared" si="166"/>
        <v>CP185-P Anthrax 5th Donation</v>
      </c>
    </row>
    <row r="1331" spans="1:14" hidden="1" x14ac:dyDescent="0.45">
      <c r="A1331" t="str">
        <f t="shared" si="167"/>
        <v>CP185-P Anthrax 6th Donation</v>
      </c>
      <c r="B1331" t="s">
        <v>188</v>
      </c>
      <c r="C1331" t="str">
        <f t="shared" si="160"/>
        <v>El Paso Dyer</v>
      </c>
      <c r="D1331" t="str">
        <f t="shared" si="161"/>
        <v>Y</v>
      </c>
      <c r="E1331" t="s">
        <v>1155</v>
      </c>
      <c r="F1331" t="str">
        <f t="shared" si="162"/>
        <v>P Anthrax 6th Donation</v>
      </c>
      <c r="G1331" t="str">
        <f t="shared" si="163"/>
        <v>Specialty</v>
      </c>
      <c r="H1331" t="s">
        <v>995</v>
      </c>
      <c r="I1331">
        <f t="shared" si="164"/>
        <v>0</v>
      </c>
      <c r="J1331" t="s">
        <v>1054</v>
      </c>
      <c r="K1331" s="5">
        <v>50</v>
      </c>
      <c r="L1331" t="str">
        <f>Table_DataFromNL[[#This Row],[PROFILECODE]]&amp;"-"&amp;Table_DataFromNL[[#This Row],[RULENAME]]</f>
        <v>CP185-P Anthrax 6th Donation</v>
      </c>
      <c r="M1331" t="str">
        <f t="shared" si="165"/>
        <v>CP185-P Anthrax 6th Donation</v>
      </c>
      <c r="N1331" t="str">
        <f t="shared" si="166"/>
        <v>CP185-P Anthrax 6th Donation</v>
      </c>
    </row>
    <row r="1332" spans="1:14" hidden="1" x14ac:dyDescent="0.45">
      <c r="A1332" t="str">
        <f t="shared" si="167"/>
        <v>CP185-P Anthrax 7th Donation</v>
      </c>
      <c r="B1332" t="s">
        <v>188</v>
      </c>
      <c r="C1332" t="str">
        <f t="shared" si="160"/>
        <v>El Paso Dyer</v>
      </c>
      <c r="D1332" t="str">
        <f t="shared" si="161"/>
        <v>Y</v>
      </c>
      <c r="E1332" t="s">
        <v>1155</v>
      </c>
      <c r="F1332" t="str">
        <f t="shared" si="162"/>
        <v>P Anthrax 7th Donation</v>
      </c>
      <c r="G1332" t="str">
        <f t="shared" si="163"/>
        <v>Specialty</v>
      </c>
      <c r="H1332" t="s">
        <v>996</v>
      </c>
      <c r="I1332">
        <f t="shared" si="164"/>
        <v>0</v>
      </c>
      <c r="J1332" t="s">
        <v>1054</v>
      </c>
      <c r="K1332" s="5">
        <v>50</v>
      </c>
      <c r="L1332" t="str">
        <f>Table_DataFromNL[[#This Row],[PROFILECODE]]&amp;"-"&amp;Table_DataFromNL[[#This Row],[RULENAME]]</f>
        <v>CP185-P Anthrax 7th Donation</v>
      </c>
      <c r="M1332" t="str">
        <f t="shared" si="165"/>
        <v>CP185-P Anthrax 7th Donation</v>
      </c>
      <c r="N1332" t="str">
        <f t="shared" si="166"/>
        <v>CP185-P Anthrax 7th Donation</v>
      </c>
    </row>
    <row r="1333" spans="1:14" hidden="1" x14ac:dyDescent="0.45">
      <c r="A1333" t="str">
        <f t="shared" si="167"/>
        <v>CP185-P Anthrax 8th Donation</v>
      </c>
      <c r="B1333" t="s">
        <v>188</v>
      </c>
      <c r="C1333" t="str">
        <f t="shared" si="160"/>
        <v>El Paso Dyer</v>
      </c>
      <c r="D1333" t="str">
        <f t="shared" si="161"/>
        <v>Y</v>
      </c>
      <c r="E1333" t="s">
        <v>1155</v>
      </c>
      <c r="F1333" t="str">
        <f t="shared" si="162"/>
        <v>P Anthrax 8th Donation</v>
      </c>
      <c r="G1333" t="str">
        <f t="shared" si="163"/>
        <v>Specialty</v>
      </c>
      <c r="H1333" t="s">
        <v>997</v>
      </c>
      <c r="I1333">
        <f t="shared" si="164"/>
        <v>0</v>
      </c>
      <c r="J1333" t="s">
        <v>1054</v>
      </c>
      <c r="K1333" s="5">
        <v>50</v>
      </c>
      <c r="L1333" t="str">
        <f>Table_DataFromNL[[#This Row],[PROFILECODE]]&amp;"-"&amp;Table_DataFromNL[[#This Row],[RULENAME]]</f>
        <v>CP185-P Anthrax 8th Donation</v>
      </c>
      <c r="M1333" t="str">
        <f t="shared" si="165"/>
        <v>CP185-P Anthrax 8th Donation</v>
      </c>
      <c r="N1333" t="str">
        <f t="shared" si="166"/>
        <v>CP185-P Anthrax 8th Donation</v>
      </c>
    </row>
    <row r="1334" spans="1:14" hidden="1" x14ac:dyDescent="0.45">
      <c r="A1334" t="str">
        <f t="shared" si="167"/>
        <v>CP185-Vaccinia - 1st Donation</v>
      </c>
      <c r="B1334" t="s">
        <v>188</v>
      </c>
      <c r="C1334" t="str">
        <f t="shared" si="160"/>
        <v>El Paso Dyer</v>
      </c>
      <c r="D1334" t="str">
        <f t="shared" si="161"/>
        <v>Y</v>
      </c>
      <c r="E1334" t="s">
        <v>1155</v>
      </c>
      <c r="F1334" t="str">
        <f t="shared" si="162"/>
        <v>Vaccinia - 1st Donation</v>
      </c>
      <c r="G1334" t="str">
        <f t="shared" si="163"/>
        <v>Specialty</v>
      </c>
      <c r="H1334" t="s">
        <v>957</v>
      </c>
      <c r="I1334">
        <f t="shared" si="164"/>
        <v>0</v>
      </c>
      <c r="J1334" t="s">
        <v>1054</v>
      </c>
      <c r="K1334" s="5">
        <v>150</v>
      </c>
      <c r="L1334" t="str">
        <f>Table_DataFromNL[[#This Row],[PROFILECODE]]&amp;"-"&amp;Table_DataFromNL[[#This Row],[RULENAME]]</f>
        <v>CP185-Vaccinia - 1st Donation</v>
      </c>
      <c r="M1334" t="str">
        <f t="shared" si="165"/>
        <v>CP185-Vaccinia - 1st Donation</v>
      </c>
      <c r="N1334" t="str">
        <f t="shared" si="166"/>
        <v>CP185-Vaccinia - 1st Donation</v>
      </c>
    </row>
    <row r="1335" spans="1:14" hidden="1" x14ac:dyDescent="0.45">
      <c r="A1335" t="str">
        <f t="shared" si="167"/>
        <v>CP185-Vaccinia - 2nd Donation</v>
      </c>
      <c r="B1335" t="s">
        <v>188</v>
      </c>
      <c r="C1335" t="str">
        <f t="shared" si="160"/>
        <v>El Paso Dyer</v>
      </c>
      <c r="D1335" t="str">
        <f t="shared" si="161"/>
        <v>Y</v>
      </c>
      <c r="E1335" t="s">
        <v>1155</v>
      </c>
      <c r="F1335" t="str">
        <f t="shared" si="162"/>
        <v>Vaccinia - 2nd Donation</v>
      </c>
      <c r="G1335" t="str">
        <f t="shared" si="163"/>
        <v>Specialty</v>
      </c>
      <c r="H1335" t="s">
        <v>958</v>
      </c>
      <c r="I1335">
        <f t="shared" si="164"/>
        <v>0</v>
      </c>
      <c r="J1335" t="s">
        <v>1054</v>
      </c>
      <c r="K1335" s="5">
        <v>250</v>
      </c>
      <c r="L1335" t="str">
        <f>Table_DataFromNL[[#This Row],[PROFILECODE]]&amp;"-"&amp;Table_DataFromNL[[#This Row],[RULENAME]]</f>
        <v>CP185-Vaccinia - 2nd Donation</v>
      </c>
      <c r="M1335" t="str">
        <f t="shared" si="165"/>
        <v>CP185-Vaccinia - 2nd Donation</v>
      </c>
      <c r="N1335" t="str">
        <f t="shared" si="166"/>
        <v>CP185-Vaccinia - 2nd Donation</v>
      </c>
    </row>
    <row r="1336" spans="1:14" hidden="1" x14ac:dyDescent="0.45">
      <c r="A1336" t="str">
        <f t="shared" si="167"/>
        <v>CP185-Vaccinia - 3rd Donation</v>
      </c>
      <c r="B1336" t="s">
        <v>188</v>
      </c>
      <c r="C1336" t="str">
        <f t="shared" si="160"/>
        <v>El Paso Dyer</v>
      </c>
      <c r="D1336" t="str">
        <f t="shared" si="161"/>
        <v>Y</v>
      </c>
      <c r="E1336" t="s">
        <v>1155</v>
      </c>
      <c r="F1336" t="str">
        <f t="shared" si="162"/>
        <v>Vaccinia - 3rd Donation</v>
      </c>
      <c r="G1336" t="str">
        <f t="shared" si="163"/>
        <v>Specialty</v>
      </c>
      <c r="H1336" t="s">
        <v>959</v>
      </c>
      <c r="I1336">
        <f t="shared" si="164"/>
        <v>0</v>
      </c>
      <c r="J1336" t="s">
        <v>1054</v>
      </c>
      <c r="K1336" s="5">
        <v>300</v>
      </c>
      <c r="L1336" t="str">
        <f>Table_DataFromNL[[#This Row],[PROFILECODE]]&amp;"-"&amp;Table_DataFromNL[[#This Row],[RULENAME]]</f>
        <v>CP185-Vaccinia - 3rd Donation</v>
      </c>
      <c r="M1336" t="str">
        <f t="shared" si="165"/>
        <v>CP185-Vaccinia - 3rd Donation</v>
      </c>
      <c r="N1336" t="str">
        <f t="shared" si="166"/>
        <v>CP185-Vaccinia - 3rd Donation</v>
      </c>
    </row>
    <row r="1337" spans="1:14" hidden="1" x14ac:dyDescent="0.45">
      <c r="A1337" t="str">
        <f t="shared" si="167"/>
        <v>CP185-Vaccinia - 4th Donation</v>
      </c>
      <c r="B1337" t="s">
        <v>188</v>
      </c>
      <c r="C1337" t="str">
        <f t="shared" si="160"/>
        <v>El Paso Dyer</v>
      </c>
      <c r="D1337" t="str">
        <f t="shared" si="161"/>
        <v>Y</v>
      </c>
      <c r="E1337" t="s">
        <v>1155</v>
      </c>
      <c r="F1337" t="str">
        <f t="shared" si="162"/>
        <v>Vaccinia - 4th Donation</v>
      </c>
      <c r="G1337" t="str">
        <f t="shared" si="163"/>
        <v>Specialty</v>
      </c>
      <c r="H1337" t="s">
        <v>960</v>
      </c>
      <c r="I1337">
        <f t="shared" si="164"/>
        <v>0</v>
      </c>
      <c r="J1337" t="s">
        <v>1054</v>
      </c>
      <c r="K1337" s="5">
        <v>300</v>
      </c>
      <c r="L1337" t="str">
        <f>Table_DataFromNL[[#This Row],[PROFILECODE]]&amp;"-"&amp;Table_DataFromNL[[#This Row],[RULENAME]]</f>
        <v>CP185-Vaccinia - 4th Donation</v>
      </c>
      <c r="M1337" t="str">
        <f t="shared" si="165"/>
        <v>CP185-Vaccinia - 4th Donation</v>
      </c>
      <c r="N1337" t="str">
        <f t="shared" si="166"/>
        <v>CP185-Vaccinia - 4th Donation</v>
      </c>
    </row>
    <row r="1338" spans="1:14" hidden="1" x14ac:dyDescent="0.45">
      <c r="A1338" t="str">
        <f t="shared" si="167"/>
        <v>CP185-1A_LAND_PAGE_55USD</v>
      </c>
      <c r="B1338" t="s">
        <v>188</v>
      </c>
      <c r="C1338" t="str">
        <f t="shared" si="160"/>
        <v>El Paso Dyer</v>
      </c>
      <c r="D1338" t="str">
        <f t="shared" si="161"/>
        <v>Y</v>
      </c>
      <c r="E1338" t="s">
        <v>1155</v>
      </c>
      <c r="F1338" t="str">
        <f t="shared" si="162"/>
        <v>1A_LAND_PAGE_55USD</v>
      </c>
      <c r="G1338">
        <f t="shared" si="163"/>
        <v>0</v>
      </c>
      <c r="H1338" t="s">
        <v>1131</v>
      </c>
      <c r="I1338">
        <f t="shared" si="164"/>
        <v>0</v>
      </c>
      <c r="J1338" t="s">
        <v>1074</v>
      </c>
      <c r="K1338" s="5">
        <v>55</v>
      </c>
      <c r="L1338" t="str">
        <f>Table_DataFromNL[[#This Row],[PROFILECODE]]&amp;"-"&amp;Table_DataFromNL[[#This Row],[RULENAME]]</f>
        <v>CP185-1A_LAND_PAGE_55USD</v>
      </c>
      <c r="M1338" t="e">
        <f t="shared" si="165"/>
        <v>#N/A</v>
      </c>
      <c r="N1338" t="e">
        <f t="shared" si="166"/>
        <v>#N/A</v>
      </c>
    </row>
    <row r="1339" spans="1:14" hidden="1" x14ac:dyDescent="0.45">
      <c r="A1339" t="str">
        <f t="shared" si="167"/>
        <v>CP185-1B_KEDLeague_Promo_5USD</v>
      </c>
      <c r="B1339" t="s">
        <v>188</v>
      </c>
      <c r="C1339" t="str">
        <f t="shared" si="160"/>
        <v>El Paso Dyer</v>
      </c>
      <c r="D1339" t="str">
        <f t="shared" si="161"/>
        <v>Y</v>
      </c>
      <c r="E1339" t="s">
        <v>1155</v>
      </c>
      <c r="F1339" t="str">
        <f t="shared" si="162"/>
        <v>1B_KEDLeague_Promo_5USD</v>
      </c>
      <c r="G1339">
        <f t="shared" si="163"/>
        <v>0</v>
      </c>
      <c r="H1339" t="s">
        <v>1073</v>
      </c>
      <c r="I1339">
        <f t="shared" si="164"/>
        <v>0</v>
      </c>
      <c r="J1339" t="s">
        <v>1074</v>
      </c>
      <c r="K1339" s="5">
        <v>5</v>
      </c>
      <c r="L1339" t="str">
        <f>Table_DataFromNL[[#This Row],[PROFILECODE]]&amp;"-"&amp;Table_DataFromNL[[#This Row],[RULENAME]]</f>
        <v>CP185-1B_KEDLeague_Promo_5USD</v>
      </c>
      <c r="M1339" t="e">
        <f t="shared" si="165"/>
        <v>#N/A</v>
      </c>
      <c r="N1339" t="e">
        <f t="shared" si="166"/>
        <v>#N/A</v>
      </c>
    </row>
    <row r="1340" spans="1:14" hidden="1" x14ac:dyDescent="0.45">
      <c r="A1340" t="str">
        <f t="shared" si="167"/>
        <v>CP185-Anthrax Booster Immunization</v>
      </c>
      <c r="B1340" t="s">
        <v>188</v>
      </c>
      <c r="C1340" t="str">
        <f t="shared" si="160"/>
        <v>El Paso Dyer</v>
      </c>
      <c r="D1340" t="str">
        <f t="shared" si="161"/>
        <v>Y</v>
      </c>
      <c r="E1340" t="s">
        <v>1155</v>
      </c>
      <c r="F1340" t="str">
        <f t="shared" si="162"/>
        <v>Anthrax Booster Immunization</v>
      </c>
      <c r="G1340" t="str">
        <f t="shared" si="163"/>
        <v>Specialty</v>
      </c>
      <c r="H1340" t="s">
        <v>985</v>
      </c>
      <c r="I1340">
        <f t="shared" si="164"/>
        <v>0</v>
      </c>
      <c r="J1340" t="s">
        <v>1074</v>
      </c>
      <c r="K1340" s="5">
        <v>200</v>
      </c>
      <c r="L1340" t="str">
        <f>Table_DataFromNL[[#This Row],[PROFILECODE]]&amp;"-"&amp;Table_DataFromNL[[#This Row],[RULENAME]]</f>
        <v>CP185-Anthrax Booster Immunization</v>
      </c>
      <c r="M1340" t="str">
        <f t="shared" si="165"/>
        <v>CP185-Anthrax Booster Immunization</v>
      </c>
      <c r="N1340" t="str">
        <f t="shared" si="166"/>
        <v>CP185-Anthrax Booster Immunization</v>
      </c>
    </row>
    <row r="1341" spans="1:14" hidden="1" x14ac:dyDescent="0.45">
      <c r="A1341" t="str">
        <f t="shared" si="167"/>
        <v>CP185-Anthrax P1 (1 Month Priming) Imm</v>
      </c>
      <c r="B1341" t="s">
        <v>188</v>
      </c>
      <c r="C1341" t="str">
        <f t="shared" si="160"/>
        <v>El Paso Dyer</v>
      </c>
      <c r="D1341" t="str">
        <f t="shared" si="161"/>
        <v>Y</v>
      </c>
      <c r="E1341" t="s">
        <v>1155</v>
      </c>
      <c r="F1341" t="str">
        <f t="shared" si="162"/>
        <v>Anthrax P1 (1 Month Priming) Imm</v>
      </c>
      <c r="G1341" t="str">
        <f t="shared" si="163"/>
        <v>Specialty</v>
      </c>
      <c r="H1341" t="s">
        <v>986</v>
      </c>
      <c r="I1341">
        <f t="shared" si="164"/>
        <v>0</v>
      </c>
      <c r="J1341" t="s">
        <v>1074</v>
      </c>
      <c r="K1341" s="5">
        <v>75</v>
      </c>
      <c r="L1341" t="str">
        <f>Table_DataFromNL[[#This Row],[PROFILECODE]]&amp;"-"&amp;Table_DataFromNL[[#This Row],[RULENAME]]</f>
        <v>CP185-Anthrax P1 (1 Month Priming) Imm</v>
      </c>
      <c r="M1341" t="str">
        <f t="shared" si="165"/>
        <v>CP185-Anthrax P1 (1 Month Priming) Imm</v>
      </c>
      <c r="N1341" t="str">
        <f t="shared" si="166"/>
        <v>CP185-Anthrax P1 (1 Month Priming) Imm</v>
      </c>
    </row>
    <row r="1342" spans="1:14" hidden="1" x14ac:dyDescent="0.45">
      <c r="A1342" t="str">
        <f t="shared" si="167"/>
        <v>CP185-Anthrax P6 (6 Month Priming) Imm</v>
      </c>
      <c r="B1342" t="s">
        <v>188</v>
      </c>
      <c r="C1342" t="str">
        <f t="shared" si="160"/>
        <v>El Paso Dyer</v>
      </c>
      <c r="D1342" t="str">
        <f t="shared" si="161"/>
        <v>Y</v>
      </c>
      <c r="E1342" t="s">
        <v>1155</v>
      </c>
      <c r="F1342" t="str">
        <f t="shared" si="162"/>
        <v>Anthrax P6 (6 Month Priming) Imm</v>
      </c>
      <c r="G1342" t="str">
        <f t="shared" si="163"/>
        <v>Specialty</v>
      </c>
      <c r="H1342" t="s">
        <v>987</v>
      </c>
      <c r="I1342">
        <f t="shared" si="164"/>
        <v>0</v>
      </c>
      <c r="J1342" t="s">
        <v>1074</v>
      </c>
      <c r="K1342" s="5">
        <v>125</v>
      </c>
      <c r="L1342" t="str">
        <f>Table_DataFromNL[[#This Row],[PROFILECODE]]&amp;"-"&amp;Table_DataFromNL[[#This Row],[RULENAME]]</f>
        <v>CP185-Anthrax P6 (6 Month Priming) Imm</v>
      </c>
      <c r="M1342" t="str">
        <f t="shared" si="165"/>
        <v>CP185-Anthrax P6 (6 Month Priming) Imm</v>
      </c>
      <c r="N1342" t="str">
        <f t="shared" si="166"/>
        <v>CP185-Anthrax P6 (6 Month Priming) Imm</v>
      </c>
    </row>
    <row r="1343" spans="1:14" hidden="1" x14ac:dyDescent="0.45">
      <c r="A1343" t="str">
        <f t="shared" si="167"/>
        <v>CP185-Anthrax PO (Day 0 Priming) Immun</v>
      </c>
      <c r="B1343" t="s">
        <v>188</v>
      </c>
      <c r="C1343" t="str">
        <f t="shared" si="160"/>
        <v>El Paso Dyer</v>
      </c>
      <c r="D1343" t="str">
        <f t="shared" si="161"/>
        <v>Y</v>
      </c>
      <c r="E1343" t="s">
        <v>1155</v>
      </c>
      <c r="F1343" t="str">
        <f t="shared" si="162"/>
        <v>Anthrax PO (Day 0 Priming) Immun</v>
      </c>
      <c r="G1343" t="str">
        <f t="shared" si="163"/>
        <v>Specialty</v>
      </c>
      <c r="H1343" t="s">
        <v>988</v>
      </c>
      <c r="I1343">
        <f t="shared" si="164"/>
        <v>0</v>
      </c>
      <c r="J1343" t="s">
        <v>1074</v>
      </c>
      <c r="K1343" s="5">
        <v>25</v>
      </c>
      <c r="L1343" t="str">
        <f>Table_DataFromNL[[#This Row],[PROFILECODE]]&amp;"-"&amp;Table_DataFromNL[[#This Row],[RULENAME]]</f>
        <v>CP185-Anthrax PO (Day 0 Priming) Immun</v>
      </c>
      <c r="M1343" t="str">
        <f t="shared" si="165"/>
        <v>CP185-Anthrax PO (Day 0 Priming) Immun</v>
      </c>
      <c r="N1343" t="str">
        <f t="shared" si="166"/>
        <v>CP185-Anthrax PO (Day 0 Priming) Immun</v>
      </c>
    </row>
    <row r="1344" spans="1:14" hidden="1" x14ac:dyDescent="0.45">
      <c r="A1344" t="str">
        <f t="shared" si="167"/>
        <v>CP185-Anthrax Referral</v>
      </c>
      <c r="B1344" t="s">
        <v>188</v>
      </c>
      <c r="C1344" t="str">
        <f t="shared" si="160"/>
        <v>El Paso Dyer</v>
      </c>
      <c r="D1344" t="str">
        <f t="shared" si="161"/>
        <v>Y</v>
      </c>
      <c r="E1344" t="s">
        <v>1155</v>
      </c>
      <c r="F1344" t="str">
        <f t="shared" si="162"/>
        <v>Anthrax Referral</v>
      </c>
      <c r="G1344" t="str">
        <f t="shared" si="163"/>
        <v>Specialty</v>
      </c>
      <c r="H1344" t="s">
        <v>989</v>
      </c>
      <c r="I1344">
        <f t="shared" si="164"/>
        <v>0</v>
      </c>
      <c r="J1344" t="s">
        <v>1074</v>
      </c>
      <c r="K1344" s="5">
        <v>100</v>
      </c>
      <c r="L1344" t="str">
        <f>Table_DataFromNL[[#This Row],[PROFILECODE]]&amp;"-"&amp;Table_DataFromNL[[#This Row],[RULENAME]]</f>
        <v>CP185-Anthrax Referral</v>
      </c>
      <c r="M1344" t="str">
        <f t="shared" si="165"/>
        <v>CP185-Anthrax Referral</v>
      </c>
      <c r="N1344" t="str">
        <f t="shared" si="166"/>
        <v>CP185-Anthrax Referral</v>
      </c>
    </row>
    <row r="1345" spans="1:14" hidden="1" x14ac:dyDescent="0.45">
      <c r="A1345" t="str">
        <f t="shared" si="167"/>
        <v>CP185-CALL_10</v>
      </c>
      <c r="B1345" t="s">
        <v>188</v>
      </c>
      <c r="C1345" t="str">
        <f t="shared" si="160"/>
        <v>El Paso Dyer</v>
      </c>
      <c r="D1345" t="str">
        <f t="shared" si="161"/>
        <v>Y</v>
      </c>
      <c r="E1345" t="s">
        <v>1155</v>
      </c>
      <c r="F1345" t="str">
        <f t="shared" si="162"/>
        <v>CALL_10</v>
      </c>
      <c r="G1345">
        <f t="shared" si="163"/>
        <v>0</v>
      </c>
      <c r="H1345" t="s">
        <v>1075</v>
      </c>
      <c r="I1345">
        <f t="shared" si="164"/>
        <v>0</v>
      </c>
      <c r="J1345" t="s">
        <v>1074</v>
      </c>
      <c r="K1345" s="5">
        <v>10</v>
      </c>
      <c r="L1345" t="str">
        <f>Table_DataFromNL[[#This Row],[PROFILECODE]]&amp;"-"&amp;Table_DataFromNL[[#This Row],[RULENAME]]</f>
        <v>CP185-CALL_10</v>
      </c>
      <c r="M1345" t="e">
        <f t="shared" si="165"/>
        <v>#N/A</v>
      </c>
      <c r="N1345" t="e">
        <f t="shared" si="166"/>
        <v>#N/A</v>
      </c>
    </row>
    <row r="1346" spans="1:14" hidden="1" x14ac:dyDescent="0.45">
      <c r="A1346" t="str">
        <f t="shared" si="167"/>
        <v>CP185-CALL_15</v>
      </c>
      <c r="B1346" t="s">
        <v>188</v>
      </c>
      <c r="C1346" t="str">
        <f t="shared" ref="C1346:C1409" si="168">VLOOKUP(B1346,CenterLU,2,FALSE)</f>
        <v>El Paso Dyer</v>
      </c>
      <c r="D1346" t="str">
        <f t="shared" ref="D1346:D1409" si="169">VLOOKUP(B1346,CenterLU,3,FALSE)</f>
        <v>Y</v>
      </c>
      <c r="E1346" t="s">
        <v>1155</v>
      </c>
      <c r="F1346" t="str">
        <f t="shared" ref="F1346:F1409" si="170">IF(VLOOKUP(H1346,RULENAMELU,3,FALSE)=0,H1346,VLOOKUP(H1346,RULENAMELU,3,FALSE))</f>
        <v>CALL_15</v>
      </c>
      <c r="G1346">
        <f t="shared" ref="G1346:G1409" si="171">VLOOKUP(H1346,RULENAMELU,4,FALSE)</f>
        <v>0</v>
      </c>
      <c r="H1346" t="s">
        <v>1076</v>
      </c>
      <c r="I1346">
        <f t="shared" ref="I1346:I1409" si="172">VLOOKUP(H1346,RULENAMELU,5,FALSE)</f>
        <v>0</v>
      </c>
      <c r="J1346" t="s">
        <v>1074</v>
      </c>
      <c r="K1346" s="5">
        <v>15</v>
      </c>
      <c r="L1346" t="str">
        <f>Table_DataFromNL[[#This Row],[PROFILECODE]]&amp;"-"&amp;Table_DataFromNL[[#This Row],[RULENAME]]</f>
        <v>CP185-CALL_15</v>
      </c>
      <c r="M1346" t="e">
        <f t="shared" ref="M1346:M1409" si="173">IFERROR(VLOOKUP(A1346,PaychangesLU,1,FALSE),VLOOKUP(A1346,SpecialtyCheckLU,1,FALSE))</f>
        <v>#N/A</v>
      </c>
      <c r="N1346" t="e">
        <f t="shared" ref="N1346:N1409" si="174">VLOOKUP(A1346,SpecialtyCheckLU,1,FALSE)</f>
        <v>#N/A</v>
      </c>
    </row>
    <row r="1347" spans="1:14" hidden="1" x14ac:dyDescent="0.45">
      <c r="A1347" t="str">
        <f t="shared" ref="A1347:A1410" si="175">B1347&amp;"-"&amp;F1347</f>
        <v>CP185-CALL_25</v>
      </c>
      <c r="B1347" t="s">
        <v>188</v>
      </c>
      <c r="C1347" t="str">
        <f t="shared" si="168"/>
        <v>El Paso Dyer</v>
      </c>
      <c r="D1347" t="str">
        <f t="shared" si="169"/>
        <v>Y</v>
      </c>
      <c r="E1347" t="s">
        <v>1155</v>
      </c>
      <c r="F1347" t="str">
        <f t="shared" si="170"/>
        <v>CALL_25</v>
      </c>
      <c r="G1347">
        <f t="shared" si="171"/>
        <v>0</v>
      </c>
      <c r="H1347" t="s">
        <v>1077</v>
      </c>
      <c r="I1347">
        <f t="shared" si="172"/>
        <v>0</v>
      </c>
      <c r="J1347" t="s">
        <v>1074</v>
      </c>
      <c r="K1347" s="5">
        <v>25</v>
      </c>
      <c r="L1347" t="str">
        <f>Table_DataFromNL[[#This Row],[PROFILECODE]]&amp;"-"&amp;Table_DataFromNL[[#This Row],[RULENAME]]</f>
        <v>CP185-CALL_25</v>
      </c>
      <c r="M1347" t="e">
        <f t="shared" si="173"/>
        <v>#N/A</v>
      </c>
      <c r="N1347" t="e">
        <f t="shared" si="174"/>
        <v>#N/A</v>
      </c>
    </row>
    <row r="1348" spans="1:14" hidden="1" x14ac:dyDescent="0.45">
      <c r="A1348" t="str">
        <f t="shared" si="175"/>
        <v>CP185-CALL_5</v>
      </c>
      <c r="B1348" t="s">
        <v>188</v>
      </c>
      <c r="C1348" t="str">
        <f t="shared" si="168"/>
        <v>El Paso Dyer</v>
      </c>
      <c r="D1348" t="str">
        <f t="shared" si="169"/>
        <v>Y</v>
      </c>
      <c r="E1348" t="s">
        <v>1155</v>
      </c>
      <c r="F1348" t="str">
        <f t="shared" si="170"/>
        <v>CALL_5</v>
      </c>
      <c r="G1348">
        <f t="shared" si="171"/>
        <v>0</v>
      </c>
      <c r="H1348" t="s">
        <v>1078</v>
      </c>
      <c r="I1348">
        <f t="shared" si="172"/>
        <v>0</v>
      </c>
      <c r="J1348" t="s">
        <v>1074</v>
      </c>
      <c r="K1348" s="5">
        <v>5</v>
      </c>
      <c r="L1348" t="str">
        <f>Table_DataFromNL[[#This Row],[PROFILECODE]]&amp;"-"&amp;Table_DataFromNL[[#This Row],[RULENAME]]</f>
        <v>CP185-CALL_5</v>
      </c>
      <c r="M1348" t="e">
        <f t="shared" si="173"/>
        <v>#N/A</v>
      </c>
      <c r="N1348" t="e">
        <f t="shared" si="174"/>
        <v>#N/A</v>
      </c>
    </row>
    <row r="1349" spans="1:14" hidden="1" x14ac:dyDescent="0.45">
      <c r="A1349" t="str">
        <f t="shared" si="175"/>
        <v>CP185-Community</v>
      </c>
      <c r="B1349" t="s">
        <v>188</v>
      </c>
      <c r="C1349" t="str">
        <f t="shared" si="168"/>
        <v>El Paso Dyer</v>
      </c>
      <c r="D1349" t="str">
        <f t="shared" si="169"/>
        <v>Y</v>
      </c>
      <c r="E1349" t="s">
        <v>1155</v>
      </c>
      <c r="F1349" t="str">
        <f t="shared" si="170"/>
        <v>Community</v>
      </c>
      <c r="G1349">
        <f t="shared" si="171"/>
        <v>0</v>
      </c>
      <c r="H1349" t="s">
        <v>1080</v>
      </c>
      <c r="I1349">
        <f t="shared" si="172"/>
        <v>0</v>
      </c>
      <c r="J1349" t="s">
        <v>1074</v>
      </c>
      <c r="K1349" s="5">
        <v>5</v>
      </c>
      <c r="L1349" t="str">
        <f>Table_DataFromNL[[#This Row],[PROFILECODE]]&amp;"-"&amp;Table_DataFromNL[[#This Row],[RULENAME]]</f>
        <v>CP185-Community</v>
      </c>
      <c r="M1349" t="e">
        <f t="shared" si="173"/>
        <v>#N/A</v>
      </c>
      <c r="N1349" t="e">
        <f t="shared" si="174"/>
        <v>#N/A</v>
      </c>
    </row>
    <row r="1350" spans="1:14" hidden="1" x14ac:dyDescent="0.45">
      <c r="A1350" t="str">
        <f t="shared" si="175"/>
        <v>CP185-EMPLOYEE_BONUS_8MONTH_80USD</v>
      </c>
      <c r="B1350" t="s">
        <v>188</v>
      </c>
      <c r="C1350" t="str">
        <f t="shared" si="168"/>
        <v>El Paso Dyer</v>
      </c>
      <c r="D1350" t="str">
        <f t="shared" si="169"/>
        <v>Y</v>
      </c>
      <c r="E1350" t="s">
        <v>1155</v>
      </c>
      <c r="F1350" t="str">
        <f t="shared" si="170"/>
        <v>EMPLOYEE_BONUS_8MONTH_80USD</v>
      </c>
      <c r="G1350">
        <f t="shared" si="171"/>
        <v>0</v>
      </c>
      <c r="H1350" t="s">
        <v>1084</v>
      </c>
      <c r="I1350">
        <f t="shared" si="172"/>
        <v>0</v>
      </c>
      <c r="J1350" t="s">
        <v>1074</v>
      </c>
      <c r="K1350" s="5">
        <v>80</v>
      </c>
      <c r="L1350" t="str">
        <f>Table_DataFromNL[[#This Row],[PROFILECODE]]&amp;"-"&amp;Table_DataFromNL[[#This Row],[RULENAME]]</f>
        <v>CP185-EMPLOYEE_BONUS_8MONTH_80USD</v>
      </c>
      <c r="M1350" t="e">
        <f t="shared" si="173"/>
        <v>#N/A</v>
      </c>
      <c r="N1350" t="e">
        <f t="shared" si="174"/>
        <v>#N/A</v>
      </c>
    </row>
    <row r="1351" spans="1:14" hidden="1" x14ac:dyDescent="0.45">
      <c r="A1351" t="str">
        <f t="shared" si="175"/>
        <v>CP185-HANGER_RECRUIT_5USD_once</v>
      </c>
      <c r="B1351" t="s">
        <v>188</v>
      </c>
      <c r="C1351" t="str">
        <f t="shared" si="168"/>
        <v>El Paso Dyer</v>
      </c>
      <c r="D1351" t="str">
        <f t="shared" si="169"/>
        <v>Y</v>
      </c>
      <c r="E1351" t="s">
        <v>1155</v>
      </c>
      <c r="F1351" t="str">
        <f t="shared" si="170"/>
        <v>HANGER_RECRUIT_5USD_once</v>
      </c>
      <c r="G1351">
        <f t="shared" si="171"/>
        <v>0</v>
      </c>
      <c r="H1351" t="s">
        <v>1085</v>
      </c>
      <c r="I1351">
        <f t="shared" si="172"/>
        <v>0</v>
      </c>
      <c r="J1351" t="s">
        <v>1074</v>
      </c>
      <c r="K1351" s="5">
        <v>5</v>
      </c>
      <c r="L1351" t="str">
        <f>Table_DataFromNL[[#This Row],[PROFILECODE]]&amp;"-"&amp;Table_DataFromNL[[#This Row],[RULENAME]]</f>
        <v>CP185-HANGER_RECRUIT_5USD_once</v>
      </c>
      <c r="M1351" t="e">
        <f t="shared" si="173"/>
        <v>#N/A</v>
      </c>
      <c r="N1351" t="e">
        <f t="shared" si="174"/>
        <v>#N/A</v>
      </c>
    </row>
    <row r="1352" spans="1:14" hidden="1" x14ac:dyDescent="0.45">
      <c r="A1352" t="str">
        <f t="shared" si="175"/>
        <v>CP185-Inconv Fee $20-$50-Comment Req'd</v>
      </c>
      <c r="B1352" t="s">
        <v>188</v>
      </c>
      <c r="C1352" t="str">
        <f t="shared" si="168"/>
        <v>El Paso Dyer</v>
      </c>
      <c r="D1352" t="str">
        <f t="shared" si="169"/>
        <v>Y</v>
      </c>
      <c r="E1352" t="s">
        <v>1155</v>
      </c>
      <c r="F1352" t="str">
        <f t="shared" si="170"/>
        <v>Inconv Fee $20-$50-Comment Req'd</v>
      </c>
      <c r="G1352">
        <f t="shared" si="171"/>
        <v>0</v>
      </c>
      <c r="H1352" t="s">
        <v>1088</v>
      </c>
      <c r="I1352">
        <f t="shared" si="172"/>
        <v>0</v>
      </c>
      <c r="J1352" t="s">
        <v>1074</v>
      </c>
      <c r="K1352" s="5">
        <v>50</v>
      </c>
      <c r="L1352" t="str">
        <f>Table_DataFromNL[[#This Row],[PROFILECODE]]&amp;"-"&amp;Table_DataFromNL[[#This Row],[RULENAME]]</f>
        <v>CP185-Inconv Fee $20-$50-Comment Req'd</v>
      </c>
      <c r="M1352" t="e">
        <f t="shared" si="173"/>
        <v>#N/A</v>
      </c>
      <c r="N1352" t="e">
        <f t="shared" si="174"/>
        <v>#N/A</v>
      </c>
    </row>
    <row r="1353" spans="1:14" hidden="1" x14ac:dyDescent="0.45">
      <c r="A1353" t="str">
        <f t="shared" si="175"/>
        <v>CP185-Inconv Fee $5-$20-Comment Req'd</v>
      </c>
      <c r="B1353" t="s">
        <v>188</v>
      </c>
      <c r="C1353" t="str">
        <f t="shared" si="168"/>
        <v>El Paso Dyer</v>
      </c>
      <c r="D1353" t="str">
        <f t="shared" si="169"/>
        <v>Y</v>
      </c>
      <c r="E1353" t="s">
        <v>1155</v>
      </c>
      <c r="F1353" t="str">
        <f t="shared" si="170"/>
        <v>Inconv Fee $5-$20-Comment Req'd</v>
      </c>
      <c r="G1353">
        <f t="shared" si="171"/>
        <v>0</v>
      </c>
      <c r="H1353" t="s">
        <v>1089</v>
      </c>
      <c r="I1353">
        <f t="shared" si="172"/>
        <v>0</v>
      </c>
      <c r="J1353" t="s">
        <v>1074</v>
      </c>
      <c r="K1353" s="5">
        <v>20</v>
      </c>
      <c r="L1353" t="str">
        <f>Table_DataFromNL[[#This Row],[PROFILECODE]]&amp;"-"&amp;Table_DataFromNL[[#This Row],[RULENAME]]</f>
        <v>CP185-Inconv Fee $5-$20-Comment Req'd</v>
      </c>
      <c r="M1353" t="e">
        <f t="shared" si="173"/>
        <v>#N/A</v>
      </c>
      <c r="N1353" t="e">
        <f t="shared" si="174"/>
        <v>#N/A</v>
      </c>
    </row>
    <row r="1354" spans="1:14" hidden="1" x14ac:dyDescent="0.45">
      <c r="A1354" t="str">
        <f t="shared" si="175"/>
        <v>CP185-Inconv Fee$50-$100-Comment Req'd</v>
      </c>
      <c r="B1354" t="s">
        <v>188</v>
      </c>
      <c r="C1354" t="str">
        <f t="shared" si="168"/>
        <v>El Paso Dyer</v>
      </c>
      <c r="D1354" t="str">
        <f t="shared" si="169"/>
        <v>Y</v>
      </c>
      <c r="E1354" t="s">
        <v>1155</v>
      </c>
      <c r="F1354" t="str">
        <f t="shared" si="170"/>
        <v>Inconv Fee$50-$100-Comment Req'd</v>
      </c>
      <c r="G1354">
        <f t="shared" si="171"/>
        <v>0</v>
      </c>
      <c r="H1354" t="s">
        <v>1090</v>
      </c>
      <c r="I1354">
        <f t="shared" si="172"/>
        <v>0</v>
      </c>
      <c r="J1354" t="s">
        <v>1074</v>
      </c>
      <c r="K1354" s="5">
        <v>100</v>
      </c>
      <c r="L1354" t="str">
        <f>Table_DataFromNL[[#This Row],[PROFILECODE]]&amp;"-"&amp;Table_DataFromNL[[#This Row],[RULENAME]]</f>
        <v>CP185-Inconv Fee$50-$100-Comment Req'd</v>
      </c>
      <c r="M1354" t="e">
        <f t="shared" si="173"/>
        <v>#N/A</v>
      </c>
      <c r="N1354" t="e">
        <f t="shared" si="174"/>
        <v>#N/A</v>
      </c>
    </row>
    <row r="1355" spans="1:14" hidden="1" x14ac:dyDescent="0.45">
      <c r="A1355" t="str">
        <f t="shared" si="175"/>
        <v>CP185-MONDAY_COUPON_RETENTION_10_once</v>
      </c>
      <c r="B1355" t="s">
        <v>188</v>
      </c>
      <c r="C1355" t="str">
        <f t="shared" si="168"/>
        <v>El Paso Dyer</v>
      </c>
      <c r="D1355" t="str">
        <f t="shared" si="169"/>
        <v>Y</v>
      </c>
      <c r="E1355" t="s">
        <v>1155</v>
      </c>
      <c r="F1355" t="str">
        <f t="shared" si="170"/>
        <v>MONDAY_COUPON_RETENTION_10_once</v>
      </c>
      <c r="G1355">
        <f t="shared" si="171"/>
        <v>0</v>
      </c>
      <c r="H1355" t="s">
        <v>1138</v>
      </c>
      <c r="I1355">
        <f t="shared" si="172"/>
        <v>0</v>
      </c>
      <c r="J1355" t="s">
        <v>1074</v>
      </c>
      <c r="K1355" s="5">
        <v>10</v>
      </c>
      <c r="L1355" t="str">
        <f>Table_DataFromNL[[#This Row],[PROFILECODE]]&amp;"-"&amp;Table_DataFromNL[[#This Row],[RULENAME]]</f>
        <v>CP185-MONDAY_COUPON_RETENTION_10_once</v>
      </c>
      <c r="M1355" t="e">
        <f t="shared" si="173"/>
        <v>#N/A</v>
      </c>
      <c r="N1355" t="e">
        <f t="shared" si="174"/>
        <v>#N/A</v>
      </c>
    </row>
    <row r="1356" spans="1:14" hidden="1" x14ac:dyDescent="0.45">
      <c r="A1356" t="str">
        <f t="shared" si="175"/>
        <v>CP185-NSP_ LAPSEDONOR_50_Twice</v>
      </c>
      <c r="B1356" t="s">
        <v>188</v>
      </c>
      <c r="C1356" t="str">
        <f t="shared" si="168"/>
        <v>El Paso Dyer</v>
      </c>
      <c r="D1356" t="str">
        <f t="shared" si="169"/>
        <v>Y</v>
      </c>
      <c r="E1356" t="s">
        <v>1155</v>
      </c>
      <c r="F1356" t="str">
        <f t="shared" si="170"/>
        <v>NSP_ LAPSEDONOR_50_Twice</v>
      </c>
      <c r="G1356">
        <f t="shared" si="171"/>
        <v>0</v>
      </c>
      <c r="H1356" t="s">
        <v>1091</v>
      </c>
      <c r="I1356">
        <f t="shared" si="172"/>
        <v>0</v>
      </c>
      <c r="J1356" t="s">
        <v>1074</v>
      </c>
      <c r="K1356" s="5">
        <v>50</v>
      </c>
      <c r="L1356" t="str">
        <f>Table_DataFromNL[[#This Row],[PROFILECODE]]&amp;"-"&amp;Table_DataFromNL[[#This Row],[RULENAME]]</f>
        <v>CP185-NSP_ LAPSEDONOR_50_Twice</v>
      </c>
      <c r="M1356" t="e">
        <f t="shared" si="173"/>
        <v>#N/A</v>
      </c>
      <c r="N1356" t="e">
        <f t="shared" si="174"/>
        <v>#N/A</v>
      </c>
    </row>
    <row r="1357" spans="1:14" hidden="1" x14ac:dyDescent="0.45">
      <c r="A1357" t="str">
        <f t="shared" si="175"/>
        <v>CP185-NSP_LD_25_2X</v>
      </c>
      <c r="B1357" t="s">
        <v>188</v>
      </c>
      <c r="C1357" t="str">
        <f t="shared" si="168"/>
        <v>El Paso Dyer</v>
      </c>
      <c r="D1357" t="str">
        <f t="shared" si="169"/>
        <v>Y</v>
      </c>
      <c r="E1357" t="s">
        <v>1155</v>
      </c>
      <c r="F1357" t="str">
        <f t="shared" si="170"/>
        <v>NSP_LD_25_2X</v>
      </c>
      <c r="G1357">
        <f t="shared" si="171"/>
        <v>0</v>
      </c>
      <c r="H1357" t="s">
        <v>1092</v>
      </c>
      <c r="I1357">
        <f t="shared" si="172"/>
        <v>0</v>
      </c>
      <c r="J1357" t="s">
        <v>1074</v>
      </c>
      <c r="K1357" s="5">
        <v>25</v>
      </c>
      <c r="L1357" t="str">
        <f>Table_DataFromNL[[#This Row],[PROFILECODE]]&amp;"-"&amp;Table_DataFromNL[[#This Row],[RULENAME]]</f>
        <v>CP185-NSP_LD_25_2X</v>
      </c>
      <c r="M1357" t="e">
        <f t="shared" si="173"/>
        <v>#N/A</v>
      </c>
      <c r="N1357" t="e">
        <f t="shared" si="174"/>
        <v>#N/A</v>
      </c>
    </row>
    <row r="1358" spans="1:14" hidden="1" x14ac:dyDescent="0.45">
      <c r="A1358" t="str">
        <f t="shared" si="175"/>
        <v>CP185-NSP_LD_50_1X</v>
      </c>
      <c r="B1358" t="s">
        <v>188</v>
      </c>
      <c r="C1358" t="str">
        <f t="shared" si="168"/>
        <v>El Paso Dyer</v>
      </c>
      <c r="D1358" t="str">
        <f t="shared" si="169"/>
        <v>Y</v>
      </c>
      <c r="E1358" t="s">
        <v>1155</v>
      </c>
      <c r="F1358" t="str">
        <f t="shared" si="170"/>
        <v>NSP_LD_50_1X</v>
      </c>
      <c r="G1358">
        <f t="shared" si="171"/>
        <v>0</v>
      </c>
      <c r="H1358" t="s">
        <v>1093</v>
      </c>
      <c r="I1358">
        <f t="shared" si="172"/>
        <v>0</v>
      </c>
      <c r="J1358" t="s">
        <v>1074</v>
      </c>
      <c r="K1358" s="5">
        <v>50</v>
      </c>
      <c r="L1358" t="str">
        <f>Table_DataFromNL[[#This Row],[PROFILECODE]]&amp;"-"&amp;Table_DataFromNL[[#This Row],[RULENAME]]</f>
        <v>CP185-NSP_LD_50_1X</v>
      </c>
      <c r="M1358" t="e">
        <f t="shared" si="173"/>
        <v>#N/A</v>
      </c>
      <c r="N1358" t="e">
        <f t="shared" si="174"/>
        <v>#N/A</v>
      </c>
    </row>
    <row r="1359" spans="1:14" hidden="1" x14ac:dyDescent="0.45">
      <c r="A1359" t="str">
        <f t="shared" si="175"/>
        <v>CP185-NSP_ORPHAN_100_once</v>
      </c>
      <c r="B1359" t="s">
        <v>188</v>
      </c>
      <c r="C1359" t="str">
        <f t="shared" si="168"/>
        <v>El Paso Dyer</v>
      </c>
      <c r="D1359" t="str">
        <f t="shared" si="169"/>
        <v>Y</v>
      </c>
      <c r="E1359" t="s">
        <v>1155</v>
      </c>
      <c r="F1359" t="str">
        <f t="shared" si="170"/>
        <v>NSP_ORPHAN_100_once</v>
      </c>
      <c r="G1359">
        <f t="shared" si="171"/>
        <v>0</v>
      </c>
      <c r="H1359" t="s">
        <v>1094</v>
      </c>
      <c r="I1359">
        <f t="shared" si="172"/>
        <v>0</v>
      </c>
      <c r="J1359" t="s">
        <v>1074</v>
      </c>
      <c r="K1359" s="5">
        <v>100</v>
      </c>
      <c r="L1359" t="str">
        <f>Table_DataFromNL[[#This Row],[PROFILECODE]]&amp;"-"&amp;Table_DataFromNL[[#This Row],[RULENAME]]</f>
        <v>CP185-NSP_ORPHAN_100_once</v>
      </c>
      <c r="M1359" t="e">
        <f t="shared" si="173"/>
        <v>#N/A</v>
      </c>
      <c r="N1359" t="e">
        <f t="shared" si="174"/>
        <v>#N/A</v>
      </c>
    </row>
    <row r="1360" spans="1:14" hidden="1" x14ac:dyDescent="0.45">
      <c r="A1360" t="str">
        <f t="shared" si="175"/>
        <v>CP185-Referral - Vaccinia</v>
      </c>
      <c r="B1360" t="s">
        <v>188</v>
      </c>
      <c r="C1360" t="str">
        <f t="shared" si="168"/>
        <v>El Paso Dyer</v>
      </c>
      <c r="D1360" t="str">
        <f t="shared" si="169"/>
        <v>Y</v>
      </c>
      <c r="E1360" t="s">
        <v>1155</v>
      </c>
      <c r="F1360" t="str">
        <f t="shared" si="170"/>
        <v>Referral - Vaccinia</v>
      </c>
      <c r="G1360">
        <f t="shared" si="171"/>
        <v>0</v>
      </c>
      <c r="H1360" t="s">
        <v>1135</v>
      </c>
      <c r="I1360">
        <f t="shared" si="172"/>
        <v>0</v>
      </c>
      <c r="J1360" t="s">
        <v>1074</v>
      </c>
      <c r="K1360" s="5">
        <v>200</v>
      </c>
      <c r="L1360" t="str">
        <f>Table_DataFromNL[[#This Row],[PROFILECODE]]&amp;"-"&amp;Table_DataFromNL[[#This Row],[RULENAME]]</f>
        <v>CP185-Referral - Vaccinia</v>
      </c>
      <c r="M1360" t="e">
        <f t="shared" si="173"/>
        <v>#N/A</v>
      </c>
      <c r="N1360" t="e">
        <f t="shared" si="174"/>
        <v>#N/A</v>
      </c>
    </row>
    <row r="1361" spans="1:14" hidden="1" x14ac:dyDescent="0.45">
      <c r="A1361" t="str">
        <f t="shared" si="175"/>
        <v>CP185-Restick</v>
      </c>
      <c r="B1361" t="s">
        <v>188</v>
      </c>
      <c r="C1361" t="str">
        <f t="shared" si="168"/>
        <v>El Paso Dyer</v>
      </c>
      <c r="D1361" t="str">
        <f t="shared" si="169"/>
        <v>Y</v>
      </c>
      <c r="E1361" t="s">
        <v>1155</v>
      </c>
      <c r="F1361" t="str">
        <f t="shared" si="170"/>
        <v>Restick</v>
      </c>
      <c r="G1361">
        <f t="shared" si="171"/>
        <v>0</v>
      </c>
      <c r="H1361" t="s">
        <v>1096</v>
      </c>
      <c r="I1361">
        <f t="shared" si="172"/>
        <v>0</v>
      </c>
      <c r="J1361" t="s">
        <v>1074</v>
      </c>
      <c r="K1361" s="5">
        <v>5</v>
      </c>
      <c r="L1361" t="str">
        <f>Table_DataFromNL[[#This Row],[PROFILECODE]]&amp;"-"&amp;Table_DataFromNL[[#This Row],[RULENAME]]</f>
        <v>CP185-Restick</v>
      </c>
      <c r="M1361" t="e">
        <f t="shared" si="173"/>
        <v>#N/A</v>
      </c>
      <c r="N1361" t="e">
        <f t="shared" si="174"/>
        <v>#N/A</v>
      </c>
    </row>
    <row r="1362" spans="1:14" hidden="1" x14ac:dyDescent="0.45">
      <c r="A1362" t="str">
        <f t="shared" si="175"/>
        <v>CP185-SCRATCH_1000_USD</v>
      </c>
      <c r="B1362" t="s">
        <v>188</v>
      </c>
      <c r="C1362" t="str">
        <f t="shared" si="168"/>
        <v>El Paso Dyer</v>
      </c>
      <c r="D1362" t="str">
        <f t="shared" si="169"/>
        <v>Y</v>
      </c>
      <c r="E1362" t="s">
        <v>1155</v>
      </c>
      <c r="F1362" t="str">
        <f t="shared" si="170"/>
        <v>SCRATCH_1000_USD</v>
      </c>
      <c r="G1362">
        <f t="shared" si="171"/>
        <v>0</v>
      </c>
      <c r="H1362" t="s">
        <v>1097</v>
      </c>
      <c r="I1362">
        <f t="shared" si="172"/>
        <v>0</v>
      </c>
      <c r="J1362" t="s">
        <v>1074</v>
      </c>
      <c r="K1362" s="5">
        <v>1000</v>
      </c>
      <c r="L1362" t="str">
        <f>Table_DataFromNL[[#This Row],[PROFILECODE]]&amp;"-"&amp;Table_DataFromNL[[#This Row],[RULENAME]]</f>
        <v>CP185-SCRATCH_1000_USD</v>
      </c>
      <c r="M1362" t="e">
        <f t="shared" si="173"/>
        <v>#N/A</v>
      </c>
      <c r="N1362" t="e">
        <f t="shared" si="174"/>
        <v>#N/A</v>
      </c>
    </row>
    <row r="1363" spans="1:14" hidden="1" x14ac:dyDescent="0.45">
      <c r="A1363" t="str">
        <f t="shared" si="175"/>
        <v>CP185-SCRATCH_100_USD</v>
      </c>
      <c r="B1363" t="s">
        <v>188</v>
      </c>
      <c r="C1363" t="str">
        <f t="shared" si="168"/>
        <v>El Paso Dyer</v>
      </c>
      <c r="D1363" t="str">
        <f t="shared" si="169"/>
        <v>Y</v>
      </c>
      <c r="E1363" t="s">
        <v>1155</v>
      </c>
      <c r="F1363" t="str">
        <f t="shared" si="170"/>
        <v>SCRATCH_100_USD</v>
      </c>
      <c r="G1363">
        <f t="shared" si="171"/>
        <v>0</v>
      </c>
      <c r="H1363" t="s">
        <v>1098</v>
      </c>
      <c r="I1363">
        <f t="shared" si="172"/>
        <v>0</v>
      </c>
      <c r="J1363" t="s">
        <v>1074</v>
      </c>
      <c r="K1363" s="5">
        <v>100</v>
      </c>
      <c r="L1363" t="str">
        <f>Table_DataFromNL[[#This Row],[PROFILECODE]]&amp;"-"&amp;Table_DataFromNL[[#This Row],[RULENAME]]</f>
        <v>CP185-SCRATCH_100_USD</v>
      </c>
      <c r="M1363" t="e">
        <f t="shared" si="173"/>
        <v>#N/A</v>
      </c>
      <c r="N1363" t="e">
        <f t="shared" si="174"/>
        <v>#N/A</v>
      </c>
    </row>
    <row r="1364" spans="1:14" hidden="1" x14ac:dyDescent="0.45">
      <c r="A1364" t="str">
        <f t="shared" si="175"/>
        <v>CP185-SCRATCH_10_USD</v>
      </c>
      <c r="B1364" t="s">
        <v>188</v>
      </c>
      <c r="C1364" t="str">
        <f t="shared" si="168"/>
        <v>El Paso Dyer</v>
      </c>
      <c r="D1364" t="str">
        <f t="shared" si="169"/>
        <v>Y</v>
      </c>
      <c r="E1364" t="s">
        <v>1155</v>
      </c>
      <c r="F1364" t="str">
        <f t="shared" si="170"/>
        <v>SCRATCH_10_USD</v>
      </c>
      <c r="G1364">
        <f t="shared" si="171"/>
        <v>0</v>
      </c>
      <c r="H1364" t="s">
        <v>1099</v>
      </c>
      <c r="I1364">
        <f t="shared" si="172"/>
        <v>0</v>
      </c>
      <c r="J1364" t="s">
        <v>1074</v>
      </c>
      <c r="K1364" s="5">
        <v>10</v>
      </c>
      <c r="L1364" t="str">
        <f>Table_DataFromNL[[#This Row],[PROFILECODE]]&amp;"-"&amp;Table_DataFromNL[[#This Row],[RULENAME]]</f>
        <v>CP185-SCRATCH_10_USD</v>
      </c>
      <c r="M1364" t="e">
        <f t="shared" si="173"/>
        <v>#N/A</v>
      </c>
      <c r="N1364" t="e">
        <f t="shared" si="174"/>
        <v>#N/A</v>
      </c>
    </row>
    <row r="1365" spans="1:14" hidden="1" x14ac:dyDescent="0.45">
      <c r="A1365" t="str">
        <f t="shared" si="175"/>
        <v>CP185-SCRATCH_20_USD</v>
      </c>
      <c r="B1365" t="s">
        <v>188</v>
      </c>
      <c r="C1365" t="str">
        <f t="shared" si="168"/>
        <v>El Paso Dyer</v>
      </c>
      <c r="D1365" t="str">
        <f t="shared" si="169"/>
        <v>Y</v>
      </c>
      <c r="E1365" t="s">
        <v>1155</v>
      </c>
      <c r="F1365" t="str">
        <f t="shared" si="170"/>
        <v>SCRATCH_20_USD</v>
      </c>
      <c r="G1365">
        <f t="shared" si="171"/>
        <v>0</v>
      </c>
      <c r="H1365" t="s">
        <v>1100</v>
      </c>
      <c r="I1365">
        <f t="shared" si="172"/>
        <v>0</v>
      </c>
      <c r="J1365" t="s">
        <v>1074</v>
      </c>
      <c r="K1365" s="5">
        <v>20</v>
      </c>
      <c r="L1365" t="str">
        <f>Table_DataFromNL[[#This Row],[PROFILECODE]]&amp;"-"&amp;Table_DataFromNL[[#This Row],[RULENAME]]</f>
        <v>CP185-SCRATCH_20_USD</v>
      </c>
      <c r="M1365" t="e">
        <f t="shared" si="173"/>
        <v>#N/A</v>
      </c>
      <c r="N1365" t="e">
        <f t="shared" si="174"/>
        <v>#N/A</v>
      </c>
    </row>
    <row r="1366" spans="1:14" hidden="1" x14ac:dyDescent="0.45">
      <c r="A1366" t="str">
        <f t="shared" si="175"/>
        <v>CP185-SCRATCH_25_USD</v>
      </c>
      <c r="B1366" t="s">
        <v>188</v>
      </c>
      <c r="C1366" t="str">
        <f t="shared" si="168"/>
        <v>El Paso Dyer</v>
      </c>
      <c r="D1366" t="str">
        <f t="shared" si="169"/>
        <v>Y</v>
      </c>
      <c r="E1366" t="s">
        <v>1155</v>
      </c>
      <c r="F1366" t="str">
        <f t="shared" si="170"/>
        <v>SCRATCH_25_USD</v>
      </c>
      <c r="G1366">
        <f t="shared" si="171"/>
        <v>0</v>
      </c>
      <c r="H1366" t="s">
        <v>1101</v>
      </c>
      <c r="I1366">
        <f t="shared" si="172"/>
        <v>0</v>
      </c>
      <c r="J1366" t="s">
        <v>1074</v>
      </c>
      <c r="K1366" s="5">
        <v>25</v>
      </c>
      <c r="L1366" t="str">
        <f>Table_DataFromNL[[#This Row],[PROFILECODE]]&amp;"-"&amp;Table_DataFromNL[[#This Row],[RULENAME]]</f>
        <v>CP185-SCRATCH_25_USD</v>
      </c>
      <c r="M1366" t="e">
        <f t="shared" si="173"/>
        <v>#N/A</v>
      </c>
      <c r="N1366" t="e">
        <f t="shared" si="174"/>
        <v>#N/A</v>
      </c>
    </row>
    <row r="1367" spans="1:14" hidden="1" x14ac:dyDescent="0.45">
      <c r="A1367" t="str">
        <f t="shared" si="175"/>
        <v>CP185-SCRATCH_50_USD</v>
      </c>
      <c r="B1367" t="s">
        <v>188</v>
      </c>
      <c r="C1367" t="str">
        <f t="shared" si="168"/>
        <v>El Paso Dyer</v>
      </c>
      <c r="D1367" t="str">
        <f t="shared" si="169"/>
        <v>Y</v>
      </c>
      <c r="E1367" t="s">
        <v>1155</v>
      </c>
      <c r="F1367" t="str">
        <f t="shared" si="170"/>
        <v>SCRATCH_50_USD</v>
      </c>
      <c r="G1367">
        <f t="shared" si="171"/>
        <v>0</v>
      </c>
      <c r="H1367" t="s">
        <v>1102</v>
      </c>
      <c r="I1367">
        <f t="shared" si="172"/>
        <v>0</v>
      </c>
      <c r="J1367" t="s">
        <v>1074</v>
      </c>
      <c r="K1367" s="5">
        <v>50</v>
      </c>
      <c r="L1367" t="str">
        <f>Table_DataFromNL[[#This Row],[PROFILECODE]]&amp;"-"&amp;Table_DataFromNL[[#This Row],[RULENAME]]</f>
        <v>CP185-SCRATCH_50_USD</v>
      </c>
      <c r="M1367" t="e">
        <f t="shared" si="173"/>
        <v>#N/A</v>
      </c>
      <c r="N1367" t="e">
        <f t="shared" si="174"/>
        <v>#N/A</v>
      </c>
    </row>
    <row r="1368" spans="1:14" hidden="1" x14ac:dyDescent="0.45">
      <c r="A1368" t="str">
        <f t="shared" si="175"/>
        <v>CP185-SCRATCH_5_USD</v>
      </c>
      <c r="B1368" t="s">
        <v>188</v>
      </c>
      <c r="C1368" t="str">
        <f t="shared" si="168"/>
        <v>El Paso Dyer</v>
      </c>
      <c r="D1368" t="str">
        <f t="shared" si="169"/>
        <v>Y</v>
      </c>
      <c r="E1368" t="s">
        <v>1155</v>
      </c>
      <c r="F1368" t="str">
        <f t="shared" si="170"/>
        <v>SCRATCH_5_USD</v>
      </c>
      <c r="G1368">
        <f t="shared" si="171"/>
        <v>0</v>
      </c>
      <c r="H1368" t="s">
        <v>1103</v>
      </c>
      <c r="I1368">
        <f t="shared" si="172"/>
        <v>0</v>
      </c>
      <c r="J1368" t="s">
        <v>1074</v>
      </c>
      <c r="K1368" s="5">
        <v>5</v>
      </c>
      <c r="L1368" t="str">
        <f>Table_DataFromNL[[#This Row],[PROFILECODE]]&amp;"-"&amp;Table_DataFromNL[[#This Row],[RULENAME]]</f>
        <v>CP185-SCRATCH_5_USD</v>
      </c>
      <c r="M1368" t="e">
        <f t="shared" si="173"/>
        <v>#N/A</v>
      </c>
      <c r="N1368" t="e">
        <f t="shared" si="174"/>
        <v>#N/A</v>
      </c>
    </row>
    <row r="1369" spans="1:14" hidden="1" x14ac:dyDescent="0.45">
      <c r="A1369" t="str">
        <f t="shared" si="175"/>
        <v>CP185-SLOW_TEXT_5</v>
      </c>
      <c r="B1369" t="s">
        <v>188</v>
      </c>
      <c r="C1369" t="str">
        <f t="shared" si="168"/>
        <v>El Paso Dyer</v>
      </c>
      <c r="D1369" t="str">
        <f t="shared" si="169"/>
        <v>Y</v>
      </c>
      <c r="E1369" t="s">
        <v>1155</v>
      </c>
      <c r="F1369" t="str">
        <f t="shared" si="170"/>
        <v>SLOW_TEXT_5</v>
      </c>
      <c r="G1369">
        <f t="shared" si="171"/>
        <v>0</v>
      </c>
      <c r="H1369" t="s">
        <v>1104</v>
      </c>
      <c r="I1369">
        <f t="shared" si="172"/>
        <v>0</v>
      </c>
      <c r="J1369" t="s">
        <v>1074</v>
      </c>
      <c r="K1369" s="5">
        <v>5</v>
      </c>
      <c r="L1369" t="str">
        <f>Table_DataFromNL[[#This Row],[PROFILECODE]]&amp;"-"&amp;Table_DataFromNL[[#This Row],[RULENAME]]</f>
        <v>CP185-SLOW_TEXT_5</v>
      </c>
      <c r="M1369" t="e">
        <f t="shared" si="173"/>
        <v>#N/A</v>
      </c>
      <c r="N1369" t="e">
        <f t="shared" si="174"/>
        <v>#N/A</v>
      </c>
    </row>
    <row r="1370" spans="1:14" hidden="1" x14ac:dyDescent="0.45">
      <c r="A1370" t="str">
        <f t="shared" si="175"/>
        <v>CP185-SPECIAL_ x9_25 _ONCE</v>
      </c>
      <c r="B1370" t="s">
        <v>188</v>
      </c>
      <c r="C1370" t="str">
        <f t="shared" si="168"/>
        <v>El Paso Dyer</v>
      </c>
      <c r="D1370" t="str">
        <f t="shared" si="169"/>
        <v>Y</v>
      </c>
      <c r="E1370" t="s">
        <v>1155</v>
      </c>
      <c r="F1370" t="str">
        <f t="shared" si="170"/>
        <v>SPECIAL_ x9_25 _ONCE</v>
      </c>
      <c r="G1370">
        <f t="shared" si="171"/>
        <v>0</v>
      </c>
      <c r="H1370" t="s">
        <v>1105</v>
      </c>
      <c r="I1370">
        <f t="shared" si="172"/>
        <v>0</v>
      </c>
      <c r="J1370" t="s">
        <v>1074</v>
      </c>
      <c r="K1370" s="5">
        <v>25</v>
      </c>
      <c r="L1370" t="str">
        <f>Table_DataFromNL[[#This Row],[PROFILECODE]]&amp;"-"&amp;Table_DataFromNL[[#This Row],[RULENAME]]</f>
        <v>CP185-SPECIAL_ x9_25 _ONCE</v>
      </c>
      <c r="M1370" t="e">
        <f t="shared" si="173"/>
        <v>#N/A</v>
      </c>
      <c r="N1370" t="e">
        <f t="shared" si="174"/>
        <v>#N/A</v>
      </c>
    </row>
    <row r="1371" spans="1:14" hidden="1" x14ac:dyDescent="0.45">
      <c r="A1371" t="str">
        <f t="shared" si="175"/>
        <v>CP185-SPECIAL_BONUS_40USD</v>
      </c>
      <c r="B1371" t="s">
        <v>188</v>
      </c>
      <c r="C1371" t="str">
        <f t="shared" si="168"/>
        <v>El Paso Dyer</v>
      </c>
      <c r="D1371" t="str">
        <f t="shared" si="169"/>
        <v>Y</v>
      </c>
      <c r="E1371" t="s">
        <v>1155</v>
      </c>
      <c r="F1371" t="str">
        <f t="shared" si="170"/>
        <v>SPECIAL_BONUS_40USD</v>
      </c>
      <c r="G1371">
        <f t="shared" si="171"/>
        <v>0</v>
      </c>
      <c r="H1371" t="s">
        <v>1106</v>
      </c>
      <c r="I1371">
        <f t="shared" si="172"/>
        <v>0</v>
      </c>
      <c r="J1371" t="s">
        <v>1074</v>
      </c>
      <c r="K1371" s="5">
        <v>40</v>
      </c>
      <c r="L1371" t="str">
        <f>Table_DataFromNL[[#This Row],[PROFILECODE]]&amp;"-"&amp;Table_DataFromNL[[#This Row],[RULENAME]]</f>
        <v>CP185-SPECIAL_BONUS_40USD</v>
      </c>
      <c r="M1371" t="e">
        <f t="shared" si="173"/>
        <v>#N/A</v>
      </c>
      <c r="N1371" t="e">
        <f t="shared" si="174"/>
        <v>#N/A</v>
      </c>
    </row>
    <row r="1372" spans="1:14" hidden="1" x14ac:dyDescent="0.45">
      <c r="A1372" t="str">
        <f t="shared" si="175"/>
        <v>CP185-SPECIAL_x6_x7_15 _TWICE</v>
      </c>
      <c r="B1372" t="s">
        <v>188</v>
      </c>
      <c r="C1372" t="str">
        <f t="shared" si="168"/>
        <v>El Paso Dyer</v>
      </c>
      <c r="D1372" t="str">
        <f t="shared" si="169"/>
        <v>Y</v>
      </c>
      <c r="E1372" t="s">
        <v>1155</v>
      </c>
      <c r="F1372" t="str">
        <f t="shared" si="170"/>
        <v>SPECIAL_x6_x7_15 _TWICE</v>
      </c>
      <c r="G1372">
        <f t="shared" si="171"/>
        <v>0</v>
      </c>
      <c r="H1372" t="s">
        <v>1107</v>
      </c>
      <c r="I1372">
        <f t="shared" si="172"/>
        <v>0</v>
      </c>
      <c r="J1372" t="s">
        <v>1074</v>
      </c>
      <c r="K1372" s="5">
        <v>15</v>
      </c>
      <c r="L1372" t="str">
        <f>Table_DataFromNL[[#This Row],[PROFILECODE]]&amp;"-"&amp;Table_DataFromNL[[#This Row],[RULENAME]]</f>
        <v>CP185-SPECIAL_x6_x7_15 _TWICE</v>
      </c>
      <c r="M1372" t="e">
        <f t="shared" si="173"/>
        <v>#N/A</v>
      </c>
      <c r="N1372" t="e">
        <f t="shared" si="174"/>
        <v>#N/A</v>
      </c>
    </row>
    <row r="1373" spans="1:14" hidden="1" x14ac:dyDescent="0.45">
      <c r="A1373" t="str">
        <f t="shared" si="175"/>
        <v>CP185-SPECIAL_x8_x9_20 _TWICE</v>
      </c>
      <c r="B1373" t="s">
        <v>188</v>
      </c>
      <c r="C1373" t="str">
        <f t="shared" si="168"/>
        <v>El Paso Dyer</v>
      </c>
      <c r="D1373" t="str">
        <f t="shared" si="169"/>
        <v>Y</v>
      </c>
      <c r="E1373" t="s">
        <v>1155</v>
      </c>
      <c r="F1373" t="str">
        <f t="shared" si="170"/>
        <v>SPECIAL_x8_x9_20 _TWICE</v>
      </c>
      <c r="G1373">
        <f t="shared" si="171"/>
        <v>0</v>
      </c>
      <c r="H1373" t="s">
        <v>1108</v>
      </c>
      <c r="I1373">
        <f t="shared" si="172"/>
        <v>0</v>
      </c>
      <c r="J1373" t="s">
        <v>1074</v>
      </c>
      <c r="K1373" s="5">
        <v>20</v>
      </c>
      <c r="L1373" t="str">
        <f>Table_DataFromNL[[#This Row],[PROFILECODE]]&amp;"-"&amp;Table_DataFromNL[[#This Row],[RULENAME]]</f>
        <v>CP185-SPECIAL_x8_x9_20 _TWICE</v>
      </c>
      <c r="M1373" t="e">
        <f t="shared" si="173"/>
        <v>#N/A</v>
      </c>
      <c r="N1373" t="e">
        <f t="shared" si="174"/>
        <v>#N/A</v>
      </c>
    </row>
    <row r="1374" spans="1:14" hidden="1" x14ac:dyDescent="0.45">
      <c r="A1374" t="str">
        <f t="shared" si="175"/>
        <v>CP185-Sample Only</v>
      </c>
      <c r="B1374" t="s">
        <v>188</v>
      </c>
      <c r="C1374" t="str">
        <f t="shared" si="168"/>
        <v>El Paso Dyer</v>
      </c>
      <c r="D1374" t="str">
        <f t="shared" si="169"/>
        <v>Y</v>
      </c>
      <c r="E1374" t="s">
        <v>1155</v>
      </c>
      <c r="F1374" t="str">
        <f t="shared" si="170"/>
        <v>Sample Only</v>
      </c>
      <c r="G1374">
        <f t="shared" si="171"/>
        <v>0</v>
      </c>
      <c r="H1374" t="s">
        <v>1109</v>
      </c>
      <c r="I1374">
        <f t="shared" si="172"/>
        <v>0</v>
      </c>
      <c r="J1374" t="s">
        <v>1074</v>
      </c>
      <c r="K1374" s="5">
        <v>10</v>
      </c>
      <c r="L1374" t="str">
        <f>Table_DataFromNL[[#This Row],[PROFILECODE]]&amp;"-"&amp;Table_DataFromNL[[#This Row],[RULENAME]]</f>
        <v>CP185-Sample Only</v>
      </c>
      <c r="M1374" t="e">
        <f t="shared" si="173"/>
        <v>#N/A</v>
      </c>
      <c r="N1374" t="e">
        <f t="shared" si="174"/>
        <v>#N/A</v>
      </c>
    </row>
    <row r="1375" spans="1:14" hidden="1" x14ac:dyDescent="0.45">
      <c r="A1375" t="str">
        <f t="shared" si="175"/>
        <v>CP185-Unit Below 250 mL</v>
      </c>
      <c r="B1375" t="s">
        <v>188</v>
      </c>
      <c r="C1375" t="str">
        <f t="shared" si="168"/>
        <v>El Paso Dyer</v>
      </c>
      <c r="D1375" t="str">
        <f t="shared" si="169"/>
        <v>Y</v>
      </c>
      <c r="E1375" t="s">
        <v>1155</v>
      </c>
      <c r="F1375" t="str">
        <f t="shared" si="170"/>
        <v>Unit Below 250 mL</v>
      </c>
      <c r="G1375">
        <f t="shared" si="171"/>
        <v>0</v>
      </c>
      <c r="H1375" t="s">
        <v>1110</v>
      </c>
      <c r="I1375">
        <f t="shared" si="172"/>
        <v>0</v>
      </c>
      <c r="J1375" t="s">
        <v>1074</v>
      </c>
      <c r="K1375" s="5">
        <v>5</v>
      </c>
      <c r="L1375" t="str">
        <f>Table_DataFromNL[[#This Row],[PROFILECODE]]&amp;"-"&amp;Table_DataFromNL[[#This Row],[RULENAME]]</f>
        <v>CP185-Unit Below 250 mL</v>
      </c>
      <c r="M1375" t="e">
        <f t="shared" si="173"/>
        <v>#N/A</v>
      </c>
      <c r="N1375" t="e">
        <f t="shared" si="174"/>
        <v>#N/A</v>
      </c>
    </row>
    <row r="1376" spans="1:14" hidden="1" x14ac:dyDescent="0.45">
      <c r="A1376" t="str">
        <f t="shared" si="175"/>
        <v>CP185-Unit above 250 mL/underdraw</v>
      </c>
      <c r="B1376" t="s">
        <v>188</v>
      </c>
      <c r="C1376" t="str">
        <f t="shared" si="168"/>
        <v>El Paso Dyer</v>
      </c>
      <c r="D1376" t="str">
        <f t="shared" si="169"/>
        <v>Y</v>
      </c>
      <c r="E1376" t="s">
        <v>1155</v>
      </c>
      <c r="F1376" t="str">
        <f t="shared" si="170"/>
        <v>Unit above 250 mL/underdraw</v>
      </c>
      <c r="G1376">
        <f t="shared" si="171"/>
        <v>0</v>
      </c>
      <c r="H1376" t="s">
        <v>1111</v>
      </c>
      <c r="I1376">
        <f t="shared" si="172"/>
        <v>0</v>
      </c>
      <c r="J1376" t="s">
        <v>1074</v>
      </c>
      <c r="K1376" s="5">
        <v>10</v>
      </c>
      <c r="L1376" t="str">
        <f>Table_DataFromNL[[#This Row],[PROFILECODE]]&amp;"-"&amp;Table_DataFromNL[[#This Row],[RULENAME]]</f>
        <v>CP185-Unit above 250 mL/underdraw</v>
      </c>
      <c r="M1376" t="e">
        <f t="shared" si="173"/>
        <v>#N/A</v>
      </c>
      <c r="N1376" t="e">
        <f t="shared" si="174"/>
        <v>#N/A</v>
      </c>
    </row>
    <row r="1377" spans="1:14" hidden="1" x14ac:dyDescent="0.45">
      <c r="A1377" t="str">
        <f t="shared" si="175"/>
        <v>CP185-Vaccinia Immunization</v>
      </c>
      <c r="B1377" t="s">
        <v>188</v>
      </c>
      <c r="C1377" t="str">
        <f t="shared" si="168"/>
        <v>El Paso Dyer</v>
      </c>
      <c r="D1377" t="str">
        <f t="shared" si="169"/>
        <v>Y</v>
      </c>
      <c r="E1377" t="s">
        <v>1155</v>
      </c>
      <c r="F1377" t="str">
        <f t="shared" si="170"/>
        <v>Vaccinia Immunization</v>
      </c>
      <c r="G1377">
        <f t="shared" si="171"/>
        <v>0</v>
      </c>
      <c r="H1377" t="s">
        <v>1136</v>
      </c>
      <c r="I1377">
        <f t="shared" si="172"/>
        <v>0</v>
      </c>
      <c r="J1377" t="s">
        <v>1074</v>
      </c>
      <c r="K1377" s="5">
        <v>100</v>
      </c>
      <c r="L1377" t="str">
        <f>Table_DataFromNL[[#This Row],[PROFILECODE]]&amp;"-"&amp;Table_DataFromNL[[#This Row],[RULENAME]]</f>
        <v>CP185-Vaccinia Immunization</v>
      </c>
      <c r="M1377" t="e">
        <f t="shared" si="173"/>
        <v>#N/A</v>
      </c>
      <c r="N1377" t="e">
        <f t="shared" si="174"/>
        <v>#N/A</v>
      </c>
    </row>
    <row r="1378" spans="1:14" hidden="1" x14ac:dyDescent="0.45">
      <c r="A1378" t="str">
        <f t="shared" si="175"/>
        <v>CP185-RETURN - Buddy referral  -BONUS</v>
      </c>
      <c r="B1378" t="s">
        <v>188</v>
      </c>
      <c r="C1378" t="str">
        <f t="shared" si="168"/>
        <v>El Paso Dyer</v>
      </c>
      <c r="D1378" t="str">
        <f t="shared" si="169"/>
        <v>Y</v>
      </c>
      <c r="E1378" t="s">
        <v>1155</v>
      </c>
      <c r="F1378" t="str">
        <f t="shared" si="170"/>
        <v>RETURN - Buddy referral  -BONUS</v>
      </c>
      <c r="G1378" t="str">
        <f t="shared" si="171"/>
        <v>Marketing</v>
      </c>
      <c r="H1378" t="s">
        <v>73</v>
      </c>
      <c r="I1378">
        <f t="shared" si="172"/>
        <v>50</v>
      </c>
      <c r="J1378" t="s">
        <v>1112</v>
      </c>
      <c r="K1378" s="5">
        <v>50</v>
      </c>
      <c r="L1378" t="str">
        <f>Table_DataFromNL[[#This Row],[PROFILECODE]]&amp;"-"&amp;Table_DataFromNL[[#This Row],[RULENAME]]</f>
        <v>CP185-Referral</v>
      </c>
      <c r="M1378" t="str">
        <f t="shared" si="173"/>
        <v>CP185-RETURN - Buddy referral  -BONUS</v>
      </c>
      <c r="N1378" t="e">
        <f t="shared" si="174"/>
        <v>#N/A</v>
      </c>
    </row>
    <row r="1379" spans="1:14" hidden="1" x14ac:dyDescent="0.45">
      <c r="A1379" t="str">
        <f t="shared" si="175"/>
        <v>CP185-P Anthrax Standard</v>
      </c>
      <c r="B1379" t="s">
        <v>188</v>
      </c>
      <c r="C1379" t="str">
        <f t="shared" si="168"/>
        <v>El Paso Dyer</v>
      </c>
      <c r="D1379" t="str">
        <f t="shared" si="169"/>
        <v>Y</v>
      </c>
      <c r="E1379" t="s">
        <v>1155</v>
      </c>
      <c r="F1379" t="str">
        <f t="shared" si="170"/>
        <v>P Anthrax Standard</v>
      </c>
      <c r="G1379">
        <f t="shared" si="171"/>
        <v>0</v>
      </c>
      <c r="H1379" t="s">
        <v>998</v>
      </c>
      <c r="I1379">
        <f t="shared" si="172"/>
        <v>0</v>
      </c>
      <c r="J1379" t="s">
        <v>1113</v>
      </c>
      <c r="K1379" s="5">
        <v>100</v>
      </c>
      <c r="L1379" t="str">
        <f>Table_DataFromNL[[#This Row],[PROFILECODE]]&amp;"-"&amp;Table_DataFromNL[[#This Row],[RULENAME]]</f>
        <v>CP185-P Anthrax Standard</v>
      </c>
      <c r="M1379" t="str">
        <f t="shared" si="173"/>
        <v>CP185-P Anthrax Standard</v>
      </c>
      <c r="N1379" t="str">
        <f t="shared" si="174"/>
        <v>CP185-P Anthrax Standard</v>
      </c>
    </row>
    <row r="1380" spans="1:14" hidden="1" x14ac:dyDescent="0.45">
      <c r="A1380" t="str">
        <f t="shared" si="175"/>
        <v>CP185-P Anti-D Pre-Existing Standard</v>
      </c>
      <c r="B1380" t="s">
        <v>188</v>
      </c>
      <c r="C1380" t="str">
        <f t="shared" si="168"/>
        <v>El Paso Dyer</v>
      </c>
      <c r="D1380" t="str">
        <f t="shared" si="169"/>
        <v>Y</v>
      </c>
      <c r="E1380" t="s">
        <v>1155</v>
      </c>
      <c r="F1380" t="str">
        <f t="shared" si="170"/>
        <v>P Anti-D Pre-Existing Standard</v>
      </c>
      <c r="G1380" t="str">
        <f t="shared" si="171"/>
        <v>Specialty</v>
      </c>
      <c r="H1380" t="s">
        <v>946</v>
      </c>
      <c r="I1380" t="str">
        <f t="shared" si="172"/>
        <v>RETURN - 1st don of the week -STD</v>
      </c>
      <c r="J1380" t="s">
        <v>1113</v>
      </c>
      <c r="K1380" s="5">
        <v>40</v>
      </c>
      <c r="L1380" t="str">
        <f>Table_DataFromNL[[#This Row],[PROFILECODE]]&amp;"-"&amp;Table_DataFromNL[[#This Row],[RULENAME]]</f>
        <v>CP185-P Anti-D Pre-Existing Standard</v>
      </c>
      <c r="M1380" t="str">
        <f t="shared" si="173"/>
        <v>CP185-P Anti-D Pre-Existing Standard</v>
      </c>
      <c r="N1380" t="str">
        <f t="shared" si="174"/>
        <v>CP185-P Anti-D Pre-Existing Standard</v>
      </c>
    </row>
    <row r="1381" spans="1:14" hidden="1" x14ac:dyDescent="0.45">
      <c r="A1381" t="str">
        <f t="shared" si="175"/>
        <v>CP185-RETURN - 1st don of the week -STD</v>
      </c>
      <c r="B1381" t="s">
        <v>188</v>
      </c>
      <c r="C1381" t="str">
        <f t="shared" si="168"/>
        <v>El Paso Dyer</v>
      </c>
      <c r="D1381" t="str">
        <f t="shared" si="169"/>
        <v>Y</v>
      </c>
      <c r="E1381" t="s">
        <v>1155</v>
      </c>
      <c r="F1381" t="str">
        <f t="shared" si="170"/>
        <v>RETURN - 1st don of the week -STD</v>
      </c>
      <c r="G1381" t="str">
        <f t="shared" si="171"/>
        <v>Marketing</v>
      </c>
      <c r="H1381" t="s">
        <v>1114</v>
      </c>
      <c r="I1381">
        <f t="shared" si="172"/>
        <v>0</v>
      </c>
      <c r="J1381" t="s">
        <v>1113</v>
      </c>
      <c r="K1381" s="5">
        <v>50</v>
      </c>
      <c r="L1381" t="str">
        <f>Table_DataFromNL[[#This Row],[PROFILECODE]]&amp;"-"&amp;Table_DataFromNL[[#This Row],[RULENAME]]</f>
        <v>CP185-P NSP NONEU Standard</v>
      </c>
      <c r="M1381" t="str">
        <f t="shared" si="173"/>
        <v>CP185-RETURN - 1st don of the week -STD</v>
      </c>
      <c r="N1381" t="e">
        <f t="shared" si="174"/>
        <v>#N/A</v>
      </c>
    </row>
    <row r="1382" spans="1:14" hidden="1" x14ac:dyDescent="0.45">
      <c r="A1382" t="str">
        <f t="shared" si="175"/>
        <v>CP185-RETURN - 1st don of the week -STD</v>
      </c>
      <c r="B1382" t="s">
        <v>188</v>
      </c>
      <c r="C1382" t="str">
        <f t="shared" si="168"/>
        <v>El Paso Dyer</v>
      </c>
      <c r="D1382" t="str">
        <f t="shared" si="169"/>
        <v>Y</v>
      </c>
      <c r="E1382" t="s">
        <v>1155</v>
      </c>
      <c r="F1382" t="str">
        <f t="shared" si="170"/>
        <v>RETURN - 1st don of the week -STD</v>
      </c>
      <c r="G1382" t="str">
        <f t="shared" si="171"/>
        <v>Marketing</v>
      </c>
      <c r="H1382" t="s">
        <v>1115</v>
      </c>
      <c r="I1382">
        <f t="shared" si="172"/>
        <v>23</v>
      </c>
      <c r="J1382" t="s">
        <v>1113</v>
      </c>
      <c r="K1382" s="5">
        <v>50</v>
      </c>
      <c r="L1382" t="str">
        <f>Table_DataFromNL[[#This Row],[PROFILECODE]]&amp;"-"&amp;Table_DataFromNL[[#This Row],[RULENAME]]</f>
        <v>CP185-P NSP NS Standard</v>
      </c>
      <c r="M1382" t="str">
        <f t="shared" si="173"/>
        <v>CP185-RETURN - 1st don of the week -STD</v>
      </c>
      <c r="N1382" t="e">
        <f t="shared" si="174"/>
        <v>#N/A</v>
      </c>
    </row>
    <row r="1383" spans="1:14" hidden="1" x14ac:dyDescent="0.45">
      <c r="A1383" t="str">
        <f t="shared" si="175"/>
        <v>CP185-P Normal Source PL Standard</v>
      </c>
      <c r="B1383" t="s">
        <v>188</v>
      </c>
      <c r="C1383" t="str">
        <f t="shared" si="168"/>
        <v>El Paso Dyer</v>
      </c>
      <c r="D1383" t="str">
        <f t="shared" si="169"/>
        <v>Y</v>
      </c>
      <c r="E1383" t="s">
        <v>1155</v>
      </c>
      <c r="F1383" t="str">
        <f t="shared" si="170"/>
        <v>P Normal Source PL Standard</v>
      </c>
      <c r="G1383" t="str">
        <f t="shared" si="171"/>
        <v>Marketing</v>
      </c>
      <c r="H1383" t="s">
        <v>1033</v>
      </c>
      <c r="I1383">
        <f t="shared" si="172"/>
        <v>0</v>
      </c>
      <c r="J1383" t="s">
        <v>1113</v>
      </c>
      <c r="K1383" s="5">
        <v>50</v>
      </c>
      <c r="L1383" t="str">
        <f>Table_DataFromNL[[#This Row],[PROFILECODE]]&amp;"-"&amp;Table_DataFromNL[[#This Row],[RULENAME]]</f>
        <v>CP185-P Normal Source PL Standard</v>
      </c>
      <c r="M1383" t="e">
        <f t="shared" si="173"/>
        <v>#N/A</v>
      </c>
      <c r="N1383" t="e">
        <f t="shared" si="174"/>
        <v>#N/A</v>
      </c>
    </row>
    <row r="1384" spans="1:14" hidden="1" x14ac:dyDescent="0.45">
      <c r="A1384" t="str">
        <f t="shared" si="175"/>
        <v>CP185-P RSV Pre-Existing Standard</v>
      </c>
      <c r="B1384" t="s">
        <v>188</v>
      </c>
      <c r="C1384" t="str">
        <f t="shared" si="168"/>
        <v>El Paso Dyer</v>
      </c>
      <c r="D1384" t="str">
        <f t="shared" si="169"/>
        <v>Y</v>
      </c>
      <c r="E1384" t="s">
        <v>1155</v>
      </c>
      <c r="F1384" t="str">
        <f t="shared" si="170"/>
        <v>P RSV Pre-Existing Standard</v>
      </c>
      <c r="G1384" t="str">
        <f t="shared" si="171"/>
        <v>Specialty</v>
      </c>
      <c r="H1384" t="s">
        <v>955</v>
      </c>
      <c r="I1384" t="str">
        <f t="shared" si="172"/>
        <v>RETURN - 1st don of the week -STD</v>
      </c>
      <c r="J1384" t="s">
        <v>1113</v>
      </c>
      <c r="K1384" s="5">
        <v>50</v>
      </c>
      <c r="L1384" t="str">
        <f>Table_DataFromNL[[#This Row],[PROFILECODE]]&amp;"-"&amp;Table_DataFromNL[[#This Row],[RULENAME]]</f>
        <v>CP185-P RSV Pre-Existing Standard</v>
      </c>
      <c r="M1384" t="str">
        <f t="shared" si="173"/>
        <v>CP185-P RSV Pre-Existing Standard</v>
      </c>
      <c r="N1384" t="str">
        <f t="shared" si="174"/>
        <v>CP185-P RSV Pre-Existing Standard</v>
      </c>
    </row>
    <row r="1385" spans="1:14" hidden="1" x14ac:dyDescent="0.45">
      <c r="A1385" t="str">
        <f t="shared" si="175"/>
        <v>CP185-P Vaccinia Standard</v>
      </c>
      <c r="B1385" t="s">
        <v>188</v>
      </c>
      <c r="C1385" t="str">
        <f t="shared" si="168"/>
        <v>El Paso Dyer</v>
      </c>
      <c r="D1385" t="str">
        <f t="shared" si="169"/>
        <v>Y</v>
      </c>
      <c r="E1385" t="s">
        <v>1155</v>
      </c>
      <c r="F1385" t="str">
        <f t="shared" si="170"/>
        <v>P Vaccinia Standard</v>
      </c>
      <c r="G1385" t="str">
        <f t="shared" si="171"/>
        <v>Specialty</v>
      </c>
      <c r="H1385" t="s">
        <v>956</v>
      </c>
      <c r="I1385">
        <f t="shared" si="172"/>
        <v>0</v>
      </c>
      <c r="J1385" t="s">
        <v>1113</v>
      </c>
      <c r="K1385" s="5">
        <v>100</v>
      </c>
      <c r="L1385" t="str">
        <f>Table_DataFromNL[[#This Row],[PROFILECODE]]&amp;"-"&amp;Table_DataFromNL[[#This Row],[RULENAME]]</f>
        <v>CP185-P Vaccinia Standard</v>
      </c>
      <c r="M1385" t="str">
        <f t="shared" si="173"/>
        <v>CP185-P Vaccinia Standard</v>
      </c>
      <c r="N1385" t="str">
        <f t="shared" si="174"/>
        <v>CP185-P Vaccinia Standard</v>
      </c>
    </row>
    <row r="1386" spans="1:14" hidden="1" x14ac:dyDescent="0.45">
      <c r="A1386" t="str">
        <f t="shared" si="175"/>
        <v>CP185-PVZV Pre-Existing Standard</v>
      </c>
      <c r="B1386" t="s">
        <v>188</v>
      </c>
      <c r="C1386" t="str">
        <f t="shared" si="168"/>
        <v>El Paso Dyer</v>
      </c>
      <c r="D1386" t="str">
        <f t="shared" si="169"/>
        <v>Y</v>
      </c>
      <c r="E1386" t="s">
        <v>1155</v>
      </c>
      <c r="F1386" t="str">
        <f t="shared" si="170"/>
        <v>PVZV Pre-Existing Standard</v>
      </c>
      <c r="G1386" t="str">
        <f t="shared" si="171"/>
        <v>Specialty</v>
      </c>
      <c r="H1386" t="s">
        <v>972</v>
      </c>
      <c r="I1386" t="str">
        <f t="shared" si="172"/>
        <v>RETURN - 1st don of the week -STD</v>
      </c>
      <c r="J1386" t="s">
        <v>1113</v>
      </c>
      <c r="K1386" s="5">
        <v>75</v>
      </c>
      <c r="L1386" t="str">
        <f>Table_DataFromNL[[#This Row],[PROFILECODE]]&amp;"-"&amp;Table_DataFromNL[[#This Row],[RULENAME]]</f>
        <v>CP185-PVZV Pre-Existing Standard</v>
      </c>
      <c r="M1386" t="str">
        <f t="shared" si="173"/>
        <v>CP185-PVZV Pre-Existing Standard</v>
      </c>
      <c r="N1386" t="str">
        <f t="shared" si="174"/>
        <v>CP185-PVZV Pre-Existing Standard</v>
      </c>
    </row>
    <row r="1387" spans="1:14" hidden="1" x14ac:dyDescent="0.45">
      <c r="A1387" t="str">
        <f t="shared" si="175"/>
        <v>CP206-1st Responder-Medical</v>
      </c>
      <c r="B1387" t="s">
        <v>212</v>
      </c>
      <c r="C1387" t="str">
        <f t="shared" si="168"/>
        <v>EP Stanton</v>
      </c>
      <c r="D1387" t="str">
        <f t="shared" si="169"/>
        <v>Y</v>
      </c>
      <c r="E1387" t="s">
        <v>1156</v>
      </c>
      <c r="F1387" t="str">
        <f t="shared" si="170"/>
        <v>1st Responder-Medical</v>
      </c>
      <c r="G1387">
        <f t="shared" si="171"/>
        <v>0</v>
      </c>
      <c r="H1387" t="s">
        <v>1053</v>
      </c>
      <c r="I1387">
        <f t="shared" si="172"/>
        <v>0</v>
      </c>
      <c r="J1387" t="s">
        <v>1054</v>
      </c>
      <c r="K1387" s="5">
        <v>5</v>
      </c>
      <c r="L1387" t="str">
        <f>Table_DataFromNL[[#This Row],[PROFILECODE]]&amp;"-"&amp;Table_DataFromNL[[#This Row],[RULENAME]]</f>
        <v>CP206-1st Responder-Medical</v>
      </c>
      <c r="M1387" t="e">
        <f t="shared" si="173"/>
        <v>#N/A</v>
      </c>
      <c r="N1387" t="e">
        <f t="shared" si="174"/>
        <v>#N/A</v>
      </c>
    </row>
    <row r="1388" spans="1:14" hidden="1" x14ac:dyDescent="0.45">
      <c r="A1388" t="str">
        <f t="shared" si="175"/>
        <v>CP206-2X Week P HBS Pre-Existing</v>
      </c>
      <c r="B1388" t="s">
        <v>212</v>
      </c>
      <c r="C1388" t="str">
        <f t="shared" si="168"/>
        <v>EP Stanton</v>
      </c>
      <c r="D1388" t="str">
        <f t="shared" si="169"/>
        <v>Y</v>
      </c>
      <c r="E1388" t="s">
        <v>1156</v>
      </c>
      <c r="F1388" t="str">
        <f t="shared" si="170"/>
        <v>2X Week P HBS Pre-Existing</v>
      </c>
      <c r="G1388" t="str">
        <f t="shared" si="171"/>
        <v>Specialty</v>
      </c>
      <c r="H1388" t="s">
        <v>962</v>
      </c>
      <c r="I1388" t="str">
        <f t="shared" si="172"/>
        <v>RETURN - 2nd don of the week -BONUS</v>
      </c>
      <c r="J1388" t="s">
        <v>1054</v>
      </c>
      <c r="K1388" s="5">
        <v>10</v>
      </c>
      <c r="L1388" t="str">
        <f>Table_DataFromNL[[#This Row],[PROFILECODE]]&amp;"-"&amp;Table_DataFromNL[[#This Row],[RULENAME]]</f>
        <v>CP206-2X Week P HBS Pre-Existing</v>
      </c>
      <c r="M1388" t="str">
        <f t="shared" si="173"/>
        <v>CP206-2X Week P HBS Pre-Existing</v>
      </c>
      <c r="N1388" t="str">
        <f t="shared" si="174"/>
        <v>CP206-2X Week P HBS Pre-Existing</v>
      </c>
    </row>
    <row r="1389" spans="1:14" hidden="1" x14ac:dyDescent="0.45">
      <c r="A1389" t="str">
        <f t="shared" si="175"/>
        <v>CP206-2X Week P HBS TWINRX</v>
      </c>
      <c r="B1389" t="s">
        <v>212</v>
      </c>
      <c r="C1389" t="str">
        <f t="shared" si="168"/>
        <v>EP Stanton</v>
      </c>
      <c r="D1389" t="str">
        <f t="shared" si="169"/>
        <v>Y</v>
      </c>
      <c r="E1389" t="s">
        <v>1156</v>
      </c>
      <c r="F1389" t="str">
        <f t="shared" si="170"/>
        <v>2X Week P HBS TWINRX</v>
      </c>
      <c r="G1389" t="str">
        <f t="shared" si="171"/>
        <v>Specialty</v>
      </c>
      <c r="H1389" t="s">
        <v>983</v>
      </c>
      <c r="I1389" t="str">
        <f t="shared" si="172"/>
        <v>RETURN - 2nd don of the week -BONUS</v>
      </c>
      <c r="J1389" t="s">
        <v>1054</v>
      </c>
      <c r="K1389" s="5">
        <v>10</v>
      </c>
      <c r="L1389" t="str">
        <f>Table_DataFromNL[[#This Row],[PROFILECODE]]&amp;"-"&amp;Table_DataFromNL[[#This Row],[RULENAME]]</f>
        <v>CP206-2X Week P HBS TWINRX</v>
      </c>
      <c r="M1389" t="str">
        <f t="shared" si="173"/>
        <v>CP206-2X Week P HBS TWINRX</v>
      </c>
      <c r="N1389" t="str">
        <f t="shared" si="174"/>
        <v>CP206-2X Week P HBS TWINRX</v>
      </c>
    </row>
    <row r="1390" spans="1:14" hidden="1" x14ac:dyDescent="0.45">
      <c r="A1390" t="str">
        <f t="shared" si="175"/>
        <v>CP206-2X Week P NORM KIG10-1</v>
      </c>
      <c r="B1390" t="s">
        <v>212</v>
      </c>
      <c r="C1390" t="str">
        <f t="shared" si="168"/>
        <v>EP Stanton</v>
      </c>
      <c r="D1390" t="str">
        <f t="shared" si="169"/>
        <v>Y</v>
      </c>
      <c r="E1390" t="s">
        <v>1156</v>
      </c>
      <c r="F1390" t="str">
        <f t="shared" si="170"/>
        <v>2X Week P NORM KIG10-1</v>
      </c>
      <c r="G1390" t="str">
        <f t="shared" si="171"/>
        <v>Specialty</v>
      </c>
      <c r="H1390" t="s">
        <v>1005</v>
      </c>
      <c r="I1390" t="str">
        <f t="shared" si="172"/>
        <v>RETURN - 2nd don of the week -BONUS</v>
      </c>
      <c r="J1390" t="s">
        <v>1054</v>
      </c>
      <c r="K1390" s="5">
        <v>10</v>
      </c>
      <c r="L1390" t="str">
        <f>Table_DataFromNL[[#This Row],[PROFILECODE]]&amp;"-"&amp;Table_DataFromNL[[#This Row],[RULENAME]]</f>
        <v>CP206-2X Week P NORM KIG10-1</v>
      </c>
      <c r="M1390" t="str">
        <f t="shared" si="173"/>
        <v>CP206-2X Week P NORM KIG10-1</v>
      </c>
      <c r="N1390" t="str">
        <f t="shared" si="174"/>
        <v>CP206-2X Week P NORM KIG10-1</v>
      </c>
    </row>
    <row r="1391" spans="1:14" hidden="1" x14ac:dyDescent="0.45">
      <c r="A1391" t="str">
        <f t="shared" si="175"/>
        <v>CP206-2X Week P NORM KIG10_0</v>
      </c>
      <c r="B1391" t="s">
        <v>212</v>
      </c>
      <c r="C1391" t="str">
        <f t="shared" si="168"/>
        <v>EP Stanton</v>
      </c>
      <c r="D1391" t="str">
        <f t="shared" si="169"/>
        <v>Y</v>
      </c>
      <c r="E1391" t="s">
        <v>1156</v>
      </c>
      <c r="F1391" t="str">
        <f t="shared" si="170"/>
        <v>2X Week P NORM KIG10_0</v>
      </c>
      <c r="G1391" t="str">
        <f t="shared" si="171"/>
        <v>Specialty</v>
      </c>
      <c r="H1391" t="s">
        <v>1001</v>
      </c>
      <c r="I1391" t="str">
        <f t="shared" si="172"/>
        <v>RETURN - 2nd don of the week -BONUS</v>
      </c>
      <c r="J1391" t="s">
        <v>1054</v>
      </c>
      <c r="K1391" s="5">
        <v>20</v>
      </c>
      <c r="L1391" t="str">
        <f>Table_DataFromNL[[#This Row],[PROFILECODE]]&amp;"-"&amp;Table_DataFromNL[[#This Row],[RULENAME]]</f>
        <v>CP206-2X Week P NORM KIG10_0</v>
      </c>
      <c r="M1391" t="str">
        <f t="shared" si="173"/>
        <v>CP206-2X Week P NORM KIG10_0</v>
      </c>
      <c r="N1391" t="str">
        <f t="shared" si="174"/>
        <v>CP206-2X Week P NORM KIG10_0</v>
      </c>
    </row>
    <row r="1392" spans="1:14" hidden="1" x14ac:dyDescent="0.45">
      <c r="A1392" t="str">
        <f t="shared" si="175"/>
        <v>CP206-2X Week P NORM KIG10_2</v>
      </c>
      <c r="B1392" t="s">
        <v>212</v>
      </c>
      <c r="C1392" t="str">
        <f t="shared" si="168"/>
        <v>EP Stanton</v>
      </c>
      <c r="D1392" t="str">
        <f t="shared" si="169"/>
        <v>Y</v>
      </c>
      <c r="E1392" t="s">
        <v>1156</v>
      </c>
      <c r="F1392" t="str">
        <f t="shared" si="170"/>
        <v>2X Week P NORM KIG10_2</v>
      </c>
      <c r="G1392" t="str">
        <f t="shared" si="171"/>
        <v>Specialty</v>
      </c>
      <c r="H1392" t="s">
        <v>1002</v>
      </c>
      <c r="I1392" t="str">
        <f t="shared" si="172"/>
        <v>RETURN - 2nd don of the week -BONUS</v>
      </c>
      <c r="J1392" t="s">
        <v>1054</v>
      </c>
      <c r="K1392" s="5">
        <v>10</v>
      </c>
      <c r="L1392" t="str">
        <f>Table_DataFromNL[[#This Row],[PROFILECODE]]&amp;"-"&amp;Table_DataFromNL[[#This Row],[RULENAME]]</f>
        <v>CP206-2X Week P NORM KIG10_2</v>
      </c>
      <c r="M1392" t="str">
        <f t="shared" si="173"/>
        <v>CP206-2X Week P NORM KIG10_2</v>
      </c>
      <c r="N1392" t="str">
        <f t="shared" si="174"/>
        <v>CP206-2X Week P NORM KIG10_2</v>
      </c>
    </row>
    <row r="1393" spans="1:14" hidden="1" x14ac:dyDescent="0.45">
      <c r="A1393" t="str">
        <f t="shared" si="175"/>
        <v>CP206-2X Week P NORM KIG10_3</v>
      </c>
      <c r="B1393" t="s">
        <v>212</v>
      </c>
      <c r="C1393" t="str">
        <f t="shared" si="168"/>
        <v>EP Stanton</v>
      </c>
      <c r="D1393" t="str">
        <f t="shared" si="169"/>
        <v>Y</v>
      </c>
      <c r="E1393" t="s">
        <v>1156</v>
      </c>
      <c r="F1393" t="str">
        <f t="shared" si="170"/>
        <v>2X Week P NORM KIG10_3</v>
      </c>
      <c r="G1393" t="str">
        <f t="shared" si="171"/>
        <v>Specialty</v>
      </c>
      <c r="H1393" t="s">
        <v>1003</v>
      </c>
      <c r="I1393" t="str">
        <f t="shared" si="172"/>
        <v>RETURN - 2nd don of the week -BONUS</v>
      </c>
      <c r="J1393" t="s">
        <v>1054</v>
      </c>
      <c r="K1393" s="5">
        <v>10</v>
      </c>
      <c r="L1393" t="str">
        <f>Table_DataFromNL[[#This Row],[PROFILECODE]]&amp;"-"&amp;Table_DataFromNL[[#This Row],[RULENAME]]</f>
        <v>CP206-2X Week P NORM KIG10_3</v>
      </c>
      <c r="M1393" t="str">
        <f t="shared" si="173"/>
        <v>CP206-2X Week P NORM KIG10_3</v>
      </c>
      <c r="N1393" t="str">
        <f t="shared" si="174"/>
        <v>CP206-2X Week P NORM KIG10_3</v>
      </c>
    </row>
    <row r="1394" spans="1:14" hidden="1" x14ac:dyDescent="0.45">
      <c r="A1394" t="str">
        <f t="shared" si="175"/>
        <v>CP206-2X Week P NORM KIG10_4</v>
      </c>
      <c r="B1394" t="s">
        <v>212</v>
      </c>
      <c r="C1394" t="str">
        <f t="shared" si="168"/>
        <v>EP Stanton</v>
      </c>
      <c r="D1394" t="str">
        <f t="shared" si="169"/>
        <v>Y</v>
      </c>
      <c r="E1394" t="s">
        <v>1156</v>
      </c>
      <c r="F1394" t="str">
        <f t="shared" si="170"/>
        <v>2X Week P NORM KIG10_4</v>
      </c>
      <c r="G1394" t="str">
        <f t="shared" si="171"/>
        <v>Specialty</v>
      </c>
      <c r="H1394" t="s">
        <v>1004</v>
      </c>
      <c r="I1394" t="str">
        <f t="shared" si="172"/>
        <v>RETURN - 2nd don of the week -BONUS</v>
      </c>
      <c r="J1394" t="s">
        <v>1054</v>
      </c>
      <c r="K1394" s="5">
        <v>10</v>
      </c>
      <c r="L1394" t="str">
        <f>Table_DataFromNL[[#This Row],[PROFILECODE]]&amp;"-"&amp;Table_DataFromNL[[#This Row],[RULENAME]]</f>
        <v>CP206-2X Week P NORM KIG10_4</v>
      </c>
      <c r="M1394" t="str">
        <f t="shared" si="173"/>
        <v>CP206-2X Week P NORM KIG10_4</v>
      </c>
      <c r="N1394" t="str">
        <f t="shared" si="174"/>
        <v>CP206-2X Week P NORM KIG10_4</v>
      </c>
    </row>
    <row r="1395" spans="1:14" hidden="1" x14ac:dyDescent="0.45">
      <c r="A1395" t="str">
        <f t="shared" si="175"/>
        <v>CP206-RETURN - 2nd don of the week -BONUS</v>
      </c>
      <c r="B1395" t="s">
        <v>212</v>
      </c>
      <c r="C1395" t="str">
        <f t="shared" si="168"/>
        <v>EP Stanton</v>
      </c>
      <c r="D1395" t="str">
        <f t="shared" si="169"/>
        <v>Y</v>
      </c>
      <c r="E1395" t="s">
        <v>1156</v>
      </c>
      <c r="F1395" t="str">
        <f t="shared" si="170"/>
        <v>RETURN - 2nd don of the week -BONUS</v>
      </c>
      <c r="G1395" t="str">
        <f t="shared" si="171"/>
        <v>Marketing</v>
      </c>
      <c r="H1395" t="s">
        <v>1055</v>
      </c>
      <c r="I1395">
        <f t="shared" si="172"/>
        <v>26</v>
      </c>
      <c r="J1395" t="s">
        <v>1054</v>
      </c>
      <c r="K1395" s="5">
        <v>10</v>
      </c>
      <c r="L1395" t="str">
        <f>Table_DataFromNL[[#This Row],[PROFILECODE]]&amp;"-"&amp;Table_DataFromNL[[#This Row],[RULENAME]]</f>
        <v>CP206-2X Week P NSP NS</v>
      </c>
      <c r="M1395" t="str">
        <f t="shared" si="173"/>
        <v>CP206-RETURN - 2nd don of the week -BONUS</v>
      </c>
      <c r="N1395" t="e">
        <f t="shared" si="174"/>
        <v>#N/A</v>
      </c>
    </row>
    <row r="1396" spans="1:14" hidden="1" x14ac:dyDescent="0.45">
      <c r="A1396" t="str">
        <f t="shared" si="175"/>
        <v>CP206-RETURN - 2nd don of the week -BONUS</v>
      </c>
      <c r="B1396" t="s">
        <v>212</v>
      </c>
      <c r="C1396" t="str">
        <f t="shared" si="168"/>
        <v>EP Stanton</v>
      </c>
      <c r="D1396" t="str">
        <f t="shared" si="169"/>
        <v>Y</v>
      </c>
      <c r="E1396" t="s">
        <v>1156</v>
      </c>
      <c r="F1396" t="str">
        <f t="shared" si="170"/>
        <v>RETURN - 2nd don of the week -BONUS</v>
      </c>
      <c r="G1396" t="str">
        <f t="shared" si="171"/>
        <v>Marketing</v>
      </c>
      <c r="H1396" t="s">
        <v>1056</v>
      </c>
      <c r="I1396" t="str">
        <f t="shared" si="172"/>
        <v>RETURN - 2nd don of the week -BONUS</v>
      </c>
      <c r="J1396" t="s">
        <v>1054</v>
      </c>
      <c r="K1396" s="5">
        <v>10</v>
      </c>
      <c r="L1396" t="str">
        <f>Table_DataFromNL[[#This Row],[PROFILECODE]]&amp;"-"&amp;Table_DataFromNL[[#This Row],[RULENAME]]</f>
        <v>CP206-2X Week P NSP Non EU</v>
      </c>
      <c r="M1396" t="str">
        <f t="shared" si="173"/>
        <v>CP206-RETURN - 2nd don of the week -BONUS</v>
      </c>
      <c r="N1396" t="e">
        <f t="shared" si="174"/>
        <v>#N/A</v>
      </c>
    </row>
    <row r="1397" spans="1:14" hidden="1" x14ac:dyDescent="0.45">
      <c r="A1397" t="str">
        <f t="shared" si="175"/>
        <v>CP206-2X Week P Normal Source PL</v>
      </c>
      <c r="B1397" t="s">
        <v>212</v>
      </c>
      <c r="C1397" t="str">
        <f t="shared" si="168"/>
        <v>EP Stanton</v>
      </c>
      <c r="D1397" t="str">
        <f t="shared" si="169"/>
        <v>Y</v>
      </c>
      <c r="E1397" t="s">
        <v>1156</v>
      </c>
      <c r="F1397" t="str">
        <f t="shared" si="170"/>
        <v>2X Week P Normal Source PL</v>
      </c>
      <c r="G1397" t="str">
        <f t="shared" si="171"/>
        <v>Specialty</v>
      </c>
      <c r="H1397" t="s">
        <v>1026</v>
      </c>
      <c r="I1397" t="str">
        <f t="shared" si="172"/>
        <v>RETURN - 2nd don of the week -BONUS</v>
      </c>
      <c r="J1397" t="s">
        <v>1054</v>
      </c>
      <c r="K1397" s="5">
        <v>10</v>
      </c>
      <c r="L1397" t="str">
        <f>Table_DataFromNL[[#This Row],[PROFILECODE]]&amp;"-"&amp;Table_DataFromNL[[#This Row],[RULENAME]]</f>
        <v>CP206-2X Week P Normal Source PL</v>
      </c>
      <c r="M1397" t="e">
        <f t="shared" si="173"/>
        <v>#N/A</v>
      </c>
      <c r="N1397" t="e">
        <f t="shared" si="174"/>
        <v>#N/A</v>
      </c>
    </row>
    <row r="1398" spans="1:14" hidden="1" x14ac:dyDescent="0.45">
      <c r="A1398" t="str">
        <f t="shared" si="175"/>
        <v>CP206-2X Week P RSV Pre-Existing</v>
      </c>
      <c r="B1398" t="s">
        <v>212</v>
      </c>
      <c r="C1398" t="str">
        <f t="shared" si="168"/>
        <v>EP Stanton</v>
      </c>
      <c r="D1398" t="str">
        <f t="shared" si="169"/>
        <v>Y</v>
      </c>
      <c r="E1398" t="s">
        <v>1156</v>
      </c>
      <c r="F1398" t="str">
        <f t="shared" si="170"/>
        <v>2X Week P RSV Pre-Existing</v>
      </c>
      <c r="G1398" t="str">
        <f t="shared" si="171"/>
        <v>Specialty</v>
      </c>
      <c r="H1398" t="s">
        <v>945</v>
      </c>
      <c r="I1398" t="str">
        <f t="shared" si="172"/>
        <v>RETURN - 2nd don of the week -BONUS</v>
      </c>
      <c r="J1398" t="s">
        <v>1054</v>
      </c>
      <c r="K1398" s="5">
        <v>20</v>
      </c>
      <c r="L1398" t="str">
        <f>Table_DataFromNL[[#This Row],[PROFILECODE]]&amp;"-"&amp;Table_DataFromNL[[#This Row],[RULENAME]]</f>
        <v>CP206-2X Week P RSV Pre-Existing</v>
      </c>
      <c r="M1398" t="str">
        <f t="shared" si="173"/>
        <v>CP206-2X Week P RSV Pre-Existing</v>
      </c>
      <c r="N1398" t="str">
        <f t="shared" si="174"/>
        <v>CP206-2X Week P RSV Pre-Existing</v>
      </c>
    </row>
    <row r="1399" spans="1:14" hidden="1" x14ac:dyDescent="0.45">
      <c r="A1399" t="str">
        <f t="shared" si="175"/>
        <v>CP206-2X Week P VZV</v>
      </c>
      <c r="B1399" t="s">
        <v>212</v>
      </c>
      <c r="C1399" t="str">
        <f t="shared" si="168"/>
        <v>EP Stanton</v>
      </c>
      <c r="D1399" t="str">
        <f t="shared" si="169"/>
        <v>Y</v>
      </c>
      <c r="E1399" t="s">
        <v>1156</v>
      </c>
      <c r="F1399" t="str">
        <f t="shared" si="170"/>
        <v>2X Week P VZV</v>
      </c>
      <c r="G1399" t="str">
        <f t="shared" si="171"/>
        <v>Specialty</v>
      </c>
      <c r="H1399" t="s">
        <v>967</v>
      </c>
      <c r="I1399" t="str">
        <f t="shared" si="172"/>
        <v>RETURN - 2nd don of the week -BONUS</v>
      </c>
      <c r="J1399" t="s">
        <v>1054</v>
      </c>
      <c r="K1399" s="5">
        <v>10</v>
      </c>
      <c r="L1399" t="str">
        <f>Table_DataFromNL[[#This Row],[PROFILECODE]]&amp;"-"&amp;Table_DataFromNL[[#This Row],[RULENAME]]</f>
        <v>CP206-2X Week P VZV</v>
      </c>
      <c r="M1399" t="str">
        <f t="shared" si="173"/>
        <v>CP206-2X Week P VZV</v>
      </c>
      <c r="N1399" t="str">
        <f t="shared" si="174"/>
        <v>CP206-2X Week P VZV</v>
      </c>
    </row>
    <row r="1400" spans="1:14" hidden="1" x14ac:dyDescent="0.45">
      <c r="A1400" t="str">
        <f t="shared" si="175"/>
        <v>CP206-2X Week P VZV Pre-Existing</v>
      </c>
      <c r="B1400" t="s">
        <v>212</v>
      </c>
      <c r="C1400" t="str">
        <f t="shared" si="168"/>
        <v>EP Stanton</v>
      </c>
      <c r="D1400" t="str">
        <f t="shared" si="169"/>
        <v>Y</v>
      </c>
      <c r="E1400" t="s">
        <v>1156</v>
      </c>
      <c r="F1400" t="str">
        <f t="shared" si="170"/>
        <v>2X Week P VZV Pre-Existing</v>
      </c>
      <c r="G1400" t="str">
        <f t="shared" si="171"/>
        <v>Specialty</v>
      </c>
      <c r="H1400" t="s">
        <v>968</v>
      </c>
      <c r="I1400" t="str">
        <f t="shared" si="172"/>
        <v>RETURN - 2nd don of the week -BONUS</v>
      </c>
      <c r="J1400" t="s">
        <v>1054</v>
      </c>
      <c r="K1400" s="5">
        <v>10</v>
      </c>
      <c r="L1400" t="str">
        <f>Table_DataFromNL[[#This Row],[PROFILECODE]]&amp;"-"&amp;Table_DataFromNL[[#This Row],[RULENAME]]</f>
        <v>CP206-2X Week P VZV Pre-Existing</v>
      </c>
      <c r="M1400" t="str">
        <f t="shared" si="173"/>
        <v>CP206-2X Week P VZV Pre-Existing</v>
      </c>
      <c r="N1400" t="str">
        <f t="shared" si="174"/>
        <v>CP206-2X Week P VZV Pre-Existing</v>
      </c>
    </row>
    <row r="1401" spans="1:14" hidden="1" x14ac:dyDescent="0.45">
      <c r="A1401" t="str">
        <f t="shared" si="175"/>
        <v>CP206-College ID Standard Bonus</v>
      </c>
      <c r="B1401" t="s">
        <v>212</v>
      </c>
      <c r="C1401" t="str">
        <f t="shared" si="168"/>
        <v>EP Stanton</v>
      </c>
      <c r="D1401" t="str">
        <f t="shared" si="169"/>
        <v>Y</v>
      </c>
      <c r="E1401" t="s">
        <v>1156</v>
      </c>
      <c r="F1401" t="str">
        <f t="shared" si="170"/>
        <v>College ID Standard Bonus</v>
      </c>
      <c r="G1401">
        <f t="shared" si="171"/>
        <v>0</v>
      </c>
      <c r="H1401" t="s">
        <v>1062</v>
      </c>
      <c r="I1401">
        <f t="shared" si="172"/>
        <v>0</v>
      </c>
      <c r="J1401" t="s">
        <v>1054</v>
      </c>
      <c r="K1401" s="5">
        <v>5</v>
      </c>
      <c r="L1401" t="str">
        <f>Table_DataFromNL[[#This Row],[PROFILECODE]]&amp;"-"&amp;Table_DataFromNL[[#This Row],[RULENAME]]</f>
        <v>CP206-College ID Standard Bonus</v>
      </c>
      <c r="M1401" t="e">
        <f t="shared" si="173"/>
        <v>#N/A</v>
      </c>
      <c r="N1401" t="e">
        <f t="shared" si="174"/>
        <v>#N/A</v>
      </c>
    </row>
    <row r="1402" spans="1:14" hidden="1" x14ac:dyDescent="0.45">
      <c r="A1402" t="str">
        <f t="shared" si="175"/>
        <v>CP206-Employee Donor</v>
      </c>
      <c r="B1402" t="s">
        <v>212</v>
      </c>
      <c r="C1402" t="str">
        <f t="shared" si="168"/>
        <v>EP Stanton</v>
      </c>
      <c r="D1402" t="str">
        <f t="shared" si="169"/>
        <v>Y</v>
      </c>
      <c r="E1402" t="s">
        <v>1156</v>
      </c>
      <c r="F1402" t="str">
        <f t="shared" si="170"/>
        <v>Employee Donor</v>
      </c>
      <c r="G1402">
        <f t="shared" si="171"/>
        <v>0</v>
      </c>
      <c r="H1402" t="s">
        <v>1063</v>
      </c>
      <c r="I1402">
        <f t="shared" si="172"/>
        <v>0</v>
      </c>
      <c r="J1402" t="s">
        <v>1054</v>
      </c>
      <c r="K1402" s="5">
        <v>90</v>
      </c>
      <c r="L1402" t="str">
        <f>Table_DataFromNL[[#This Row],[PROFILECODE]]&amp;"-"&amp;Table_DataFromNL[[#This Row],[RULENAME]]</f>
        <v>CP206-Employee Donor</v>
      </c>
      <c r="M1402" t="e">
        <f t="shared" si="173"/>
        <v>#N/A</v>
      </c>
      <c r="N1402" t="e">
        <f t="shared" si="174"/>
        <v>#N/A</v>
      </c>
    </row>
    <row r="1403" spans="1:14" hidden="1" x14ac:dyDescent="0.45">
      <c r="A1403" t="str">
        <f t="shared" si="175"/>
        <v>CP206-Military ID</v>
      </c>
      <c r="B1403" t="s">
        <v>212</v>
      </c>
      <c r="C1403" t="str">
        <f t="shared" si="168"/>
        <v>EP Stanton</v>
      </c>
      <c r="D1403" t="str">
        <f t="shared" si="169"/>
        <v>Y</v>
      </c>
      <c r="E1403" t="s">
        <v>1156</v>
      </c>
      <c r="F1403" t="str">
        <f t="shared" si="170"/>
        <v>Military ID</v>
      </c>
      <c r="G1403">
        <f t="shared" si="171"/>
        <v>0</v>
      </c>
      <c r="H1403" t="s">
        <v>1064</v>
      </c>
      <c r="I1403">
        <f t="shared" si="172"/>
        <v>0</v>
      </c>
      <c r="J1403" t="s">
        <v>1054</v>
      </c>
      <c r="K1403" s="5">
        <v>5</v>
      </c>
      <c r="L1403" t="str">
        <f>Table_DataFromNL[[#This Row],[PROFILECODE]]&amp;"-"&amp;Table_DataFromNL[[#This Row],[RULENAME]]</f>
        <v>CP206-Military ID</v>
      </c>
      <c r="M1403" t="e">
        <f t="shared" si="173"/>
        <v>#N/A</v>
      </c>
      <c r="N1403" t="e">
        <f t="shared" si="174"/>
        <v>#N/A</v>
      </c>
    </row>
    <row r="1404" spans="1:14" hidden="1" x14ac:dyDescent="0.45">
      <c r="A1404" t="str">
        <f t="shared" si="175"/>
        <v>CP206-NEW DONOR -1st</v>
      </c>
      <c r="B1404" t="s">
        <v>212</v>
      </c>
      <c r="C1404" t="str">
        <f t="shared" si="168"/>
        <v>EP Stanton</v>
      </c>
      <c r="D1404" t="str">
        <f t="shared" si="169"/>
        <v>Y</v>
      </c>
      <c r="E1404" t="s">
        <v>1156</v>
      </c>
      <c r="F1404" t="str">
        <f t="shared" si="170"/>
        <v>NEW DONOR -1st</v>
      </c>
      <c r="G1404" t="str">
        <f t="shared" si="171"/>
        <v>Marketing</v>
      </c>
      <c r="H1404" t="s">
        <v>1065</v>
      </c>
      <c r="I1404">
        <f t="shared" si="172"/>
        <v>1</v>
      </c>
      <c r="J1404" t="s">
        <v>1054</v>
      </c>
      <c r="K1404" s="5">
        <v>100</v>
      </c>
      <c r="L1404" t="str">
        <f>Table_DataFromNL[[#This Row],[PROFILECODE]]&amp;"-"&amp;Table_DataFromNL[[#This Row],[RULENAME]]</f>
        <v>CP206-New Donor 1st Visit-Bonus</v>
      </c>
      <c r="M1404" t="str">
        <f t="shared" si="173"/>
        <v>CP206-NEW DONOR -1st</v>
      </c>
      <c r="N1404" t="e">
        <f t="shared" si="174"/>
        <v>#N/A</v>
      </c>
    </row>
    <row r="1405" spans="1:14" hidden="1" x14ac:dyDescent="0.45">
      <c r="A1405" t="str">
        <f t="shared" si="175"/>
        <v>CP206-NEW DONOR -2nd</v>
      </c>
      <c r="B1405" t="s">
        <v>212</v>
      </c>
      <c r="C1405" t="str">
        <f t="shared" si="168"/>
        <v>EP Stanton</v>
      </c>
      <c r="D1405" t="str">
        <f t="shared" si="169"/>
        <v>Y</v>
      </c>
      <c r="E1405" t="s">
        <v>1156</v>
      </c>
      <c r="F1405" t="str">
        <f t="shared" si="170"/>
        <v>NEW DONOR -2nd</v>
      </c>
      <c r="G1405" t="str">
        <f t="shared" si="171"/>
        <v>Marketing</v>
      </c>
      <c r="H1405" t="s">
        <v>1066</v>
      </c>
      <c r="I1405">
        <f t="shared" si="172"/>
        <v>2</v>
      </c>
      <c r="J1405" t="s">
        <v>1054</v>
      </c>
      <c r="K1405" s="5">
        <v>100</v>
      </c>
      <c r="L1405" t="str">
        <f>Table_DataFromNL[[#This Row],[PROFILECODE]]&amp;"-"&amp;Table_DataFromNL[[#This Row],[RULENAME]]</f>
        <v>CP206-New Donor 2nd Visit-Bonus</v>
      </c>
      <c r="M1405" t="str">
        <f t="shared" si="173"/>
        <v>CP206-NEW DONOR -2nd</v>
      </c>
      <c r="N1405" t="e">
        <f t="shared" si="174"/>
        <v>#N/A</v>
      </c>
    </row>
    <row r="1406" spans="1:14" hidden="1" x14ac:dyDescent="0.45">
      <c r="A1406" t="str">
        <f t="shared" si="175"/>
        <v>CP206-NEW DONOR -3rd</v>
      </c>
      <c r="B1406" t="s">
        <v>212</v>
      </c>
      <c r="C1406" t="str">
        <f t="shared" si="168"/>
        <v>EP Stanton</v>
      </c>
      <c r="D1406" t="str">
        <f t="shared" si="169"/>
        <v>Y</v>
      </c>
      <c r="E1406" t="s">
        <v>1156</v>
      </c>
      <c r="F1406" t="str">
        <f t="shared" si="170"/>
        <v>NEW DONOR -3rd</v>
      </c>
      <c r="G1406" t="str">
        <f t="shared" si="171"/>
        <v>Marketing</v>
      </c>
      <c r="H1406" t="s">
        <v>1067</v>
      </c>
      <c r="I1406">
        <f t="shared" si="172"/>
        <v>3</v>
      </c>
      <c r="J1406" t="s">
        <v>1054</v>
      </c>
      <c r="K1406" s="5">
        <v>100</v>
      </c>
      <c r="L1406" t="str">
        <f>Table_DataFromNL[[#This Row],[PROFILECODE]]&amp;"-"&amp;Table_DataFromNL[[#This Row],[RULENAME]]</f>
        <v>CP206-New Donor 3rd Visit-Bonus</v>
      </c>
      <c r="M1406" t="str">
        <f t="shared" si="173"/>
        <v>CP206-NEW DONOR -3rd</v>
      </c>
      <c r="N1406" t="e">
        <f t="shared" si="174"/>
        <v>#N/A</v>
      </c>
    </row>
    <row r="1407" spans="1:14" hidden="1" x14ac:dyDescent="0.45">
      <c r="A1407" t="str">
        <f t="shared" si="175"/>
        <v>CP206-NEW DONOR -4th</v>
      </c>
      <c r="B1407" t="s">
        <v>212</v>
      </c>
      <c r="C1407" t="str">
        <f t="shared" si="168"/>
        <v>EP Stanton</v>
      </c>
      <c r="D1407" t="str">
        <f t="shared" si="169"/>
        <v>Y</v>
      </c>
      <c r="E1407" t="s">
        <v>1156</v>
      </c>
      <c r="F1407" t="str">
        <f t="shared" si="170"/>
        <v>NEW DONOR -4th</v>
      </c>
      <c r="G1407" t="str">
        <f t="shared" si="171"/>
        <v>Marketing</v>
      </c>
      <c r="H1407" t="s">
        <v>1068</v>
      </c>
      <c r="I1407">
        <f t="shared" si="172"/>
        <v>4</v>
      </c>
      <c r="J1407" t="s">
        <v>1054</v>
      </c>
      <c r="K1407" s="5">
        <v>100</v>
      </c>
      <c r="L1407" t="str">
        <f>Table_DataFromNL[[#This Row],[PROFILECODE]]&amp;"-"&amp;Table_DataFromNL[[#This Row],[RULENAME]]</f>
        <v>CP206-New Donor 4th Visit-Bonus</v>
      </c>
      <c r="M1407" t="str">
        <f t="shared" si="173"/>
        <v>CP206-NEW DONOR -4th</v>
      </c>
      <c r="N1407" t="e">
        <f t="shared" si="174"/>
        <v>#N/A</v>
      </c>
    </row>
    <row r="1408" spans="1:14" hidden="1" x14ac:dyDescent="0.45">
      <c r="A1408" t="str">
        <f t="shared" si="175"/>
        <v>CP206-NEW DONOR -5th</v>
      </c>
      <c r="B1408" t="s">
        <v>212</v>
      </c>
      <c r="C1408" t="str">
        <f t="shared" si="168"/>
        <v>EP Stanton</v>
      </c>
      <c r="D1408" t="str">
        <f t="shared" si="169"/>
        <v>Y</v>
      </c>
      <c r="E1408" t="s">
        <v>1156</v>
      </c>
      <c r="F1408" t="str">
        <f t="shared" si="170"/>
        <v>NEW DONOR -5th</v>
      </c>
      <c r="G1408" t="str">
        <f t="shared" si="171"/>
        <v>Marketing</v>
      </c>
      <c r="H1408" t="s">
        <v>1069</v>
      </c>
      <c r="I1408">
        <f t="shared" si="172"/>
        <v>5</v>
      </c>
      <c r="J1408" t="s">
        <v>1054</v>
      </c>
      <c r="K1408" s="5">
        <v>100</v>
      </c>
      <c r="L1408" t="str">
        <f>Table_DataFromNL[[#This Row],[PROFILECODE]]&amp;"-"&amp;Table_DataFromNL[[#This Row],[RULENAME]]</f>
        <v>CP206-New Donor 5th Visit-Bonus</v>
      </c>
      <c r="M1408" t="str">
        <f t="shared" si="173"/>
        <v>CP206-NEW DONOR -5th</v>
      </c>
      <c r="N1408" t="e">
        <f t="shared" si="174"/>
        <v>#N/A</v>
      </c>
    </row>
    <row r="1409" spans="1:14" hidden="1" x14ac:dyDescent="0.45">
      <c r="A1409" t="str">
        <f t="shared" si="175"/>
        <v>CP206-NEW DONOR -6th</v>
      </c>
      <c r="B1409" t="s">
        <v>212</v>
      </c>
      <c r="C1409" t="str">
        <f t="shared" si="168"/>
        <v>EP Stanton</v>
      </c>
      <c r="D1409" t="str">
        <f t="shared" si="169"/>
        <v>Y</v>
      </c>
      <c r="E1409" t="s">
        <v>1156</v>
      </c>
      <c r="F1409" t="str">
        <f t="shared" si="170"/>
        <v>NEW DONOR -6th</v>
      </c>
      <c r="G1409" t="str">
        <f t="shared" si="171"/>
        <v>Marketing</v>
      </c>
      <c r="H1409" t="s">
        <v>1070</v>
      </c>
      <c r="I1409">
        <f t="shared" si="172"/>
        <v>6</v>
      </c>
      <c r="J1409" t="s">
        <v>1054</v>
      </c>
      <c r="K1409" s="5">
        <v>55</v>
      </c>
      <c r="L1409" t="str">
        <f>Table_DataFromNL[[#This Row],[PROFILECODE]]&amp;"-"&amp;Table_DataFromNL[[#This Row],[RULENAME]]</f>
        <v>CP206-New Donor 6th Visit-Bonus</v>
      </c>
      <c r="M1409" t="str">
        <f t="shared" si="173"/>
        <v>CP206-NEW DONOR -6th</v>
      </c>
      <c r="N1409" t="e">
        <f t="shared" si="174"/>
        <v>#N/A</v>
      </c>
    </row>
    <row r="1410" spans="1:14" hidden="1" x14ac:dyDescent="0.45">
      <c r="A1410" t="str">
        <f t="shared" si="175"/>
        <v>CP206-NEW DONOR -7th</v>
      </c>
      <c r="B1410" t="s">
        <v>212</v>
      </c>
      <c r="C1410" t="str">
        <f t="shared" ref="C1410:C1473" si="176">VLOOKUP(B1410,CenterLU,2,FALSE)</f>
        <v>EP Stanton</v>
      </c>
      <c r="D1410" t="str">
        <f t="shared" ref="D1410:D1473" si="177">VLOOKUP(B1410,CenterLU,3,FALSE)</f>
        <v>Y</v>
      </c>
      <c r="E1410" t="s">
        <v>1156</v>
      </c>
      <c r="F1410" t="str">
        <f t="shared" ref="F1410:F1473" si="178">IF(VLOOKUP(H1410,RULENAMELU,3,FALSE)=0,H1410,VLOOKUP(H1410,RULENAMELU,3,FALSE))</f>
        <v>NEW DONOR -7th</v>
      </c>
      <c r="G1410" t="str">
        <f t="shared" ref="G1410:G1473" si="179">VLOOKUP(H1410,RULENAMELU,4,FALSE)</f>
        <v>Marketing</v>
      </c>
      <c r="H1410" t="s">
        <v>1071</v>
      </c>
      <c r="I1410">
        <f t="shared" ref="I1410:I1473" si="180">VLOOKUP(H1410,RULENAMELU,5,FALSE)</f>
        <v>7</v>
      </c>
      <c r="J1410" t="s">
        <v>1054</v>
      </c>
      <c r="K1410" s="5">
        <v>55</v>
      </c>
      <c r="L1410" t="str">
        <f>Table_DataFromNL[[#This Row],[PROFILECODE]]&amp;"-"&amp;Table_DataFromNL[[#This Row],[RULENAME]]</f>
        <v>CP206-New Donor 7th Visit-Bonus</v>
      </c>
      <c r="M1410" t="str">
        <f t="shared" ref="M1410:M1473" si="181">IFERROR(VLOOKUP(A1410,PaychangesLU,1,FALSE),VLOOKUP(A1410,SpecialtyCheckLU,1,FALSE))</f>
        <v>CP206-NEW DONOR -7th</v>
      </c>
      <c r="N1410" t="e">
        <f t="shared" ref="N1410:N1473" si="182">VLOOKUP(A1410,SpecialtyCheckLU,1,FALSE)</f>
        <v>#N/A</v>
      </c>
    </row>
    <row r="1411" spans="1:14" hidden="1" x14ac:dyDescent="0.45">
      <c r="A1411" t="str">
        <f t="shared" ref="A1411:A1474" si="183">B1411&amp;"-"&amp;F1411</f>
        <v>CP206-NEW DONOR -8th</v>
      </c>
      <c r="B1411" t="s">
        <v>212</v>
      </c>
      <c r="C1411" t="str">
        <f t="shared" si="176"/>
        <v>EP Stanton</v>
      </c>
      <c r="D1411" t="str">
        <f t="shared" si="177"/>
        <v>Y</v>
      </c>
      <c r="E1411" t="s">
        <v>1156</v>
      </c>
      <c r="F1411" t="str">
        <f t="shared" si="178"/>
        <v>NEW DONOR -8th</v>
      </c>
      <c r="G1411" t="str">
        <f t="shared" si="179"/>
        <v>Marketing</v>
      </c>
      <c r="H1411" t="s">
        <v>1072</v>
      </c>
      <c r="I1411">
        <f t="shared" si="180"/>
        <v>8</v>
      </c>
      <c r="J1411" t="s">
        <v>1054</v>
      </c>
      <c r="K1411" s="5">
        <v>55</v>
      </c>
      <c r="L1411" t="str">
        <f>Table_DataFromNL[[#This Row],[PROFILECODE]]&amp;"-"&amp;Table_DataFromNL[[#This Row],[RULENAME]]</f>
        <v>CP206-New Donor 8th Visit-Bonus</v>
      </c>
      <c r="M1411" t="str">
        <f t="shared" si="181"/>
        <v>CP206-NEW DONOR -8th</v>
      </c>
      <c r="N1411" t="e">
        <f t="shared" si="182"/>
        <v>#N/A</v>
      </c>
    </row>
    <row r="1412" spans="1:14" hidden="1" x14ac:dyDescent="0.45">
      <c r="A1412" t="str">
        <f t="shared" si="183"/>
        <v>CP206-1B_KEDLeague_Promo_5USD</v>
      </c>
      <c r="B1412" t="s">
        <v>212</v>
      </c>
      <c r="C1412" t="str">
        <f t="shared" si="176"/>
        <v>EP Stanton</v>
      </c>
      <c r="D1412" t="str">
        <f t="shared" si="177"/>
        <v>Y</v>
      </c>
      <c r="E1412" t="s">
        <v>1156</v>
      </c>
      <c r="F1412" t="str">
        <f t="shared" si="178"/>
        <v>1B_KEDLeague_Promo_5USD</v>
      </c>
      <c r="G1412">
        <f t="shared" si="179"/>
        <v>0</v>
      </c>
      <c r="H1412" t="s">
        <v>1073</v>
      </c>
      <c r="I1412">
        <f t="shared" si="180"/>
        <v>0</v>
      </c>
      <c r="J1412" t="s">
        <v>1074</v>
      </c>
      <c r="K1412" s="5">
        <v>5</v>
      </c>
      <c r="L1412" t="str">
        <f>Table_DataFromNL[[#This Row],[PROFILECODE]]&amp;"-"&amp;Table_DataFromNL[[#This Row],[RULENAME]]</f>
        <v>CP206-1B_KEDLeague_Promo_5USD</v>
      </c>
      <c r="M1412" t="e">
        <f t="shared" si="181"/>
        <v>#N/A</v>
      </c>
      <c r="N1412" t="e">
        <f t="shared" si="182"/>
        <v>#N/A</v>
      </c>
    </row>
    <row r="1413" spans="1:14" hidden="1" x14ac:dyDescent="0.45">
      <c r="A1413" t="str">
        <f t="shared" si="183"/>
        <v>CP206-CALL_10</v>
      </c>
      <c r="B1413" t="s">
        <v>212</v>
      </c>
      <c r="C1413" t="str">
        <f t="shared" si="176"/>
        <v>EP Stanton</v>
      </c>
      <c r="D1413" t="str">
        <f t="shared" si="177"/>
        <v>Y</v>
      </c>
      <c r="E1413" t="s">
        <v>1156</v>
      </c>
      <c r="F1413" t="str">
        <f t="shared" si="178"/>
        <v>CALL_10</v>
      </c>
      <c r="G1413">
        <f t="shared" si="179"/>
        <v>0</v>
      </c>
      <c r="H1413" t="s">
        <v>1075</v>
      </c>
      <c r="I1413">
        <f t="shared" si="180"/>
        <v>0</v>
      </c>
      <c r="J1413" t="s">
        <v>1074</v>
      </c>
      <c r="K1413" s="5">
        <v>10</v>
      </c>
      <c r="L1413" t="str">
        <f>Table_DataFromNL[[#This Row],[PROFILECODE]]&amp;"-"&amp;Table_DataFromNL[[#This Row],[RULENAME]]</f>
        <v>CP206-CALL_10</v>
      </c>
      <c r="M1413" t="e">
        <f t="shared" si="181"/>
        <v>#N/A</v>
      </c>
      <c r="N1413" t="e">
        <f t="shared" si="182"/>
        <v>#N/A</v>
      </c>
    </row>
    <row r="1414" spans="1:14" hidden="1" x14ac:dyDescent="0.45">
      <c r="A1414" t="str">
        <f t="shared" si="183"/>
        <v>CP206-CALL_15</v>
      </c>
      <c r="B1414" t="s">
        <v>212</v>
      </c>
      <c r="C1414" t="str">
        <f t="shared" si="176"/>
        <v>EP Stanton</v>
      </c>
      <c r="D1414" t="str">
        <f t="shared" si="177"/>
        <v>Y</v>
      </c>
      <c r="E1414" t="s">
        <v>1156</v>
      </c>
      <c r="F1414" t="str">
        <f t="shared" si="178"/>
        <v>CALL_15</v>
      </c>
      <c r="G1414">
        <f t="shared" si="179"/>
        <v>0</v>
      </c>
      <c r="H1414" t="s">
        <v>1076</v>
      </c>
      <c r="I1414">
        <f t="shared" si="180"/>
        <v>0</v>
      </c>
      <c r="J1414" t="s">
        <v>1074</v>
      </c>
      <c r="K1414" s="5">
        <v>15</v>
      </c>
      <c r="L1414" t="str">
        <f>Table_DataFromNL[[#This Row],[PROFILECODE]]&amp;"-"&amp;Table_DataFromNL[[#This Row],[RULENAME]]</f>
        <v>CP206-CALL_15</v>
      </c>
      <c r="M1414" t="e">
        <f t="shared" si="181"/>
        <v>#N/A</v>
      </c>
      <c r="N1414" t="e">
        <f t="shared" si="182"/>
        <v>#N/A</v>
      </c>
    </row>
    <row r="1415" spans="1:14" hidden="1" x14ac:dyDescent="0.45">
      <c r="A1415" t="str">
        <f t="shared" si="183"/>
        <v>CP206-CALL_25</v>
      </c>
      <c r="B1415" t="s">
        <v>212</v>
      </c>
      <c r="C1415" t="str">
        <f t="shared" si="176"/>
        <v>EP Stanton</v>
      </c>
      <c r="D1415" t="str">
        <f t="shared" si="177"/>
        <v>Y</v>
      </c>
      <c r="E1415" t="s">
        <v>1156</v>
      </c>
      <c r="F1415" t="str">
        <f t="shared" si="178"/>
        <v>CALL_25</v>
      </c>
      <c r="G1415">
        <f t="shared" si="179"/>
        <v>0</v>
      </c>
      <c r="H1415" t="s">
        <v>1077</v>
      </c>
      <c r="I1415">
        <f t="shared" si="180"/>
        <v>0</v>
      </c>
      <c r="J1415" t="s">
        <v>1074</v>
      </c>
      <c r="K1415" s="5">
        <v>25</v>
      </c>
      <c r="L1415" t="str">
        <f>Table_DataFromNL[[#This Row],[PROFILECODE]]&amp;"-"&amp;Table_DataFromNL[[#This Row],[RULENAME]]</f>
        <v>CP206-CALL_25</v>
      </c>
      <c r="M1415" t="e">
        <f t="shared" si="181"/>
        <v>#N/A</v>
      </c>
      <c r="N1415" t="e">
        <f t="shared" si="182"/>
        <v>#N/A</v>
      </c>
    </row>
    <row r="1416" spans="1:14" hidden="1" x14ac:dyDescent="0.45">
      <c r="A1416" t="str">
        <f t="shared" si="183"/>
        <v>CP206-CALL_5</v>
      </c>
      <c r="B1416" t="s">
        <v>212</v>
      </c>
      <c r="C1416" t="str">
        <f t="shared" si="176"/>
        <v>EP Stanton</v>
      </c>
      <c r="D1416" t="str">
        <f t="shared" si="177"/>
        <v>Y</v>
      </c>
      <c r="E1416" t="s">
        <v>1156</v>
      </c>
      <c r="F1416" t="str">
        <f t="shared" si="178"/>
        <v>CALL_5</v>
      </c>
      <c r="G1416">
        <f t="shared" si="179"/>
        <v>0</v>
      </c>
      <c r="H1416" t="s">
        <v>1078</v>
      </c>
      <c r="I1416">
        <f t="shared" si="180"/>
        <v>0</v>
      </c>
      <c r="J1416" t="s">
        <v>1074</v>
      </c>
      <c r="K1416" s="5">
        <v>5</v>
      </c>
      <c r="L1416" t="str">
        <f>Table_DataFromNL[[#This Row],[PROFILECODE]]&amp;"-"&amp;Table_DataFromNL[[#This Row],[RULENAME]]</f>
        <v>CP206-CALL_5</v>
      </c>
      <c r="M1416" t="e">
        <f t="shared" si="181"/>
        <v>#N/A</v>
      </c>
      <c r="N1416" t="e">
        <f t="shared" si="182"/>
        <v>#N/A</v>
      </c>
    </row>
    <row r="1417" spans="1:14" hidden="1" x14ac:dyDescent="0.45">
      <c r="A1417" t="str">
        <f t="shared" si="183"/>
        <v>CP206-Community</v>
      </c>
      <c r="B1417" t="s">
        <v>212</v>
      </c>
      <c r="C1417" t="str">
        <f t="shared" si="176"/>
        <v>EP Stanton</v>
      </c>
      <c r="D1417" t="str">
        <f t="shared" si="177"/>
        <v>Y</v>
      </c>
      <c r="E1417" t="s">
        <v>1156</v>
      </c>
      <c r="F1417" t="str">
        <f t="shared" si="178"/>
        <v>Community</v>
      </c>
      <c r="G1417">
        <f t="shared" si="179"/>
        <v>0</v>
      </c>
      <c r="H1417" t="s">
        <v>1080</v>
      </c>
      <c r="I1417">
        <f t="shared" si="180"/>
        <v>0</v>
      </c>
      <c r="J1417" t="s">
        <v>1074</v>
      </c>
      <c r="K1417" s="5">
        <v>5</v>
      </c>
      <c r="L1417" t="str">
        <f>Table_DataFromNL[[#This Row],[PROFILECODE]]&amp;"-"&amp;Table_DataFromNL[[#This Row],[RULENAME]]</f>
        <v>CP206-Community</v>
      </c>
      <c r="M1417" t="e">
        <f t="shared" si="181"/>
        <v>#N/A</v>
      </c>
      <c r="N1417" t="e">
        <f t="shared" si="182"/>
        <v>#N/A</v>
      </c>
    </row>
    <row r="1418" spans="1:14" hidden="1" x14ac:dyDescent="0.45">
      <c r="A1418" t="str">
        <f t="shared" si="183"/>
        <v>CP206-EMPLOYEE_BONUS_8MONTH_80USD</v>
      </c>
      <c r="B1418" t="s">
        <v>212</v>
      </c>
      <c r="C1418" t="str">
        <f t="shared" si="176"/>
        <v>EP Stanton</v>
      </c>
      <c r="D1418" t="str">
        <f t="shared" si="177"/>
        <v>Y</v>
      </c>
      <c r="E1418" t="s">
        <v>1156</v>
      </c>
      <c r="F1418" t="str">
        <f t="shared" si="178"/>
        <v>EMPLOYEE_BONUS_8MONTH_80USD</v>
      </c>
      <c r="G1418">
        <f t="shared" si="179"/>
        <v>0</v>
      </c>
      <c r="H1418" t="s">
        <v>1084</v>
      </c>
      <c r="I1418">
        <f t="shared" si="180"/>
        <v>0</v>
      </c>
      <c r="J1418" t="s">
        <v>1074</v>
      </c>
      <c r="K1418" s="5">
        <v>80</v>
      </c>
      <c r="L1418" t="str">
        <f>Table_DataFromNL[[#This Row],[PROFILECODE]]&amp;"-"&amp;Table_DataFromNL[[#This Row],[RULENAME]]</f>
        <v>CP206-EMPLOYEE_BONUS_8MONTH_80USD</v>
      </c>
      <c r="M1418" t="e">
        <f t="shared" si="181"/>
        <v>#N/A</v>
      </c>
      <c r="N1418" t="e">
        <f t="shared" si="182"/>
        <v>#N/A</v>
      </c>
    </row>
    <row r="1419" spans="1:14" hidden="1" x14ac:dyDescent="0.45">
      <c r="A1419" t="str">
        <f t="shared" si="183"/>
        <v>CP206-HANGER_RECRUIT_5USD_once</v>
      </c>
      <c r="B1419" t="s">
        <v>212</v>
      </c>
      <c r="C1419" t="str">
        <f t="shared" si="176"/>
        <v>EP Stanton</v>
      </c>
      <c r="D1419" t="str">
        <f t="shared" si="177"/>
        <v>Y</v>
      </c>
      <c r="E1419" t="s">
        <v>1156</v>
      </c>
      <c r="F1419" t="str">
        <f t="shared" si="178"/>
        <v>HANGER_RECRUIT_5USD_once</v>
      </c>
      <c r="G1419">
        <f t="shared" si="179"/>
        <v>0</v>
      </c>
      <c r="H1419" t="s">
        <v>1085</v>
      </c>
      <c r="I1419">
        <f t="shared" si="180"/>
        <v>0</v>
      </c>
      <c r="J1419" t="s">
        <v>1074</v>
      </c>
      <c r="K1419" s="5">
        <v>5</v>
      </c>
      <c r="L1419" t="str">
        <f>Table_DataFromNL[[#This Row],[PROFILECODE]]&amp;"-"&amp;Table_DataFromNL[[#This Row],[RULENAME]]</f>
        <v>CP206-HANGER_RECRUIT_5USD_once</v>
      </c>
      <c r="M1419" t="e">
        <f t="shared" si="181"/>
        <v>#N/A</v>
      </c>
      <c r="N1419" t="e">
        <f t="shared" si="182"/>
        <v>#N/A</v>
      </c>
    </row>
    <row r="1420" spans="1:14" hidden="1" x14ac:dyDescent="0.45">
      <c r="A1420" t="str">
        <f t="shared" si="183"/>
        <v>CP206-Immunization Boost Payment</v>
      </c>
      <c r="B1420" t="s">
        <v>212</v>
      </c>
      <c r="C1420" t="str">
        <f t="shared" si="176"/>
        <v>EP Stanton</v>
      </c>
      <c r="D1420" t="str">
        <f t="shared" si="177"/>
        <v>Y</v>
      </c>
      <c r="E1420" t="s">
        <v>1156</v>
      </c>
      <c r="F1420" t="str">
        <f t="shared" si="178"/>
        <v>Immunization Boost Payment</v>
      </c>
      <c r="G1420">
        <f t="shared" si="179"/>
        <v>0</v>
      </c>
      <c r="H1420" t="s">
        <v>1086</v>
      </c>
      <c r="I1420">
        <f t="shared" si="180"/>
        <v>0</v>
      </c>
      <c r="J1420" t="s">
        <v>1074</v>
      </c>
      <c r="K1420" s="5">
        <v>50</v>
      </c>
      <c r="L1420" t="str">
        <f>Table_DataFromNL[[#This Row],[PROFILECODE]]&amp;"-"&amp;Table_DataFromNL[[#This Row],[RULENAME]]</f>
        <v>CP206-Immunization Boost Payment</v>
      </c>
      <c r="M1420" t="e">
        <f t="shared" si="181"/>
        <v>#N/A</v>
      </c>
      <c r="N1420" t="e">
        <f t="shared" si="182"/>
        <v>#N/A</v>
      </c>
    </row>
    <row r="1421" spans="1:14" hidden="1" x14ac:dyDescent="0.45">
      <c r="A1421" t="str">
        <f t="shared" si="183"/>
        <v>CP206-Immunization Series Payment</v>
      </c>
      <c r="B1421" t="s">
        <v>212</v>
      </c>
      <c r="C1421" t="str">
        <f t="shared" si="176"/>
        <v>EP Stanton</v>
      </c>
      <c r="D1421" t="str">
        <f t="shared" si="177"/>
        <v>Y</v>
      </c>
      <c r="E1421" t="s">
        <v>1156</v>
      </c>
      <c r="F1421" t="str">
        <f t="shared" si="178"/>
        <v>Immunization Series Payment</v>
      </c>
      <c r="G1421">
        <f t="shared" si="179"/>
        <v>0</v>
      </c>
      <c r="H1421" t="s">
        <v>1087</v>
      </c>
      <c r="I1421">
        <f t="shared" si="180"/>
        <v>0</v>
      </c>
      <c r="J1421" t="s">
        <v>1074</v>
      </c>
      <c r="K1421" s="5">
        <v>100</v>
      </c>
      <c r="L1421" t="str">
        <f>Table_DataFromNL[[#This Row],[PROFILECODE]]&amp;"-"&amp;Table_DataFromNL[[#This Row],[RULENAME]]</f>
        <v>CP206-Immunization Series Payment</v>
      </c>
      <c r="M1421" t="e">
        <f t="shared" si="181"/>
        <v>#N/A</v>
      </c>
      <c r="N1421" t="e">
        <f t="shared" si="182"/>
        <v>#N/A</v>
      </c>
    </row>
    <row r="1422" spans="1:14" hidden="1" x14ac:dyDescent="0.45">
      <c r="A1422" t="str">
        <f t="shared" si="183"/>
        <v>CP206-Inconv Fee $20-$50-Comment Req'd</v>
      </c>
      <c r="B1422" t="s">
        <v>212</v>
      </c>
      <c r="C1422" t="str">
        <f t="shared" si="176"/>
        <v>EP Stanton</v>
      </c>
      <c r="D1422" t="str">
        <f t="shared" si="177"/>
        <v>Y</v>
      </c>
      <c r="E1422" t="s">
        <v>1156</v>
      </c>
      <c r="F1422" t="str">
        <f t="shared" si="178"/>
        <v>Inconv Fee $20-$50-Comment Req'd</v>
      </c>
      <c r="G1422">
        <f t="shared" si="179"/>
        <v>0</v>
      </c>
      <c r="H1422" t="s">
        <v>1088</v>
      </c>
      <c r="I1422">
        <f t="shared" si="180"/>
        <v>0</v>
      </c>
      <c r="J1422" t="s">
        <v>1074</v>
      </c>
      <c r="K1422" s="5">
        <v>50</v>
      </c>
      <c r="L1422" t="str">
        <f>Table_DataFromNL[[#This Row],[PROFILECODE]]&amp;"-"&amp;Table_DataFromNL[[#This Row],[RULENAME]]</f>
        <v>CP206-Inconv Fee $20-$50-Comment Req'd</v>
      </c>
      <c r="M1422" t="e">
        <f t="shared" si="181"/>
        <v>#N/A</v>
      </c>
      <c r="N1422" t="e">
        <f t="shared" si="182"/>
        <v>#N/A</v>
      </c>
    </row>
    <row r="1423" spans="1:14" hidden="1" x14ac:dyDescent="0.45">
      <c r="A1423" t="str">
        <f t="shared" si="183"/>
        <v>CP206-Inconv Fee $5-$20-Comment Req'd</v>
      </c>
      <c r="B1423" t="s">
        <v>212</v>
      </c>
      <c r="C1423" t="str">
        <f t="shared" si="176"/>
        <v>EP Stanton</v>
      </c>
      <c r="D1423" t="str">
        <f t="shared" si="177"/>
        <v>Y</v>
      </c>
      <c r="E1423" t="s">
        <v>1156</v>
      </c>
      <c r="F1423" t="str">
        <f t="shared" si="178"/>
        <v>Inconv Fee $5-$20-Comment Req'd</v>
      </c>
      <c r="G1423">
        <f t="shared" si="179"/>
        <v>0</v>
      </c>
      <c r="H1423" t="s">
        <v>1089</v>
      </c>
      <c r="I1423">
        <f t="shared" si="180"/>
        <v>0</v>
      </c>
      <c r="J1423" t="s">
        <v>1074</v>
      </c>
      <c r="K1423" s="5">
        <v>20</v>
      </c>
      <c r="L1423" t="str">
        <f>Table_DataFromNL[[#This Row],[PROFILECODE]]&amp;"-"&amp;Table_DataFromNL[[#This Row],[RULENAME]]</f>
        <v>CP206-Inconv Fee $5-$20-Comment Req'd</v>
      </c>
      <c r="M1423" t="e">
        <f t="shared" si="181"/>
        <v>#N/A</v>
      </c>
      <c r="N1423" t="e">
        <f t="shared" si="182"/>
        <v>#N/A</v>
      </c>
    </row>
    <row r="1424" spans="1:14" hidden="1" x14ac:dyDescent="0.45">
      <c r="A1424" t="str">
        <f t="shared" si="183"/>
        <v>CP206-Inconv Fee$50-$100-Comment Req'd</v>
      </c>
      <c r="B1424" t="s">
        <v>212</v>
      </c>
      <c r="C1424" t="str">
        <f t="shared" si="176"/>
        <v>EP Stanton</v>
      </c>
      <c r="D1424" t="str">
        <f t="shared" si="177"/>
        <v>Y</v>
      </c>
      <c r="E1424" t="s">
        <v>1156</v>
      </c>
      <c r="F1424" t="str">
        <f t="shared" si="178"/>
        <v>Inconv Fee$50-$100-Comment Req'd</v>
      </c>
      <c r="G1424">
        <f t="shared" si="179"/>
        <v>0</v>
      </c>
      <c r="H1424" t="s">
        <v>1090</v>
      </c>
      <c r="I1424">
        <f t="shared" si="180"/>
        <v>0</v>
      </c>
      <c r="J1424" t="s">
        <v>1074</v>
      </c>
      <c r="K1424" s="5">
        <v>100</v>
      </c>
      <c r="L1424" t="str">
        <f>Table_DataFromNL[[#This Row],[PROFILECODE]]&amp;"-"&amp;Table_DataFromNL[[#This Row],[RULENAME]]</f>
        <v>CP206-Inconv Fee$50-$100-Comment Req'd</v>
      </c>
      <c r="M1424" t="e">
        <f t="shared" si="181"/>
        <v>#N/A</v>
      </c>
      <c r="N1424" t="e">
        <f t="shared" si="182"/>
        <v>#N/A</v>
      </c>
    </row>
    <row r="1425" spans="1:14" hidden="1" x14ac:dyDescent="0.45">
      <c r="A1425" t="str">
        <f t="shared" si="183"/>
        <v>CP206-NSP_ LAPSEDONOR_50_Twice</v>
      </c>
      <c r="B1425" t="s">
        <v>212</v>
      </c>
      <c r="C1425" t="str">
        <f t="shared" si="176"/>
        <v>EP Stanton</v>
      </c>
      <c r="D1425" t="str">
        <f t="shared" si="177"/>
        <v>Y</v>
      </c>
      <c r="E1425" t="s">
        <v>1156</v>
      </c>
      <c r="F1425" t="str">
        <f t="shared" si="178"/>
        <v>NSP_ LAPSEDONOR_50_Twice</v>
      </c>
      <c r="G1425">
        <f t="shared" si="179"/>
        <v>0</v>
      </c>
      <c r="H1425" t="s">
        <v>1091</v>
      </c>
      <c r="I1425">
        <f t="shared" si="180"/>
        <v>0</v>
      </c>
      <c r="J1425" t="s">
        <v>1074</v>
      </c>
      <c r="K1425" s="5">
        <v>50</v>
      </c>
      <c r="L1425" t="str">
        <f>Table_DataFromNL[[#This Row],[PROFILECODE]]&amp;"-"&amp;Table_DataFromNL[[#This Row],[RULENAME]]</f>
        <v>CP206-NSP_ LAPSEDONOR_50_Twice</v>
      </c>
      <c r="M1425" t="e">
        <f t="shared" si="181"/>
        <v>#N/A</v>
      </c>
      <c r="N1425" t="e">
        <f t="shared" si="182"/>
        <v>#N/A</v>
      </c>
    </row>
    <row r="1426" spans="1:14" hidden="1" x14ac:dyDescent="0.45">
      <c r="A1426" t="str">
        <f t="shared" si="183"/>
        <v>CP206-NSP_LD_25_2X</v>
      </c>
      <c r="B1426" t="s">
        <v>212</v>
      </c>
      <c r="C1426" t="str">
        <f t="shared" si="176"/>
        <v>EP Stanton</v>
      </c>
      <c r="D1426" t="str">
        <f t="shared" si="177"/>
        <v>Y</v>
      </c>
      <c r="E1426" t="s">
        <v>1156</v>
      </c>
      <c r="F1426" t="str">
        <f t="shared" si="178"/>
        <v>NSP_LD_25_2X</v>
      </c>
      <c r="G1426">
        <f t="shared" si="179"/>
        <v>0</v>
      </c>
      <c r="H1426" t="s">
        <v>1092</v>
      </c>
      <c r="I1426">
        <f t="shared" si="180"/>
        <v>0</v>
      </c>
      <c r="J1426" t="s">
        <v>1074</v>
      </c>
      <c r="K1426" s="5">
        <v>25</v>
      </c>
      <c r="L1426" t="str">
        <f>Table_DataFromNL[[#This Row],[PROFILECODE]]&amp;"-"&amp;Table_DataFromNL[[#This Row],[RULENAME]]</f>
        <v>CP206-NSP_LD_25_2X</v>
      </c>
      <c r="M1426" t="e">
        <f t="shared" si="181"/>
        <v>#N/A</v>
      </c>
      <c r="N1426" t="e">
        <f t="shared" si="182"/>
        <v>#N/A</v>
      </c>
    </row>
    <row r="1427" spans="1:14" hidden="1" x14ac:dyDescent="0.45">
      <c r="A1427" t="str">
        <f t="shared" si="183"/>
        <v>CP206-NSP_LD_50_1X</v>
      </c>
      <c r="B1427" t="s">
        <v>212</v>
      </c>
      <c r="C1427" t="str">
        <f t="shared" si="176"/>
        <v>EP Stanton</v>
      </c>
      <c r="D1427" t="str">
        <f t="shared" si="177"/>
        <v>Y</v>
      </c>
      <c r="E1427" t="s">
        <v>1156</v>
      </c>
      <c r="F1427" t="str">
        <f t="shared" si="178"/>
        <v>NSP_LD_50_1X</v>
      </c>
      <c r="G1427">
        <f t="shared" si="179"/>
        <v>0</v>
      </c>
      <c r="H1427" t="s">
        <v>1093</v>
      </c>
      <c r="I1427">
        <f t="shared" si="180"/>
        <v>0</v>
      </c>
      <c r="J1427" t="s">
        <v>1074</v>
      </c>
      <c r="K1427" s="5">
        <v>50</v>
      </c>
      <c r="L1427" t="str">
        <f>Table_DataFromNL[[#This Row],[PROFILECODE]]&amp;"-"&amp;Table_DataFromNL[[#This Row],[RULENAME]]</f>
        <v>CP206-NSP_LD_50_1X</v>
      </c>
      <c r="M1427" t="e">
        <f t="shared" si="181"/>
        <v>#N/A</v>
      </c>
      <c r="N1427" t="e">
        <f t="shared" si="182"/>
        <v>#N/A</v>
      </c>
    </row>
    <row r="1428" spans="1:14" hidden="1" x14ac:dyDescent="0.45">
      <c r="A1428" t="str">
        <f t="shared" si="183"/>
        <v>CP206-NSP_ORPHAN_100_once</v>
      </c>
      <c r="B1428" t="s">
        <v>212</v>
      </c>
      <c r="C1428" t="str">
        <f t="shared" si="176"/>
        <v>EP Stanton</v>
      </c>
      <c r="D1428" t="str">
        <f t="shared" si="177"/>
        <v>Y</v>
      </c>
      <c r="E1428" t="s">
        <v>1156</v>
      </c>
      <c r="F1428" t="str">
        <f t="shared" si="178"/>
        <v>NSP_ORPHAN_100_once</v>
      </c>
      <c r="G1428">
        <f t="shared" si="179"/>
        <v>0</v>
      </c>
      <c r="H1428" t="s">
        <v>1094</v>
      </c>
      <c r="I1428">
        <f t="shared" si="180"/>
        <v>0</v>
      </c>
      <c r="J1428" t="s">
        <v>1074</v>
      </c>
      <c r="K1428" s="5">
        <v>100</v>
      </c>
      <c r="L1428" t="str">
        <f>Table_DataFromNL[[#This Row],[PROFILECODE]]&amp;"-"&amp;Table_DataFromNL[[#This Row],[RULENAME]]</f>
        <v>CP206-NSP_ORPHAN_100_once</v>
      </c>
      <c r="M1428" t="e">
        <f t="shared" si="181"/>
        <v>#N/A</v>
      </c>
      <c r="N1428" t="e">
        <f t="shared" si="182"/>
        <v>#N/A</v>
      </c>
    </row>
    <row r="1429" spans="1:14" hidden="1" x14ac:dyDescent="0.45">
      <c r="A1429" t="str">
        <f t="shared" si="183"/>
        <v>CP206-Restick</v>
      </c>
      <c r="B1429" t="s">
        <v>212</v>
      </c>
      <c r="C1429" t="str">
        <f t="shared" si="176"/>
        <v>EP Stanton</v>
      </c>
      <c r="D1429" t="str">
        <f t="shared" si="177"/>
        <v>Y</v>
      </c>
      <c r="E1429" t="s">
        <v>1156</v>
      </c>
      <c r="F1429" t="str">
        <f t="shared" si="178"/>
        <v>Restick</v>
      </c>
      <c r="G1429">
        <f t="shared" si="179"/>
        <v>0</v>
      </c>
      <c r="H1429" t="s">
        <v>1096</v>
      </c>
      <c r="I1429">
        <f t="shared" si="180"/>
        <v>0</v>
      </c>
      <c r="J1429" t="s">
        <v>1074</v>
      </c>
      <c r="K1429" s="5">
        <v>5</v>
      </c>
      <c r="L1429" t="str">
        <f>Table_DataFromNL[[#This Row],[PROFILECODE]]&amp;"-"&amp;Table_DataFromNL[[#This Row],[RULENAME]]</f>
        <v>CP206-Restick</v>
      </c>
      <c r="M1429" t="e">
        <f t="shared" si="181"/>
        <v>#N/A</v>
      </c>
      <c r="N1429" t="e">
        <f t="shared" si="182"/>
        <v>#N/A</v>
      </c>
    </row>
    <row r="1430" spans="1:14" hidden="1" x14ac:dyDescent="0.45">
      <c r="A1430" t="str">
        <f t="shared" si="183"/>
        <v>CP206-SLOW_TEXT_5</v>
      </c>
      <c r="B1430" t="s">
        <v>212</v>
      </c>
      <c r="C1430" t="str">
        <f t="shared" si="176"/>
        <v>EP Stanton</v>
      </c>
      <c r="D1430" t="str">
        <f t="shared" si="177"/>
        <v>Y</v>
      </c>
      <c r="E1430" t="s">
        <v>1156</v>
      </c>
      <c r="F1430" t="str">
        <f t="shared" si="178"/>
        <v>SLOW_TEXT_5</v>
      </c>
      <c r="G1430">
        <f t="shared" si="179"/>
        <v>0</v>
      </c>
      <c r="H1430" t="s">
        <v>1104</v>
      </c>
      <c r="I1430">
        <f t="shared" si="180"/>
        <v>0</v>
      </c>
      <c r="J1430" t="s">
        <v>1074</v>
      </c>
      <c r="K1430" s="5">
        <v>5</v>
      </c>
      <c r="L1430" t="str">
        <f>Table_DataFromNL[[#This Row],[PROFILECODE]]&amp;"-"&amp;Table_DataFromNL[[#This Row],[RULENAME]]</f>
        <v>CP206-SLOW_TEXT_5</v>
      </c>
      <c r="M1430" t="e">
        <f t="shared" si="181"/>
        <v>#N/A</v>
      </c>
      <c r="N1430" t="e">
        <f t="shared" si="182"/>
        <v>#N/A</v>
      </c>
    </row>
    <row r="1431" spans="1:14" hidden="1" x14ac:dyDescent="0.45">
      <c r="A1431" t="str">
        <f t="shared" si="183"/>
        <v>CP206-SPECIAL_ x9_25 _ONCE</v>
      </c>
      <c r="B1431" t="s">
        <v>212</v>
      </c>
      <c r="C1431" t="str">
        <f t="shared" si="176"/>
        <v>EP Stanton</v>
      </c>
      <c r="D1431" t="str">
        <f t="shared" si="177"/>
        <v>Y</v>
      </c>
      <c r="E1431" t="s">
        <v>1156</v>
      </c>
      <c r="F1431" t="str">
        <f t="shared" si="178"/>
        <v>SPECIAL_ x9_25 _ONCE</v>
      </c>
      <c r="G1431">
        <f t="shared" si="179"/>
        <v>0</v>
      </c>
      <c r="H1431" t="s">
        <v>1105</v>
      </c>
      <c r="I1431">
        <f t="shared" si="180"/>
        <v>0</v>
      </c>
      <c r="J1431" t="s">
        <v>1074</v>
      </c>
      <c r="K1431" s="5">
        <v>25</v>
      </c>
      <c r="L1431" t="str">
        <f>Table_DataFromNL[[#This Row],[PROFILECODE]]&amp;"-"&amp;Table_DataFromNL[[#This Row],[RULENAME]]</f>
        <v>CP206-SPECIAL_ x9_25 _ONCE</v>
      </c>
      <c r="M1431" t="e">
        <f t="shared" si="181"/>
        <v>#N/A</v>
      </c>
      <c r="N1431" t="e">
        <f t="shared" si="182"/>
        <v>#N/A</v>
      </c>
    </row>
    <row r="1432" spans="1:14" hidden="1" x14ac:dyDescent="0.45">
      <c r="A1432" t="str">
        <f t="shared" si="183"/>
        <v>CP206-SPECIAL_BONUS_40USD</v>
      </c>
      <c r="B1432" t="s">
        <v>212</v>
      </c>
      <c r="C1432" t="str">
        <f t="shared" si="176"/>
        <v>EP Stanton</v>
      </c>
      <c r="D1432" t="str">
        <f t="shared" si="177"/>
        <v>Y</v>
      </c>
      <c r="E1432" t="s">
        <v>1156</v>
      </c>
      <c r="F1432" t="str">
        <f t="shared" si="178"/>
        <v>SPECIAL_BONUS_40USD</v>
      </c>
      <c r="G1432">
        <f t="shared" si="179"/>
        <v>0</v>
      </c>
      <c r="H1432" t="s">
        <v>1106</v>
      </c>
      <c r="I1432">
        <f t="shared" si="180"/>
        <v>0</v>
      </c>
      <c r="J1432" t="s">
        <v>1074</v>
      </c>
      <c r="K1432" s="5">
        <v>40</v>
      </c>
      <c r="L1432" t="str">
        <f>Table_DataFromNL[[#This Row],[PROFILECODE]]&amp;"-"&amp;Table_DataFromNL[[#This Row],[RULENAME]]</f>
        <v>CP206-SPECIAL_BONUS_40USD</v>
      </c>
      <c r="M1432" t="e">
        <f t="shared" si="181"/>
        <v>#N/A</v>
      </c>
      <c r="N1432" t="e">
        <f t="shared" si="182"/>
        <v>#N/A</v>
      </c>
    </row>
    <row r="1433" spans="1:14" hidden="1" x14ac:dyDescent="0.45">
      <c r="A1433" t="str">
        <f t="shared" si="183"/>
        <v>CP206-SPECIAL_BONUS_60USD</v>
      </c>
      <c r="B1433" t="s">
        <v>212</v>
      </c>
      <c r="C1433" t="str">
        <f t="shared" si="176"/>
        <v>EP Stanton</v>
      </c>
      <c r="D1433" t="str">
        <f t="shared" si="177"/>
        <v>Y</v>
      </c>
      <c r="E1433" t="s">
        <v>1156</v>
      </c>
      <c r="F1433" t="str">
        <f t="shared" si="178"/>
        <v>SPECIAL_BONUS_60USD</v>
      </c>
      <c r="G1433">
        <f t="shared" si="179"/>
        <v>0</v>
      </c>
      <c r="H1433" t="s">
        <v>1141</v>
      </c>
      <c r="I1433">
        <f t="shared" si="180"/>
        <v>0</v>
      </c>
      <c r="J1433" t="s">
        <v>1074</v>
      </c>
      <c r="K1433" s="5">
        <v>60</v>
      </c>
      <c r="L1433" t="str">
        <f>Table_DataFromNL[[#This Row],[PROFILECODE]]&amp;"-"&amp;Table_DataFromNL[[#This Row],[RULENAME]]</f>
        <v>CP206-SPECIAL_BONUS_60USD</v>
      </c>
      <c r="M1433" t="e">
        <f t="shared" si="181"/>
        <v>#N/A</v>
      </c>
      <c r="N1433" t="e">
        <f t="shared" si="182"/>
        <v>#N/A</v>
      </c>
    </row>
    <row r="1434" spans="1:14" hidden="1" x14ac:dyDescent="0.45">
      <c r="A1434" t="str">
        <f t="shared" si="183"/>
        <v>CP206-SPECIAL_x6_x7_15 _TWICE</v>
      </c>
      <c r="B1434" t="s">
        <v>212</v>
      </c>
      <c r="C1434" t="str">
        <f t="shared" si="176"/>
        <v>EP Stanton</v>
      </c>
      <c r="D1434" t="str">
        <f t="shared" si="177"/>
        <v>Y</v>
      </c>
      <c r="E1434" t="s">
        <v>1156</v>
      </c>
      <c r="F1434" t="str">
        <f t="shared" si="178"/>
        <v>SPECIAL_x6_x7_15 _TWICE</v>
      </c>
      <c r="G1434">
        <f t="shared" si="179"/>
        <v>0</v>
      </c>
      <c r="H1434" t="s">
        <v>1107</v>
      </c>
      <c r="I1434">
        <f t="shared" si="180"/>
        <v>0</v>
      </c>
      <c r="J1434" t="s">
        <v>1074</v>
      </c>
      <c r="K1434" s="5">
        <v>15</v>
      </c>
      <c r="L1434" t="str">
        <f>Table_DataFromNL[[#This Row],[PROFILECODE]]&amp;"-"&amp;Table_DataFromNL[[#This Row],[RULENAME]]</f>
        <v>CP206-SPECIAL_x6_x7_15 _TWICE</v>
      </c>
      <c r="M1434" t="e">
        <f t="shared" si="181"/>
        <v>#N/A</v>
      </c>
      <c r="N1434" t="e">
        <f t="shared" si="182"/>
        <v>#N/A</v>
      </c>
    </row>
    <row r="1435" spans="1:14" hidden="1" x14ac:dyDescent="0.45">
      <c r="A1435" t="str">
        <f t="shared" si="183"/>
        <v>CP206-SPECIAL_x8_x9_20 _TWICE</v>
      </c>
      <c r="B1435" t="s">
        <v>212</v>
      </c>
      <c r="C1435" t="str">
        <f t="shared" si="176"/>
        <v>EP Stanton</v>
      </c>
      <c r="D1435" t="str">
        <f t="shared" si="177"/>
        <v>Y</v>
      </c>
      <c r="E1435" t="s">
        <v>1156</v>
      </c>
      <c r="F1435" t="str">
        <f t="shared" si="178"/>
        <v>SPECIAL_x8_x9_20 _TWICE</v>
      </c>
      <c r="G1435">
        <f t="shared" si="179"/>
        <v>0</v>
      </c>
      <c r="H1435" t="s">
        <v>1108</v>
      </c>
      <c r="I1435">
        <f t="shared" si="180"/>
        <v>0</v>
      </c>
      <c r="J1435" t="s">
        <v>1074</v>
      </c>
      <c r="K1435" s="5">
        <v>20</v>
      </c>
      <c r="L1435" t="str">
        <f>Table_DataFromNL[[#This Row],[PROFILECODE]]&amp;"-"&amp;Table_DataFromNL[[#This Row],[RULENAME]]</f>
        <v>CP206-SPECIAL_x8_x9_20 _TWICE</v>
      </c>
      <c r="M1435" t="e">
        <f t="shared" si="181"/>
        <v>#N/A</v>
      </c>
      <c r="N1435" t="e">
        <f t="shared" si="182"/>
        <v>#N/A</v>
      </c>
    </row>
    <row r="1436" spans="1:14" hidden="1" x14ac:dyDescent="0.45">
      <c r="A1436" t="str">
        <f t="shared" si="183"/>
        <v>CP206-Sample Only</v>
      </c>
      <c r="B1436" t="s">
        <v>212</v>
      </c>
      <c r="C1436" t="str">
        <f t="shared" si="176"/>
        <v>EP Stanton</v>
      </c>
      <c r="D1436" t="str">
        <f t="shared" si="177"/>
        <v>Y</v>
      </c>
      <c r="E1436" t="s">
        <v>1156</v>
      </c>
      <c r="F1436" t="str">
        <f t="shared" si="178"/>
        <v>Sample Only</v>
      </c>
      <c r="G1436">
        <f t="shared" si="179"/>
        <v>0</v>
      </c>
      <c r="H1436" t="s">
        <v>1109</v>
      </c>
      <c r="I1436">
        <f t="shared" si="180"/>
        <v>0</v>
      </c>
      <c r="J1436" t="s">
        <v>1074</v>
      </c>
      <c r="K1436" s="5">
        <v>10</v>
      </c>
      <c r="L1436" t="str">
        <f>Table_DataFromNL[[#This Row],[PROFILECODE]]&amp;"-"&amp;Table_DataFromNL[[#This Row],[RULENAME]]</f>
        <v>CP206-Sample Only</v>
      </c>
      <c r="M1436" t="e">
        <f t="shared" si="181"/>
        <v>#N/A</v>
      </c>
      <c r="N1436" t="e">
        <f t="shared" si="182"/>
        <v>#N/A</v>
      </c>
    </row>
    <row r="1437" spans="1:14" hidden="1" x14ac:dyDescent="0.45">
      <c r="A1437" t="str">
        <f t="shared" si="183"/>
        <v>CP206-Unit Below 250 mL</v>
      </c>
      <c r="B1437" t="s">
        <v>212</v>
      </c>
      <c r="C1437" t="str">
        <f t="shared" si="176"/>
        <v>EP Stanton</v>
      </c>
      <c r="D1437" t="str">
        <f t="shared" si="177"/>
        <v>Y</v>
      </c>
      <c r="E1437" t="s">
        <v>1156</v>
      </c>
      <c r="F1437" t="str">
        <f t="shared" si="178"/>
        <v>Unit Below 250 mL</v>
      </c>
      <c r="G1437">
        <f t="shared" si="179"/>
        <v>0</v>
      </c>
      <c r="H1437" t="s">
        <v>1110</v>
      </c>
      <c r="I1437">
        <f t="shared" si="180"/>
        <v>0</v>
      </c>
      <c r="J1437" t="s">
        <v>1074</v>
      </c>
      <c r="K1437" s="5">
        <v>5</v>
      </c>
      <c r="L1437" t="str">
        <f>Table_DataFromNL[[#This Row],[PROFILECODE]]&amp;"-"&amp;Table_DataFromNL[[#This Row],[RULENAME]]</f>
        <v>CP206-Unit Below 250 mL</v>
      </c>
      <c r="M1437" t="e">
        <f t="shared" si="181"/>
        <v>#N/A</v>
      </c>
      <c r="N1437" t="e">
        <f t="shared" si="182"/>
        <v>#N/A</v>
      </c>
    </row>
    <row r="1438" spans="1:14" hidden="1" x14ac:dyDescent="0.45">
      <c r="A1438" t="str">
        <f t="shared" si="183"/>
        <v>CP206-Unit above 250 mL/underdraw</v>
      </c>
      <c r="B1438" t="s">
        <v>212</v>
      </c>
      <c r="C1438" t="str">
        <f t="shared" si="176"/>
        <v>EP Stanton</v>
      </c>
      <c r="D1438" t="str">
        <f t="shared" si="177"/>
        <v>Y</v>
      </c>
      <c r="E1438" t="s">
        <v>1156</v>
      </c>
      <c r="F1438" t="str">
        <f t="shared" si="178"/>
        <v>Unit above 250 mL/underdraw</v>
      </c>
      <c r="G1438">
        <f t="shared" si="179"/>
        <v>0</v>
      </c>
      <c r="H1438" t="s">
        <v>1111</v>
      </c>
      <c r="I1438">
        <f t="shared" si="180"/>
        <v>0</v>
      </c>
      <c r="J1438" t="s">
        <v>1074</v>
      </c>
      <c r="K1438" s="5">
        <v>10</v>
      </c>
      <c r="L1438" t="str">
        <f>Table_DataFromNL[[#This Row],[PROFILECODE]]&amp;"-"&amp;Table_DataFromNL[[#This Row],[RULENAME]]</f>
        <v>CP206-Unit above 250 mL/underdraw</v>
      </c>
      <c r="M1438" t="e">
        <f t="shared" si="181"/>
        <v>#N/A</v>
      </c>
      <c r="N1438" t="e">
        <f t="shared" si="182"/>
        <v>#N/A</v>
      </c>
    </row>
    <row r="1439" spans="1:14" hidden="1" x14ac:dyDescent="0.45">
      <c r="A1439" t="str">
        <f t="shared" si="183"/>
        <v>CP206-RETURN - Buddy referral  -BONUS</v>
      </c>
      <c r="B1439" t="s">
        <v>212</v>
      </c>
      <c r="C1439" t="str">
        <f t="shared" si="176"/>
        <v>EP Stanton</v>
      </c>
      <c r="D1439" t="str">
        <f t="shared" si="177"/>
        <v>Y</v>
      </c>
      <c r="E1439" t="s">
        <v>1156</v>
      </c>
      <c r="F1439" t="str">
        <f t="shared" si="178"/>
        <v>RETURN - Buddy referral  -BONUS</v>
      </c>
      <c r="G1439" t="str">
        <f t="shared" si="179"/>
        <v>Marketing</v>
      </c>
      <c r="H1439" t="s">
        <v>73</v>
      </c>
      <c r="I1439">
        <f t="shared" si="180"/>
        <v>50</v>
      </c>
      <c r="J1439" t="s">
        <v>1112</v>
      </c>
      <c r="K1439" s="5">
        <v>50</v>
      </c>
      <c r="L1439" t="str">
        <f>Table_DataFromNL[[#This Row],[PROFILECODE]]&amp;"-"&amp;Table_DataFromNL[[#This Row],[RULENAME]]</f>
        <v>CP206-Referral</v>
      </c>
      <c r="M1439" t="str">
        <f t="shared" si="181"/>
        <v>CP206-RETURN - Buddy referral  -BONUS</v>
      </c>
      <c r="N1439" t="e">
        <f t="shared" si="182"/>
        <v>#N/A</v>
      </c>
    </row>
    <row r="1440" spans="1:14" hidden="1" x14ac:dyDescent="0.45">
      <c r="A1440" t="str">
        <f t="shared" si="183"/>
        <v>CP206-P Anti-D Pre-Existing Standard</v>
      </c>
      <c r="B1440" t="s">
        <v>212</v>
      </c>
      <c r="C1440" t="str">
        <f t="shared" si="176"/>
        <v>EP Stanton</v>
      </c>
      <c r="D1440" t="str">
        <f t="shared" si="177"/>
        <v>Y</v>
      </c>
      <c r="E1440" t="s">
        <v>1156</v>
      </c>
      <c r="F1440" t="str">
        <f t="shared" si="178"/>
        <v>P Anti-D Pre-Existing Standard</v>
      </c>
      <c r="G1440" t="str">
        <f t="shared" si="179"/>
        <v>Specialty</v>
      </c>
      <c r="H1440" t="s">
        <v>946</v>
      </c>
      <c r="I1440" t="str">
        <f t="shared" si="180"/>
        <v>RETURN - 1st don of the week -STD</v>
      </c>
      <c r="J1440" t="s">
        <v>1113</v>
      </c>
      <c r="K1440" s="5">
        <v>40</v>
      </c>
      <c r="L1440" t="str">
        <f>Table_DataFromNL[[#This Row],[PROFILECODE]]&amp;"-"&amp;Table_DataFromNL[[#This Row],[RULENAME]]</f>
        <v>CP206-P Anti-D Pre-Existing Standard</v>
      </c>
      <c r="M1440" t="str">
        <f t="shared" si="181"/>
        <v>CP206-P Anti-D Pre-Existing Standard</v>
      </c>
      <c r="N1440" t="str">
        <f t="shared" si="182"/>
        <v>CP206-P Anti-D Pre-Existing Standard</v>
      </c>
    </row>
    <row r="1441" spans="1:14" hidden="1" x14ac:dyDescent="0.45">
      <c r="A1441" t="str">
        <f t="shared" si="183"/>
        <v>CP206-P HBS Pre-Existing Standard</v>
      </c>
      <c r="B1441" t="s">
        <v>212</v>
      </c>
      <c r="C1441" t="str">
        <f t="shared" si="176"/>
        <v>EP Stanton</v>
      </c>
      <c r="D1441" t="str">
        <f t="shared" si="177"/>
        <v>Y</v>
      </c>
      <c r="E1441" t="s">
        <v>1156</v>
      </c>
      <c r="F1441" t="str">
        <f t="shared" si="178"/>
        <v>P HBS Pre-Existing Standard</v>
      </c>
      <c r="G1441" t="str">
        <f t="shared" si="179"/>
        <v>Specialty</v>
      </c>
      <c r="H1441" t="s">
        <v>963</v>
      </c>
      <c r="I1441" t="str">
        <f t="shared" si="180"/>
        <v>RETURN - 1st don of the week -STD</v>
      </c>
      <c r="J1441" t="s">
        <v>1113</v>
      </c>
      <c r="K1441" s="5">
        <v>75</v>
      </c>
      <c r="L1441" t="str">
        <f>Table_DataFromNL[[#This Row],[PROFILECODE]]&amp;"-"&amp;Table_DataFromNL[[#This Row],[RULENAME]]</f>
        <v>CP206-P HBS Pre-Existing Standard</v>
      </c>
      <c r="M1441" t="str">
        <f t="shared" si="181"/>
        <v>CP206-P HBS Pre-Existing Standard</v>
      </c>
      <c r="N1441" t="str">
        <f t="shared" si="182"/>
        <v>CP206-P HBS Pre-Existing Standard</v>
      </c>
    </row>
    <row r="1442" spans="1:14" hidden="1" x14ac:dyDescent="0.45">
      <c r="A1442" t="str">
        <f t="shared" si="183"/>
        <v>CP206-P HBS TWINRIX Standard</v>
      </c>
      <c r="B1442" t="s">
        <v>212</v>
      </c>
      <c r="C1442" t="str">
        <f t="shared" si="176"/>
        <v>EP Stanton</v>
      </c>
      <c r="D1442" t="str">
        <f t="shared" si="177"/>
        <v>Y</v>
      </c>
      <c r="E1442" t="s">
        <v>1156</v>
      </c>
      <c r="F1442" t="str">
        <f t="shared" si="178"/>
        <v>P HBS TWINRIX Standard</v>
      </c>
      <c r="G1442" t="str">
        <f t="shared" si="179"/>
        <v>Specialty</v>
      </c>
      <c r="H1442" t="s">
        <v>999</v>
      </c>
      <c r="I1442" t="str">
        <f t="shared" si="180"/>
        <v>RETURN - 1st don of the week -STD</v>
      </c>
      <c r="J1442" t="s">
        <v>1113</v>
      </c>
      <c r="K1442" s="5">
        <v>75</v>
      </c>
      <c r="L1442" t="str">
        <f>Table_DataFromNL[[#This Row],[PROFILECODE]]&amp;"-"&amp;Table_DataFromNL[[#This Row],[RULENAME]]</f>
        <v>CP206-P HBS TWINRIX Standard</v>
      </c>
      <c r="M1442" t="str">
        <f t="shared" si="181"/>
        <v>CP206-P HBS TWINRIX Standard</v>
      </c>
      <c r="N1442" t="str">
        <f t="shared" si="182"/>
        <v>CP206-P HBS TWINRIX Standard</v>
      </c>
    </row>
    <row r="1443" spans="1:14" hidden="1" x14ac:dyDescent="0.45">
      <c r="A1443" t="str">
        <f t="shared" si="183"/>
        <v>CP206-P NORM KIG 10 Standard</v>
      </c>
      <c r="B1443" t="s">
        <v>212</v>
      </c>
      <c r="C1443" t="str">
        <f t="shared" si="176"/>
        <v>EP Stanton</v>
      </c>
      <c r="D1443" t="str">
        <f t="shared" si="177"/>
        <v>Y</v>
      </c>
      <c r="E1443" t="s">
        <v>1156</v>
      </c>
      <c r="F1443" t="str">
        <f t="shared" si="178"/>
        <v>P NORM KIG 10 Standard</v>
      </c>
      <c r="G1443" t="str">
        <f t="shared" si="179"/>
        <v>Specialty</v>
      </c>
      <c r="H1443" t="s">
        <v>950</v>
      </c>
      <c r="I1443" t="str">
        <f t="shared" si="180"/>
        <v>RETURN - 1st don of the week -STD</v>
      </c>
      <c r="J1443" t="s">
        <v>1113</v>
      </c>
      <c r="K1443" s="5">
        <v>55</v>
      </c>
      <c r="L1443" t="str">
        <f>Table_DataFromNL[[#This Row],[PROFILECODE]]&amp;"-"&amp;Table_DataFromNL[[#This Row],[RULENAME]]</f>
        <v>CP206-P NORM KIG 10 Standard</v>
      </c>
      <c r="M1443" t="str">
        <f t="shared" si="181"/>
        <v>CP206-P NORM KIG 10 Standard</v>
      </c>
      <c r="N1443" t="str">
        <f t="shared" si="182"/>
        <v>CP206-P NORM KIG 10 Standard</v>
      </c>
    </row>
    <row r="1444" spans="1:14" hidden="1" x14ac:dyDescent="0.45">
      <c r="A1444" t="str">
        <f t="shared" si="183"/>
        <v>CP206-P NORM KIG 10-1 Standard</v>
      </c>
      <c r="B1444" t="s">
        <v>212</v>
      </c>
      <c r="C1444" t="str">
        <f t="shared" si="176"/>
        <v>EP Stanton</v>
      </c>
      <c r="D1444" t="str">
        <f t="shared" si="177"/>
        <v>Y</v>
      </c>
      <c r="E1444" t="s">
        <v>1156</v>
      </c>
      <c r="F1444" t="str">
        <f t="shared" si="178"/>
        <v>P NORM KIG 10-1 Standard</v>
      </c>
      <c r="G1444" t="str">
        <f t="shared" si="179"/>
        <v>Specialty</v>
      </c>
      <c r="H1444" t="s">
        <v>951</v>
      </c>
      <c r="I1444" t="str">
        <f t="shared" si="180"/>
        <v>RETURN - 1st don of the week -STD</v>
      </c>
      <c r="J1444" t="s">
        <v>1113</v>
      </c>
      <c r="K1444" s="5">
        <v>55</v>
      </c>
      <c r="L1444" t="str">
        <f>Table_DataFromNL[[#This Row],[PROFILECODE]]&amp;"-"&amp;Table_DataFromNL[[#This Row],[RULENAME]]</f>
        <v>CP206-P NORM KIG 10-1 Standard</v>
      </c>
      <c r="M1444" t="str">
        <f t="shared" si="181"/>
        <v>CP206-P NORM KIG 10-1 Standard</v>
      </c>
      <c r="N1444" t="str">
        <f t="shared" si="182"/>
        <v>CP206-P NORM KIG 10-1 Standard</v>
      </c>
    </row>
    <row r="1445" spans="1:14" hidden="1" x14ac:dyDescent="0.45">
      <c r="A1445" t="str">
        <f t="shared" si="183"/>
        <v>CP206-P NORM KIG 10-2 Standard</v>
      </c>
      <c r="B1445" t="s">
        <v>212</v>
      </c>
      <c r="C1445" t="str">
        <f t="shared" si="176"/>
        <v>EP Stanton</v>
      </c>
      <c r="D1445" t="str">
        <f t="shared" si="177"/>
        <v>Y</v>
      </c>
      <c r="E1445" t="s">
        <v>1156</v>
      </c>
      <c r="F1445" t="str">
        <f t="shared" si="178"/>
        <v>P NORM KIG 10-2 Standard</v>
      </c>
      <c r="G1445" t="str">
        <f t="shared" si="179"/>
        <v>Specialty</v>
      </c>
      <c r="H1445" t="s">
        <v>952</v>
      </c>
      <c r="I1445" t="str">
        <f t="shared" si="180"/>
        <v>RETURN - 1st don of the week -STD</v>
      </c>
      <c r="J1445" t="s">
        <v>1113</v>
      </c>
      <c r="K1445" s="5">
        <v>55</v>
      </c>
      <c r="L1445" t="str">
        <f>Table_DataFromNL[[#This Row],[PROFILECODE]]&amp;"-"&amp;Table_DataFromNL[[#This Row],[RULENAME]]</f>
        <v>CP206-P NORM KIG 10-2 Standard</v>
      </c>
      <c r="M1445" t="str">
        <f t="shared" si="181"/>
        <v>CP206-P NORM KIG 10-2 Standard</v>
      </c>
      <c r="N1445" t="str">
        <f t="shared" si="182"/>
        <v>CP206-P NORM KIG 10-2 Standard</v>
      </c>
    </row>
    <row r="1446" spans="1:14" hidden="1" x14ac:dyDescent="0.45">
      <c r="A1446" t="str">
        <f t="shared" si="183"/>
        <v>CP206-P NORM KIG 10-3 Standard</v>
      </c>
      <c r="B1446" t="s">
        <v>212</v>
      </c>
      <c r="C1446" t="str">
        <f t="shared" si="176"/>
        <v>EP Stanton</v>
      </c>
      <c r="D1446" t="str">
        <f t="shared" si="177"/>
        <v>Y</v>
      </c>
      <c r="E1446" t="s">
        <v>1156</v>
      </c>
      <c r="F1446" t="str">
        <f t="shared" si="178"/>
        <v>P NORM KIG 10-3 Standard</v>
      </c>
      <c r="G1446" t="str">
        <f t="shared" si="179"/>
        <v>Specialty</v>
      </c>
      <c r="H1446" t="s">
        <v>953</v>
      </c>
      <c r="I1446" t="str">
        <f t="shared" si="180"/>
        <v>RETURN - 1st don of the week -STD</v>
      </c>
      <c r="J1446" t="s">
        <v>1113</v>
      </c>
      <c r="K1446" s="5">
        <v>55</v>
      </c>
      <c r="L1446" t="str">
        <f>Table_DataFromNL[[#This Row],[PROFILECODE]]&amp;"-"&amp;Table_DataFromNL[[#This Row],[RULENAME]]</f>
        <v>CP206-P NORM KIG 10-3 Standard</v>
      </c>
      <c r="M1446" t="str">
        <f t="shared" si="181"/>
        <v>CP206-P NORM KIG 10-3 Standard</v>
      </c>
      <c r="N1446" t="str">
        <f t="shared" si="182"/>
        <v>CP206-P NORM KIG 10-3 Standard</v>
      </c>
    </row>
    <row r="1447" spans="1:14" hidden="1" x14ac:dyDescent="0.45">
      <c r="A1447" t="str">
        <f t="shared" si="183"/>
        <v>CP206-P NORM KIG 10-4 Standard</v>
      </c>
      <c r="B1447" t="s">
        <v>212</v>
      </c>
      <c r="C1447" t="str">
        <f t="shared" si="176"/>
        <v>EP Stanton</v>
      </c>
      <c r="D1447" t="str">
        <f t="shared" si="177"/>
        <v>Y</v>
      </c>
      <c r="E1447" t="s">
        <v>1156</v>
      </c>
      <c r="F1447" t="str">
        <f t="shared" si="178"/>
        <v>P NORM KIG 10-4 Standard</v>
      </c>
      <c r="G1447" t="str">
        <f t="shared" si="179"/>
        <v>Specialty</v>
      </c>
      <c r="H1447" t="s">
        <v>954</v>
      </c>
      <c r="I1447" t="str">
        <f t="shared" si="180"/>
        <v>RETURN - 1st don of the week -STD</v>
      </c>
      <c r="J1447" t="s">
        <v>1113</v>
      </c>
      <c r="K1447" s="5">
        <v>55</v>
      </c>
      <c r="L1447" t="str">
        <f>Table_DataFromNL[[#This Row],[PROFILECODE]]&amp;"-"&amp;Table_DataFromNL[[#This Row],[RULENAME]]</f>
        <v>CP206-P NORM KIG 10-4 Standard</v>
      </c>
      <c r="M1447" t="str">
        <f t="shared" si="181"/>
        <v>CP206-P NORM KIG 10-4 Standard</v>
      </c>
      <c r="N1447" t="str">
        <f t="shared" si="182"/>
        <v>CP206-P NORM KIG 10-4 Standard</v>
      </c>
    </row>
    <row r="1448" spans="1:14" hidden="1" x14ac:dyDescent="0.45">
      <c r="A1448" t="str">
        <f t="shared" si="183"/>
        <v>CP206-RETURN - 1st don of the week -STD</v>
      </c>
      <c r="B1448" t="s">
        <v>212</v>
      </c>
      <c r="C1448" t="str">
        <f t="shared" si="176"/>
        <v>EP Stanton</v>
      </c>
      <c r="D1448" t="str">
        <f t="shared" si="177"/>
        <v>Y</v>
      </c>
      <c r="E1448" t="s">
        <v>1156</v>
      </c>
      <c r="F1448" t="str">
        <f t="shared" si="178"/>
        <v>RETURN - 1st don of the week -STD</v>
      </c>
      <c r="G1448" t="str">
        <f t="shared" si="179"/>
        <v>Marketing</v>
      </c>
      <c r="H1448" t="s">
        <v>1114</v>
      </c>
      <c r="I1448">
        <f t="shared" si="180"/>
        <v>0</v>
      </c>
      <c r="J1448" t="s">
        <v>1113</v>
      </c>
      <c r="K1448" s="5">
        <v>55</v>
      </c>
      <c r="L1448" t="str">
        <f>Table_DataFromNL[[#This Row],[PROFILECODE]]&amp;"-"&amp;Table_DataFromNL[[#This Row],[RULENAME]]</f>
        <v>CP206-P NSP NONEU Standard</v>
      </c>
      <c r="M1448" t="str">
        <f t="shared" si="181"/>
        <v>CP206-RETURN - 1st don of the week -STD</v>
      </c>
      <c r="N1448" t="e">
        <f t="shared" si="182"/>
        <v>#N/A</v>
      </c>
    </row>
    <row r="1449" spans="1:14" hidden="1" x14ac:dyDescent="0.45">
      <c r="A1449" t="str">
        <f t="shared" si="183"/>
        <v>CP206-RETURN - 1st don of the week -STD</v>
      </c>
      <c r="B1449" t="s">
        <v>212</v>
      </c>
      <c r="C1449" t="str">
        <f t="shared" si="176"/>
        <v>EP Stanton</v>
      </c>
      <c r="D1449" t="str">
        <f t="shared" si="177"/>
        <v>Y</v>
      </c>
      <c r="E1449" t="s">
        <v>1156</v>
      </c>
      <c r="F1449" t="str">
        <f t="shared" si="178"/>
        <v>RETURN - 1st don of the week -STD</v>
      </c>
      <c r="G1449" t="str">
        <f t="shared" si="179"/>
        <v>Marketing</v>
      </c>
      <c r="H1449" t="s">
        <v>1115</v>
      </c>
      <c r="I1449">
        <f t="shared" si="180"/>
        <v>23</v>
      </c>
      <c r="J1449" t="s">
        <v>1113</v>
      </c>
      <c r="K1449" s="5">
        <v>55</v>
      </c>
      <c r="L1449" t="str">
        <f>Table_DataFromNL[[#This Row],[PROFILECODE]]&amp;"-"&amp;Table_DataFromNL[[#This Row],[RULENAME]]</f>
        <v>CP206-P NSP NS Standard</v>
      </c>
      <c r="M1449" t="str">
        <f t="shared" si="181"/>
        <v>CP206-RETURN - 1st don of the week -STD</v>
      </c>
      <c r="N1449" t="e">
        <f t="shared" si="182"/>
        <v>#N/A</v>
      </c>
    </row>
    <row r="1450" spans="1:14" hidden="1" x14ac:dyDescent="0.45">
      <c r="A1450" t="str">
        <f t="shared" si="183"/>
        <v>CP206-P Normal Source PL Standard</v>
      </c>
      <c r="B1450" t="s">
        <v>212</v>
      </c>
      <c r="C1450" t="str">
        <f t="shared" si="176"/>
        <v>EP Stanton</v>
      </c>
      <c r="D1450" t="str">
        <f t="shared" si="177"/>
        <v>Y</v>
      </c>
      <c r="E1450" t="s">
        <v>1156</v>
      </c>
      <c r="F1450" t="str">
        <f t="shared" si="178"/>
        <v>P Normal Source PL Standard</v>
      </c>
      <c r="G1450" t="str">
        <f t="shared" si="179"/>
        <v>Marketing</v>
      </c>
      <c r="H1450" t="s">
        <v>1033</v>
      </c>
      <c r="I1450">
        <f t="shared" si="180"/>
        <v>0</v>
      </c>
      <c r="J1450" t="s">
        <v>1113</v>
      </c>
      <c r="K1450" s="5">
        <v>60</v>
      </c>
      <c r="L1450" t="str">
        <f>Table_DataFromNL[[#This Row],[PROFILECODE]]&amp;"-"&amp;Table_DataFromNL[[#This Row],[RULENAME]]</f>
        <v>CP206-P Normal Source PL Standard</v>
      </c>
      <c r="M1450" t="e">
        <f t="shared" si="181"/>
        <v>#N/A</v>
      </c>
      <c r="N1450" t="e">
        <f t="shared" si="182"/>
        <v>#N/A</v>
      </c>
    </row>
    <row r="1451" spans="1:14" hidden="1" x14ac:dyDescent="0.45">
      <c r="A1451" t="str">
        <f t="shared" si="183"/>
        <v>CP206-P RSV Pre-Existing Standard</v>
      </c>
      <c r="B1451" t="s">
        <v>212</v>
      </c>
      <c r="C1451" t="str">
        <f t="shared" si="176"/>
        <v>EP Stanton</v>
      </c>
      <c r="D1451" t="str">
        <f t="shared" si="177"/>
        <v>Y</v>
      </c>
      <c r="E1451" t="s">
        <v>1156</v>
      </c>
      <c r="F1451" t="str">
        <f t="shared" si="178"/>
        <v>P RSV Pre-Existing Standard</v>
      </c>
      <c r="G1451" t="str">
        <f t="shared" si="179"/>
        <v>Specialty</v>
      </c>
      <c r="H1451" t="s">
        <v>955</v>
      </c>
      <c r="I1451" t="str">
        <f t="shared" si="180"/>
        <v>RETURN - 1st don of the week -STD</v>
      </c>
      <c r="J1451" t="s">
        <v>1113</v>
      </c>
      <c r="K1451" s="5">
        <v>55</v>
      </c>
      <c r="L1451" t="str">
        <f>Table_DataFromNL[[#This Row],[PROFILECODE]]&amp;"-"&amp;Table_DataFromNL[[#This Row],[RULENAME]]</f>
        <v>CP206-P RSV Pre-Existing Standard</v>
      </c>
      <c r="M1451" t="str">
        <f t="shared" si="181"/>
        <v>CP206-P RSV Pre-Existing Standard</v>
      </c>
      <c r="N1451" t="str">
        <f t="shared" si="182"/>
        <v>CP206-P RSV Pre-Existing Standard</v>
      </c>
    </row>
    <row r="1452" spans="1:14" hidden="1" x14ac:dyDescent="0.45">
      <c r="A1452" t="str">
        <f t="shared" si="183"/>
        <v>CP206-P VZV Standard</v>
      </c>
      <c r="B1452" t="s">
        <v>212</v>
      </c>
      <c r="C1452" t="str">
        <f t="shared" si="176"/>
        <v>EP Stanton</v>
      </c>
      <c r="D1452" t="str">
        <f t="shared" si="177"/>
        <v>Y</v>
      </c>
      <c r="E1452" t="s">
        <v>1156</v>
      </c>
      <c r="F1452" t="str">
        <f t="shared" si="178"/>
        <v>P VZV Standard</v>
      </c>
      <c r="G1452" t="str">
        <f t="shared" si="179"/>
        <v>Specialty</v>
      </c>
      <c r="H1452" t="s">
        <v>971</v>
      </c>
      <c r="I1452" t="str">
        <f t="shared" si="180"/>
        <v>RETURN - 1st don of the week -STD</v>
      </c>
      <c r="J1452" t="s">
        <v>1113</v>
      </c>
      <c r="K1452" s="5">
        <v>65</v>
      </c>
      <c r="L1452" t="str">
        <f>Table_DataFromNL[[#This Row],[PROFILECODE]]&amp;"-"&amp;Table_DataFromNL[[#This Row],[RULENAME]]</f>
        <v>CP206-P VZV Standard</v>
      </c>
      <c r="M1452" t="str">
        <f t="shared" si="181"/>
        <v>CP206-P VZV Standard</v>
      </c>
      <c r="N1452" t="str">
        <f t="shared" si="182"/>
        <v>CP206-P VZV Standard</v>
      </c>
    </row>
    <row r="1453" spans="1:14" hidden="1" x14ac:dyDescent="0.45">
      <c r="A1453" t="str">
        <f t="shared" si="183"/>
        <v>CP206-PVZV Pre-Existing Standard</v>
      </c>
      <c r="B1453" t="s">
        <v>212</v>
      </c>
      <c r="C1453" t="str">
        <f t="shared" si="176"/>
        <v>EP Stanton</v>
      </c>
      <c r="D1453" t="str">
        <f t="shared" si="177"/>
        <v>Y</v>
      </c>
      <c r="E1453" t="s">
        <v>1156</v>
      </c>
      <c r="F1453" t="str">
        <f t="shared" si="178"/>
        <v>PVZV Pre-Existing Standard</v>
      </c>
      <c r="G1453" t="str">
        <f t="shared" si="179"/>
        <v>Specialty</v>
      </c>
      <c r="H1453" t="s">
        <v>972</v>
      </c>
      <c r="I1453" t="str">
        <f t="shared" si="180"/>
        <v>RETURN - 1st don of the week -STD</v>
      </c>
      <c r="J1453" t="s">
        <v>1113</v>
      </c>
      <c r="K1453" s="5">
        <v>70</v>
      </c>
      <c r="L1453" t="str">
        <f>Table_DataFromNL[[#This Row],[PROFILECODE]]&amp;"-"&amp;Table_DataFromNL[[#This Row],[RULENAME]]</f>
        <v>CP206-PVZV Pre-Existing Standard</v>
      </c>
      <c r="M1453" t="str">
        <f t="shared" si="181"/>
        <v>CP206-PVZV Pre-Existing Standard</v>
      </c>
      <c r="N1453" t="str">
        <f t="shared" si="182"/>
        <v>CP206-PVZV Pre-Existing Standard</v>
      </c>
    </row>
    <row r="1454" spans="1:14" hidden="1" x14ac:dyDescent="0.45">
      <c r="A1454" t="str">
        <f t="shared" si="183"/>
        <v>CP207-1st Responder-Medical</v>
      </c>
      <c r="B1454" t="s">
        <v>281</v>
      </c>
      <c r="C1454" t="str">
        <f t="shared" si="176"/>
        <v>Farmington</v>
      </c>
      <c r="D1454" t="str">
        <f t="shared" si="177"/>
        <v>Y</v>
      </c>
      <c r="E1454" t="s">
        <v>1157</v>
      </c>
      <c r="F1454" t="str">
        <f t="shared" si="178"/>
        <v>1st Responder-Medical</v>
      </c>
      <c r="G1454">
        <f t="shared" si="179"/>
        <v>0</v>
      </c>
      <c r="H1454" t="s">
        <v>1053</v>
      </c>
      <c r="I1454">
        <f t="shared" si="180"/>
        <v>0</v>
      </c>
      <c r="J1454" t="s">
        <v>1054</v>
      </c>
      <c r="K1454" s="5">
        <v>5</v>
      </c>
      <c r="L1454" t="str">
        <f>Table_DataFromNL[[#This Row],[PROFILECODE]]&amp;"-"&amp;Table_DataFromNL[[#This Row],[RULENAME]]</f>
        <v>CP207-1st Responder-Medical</v>
      </c>
      <c r="M1454" t="e">
        <f t="shared" si="181"/>
        <v>#N/A</v>
      </c>
      <c r="N1454" t="e">
        <f t="shared" si="182"/>
        <v>#N/A</v>
      </c>
    </row>
    <row r="1455" spans="1:14" hidden="1" x14ac:dyDescent="0.45">
      <c r="A1455" t="str">
        <f t="shared" si="183"/>
        <v>CP207-RETURN - 2nd don of the week -BONUS</v>
      </c>
      <c r="B1455" t="s">
        <v>281</v>
      </c>
      <c r="C1455" t="str">
        <f t="shared" si="176"/>
        <v>Farmington</v>
      </c>
      <c r="D1455" t="str">
        <f t="shared" si="177"/>
        <v>Y</v>
      </c>
      <c r="E1455" t="s">
        <v>1157</v>
      </c>
      <c r="F1455" t="str">
        <f t="shared" si="178"/>
        <v>RETURN - 2nd don of the week -BONUS</v>
      </c>
      <c r="G1455" t="str">
        <f t="shared" si="179"/>
        <v>Marketing</v>
      </c>
      <c r="H1455" t="s">
        <v>1055</v>
      </c>
      <c r="I1455">
        <f t="shared" si="180"/>
        <v>26</v>
      </c>
      <c r="J1455" t="s">
        <v>1054</v>
      </c>
      <c r="K1455" s="5">
        <v>10</v>
      </c>
      <c r="L1455" t="str">
        <f>Table_DataFromNL[[#This Row],[PROFILECODE]]&amp;"-"&amp;Table_DataFromNL[[#This Row],[RULENAME]]</f>
        <v>CP207-2X Week P NSP NS</v>
      </c>
      <c r="M1455" t="str">
        <f t="shared" si="181"/>
        <v>CP207-RETURN - 2nd don of the week -BONUS</v>
      </c>
      <c r="N1455" t="e">
        <f t="shared" si="182"/>
        <v>#N/A</v>
      </c>
    </row>
    <row r="1456" spans="1:14" hidden="1" x14ac:dyDescent="0.45">
      <c r="A1456" t="str">
        <f t="shared" si="183"/>
        <v>CP207-RETURN - 2nd don of the week -BONUS</v>
      </c>
      <c r="B1456" t="s">
        <v>281</v>
      </c>
      <c r="C1456" t="str">
        <f t="shared" si="176"/>
        <v>Farmington</v>
      </c>
      <c r="D1456" t="str">
        <f t="shared" si="177"/>
        <v>Y</v>
      </c>
      <c r="E1456" t="s">
        <v>1157</v>
      </c>
      <c r="F1456" t="str">
        <f t="shared" si="178"/>
        <v>RETURN - 2nd don of the week -BONUS</v>
      </c>
      <c r="G1456" t="str">
        <f t="shared" si="179"/>
        <v>Marketing</v>
      </c>
      <c r="H1456" t="s">
        <v>1056</v>
      </c>
      <c r="I1456" t="str">
        <f t="shared" si="180"/>
        <v>RETURN - 2nd don of the week -BONUS</v>
      </c>
      <c r="J1456" t="s">
        <v>1054</v>
      </c>
      <c r="K1456" s="5">
        <v>10</v>
      </c>
      <c r="L1456" t="str">
        <f>Table_DataFromNL[[#This Row],[PROFILECODE]]&amp;"-"&amp;Table_DataFromNL[[#This Row],[RULENAME]]</f>
        <v>CP207-2X Week P NSP Non EU</v>
      </c>
      <c r="M1456" t="str">
        <f t="shared" si="181"/>
        <v>CP207-RETURN - 2nd don of the week -BONUS</v>
      </c>
      <c r="N1456" t="e">
        <f t="shared" si="182"/>
        <v>#N/A</v>
      </c>
    </row>
    <row r="1457" spans="1:14" hidden="1" x14ac:dyDescent="0.45">
      <c r="A1457" t="str">
        <f t="shared" si="183"/>
        <v>CP207-2X Week P Normal Source PL</v>
      </c>
      <c r="B1457" t="s">
        <v>281</v>
      </c>
      <c r="C1457" t="str">
        <f t="shared" si="176"/>
        <v>Farmington</v>
      </c>
      <c r="D1457" t="str">
        <f t="shared" si="177"/>
        <v>Y</v>
      </c>
      <c r="E1457" t="s">
        <v>1157</v>
      </c>
      <c r="F1457" t="str">
        <f t="shared" si="178"/>
        <v>2X Week P Normal Source PL</v>
      </c>
      <c r="G1457" t="str">
        <f t="shared" si="179"/>
        <v>Specialty</v>
      </c>
      <c r="H1457" t="s">
        <v>1026</v>
      </c>
      <c r="I1457" t="str">
        <f t="shared" si="180"/>
        <v>RETURN - 2nd don of the week -BONUS</v>
      </c>
      <c r="J1457" t="s">
        <v>1054</v>
      </c>
      <c r="K1457" s="5">
        <v>10</v>
      </c>
      <c r="L1457" t="str">
        <f>Table_DataFromNL[[#This Row],[PROFILECODE]]&amp;"-"&amp;Table_DataFromNL[[#This Row],[RULENAME]]</f>
        <v>CP207-2X Week P Normal Source PL</v>
      </c>
      <c r="M1457" t="e">
        <f t="shared" si="181"/>
        <v>#N/A</v>
      </c>
      <c r="N1457" t="e">
        <f t="shared" si="182"/>
        <v>#N/A</v>
      </c>
    </row>
    <row r="1458" spans="1:14" hidden="1" x14ac:dyDescent="0.45">
      <c r="A1458" t="str">
        <f t="shared" si="183"/>
        <v>CP207-2X Week P RSV Pre-Existing</v>
      </c>
      <c r="B1458" t="s">
        <v>281</v>
      </c>
      <c r="C1458" t="str">
        <f t="shared" si="176"/>
        <v>Farmington</v>
      </c>
      <c r="D1458" t="str">
        <f t="shared" si="177"/>
        <v>Y</v>
      </c>
      <c r="E1458" t="s">
        <v>1157</v>
      </c>
      <c r="F1458" t="str">
        <f t="shared" si="178"/>
        <v>2X Week P RSV Pre-Existing</v>
      </c>
      <c r="G1458" t="str">
        <f t="shared" si="179"/>
        <v>Specialty</v>
      </c>
      <c r="H1458" t="s">
        <v>945</v>
      </c>
      <c r="I1458" t="str">
        <f t="shared" si="180"/>
        <v>RETURN - 2nd don of the week -BONUS</v>
      </c>
      <c r="J1458" t="s">
        <v>1054</v>
      </c>
      <c r="K1458" s="5">
        <v>20</v>
      </c>
      <c r="L1458" t="str">
        <f>Table_DataFromNL[[#This Row],[PROFILECODE]]&amp;"-"&amp;Table_DataFromNL[[#This Row],[RULENAME]]</f>
        <v>CP207-2X Week P RSV Pre-Existing</v>
      </c>
      <c r="M1458" t="str">
        <f t="shared" si="181"/>
        <v>CP207-2X Week P RSV Pre-Existing</v>
      </c>
      <c r="N1458" t="str">
        <f t="shared" si="182"/>
        <v>CP207-2X Week P RSV Pre-Existing</v>
      </c>
    </row>
    <row r="1459" spans="1:14" hidden="1" x14ac:dyDescent="0.45">
      <c r="A1459" t="str">
        <f t="shared" si="183"/>
        <v>CP207-RETURN - 6th don of the month -BONUS</v>
      </c>
      <c r="B1459" t="s">
        <v>281</v>
      </c>
      <c r="C1459" t="str">
        <f t="shared" si="176"/>
        <v>Farmington</v>
      </c>
      <c r="D1459" t="str">
        <f t="shared" si="177"/>
        <v>Y</v>
      </c>
      <c r="E1459" t="s">
        <v>1157</v>
      </c>
      <c r="F1459" t="str">
        <f t="shared" si="178"/>
        <v>RETURN - 6th don of the month -BONUS</v>
      </c>
      <c r="G1459" t="str">
        <f t="shared" si="179"/>
        <v>Marketing</v>
      </c>
      <c r="H1459" t="s">
        <v>1058</v>
      </c>
      <c r="I1459">
        <f t="shared" si="180"/>
        <v>28</v>
      </c>
      <c r="J1459" t="s">
        <v>1054</v>
      </c>
      <c r="K1459" s="5">
        <v>20</v>
      </c>
      <c r="L1459" t="str">
        <f>Table_DataFromNL[[#This Row],[PROFILECODE]]&amp;"-"&amp;Table_DataFromNL[[#This Row],[RULENAME]]</f>
        <v>CP207-6X Month</v>
      </c>
      <c r="M1459" t="str">
        <f t="shared" si="181"/>
        <v>CP207-RETURN - 6th don of the month -BONUS</v>
      </c>
      <c r="N1459" t="e">
        <f t="shared" si="182"/>
        <v>#N/A</v>
      </c>
    </row>
    <row r="1460" spans="1:14" hidden="1" x14ac:dyDescent="0.45">
      <c r="A1460" t="str">
        <f t="shared" si="183"/>
        <v>CP207-RETURN - 7th don of the month -BONUS</v>
      </c>
      <c r="B1460" t="s">
        <v>281</v>
      </c>
      <c r="C1460" t="str">
        <f t="shared" si="176"/>
        <v>Farmington</v>
      </c>
      <c r="D1460" t="str">
        <f t="shared" si="177"/>
        <v>Y</v>
      </c>
      <c r="E1460" t="s">
        <v>1157</v>
      </c>
      <c r="F1460" t="str">
        <f t="shared" si="178"/>
        <v>RETURN - 7th don of the month -BONUS</v>
      </c>
      <c r="G1460" t="str">
        <f t="shared" si="179"/>
        <v>Marketing</v>
      </c>
      <c r="H1460" t="s">
        <v>1122</v>
      </c>
      <c r="I1460">
        <f t="shared" si="180"/>
        <v>29</v>
      </c>
      <c r="J1460" t="s">
        <v>1054</v>
      </c>
      <c r="K1460" s="5">
        <v>40</v>
      </c>
      <c r="L1460" t="str">
        <f>Table_DataFromNL[[#This Row],[PROFILECODE]]&amp;"-"&amp;Table_DataFromNL[[#This Row],[RULENAME]]</f>
        <v>CP207-7X Month</v>
      </c>
      <c r="M1460" t="str">
        <f t="shared" si="181"/>
        <v>CP207-RETURN - 7th don of the month -BONUS</v>
      </c>
      <c r="N1460" t="e">
        <f t="shared" si="182"/>
        <v>#N/A</v>
      </c>
    </row>
    <row r="1461" spans="1:14" hidden="1" x14ac:dyDescent="0.45">
      <c r="A1461" t="str">
        <f t="shared" si="183"/>
        <v>CP207-College ID Standard Bonus</v>
      </c>
      <c r="B1461" t="s">
        <v>281</v>
      </c>
      <c r="C1461" t="str">
        <f t="shared" si="176"/>
        <v>Farmington</v>
      </c>
      <c r="D1461" t="str">
        <f t="shared" si="177"/>
        <v>Y</v>
      </c>
      <c r="E1461" t="s">
        <v>1157</v>
      </c>
      <c r="F1461" t="str">
        <f t="shared" si="178"/>
        <v>College ID Standard Bonus</v>
      </c>
      <c r="G1461">
        <f t="shared" si="179"/>
        <v>0</v>
      </c>
      <c r="H1461" t="s">
        <v>1062</v>
      </c>
      <c r="I1461">
        <f t="shared" si="180"/>
        <v>0</v>
      </c>
      <c r="J1461" t="s">
        <v>1054</v>
      </c>
      <c r="K1461" s="5">
        <v>5</v>
      </c>
      <c r="L1461" t="str">
        <f>Table_DataFromNL[[#This Row],[PROFILECODE]]&amp;"-"&amp;Table_DataFromNL[[#This Row],[RULENAME]]</f>
        <v>CP207-College ID Standard Bonus</v>
      </c>
      <c r="M1461" t="e">
        <f t="shared" si="181"/>
        <v>#N/A</v>
      </c>
      <c r="N1461" t="e">
        <f t="shared" si="182"/>
        <v>#N/A</v>
      </c>
    </row>
    <row r="1462" spans="1:14" hidden="1" x14ac:dyDescent="0.45">
      <c r="A1462" t="str">
        <f t="shared" si="183"/>
        <v>CP207-Employee Donor</v>
      </c>
      <c r="B1462" t="s">
        <v>281</v>
      </c>
      <c r="C1462" t="str">
        <f t="shared" si="176"/>
        <v>Farmington</v>
      </c>
      <c r="D1462" t="str">
        <f t="shared" si="177"/>
        <v>Y</v>
      </c>
      <c r="E1462" t="s">
        <v>1157</v>
      </c>
      <c r="F1462" t="str">
        <f t="shared" si="178"/>
        <v>Employee Donor</v>
      </c>
      <c r="G1462">
        <f t="shared" si="179"/>
        <v>0</v>
      </c>
      <c r="H1462" t="s">
        <v>1063</v>
      </c>
      <c r="I1462">
        <f t="shared" si="180"/>
        <v>0</v>
      </c>
      <c r="J1462" t="s">
        <v>1054</v>
      </c>
      <c r="K1462" s="5">
        <v>90</v>
      </c>
      <c r="L1462" t="str">
        <f>Table_DataFromNL[[#This Row],[PROFILECODE]]&amp;"-"&amp;Table_DataFromNL[[#This Row],[RULENAME]]</f>
        <v>CP207-Employee Donor</v>
      </c>
      <c r="M1462" t="e">
        <f t="shared" si="181"/>
        <v>#N/A</v>
      </c>
      <c r="N1462" t="e">
        <f t="shared" si="182"/>
        <v>#N/A</v>
      </c>
    </row>
    <row r="1463" spans="1:14" hidden="1" x14ac:dyDescent="0.45">
      <c r="A1463" t="str">
        <f t="shared" si="183"/>
        <v>CP207-Military ID</v>
      </c>
      <c r="B1463" t="s">
        <v>281</v>
      </c>
      <c r="C1463" t="str">
        <f t="shared" si="176"/>
        <v>Farmington</v>
      </c>
      <c r="D1463" t="str">
        <f t="shared" si="177"/>
        <v>Y</v>
      </c>
      <c r="E1463" t="s">
        <v>1157</v>
      </c>
      <c r="F1463" t="str">
        <f t="shared" si="178"/>
        <v>Military ID</v>
      </c>
      <c r="G1463">
        <f t="shared" si="179"/>
        <v>0</v>
      </c>
      <c r="H1463" t="s">
        <v>1064</v>
      </c>
      <c r="I1463">
        <f t="shared" si="180"/>
        <v>0</v>
      </c>
      <c r="J1463" t="s">
        <v>1054</v>
      </c>
      <c r="K1463" s="5">
        <v>5</v>
      </c>
      <c r="L1463" t="str">
        <f>Table_DataFromNL[[#This Row],[PROFILECODE]]&amp;"-"&amp;Table_DataFromNL[[#This Row],[RULENAME]]</f>
        <v>CP207-Military ID</v>
      </c>
      <c r="M1463" t="e">
        <f t="shared" si="181"/>
        <v>#N/A</v>
      </c>
      <c r="N1463" t="e">
        <f t="shared" si="182"/>
        <v>#N/A</v>
      </c>
    </row>
    <row r="1464" spans="1:14" hidden="1" x14ac:dyDescent="0.45">
      <c r="A1464" t="str">
        <f t="shared" si="183"/>
        <v>CP207-NEW DONOR -1st</v>
      </c>
      <c r="B1464" t="s">
        <v>281</v>
      </c>
      <c r="C1464" t="str">
        <f t="shared" si="176"/>
        <v>Farmington</v>
      </c>
      <c r="D1464" t="str">
        <f t="shared" si="177"/>
        <v>Y</v>
      </c>
      <c r="E1464" t="s">
        <v>1157</v>
      </c>
      <c r="F1464" t="str">
        <f t="shared" si="178"/>
        <v>NEW DONOR -1st</v>
      </c>
      <c r="G1464" t="str">
        <f t="shared" si="179"/>
        <v>Marketing</v>
      </c>
      <c r="H1464" t="s">
        <v>1065</v>
      </c>
      <c r="I1464">
        <f t="shared" si="180"/>
        <v>1</v>
      </c>
      <c r="J1464" t="s">
        <v>1054</v>
      </c>
      <c r="K1464" s="5">
        <v>100</v>
      </c>
      <c r="L1464" t="str">
        <f>Table_DataFromNL[[#This Row],[PROFILECODE]]&amp;"-"&amp;Table_DataFromNL[[#This Row],[RULENAME]]</f>
        <v>CP207-New Donor 1st Visit-Bonus</v>
      </c>
      <c r="M1464" t="str">
        <f t="shared" si="181"/>
        <v>CP207-NEW DONOR -1st</v>
      </c>
      <c r="N1464" t="e">
        <f t="shared" si="182"/>
        <v>#N/A</v>
      </c>
    </row>
    <row r="1465" spans="1:14" hidden="1" x14ac:dyDescent="0.45">
      <c r="A1465" t="str">
        <f t="shared" si="183"/>
        <v>CP207-NEW DONOR -2nd</v>
      </c>
      <c r="B1465" t="s">
        <v>281</v>
      </c>
      <c r="C1465" t="str">
        <f t="shared" si="176"/>
        <v>Farmington</v>
      </c>
      <c r="D1465" t="str">
        <f t="shared" si="177"/>
        <v>Y</v>
      </c>
      <c r="E1465" t="s">
        <v>1157</v>
      </c>
      <c r="F1465" t="str">
        <f t="shared" si="178"/>
        <v>NEW DONOR -2nd</v>
      </c>
      <c r="G1465" t="str">
        <f t="shared" si="179"/>
        <v>Marketing</v>
      </c>
      <c r="H1465" t="s">
        <v>1066</v>
      </c>
      <c r="I1465">
        <f t="shared" si="180"/>
        <v>2</v>
      </c>
      <c r="J1465" t="s">
        <v>1054</v>
      </c>
      <c r="K1465" s="5">
        <v>100</v>
      </c>
      <c r="L1465" t="str">
        <f>Table_DataFromNL[[#This Row],[PROFILECODE]]&amp;"-"&amp;Table_DataFromNL[[#This Row],[RULENAME]]</f>
        <v>CP207-New Donor 2nd Visit-Bonus</v>
      </c>
      <c r="M1465" t="str">
        <f t="shared" si="181"/>
        <v>CP207-NEW DONOR -2nd</v>
      </c>
      <c r="N1465" t="e">
        <f t="shared" si="182"/>
        <v>#N/A</v>
      </c>
    </row>
    <row r="1466" spans="1:14" hidden="1" x14ac:dyDescent="0.45">
      <c r="A1466" t="str">
        <f t="shared" si="183"/>
        <v>CP207-NEW DONOR -3rd</v>
      </c>
      <c r="B1466" t="s">
        <v>281</v>
      </c>
      <c r="C1466" t="str">
        <f t="shared" si="176"/>
        <v>Farmington</v>
      </c>
      <c r="D1466" t="str">
        <f t="shared" si="177"/>
        <v>Y</v>
      </c>
      <c r="E1466" t="s">
        <v>1157</v>
      </c>
      <c r="F1466" t="str">
        <f t="shared" si="178"/>
        <v>NEW DONOR -3rd</v>
      </c>
      <c r="G1466" t="str">
        <f t="shared" si="179"/>
        <v>Marketing</v>
      </c>
      <c r="H1466" t="s">
        <v>1067</v>
      </c>
      <c r="I1466">
        <f t="shared" si="180"/>
        <v>3</v>
      </c>
      <c r="J1466" t="s">
        <v>1054</v>
      </c>
      <c r="K1466" s="5">
        <v>100</v>
      </c>
      <c r="L1466" t="str">
        <f>Table_DataFromNL[[#This Row],[PROFILECODE]]&amp;"-"&amp;Table_DataFromNL[[#This Row],[RULENAME]]</f>
        <v>CP207-New Donor 3rd Visit-Bonus</v>
      </c>
      <c r="M1466" t="str">
        <f t="shared" si="181"/>
        <v>CP207-NEW DONOR -3rd</v>
      </c>
      <c r="N1466" t="e">
        <f t="shared" si="182"/>
        <v>#N/A</v>
      </c>
    </row>
    <row r="1467" spans="1:14" hidden="1" x14ac:dyDescent="0.45">
      <c r="A1467" t="str">
        <f t="shared" si="183"/>
        <v>CP207-NEW DONOR -4th</v>
      </c>
      <c r="B1467" t="s">
        <v>281</v>
      </c>
      <c r="C1467" t="str">
        <f t="shared" si="176"/>
        <v>Farmington</v>
      </c>
      <c r="D1467" t="str">
        <f t="shared" si="177"/>
        <v>Y</v>
      </c>
      <c r="E1467" t="s">
        <v>1157</v>
      </c>
      <c r="F1467" t="str">
        <f t="shared" si="178"/>
        <v>NEW DONOR -4th</v>
      </c>
      <c r="G1467" t="str">
        <f t="shared" si="179"/>
        <v>Marketing</v>
      </c>
      <c r="H1467" t="s">
        <v>1068</v>
      </c>
      <c r="I1467">
        <f t="shared" si="180"/>
        <v>4</v>
      </c>
      <c r="J1467" t="s">
        <v>1054</v>
      </c>
      <c r="K1467" s="5">
        <v>100</v>
      </c>
      <c r="L1467" t="str">
        <f>Table_DataFromNL[[#This Row],[PROFILECODE]]&amp;"-"&amp;Table_DataFromNL[[#This Row],[RULENAME]]</f>
        <v>CP207-New Donor 4th Visit-Bonus</v>
      </c>
      <c r="M1467" t="str">
        <f t="shared" si="181"/>
        <v>CP207-NEW DONOR -4th</v>
      </c>
      <c r="N1467" t="e">
        <f t="shared" si="182"/>
        <v>#N/A</v>
      </c>
    </row>
    <row r="1468" spans="1:14" hidden="1" x14ac:dyDescent="0.45">
      <c r="A1468" t="str">
        <f t="shared" si="183"/>
        <v>CP207-NEW DONOR -5th</v>
      </c>
      <c r="B1468" t="s">
        <v>281</v>
      </c>
      <c r="C1468" t="str">
        <f t="shared" si="176"/>
        <v>Farmington</v>
      </c>
      <c r="D1468" t="str">
        <f t="shared" si="177"/>
        <v>Y</v>
      </c>
      <c r="E1468" t="s">
        <v>1157</v>
      </c>
      <c r="F1468" t="str">
        <f t="shared" si="178"/>
        <v>NEW DONOR -5th</v>
      </c>
      <c r="G1468" t="str">
        <f t="shared" si="179"/>
        <v>Marketing</v>
      </c>
      <c r="H1468" t="s">
        <v>1069</v>
      </c>
      <c r="I1468">
        <f t="shared" si="180"/>
        <v>5</v>
      </c>
      <c r="J1468" t="s">
        <v>1054</v>
      </c>
      <c r="K1468" s="5">
        <v>100</v>
      </c>
      <c r="L1468" t="str">
        <f>Table_DataFromNL[[#This Row],[PROFILECODE]]&amp;"-"&amp;Table_DataFromNL[[#This Row],[RULENAME]]</f>
        <v>CP207-New Donor 5th Visit-Bonus</v>
      </c>
      <c r="M1468" t="str">
        <f t="shared" si="181"/>
        <v>CP207-NEW DONOR -5th</v>
      </c>
      <c r="N1468" t="e">
        <f t="shared" si="182"/>
        <v>#N/A</v>
      </c>
    </row>
    <row r="1469" spans="1:14" hidden="1" x14ac:dyDescent="0.45">
      <c r="A1469" t="str">
        <f t="shared" si="183"/>
        <v>CP207-NEW DONOR -6th</v>
      </c>
      <c r="B1469" t="s">
        <v>281</v>
      </c>
      <c r="C1469" t="str">
        <f t="shared" si="176"/>
        <v>Farmington</v>
      </c>
      <c r="D1469" t="str">
        <f t="shared" si="177"/>
        <v>Y</v>
      </c>
      <c r="E1469" t="s">
        <v>1157</v>
      </c>
      <c r="F1469" t="str">
        <f t="shared" si="178"/>
        <v>NEW DONOR -6th</v>
      </c>
      <c r="G1469" t="str">
        <f t="shared" si="179"/>
        <v>Marketing</v>
      </c>
      <c r="H1469" t="s">
        <v>1070</v>
      </c>
      <c r="I1469">
        <f t="shared" si="180"/>
        <v>6</v>
      </c>
      <c r="J1469" t="s">
        <v>1054</v>
      </c>
      <c r="K1469" s="5">
        <v>100</v>
      </c>
      <c r="L1469" t="str">
        <f>Table_DataFromNL[[#This Row],[PROFILECODE]]&amp;"-"&amp;Table_DataFromNL[[#This Row],[RULENAME]]</f>
        <v>CP207-New Donor 6th Visit-Bonus</v>
      </c>
      <c r="M1469" t="str">
        <f t="shared" si="181"/>
        <v>CP207-NEW DONOR -6th</v>
      </c>
      <c r="N1469" t="e">
        <f t="shared" si="182"/>
        <v>#N/A</v>
      </c>
    </row>
    <row r="1470" spans="1:14" hidden="1" x14ac:dyDescent="0.45">
      <c r="A1470" t="str">
        <f t="shared" si="183"/>
        <v>CP207-NEW DONOR -7th</v>
      </c>
      <c r="B1470" t="s">
        <v>281</v>
      </c>
      <c r="C1470" t="str">
        <f t="shared" si="176"/>
        <v>Farmington</v>
      </c>
      <c r="D1470" t="str">
        <f t="shared" si="177"/>
        <v>Y</v>
      </c>
      <c r="E1470" t="s">
        <v>1157</v>
      </c>
      <c r="F1470" t="str">
        <f t="shared" si="178"/>
        <v>NEW DONOR -7th</v>
      </c>
      <c r="G1470" t="str">
        <f t="shared" si="179"/>
        <v>Marketing</v>
      </c>
      <c r="H1470" t="s">
        <v>1071</v>
      </c>
      <c r="I1470">
        <f t="shared" si="180"/>
        <v>7</v>
      </c>
      <c r="J1470" t="s">
        <v>1054</v>
      </c>
      <c r="K1470" s="5">
        <v>50</v>
      </c>
      <c r="L1470" t="str">
        <f>Table_DataFromNL[[#This Row],[PROFILECODE]]&amp;"-"&amp;Table_DataFromNL[[#This Row],[RULENAME]]</f>
        <v>CP207-New Donor 7th Visit-Bonus</v>
      </c>
      <c r="M1470" t="str">
        <f t="shared" si="181"/>
        <v>CP207-NEW DONOR -7th</v>
      </c>
      <c r="N1470" t="e">
        <f t="shared" si="182"/>
        <v>#N/A</v>
      </c>
    </row>
    <row r="1471" spans="1:14" hidden="1" x14ac:dyDescent="0.45">
      <c r="A1471" t="str">
        <f t="shared" si="183"/>
        <v>CP207-NEW DONOR -8th</v>
      </c>
      <c r="B1471" t="s">
        <v>281</v>
      </c>
      <c r="C1471" t="str">
        <f t="shared" si="176"/>
        <v>Farmington</v>
      </c>
      <c r="D1471" t="str">
        <f t="shared" si="177"/>
        <v>Y</v>
      </c>
      <c r="E1471" t="s">
        <v>1157</v>
      </c>
      <c r="F1471" t="str">
        <f t="shared" si="178"/>
        <v>NEW DONOR -8th</v>
      </c>
      <c r="G1471" t="str">
        <f t="shared" si="179"/>
        <v>Marketing</v>
      </c>
      <c r="H1471" t="s">
        <v>1072</v>
      </c>
      <c r="I1471">
        <f t="shared" si="180"/>
        <v>8</v>
      </c>
      <c r="J1471" t="s">
        <v>1054</v>
      </c>
      <c r="K1471" s="5">
        <v>50</v>
      </c>
      <c r="L1471" t="str">
        <f>Table_DataFromNL[[#This Row],[PROFILECODE]]&amp;"-"&amp;Table_DataFromNL[[#This Row],[RULENAME]]</f>
        <v>CP207-New Donor 8th Visit-Bonus</v>
      </c>
      <c r="M1471" t="str">
        <f t="shared" si="181"/>
        <v>CP207-NEW DONOR -8th</v>
      </c>
      <c r="N1471" t="e">
        <f t="shared" si="182"/>
        <v>#N/A</v>
      </c>
    </row>
    <row r="1472" spans="1:14" hidden="1" x14ac:dyDescent="0.45">
      <c r="A1472" t="str">
        <f t="shared" si="183"/>
        <v>CP207-1B_KEDLeague_Promo_5USD</v>
      </c>
      <c r="B1472" t="s">
        <v>281</v>
      </c>
      <c r="C1472" t="str">
        <f t="shared" si="176"/>
        <v>Farmington</v>
      </c>
      <c r="D1472" t="str">
        <f t="shared" si="177"/>
        <v>Y</v>
      </c>
      <c r="E1472" t="s">
        <v>1157</v>
      </c>
      <c r="F1472" t="str">
        <f t="shared" si="178"/>
        <v>1B_KEDLeague_Promo_5USD</v>
      </c>
      <c r="G1472">
        <f t="shared" si="179"/>
        <v>0</v>
      </c>
      <c r="H1472" t="s">
        <v>1073</v>
      </c>
      <c r="I1472">
        <f t="shared" si="180"/>
        <v>0</v>
      </c>
      <c r="J1472" t="s">
        <v>1074</v>
      </c>
      <c r="K1472" s="5">
        <v>5</v>
      </c>
      <c r="L1472" t="str">
        <f>Table_DataFromNL[[#This Row],[PROFILECODE]]&amp;"-"&amp;Table_DataFromNL[[#This Row],[RULENAME]]</f>
        <v>CP207-1B_KEDLeague_Promo_5USD</v>
      </c>
      <c r="M1472" t="e">
        <f t="shared" si="181"/>
        <v>#N/A</v>
      </c>
      <c r="N1472" t="e">
        <f t="shared" si="182"/>
        <v>#N/A</v>
      </c>
    </row>
    <row r="1473" spans="1:14" hidden="1" x14ac:dyDescent="0.45">
      <c r="A1473" t="str">
        <f t="shared" si="183"/>
        <v>CP207-CALL_10</v>
      </c>
      <c r="B1473" t="s">
        <v>281</v>
      </c>
      <c r="C1473" t="str">
        <f t="shared" si="176"/>
        <v>Farmington</v>
      </c>
      <c r="D1473" t="str">
        <f t="shared" si="177"/>
        <v>Y</v>
      </c>
      <c r="E1473" t="s">
        <v>1157</v>
      </c>
      <c r="F1473" t="str">
        <f t="shared" si="178"/>
        <v>CALL_10</v>
      </c>
      <c r="G1473">
        <f t="shared" si="179"/>
        <v>0</v>
      </c>
      <c r="H1473" t="s">
        <v>1075</v>
      </c>
      <c r="I1473">
        <f t="shared" si="180"/>
        <v>0</v>
      </c>
      <c r="J1473" t="s">
        <v>1074</v>
      </c>
      <c r="K1473" s="5">
        <v>10</v>
      </c>
      <c r="L1473" t="str">
        <f>Table_DataFromNL[[#This Row],[PROFILECODE]]&amp;"-"&amp;Table_DataFromNL[[#This Row],[RULENAME]]</f>
        <v>CP207-CALL_10</v>
      </c>
      <c r="M1473" t="e">
        <f t="shared" si="181"/>
        <v>#N/A</v>
      </c>
      <c r="N1473" t="e">
        <f t="shared" si="182"/>
        <v>#N/A</v>
      </c>
    </row>
    <row r="1474" spans="1:14" hidden="1" x14ac:dyDescent="0.45">
      <c r="A1474" t="str">
        <f t="shared" si="183"/>
        <v>CP207-CALL_15</v>
      </c>
      <c r="B1474" t="s">
        <v>281</v>
      </c>
      <c r="C1474" t="str">
        <f t="shared" ref="C1474:C1537" si="184">VLOOKUP(B1474,CenterLU,2,FALSE)</f>
        <v>Farmington</v>
      </c>
      <c r="D1474" t="str">
        <f t="shared" ref="D1474:D1537" si="185">VLOOKUP(B1474,CenterLU,3,FALSE)</f>
        <v>Y</v>
      </c>
      <c r="E1474" t="s">
        <v>1157</v>
      </c>
      <c r="F1474" t="str">
        <f t="shared" ref="F1474:F1537" si="186">IF(VLOOKUP(H1474,RULENAMELU,3,FALSE)=0,H1474,VLOOKUP(H1474,RULENAMELU,3,FALSE))</f>
        <v>CALL_15</v>
      </c>
      <c r="G1474">
        <f t="shared" ref="G1474:G1537" si="187">VLOOKUP(H1474,RULENAMELU,4,FALSE)</f>
        <v>0</v>
      </c>
      <c r="H1474" t="s">
        <v>1076</v>
      </c>
      <c r="I1474">
        <f t="shared" ref="I1474:I1537" si="188">VLOOKUP(H1474,RULENAMELU,5,FALSE)</f>
        <v>0</v>
      </c>
      <c r="J1474" t="s">
        <v>1074</v>
      </c>
      <c r="K1474" s="5">
        <v>15</v>
      </c>
      <c r="L1474" t="str">
        <f>Table_DataFromNL[[#This Row],[PROFILECODE]]&amp;"-"&amp;Table_DataFromNL[[#This Row],[RULENAME]]</f>
        <v>CP207-CALL_15</v>
      </c>
      <c r="M1474" t="e">
        <f t="shared" ref="M1474:M1537" si="189">IFERROR(VLOOKUP(A1474,PaychangesLU,1,FALSE),VLOOKUP(A1474,SpecialtyCheckLU,1,FALSE))</f>
        <v>#N/A</v>
      </c>
      <c r="N1474" t="e">
        <f t="shared" ref="N1474:N1537" si="190">VLOOKUP(A1474,SpecialtyCheckLU,1,FALSE)</f>
        <v>#N/A</v>
      </c>
    </row>
    <row r="1475" spans="1:14" hidden="1" x14ac:dyDescent="0.45">
      <c r="A1475" t="str">
        <f t="shared" ref="A1475:A1538" si="191">B1475&amp;"-"&amp;F1475</f>
        <v>CP207-CALL_25</v>
      </c>
      <c r="B1475" t="s">
        <v>281</v>
      </c>
      <c r="C1475" t="str">
        <f t="shared" si="184"/>
        <v>Farmington</v>
      </c>
      <c r="D1475" t="str">
        <f t="shared" si="185"/>
        <v>Y</v>
      </c>
      <c r="E1475" t="s">
        <v>1157</v>
      </c>
      <c r="F1475" t="str">
        <f t="shared" si="186"/>
        <v>CALL_25</v>
      </c>
      <c r="G1475">
        <f t="shared" si="187"/>
        <v>0</v>
      </c>
      <c r="H1475" t="s">
        <v>1077</v>
      </c>
      <c r="I1475">
        <f t="shared" si="188"/>
        <v>0</v>
      </c>
      <c r="J1475" t="s">
        <v>1074</v>
      </c>
      <c r="K1475" s="5">
        <v>25</v>
      </c>
      <c r="L1475" t="str">
        <f>Table_DataFromNL[[#This Row],[PROFILECODE]]&amp;"-"&amp;Table_DataFromNL[[#This Row],[RULENAME]]</f>
        <v>CP207-CALL_25</v>
      </c>
      <c r="M1475" t="e">
        <f t="shared" si="189"/>
        <v>#N/A</v>
      </c>
      <c r="N1475" t="e">
        <f t="shared" si="190"/>
        <v>#N/A</v>
      </c>
    </row>
    <row r="1476" spans="1:14" hidden="1" x14ac:dyDescent="0.45">
      <c r="A1476" t="str">
        <f t="shared" si="191"/>
        <v>CP207-CALL_5</v>
      </c>
      <c r="B1476" t="s">
        <v>281</v>
      </c>
      <c r="C1476" t="str">
        <f t="shared" si="184"/>
        <v>Farmington</v>
      </c>
      <c r="D1476" t="str">
        <f t="shared" si="185"/>
        <v>Y</v>
      </c>
      <c r="E1476" t="s">
        <v>1157</v>
      </c>
      <c r="F1476" t="str">
        <f t="shared" si="186"/>
        <v>CALL_5</v>
      </c>
      <c r="G1476">
        <f t="shared" si="187"/>
        <v>0</v>
      </c>
      <c r="H1476" t="s">
        <v>1078</v>
      </c>
      <c r="I1476">
        <f t="shared" si="188"/>
        <v>0</v>
      </c>
      <c r="J1476" t="s">
        <v>1074</v>
      </c>
      <c r="K1476" s="5">
        <v>5</v>
      </c>
      <c r="L1476" t="str">
        <f>Table_DataFromNL[[#This Row],[PROFILECODE]]&amp;"-"&amp;Table_DataFromNL[[#This Row],[RULENAME]]</f>
        <v>CP207-CALL_5</v>
      </c>
      <c r="M1476" t="e">
        <f t="shared" si="189"/>
        <v>#N/A</v>
      </c>
      <c r="N1476" t="e">
        <f t="shared" si="190"/>
        <v>#N/A</v>
      </c>
    </row>
    <row r="1477" spans="1:14" hidden="1" x14ac:dyDescent="0.45">
      <c r="A1477" t="str">
        <f t="shared" si="191"/>
        <v>CP207-Community</v>
      </c>
      <c r="B1477" t="s">
        <v>281</v>
      </c>
      <c r="C1477" t="str">
        <f t="shared" si="184"/>
        <v>Farmington</v>
      </c>
      <c r="D1477" t="str">
        <f t="shared" si="185"/>
        <v>Y</v>
      </c>
      <c r="E1477" t="s">
        <v>1157</v>
      </c>
      <c r="F1477" t="str">
        <f t="shared" si="186"/>
        <v>Community</v>
      </c>
      <c r="G1477">
        <f t="shared" si="187"/>
        <v>0</v>
      </c>
      <c r="H1477" t="s">
        <v>1080</v>
      </c>
      <c r="I1477">
        <f t="shared" si="188"/>
        <v>0</v>
      </c>
      <c r="J1477" t="s">
        <v>1074</v>
      </c>
      <c r="K1477" s="5">
        <v>5</v>
      </c>
      <c r="L1477" t="str">
        <f>Table_DataFromNL[[#This Row],[PROFILECODE]]&amp;"-"&amp;Table_DataFromNL[[#This Row],[RULENAME]]</f>
        <v>CP207-Community</v>
      </c>
      <c r="M1477" t="e">
        <f t="shared" si="189"/>
        <v>#N/A</v>
      </c>
      <c r="N1477" t="e">
        <f t="shared" si="190"/>
        <v>#N/A</v>
      </c>
    </row>
    <row r="1478" spans="1:14" hidden="1" x14ac:dyDescent="0.45">
      <c r="A1478" t="str">
        <f t="shared" si="191"/>
        <v>CP207-EMPLOYEE_BONUS_8MONTH_80USD</v>
      </c>
      <c r="B1478" t="s">
        <v>281</v>
      </c>
      <c r="C1478" t="str">
        <f t="shared" si="184"/>
        <v>Farmington</v>
      </c>
      <c r="D1478" t="str">
        <f t="shared" si="185"/>
        <v>Y</v>
      </c>
      <c r="E1478" t="s">
        <v>1157</v>
      </c>
      <c r="F1478" t="str">
        <f t="shared" si="186"/>
        <v>EMPLOYEE_BONUS_8MONTH_80USD</v>
      </c>
      <c r="G1478">
        <f t="shared" si="187"/>
        <v>0</v>
      </c>
      <c r="H1478" t="s">
        <v>1084</v>
      </c>
      <c r="I1478">
        <f t="shared" si="188"/>
        <v>0</v>
      </c>
      <c r="J1478" t="s">
        <v>1074</v>
      </c>
      <c r="K1478" s="5">
        <v>80</v>
      </c>
      <c r="L1478" t="str">
        <f>Table_DataFromNL[[#This Row],[PROFILECODE]]&amp;"-"&amp;Table_DataFromNL[[#This Row],[RULENAME]]</f>
        <v>CP207-EMPLOYEE_BONUS_8MONTH_80USD</v>
      </c>
      <c r="M1478" t="e">
        <f t="shared" si="189"/>
        <v>#N/A</v>
      </c>
      <c r="N1478" t="e">
        <f t="shared" si="190"/>
        <v>#N/A</v>
      </c>
    </row>
    <row r="1479" spans="1:14" hidden="1" x14ac:dyDescent="0.45">
      <c r="A1479" t="str">
        <f t="shared" si="191"/>
        <v>CP207-HANGER_RECRUIT_5USD_once</v>
      </c>
      <c r="B1479" t="s">
        <v>281</v>
      </c>
      <c r="C1479" t="str">
        <f t="shared" si="184"/>
        <v>Farmington</v>
      </c>
      <c r="D1479" t="str">
        <f t="shared" si="185"/>
        <v>Y</v>
      </c>
      <c r="E1479" t="s">
        <v>1157</v>
      </c>
      <c r="F1479" t="str">
        <f t="shared" si="186"/>
        <v>HANGER_RECRUIT_5USD_once</v>
      </c>
      <c r="G1479">
        <f t="shared" si="187"/>
        <v>0</v>
      </c>
      <c r="H1479" t="s">
        <v>1085</v>
      </c>
      <c r="I1479">
        <f t="shared" si="188"/>
        <v>0</v>
      </c>
      <c r="J1479" t="s">
        <v>1074</v>
      </c>
      <c r="K1479" s="5">
        <v>5</v>
      </c>
      <c r="L1479" t="str">
        <f>Table_DataFromNL[[#This Row],[PROFILECODE]]&amp;"-"&amp;Table_DataFromNL[[#This Row],[RULENAME]]</f>
        <v>CP207-HANGER_RECRUIT_5USD_once</v>
      </c>
      <c r="M1479" t="e">
        <f t="shared" si="189"/>
        <v>#N/A</v>
      </c>
      <c r="N1479" t="e">
        <f t="shared" si="190"/>
        <v>#N/A</v>
      </c>
    </row>
    <row r="1480" spans="1:14" hidden="1" x14ac:dyDescent="0.45">
      <c r="A1480" t="str">
        <f t="shared" si="191"/>
        <v>CP207-Immunization Boost Payment</v>
      </c>
      <c r="B1480" t="s">
        <v>281</v>
      </c>
      <c r="C1480" t="str">
        <f t="shared" si="184"/>
        <v>Farmington</v>
      </c>
      <c r="D1480" t="str">
        <f t="shared" si="185"/>
        <v>Y</v>
      </c>
      <c r="E1480" t="s">
        <v>1157</v>
      </c>
      <c r="F1480" t="str">
        <f t="shared" si="186"/>
        <v>Immunization Boost Payment</v>
      </c>
      <c r="G1480">
        <f t="shared" si="187"/>
        <v>0</v>
      </c>
      <c r="H1480" t="s">
        <v>1086</v>
      </c>
      <c r="I1480">
        <f t="shared" si="188"/>
        <v>0</v>
      </c>
      <c r="J1480" t="s">
        <v>1074</v>
      </c>
      <c r="K1480" s="5">
        <v>50</v>
      </c>
      <c r="L1480" t="str">
        <f>Table_DataFromNL[[#This Row],[PROFILECODE]]&amp;"-"&amp;Table_DataFromNL[[#This Row],[RULENAME]]</f>
        <v>CP207-Immunization Boost Payment</v>
      </c>
      <c r="M1480" t="e">
        <f t="shared" si="189"/>
        <v>#N/A</v>
      </c>
      <c r="N1480" t="e">
        <f t="shared" si="190"/>
        <v>#N/A</v>
      </c>
    </row>
    <row r="1481" spans="1:14" hidden="1" x14ac:dyDescent="0.45">
      <c r="A1481" t="str">
        <f t="shared" si="191"/>
        <v>CP207-Immunization Series Payment</v>
      </c>
      <c r="B1481" t="s">
        <v>281</v>
      </c>
      <c r="C1481" t="str">
        <f t="shared" si="184"/>
        <v>Farmington</v>
      </c>
      <c r="D1481" t="str">
        <f t="shared" si="185"/>
        <v>Y</v>
      </c>
      <c r="E1481" t="s">
        <v>1157</v>
      </c>
      <c r="F1481" t="str">
        <f t="shared" si="186"/>
        <v>Immunization Series Payment</v>
      </c>
      <c r="G1481">
        <f t="shared" si="187"/>
        <v>0</v>
      </c>
      <c r="H1481" t="s">
        <v>1087</v>
      </c>
      <c r="I1481">
        <f t="shared" si="188"/>
        <v>0</v>
      </c>
      <c r="J1481" t="s">
        <v>1074</v>
      </c>
      <c r="K1481" s="5">
        <v>100</v>
      </c>
      <c r="L1481" t="str">
        <f>Table_DataFromNL[[#This Row],[PROFILECODE]]&amp;"-"&amp;Table_DataFromNL[[#This Row],[RULENAME]]</f>
        <v>CP207-Immunization Series Payment</v>
      </c>
      <c r="M1481" t="e">
        <f t="shared" si="189"/>
        <v>#N/A</v>
      </c>
      <c r="N1481" t="e">
        <f t="shared" si="190"/>
        <v>#N/A</v>
      </c>
    </row>
    <row r="1482" spans="1:14" hidden="1" x14ac:dyDescent="0.45">
      <c r="A1482" t="str">
        <f t="shared" si="191"/>
        <v>CP207-Inconv Fee $20-$50-Comment Req'd</v>
      </c>
      <c r="B1482" t="s">
        <v>281</v>
      </c>
      <c r="C1482" t="str">
        <f t="shared" si="184"/>
        <v>Farmington</v>
      </c>
      <c r="D1482" t="str">
        <f t="shared" si="185"/>
        <v>Y</v>
      </c>
      <c r="E1482" t="s">
        <v>1157</v>
      </c>
      <c r="F1482" t="str">
        <f t="shared" si="186"/>
        <v>Inconv Fee $20-$50-Comment Req'd</v>
      </c>
      <c r="G1482">
        <f t="shared" si="187"/>
        <v>0</v>
      </c>
      <c r="H1482" t="s">
        <v>1088</v>
      </c>
      <c r="I1482">
        <f t="shared" si="188"/>
        <v>0</v>
      </c>
      <c r="J1482" t="s">
        <v>1074</v>
      </c>
      <c r="K1482" s="5">
        <v>50</v>
      </c>
      <c r="L1482" t="str">
        <f>Table_DataFromNL[[#This Row],[PROFILECODE]]&amp;"-"&amp;Table_DataFromNL[[#This Row],[RULENAME]]</f>
        <v>CP207-Inconv Fee $20-$50-Comment Req'd</v>
      </c>
      <c r="M1482" t="e">
        <f t="shared" si="189"/>
        <v>#N/A</v>
      </c>
      <c r="N1482" t="e">
        <f t="shared" si="190"/>
        <v>#N/A</v>
      </c>
    </row>
    <row r="1483" spans="1:14" hidden="1" x14ac:dyDescent="0.45">
      <c r="A1483" t="str">
        <f t="shared" si="191"/>
        <v>CP207-Inconv Fee $5-$20-Comment Req'd</v>
      </c>
      <c r="B1483" t="s">
        <v>281</v>
      </c>
      <c r="C1483" t="str">
        <f t="shared" si="184"/>
        <v>Farmington</v>
      </c>
      <c r="D1483" t="str">
        <f t="shared" si="185"/>
        <v>Y</v>
      </c>
      <c r="E1483" t="s">
        <v>1157</v>
      </c>
      <c r="F1483" t="str">
        <f t="shared" si="186"/>
        <v>Inconv Fee $5-$20-Comment Req'd</v>
      </c>
      <c r="G1483">
        <f t="shared" si="187"/>
        <v>0</v>
      </c>
      <c r="H1483" t="s">
        <v>1089</v>
      </c>
      <c r="I1483">
        <f t="shared" si="188"/>
        <v>0</v>
      </c>
      <c r="J1483" t="s">
        <v>1074</v>
      </c>
      <c r="K1483" s="5">
        <v>20</v>
      </c>
      <c r="L1483" t="str">
        <f>Table_DataFromNL[[#This Row],[PROFILECODE]]&amp;"-"&amp;Table_DataFromNL[[#This Row],[RULENAME]]</f>
        <v>CP207-Inconv Fee $5-$20-Comment Req'd</v>
      </c>
      <c r="M1483" t="e">
        <f t="shared" si="189"/>
        <v>#N/A</v>
      </c>
      <c r="N1483" t="e">
        <f t="shared" si="190"/>
        <v>#N/A</v>
      </c>
    </row>
    <row r="1484" spans="1:14" hidden="1" x14ac:dyDescent="0.45">
      <c r="A1484" t="str">
        <f t="shared" si="191"/>
        <v>CP207-Inconv Fee$50-$100-Comment Req'd</v>
      </c>
      <c r="B1484" t="s">
        <v>281</v>
      </c>
      <c r="C1484" t="str">
        <f t="shared" si="184"/>
        <v>Farmington</v>
      </c>
      <c r="D1484" t="str">
        <f t="shared" si="185"/>
        <v>Y</v>
      </c>
      <c r="E1484" t="s">
        <v>1157</v>
      </c>
      <c r="F1484" t="str">
        <f t="shared" si="186"/>
        <v>Inconv Fee$50-$100-Comment Req'd</v>
      </c>
      <c r="G1484">
        <f t="shared" si="187"/>
        <v>0</v>
      </c>
      <c r="H1484" t="s">
        <v>1090</v>
      </c>
      <c r="I1484">
        <f t="shared" si="188"/>
        <v>0</v>
      </c>
      <c r="J1484" t="s">
        <v>1074</v>
      </c>
      <c r="K1484" s="5">
        <v>100</v>
      </c>
      <c r="L1484" t="str">
        <f>Table_DataFromNL[[#This Row],[PROFILECODE]]&amp;"-"&amp;Table_DataFromNL[[#This Row],[RULENAME]]</f>
        <v>CP207-Inconv Fee$50-$100-Comment Req'd</v>
      </c>
      <c r="M1484" t="e">
        <f t="shared" si="189"/>
        <v>#N/A</v>
      </c>
      <c r="N1484" t="e">
        <f t="shared" si="190"/>
        <v>#N/A</v>
      </c>
    </row>
    <row r="1485" spans="1:14" hidden="1" x14ac:dyDescent="0.45">
      <c r="A1485" t="str">
        <f t="shared" si="191"/>
        <v>CP207-NSP_ LAPSEDONOR_50_Twice</v>
      </c>
      <c r="B1485" t="s">
        <v>281</v>
      </c>
      <c r="C1485" t="str">
        <f t="shared" si="184"/>
        <v>Farmington</v>
      </c>
      <c r="D1485" t="str">
        <f t="shared" si="185"/>
        <v>Y</v>
      </c>
      <c r="E1485" t="s">
        <v>1157</v>
      </c>
      <c r="F1485" t="str">
        <f t="shared" si="186"/>
        <v>NSP_ LAPSEDONOR_50_Twice</v>
      </c>
      <c r="G1485">
        <f t="shared" si="187"/>
        <v>0</v>
      </c>
      <c r="H1485" t="s">
        <v>1091</v>
      </c>
      <c r="I1485">
        <f t="shared" si="188"/>
        <v>0</v>
      </c>
      <c r="J1485" t="s">
        <v>1074</v>
      </c>
      <c r="K1485" s="5">
        <v>50</v>
      </c>
      <c r="L1485" t="str">
        <f>Table_DataFromNL[[#This Row],[PROFILECODE]]&amp;"-"&amp;Table_DataFromNL[[#This Row],[RULENAME]]</f>
        <v>CP207-NSP_ LAPSEDONOR_50_Twice</v>
      </c>
      <c r="M1485" t="e">
        <f t="shared" si="189"/>
        <v>#N/A</v>
      </c>
      <c r="N1485" t="e">
        <f t="shared" si="190"/>
        <v>#N/A</v>
      </c>
    </row>
    <row r="1486" spans="1:14" hidden="1" x14ac:dyDescent="0.45">
      <c r="A1486" t="str">
        <f t="shared" si="191"/>
        <v>CP207-NSP_LD_25_2X</v>
      </c>
      <c r="B1486" t="s">
        <v>281</v>
      </c>
      <c r="C1486" t="str">
        <f t="shared" si="184"/>
        <v>Farmington</v>
      </c>
      <c r="D1486" t="str">
        <f t="shared" si="185"/>
        <v>Y</v>
      </c>
      <c r="E1486" t="s">
        <v>1157</v>
      </c>
      <c r="F1486" t="str">
        <f t="shared" si="186"/>
        <v>NSP_LD_25_2X</v>
      </c>
      <c r="G1486">
        <f t="shared" si="187"/>
        <v>0</v>
      </c>
      <c r="H1486" t="s">
        <v>1092</v>
      </c>
      <c r="I1486">
        <f t="shared" si="188"/>
        <v>0</v>
      </c>
      <c r="J1486" t="s">
        <v>1074</v>
      </c>
      <c r="K1486" s="5">
        <v>25</v>
      </c>
      <c r="L1486" t="str">
        <f>Table_DataFromNL[[#This Row],[PROFILECODE]]&amp;"-"&amp;Table_DataFromNL[[#This Row],[RULENAME]]</f>
        <v>CP207-NSP_LD_25_2X</v>
      </c>
      <c r="M1486" t="e">
        <f t="shared" si="189"/>
        <v>#N/A</v>
      </c>
      <c r="N1486" t="e">
        <f t="shared" si="190"/>
        <v>#N/A</v>
      </c>
    </row>
    <row r="1487" spans="1:14" hidden="1" x14ac:dyDescent="0.45">
      <c r="A1487" t="str">
        <f t="shared" si="191"/>
        <v>CP207-NSP_LD_50_1X</v>
      </c>
      <c r="B1487" t="s">
        <v>281</v>
      </c>
      <c r="C1487" t="str">
        <f t="shared" si="184"/>
        <v>Farmington</v>
      </c>
      <c r="D1487" t="str">
        <f t="shared" si="185"/>
        <v>Y</v>
      </c>
      <c r="E1487" t="s">
        <v>1157</v>
      </c>
      <c r="F1487" t="str">
        <f t="shared" si="186"/>
        <v>NSP_LD_50_1X</v>
      </c>
      <c r="G1487">
        <f t="shared" si="187"/>
        <v>0</v>
      </c>
      <c r="H1487" t="s">
        <v>1093</v>
      </c>
      <c r="I1487">
        <f t="shared" si="188"/>
        <v>0</v>
      </c>
      <c r="J1487" t="s">
        <v>1074</v>
      </c>
      <c r="K1487" s="5">
        <v>50</v>
      </c>
      <c r="L1487" t="str">
        <f>Table_DataFromNL[[#This Row],[PROFILECODE]]&amp;"-"&amp;Table_DataFromNL[[#This Row],[RULENAME]]</f>
        <v>CP207-NSP_LD_50_1X</v>
      </c>
      <c r="M1487" t="e">
        <f t="shared" si="189"/>
        <v>#N/A</v>
      </c>
      <c r="N1487" t="e">
        <f t="shared" si="190"/>
        <v>#N/A</v>
      </c>
    </row>
    <row r="1488" spans="1:14" hidden="1" x14ac:dyDescent="0.45">
      <c r="A1488" t="str">
        <f t="shared" si="191"/>
        <v>CP207-NSP_ORPHAN_100_once</v>
      </c>
      <c r="B1488" t="s">
        <v>281</v>
      </c>
      <c r="C1488" t="str">
        <f t="shared" si="184"/>
        <v>Farmington</v>
      </c>
      <c r="D1488" t="str">
        <f t="shared" si="185"/>
        <v>Y</v>
      </c>
      <c r="E1488" t="s">
        <v>1157</v>
      </c>
      <c r="F1488" t="str">
        <f t="shared" si="186"/>
        <v>NSP_ORPHAN_100_once</v>
      </c>
      <c r="G1488">
        <f t="shared" si="187"/>
        <v>0</v>
      </c>
      <c r="H1488" t="s">
        <v>1094</v>
      </c>
      <c r="I1488">
        <f t="shared" si="188"/>
        <v>0</v>
      </c>
      <c r="J1488" t="s">
        <v>1074</v>
      </c>
      <c r="K1488" s="5">
        <v>100</v>
      </c>
      <c r="L1488" t="str">
        <f>Table_DataFromNL[[#This Row],[PROFILECODE]]&amp;"-"&amp;Table_DataFromNL[[#This Row],[RULENAME]]</f>
        <v>CP207-NSP_ORPHAN_100_once</v>
      </c>
      <c r="M1488" t="e">
        <f t="shared" si="189"/>
        <v>#N/A</v>
      </c>
      <c r="N1488" t="e">
        <f t="shared" si="190"/>
        <v>#N/A</v>
      </c>
    </row>
    <row r="1489" spans="1:14" hidden="1" x14ac:dyDescent="0.45">
      <c r="A1489" t="str">
        <f t="shared" si="191"/>
        <v>CP207-Restick</v>
      </c>
      <c r="B1489" t="s">
        <v>281</v>
      </c>
      <c r="C1489" t="str">
        <f t="shared" si="184"/>
        <v>Farmington</v>
      </c>
      <c r="D1489" t="str">
        <f t="shared" si="185"/>
        <v>Y</v>
      </c>
      <c r="E1489" t="s">
        <v>1157</v>
      </c>
      <c r="F1489" t="str">
        <f t="shared" si="186"/>
        <v>Restick</v>
      </c>
      <c r="G1489">
        <f t="shared" si="187"/>
        <v>0</v>
      </c>
      <c r="H1489" t="s">
        <v>1096</v>
      </c>
      <c r="I1489">
        <f t="shared" si="188"/>
        <v>0</v>
      </c>
      <c r="J1489" t="s">
        <v>1074</v>
      </c>
      <c r="K1489" s="5">
        <v>5</v>
      </c>
      <c r="L1489" t="str">
        <f>Table_DataFromNL[[#This Row],[PROFILECODE]]&amp;"-"&amp;Table_DataFromNL[[#This Row],[RULENAME]]</f>
        <v>CP207-Restick</v>
      </c>
      <c r="M1489" t="e">
        <f t="shared" si="189"/>
        <v>#N/A</v>
      </c>
      <c r="N1489" t="e">
        <f t="shared" si="190"/>
        <v>#N/A</v>
      </c>
    </row>
    <row r="1490" spans="1:14" hidden="1" x14ac:dyDescent="0.45">
      <c r="A1490" t="str">
        <f t="shared" si="191"/>
        <v>CP207-SCRATCH_1000_USD</v>
      </c>
      <c r="B1490" t="s">
        <v>281</v>
      </c>
      <c r="C1490" t="str">
        <f t="shared" si="184"/>
        <v>Farmington</v>
      </c>
      <c r="D1490" t="str">
        <f t="shared" si="185"/>
        <v>Y</v>
      </c>
      <c r="E1490" t="s">
        <v>1157</v>
      </c>
      <c r="F1490" t="str">
        <f t="shared" si="186"/>
        <v>SCRATCH_1000_USD</v>
      </c>
      <c r="G1490">
        <f t="shared" si="187"/>
        <v>0</v>
      </c>
      <c r="H1490" t="s">
        <v>1097</v>
      </c>
      <c r="I1490">
        <f t="shared" si="188"/>
        <v>0</v>
      </c>
      <c r="J1490" t="s">
        <v>1074</v>
      </c>
      <c r="K1490" s="5">
        <v>1000</v>
      </c>
      <c r="L1490" t="str">
        <f>Table_DataFromNL[[#This Row],[PROFILECODE]]&amp;"-"&amp;Table_DataFromNL[[#This Row],[RULENAME]]</f>
        <v>CP207-SCRATCH_1000_USD</v>
      </c>
      <c r="M1490" t="e">
        <f t="shared" si="189"/>
        <v>#N/A</v>
      </c>
      <c r="N1490" t="e">
        <f t="shared" si="190"/>
        <v>#N/A</v>
      </c>
    </row>
    <row r="1491" spans="1:14" hidden="1" x14ac:dyDescent="0.45">
      <c r="A1491" t="str">
        <f t="shared" si="191"/>
        <v>CP207-SCRATCH_100_USD</v>
      </c>
      <c r="B1491" t="s">
        <v>281</v>
      </c>
      <c r="C1491" t="str">
        <f t="shared" si="184"/>
        <v>Farmington</v>
      </c>
      <c r="D1491" t="str">
        <f t="shared" si="185"/>
        <v>Y</v>
      </c>
      <c r="E1491" t="s">
        <v>1157</v>
      </c>
      <c r="F1491" t="str">
        <f t="shared" si="186"/>
        <v>SCRATCH_100_USD</v>
      </c>
      <c r="G1491">
        <f t="shared" si="187"/>
        <v>0</v>
      </c>
      <c r="H1491" t="s">
        <v>1098</v>
      </c>
      <c r="I1491">
        <f t="shared" si="188"/>
        <v>0</v>
      </c>
      <c r="J1491" t="s">
        <v>1074</v>
      </c>
      <c r="K1491" s="5">
        <v>100</v>
      </c>
      <c r="L1491" t="str">
        <f>Table_DataFromNL[[#This Row],[PROFILECODE]]&amp;"-"&amp;Table_DataFromNL[[#This Row],[RULENAME]]</f>
        <v>CP207-SCRATCH_100_USD</v>
      </c>
      <c r="M1491" t="e">
        <f t="shared" si="189"/>
        <v>#N/A</v>
      </c>
      <c r="N1491" t="e">
        <f t="shared" si="190"/>
        <v>#N/A</v>
      </c>
    </row>
    <row r="1492" spans="1:14" hidden="1" x14ac:dyDescent="0.45">
      <c r="A1492" t="str">
        <f t="shared" si="191"/>
        <v>CP207-SCRATCH_10_USD</v>
      </c>
      <c r="B1492" t="s">
        <v>281</v>
      </c>
      <c r="C1492" t="str">
        <f t="shared" si="184"/>
        <v>Farmington</v>
      </c>
      <c r="D1492" t="str">
        <f t="shared" si="185"/>
        <v>Y</v>
      </c>
      <c r="E1492" t="s">
        <v>1157</v>
      </c>
      <c r="F1492" t="str">
        <f t="shared" si="186"/>
        <v>SCRATCH_10_USD</v>
      </c>
      <c r="G1492">
        <f t="shared" si="187"/>
        <v>0</v>
      </c>
      <c r="H1492" t="s">
        <v>1099</v>
      </c>
      <c r="I1492">
        <f t="shared" si="188"/>
        <v>0</v>
      </c>
      <c r="J1492" t="s">
        <v>1074</v>
      </c>
      <c r="K1492" s="5">
        <v>10</v>
      </c>
      <c r="L1492" t="str">
        <f>Table_DataFromNL[[#This Row],[PROFILECODE]]&amp;"-"&amp;Table_DataFromNL[[#This Row],[RULENAME]]</f>
        <v>CP207-SCRATCH_10_USD</v>
      </c>
      <c r="M1492" t="e">
        <f t="shared" si="189"/>
        <v>#N/A</v>
      </c>
      <c r="N1492" t="e">
        <f t="shared" si="190"/>
        <v>#N/A</v>
      </c>
    </row>
    <row r="1493" spans="1:14" hidden="1" x14ac:dyDescent="0.45">
      <c r="A1493" t="str">
        <f t="shared" si="191"/>
        <v>CP207-SCRATCH_20_USD</v>
      </c>
      <c r="B1493" t="s">
        <v>281</v>
      </c>
      <c r="C1493" t="str">
        <f t="shared" si="184"/>
        <v>Farmington</v>
      </c>
      <c r="D1493" t="str">
        <f t="shared" si="185"/>
        <v>Y</v>
      </c>
      <c r="E1493" t="s">
        <v>1157</v>
      </c>
      <c r="F1493" t="str">
        <f t="shared" si="186"/>
        <v>SCRATCH_20_USD</v>
      </c>
      <c r="G1493">
        <f t="shared" si="187"/>
        <v>0</v>
      </c>
      <c r="H1493" t="s">
        <v>1100</v>
      </c>
      <c r="I1493">
        <f t="shared" si="188"/>
        <v>0</v>
      </c>
      <c r="J1493" t="s">
        <v>1074</v>
      </c>
      <c r="K1493" s="5">
        <v>20</v>
      </c>
      <c r="L1493" t="str">
        <f>Table_DataFromNL[[#This Row],[PROFILECODE]]&amp;"-"&amp;Table_DataFromNL[[#This Row],[RULENAME]]</f>
        <v>CP207-SCRATCH_20_USD</v>
      </c>
      <c r="M1493" t="e">
        <f t="shared" si="189"/>
        <v>#N/A</v>
      </c>
      <c r="N1493" t="e">
        <f t="shared" si="190"/>
        <v>#N/A</v>
      </c>
    </row>
    <row r="1494" spans="1:14" hidden="1" x14ac:dyDescent="0.45">
      <c r="A1494" t="str">
        <f t="shared" si="191"/>
        <v>CP207-SCRATCH_25_USD</v>
      </c>
      <c r="B1494" t="s">
        <v>281</v>
      </c>
      <c r="C1494" t="str">
        <f t="shared" si="184"/>
        <v>Farmington</v>
      </c>
      <c r="D1494" t="str">
        <f t="shared" si="185"/>
        <v>Y</v>
      </c>
      <c r="E1494" t="s">
        <v>1157</v>
      </c>
      <c r="F1494" t="str">
        <f t="shared" si="186"/>
        <v>SCRATCH_25_USD</v>
      </c>
      <c r="G1494">
        <f t="shared" si="187"/>
        <v>0</v>
      </c>
      <c r="H1494" t="s">
        <v>1101</v>
      </c>
      <c r="I1494">
        <f t="shared" si="188"/>
        <v>0</v>
      </c>
      <c r="J1494" t="s">
        <v>1074</v>
      </c>
      <c r="K1494" s="5">
        <v>25</v>
      </c>
      <c r="L1494" t="str">
        <f>Table_DataFromNL[[#This Row],[PROFILECODE]]&amp;"-"&amp;Table_DataFromNL[[#This Row],[RULENAME]]</f>
        <v>CP207-SCRATCH_25_USD</v>
      </c>
      <c r="M1494" t="e">
        <f t="shared" si="189"/>
        <v>#N/A</v>
      </c>
      <c r="N1494" t="e">
        <f t="shared" si="190"/>
        <v>#N/A</v>
      </c>
    </row>
    <row r="1495" spans="1:14" hidden="1" x14ac:dyDescent="0.45">
      <c r="A1495" t="str">
        <f t="shared" si="191"/>
        <v>CP207-SCRATCH_50_USD</v>
      </c>
      <c r="B1495" t="s">
        <v>281</v>
      </c>
      <c r="C1495" t="str">
        <f t="shared" si="184"/>
        <v>Farmington</v>
      </c>
      <c r="D1495" t="str">
        <f t="shared" si="185"/>
        <v>Y</v>
      </c>
      <c r="E1495" t="s">
        <v>1157</v>
      </c>
      <c r="F1495" t="str">
        <f t="shared" si="186"/>
        <v>SCRATCH_50_USD</v>
      </c>
      <c r="G1495">
        <f t="shared" si="187"/>
        <v>0</v>
      </c>
      <c r="H1495" t="s">
        <v>1102</v>
      </c>
      <c r="I1495">
        <f t="shared" si="188"/>
        <v>0</v>
      </c>
      <c r="J1495" t="s">
        <v>1074</v>
      </c>
      <c r="K1495" s="5">
        <v>50</v>
      </c>
      <c r="L1495" t="str">
        <f>Table_DataFromNL[[#This Row],[PROFILECODE]]&amp;"-"&amp;Table_DataFromNL[[#This Row],[RULENAME]]</f>
        <v>CP207-SCRATCH_50_USD</v>
      </c>
      <c r="M1495" t="e">
        <f t="shared" si="189"/>
        <v>#N/A</v>
      </c>
      <c r="N1495" t="e">
        <f t="shared" si="190"/>
        <v>#N/A</v>
      </c>
    </row>
    <row r="1496" spans="1:14" hidden="1" x14ac:dyDescent="0.45">
      <c r="A1496" t="str">
        <f t="shared" si="191"/>
        <v>CP207-SCRATCH_5_USD</v>
      </c>
      <c r="B1496" t="s">
        <v>281</v>
      </c>
      <c r="C1496" t="str">
        <f t="shared" si="184"/>
        <v>Farmington</v>
      </c>
      <c r="D1496" t="str">
        <f t="shared" si="185"/>
        <v>Y</v>
      </c>
      <c r="E1496" t="s">
        <v>1157</v>
      </c>
      <c r="F1496" t="str">
        <f t="shared" si="186"/>
        <v>SCRATCH_5_USD</v>
      </c>
      <c r="G1496">
        <f t="shared" si="187"/>
        <v>0</v>
      </c>
      <c r="H1496" t="s">
        <v>1103</v>
      </c>
      <c r="I1496">
        <f t="shared" si="188"/>
        <v>0</v>
      </c>
      <c r="J1496" t="s">
        <v>1074</v>
      </c>
      <c r="K1496" s="5">
        <v>5</v>
      </c>
      <c r="L1496" t="str">
        <f>Table_DataFromNL[[#This Row],[PROFILECODE]]&amp;"-"&amp;Table_DataFromNL[[#This Row],[RULENAME]]</f>
        <v>CP207-SCRATCH_5_USD</v>
      </c>
      <c r="M1496" t="e">
        <f t="shared" si="189"/>
        <v>#N/A</v>
      </c>
      <c r="N1496" t="e">
        <f t="shared" si="190"/>
        <v>#N/A</v>
      </c>
    </row>
    <row r="1497" spans="1:14" hidden="1" x14ac:dyDescent="0.45">
      <c r="A1497" t="str">
        <f t="shared" si="191"/>
        <v>CP207-SLOW_TEXT_5</v>
      </c>
      <c r="B1497" t="s">
        <v>281</v>
      </c>
      <c r="C1497" t="str">
        <f t="shared" si="184"/>
        <v>Farmington</v>
      </c>
      <c r="D1497" t="str">
        <f t="shared" si="185"/>
        <v>Y</v>
      </c>
      <c r="E1497" t="s">
        <v>1157</v>
      </c>
      <c r="F1497" t="str">
        <f t="shared" si="186"/>
        <v>SLOW_TEXT_5</v>
      </c>
      <c r="G1497">
        <f t="shared" si="187"/>
        <v>0</v>
      </c>
      <c r="H1497" t="s">
        <v>1104</v>
      </c>
      <c r="I1497">
        <f t="shared" si="188"/>
        <v>0</v>
      </c>
      <c r="J1497" t="s">
        <v>1074</v>
      </c>
      <c r="K1497" s="5">
        <v>5</v>
      </c>
      <c r="L1497" t="str">
        <f>Table_DataFromNL[[#This Row],[PROFILECODE]]&amp;"-"&amp;Table_DataFromNL[[#This Row],[RULENAME]]</f>
        <v>CP207-SLOW_TEXT_5</v>
      </c>
      <c r="M1497" t="e">
        <f t="shared" si="189"/>
        <v>#N/A</v>
      </c>
      <c r="N1497" t="e">
        <f t="shared" si="190"/>
        <v>#N/A</v>
      </c>
    </row>
    <row r="1498" spans="1:14" hidden="1" x14ac:dyDescent="0.45">
      <c r="A1498" t="str">
        <f t="shared" si="191"/>
        <v>CP207-SPECIAL_ x9_25 _ONCE</v>
      </c>
      <c r="B1498" t="s">
        <v>281</v>
      </c>
      <c r="C1498" t="str">
        <f t="shared" si="184"/>
        <v>Farmington</v>
      </c>
      <c r="D1498" t="str">
        <f t="shared" si="185"/>
        <v>Y</v>
      </c>
      <c r="E1498" t="s">
        <v>1157</v>
      </c>
      <c r="F1498" t="str">
        <f t="shared" si="186"/>
        <v>SPECIAL_ x9_25 _ONCE</v>
      </c>
      <c r="G1498">
        <f t="shared" si="187"/>
        <v>0</v>
      </c>
      <c r="H1498" t="s">
        <v>1105</v>
      </c>
      <c r="I1498">
        <f t="shared" si="188"/>
        <v>0</v>
      </c>
      <c r="J1498" t="s">
        <v>1074</v>
      </c>
      <c r="K1498" s="5">
        <v>25</v>
      </c>
      <c r="L1498" t="str">
        <f>Table_DataFromNL[[#This Row],[PROFILECODE]]&amp;"-"&amp;Table_DataFromNL[[#This Row],[RULENAME]]</f>
        <v>CP207-SPECIAL_ x9_25 _ONCE</v>
      </c>
      <c r="M1498" t="e">
        <f t="shared" si="189"/>
        <v>#N/A</v>
      </c>
      <c r="N1498" t="e">
        <f t="shared" si="190"/>
        <v>#N/A</v>
      </c>
    </row>
    <row r="1499" spans="1:14" hidden="1" x14ac:dyDescent="0.45">
      <c r="A1499" t="str">
        <f t="shared" si="191"/>
        <v>CP207-SPECIAL_BONUS_40USD</v>
      </c>
      <c r="B1499" t="s">
        <v>281</v>
      </c>
      <c r="C1499" t="str">
        <f t="shared" si="184"/>
        <v>Farmington</v>
      </c>
      <c r="D1499" t="str">
        <f t="shared" si="185"/>
        <v>Y</v>
      </c>
      <c r="E1499" t="s">
        <v>1157</v>
      </c>
      <c r="F1499" t="str">
        <f t="shared" si="186"/>
        <v>SPECIAL_BONUS_40USD</v>
      </c>
      <c r="G1499">
        <f t="shared" si="187"/>
        <v>0</v>
      </c>
      <c r="H1499" t="s">
        <v>1106</v>
      </c>
      <c r="I1499">
        <f t="shared" si="188"/>
        <v>0</v>
      </c>
      <c r="J1499" t="s">
        <v>1074</v>
      </c>
      <c r="K1499" s="5">
        <v>40</v>
      </c>
      <c r="L1499" t="str">
        <f>Table_DataFromNL[[#This Row],[PROFILECODE]]&amp;"-"&amp;Table_DataFromNL[[#This Row],[RULENAME]]</f>
        <v>CP207-SPECIAL_BONUS_40USD</v>
      </c>
      <c r="M1499" t="e">
        <f t="shared" si="189"/>
        <v>#N/A</v>
      </c>
      <c r="N1499" t="e">
        <f t="shared" si="190"/>
        <v>#N/A</v>
      </c>
    </row>
    <row r="1500" spans="1:14" hidden="1" x14ac:dyDescent="0.45">
      <c r="A1500" t="str">
        <f t="shared" si="191"/>
        <v>CP207-SPECIAL_x6_x7_15 _TWICE</v>
      </c>
      <c r="B1500" t="s">
        <v>281</v>
      </c>
      <c r="C1500" t="str">
        <f t="shared" si="184"/>
        <v>Farmington</v>
      </c>
      <c r="D1500" t="str">
        <f t="shared" si="185"/>
        <v>Y</v>
      </c>
      <c r="E1500" t="s">
        <v>1157</v>
      </c>
      <c r="F1500" t="str">
        <f t="shared" si="186"/>
        <v>SPECIAL_x6_x7_15 _TWICE</v>
      </c>
      <c r="G1500">
        <f t="shared" si="187"/>
        <v>0</v>
      </c>
      <c r="H1500" t="s">
        <v>1107</v>
      </c>
      <c r="I1500">
        <f t="shared" si="188"/>
        <v>0</v>
      </c>
      <c r="J1500" t="s">
        <v>1074</v>
      </c>
      <c r="K1500" s="5">
        <v>15</v>
      </c>
      <c r="L1500" t="str">
        <f>Table_DataFromNL[[#This Row],[PROFILECODE]]&amp;"-"&amp;Table_DataFromNL[[#This Row],[RULENAME]]</f>
        <v>CP207-SPECIAL_x6_x7_15 _TWICE</v>
      </c>
      <c r="M1500" t="e">
        <f t="shared" si="189"/>
        <v>#N/A</v>
      </c>
      <c r="N1500" t="e">
        <f t="shared" si="190"/>
        <v>#N/A</v>
      </c>
    </row>
    <row r="1501" spans="1:14" hidden="1" x14ac:dyDescent="0.45">
      <c r="A1501" t="str">
        <f t="shared" si="191"/>
        <v>CP207-SPECIAL_x8_x9_20 _TWICE</v>
      </c>
      <c r="B1501" t="s">
        <v>281</v>
      </c>
      <c r="C1501" t="str">
        <f t="shared" si="184"/>
        <v>Farmington</v>
      </c>
      <c r="D1501" t="str">
        <f t="shared" si="185"/>
        <v>Y</v>
      </c>
      <c r="E1501" t="s">
        <v>1157</v>
      </c>
      <c r="F1501" t="str">
        <f t="shared" si="186"/>
        <v>SPECIAL_x8_x9_20 _TWICE</v>
      </c>
      <c r="G1501">
        <f t="shared" si="187"/>
        <v>0</v>
      </c>
      <c r="H1501" t="s">
        <v>1108</v>
      </c>
      <c r="I1501">
        <f t="shared" si="188"/>
        <v>0</v>
      </c>
      <c r="J1501" t="s">
        <v>1074</v>
      </c>
      <c r="K1501" s="5">
        <v>20</v>
      </c>
      <c r="L1501" t="str">
        <f>Table_DataFromNL[[#This Row],[PROFILECODE]]&amp;"-"&amp;Table_DataFromNL[[#This Row],[RULENAME]]</f>
        <v>CP207-SPECIAL_x8_x9_20 _TWICE</v>
      </c>
      <c r="M1501" t="e">
        <f t="shared" si="189"/>
        <v>#N/A</v>
      </c>
      <c r="N1501" t="e">
        <f t="shared" si="190"/>
        <v>#N/A</v>
      </c>
    </row>
    <row r="1502" spans="1:14" hidden="1" x14ac:dyDescent="0.45">
      <c r="A1502" t="str">
        <f t="shared" si="191"/>
        <v>CP207-Sample Only</v>
      </c>
      <c r="B1502" t="s">
        <v>281</v>
      </c>
      <c r="C1502" t="str">
        <f t="shared" si="184"/>
        <v>Farmington</v>
      </c>
      <c r="D1502" t="str">
        <f t="shared" si="185"/>
        <v>Y</v>
      </c>
      <c r="E1502" t="s">
        <v>1157</v>
      </c>
      <c r="F1502" t="str">
        <f t="shared" si="186"/>
        <v>Sample Only</v>
      </c>
      <c r="G1502">
        <f t="shared" si="187"/>
        <v>0</v>
      </c>
      <c r="H1502" t="s">
        <v>1109</v>
      </c>
      <c r="I1502">
        <f t="shared" si="188"/>
        <v>0</v>
      </c>
      <c r="J1502" t="s">
        <v>1074</v>
      </c>
      <c r="K1502" s="5">
        <v>10</v>
      </c>
      <c r="L1502" t="str">
        <f>Table_DataFromNL[[#This Row],[PROFILECODE]]&amp;"-"&amp;Table_DataFromNL[[#This Row],[RULENAME]]</f>
        <v>CP207-Sample Only</v>
      </c>
      <c r="M1502" t="e">
        <f t="shared" si="189"/>
        <v>#N/A</v>
      </c>
      <c r="N1502" t="e">
        <f t="shared" si="190"/>
        <v>#N/A</v>
      </c>
    </row>
    <row r="1503" spans="1:14" hidden="1" x14ac:dyDescent="0.45">
      <c r="A1503" t="str">
        <f t="shared" si="191"/>
        <v>CP207-Unit Below 250 mL</v>
      </c>
      <c r="B1503" t="s">
        <v>281</v>
      </c>
      <c r="C1503" t="str">
        <f t="shared" si="184"/>
        <v>Farmington</v>
      </c>
      <c r="D1503" t="str">
        <f t="shared" si="185"/>
        <v>Y</v>
      </c>
      <c r="E1503" t="s">
        <v>1157</v>
      </c>
      <c r="F1503" t="str">
        <f t="shared" si="186"/>
        <v>Unit Below 250 mL</v>
      </c>
      <c r="G1503">
        <f t="shared" si="187"/>
        <v>0</v>
      </c>
      <c r="H1503" t="s">
        <v>1110</v>
      </c>
      <c r="I1503">
        <f t="shared" si="188"/>
        <v>0</v>
      </c>
      <c r="J1503" t="s">
        <v>1074</v>
      </c>
      <c r="K1503" s="5">
        <v>5</v>
      </c>
      <c r="L1503" t="str">
        <f>Table_DataFromNL[[#This Row],[PROFILECODE]]&amp;"-"&amp;Table_DataFromNL[[#This Row],[RULENAME]]</f>
        <v>CP207-Unit Below 250 mL</v>
      </c>
      <c r="M1503" t="e">
        <f t="shared" si="189"/>
        <v>#N/A</v>
      </c>
      <c r="N1503" t="e">
        <f t="shared" si="190"/>
        <v>#N/A</v>
      </c>
    </row>
    <row r="1504" spans="1:14" hidden="1" x14ac:dyDescent="0.45">
      <c r="A1504" t="str">
        <f t="shared" si="191"/>
        <v>CP207-Unit above 250 mL/underdraw</v>
      </c>
      <c r="B1504" t="s">
        <v>281</v>
      </c>
      <c r="C1504" t="str">
        <f t="shared" si="184"/>
        <v>Farmington</v>
      </c>
      <c r="D1504" t="str">
        <f t="shared" si="185"/>
        <v>Y</v>
      </c>
      <c r="E1504" t="s">
        <v>1157</v>
      </c>
      <c r="F1504" t="str">
        <f t="shared" si="186"/>
        <v>Unit above 250 mL/underdraw</v>
      </c>
      <c r="G1504">
        <f t="shared" si="187"/>
        <v>0</v>
      </c>
      <c r="H1504" t="s">
        <v>1111</v>
      </c>
      <c r="I1504">
        <f t="shared" si="188"/>
        <v>0</v>
      </c>
      <c r="J1504" t="s">
        <v>1074</v>
      </c>
      <c r="K1504" s="5">
        <v>10</v>
      </c>
      <c r="L1504" t="str">
        <f>Table_DataFromNL[[#This Row],[PROFILECODE]]&amp;"-"&amp;Table_DataFromNL[[#This Row],[RULENAME]]</f>
        <v>CP207-Unit above 250 mL/underdraw</v>
      </c>
      <c r="M1504" t="e">
        <f t="shared" si="189"/>
        <v>#N/A</v>
      </c>
      <c r="N1504" t="e">
        <f t="shared" si="190"/>
        <v>#N/A</v>
      </c>
    </row>
    <row r="1505" spans="1:14" hidden="1" x14ac:dyDescent="0.45">
      <c r="A1505" t="str">
        <f t="shared" si="191"/>
        <v>CP207-RETURN - Buddy referral  -BONUS</v>
      </c>
      <c r="B1505" t="s">
        <v>281</v>
      </c>
      <c r="C1505" t="str">
        <f t="shared" si="184"/>
        <v>Farmington</v>
      </c>
      <c r="D1505" t="str">
        <f t="shared" si="185"/>
        <v>Y</v>
      </c>
      <c r="E1505" t="s">
        <v>1157</v>
      </c>
      <c r="F1505" t="str">
        <f t="shared" si="186"/>
        <v>RETURN - Buddy referral  -BONUS</v>
      </c>
      <c r="G1505" t="str">
        <f t="shared" si="187"/>
        <v>Marketing</v>
      </c>
      <c r="H1505" t="s">
        <v>73</v>
      </c>
      <c r="I1505">
        <f t="shared" si="188"/>
        <v>50</v>
      </c>
      <c r="J1505" t="s">
        <v>1112</v>
      </c>
      <c r="K1505" s="5">
        <v>50</v>
      </c>
      <c r="L1505" t="str">
        <f>Table_DataFromNL[[#This Row],[PROFILECODE]]&amp;"-"&amp;Table_DataFromNL[[#This Row],[RULENAME]]</f>
        <v>CP207-Referral</v>
      </c>
      <c r="M1505" t="str">
        <f t="shared" si="189"/>
        <v>CP207-RETURN - Buddy referral  -BONUS</v>
      </c>
      <c r="N1505" t="e">
        <f t="shared" si="190"/>
        <v>#N/A</v>
      </c>
    </row>
    <row r="1506" spans="1:14" hidden="1" x14ac:dyDescent="0.45">
      <c r="A1506" t="str">
        <f t="shared" si="191"/>
        <v>CP207-P Anti-D Pre-Existing Standard</v>
      </c>
      <c r="B1506" t="s">
        <v>281</v>
      </c>
      <c r="C1506" t="str">
        <f t="shared" si="184"/>
        <v>Farmington</v>
      </c>
      <c r="D1506" t="str">
        <f t="shared" si="185"/>
        <v>Y</v>
      </c>
      <c r="E1506" t="s">
        <v>1157</v>
      </c>
      <c r="F1506" t="str">
        <f t="shared" si="186"/>
        <v>P Anti-D Pre-Existing Standard</v>
      </c>
      <c r="G1506" t="str">
        <f t="shared" si="187"/>
        <v>Specialty</v>
      </c>
      <c r="H1506" t="s">
        <v>946</v>
      </c>
      <c r="I1506" t="str">
        <f t="shared" si="188"/>
        <v>RETURN - 1st don of the week -STD</v>
      </c>
      <c r="J1506" t="s">
        <v>1113</v>
      </c>
      <c r="K1506" s="5">
        <v>47</v>
      </c>
      <c r="L1506" t="str">
        <f>Table_DataFromNL[[#This Row],[PROFILECODE]]&amp;"-"&amp;Table_DataFromNL[[#This Row],[RULENAME]]</f>
        <v>CP207-P Anti-D Pre-Existing Standard</v>
      </c>
      <c r="M1506" t="str">
        <f t="shared" si="189"/>
        <v>CP207-P Anti-D Pre-Existing Standard</v>
      </c>
      <c r="N1506" t="str">
        <f t="shared" si="190"/>
        <v>CP207-P Anti-D Pre-Existing Standard</v>
      </c>
    </row>
    <row r="1507" spans="1:14" hidden="1" x14ac:dyDescent="0.45">
      <c r="A1507" t="str">
        <f t="shared" si="191"/>
        <v>CP207-P HBS Pre-Existing Standard</v>
      </c>
      <c r="B1507" t="s">
        <v>281</v>
      </c>
      <c r="C1507" t="str">
        <f t="shared" si="184"/>
        <v>Farmington</v>
      </c>
      <c r="D1507" t="str">
        <f t="shared" si="185"/>
        <v>Y</v>
      </c>
      <c r="E1507" t="s">
        <v>1157</v>
      </c>
      <c r="F1507" t="str">
        <f t="shared" si="186"/>
        <v>P HBS Pre-Existing Standard</v>
      </c>
      <c r="G1507" t="str">
        <f t="shared" si="187"/>
        <v>Specialty</v>
      </c>
      <c r="H1507" t="s">
        <v>963</v>
      </c>
      <c r="I1507" t="str">
        <f t="shared" si="188"/>
        <v>RETURN - 1st don of the week -STD</v>
      </c>
      <c r="J1507" t="s">
        <v>1113</v>
      </c>
      <c r="K1507" s="5">
        <v>70</v>
      </c>
      <c r="L1507" t="str">
        <f>Table_DataFromNL[[#This Row],[PROFILECODE]]&amp;"-"&amp;Table_DataFromNL[[#This Row],[RULENAME]]</f>
        <v>CP207-P HBS Pre-Existing Standard</v>
      </c>
      <c r="M1507" t="str">
        <f t="shared" si="189"/>
        <v>CP207-P HBS Pre-Existing Standard</v>
      </c>
      <c r="N1507" t="str">
        <f t="shared" si="190"/>
        <v>CP207-P HBS Pre-Existing Standard</v>
      </c>
    </row>
    <row r="1508" spans="1:14" hidden="1" x14ac:dyDescent="0.45">
      <c r="A1508" t="str">
        <f t="shared" si="191"/>
        <v>CP207-P HBS TWINRIX Standard</v>
      </c>
      <c r="B1508" t="s">
        <v>281</v>
      </c>
      <c r="C1508" t="str">
        <f t="shared" si="184"/>
        <v>Farmington</v>
      </c>
      <c r="D1508" t="str">
        <f t="shared" si="185"/>
        <v>Y</v>
      </c>
      <c r="E1508" t="s">
        <v>1157</v>
      </c>
      <c r="F1508" t="str">
        <f t="shared" si="186"/>
        <v>P HBS TWINRIX Standard</v>
      </c>
      <c r="G1508" t="str">
        <f t="shared" si="187"/>
        <v>Specialty</v>
      </c>
      <c r="H1508" t="s">
        <v>999</v>
      </c>
      <c r="I1508" t="str">
        <f t="shared" si="188"/>
        <v>RETURN - 1st don of the week -STD</v>
      </c>
      <c r="J1508" t="s">
        <v>1113</v>
      </c>
      <c r="K1508" s="5">
        <v>70</v>
      </c>
      <c r="L1508" t="str">
        <f>Table_DataFromNL[[#This Row],[PROFILECODE]]&amp;"-"&amp;Table_DataFromNL[[#This Row],[RULENAME]]</f>
        <v>CP207-P HBS TWINRIX Standard</v>
      </c>
      <c r="M1508" t="str">
        <f t="shared" si="189"/>
        <v>CP207-P HBS TWINRIX Standard</v>
      </c>
      <c r="N1508" t="str">
        <f t="shared" si="190"/>
        <v>CP207-P HBS TWINRIX Standard</v>
      </c>
    </row>
    <row r="1509" spans="1:14" hidden="1" x14ac:dyDescent="0.45">
      <c r="A1509" t="str">
        <f t="shared" si="191"/>
        <v>CP207-RETURN - 1st don of the week -STD</v>
      </c>
      <c r="B1509" t="s">
        <v>281</v>
      </c>
      <c r="C1509" t="str">
        <f t="shared" si="184"/>
        <v>Farmington</v>
      </c>
      <c r="D1509" t="str">
        <f t="shared" si="185"/>
        <v>Y</v>
      </c>
      <c r="E1509" t="s">
        <v>1157</v>
      </c>
      <c r="F1509" t="str">
        <f t="shared" si="186"/>
        <v>RETURN - 1st don of the week -STD</v>
      </c>
      <c r="G1509" t="str">
        <f t="shared" si="187"/>
        <v>Marketing</v>
      </c>
      <c r="H1509" t="s">
        <v>1114</v>
      </c>
      <c r="I1509">
        <f t="shared" si="188"/>
        <v>0</v>
      </c>
      <c r="J1509" t="s">
        <v>1113</v>
      </c>
      <c r="K1509" s="5">
        <v>50</v>
      </c>
      <c r="L1509" t="str">
        <f>Table_DataFromNL[[#This Row],[PROFILECODE]]&amp;"-"&amp;Table_DataFromNL[[#This Row],[RULENAME]]</f>
        <v>CP207-P NSP NONEU Standard</v>
      </c>
      <c r="M1509" t="str">
        <f t="shared" si="189"/>
        <v>CP207-RETURN - 1st don of the week -STD</v>
      </c>
      <c r="N1509" t="e">
        <f t="shared" si="190"/>
        <v>#N/A</v>
      </c>
    </row>
    <row r="1510" spans="1:14" hidden="1" x14ac:dyDescent="0.45">
      <c r="A1510" t="str">
        <f t="shared" si="191"/>
        <v>CP207-RETURN - 1st don of the week -STD</v>
      </c>
      <c r="B1510" t="s">
        <v>281</v>
      </c>
      <c r="C1510" t="str">
        <f t="shared" si="184"/>
        <v>Farmington</v>
      </c>
      <c r="D1510" t="str">
        <f t="shared" si="185"/>
        <v>Y</v>
      </c>
      <c r="E1510" t="s">
        <v>1157</v>
      </c>
      <c r="F1510" t="str">
        <f t="shared" si="186"/>
        <v>RETURN - 1st don of the week -STD</v>
      </c>
      <c r="G1510" t="str">
        <f t="shared" si="187"/>
        <v>Marketing</v>
      </c>
      <c r="H1510" t="s">
        <v>1115</v>
      </c>
      <c r="I1510">
        <f t="shared" si="188"/>
        <v>23</v>
      </c>
      <c r="J1510" t="s">
        <v>1113</v>
      </c>
      <c r="K1510" s="5">
        <v>50</v>
      </c>
      <c r="L1510" t="str">
        <f>Table_DataFromNL[[#This Row],[PROFILECODE]]&amp;"-"&amp;Table_DataFromNL[[#This Row],[RULENAME]]</f>
        <v>CP207-P NSP NS Standard</v>
      </c>
      <c r="M1510" t="str">
        <f t="shared" si="189"/>
        <v>CP207-RETURN - 1st don of the week -STD</v>
      </c>
      <c r="N1510" t="e">
        <f t="shared" si="190"/>
        <v>#N/A</v>
      </c>
    </row>
    <row r="1511" spans="1:14" hidden="1" x14ac:dyDescent="0.45">
      <c r="A1511" t="str">
        <f t="shared" si="191"/>
        <v>CP207-P Normal Source PL Standard</v>
      </c>
      <c r="B1511" t="s">
        <v>281</v>
      </c>
      <c r="C1511" t="str">
        <f t="shared" si="184"/>
        <v>Farmington</v>
      </c>
      <c r="D1511" t="str">
        <f t="shared" si="185"/>
        <v>Y</v>
      </c>
      <c r="E1511" t="s">
        <v>1157</v>
      </c>
      <c r="F1511" t="str">
        <f t="shared" si="186"/>
        <v>P Normal Source PL Standard</v>
      </c>
      <c r="G1511" t="str">
        <f t="shared" si="187"/>
        <v>Marketing</v>
      </c>
      <c r="H1511" t="s">
        <v>1033</v>
      </c>
      <c r="I1511">
        <f t="shared" si="188"/>
        <v>0</v>
      </c>
      <c r="J1511" t="s">
        <v>1113</v>
      </c>
      <c r="K1511" s="5">
        <v>50</v>
      </c>
      <c r="L1511" t="str">
        <f>Table_DataFromNL[[#This Row],[PROFILECODE]]&amp;"-"&amp;Table_DataFromNL[[#This Row],[RULENAME]]</f>
        <v>CP207-P Normal Source PL Standard</v>
      </c>
      <c r="M1511" t="e">
        <f t="shared" si="189"/>
        <v>#N/A</v>
      </c>
      <c r="N1511" t="e">
        <f t="shared" si="190"/>
        <v>#N/A</v>
      </c>
    </row>
    <row r="1512" spans="1:14" hidden="1" x14ac:dyDescent="0.45">
      <c r="A1512" t="str">
        <f t="shared" si="191"/>
        <v>CP207-P RSV Pre-Existing Standard</v>
      </c>
      <c r="B1512" t="s">
        <v>281</v>
      </c>
      <c r="C1512" t="str">
        <f t="shared" si="184"/>
        <v>Farmington</v>
      </c>
      <c r="D1512" t="str">
        <f t="shared" si="185"/>
        <v>Y</v>
      </c>
      <c r="E1512" t="s">
        <v>1157</v>
      </c>
      <c r="F1512" t="str">
        <f t="shared" si="186"/>
        <v>P RSV Pre-Existing Standard</v>
      </c>
      <c r="G1512" t="str">
        <f t="shared" si="187"/>
        <v>Specialty</v>
      </c>
      <c r="H1512" t="s">
        <v>955</v>
      </c>
      <c r="I1512" t="str">
        <f t="shared" si="188"/>
        <v>RETURN - 1st don of the week -STD</v>
      </c>
      <c r="J1512" t="s">
        <v>1113</v>
      </c>
      <c r="K1512" s="5">
        <v>50</v>
      </c>
      <c r="L1512" t="str">
        <f>Table_DataFromNL[[#This Row],[PROFILECODE]]&amp;"-"&amp;Table_DataFromNL[[#This Row],[RULENAME]]</f>
        <v>CP207-P RSV Pre-Existing Standard</v>
      </c>
      <c r="M1512" t="str">
        <f t="shared" si="189"/>
        <v>CP207-P RSV Pre-Existing Standard</v>
      </c>
      <c r="N1512" t="str">
        <f t="shared" si="190"/>
        <v>CP207-P RSV Pre-Existing Standard</v>
      </c>
    </row>
    <row r="1513" spans="1:14" hidden="1" x14ac:dyDescent="0.45">
      <c r="A1513" t="str">
        <f t="shared" si="191"/>
        <v>CP207-P VZV Standard</v>
      </c>
      <c r="B1513" t="s">
        <v>281</v>
      </c>
      <c r="C1513" t="str">
        <f t="shared" si="184"/>
        <v>Farmington</v>
      </c>
      <c r="D1513" t="str">
        <f t="shared" si="185"/>
        <v>Y</v>
      </c>
      <c r="E1513" t="s">
        <v>1157</v>
      </c>
      <c r="F1513" t="str">
        <f t="shared" si="186"/>
        <v>P VZV Standard</v>
      </c>
      <c r="G1513" t="str">
        <f t="shared" si="187"/>
        <v>Specialty</v>
      </c>
      <c r="H1513" t="s">
        <v>971</v>
      </c>
      <c r="I1513" t="str">
        <f t="shared" si="188"/>
        <v>RETURN - 1st don of the week -STD</v>
      </c>
      <c r="J1513" t="s">
        <v>1113</v>
      </c>
      <c r="K1513" s="5">
        <v>60</v>
      </c>
      <c r="L1513" t="str">
        <f>Table_DataFromNL[[#This Row],[PROFILECODE]]&amp;"-"&amp;Table_DataFromNL[[#This Row],[RULENAME]]</f>
        <v>CP207-P VZV Standard</v>
      </c>
      <c r="M1513" t="str">
        <f t="shared" si="189"/>
        <v>CP207-P VZV Standard</v>
      </c>
      <c r="N1513" t="str">
        <f t="shared" si="190"/>
        <v>CP207-P VZV Standard</v>
      </c>
    </row>
    <row r="1514" spans="1:14" hidden="1" x14ac:dyDescent="0.45">
      <c r="A1514" t="str">
        <f t="shared" si="191"/>
        <v>CP207-PVZV Pre-Existing Standard</v>
      </c>
      <c r="B1514" t="s">
        <v>281</v>
      </c>
      <c r="C1514" t="str">
        <f t="shared" si="184"/>
        <v>Farmington</v>
      </c>
      <c r="D1514" t="str">
        <f t="shared" si="185"/>
        <v>Y</v>
      </c>
      <c r="E1514" t="s">
        <v>1157</v>
      </c>
      <c r="F1514" t="str">
        <f t="shared" si="186"/>
        <v>PVZV Pre-Existing Standard</v>
      </c>
      <c r="G1514" t="str">
        <f t="shared" si="187"/>
        <v>Specialty</v>
      </c>
      <c r="H1514" t="s">
        <v>972</v>
      </c>
      <c r="I1514" t="str">
        <f t="shared" si="188"/>
        <v>RETURN - 1st don of the week -STD</v>
      </c>
      <c r="J1514" t="s">
        <v>1113</v>
      </c>
      <c r="K1514" s="5">
        <v>63</v>
      </c>
      <c r="L1514" t="str">
        <f>Table_DataFromNL[[#This Row],[PROFILECODE]]&amp;"-"&amp;Table_DataFromNL[[#This Row],[RULENAME]]</f>
        <v>CP207-PVZV Pre-Existing Standard</v>
      </c>
      <c r="M1514" t="str">
        <f t="shared" si="189"/>
        <v>CP207-PVZV Pre-Existing Standard</v>
      </c>
      <c r="N1514" t="str">
        <f t="shared" si="190"/>
        <v>CP207-PVZV Pre-Existing Standard</v>
      </c>
    </row>
    <row r="1515" spans="1:14" hidden="1" x14ac:dyDescent="0.45">
      <c r="A1515" t="str">
        <f t="shared" si="191"/>
        <v>CP214-1st Responder-Medical</v>
      </c>
      <c r="B1515" t="s">
        <v>221</v>
      </c>
      <c r="C1515" t="str">
        <f t="shared" si="184"/>
        <v>Gainesville</v>
      </c>
      <c r="D1515" t="str">
        <f t="shared" si="185"/>
        <v>Y</v>
      </c>
      <c r="E1515" t="s">
        <v>1158</v>
      </c>
      <c r="F1515" t="str">
        <f t="shared" si="186"/>
        <v>1st Responder-Medical</v>
      </c>
      <c r="G1515">
        <f t="shared" si="187"/>
        <v>0</v>
      </c>
      <c r="H1515" t="s">
        <v>1053</v>
      </c>
      <c r="I1515">
        <f t="shared" si="188"/>
        <v>0</v>
      </c>
      <c r="J1515" t="s">
        <v>1054</v>
      </c>
      <c r="K1515" s="5">
        <v>5</v>
      </c>
      <c r="L1515" t="str">
        <f>Table_DataFromNL[[#This Row],[PROFILECODE]]&amp;"-"&amp;Table_DataFromNL[[#This Row],[RULENAME]]</f>
        <v>CP214-1st Responder-Medical</v>
      </c>
      <c r="M1515" t="e">
        <f t="shared" si="189"/>
        <v>#N/A</v>
      </c>
      <c r="N1515" t="e">
        <f t="shared" si="190"/>
        <v>#N/A</v>
      </c>
    </row>
    <row r="1516" spans="1:14" hidden="1" x14ac:dyDescent="0.45">
      <c r="A1516" t="str">
        <f t="shared" si="191"/>
        <v>CP214-2X Week P HBS Pre-Existing</v>
      </c>
      <c r="B1516" t="s">
        <v>221</v>
      </c>
      <c r="C1516" t="str">
        <f t="shared" si="184"/>
        <v>Gainesville</v>
      </c>
      <c r="D1516" t="str">
        <f t="shared" si="185"/>
        <v>Y</v>
      </c>
      <c r="E1516" t="s">
        <v>1158</v>
      </c>
      <c r="F1516" t="str">
        <f t="shared" si="186"/>
        <v>2X Week P HBS Pre-Existing</v>
      </c>
      <c r="G1516" t="str">
        <f t="shared" si="187"/>
        <v>Specialty</v>
      </c>
      <c r="H1516" t="s">
        <v>962</v>
      </c>
      <c r="I1516" t="str">
        <f t="shared" si="188"/>
        <v>RETURN - 2nd don of the week -BONUS</v>
      </c>
      <c r="J1516" t="s">
        <v>1054</v>
      </c>
      <c r="K1516" s="5">
        <v>20</v>
      </c>
      <c r="L1516" t="str">
        <f>Table_DataFromNL[[#This Row],[PROFILECODE]]&amp;"-"&amp;Table_DataFromNL[[#This Row],[RULENAME]]</f>
        <v>CP214-2X Week P HBS Pre-Existing</v>
      </c>
      <c r="M1516" t="str">
        <f t="shared" si="189"/>
        <v>CP214-2X Week P HBS Pre-Existing</v>
      </c>
      <c r="N1516" t="str">
        <f t="shared" si="190"/>
        <v>CP214-2X Week P HBS Pre-Existing</v>
      </c>
    </row>
    <row r="1517" spans="1:14" hidden="1" x14ac:dyDescent="0.45">
      <c r="A1517" t="str">
        <f t="shared" si="191"/>
        <v>CP214-2X Week P HBS TWINRX</v>
      </c>
      <c r="B1517" t="s">
        <v>221</v>
      </c>
      <c r="C1517" t="str">
        <f t="shared" si="184"/>
        <v>Gainesville</v>
      </c>
      <c r="D1517" t="str">
        <f t="shared" si="185"/>
        <v>Y</v>
      </c>
      <c r="E1517" t="s">
        <v>1158</v>
      </c>
      <c r="F1517" t="str">
        <f t="shared" si="186"/>
        <v>2X Week P HBS TWINRX</v>
      </c>
      <c r="G1517" t="str">
        <f t="shared" si="187"/>
        <v>Specialty</v>
      </c>
      <c r="H1517" t="s">
        <v>983</v>
      </c>
      <c r="I1517" t="str">
        <f t="shared" si="188"/>
        <v>RETURN - 2nd don of the week -BONUS</v>
      </c>
      <c r="J1517" t="s">
        <v>1054</v>
      </c>
      <c r="K1517" s="5">
        <v>20</v>
      </c>
      <c r="L1517" t="str">
        <f>Table_DataFromNL[[#This Row],[PROFILECODE]]&amp;"-"&amp;Table_DataFromNL[[#This Row],[RULENAME]]</f>
        <v>CP214-2X Week P HBS TWINRX</v>
      </c>
      <c r="M1517" t="str">
        <f t="shared" si="189"/>
        <v>CP214-2X Week P HBS TWINRX</v>
      </c>
      <c r="N1517" t="str">
        <f t="shared" si="190"/>
        <v>CP214-2X Week P HBS TWINRX</v>
      </c>
    </row>
    <row r="1518" spans="1:14" hidden="1" x14ac:dyDescent="0.45">
      <c r="A1518" t="str">
        <f t="shared" si="191"/>
        <v>CP214-RETURN - 2nd don of the week -BONUS</v>
      </c>
      <c r="B1518" t="s">
        <v>221</v>
      </c>
      <c r="C1518" t="str">
        <f t="shared" si="184"/>
        <v>Gainesville</v>
      </c>
      <c r="D1518" t="str">
        <f t="shared" si="185"/>
        <v>Y</v>
      </c>
      <c r="E1518" t="s">
        <v>1158</v>
      </c>
      <c r="F1518" t="str">
        <f t="shared" si="186"/>
        <v>RETURN - 2nd don of the week -BONUS</v>
      </c>
      <c r="G1518" t="str">
        <f t="shared" si="187"/>
        <v>Marketing</v>
      </c>
      <c r="H1518" t="s">
        <v>1055</v>
      </c>
      <c r="I1518">
        <f t="shared" si="188"/>
        <v>26</v>
      </c>
      <c r="J1518" t="s">
        <v>1054</v>
      </c>
      <c r="K1518" s="5">
        <v>20</v>
      </c>
      <c r="L1518" t="str">
        <f>Table_DataFromNL[[#This Row],[PROFILECODE]]&amp;"-"&amp;Table_DataFromNL[[#This Row],[RULENAME]]</f>
        <v>CP214-2X Week P NSP NS</v>
      </c>
      <c r="M1518" t="str">
        <f t="shared" si="189"/>
        <v>CP214-RETURN - 2nd don of the week -BONUS</v>
      </c>
      <c r="N1518" t="e">
        <f t="shared" si="190"/>
        <v>#N/A</v>
      </c>
    </row>
    <row r="1519" spans="1:14" hidden="1" x14ac:dyDescent="0.45">
      <c r="A1519" t="str">
        <f t="shared" si="191"/>
        <v>CP214-RETURN - 2nd don of the week -BONUS</v>
      </c>
      <c r="B1519" t="s">
        <v>221</v>
      </c>
      <c r="C1519" t="str">
        <f t="shared" si="184"/>
        <v>Gainesville</v>
      </c>
      <c r="D1519" t="str">
        <f t="shared" si="185"/>
        <v>Y</v>
      </c>
      <c r="E1519" t="s">
        <v>1158</v>
      </c>
      <c r="F1519" t="str">
        <f t="shared" si="186"/>
        <v>RETURN - 2nd don of the week -BONUS</v>
      </c>
      <c r="G1519" t="str">
        <f t="shared" si="187"/>
        <v>Marketing</v>
      </c>
      <c r="H1519" t="s">
        <v>1056</v>
      </c>
      <c r="I1519" t="str">
        <f t="shared" si="188"/>
        <v>RETURN - 2nd don of the week -BONUS</v>
      </c>
      <c r="J1519" t="s">
        <v>1054</v>
      </c>
      <c r="K1519" s="5">
        <v>20</v>
      </c>
      <c r="L1519" t="str">
        <f>Table_DataFromNL[[#This Row],[PROFILECODE]]&amp;"-"&amp;Table_DataFromNL[[#This Row],[RULENAME]]</f>
        <v>CP214-2X Week P NSP Non EU</v>
      </c>
      <c r="M1519" t="str">
        <f t="shared" si="189"/>
        <v>CP214-RETURN - 2nd don of the week -BONUS</v>
      </c>
      <c r="N1519" t="e">
        <f t="shared" si="190"/>
        <v>#N/A</v>
      </c>
    </row>
    <row r="1520" spans="1:14" hidden="1" x14ac:dyDescent="0.45">
      <c r="A1520" t="str">
        <f t="shared" si="191"/>
        <v>CP214-2X Week P Normal Source PL</v>
      </c>
      <c r="B1520" t="s">
        <v>221</v>
      </c>
      <c r="C1520" t="str">
        <f t="shared" si="184"/>
        <v>Gainesville</v>
      </c>
      <c r="D1520" t="str">
        <f t="shared" si="185"/>
        <v>Y</v>
      </c>
      <c r="E1520" t="s">
        <v>1158</v>
      </c>
      <c r="F1520" t="str">
        <f t="shared" si="186"/>
        <v>2X Week P Normal Source PL</v>
      </c>
      <c r="G1520" t="str">
        <f t="shared" si="187"/>
        <v>Specialty</v>
      </c>
      <c r="H1520" t="s">
        <v>1026</v>
      </c>
      <c r="I1520" t="str">
        <f t="shared" si="188"/>
        <v>RETURN - 2nd don of the week -BONUS</v>
      </c>
      <c r="J1520" t="s">
        <v>1054</v>
      </c>
      <c r="K1520" s="5">
        <v>20</v>
      </c>
      <c r="L1520" t="str">
        <f>Table_DataFromNL[[#This Row],[PROFILECODE]]&amp;"-"&amp;Table_DataFromNL[[#This Row],[RULENAME]]</f>
        <v>CP214-2X Week P Normal Source PL</v>
      </c>
      <c r="M1520" t="e">
        <f t="shared" si="189"/>
        <v>#N/A</v>
      </c>
      <c r="N1520" t="e">
        <f t="shared" si="190"/>
        <v>#N/A</v>
      </c>
    </row>
    <row r="1521" spans="1:14" hidden="1" x14ac:dyDescent="0.45">
      <c r="A1521" t="str">
        <f t="shared" si="191"/>
        <v>CP214-2X Week P RSV Pre-Existing</v>
      </c>
      <c r="B1521" t="s">
        <v>221</v>
      </c>
      <c r="C1521" t="str">
        <f t="shared" si="184"/>
        <v>Gainesville</v>
      </c>
      <c r="D1521" t="str">
        <f t="shared" si="185"/>
        <v>Y</v>
      </c>
      <c r="E1521" t="s">
        <v>1158</v>
      </c>
      <c r="F1521" t="str">
        <f t="shared" si="186"/>
        <v>2X Week P RSV Pre-Existing</v>
      </c>
      <c r="G1521" t="str">
        <f t="shared" si="187"/>
        <v>Specialty</v>
      </c>
      <c r="H1521" t="s">
        <v>945</v>
      </c>
      <c r="I1521" t="str">
        <f t="shared" si="188"/>
        <v>RETURN - 2nd don of the week -BONUS</v>
      </c>
      <c r="J1521" t="s">
        <v>1054</v>
      </c>
      <c r="K1521" s="5">
        <v>30</v>
      </c>
      <c r="L1521" t="str">
        <f>Table_DataFromNL[[#This Row],[PROFILECODE]]&amp;"-"&amp;Table_DataFromNL[[#This Row],[RULENAME]]</f>
        <v>CP214-2X Week P RSV Pre-Existing</v>
      </c>
      <c r="M1521" t="str">
        <f t="shared" si="189"/>
        <v>CP214-2X Week P RSV Pre-Existing</v>
      </c>
      <c r="N1521" t="str">
        <f t="shared" si="190"/>
        <v>CP214-2X Week P RSV Pre-Existing</v>
      </c>
    </row>
    <row r="1522" spans="1:14" hidden="1" x14ac:dyDescent="0.45">
      <c r="A1522" t="str">
        <f t="shared" si="191"/>
        <v>CP214-2X Week P VZV</v>
      </c>
      <c r="B1522" t="s">
        <v>221</v>
      </c>
      <c r="C1522" t="str">
        <f t="shared" si="184"/>
        <v>Gainesville</v>
      </c>
      <c r="D1522" t="str">
        <f t="shared" si="185"/>
        <v>Y</v>
      </c>
      <c r="E1522" t="s">
        <v>1158</v>
      </c>
      <c r="F1522" t="str">
        <f t="shared" si="186"/>
        <v>2X Week P VZV</v>
      </c>
      <c r="G1522" t="str">
        <f t="shared" si="187"/>
        <v>Specialty</v>
      </c>
      <c r="H1522" t="s">
        <v>967</v>
      </c>
      <c r="I1522" t="str">
        <f t="shared" si="188"/>
        <v>RETURN - 2nd don of the week -BONUS</v>
      </c>
      <c r="J1522" t="s">
        <v>1054</v>
      </c>
      <c r="K1522" s="5">
        <v>20</v>
      </c>
      <c r="L1522" t="str">
        <f>Table_DataFromNL[[#This Row],[PROFILECODE]]&amp;"-"&amp;Table_DataFromNL[[#This Row],[RULENAME]]</f>
        <v>CP214-2X Week P VZV</v>
      </c>
      <c r="M1522" t="str">
        <f t="shared" si="189"/>
        <v>CP214-2X Week P VZV</v>
      </c>
      <c r="N1522" t="str">
        <f t="shared" si="190"/>
        <v>CP214-2X Week P VZV</v>
      </c>
    </row>
    <row r="1523" spans="1:14" hidden="1" x14ac:dyDescent="0.45">
      <c r="A1523" t="str">
        <f t="shared" si="191"/>
        <v>CP214-2X Week P VZV Pre-Existing</v>
      </c>
      <c r="B1523" t="s">
        <v>221</v>
      </c>
      <c r="C1523" t="str">
        <f t="shared" si="184"/>
        <v>Gainesville</v>
      </c>
      <c r="D1523" t="str">
        <f t="shared" si="185"/>
        <v>Y</v>
      </c>
      <c r="E1523" t="s">
        <v>1158</v>
      </c>
      <c r="F1523" t="str">
        <f t="shared" si="186"/>
        <v>2X Week P VZV Pre-Existing</v>
      </c>
      <c r="G1523" t="str">
        <f t="shared" si="187"/>
        <v>Specialty</v>
      </c>
      <c r="H1523" t="s">
        <v>968</v>
      </c>
      <c r="I1523" t="str">
        <f t="shared" si="188"/>
        <v>RETURN - 2nd don of the week -BONUS</v>
      </c>
      <c r="J1523" t="s">
        <v>1054</v>
      </c>
      <c r="K1523" s="5">
        <v>20</v>
      </c>
      <c r="L1523" t="str">
        <f>Table_DataFromNL[[#This Row],[PROFILECODE]]&amp;"-"&amp;Table_DataFromNL[[#This Row],[RULENAME]]</f>
        <v>CP214-2X Week P VZV Pre-Existing</v>
      </c>
      <c r="M1523" t="str">
        <f t="shared" si="189"/>
        <v>CP214-2X Week P VZV Pre-Existing</v>
      </c>
      <c r="N1523" t="str">
        <f t="shared" si="190"/>
        <v>CP214-2X Week P VZV Pre-Existing</v>
      </c>
    </row>
    <row r="1524" spans="1:14" hidden="1" x14ac:dyDescent="0.45">
      <c r="A1524" t="str">
        <f t="shared" si="191"/>
        <v>CP214-RETURN - 5th don of the month -BONUS</v>
      </c>
      <c r="B1524" t="s">
        <v>221</v>
      </c>
      <c r="C1524" t="str">
        <f t="shared" si="184"/>
        <v>Gainesville</v>
      </c>
      <c r="D1524" t="str">
        <f t="shared" si="185"/>
        <v>Y</v>
      </c>
      <c r="E1524" t="s">
        <v>1158</v>
      </c>
      <c r="F1524" t="str">
        <f t="shared" si="186"/>
        <v>RETURN - 5th don of the month -BONUS</v>
      </c>
      <c r="G1524" t="str">
        <f t="shared" si="187"/>
        <v>Marketing</v>
      </c>
      <c r="H1524" t="s">
        <v>1057</v>
      </c>
      <c r="I1524">
        <f t="shared" si="188"/>
        <v>27</v>
      </c>
      <c r="J1524" t="s">
        <v>1054</v>
      </c>
      <c r="K1524" s="5">
        <v>20</v>
      </c>
      <c r="L1524" t="str">
        <f>Table_DataFromNL[[#This Row],[PROFILECODE]]&amp;"-"&amp;Table_DataFromNL[[#This Row],[RULENAME]]</f>
        <v>CP214-5X Month</v>
      </c>
      <c r="M1524" t="str">
        <f t="shared" si="189"/>
        <v>CP214-RETURN - 5th don of the month -BONUS</v>
      </c>
      <c r="N1524" t="e">
        <f t="shared" si="190"/>
        <v>#N/A</v>
      </c>
    </row>
    <row r="1525" spans="1:14" hidden="1" x14ac:dyDescent="0.45">
      <c r="A1525" t="str">
        <f t="shared" si="191"/>
        <v>CP214-College ID Standard Bonus</v>
      </c>
      <c r="B1525" t="s">
        <v>221</v>
      </c>
      <c r="C1525" t="str">
        <f t="shared" si="184"/>
        <v>Gainesville</v>
      </c>
      <c r="D1525" t="str">
        <f t="shared" si="185"/>
        <v>Y</v>
      </c>
      <c r="E1525" t="s">
        <v>1158</v>
      </c>
      <c r="F1525" t="str">
        <f t="shared" si="186"/>
        <v>College ID Standard Bonus</v>
      </c>
      <c r="G1525">
        <f t="shared" si="187"/>
        <v>0</v>
      </c>
      <c r="H1525" t="s">
        <v>1062</v>
      </c>
      <c r="I1525">
        <f t="shared" si="188"/>
        <v>0</v>
      </c>
      <c r="J1525" t="s">
        <v>1054</v>
      </c>
      <c r="K1525" s="5">
        <v>5</v>
      </c>
      <c r="L1525" t="str">
        <f>Table_DataFromNL[[#This Row],[PROFILECODE]]&amp;"-"&amp;Table_DataFromNL[[#This Row],[RULENAME]]</f>
        <v>CP214-College ID Standard Bonus</v>
      </c>
      <c r="M1525" t="e">
        <f t="shared" si="189"/>
        <v>#N/A</v>
      </c>
      <c r="N1525" t="e">
        <f t="shared" si="190"/>
        <v>#N/A</v>
      </c>
    </row>
    <row r="1526" spans="1:14" hidden="1" x14ac:dyDescent="0.45">
      <c r="A1526" t="str">
        <f t="shared" si="191"/>
        <v>CP214-Employee Donor</v>
      </c>
      <c r="B1526" t="s">
        <v>221</v>
      </c>
      <c r="C1526" t="str">
        <f t="shared" si="184"/>
        <v>Gainesville</v>
      </c>
      <c r="D1526" t="str">
        <f t="shared" si="185"/>
        <v>Y</v>
      </c>
      <c r="E1526" t="s">
        <v>1158</v>
      </c>
      <c r="F1526" t="str">
        <f t="shared" si="186"/>
        <v>Employee Donor</v>
      </c>
      <c r="G1526">
        <f t="shared" si="187"/>
        <v>0</v>
      </c>
      <c r="H1526" t="s">
        <v>1063</v>
      </c>
      <c r="I1526">
        <f t="shared" si="188"/>
        <v>0</v>
      </c>
      <c r="J1526" t="s">
        <v>1054</v>
      </c>
      <c r="K1526" s="5">
        <v>90</v>
      </c>
      <c r="L1526" t="str">
        <f>Table_DataFromNL[[#This Row],[PROFILECODE]]&amp;"-"&amp;Table_DataFromNL[[#This Row],[RULENAME]]</f>
        <v>CP214-Employee Donor</v>
      </c>
      <c r="M1526" t="e">
        <f t="shared" si="189"/>
        <v>#N/A</v>
      </c>
      <c r="N1526" t="e">
        <f t="shared" si="190"/>
        <v>#N/A</v>
      </c>
    </row>
    <row r="1527" spans="1:14" hidden="1" x14ac:dyDescent="0.45">
      <c r="A1527" t="str">
        <f t="shared" si="191"/>
        <v>CP214-Military ID</v>
      </c>
      <c r="B1527" t="s">
        <v>221</v>
      </c>
      <c r="C1527" t="str">
        <f t="shared" si="184"/>
        <v>Gainesville</v>
      </c>
      <c r="D1527" t="str">
        <f t="shared" si="185"/>
        <v>Y</v>
      </c>
      <c r="E1527" t="s">
        <v>1158</v>
      </c>
      <c r="F1527" t="str">
        <f t="shared" si="186"/>
        <v>Military ID</v>
      </c>
      <c r="G1527">
        <f t="shared" si="187"/>
        <v>0</v>
      </c>
      <c r="H1527" t="s">
        <v>1064</v>
      </c>
      <c r="I1527">
        <f t="shared" si="188"/>
        <v>0</v>
      </c>
      <c r="J1527" t="s">
        <v>1054</v>
      </c>
      <c r="K1527" s="5">
        <v>5</v>
      </c>
      <c r="L1527" t="str">
        <f>Table_DataFromNL[[#This Row],[PROFILECODE]]&amp;"-"&amp;Table_DataFromNL[[#This Row],[RULENAME]]</f>
        <v>CP214-Military ID</v>
      </c>
      <c r="M1527" t="e">
        <f t="shared" si="189"/>
        <v>#N/A</v>
      </c>
      <c r="N1527" t="e">
        <f t="shared" si="190"/>
        <v>#N/A</v>
      </c>
    </row>
    <row r="1528" spans="1:14" hidden="1" x14ac:dyDescent="0.45">
      <c r="A1528" t="str">
        <f t="shared" si="191"/>
        <v>CP214-NEW DONOR -1st</v>
      </c>
      <c r="B1528" t="s">
        <v>221</v>
      </c>
      <c r="C1528" t="str">
        <f t="shared" si="184"/>
        <v>Gainesville</v>
      </c>
      <c r="D1528" t="str">
        <f t="shared" si="185"/>
        <v>Y</v>
      </c>
      <c r="E1528" t="s">
        <v>1158</v>
      </c>
      <c r="F1528" t="str">
        <f t="shared" si="186"/>
        <v>NEW DONOR -1st</v>
      </c>
      <c r="G1528" t="str">
        <f t="shared" si="187"/>
        <v>Marketing</v>
      </c>
      <c r="H1528" t="s">
        <v>1065</v>
      </c>
      <c r="I1528">
        <f t="shared" si="188"/>
        <v>1</v>
      </c>
      <c r="J1528" t="s">
        <v>1054</v>
      </c>
      <c r="K1528" s="5">
        <v>100</v>
      </c>
      <c r="L1528" t="str">
        <f>Table_DataFromNL[[#This Row],[PROFILECODE]]&amp;"-"&amp;Table_DataFromNL[[#This Row],[RULENAME]]</f>
        <v>CP214-New Donor 1st Visit-Bonus</v>
      </c>
      <c r="M1528" t="str">
        <f t="shared" si="189"/>
        <v>CP214-NEW DONOR -1st</v>
      </c>
      <c r="N1528" t="e">
        <f t="shared" si="190"/>
        <v>#N/A</v>
      </c>
    </row>
    <row r="1529" spans="1:14" hidden="1" x14ac:dyDescent="0.45">
      <c r="A1529" t="str">
        <f t="shared" si="191"/>
        <v>CP214-NEW DONOR -2nd</v>
      </c>
      <c r="B1529" t="s">
        <v>221</v>
      </c>
      <c r="C1529" t="str">
        <f t="shared" si="184"/>
        <v>Gainesville</v>
      </c>
      <c r="D1529" t="str">
        <f t="shared" si="185"/>
        <v>Y</v>
      </c>
      <c r="E1529" t="s">
        <v>1158</v>
      </c>
      <c r="F1529" t="str">
        <f t="shared" si="186"/>
        <v>NEW DONOR -2nd</v>
      </c>
      <c r="G1529" t="str">
        <f t="shared" si="187"/>
        <v>Marketing</v>
      </c>
      <c r="H1529" t="s">
        <v>1066</v>
      </c>
      <c r="I1529">
        <f t="shared" si="188"/>
        <v>2</v>
      </c>
      <c r="J1529" t="s">
        <v>1054</v>
      </c>
      <c r="K1529" s="5">
        <v>100</v>
      </c>
      <c r="L1529" t="str">
        <f>Table_DataFromNL[[#This Row],[PROFILECODE]]&amp;"-"&amp;Table_DataFromNL[[#This Row],[RULENAME]]</f>
        <v>CP214-New Donor 2nd Visit-Bonus</v>
      </c>
      <c r="M1529" t="str">
        <f t="shared" si="189"/>
        <v>CP214-NEW DONOR -2nd</v>
      </c>
      <c r="N1529" t="e">
        <f t="shared" si="190"/>
        <v>#N/A</v>
      </c>
    </row>
    <row r="1530" spans="1:14" hidden="1" x14ac:dyDescent="0.45">
      <c r="A1530" t="str">
        <f t="shared" si="191"/>
        <v>CP214-NEW DONOR -3rd</v>
      </c>
      <c r="B1530" t="s">
        <v>221</v>
      </c>
      <c r="C1530" t="str">
        <f t="shared" si="184"/>
        <v>Gainesville</v>
      </c>
      <c r="D1530" t="str">
        <f t="shared" si="185"/>
        <v>Y</v>
      </c>
      <c r="E1530" t="s">
        <v>1158</v>
      </c>
      <c r="F1530" t="str">
        <f t="shared" si="186"/>
        <v>NEW DONOR -3rd</v>
      </c>
      <c r="G1530" t="str">
        <f t="shared" si="187"/>
        <v>Marketing</v>
      </c>
      <c r="H1530" t="s">
        <v>1067</v>
      </c>
      <c r="I1530">
        <f t="shared" si="188"/>
        <v>3</v>
      </c>
      <c r="J1530" t="s">
        <v>1054</v>
      </c>
      <c r="K1530" s="5">
        <v>100</v>
      </c>
      <c r="L1530" t="str">
        <f>Table_DataFromNL[[#This Row],[PROFILECODE]]&amp;"-"&amp;Table_DataFromNL[[#This Row],[RULENAME]]</f>
        <v>CP214-New Donor 3rd Visit-Bonus</v>
      </c>
      <c r="M1530" t="str">
        <f t="shared" si="189"/>
        <v>CP214-NEW DONOR -3rd</v>
      </c>
      <c r="N1530" t="e">
        <f t="shared" si="190"/>
        <v>#N/A</v>
      </c>
    </row>
    <row r="1531" spans="1:14" hidden="1" x14ac:dyDescent="0.45">
      <c r="A1531" t="str">
        <f t="shared" si="191"/>
        <v>CP214-NEW DONOR -4th</v>
      </c>
      <c r="B1531" t="s">
        <v>221</v>
      </c>
      <c r="C1531" t="str">
        <f t="shared" si="184"/>
        <v>Gainesville</v>
      </c>
      <c r="D1531" t="str">
        <f t="shared" si="185"/>
        <v>Y</v>
      </c>
      <c r="E1531" t="s">
        <v>1158</v>
      </c>
      <c r="F1531" t="str">
        <f t="shared" si="186"/>
        <v>NEW DONOR -4th</v>
      </c>
      <c r="G1531" t="str">
        <f t="shared" si="187"/>
        <v>Marketing</v>
      </c>
      <c r="H1531" t="s">
        <v>1068</v>
      </c>
      <c r="I1531">
        <f t="shared" si="188"/>
        <v>4</v>
      </c>
      <c r="J1531" t="s">
        <v>1054</v>
      </c>
      <c r="K1531" s="5">
        <v>55</v>
      </c>
      <c r="L1531" t="str">
        <f>Table_DataFromNL[[#This Row],[PROFILECODE]]&amp;"-"&amp;Table_DataFromNL[[#This Row],[RULENAME]]</f>
        <v>CP214-New Donor 4th Visit-Bonus</v>
      </c>
      <c r="M1531" t="str">
        <f t="shared" si="189"/>
        <v>CP214-NEW DONOR -4th</v>
      </c>
      <c r="N1531" t="e">
        <f t="shared" si="190"/>
        <v>#N/A</v>
      </c>
    </row>
    <row r="1532" spans="1:14" hidden="1" x14ac:dyDescent="0.45">
      <c r="A1532" t="str">
        <f t="shared" si="191"/>
        <v>CP214-NEW DONOR -5th</v>
      </c>
      <c r="B1532" t="s">
        <v>221</v>
      </c>
      <c r="C1532" t="str">
        <f t="shared" si="184"/>
        <v>Gainesville</v>
      </c>
      <c r="D1532" t="str">
        <f t="shared" si="185"/>
        <v>Y</v>
      </c>
      <c r="E1532" t="s">
        <v>1158</v>
      </c>
      <c r="F1532" t="str">
        <f t="shared" si="186"/>
        <v>NEW DONOR -5th</v>
      </c>
      <c r="G1532" t="str">
        <f t="shared" si="187"/>
        <v>Marketing</v>
      </c>
      <c r="H1532" t="s">
        <v>1069</v>
      </c>
      <c r="I1532">
        <f t="shared" si="188"/>
        <v>5</v>
      </c>
      <c r="J1532" t="s">
        <v>1054</v>
      </c>
      <c r="K1532" s="5">
        <v>55</v>
      </c>
      <c r="L1532" t="str">
        <f>Table_DataFromNL[[#This Row],[PROFILECODE]]&amp;"-"&amp;Table_DataFromNL[[#This Row],[RULENAME]]</f>
        <v>CP214-New Donor 5th Visit-Bonus</v>
      </c>
      <c r="M1532" t="str">
        <f t="shared" si="189"/>
        <v>CP214-NEW DONOR -5th</v>
      </c>
      <c r="N1532" t="e">
        <f t="shared" si="190"/>
        <v>#N/A</v>
      </c>
    </row>
    <row r="1533" spans="1:14" hidden="1" x14ac:dyDescent="0.45">
      <c r="A1533" t="str">
        <f t="shared" si="191"/>
        <v>CP214-NEW DONOR -6th</v>
      </c>
      <c r="B1533" t="s">
        <v>221</v>
      </c>
      <c r="C1533" t="str">
        <f t="shared" si="184"/>
        <v>Gainesville</v>
      </c>
      <c r="D1533" t="str">
        <f t="shared" si="185"/>
        <v>Y</v>
      </c>
      <c r="E1533" t="s">
        <v>1158</v>
      </c>
      <c r="F1533" t="str">
        <f t="shared" si="186"/>
        <v>NEW DONOR -6th</v>
      </c>
      <c r="G1533" t="str">
        <f t="shared" si="187"/>
        <v>Marketing</v>
      </c>
      <c r="H1533" t="s">
        <v>1070</v>
      </c>
      <c r="I1533">
        <f t="shared" si="188"/>
        <v>6</v>
      </c>
      <c r="J1533" t="s">
        <v>1054</v>
      </c>
      <c r="K1533" s="5">
        <v>55</v>
      </c>
      <c r="L1533" t="str">
        <f>Table_DataFromNL[[#This Row],[PROFILECODE]]&amp;"-"&amp;Table_DataFromNL[[#This Row],[RULENAME]]</f>
        <v>CP214-New Donor 6th Visit-Bonus</v>
      </c>
      <c r="M1533" t="str">
        <f t="shared" si="189"/>
        <v>CP214-NEW DONOR -6th</v>
      </c>
      <c r="N1533" t="e">
        <f t="shared" si="190"/>
        <v>#N/A</v>
      </c>
    </row>
    <row r="1534" spans="1:14" hidden="1" x14ac:dyDescent="0.45">
      <c r="A1534" t="str">
        <f t="shared" si="191"/>
        <v>CP214-NEW DONOR -7th</v>
      </c>
      <c r="B1534" t="s">
        <v>221</v>
      </c>
      <c r="C1534" t="str">
        <f t="shared" si="184"/>
        <v>Gainesville</v>
      </c>
      <c r="D1534" t="str">
        <f t="shared" si="185"/>
        <v>Y</v>
      </c>
      <c r="E1534" t="s">
        <v>1158</v>
      </c>
      <c r="F1534" t="str">
        <f t="shared" si="186"/>
        <v>NEW DONOR -7th</v>
      </c>
      <c r="G1534" t="str">
        <f t="shared" si="187"/>
        <v>Marketing</v>
      </c>
      <c r="H1534" t="s">
        <v>1071</v>
      </c>
      <c r="I1534">
        <f t="shared" si="188"/>
        <v>7</v>
      </c>
      <c r="J1534" t="s">
        <v>1054</v>
      </c>
      <c r="K1534" s="5">
        <v>55</v>
      </c>
      <c r="L1534" t="str">
        <f>Table_DataFromNL[[#This Row],[PROFILECODE]]&amp;"-"&amp;Table_DataFromNL[[#This Row],[RULENAME]]</f>
        <v>CP214-New Donor 7th Visit-Bonus</v>
      </c>
      <c r="M1534" t="str">
        <f t="shared" si="189"/>
        <v>CP214-NEW DONOR -7th</v>
      </c>
      <c r="N1534" t="e">
        <f t="shared" si="190"/>
        <v>#N/A</v>
      </c>
    </row>
    <row r="1535" spans="1:14" hidden="1" x14ac:dyDescent="0.45">
      <c r="A1535" t="str">
        <f t="shared" si="191"/>
        <v>CP214-NEW DONOR -8th</v>
      </c>
      <c r="B1535" t="s">
        <v>221</v>
      </c>
      <c r="C1535" t="str">
        <f t="shared" si="184"/>
        <v>Gainesville</v>
      </c>
      <c r="D1535" t="str">
        <f t="shared" si="185"/>
        <v>Y</v>
      </c>
      <c r="E1535" t="s">
        <v>1158</v>
      </c>
      <c r="F1535" t="str">
        <f t="shared" si="186"/>
        <v>NEW DONOR -8th</v>
      </c>
      <c r="G1535" t="str">
        <f t="shared" si="187"/>
        <v>Marketing</v>
      </c>
      <c r="H1535" t="s">
        <v>1072</v>
      </c>
      <c r="I1535">
        <f t="shared" si="188"/>
        <v>8</v>
      </c>
      <c r="J1535" t="s">
        <v>1054</v>
      </c>
      <c r="K1535" s="5">
        <v>55</v>
      </c>
      <c r="L1535" t="str">
        <f>Table_DataFromNL[[#This Row],[PROFILECODE]]&amp;"-"&amp;Table_DataFromNL[[#This Row],[RULENAME]]</f>
        <v>CP214-New Donor 8th Visit-Bonus</v>
      </c>
      <c r="M1535" t="str">
        <f t="shared" si="189"/>
        <v>CP214-NEW DONOR -8th</v>
      </c>
      <c r="N1535" t="e">
        <f t="shared" si="190"/>
        <v>#N/A</v>
      </c>
    </row>
    <row r="1536" spans="1:14" hidden="1" x14ac:dyDescent="0.45">
      <c r="A1536" t="str">
        <f t="shared" si="191"/>
        <v>CP214-P Anthrax 1st Donation</v>
      </c>
      <c r="B1536" t="s">
        <v>221</v>
      </c>
      <c r="C1536" t="str">
        <f t="shared" si="184"/>
        <v>Gainesville</v>
      </c>
      <c r="D1536" t="str">
        <f t="shared" si="185"/>
        <v>Y</v>
      </c>
      <c r="E1536" t="s">
        <v>1158</v>
      </c>
      <c r="F1536" t="str">
        <f t="shared" si="186"/>
        <v>P Anthrax 1st Donation</v>
      </c>
      <c r="G1536">
        <f t="shared" si="187"/>
        <v>0</v>
      </c>
      <c r="H1536" t="s">
        <v>990</v>
      </c>
      <c r="I1536">
        <f t="shared" si="188"/>
        <v>0</v>
      </c>
      <c r="J1536" t="s">
        <v>1054</v>
      </c>
      <c r="K1536" s="5">
        <v>50</v>
      </c>
      <c r="L1536" t="str">
        <f>Table_DataFromNL[[#This Row],[PROFILECODE]]&amp;"-"&amp;Table_DataFromNL[[#This Row],[RULENAME]]</f>
        <v>CP214-P Anthrax 1st Donation</v>
      </c>
      <c r="M1536" t="str">
        <f t="shared" si="189"/>
        <v>CP214-P Anthrax 1st Donation</v>
      </c>
      <c r="N1536" t="str">
        <f t="shared" si="190"/>
        <v>CP214-P Anthrax 1st Donation</v>
      </c>
    </row>
    <row r="1537" spans="1:14" hidden="1" x14ac:dyDescent="0.45">
      <c r="A1537" t="str">
        <f t="shared" si="191"/>
        <v>CP214-P Anthrax 2nd Donation</v>
      </c>
      <c r="B1537" t="s">
        <v>221</v>
      </c>
      <c r="C1537" t="str">
        <f t="shared" si="184"/>
        <v>Gainesville</v>
      </c>
      <c r="D1537" t="str">
        <f t="shared" si="185"/>
        <v>Y</v>
      </c>
      <c r="E1537" t="s">
        <v>1158</v>
      </c>
      <c r="F1537" t="str">
        <f t="shared" si="186"/>
        <v>P Anthrax 2nd Donation</v>
      </c>
      <c r="G1537" t="str">
        <f t="shared" si="187"/>
        <v>Specialty</v>
      </c>
      <c r="H1537" t="s">
        <v>991</v>
      </c>
      <c r="I1537">
        <f t="shared" si="188"/>
        <v>0</v>
      </c>
      <c r="J1537" t="s">
        <v>1054</v>
      </c>
      <c r="K1537" s="5">
        <v>50</v>
      </c>
      <c r="L1537" t="str">
        <f>Table_DataFromNL[[#This Row],[PROFILECODE]]&amp;"-"&amp;Table_DataFromNL[[#This Row],[RULENAME]]</f>
        <v>CP214-P Anthrax 2nd Donation</v>
      </c>
      <c r="M1537" t="str">
        <f t="shared" si="189"/>
        <v>CP214-P Anthrax 2nd Donation</v>
      </c>
      <c r="N1537" t="str">
        <f t="shared" si="190"/>
        <v>CP214-P Anthrax 2nd Donation</v>
      </c>
    </row>
    <row r="1538" spans="1:14" hidden="1" x14ac:dyDescent="0.45">
      <c r="A1538" t="str">
        <f t="shared" si="191"/>
        <v>CP214-P Anthrax 3rd Donation</v>
      </c>
      <c r="B1538" t="s">
        <v>221</v>
      </c>
      <c r="C1538" t="str">
        <f t="shared" ref="C1538:C1601" si="192">VLOOKUP(B1538,CenterLU,2,FALSE)</f>
        <v>Gainesville</v>
      </c>
      <c r="D1538" t="str">
        <f t="shared" ref="D1538:D1601" si="193">VLOOKUP(B1538,CenterLU,3,FALSE)</f>
        <v>Y</v>
      </c>
      <c r="E1538" t="s">
        <v>1158</v>
      </c>
      <c r="F1538" t="str">
        <f t="shared" ref="F1538:F1601" si="194">IF(VLOOKUP(H1538,RULENAMELU,3,FALSE)=0,H1538,VLOOKUP(H1538,RULENAMELU,3,FALSE))</f>
        <v>P Anthrax 3rd Donation</v>
      </c>
      <c r="G1538" t="str">
        <f t="shared" ref="G1538:G1601" si="195">VLOOKUP(H1538,RULENAMELU,4,FALSE)</f>
        <v>Specialty</v>
      </c>
      <c r="H1538" t="s">
        <v>992</v>
      </c>
      <c r="I1538">
        <f t="shared" ref="I1538:I1601" si="196">VLOOKUP(H1538,RULENAMELU,5,FALSE)</f>
        <v>0</v>
      </c>
      <c r="J1538" t="s">
        <v>1054</v>
      </c>
      <c r="K1538" s="5">
        <v>50</v>
      </c>
      <c r="L1538" t="str">
        <f>Table_DataFromNL[[#This Row],[PROFILECODE]]&amp;"-"&amp;Table_DataFromNL[[#This Row],[RULENAME]]</f>
        <v>CP214-P Anthrax 3rd Donation</v>
      </c>
      <c r="M1538" t="str">
        <f t="shared" ref="M1538:M1601" si="197">IFERROR(VLOOKUP(A1538,PaychangesLU,1,FALSE),VLOOKUP(A1538,SpecialtyCheckLU,1,FALSE))</f>
        <v>CP214-P Anthrax 3rd Donation</v>
      </c>
      <c r="N1538" t="str">
        <f t="shared" ref="N1538:N1601" si="198">VLOOKUP(A1538,SpecialtyCheckLU,1,FALSE)</f>
        <v>CP214-P Anthrax 3rd Donation</v>
      </c>
    </row>
    <row r="1539" spans="1:14" hidden="1" x14ac:dyDescent="0.45">
      <c r="A1539" t="str">
        <f t="shared" ref="A1539:A1602" si="199">B1539&amp;"-"&amp;F1539</f>
        <v>CP214-P Anthrax 4th Donation</v>
      </c>
      <c r="B1539" t="s">
        <v>221</v>
      </c>
      <c r="C1539" t="str">
        <f t="shared" si="192"/>
        <v>Gainesville</v>
      </c>
      <c r="D1539" t="str">
        <f t="shared" si="193"/>
        <v>Y</v>
      </c>
      <c r="E1539" t="s">
        <v>1158</v>
      </c>
      <c r="F1539" t="str">
        <f t="shared" si="194"/>
        <v>P Anthrax 4th Donation</v>
      </c>
      <c r="G1539" t="str">
        <f t="shared" si="195"/>
        <v>Specialty</v>
      </c>
      <c r="H1539" t="s">
        <v>993</v>
      </c>
      <c r="I1539">
        <f t="shared" si="196"/>
        <v>0</v>
      </c>
      <c r="J1539" t="s">
        <v>1054</v>
      </c>
      <c r="K1539" s="5">
        <v>50</v>
      </c>
      <c r="L1539" t="str">
        <f>Table_DataFromNL[[#This Row],[PROFILECODE]]&amp;"-"&amp;Table_DataFromNL[[#This Row],[RULENAME]]</f>
        <v>CP214-P Anthrax 4th Donation</v>
      </c>
      <c r="M1539" t="str">
        <f t="shared" si="197"/>
        <v>CP214-P Anthrax 4th Donation</v>
      </c>
      <c r="N1539" t="str">
        <f t="shared" si="198"/>
        <v>CP214-P Anthrax 4th Donation</v>
      </c>
    </row>
    <row r="1540" spans="1:14" hidden="1" x14ac:dyDescent="0.45">
      <c r="A1540" t="str">
        <f t="shared" si="199"/>
        <v>CP214-P Anthrax 5th Donation</v>
      </c>
      <c r="B1540" t="s">
        <v>221</v>
      </c>
      <c r="C1540" t="str">
        <f t="shared" si="192"/>
        <v>Gainesville</v>
      </c>
      <c r="D1540" t="str">
        <f t="shared" si="193"/>
        <v>Y</v>
      </c>
      <c r="E1540" t="s">
        <v>1158</v>
      </c>
      <c r="F1540" t="str">
        <f t="shared" si="194"/>
        <v>P Anthrax 5th Donation</v>
      </c>
      <c r="G1540" t="str">
        <f t="shared" si="195"/>
        <v>Specialty</v>
      </c>
      <c r="H1540" t="s">
        <v>994</v>
      </c>
      <c r="I1540">
        <f t="shared" si="196"/>
        <v>0</v>
      </c>
      <c r="J1540" t="s">
        <v>1054</v>
      </c>
      <c r="K1540" s="5">
        <v>50</v>
      </c>
      <c r="L1540" t="str">
        <f>Table_DataFromNL[[#This Row],[PROFILECODE]]&amp;"-"&amp;Table_DataFromNL[[#This Row],[RULENAME]]</f>
        <v>CP214-P Anthrax 5th Donation</v>
      </c>
      <c r="M1540" t="str">
        <f t="shared" si="197"/>
        <v>CP214-P Anthrax 5th Donation</v>
      </c>
      <c r="N1540" t="str">
        <f t="shared" si="198"/>
        <v>CP214-P Anthrax 5th Donation</v>
      </c>
    </row>
    <row r="1541" spans="1:14" hidden="1" x14ac:dyDescent="0.45">
      <c r="A1541" t="str">
        <f t="shared" si="199"/>
        <v>CP214-P Anthrax 6th Donation</v>
      </c>
      <c r="B1541" t="s">
        <v>221</v>
      </c>
      <c r="C1541" t="str">
        <f t="shared" si="192"/>
        <v>Gainesville</v>
      </c>
      <c r="D1541" t="str">
        <f t="shared" si="193"/>
        <v>Y</v>
      </c>
      <c r="E1541" t="s">
        <v>1158</v>
      </c>
      <c r="F1541" t="str">
        <f t="shared" si="194"/>
        <v>P Anthrax 6th Donation</v>
      </c>
      <c r="G1541" t="str">
        <f t="shared" si="195"/>
        <v>Specialty</v>
      </c>
      <c r="H1541" t="s">
        <v>995</v>
      </c>
      <c r="I1541">
        <f t="shared" si="196"/>
        <v>0</v>
      </c>
      <c r="J1541" t="s">
        <v>1054</v>
      </c>
      <c r="K1541" s="5">
        <v>50</v>
      </c>
      <c r="L1541" t="str">
        <f>Table_DataFromNL[[#This Row],[PROFILECODE]]&amp;"-"&amp;Table_DataFromNL[[#This Row],[RULENAME]]</f>
        <v>CP214-P Anthrax 6th Donation</v>
      </c>
      <c r="M1541" t="str">
        <f t="shared" si="197"/>
        <v>CP214-P Anthrax 6th Donation</v>
      </c>
      <c r="N1541" t="str">
        <f t="shared" si="198"/>
        <v>CP214-P Anthrax 6th Donation</v>
      </c>
    </row>
    <row r="1542" spans="1:14" hidden="1" x14ac:dyDescent="0.45">
      <c r="A1542" t="str">
        <f t="shared" si="199"/>
        <v>CP214-P Anthrax 7th Donation</v>
      </c>
      <c r="B1542" t="s">
        <v>221</v>
      </c>
      <c r="C1542" t="str">
        <f t="shared" si="192"/>
        <v>Gainesville</v>
      </c>
      <c r="D1542" t="str">
        <f t="shared" si="193"/>
        <v>Y</v>
      </c>
      <c r="E1542" t="s">
        <v>1158</v>
      </c>
      <c r="F1542" t="str">
        <f t="shared" si="194"/>
        <v>P Anthrax 7th Donation</v>
      </c>
      <c r="G1542" t="str">
        <f t="shared" si="195"/>
        <v>Specialty</v>
      </c>
      <c r="H1542" t="s">
        <v>996</v>
      </c>
      <c r="I1542">
        <f t="shared" si="196"/>
        <v>0</v>
      </c>
      <c r="J1542" t="s">
        <v>1054</v>
      </c>
      <c r="K1542" s="5">
        <v>50</v>
      </c>
      <c r="L1542" t="str">
        <f>Table_DataFromNL[[#This Row],[PROFILECODE]]&amp;"-"&amp;Table_DataFromNL[[#This Row],[RULENAME]]</f>
        <v>CP214-P Anthrax 7th Donation</v>
      </c>
      <c r="M1542" t="str">
        <f t="shared" si="197"/>
        <v>CP214-P Anthrax 7th Donation</v>
      </c>
      <c r="N1542" t="str">
        <f t="shared" si="198"/>
        <v>CP214-P Anthrax 7th Donation</v>
      </c>
    </row>
    <row r="1543" spans="1:14" hidden="1" x14ac:dyDescent="0.45">
      <c r="A1543" t="str">
        <f t="shared" si="199"/>
        <v>CP214-P Anthrax 8th Donation</v>
      </c>
      <c r="B1543" t="s">
        <v>221</v>
      </c>
      <c r="C1543" t="str">
        <f t="shared" si="192"/>
        <v>Gainesville</v>
      </c>
      <c r="D1543" t="str">
        <f t="shared" si="193"/>
        <v>Y</v>
      </c>
      <c r="E1543" t="s">
        <v>1158</v>
      </c>
      <c r="F1543" t="str">
        <f t="shared" si="194"/>
        <v>P Anthrax 8th Donation</v>
      </c>
      <c r="G1543" t="str">
        <f t="shared" si="195"/>
        <v>Specialty</v>
      </c>
      <c r="H1543" t="s">
        <v>997</v>
      </c>
      <c r="I1543">
        <f t="shared" si="196"/>
        <v>0</v>
      </c>
      <c r="J1543" t="s">
        <v>1054</v>
      </c>
      <c r="K1543" s="5">
        <v>50</v>
      </c>
      <c r="L1543" t="str">
        <f>Table_DataFromNL[[#This Row],[PROFILECODE]]&amp;"-"&amp;Table_DataFromNL[[#This Row],[RULENAME]]</f>
        <v>CP214-P Anthrax 8th Donation</v>
      </c>
      <c r="M1543" t="str">
        <f t="shared" si="197"/>
        <v>CP214-P Anthrax 8th Donation</v>
      </c>
      <c r="N1543" t="str">
        <f t="shared" si="198"/>
        <v>CP214-P Anthrax 8th Donation</v>
      </c>
    </row>
    <row r="1544" spans="1:14" hidden="1" x14ac:dyDescent="0.45">
      <c r="A1544" t="str">
        <f t="shared" si="199"/>
        <v>CP214-Vaccinia - 1st Donation</v>
      </c>
      <c r="B1544" t="s">
        <v>221</v>
      </c>
      <c r="C1544" t="str">
        <f t="shared" si="192"/>
        <v>Gainesville</v>
      </c>
      <c r="D1544" t="str">
        <f t="shared" si="193"/>
        <v>Y</v>
      </c>
      <c r="E1544" t="s">
        <v>1158</v>
      </c>
      <c r="F1544" t="str">
        <f t="shared" si="194"/>
        <v>Vaccinia - 1st Donation</v>
      </c>
      <c r="G1544" t="str">
        <f t="shared" si="195"/>
        <v>Specialty</v>
      </c>
      <c r="H1544" t="s">
        <v>957</v>
      </c>
      <c r="I1544">
        <f t="shared" si="196"/>
        <v>0</v>
      </c>
      <c r="J1544" t="s">
        <v>1054</v>
      </c>
      <c r="K1544" s="5">
        <v>150</v>
      </c>
      <c r="L1544" t="str">
        <f>Table_DataFromNL[[#This Row],[PROFILECODE]]&amp;"-"&amp;Table_DataFromNL[[#This Row],[RULENAME]]</f>
        <v>CP214-Vaccinia - 1st Donation</v>
      </c>
      <c r="M1544" t="str">
        <f t="shared" si="197"/>
        <v>CP214-Vaccinia - 1st Donation</v>
      </c>
      <c r="N1544" t="str">
        <f t="shared" si="198"/>
        <v>CP214-Vaccinia - 1st Donation</v>
      </c>
    </row>
    <row r="1545" spans="1:14" hidden="1" x14ac:dyDescent="0.45">
      <c r="A1545" t="str">
        <f t="shared" si="199"/>
        <v>CP214-Vaccinia - 2nd Donation</v>
      </c>
      <c r="B1545" t="s">
        <v>221</v>
      </c>
      <c r="C1545" t="str">
        <f t="shared" si="192"/>
        <v>Gainesville</v>
      </c>
      <c r="D1545" t="str">
        <f t="shared" si="193"/>
        <v>Y</v>
      </c>
      <c r="E1545" t="s">
        <v>1158</v>
      </c>
      <c r="F1545" t="str">
        <f t="shared" si="194"/>
        <v>Vaccinia - 2nd Donation</v>
      </c>
      <c r="G1545" t="str">
        <f t="shared" si="195"/>
        <v>Specialty</v>
      </c>
      <c r="H1545" t="s">
        <v>958</v>
      </c>
      <c r="I1545">
        <f t="shared" si="196"/>
        <v>0</v>
      </c>
      <c r="J1545" t="s">
        <v>1054</v>
      </c>
      <c r="K1545" s="5">
        <v>250</v>
      </c>
      <c r="L1545" t="str">
        <f>Table_DataFromNL[[#This Row],[PROFILECODE]]&amp;"-"&amp;Table_DataFromNL[[#This Row],[RULENAME]]</f>
        <v>CP214-Vaccinia - 2nd Donation</v>
      </c>
      <c r="M1545" t="str">
        <f t="shared" si="197"/>
        <v>CP214-Vaccinia - 2nd Donation</v>
      </c>
      <c r="N1545" t="str">
        <f t="shared" si="198"/>
        <v>CP214-Vaccinia - 2nd Donation</v>
      </c>
    </row>
    <row r="1546" spans="1:14" hidden="1" x14ac:dyDescent="0.45">
      <c r="A1546" t="str">
        <f t="shared" si="199"/>
        <v>CP214-Vaccinia - 3rd Donation</v>
      </c>
      <c r="B1546" t="s">
        <v>221</v>
      </c>
      <c r="C1546" t="str">
        <f t="shared" si="192"/>
        <v>Gainesville</v>
      </c>
      <c r="D1546" t="str">
        <f t="shared" si="193"/>
        <v>Y</v>
      </c>
      <c r="E1546" t="s">
        <v>1158</v>
      </c>
      <c r="F1546" t="str">
        <f t="shared" si="194"/>
        <v>Vaccinia - 3rd Donation</v>
      </c>
      <c r="G1546" t="str">
        <f t="shared" si="195"/>
        <v>Specialty</v>
      </c>
      <c r="H1546" t="s">
        <v>959</v>
      </c>
      <c r="I1546">
        <f t="shared" si="196"/>
        <v>0</v>
      </c>
      <c r="J1546" t="s">
        <v>1054</v>
      </c>
      <c r="K1546" s="5">
        <v>300</v>
      </c>
      <c r="L1546" t="str">
        <f>Table_DataFromNL[[#This Row],[PROFILECODE]]&amp;"-"&amp;Table_DataFromNL[[#This Row],[RULENAME]]</f>
        <v>CP214-Vaccinia - 3rd Donation</v>
      </c>
      <c r="M1546" t="str">
        <f t="shared" si="197"/>
        <v>CP214-Vaccinia - 3rd Donation</v>
      </c>
      <c r="N1546" t="str">
        <f t="shared" si="198"/>
        <v>CP214-Vaccinia - 3rd Donation</v>
      </c>
    </row>
    <row r="1547" spans="1:14" hidden="1" x14ac:dyDescent="0.45">
      <c r="A1547" t="str">
        <f t="shared" si="199"/>
        <v>CP214-Vaccinia - 4th Donation</v>
      </c>
      <c r="B1547" t="s">
        <v>221</v>
      </c>
      <c r="C1547" t="str">
        <f t="shared" si="192"/>
        <v>Gainesville</v>
      </c>
      <c r="D1547" t="str">
        <f t="shared" si="193"/>
        <v>Y</v>
      </c>
      <c r="E1547" t="s">
        <v>1158</v>
      </c>
      <c r="F1547" t="str">
        <f t="shared" si="194"/>
        <v>Vaccinia - 4th Donation</v>
      </c>
      <c r="G1547" t="str">
        <f t="shared" si="195"/>
        <v>Specialty</v>
      </c>
      <c r="H1547" t="s">
        <v>960</v>
      </c>
      <c r="I1547">
        <f t="shared" si="196"/>
        <v>0</v>
      </c>
      <c r="J1547" t="s">
        <v>1054</v>
      </c>
      <c r="K1547" s="5">
        <v>300</v>
      </c>
      <c r="L1547" t="str">
        <f>Table_DataFromNL[[#This Row],[PROFILECODE]]&amp;"-"&amp;Table_DataFromNL[[#This Row],[RULENAME]]</f>
        <v>CP214-Vaccinia - 4th Donation</v>
      </c>
      <c r="M1547" t="str">
        <f t="shared" si="197"/>
        <v>CP214-Vaccinia - 4th Donation</v>
      </c>
      <c r="N1547" t="str">
        <f t="shared" si="198"/>
        <v>CP214-Vaccinia - 4th Donation</v>
      </c>
    </row>
    <row r="1548" spans="1:14" hidden="1" x14ac:dyDescent="0.45">
      <c r="A1548" t="str">
        <f t="shared" si="199"/>
        <v>CP214-1B_KEDLeague_Promo_5USD</v>
      </c>
      <c r="B1548" t="s">
        <v>221</v>
      </c>
      <c r="C1548" t="str">
        <f t="shared" si="192"/>
        <v>Gainesville</v>
      </c>
      <c r="D1548" t="str">
        <f t="shared" si="193"/>
        <v>Y</v>
      </c>
      <c r="E1548" t="s">
        <v>1158</v>
      </c>
      <c r="F1548" t="str">
        <f t="shared" si="194"/>
        <v>1B_KEDLeague_Promo_5USD</v>
      </c>
      <c r="G1548">
        <f t="shared" si="195"/>
        <v>0</v>
      </c>
      <c r="H1548" t="s">
        <v>1073</v>
      </c>
      <c r="I1548">
        <f t="shared" si="196"/>
        <v>0</v>
      </c>
      <c r="J1548" t="s">
        <v>1074</v>
      </c>
      <c r="K1548" s="5">
        <v>5</v>
      </c>
      <c r="L1548" t="str">
        <f>Table_DataFromNL[[#This Row],[PROFILECODE]]&amp;"-"&amp;Table_DataFromNL[[#This Row],[RULENAME]]</f>
        <v>CP214-1B_KEDLeague_Promo_5USD</v>
      </c>
      <c r="M1548" t="e">
        <f t="shared" si="197"/>
        <v>#N/A</v>
      </c>
      <c r="N1548" t="e">
        <f t="shared" si="198"/>
        <v>#N/A</v>
      </c>
    </row>
    <row r="1549" spans="1:14" hidden="1" x14ac:dyDescent="0.45">
      <c r="A1549" t="str">
        <f t="shared" si="199"/>
        <v>CP214-Anthrax Booster Immunization</v>
      </c>
      <c r="B1549" t="s">
        <v>221</v>
      </c>
      <c r="C1549" t="str">
        <f t="shared" si="192"/>
        <v>Gainesville</v>
      </c>
      <c r="D1549" t="str">
        <f t="shared" si="193"/>
        <v>Y</v>
      </c>
      <c r="E1549" t="s">
        <v>1158</v>
      </c>
      <c r="F1549" t="str">
        <f t="shared" si="194"/>
        <v>Anthrax Booster Immunization</v>
      </c>
      <c r="G1549" t="str">
        <f t="shared" si="195"/>
        <v>Specialty</v>
      </c>
      <c r="H1549" t="s">
        <v>985</v>
      </c>
      <c r="I1549">
        <f t="shared" si="196"/>
        <v>0</v>
      </c>
      <c r="J1549" t="s">
        <v>1074</v>
      </c>
      <c r="K1549" s="5">
        <v>200</v>
      </c>
      <c r="L1549" t="str">
        <f>Table_DataFromNL[[#This Row],[PROFILECODE]]&amp;"-"&amp;Table_DataFromNL[[#This Row],[RULENAME]]</f>
        <v>CP214-Anthrax Booster Immunization</v>
      </c>
      <c r="M1549" t="str">
        <f t="shared" si="197"/>
        <v>CP214-Anthrax Booster Immunization</v>
      </c>
      <c r="N1549" t="str">
        <f t="shared" si="198"/>
        <v>CP214-Anthrax Booster Immunization</v>
      </c>
    </row>
    <row r="1550" spans="1:14" hidden="1" x14ac:dyDescent="0.45">
      <c r="A1550" t="str">
        <f t="shared" si="199"/>
        <v>CP214-Anthrax P1 (1 Month Priming) Imm</v>
      </c>
      <c r="B1550" t="s">
        <v>221</v>
      </c>
      <c r="C1550" t="str">
        <f t="shared" si="192"/>
        <v>Gainesville</v>
      </c>
      <c r="D1550" t="str">
        <f t="shared" si="193"/>
        <v>Y</v>
      </c>
      <c r="E1550" t="s">
        <v>1158</v>
      </c>
      <c r="F1550" t="str">
        <f t="shared" si="194"/>
        <v>Anthrax P1 (1 Month Priming) Imm</v>
      </c>
      <c r="G1550" t="str">
        <f t="shared" si="195"/>
        <v>Specialty</v>
      </c>
      <c r="H1550" t="s">
        <v>986</v>
      </c>
      <c r="I1550">
        <f t="shared" si="196"/>
        <v>0</v>
      </c>
      <c r="J1550" t="s">
        <v>1074</v>
      </c>
      <c r="K1550" s="5">
        <v>75</v>
      </c>
      <c r="L1550" t="str">
        <f>Table_DataFromNL[[#This Row],[PROFILECODE]]&amp;"-"&amp;Table_DataFromNL[[#This Row],[RULENAME]]</f>
        <v>CP214-Anthrax P1 (1 Month Priming) Imm</v>
      </c>
      <c r="M1550" t="str">
        <f t="shared" si="197"/>
        <v>CP214-Anthrax P1 (1 Month Priming) Imm</v>
      </c>
      <c r="N1550" t="str">
        <f t="shared" si="198"/>
        <v>CP214-Anthrax P1 (1 Month Priming) Imm</v>
      </c>
    </row>
    <row r="1551" spans="1:14" hidden="1" x14ac:dyDescent="0.45">
      <c r="A1551" t="str">
        <f t="shared" si="199"/>
        <v>CP214-Anthrax P6 (6 Month Priming) Imm</v>
      </c>
      <c r="B1551" t="s">
        <v>221</v>
      </c>
      <c r="C1551" t="str">
        <f t="shared" si="192"/>
        <v>Gainesville</v>
      </c>
      <c r="D1551" t="str">
        <f t="shared" si="193"/>
        <v>Y</v>
      </c>
      <c r="E1551" t="s">
        <v>1158</v>
      </c>
      <c r="F1551" t="str">
        <f t="shared" si="194"/>
        <v>Anthrax P6 (6 Month Priming) Imm</v>
      </c>
      <c r="G1551" t="str">
        <f t="shared" si="195"/>
        <v>Specialty</v>
      </c>
      <c r="H1551" t="s">
        <v>987</v>
      </c>
      <c r="I1551">
        <f t="shared" si="196"/>
        <v>0</v>
      </c>
      <c r="J1551" t="s">
        <v>1074</v>
      </c>
      <c r="K1551" s="5">
        <v>125</v>
      </c>
      <c r="L1551" t="str">
        <f>Table_DataFromNL[[#This Row],[PROFILECODE]]&amp;"-"&amp;Table_DataFromNL[[#This Row],[RULENAME]]</f>
        <v>CP214-Anthrax P6 (6 Month Priming) Imm</v>
      </c>
      <c r="M1551" t="str">
        <f t="shared" si="197"/>
        <v>CP214-Anthrax P6 (6 Month Priming) Imm</v>
      </c>
      <c r="N1551" t="str">
        <f t="shared" si="198"/>
        <v>CP214-Anthrax P6 (6 Month Priming) Imm</v>
      </c>
    </row>
    <row r="1552" spans="1:14" hidden="1" x14ac:dyDescent="0.45">
      <c r="A1552" t="str">
        <f t="shared" si="199"/>
        <v>CP214-Anthrax PO (Day 0 Priming) Immun</v>
      </c>
      <c r="B1552" t="s">
        <v>221</v>
      </c>
      <c r="C1552" t="str">
        <f t="shared" si="192"/>
        <v>Gainesville</v>
      </c>
      <c r="D1552" t="str">
        <f t="shared" si="193"/>
        <v>Y</v>
      </c>
      <c r="E1552" t="s">
        <v>1158</v>
      </c>
      <c r="F1552" t="str">
        <f t="shared" si="194"/>
        <v>Anthrax PO (Day 0 Priming) Immun</v>
      </c>
      <c r="G1552" t="str">
        <f t="shared" si="195"/>
        <v>Specialty</v>
      </c>
      <c r="H1552" t="s">
        <v>988</v>
      </c>
      <c r="I1552">
        <f t="shared" si="196"/>
        <v>0</v>
      </c>
      <c r="J1552" t="s">
        <v>1074</v>
      </c>
      <c r="K1552" s="5">
        <v>25</v>
      </c>
      <c r="L1552" t="str">
        <f>Table_DataFromNL[[#This Row],[PROFILECODE]]&amp;"-"&amp;Table_DataFromNL[[#This Row],[RULENAME]]</f>
        <v>CP214-Anthrax PO (Day 0 Priming) Immun</v>
      </c>
      <c r="M1552" t="str">
        <f t="shared" si="197"/>
        <v>CP214-Anthrax PO (Day 0 Priming) Immun</v>
      </c>
      <c r="N1552" t="str">
        <f t="shared" si="198"/>
        <v>CP214-Anthrax PO (Day 0 Priming) Immun</v>
      </c>
    </row>
    <row r="1553" spans="1:14" hidden="1" x14ac:dyDescent="0.45">
      <c r="A1553" t="str">
        <f t="shared" si="199"/>
        <v>CP214-Anthrax Referral</v>
      </c>
      <c r="B1553" t="s">
        <v>221</v>
      </c>
      <c r="C1553" t="str">
        <f t="shared" si="192"/>
        <v>Gainesville</v>
      </c>
      <c r="D1553" t="str">
        <f t="shared" si="193"/>
        <v>Y</v>
      </c>
      <c r="E1553" t="s">
        <v>1158</v>
      </c>
      <c r="F1553" t="str">
        <f t="shared" si="194"/>
        <v>Anthrax Referral</v>
      </c>
      <c r="G1553" t="str">
        <f t="shared" si="195"/>
        <v>Specialty</v>
      </c>
      <c r="H1553" t="s">
        <v>989</v>
      </c>
      <c r="I1553">
        <f t="shared" si="196"/>
        <v>0</v>
      </c>
      <c r="J1553" t="s">
        <v>1074</v>
      </c>
      <c r="K1553" s="5">
        <v>50</v>
      </c>
      <c r="L1553" t="str">
        <f>Table_DataFromNL[[#This Row],[PROFILECODE]]&amp;"-"&amp;Table_DataFromNL[[#This Row],[RULENAME]]</f>
        <v>CP214-Anthrax Referral</v>
      </c>
      <c r="M1553" t="str">
        <f t="shared" si="197"/>
        <v>CP214-Anthrax Referral</v>
      </c>
      <c r="N1553" t="str">
        <f t="shared" si="198"/>
        <v>CP214-Anthrax Referral</v>
      </c>
    </row>
    <row r="1554" spans="1:14" hidden="1" x14ac:dyDescent="0.45">
      <c r="A1554" t="str">
        <f t="shared" si="199"/>
        <v>CP214-CALL_10</v>
      </c>
      <c r="B1554" t="s">
        <v>221</v>
      </c>
      <c r="C1554" t="str">
        <f t="shared" si="192"/>
        <v>Gainesville</v>
      </c>
      <c r="D1554" t="str">
        <f t="shared" si="193"/>
        <v>Y</v>
      </c>
      <c r="E1554" t="s">
        <v>1158</v>
      </c>
      <c r="F1554" t="str">
        <f t="shared" si="194"/>
        <v>CALL_10</v>
      </c>
      <c r="G1554">
        <f t="shared" si="195"/>
        <v>0</v>
      </c>
      <c r="H1554" t="s">
        <v>1075</v>
      </c>
      <c r="I1554">
        <f t="shared" si="196"/>
        <v>0</v>
      </c>
      <c r="J1554" t="s">
        <v>1074</v>
      </c>
      <c r="K1554" s="5">
        <v>10</v>
      </c>
      <c r="L1554" t="str">
        <f>Table_DataFromNL[[#This Row],[PROFILECODE]]&amp;"-"&amp;Table_DataFromNL[[#This Row],[RULENAME]]</f>
        <v>CP214-CALL_10</v>
      </c>
      <c r="M1554" t="e">
        <f t="shared" si="197"/>
        <v>#N/A</v>
      </c>
      <c r="N1554" t="e">
        <f t="shared" si="198"/>
        <v>#N/A</v>
      </c>
    </row>
    <row r="1555" spans="1:14" hidden="1" x14ac:dyDescent="0.45">
      <c r="A1555" t="str">
        <f t="shared" si="199"/>
        <v>CP214-CALL_15</v>
      </c>
      <c r="B1555" t="s">
        <v>221</v>
      </c>
      <c r="C1555" t="str">
        <f t="shared" si="192"/>
        <v>Gainesville</v>
      </c>
      <c r="D1555" t="str">
        <f t="shared" si="193"/>
        <v>Y</v>
      </c>
      <c r="E1555" t="s">
        <v>1158</v>
      </c>
      <c r="F1555" t="str">
        <f t="shared" si="194"/>
        <v>CALL_15</v>
      </c>
      <c r="G1555">
        <f t="shared" si="195"/>
        <v>0</v>
      </c>
      <c r="H1555" t="s">
        <v>1076</v>
      </c>
      <c r="I1555">
        <f t="shared" si="196"/>
        <v>0</v>
      </c>
      <c r="J1555" t="s">
        <v>1074</v>
      </c>
      <c r="K1555" s="5">
        <v>15</v>
      </c>
      <c r="L1555" t="str">
        <f>Table_DataFromNL[[#This Row],[PROFILECODE]]&amp;"-"&amp;Table_DataFromNL[[#This Row],[RULENAME]]</f>
        <v>CP214-CALL_15</v>
      </c>
      <c r="M1555" t="e">
        <f t="shared" si="197"/>
        <v>#N/A</v>
      </c>
      <c r="N1555" t="e">
        <f t="shared" si="198"/>
        <v>#N/A</v>
      </c>
    </row>
    <row r="1556" spans="1:14" hidden="1" x14ac:dyDescent="0.45">
      <c r="A1556" t="str">
        <f t="shared" si="199"/>
        <v>CP214-CALL_25</v>
      </c>
      <c r="B1556" t="s">
        <v>221</v>
      </c>
      <c r="C1556" t="str">
        <f t="shared" si="192"/>
        <v>Gainesville</v>
      </c>
      <c r="D1556" t="str">
        <f t="shared" si="193"/>
        <v>Y</v>
      </c>
      <c r="E1556" t="s">
        <v>1158</v>
      </c>
      <c r="F1556" t="str">
        <f t="shared" si="194"/>
        <v>CALL_25</v>
      </c>
      <c r="G1556">
        <f t="shared" si="195"/>
        <v>0</v>
      </c>
      <c r="H1556" t="s">
        <v>1077</v>
      </c>
      <c r="I1556">
        <f t="shared" si="196"/>
        <v>0</v>
      </c>
      <c r="J1556" t="s">
        <v>1074</v>
      </c>
      <c r="K1556" s="5">
        <v>25</v>
      </c>
      <c r="L1556" t="str">
        <f>Table_DataFromNL[[#This Row],[PROFILECODE]]&amp;"-"&amp;Table_DataFromNL[[#This Row],[RULENAME]]</f>
        <v>CP214-CALL_25</v>
      </c>
      <c r="M1556" t="e">
        <f t="shared" si="197"/>
        <v>#N/A</v>
      </c>
      <c r="N1556" t="e">
        <f t="shared" si="198"/>
        <v>#N/A</v>
      </c>
    </row>
    <row r="1557" spans="1:14" hidden="1" x14ac:dyDescent="0.45">
      <c r="A1557" t="str">
        <f t="shared" si="199"/>
        <v>CP214-CALL_5</v>
      </c>
      <c r="B1557" t="s">
        <v>221</v>
      </c>
      <c r="C1557" t="str">
        <f t="shared" si="192"/>
        <v>Gainesville</v>
      </c>
      <c r="D1557" t="str">
        <f t="shared" si="193"/>
        <v>Y</v>
      </c>
      <c r="E1557" t="s">
        <v>1158</v>
      </c>
      <c r="F1557" t="str">
        <f t="shared" si="194"/>
        <v>CALL_5</v>
      </c>
      <c r="G1557">
        <f t="shared" si="195"/>
        <v>0</v>
      </c>
      <c r="H1557" t="s">
        <v>1078</v>
      </c>
      <c r="I1557">
        <f t="shared" si="196"/>
        <v>0</v>
      </c>
      <c r="J1557" t="s">
        <v>1074</v>
      </c>
      <c r="K1557" s="5">
        <v>5</v>
      </c>
      <c r="L1557" t="str">
        <f>Table_DataFromNL[[#This Row],[PROFILECODE]]&amp;"-"&amp;Table_DataFromNL[[#This Row],[RULENAME]]</f>
        <v>CP214-CALL_5</v>
      </c>
      <c r="M1557" t="e">
        <f t="shared" si="197"/>
        <v>#N/A</v>
      </c>
      <c r="N1557" t="e">
        <f t="shared" si="198"/>
        <v>#N/A</v>
      </c>
    </row>
    <row r="1558" spans="1:14" hidden="1" x14ac:dyDescent="0.45">
      <c r="A1558" t="str">
        <f t="shared" si="199"/>
        <v>CP214-Community</v>
      </c>
      <c r="B1558" t="s">
        <v>221</v>
      </c>
      <c r="C1558" t="str">
        <f t="shared" si="192"/>
        <v>Gainesville</v>
      </c>
      <c r="D1558" t="str">
        <f t="shared" si="193"/>
        <v>Y</v>
      </c>
      <c r="E1558" t="s">
        <v>1158</v>
      </c>
      <c r="F1558" t="str">
        <f t="shared" si="194"/>
        <v>Community</v>
      </c>
      <c r="G1558">
        <f t="shared" si="195"/>
        <v>0</v>
      </c>
      <c r="H1558" t="s">
        <v>1080</v>
      </c>
      <c r="I1558">
        <f t="shared" si="196"/>
        <v>0</v>
      </c>
      <c r="J1558" t="s">
        <v>1074</v>
      </c>
      <c r="K1558" s="5">
        <v>5</v>
      </c>
      <c r="L1558" t="str">
        <f>Table_DataFromNL[[#This Row],[PROFILECODE]]&amp;"-"&amp;Table_DataFromNL[[#This Row],[RULENAME]]</f>
        <v>CP214-Community</v>
      </c>
      <c r="M1558" t="e">
        <f t="shared" si="197"/>
        <v>#N/A</v>
      </c>
      <c r="N1558" t="e">
        <f t="shared" si="198"/>
        <v>#N/A</v>
      </c>
    </row>
    <row r="1559" spans="1:14" hidden="1" x14ac:dyDescent="0.45">
      <c r="A1559" t="str">
        <f t="shared" si="199"/>
        <v>CP214-EMPLOYEE_BONUS_8MONTH_80USD</v>
      </c>
      <c r="B1559" t="s">
        <v>221</v>
      </c>
      <c r="C1559" t="str">
        <f t="shared" si="192"/>
        <v>Gainesville</v>
      </c>
      <c r="D1559" t="str">
        <f t="shared" si="193"/>
        <v>Y</v>
      </c>
      <c r="E1559" t="s">
        <v>1158</v>
      </c>
      <c r="F1559" t="str">
        <f t="shared" si="194"/>
        <v>EMPLOYEE_BONUS_8MONTH_80USD</v>
      </c>
      <c r="G1559">
        <f t="shared" si="195"/>
        <v>0</v>
      </c>
      <c r="H1559" t="s">
        <v>1084</v>
      </c>
      <c r="I1559">
        <f t="shared" si="196"/>
        <v>0</v>
      </c>
      <c r="J1559" t="s">
        <v>1074</v>
      </c>
      <c r="K1559" s="5">
        <v>80</v>
      </c>
      <c r="L1559" t="str">
        <f>Table_DataFromNL[[#This Row],[PROFILECODE]]&amp;"-"&amp;Table_DataFromNL[[#This Row],[RULENAME]]</f>
        <v>CP214-EMPLOYEE_BONUS_8MONTH_80USD</v>
      </c>
      <c r="M1559" t="e">
        <f t="shared" si="197"/>
        <v>#N/A</v>
      </c>
      <c r="N1559" t="e">
        <f t="shared" si="198"/>
        <v>#N/A</v>
      </c>
    </row>
    <row r="1560" spans="1:14" hidden="1" x14ac:dyDescent="0.45">
      <c r="A1560" t="str">
        <f t="shared" si="199"/>
        <v>CP214-HANGER_RECRUIT_5USD_once</v>
      </c>
      <c r="B1560" t="s">
        <v>221</v>
      </c>
      <c r="C1560" t="str">
        <f t="shared" si="192"/>
        <v>Gainesville</v>
      </c>
      <c r="D1560" t="str">
        <f t="shared" si="193"/>
        <v>Y</v>
      </c>
      <c r="E1560" t="s">
        <v>1158</v>
      </c>
      <c r="F1560" t="str">
        <f t="shared" si="194"/>
        <v>HANGER_RECRUIT_5USD_once</v>
      </c>
      <c r="G1560">
        <f t="shared" si="195"/>
        <v>0</v>
      </c>
      <c r="H1560" t="s">
        <v>1085</v>
      </c>
      <c r="I1560">
        <f t="shared" si="196"/>
        <v>0</v>
      </c>
      <c r="J1560" t="s">
        <v>1074</v>
      </c>
      <c r="K1560" s="5">
        <v>5</v>
      </c>
      <c r="L1560" t="str">
        <f>Table_DataFromNL[[#This Row],[PROFILECODE]]&amp;"-"&amp;Table_DataFromNL[[#This Row],[RULENAME]]</f>
        <v>CP214-HANGER_RECRUIT_5USD_once</v>
      </c>
      <c r="M1560" t="e">
        <f t="shared" si="197"/>
        <v>#N/A</v>
      </c>
      <c r="N1560" t="e">
        <f t="shared" si="198"/>
        <v>#N/A</v>
      </c>
    </row>
    <row r="1561" spans="1:14" hidden="1" x14ac:dyDescent="0.45">
      <c r="A1561" t="str">
        <f t="shared" si="199"/>
        <v>CP214-Immunization Boost Payment</v>
      </c>
      <c r="B1561" t="s">
        <v>221</v>
      </c>
      <c r="C1561" t="str">
        <f t="shared" si="192"/>
        <v>Gainesville</v>
      </c>
      <c r="D1561" t="str">
        <f t="shared" si="193"/>
        <v>Y</v>
      </c>
      <c r="E1561" t="s">
        <v>1158</v>
      </c>
      <c r="F1561" t="str">
        <f t="shared" si="194"/>
        <v>Immunization Boost Payment</v>
      </c>
      <c r="G1561">
        <f t="shared" si="195"/>
        <v>0</v>
      </c>
      <c r="H1561" t="s">
        <v>1086</v>
      </c>
      <c r="I1561">
        <f t="shared" si="196"/>
        <v>0</v>
      </c>
      <c r="J1561" t="s">
        <v>1074</v>
      </c>
      <c r="K1561" s="5">
        <v>50</v>
      </c>
      <c r="L1561" t="str">
        <f>Table_DataFromNL[[#This Row],[PROFILECODE]]&amp;"-"&amp;Table_DataFromNL[[#This Row],[RULENAME]]</f>
        <v>CP214-Immunization Boost Payment</v>
      </c>
      <c r="M1561" t="e">
        <f t="shared" si="197"/>
        <v>#N/A</v>
      </c>
      <c r="N1561" t="e">
        <f t="shared" si="198"/>
        <v>#N/A</v>
      </c>
    </row>
    <row r="1562" spans="1:14" hidden="1" x14ac:dyDescent="0.45">
      <c r="A1562" t="str">
        <f t="shared" si="199"/>
        <v>CP214-Immunization Series Payment</v>
      </c>
      <c r="B1562" t="s">
        <v>221</v>
      </c>
      <c r="C1562" t="str">
        <f t="shared" si="192"/>
        <v>Gainesville</v>
      </c>
      <c r="D1562" t="str">
        <f t="shared" si="193"/>
        <v>Y</v>
      </c>
      <c r="E1562" t="s">
        <v>1158</v>
      </c>
      <c r="F1562" t="str">
        <f t="shared" si="194"/>
        <v>Immunization Series Payment</v>
      </c>
      <c r="G1562">
        <f t="shared" si="195"/>
        <v>0</v>
      </c>
      <c r="H1562" t="s">
        <v>1087</v>
      </c>
      <c r="I1562">
        <f t="shared" si="196"/>
        <v>0</v>
      </c>
      <c r="J1562" t="s">
        <v>1074</v>
      </c>
      <c r="K1562" s="5">
        <v>100</v>
      </c>
      <c r="L1562" t="str">
        <f>Table_DataFromNL[[#This Row],[PROFILECODE]]&amp;"-"&amp;Table_DataFromNL[[#This Row],[RULENAME]]</f>
        <v>CP214-Immunization Series Payment</v>
      </c>
      <c r="M1562" t="e">
        <f t="shared" si="197"/>
        <v>#N/A</v>
      </c>
      <c r="N1562" t="e">
        <f t="shared" si="198"/>
        <v>#N/A</v>
      </c>
    </row>
    <row r="1563" spans="1:14" hidden="1" x14ac:dyDescent="0.45">
      <c r="A1563" t="str">
        <f t="shared" si="199"/>
        <v>CP214-Inconv Fee $20-$50-Comment Req'd</v>
      </c>
      <c r="B1563" t="s">
        <v>221</v>
      </c>
      <c r="C1563" t="str">
        <f t="shared" si="192"/>
        <v>Gainesville</v>
      </c>
      <c r="D1563" t="str">
        <f t="shared" si="193"/>
        <v>Y</v>
      </c>
      <c r="E1563" t="s">
        <v>1158</v>
      </c>
      <c r="F1563" t="str">
        <f t="shared" si="194"/>
        <v>Inconv Fee $20-$50-Comment Req'd</v>
      </c>
      <c r="G1563">
        <f t="shared" si="195"/>
        <v>0</v>
      </c>
      <c r="H1563" t="s">
        <v>1088</v>
      </c>
      <c r="I1563">
        <f t="shared" si="196"/>
        <v>0</v>
      </c>
      <c r="J1563" t="s">
        <v>1074</v>
      </c>
      <c r="K1563" s="5">
        <v>50</v>
      </c>
      <c r="L1563" t="str">
        <f>Table_DataFromNL[[#This Row],[PROFILECODE]]&amp;"-"&amp;Table_DataFromNL[[#This Row],[RULENAME]]</f>
        <v>CP214-Inconv Fee $20-$50-Comment Req'd</v>
      </c>
      <c r="M1563" t="e">
        <f t="shared" si="197"/>
        <v>#N/A</v>
      </c>
      <c r="N1563" t="e">
        <f t="shared" si="198"/>
        <v>#N/A</v>
      </c>
    </row>
    <row r="1564" spans="1:14" hidden="1" x14ac:dyDescent="0.45">
      <c r="A1564" t="str">
        <f t="shared" si="199"/>
        <v>CP214-Inconv Fee $5-$20-Comment Req'd</v>
      </c>
      <c r="B1564" t="s">
        <v>221</v>
      </c>
      <c r="C1564" t="str">
        <f t="shared" si="192"/>
        <v>Gainesville</v>
      </c>
      <c r="D1564" t="str">
        <f t="shared" si="193"/>
        <v>Y</v>
      </c>
      <c r="E1564" t="s">
        <v>1158</v>
      </c>
      <c r="F1564" t="str">
        <f t="shared" si="194"/>
        <v>Inconv Fee $5-$20-Comment Req'd</v>
      </c>
      <c r="G1564">
        <f t="shared" si="195"/>
        <v>0</v>
      </c>
      <c r="H1564" t="s">
        <v>1089</v>
      </c>
      <c r="I1564">
        <f t="shared" si="196"/>
        <v>0</v>
      </c>
      <c r="J1564" t="s">
        <v>1074</v>
      </c>
      <c r="K1564" s="5">
        <v>20</v>
      </c>
      <c r="L1564" t="str">
        <f>Table_DataFromNL[[#This Row],[PROFILECODE]]&amp;"-"&amp;Table_DataFromNL[[#This Row],[RULENAME]]</f>
        <v>CP214-Inconv Fee $5-$20-Comment Req'd</v>
      </c>
      <c r="M1564" t="e">
        <f t="shared" si="197"/>
        <v>#N/A</v>
      </c>
      <c r="N1564" t="e">
        <f t="shared" si="198"/>
        <v>#N/A</v>
      </c>
    </row>
    <row r="1565" spans="1:14" hidden="1" x14ac:dyDescent="0.45">
      <c r="A1565" t="str">
        <f t="shared" si="199"/>
        <v>CP214-Inconv Fee$50-$100-Comment Req'd</v>
      </c>
      <c r="B1565" t="s">
        <v>221</v>
      </c>
      <c r="C1565" t="str">
        <f t="shared" si="192"/>
        <v>Gainesville</v>
      </c>
      <c r="D1565" t="str">
        <f t="shared" si="193"/>
        <v>Y</v>
      </c>
      <c r="E1565" t="s">
        <v>1158</v>
      </c>
      <c r="F1565" t="str">
        <f t="shared" si="194"/>
        <v>Inconv Fee$50-$100-Comment Req'd</v>
      </c>
      <c r="G1565">
        <f t="shared" si="195"/>
        <v>0</v>
      </c>
      <c r="H1565" t="s">
        <v>1090</v>
      </c>
      <c r="I1565">
        <f t="shared" si="196"/>
        <v>0</v>
      </c>
      <c r="J1565" t="s">
        <v>1074</v>
      </c>
      <c r="K1565" s="5">
        <v>100</v>
      </c>
      <c r="L1565" t="str">
        <f>Table_DataFromNL[[#This Row],[PROFILECODE]]&amp;"-"&amp;Table_DataFromNL[[#This Row],[RULENAME]]</f>
        <v>CP214-Inconv Fee$50-$100-Comment Req'd</v>
      </c>
      <c r="M1565" t="e">
        <f t="shared" si="197"/>
        <v>#N/A</v>
      </c>
      <c r="N1565" t="e">
        <f t="shared" si="198"/>
        <v>#N/A</v>
      </c>
    </row>
    <row r="1566" spans="1:14" hidden="1" x14ac:dyDescent="0.45">
      <c r="A1566" t="str">
        <f t="shared" si="199"/>
        <v>CP214-NSP_ LAPSEDONOR_50_Twice</v>
      </c>
      <c r="B1566" t="s">
        <v>221</v>
      </c>
      <c r="C1566" t="str">
        <f t="shared" si="192"/>
        <v>Gainesville</v>
      </c>
      <c r="D1566" t="str">
        <f t="shared" si="193"/>
        <v>Y</v>
      </c>
      <c r="E1566" t="s">
        <v>1158</v>
      </c>
      <c r="F1566" t="str">
        <f t="shared" si="194"/>
        <v>NSP_ LAPSEDONOR_50_Twice</v>
      </c>
      <c r="G1566">
        <f t="shared" si="195"/>
        <v>0</v>
      </c>
      <c r="H1566" t="s">
        <v>1091</v>
      </c>
      <c r="I1566">
        <f t="shared" si="196"/>
        <v>0</v>
      </c>
      <c r="J1566" t="s">
        <v>1074</v>
      </c>
      <c r="K1566" s="5">
        <v>50</v>
      </c>
      <c r="L1566" t="str">
        <f>Table_DataFromNL[[#This Row],[PROFILECODE]]&amp;"-"&amp;Table_DataFromNL[[#This Row],[RULENAME]]</f>
        <v>CP214-NSP_ LAPSEDONOR_50_Twice</v>
      </c>
      <c r="M1566" t="e">
        <f t="shared" si="197"/>
        <v>#N/A</v>
      </c>
      <c r="N1566" t="e">
        <f t="shared" si="198"/>
        <v>#N/A</v>
      </c>
    </row>
    <row r="1567" spans="1:14" hidden="1" x14ac:dyDescent="0.45">
      <c r="A1567" t="str">
        <f t="shared" si="199"/>
        <v>CP214-NSP_LD_25_2X</v>
      </c>
      <c r="B1567" t="s">
        <v>221</v>
      </c>
      <c r="C1567" t="str">
        <f t="shared" si="192"/>
        <v>Gainesville</v>
      </c>
      <c r="D1567" t="str">
        <f t="shared" si="193"/>
        <v>Y</v>
      </c>
      <c r="E1567" t="s">
        <v>1158</v>
      </c>
      <c r="F1567" t="str">
        <f t="shared" si="194"/>
        <v>NSP_LD_25_2X</v>
      </c>
      <c r="G1567">
        <f t="shared" si="195"/>
        <v>0</v>
      </c>
      <c r="H1567" t="s">
        <v>1092</v>
      </c>
      <c r="I1567">
        <f t="shared" si="196"/>
        <v>0</v>
      </c>
      <c r="J1567" t="s">
        <v>1074</v>
      </c>
      <c r="K1567" s="5">
        <v>25</v>
      </c>
      <c r="L1567" t="str">
        <f>Table_DataFromNL[[#This Row],[PROFILECODE]]&amp;"-"&amp;Table_DataFromNL[[#This Row],[RULENAME]]</f>
        <v>CP214-NSP_LD_25_2X</v>
      </c>
      <c r="M1567" t="e">
        <f t="shared" si="197"/>
        <v>#N/A</v>
      </c>
      <c r="N1567" t="e">
        <f t="shared" si="198"/>
        <v>#N/A</v>
      </c>
    </row>
    <row r="1568" spans="1:14" hidden="1" x14ac:dyDescent="0.45">
      <c r="A1568" t="str">
        <f t="shared" si="199"/>
        <v>CP214-NSP_LD_50_1X</v>
      </c>
      <c r="B1568" t="s">
        <v>221</v>
      </c>
      <c r="C1568" t="str">
        <f t="shared" si="192"/>
        <v>Gainesville</v>
      </c>
      <c r="D1568" t="str">
        <f t="shared" si="193"/>
        <v>Y</v>
      </c>
      <c r="E1568" t="s">
        <v>1158</v>
      </c>
      <c r="F1568" t="str">
        <f t="shared" si="194"/>
        <v>NSP_LD_50_1X</v>
      </c>
      <c r="G1568">
        <f t="shared" si="195"/>
        <v>0</v>
      </c>
      <c r="H1568" t="s">
        <v>1093</v>
      </c>
      <c r="I1568">
        <f t="shared" si="196"/>
        <v>0</v>
      </c>
      <c r="J1568" t="s">
        <v>1074</v>
      </c>
      <c r="K1568" s="5">
        <v>50</v>
      </c>
      <c r="L1568" t="str">
        <f>Table_DataFromNL[[#This Row],[PROFILECODE]]&amp;"-"&amp;Table_DataFromNL[[#This Row],[RULENAME]]</f>
        <v>CP214-NSP_LD_50_1X</v>
      </c>
      <c r="M1568" t="e">
        <f t="shared" si="197"/>
        <v>#N/A</v>
      </c>
      <c r="N1568" t="e">
        <f t="shared" si="198"/>
        <v>#N/A</v>
      </c>
    </row>
    <row r="1569" spans="1:14" hidden="1" x14ac:dyDescent="0.45">
      <c r="A1569" t="str">
        <f t="shared" si="199"/>
        <v>CP214-NSP_ORPHAN_100_once</v>
      </c>
      <c r="B1569" t="s">
        <v>221</v>
      </c>
      <c r="C1569" t="str">
        <f t="shared" si="192"/>
        <v>Gainesville</v>
      </c>
      <c r="D1569" t="str">
        <f t="shared" si="193"/>
        <v>Y</v>
      </c>
      <c r="E1569" t="s">
        <v>1158</v>
      </c>
      <c r="F1569" t="str">
        <f t="shared" si="194"/>
        <v>NSP_ORPHAN_100_once</v>
      </c>
      <c r="G1569">
        <f t="shared" si="195"/>
        <v>0</v>
      </c>
      <c r="H1569" t="s">
        <v>1094</v>
      </c>
      <c r="I1569">
        <f t="shared" si="196"/>
        <v>0</v>
      </c>
      <c r="J1569" t="s">
        <v>1074</v>
      </c>
      <c r="K1569" s="5">
        <v>100</v>
      </c>
      <c r="L1569" t="str">
        <f>Table_DataFromNL[[#This Row],[PROFILECODE]]&amp;"-"&amp;Table_DataFromNL[[#This Row],[RULENAME]]</f>
        <v>CP214-NSP_ORPHAN_100_once</v>
      </c>
      <c r="M1569" t="e">
        <f t="shared" si="197"/>
        <v>#N/A</v>
      </c>
      <c r="N1569" t="e">
        <f t="shared" si="198"/>
        <v>#N/A</v>
      </c>
    </row>
    <row r="1570" spans="1:14" hidden="1" x14ac:dyDescent="0.45">
      <c r="A1570" t="str">
        <f t="shared" si="199"/>
        <v>CP214-RSV WEEKLY BONUS 10</v>
      </c>
      <c r="B1570" t="s">
        <v>221</v>
      </c>
      <c r="C1570" t="str">
        <f t="shared" si="192"/>
        <v>Gainesville</v>
      </c>
      <c r="D1570" t="str">
        <f t="shared" si="193"/>
        <v>Y</v>
      </c>
      <c r="E1570" t="s">
        <v>1158</v>
      </c>
      <c r="F1570" t="str">
        <f t="shared" si="194"/>
        <v>RSV WEEKLY BONUS 10</v>
      </c>
      <c r="G1570">
        <f t="shared" si="195"/>
        <v>0</v>
      </c>
      <c r="H1570" t="s">
        <v>1095</v>
      </c>
      <c r="I1570">
        <f t="shared" si="196"/>
        <v>0</v>
      </c>
      <c r="J1570" t="s">
        <v>1074</v>
      </c>
      <c r="K1570" s="5">
        <v>10</v>
      </c>
      <c r="L1570" t="str">
        <f>Table_DataFromNL[[#This Row],[PROFILECODE]]&amp;"-"&amp;Table_DataFromNL[[#This Row],[RULENAME]]</f>
        <v>CP214-RSV WEEKLY BONUS 10</v>
      </c>
      <c r="M1570" t="e">
        <f t="shared" si="197"/>
        <v>#N/A</v>
      </c>
      <c r="N1570" t="e">
        <f t="shared" si="198"/>
        <v>#N/A</v>
      </c>
    </row>
    <row r="1571" spans="1:14" hidden="1" x14ac:dyDescent="0.45">
      <c r="A1571" t="str">
        <f t="shared" si="199"/>
        <v>CP214-Referral - Vaccinia</v>
      </c>
      <c r="B1571" t="s">
        <v>221</v>
      </c>
      <c r="C1571" t="str">
        <f t="shared" si="192"/>
        <v>Gainesville</v>
      </c>
      <c r="D1571" t="str">
        <f t="shared" si="193"/>
        <v>Y</v>
      </c>
      <c r="E1571" t="s">
        <v>1158</v>
      </c>
      <c r="F1571" t="str">
        <f t="shared" si="194"/>
        <v>Referral - Vaccinia</v>
      </c>
      <c r="G1571">
        <f t="shared" si="195"/>
        <v>0</v>
      </c>
      <c r="H1571" t="s">
        <v>1135</v>
      </c>
      <c r="I1571">
        <f t="shared" si="196"/>
        <v>0</v>
      </c>
      <c r="J1571" t="s">
        <v>1074</v>
      </c>
      <c r="K1571" s="5">
        <v>250</v>
      </c>
      <c r="L1571" t="str">
        <f>Table_DataFromNL[[#This Row],[PROFILECODE]]&amp;"-"&amp;Table_DataFromNL[[#This Row],[RULENAME]]</f>
        <v>CP214-Referral - Vaccinia</v>
      </c>
      <c r="M1571" t="e">
        <f t="shared" si="197"/>
        <v>#N/A</v>
      </c>
      <c r="N1571" t="e">
        <f t="shared" si="198"/>
        <v>#N/A</v>
      </c>
    </row>
    <row r="1572" spans="1:14" hidden="1" x14ac:dyDescent="0.45">
      <c r="A1572" t="str">
        <f t="shared" si="199"/>
        <v>CP214-Restick</v>
      </c>
      <c r="B1572" t="s">
        <v>221</v>
      </c>
      <c r="C1572" t="str">
        <f t="shared" si="192"/>
        <v>Gainesville</v>
      </c>
      <c r="D1572" t="str">
        <f t="shared" si="193"/>
        <v>Y</v>
      </c>
      <c r="E1572" t="s">
        <v>1158</v>
      </c>
      <c r="F1572" t="str">
        <f t="shared" si="194"/>
        <v>Restick</v>
      </c>
      <c r="G1572">
        <f t="shared" si="195"/>
        <v>0</v>
      </c>
      <c r="H1572" t="s">
        <v>1096</v>
      </c>
      <c r="I1572">
        <f t="shared" si="196"/>
        <v>0</v>
      </c>
      <c r="J1572" t="s">
        <v>1074</v>
      </c>
      <c r="K1572" s="5">
        <v>5</v>
      </c>
      <c r="L1572" t="str">
        <f>Table_DataFromNL[[#This Row],[PROFILECODE]]&amp;"-"&amp;Table_DataFromNL[[#This Row],[RULENAME]]</f>
        <v>CP214-Restick</v>
      </c>
      <c r="M1572" t="e">
        <f t="shared" si="197"/>
        <v>#N/A</v>
      </c>
      <c r="N1572" t="e">
        <f t="shared" si="198"/>
        <v>#N/A</v>
      </c>
    </row>
    <row r="1573" spans="1:14" hidden="1" x14ac:dyDescent="0.45">
      <c r="A1573" t="str">
        <f t="shared" si="199"/>
        <v>CP214-SCRATCH_1000_USD</v>
      </c>
      <c r="B1573" t="s">
        <v>221</v>
      </c>
      <c r="C1573" t="str">
        <f t="shared" si="192"/>
        <v>Gainesville</v>
      </c>
      <c r="D1573" t="str">
        <f t="shared" si="193"/>
        <v>Y</v>
      </c>
      <c r="E1573" t="s">
        <v>1158</v>
      </c>
      <c r="F1573" t="str">
        <f t="shared" si="194"/>
        <v>SCRATCH_1000_USD</v>
      </c>
      <c r="G1573">
        <f t="shared" si="195"/>
        <v>0</v>
      </c>
      <c r="H1573" t="s">
        <v>1097</v>
      </c>
      <c r="I1573">
        <f t="shared" si="196"/>
        <v>0</v>
      </c>
      <c r="J1573" t="s">
        <v>1074</v>
      </c>
      <c r="K1573" s="5">
        <v>1000</v>
      </c>
      <c r="L1573" t="str">
        <f>Table_DataFromNL[[#This Row],[PROFILECODE]]&amp;"-"&amp;Table_DataFromNL[[#This Row],[RULENAME]]</f>
        <v>CP214-SCRATCH_1000_USD</v>
      </c>
      <c r="M1573" t="e">
        <f t="shared" si="197"/>
        <v>#N/A</v>
      </c>
      <c r="N1573" t="e">
        <f t="shared" si="198"/>
        <v>#N/A</v>
      </c>
    </row>
    <row r="1574" spans="1:14" hidden="1" x14ac:dyDescent="0.45">
      <c r="A1574" t="str">
        <f t="shared" si="199"/>
        <v>CP214-SCRATCH_100_USD</v>
      </c>
      <c r="B1574" t="s">
        <v>221</v>
      </c>
      <c r="C1574" t="str">
        <f t="shared" si="192"/>
        <v>Gainesville</v>
      </c>
      <c r="D1574" t="str">
        <f t="shared" si="193"/>
        <v>Y</v>
      </c>
      <c r="E1574" t="s">
        <v>1158</v>
      </c>
      <c r="F1574" t="str">
        <f t="shared" si="194"/>
        <v>SCRATCH_100_USD</v>
      </c>
      <c r="G1574">
        <f t="shared" si="195"/>
        <v>0</v>
      </c>
      <c r="H1574" t="s">
        <v>1098</v>
      </c>
      <c r="I1574">
        <f t="shared" si="196"/>
        <v>0</v>
      </c>
      <c r="J1574" t="s">
        <v>1074</v>
      </c>
      <c r="K1574" s="5">
        <v>100</v>
      </c>
      <c r="L1574" t="str">
        <f>Table_DataFromNL[[#This Row],[PROFILECODE]]&amp;"-"&amp;Table_DataFromNL[[#This Row],[RULENAME]]</f>
        <v>CP214-SCRATCH_100_USD</v>
      </c>
      <c r="M1574" t="e">
        <f t="shared" si="197"/>
        <v>#N/A</v>
      </c>
      <c r="N1574" t="e">
        <f t="shared" si="198"/>
        <v>#N/A</v>
      </c>
    </row>
    <row r="1575" spans="1:14" hidden="1" x14ac:dyDescent="0.45">
      <c r="A1575" t="str">
        <f t="shared" si="199"/>
        <v>CP214-SCRATCH_10_USD</v>
      </c>
      <c r="B1575" t="s">
        <v>221</v>
      </c>
      <c r="C1575" t="str">
        <f t="shared" si="192"/>
        <v>Gainesville</v>
      </c>
      <c r="D1575" t="str">
        <f t="shared" si="193"/>
        <v>Y</v>
      </c>
      <c r="E1575" t="s">
        <v>1158</v>
      </c>
      <c r="F1575" t="str">
        <f t="shared" si="194"/>
        <v>SCRATCH_10_USD</v>
      </c>
      <c r="G1575">
        <f t="shared" si="195"/>
        <v>0</v>
      </c>
      <c r="H1575" t="s">
        <v>1099</v>
      </c>
      <c r="I1575">
        <f t="shared" si="196"/>
        <v>0</v>
      </c>
      <c r="J1575" t="s">
        <v>1074</v>
      </c>
      <c r="K1575" s="5">
        <v>10</v>
      </c>
      <c r="L1575" t="str">
        <f>Table_DataFromNL[[#This Row],[PROFILECODE]]&amp;"-"&amp;Table_DataFromNL[[#This Row],[RULENAME]]</f>
        <v>CP214-SCRATCH_10_USD</v>
      </c>
      <c r="M1575" t="e">
        <f t="shared" si="197"/>
        <v>#N/A</v>
      </c>
      <c r="N1575" t="e">
        <f t="shared" si="198"/>
        <v>#N/A</v>
      </c>
    </row>
    <row r="1576" spans="1:14" hidden="1" x14ac:dyDescent="0.45">
      <c r="A1576" t="str">
        <f t="shared" si="199"/>
        <v>CP214-SCRATCH_20_USD</v>
      </c>
      <c r="B1576" t="s">
        <v>221</v>
      </c>
      <c r="C1576" t="str">
        <f t="shared" si="192"/>
        <v>Gainesville</v>
      </c>
      <c r="D1576" t="str">
        <f t="shared" si="193"/>
        <v>Y</v>
      </c>
      <c r="E1576" t="s">
        <v>1158</v>
      </c>
      <c r="F1576" t="str">
        <f t="shared" si="194"/>
        <v>SCRATCH_20_USD</v>
      </c>
      <c r="G1576">
        <f t="shared" si="195"/>
        <v>0</v>
      </c>
      <c r="H1576" t="s">
        <v>1100</v>
      </c>
      <c r="I1576">
        <f t="shared" si="196"/>
        <v>0</v>
      </c>
      <c r="J1576" t="s">
        <v>1074</v>
      </c>
      <c r="K1576" s="5">
        <v>20</v>
      </c>
      <c r="L1576" t="str">
        <f>Table_DataFromNL[[#This Row],[PROFILECODE]]&amp;"-"&amp;Table_DataFromNL[[#This Row],[RULENAME]]</f>
        <v>CP214-SCRATCH_20_USD</v>
      </c>
      <c r="M1576" t="e">
        <f t="shared" si="197"/>
        <v>#N/A</v>
      </c>
      <c r="N1576" t="e">
        <f t="shared" si="198"/>
        <v>#N/A</v>
      </c>
    </row>
    <row r="1577" spans="1:14" hidden="1" x14ac:dyDescent="0.45">
      <c r="A1577" t="str">
        <f t="shared" si="199"/>
        <v>CP214-SCRATCH_25_USD</v>
      </c>
      <c r="B1577" t="s">
        <v>221</v>
      </c>
      <c r="C1577" t="str">
        <f t="shared" si="192"/>
        <v>Gainesville</v>
      </c>
      <c r="D1577" t="str">
        <f t="shared" si="193"/>
        <v>Y</v>
      </c>
      <c r="E1577" t="s">
        <v>1158</v>
      </c>
      <c r="F1577" t="str">
        <f t="shared" si="194"/>
        <v>SCRATCH_25_USD</v>
      </c>
      <c r="G1577">
        <f t="shared" si="195"/>
        <v>0</v>
      </c>
      <c r="H1577" t="s">
        <v>1101</v>
      </c>
      <c r="I1577">
        <f t="shared" si="196"/>
        <v>0</v>
      </c>
      <c r="J1577" t="s">
        <v>1074</v>
      </c>
      <c r="K1577" s="5">
        <v>25</v>
      </c>
      <c r="L1577" t="str">
        <f>Table_DataFromNL[[#This Row],[PROFILECODE]]&amp;"-"&amp;Table_DataFromNL[[#This Row],[RULENAME]]</f>
        <v>CP214-SCRATCH_25_USD</v>
      </c>
      <c r="M1577" t="e">
        <f t="shared" si="197"/>
        <v>#N/A</v>
      </c>
      <c r="N1577" t="e">
        <f t="shared" si="198"/>
        <v>#N/A</v>
      </c>
    </row>
    <row r="1578" spans="1:14" hidden="1" x14ac:dyDescent="0.45">
      <c r="A1578" t="str">
        <f t="shared" si="199"/>
        <v>CP214-SCRATCH_50_USD</v>
      </c>
      <c r="B1578" t="s">
        <v>221</v>
      </c>
      <c r="C1578" t="str">
        <f t="shared" si="192"/>
        <v>Gainesville</v>
      </c>
      <c r="D1578" t="str">
        <f t="shared" si="193"/>
        <v>Y</v>
      </c>
      <c r="E1578" t="s">
        <v>1158</v>
      </c>
      <c r="F1578" t="str">
        <f t="shared" si="194"/>
        <v>SCRATCH_50_USD</v>
      </c>
      <c r="G1578">
        <f t="shared" si="195"/>
        <v>0</v>
      </c>
      <c r="H1578" t="s">
        <v>1102</v>
      </c>
      <c r="I1578">
        <f t="shared" si="196"/>
        <v>0</v>
      </c>
      <c r="J1578" t="s">
        <v>1074</v>
      </c>
      <c r="K1578" s="5">
        <v>50</v>
      </c>
      <c r="L1578" t="str">
        <f>Table_DataFromNL[[#This Row],[PROFILECODE]]&amp;"-"&amp;Table_DataFromNL[[#This Row],[RULENAME]]</f>
        <v>CP214-SCRATCH_50_USD</v>
      </c>
      <c r="M1578" t="e">
        <f t="shared" si="197"/>
        <v>#N/A</v>
      </c>
      <c r="N1578" t="e">
        <f t="shared" si="198"/>
        <v>#N/A</v>
      </c>
    </row>
    <row r="1579" spans="1:14" hidden="1" x14ac:dyDescent="0.45">
      <c r="A1579" t="str">
        <f t="shared" si="199"/>
        <v>CP214-SCRATCH_5_USD</v>
      </c>
      <c r="B1579" t="s">
        <v>221</v>
      </c>
      <c r="C1579" t="str">
        <f t="shared" si="192"/>
        <v>Gainesville</v>
      </c>
      <c r="D1579" t="str">
        <f t="shared" si="193"/>
        <v>Y</v>
      </c>
      <c r="E1579" t="s">
        <v>1158</v>
      </c>
      <c r="F1579" t="str">
        <f t="shared" si="194"/>
        <v>SCRATCH_5_USD</v>
      </c>
      <c r="G1579">
        <f t="shared" si="195"/>
        <v>0</v>
      </c>
      <c r="H1579" t="s">
        <v>1103</v>
      </c>
      <c r="I1579">
        <f t="shared" si="196"/>
        <v>0</v>
      </c>
      <c r="J1579" t="s">
        <v>1074</v>
      </c>
      <c r="K1579" s="5">
        <v>5</v>
      </c>
      <c r="L1579" t="str">
        <f>Table_DataFromNL[[#This Row],[PROFILECODE]]&amp;"-"&amp;Table_DataFromNL[[#This Row],[RULENAME]]</f>
        <v>CP214-SCRATCH_5_USD</v>
      </c>
      <c r="M1579" t="e">
        <f t="shared" si="197"/>
        <v>#N/A</v>
      </c>
      <c r="N1579" t="e">
        <f t="shared" si="198"/>
        <v>#N/A</v>
      </c>
    </row>
    <row r="1580" spans="1:14" hidden="1" x14ac:dyDescent="0.45">
      <c r="A1580" t="str">
        <f t="shared" si="199"/>
        <v>CP214-SLOW_TEXT_5</v>
      </c>
      <c r="B1580" t="s">
        <v>221</v>
      </c>
      <c r="C1580" t="str">
        <f t="shared" si="192"/>
        <v>Gainesville</v>
      </c>
      <c r="D1580" t="str">
        <f t="shared" si="193"/>
        <v>Y</v>
      </c>
      <c r="E1580" t="s">
        <v>1158</v>
      </c>
      <c r="F1580" t="str">
        <f t="shared" si="194"/>
        <v>SLOW_TEXT_5</v>
      </c>
      <c r="G1580">
        <f t="shared" si="195"/>
        <v>0</v>
      </c>
      <c r="H1580" t="s">
        <v>1104</v>
      </c>
      <c r="I1580">
        <f t="shared" si="196"/>
        <v>0</v>
      </c>
      <c r="J1580" t="s">
        <v>1074</v>
      </c>
      <c r="K1580" s="5">
        <v>5</v>
      </c>
      <c r="L1580" t="str">
        <f>Table_DataFromNL[[#This Row],[PROFILECODE]]&amp;"-"&amp;Table_DataFromNL[[#This Row],[RULENAME]]</f>
        <v>CP214-SLOW_TEXT_5</v>
      </c>
      <c r="M1580" t="e">
        <f t="shared" si="197"/>
        <v>#N/A</v>
      </c>
      <c r="N1580" t="e">
        <f t="shared" si="198"/>
        <v>#N/A</v>
      </c>
    </row>
    <row r="1581" spans="1:14" hidden="1" x14ac:dyDescent="0.45">
      <c r="A1581" t="str">
        <f t="shared" si="199"/>
        <v>CP214-SPECIAL_ x9_25 _ONCE</v>
      </c>
      <c r="B1581" t="s">
        <v>221</v>
      </c>
      <c r="C1581" t="str">
        <f t="shared" si="192"/>
        <v>Gainesville</v>
      </c>
      <c r="D1581" t="str">
        <f t="shared" si="193"/>
        <v>Y</v>
      </c>
      <c r="E1581" t="s">
        <v>1158</v>
      </c>
      <c r="F1581" t="str">
        <f t="shared" si="194"/>
        <v>SPECIAL_ x9_25 _ONCE</v>
      </c>
      <c r="G1581">
        <f t="shared" si="195"/>
        <v>0</v>
      </c>
      <c r="H1581" t="s">
        <v>1105</v>
      </c>
      <c r="I1581">
        <f t="shared" si="196"/>
        <v>0</v>
      </c>
      <c r="J1581" t="s">
        <v>1074</v>
      </c>
      <c r="K1581" s="5">
        <v>25</v>
      </c>
      <c r="L1581" t="str">
        <f>Table_DataFromNL[[#This Row],[PROFILECODE]]&amp;"-"&amp;Table_DataFromNL[[#This Row],[RULENAME]]</f>
        <v>CP214-SPECIAL_ x9_25 _ONCE</v>
      </c>
      <c r="M1581" t="e">
        <f t="shared" si="197"/>
        <v>#N/A</v>
      </c>
      <c r="N1581" t="e">
        <f t="shared" si="198"/>
        <v>#N/A</v>
      </c>
    </row>
    <row r="1582" spans="1:14" hidden="1" x14ac:dyDescent="0.45">
      <c r="A1582" t="str">
        <f t="shared" si="199"/>
        <v>CP214-SPECIAL_BONUS_40USD</v>
      </c>
      <c r="B1582" t="s">
        <v>221</v>
      </c>
      <c r="C1582" t="str">
        <f t="shared" si="192"/>
        <v>Gainesville</v>
      </c>
      <c r="D1582" t="str">
        <f t="shared" si="193"/>
        <v>Y</v>
      </c>
      <c r="E1582" t="s">
        <v>1158</v>
      </c>
      <c r="F1582" t="str">
        <f t="shared" si="194"/>
        <v>SPECIAL_BONUS_40USD</v>
      </c>
      <c r="G1582">
        <f t="shared" si="195"/>
        <v>0</v>
      </c>
      <c r="H1582" t="s">
        <v>1106</v>
      </c>
      <c r="I1582">
        <f t="shared" si="196"/>
        <v>0</v>
      </c>
      <c r="J1582" t="s">
        <v>1074</v>
      </c>
      <c r="K1582" s="5">
        <v>40</v>
      </c>
      <c r="L1582" t="str">
        <f>Table_DataFromNL[[#This Row],[PROFILECODE]]&amp;"-"&amp;Table_DataFromNL[[#This Row],[RULENAME]]</f>
        <v>CP214-SPECIAL_BONUS_40USD</v>
      </c>
      <c r="M1582" t="e">
        <f t="shared" si="197"/>
        <v>#N/A</v>
      </c>
      <c r="N1582" t="e">
        <f t="shared" si="198"/>
        <v>#N/A</v>
      </c>
    </row>
    <row r="1583" spans="1:14" hidden="1" x14ac:dyDescent="0.45">
      <c r="A1583" t="str">
        <f t="shared" si="199"/>
        <v>CP214-SPECIAL_x6_x7_15 _TWICE</v>
      </c>
      <c r="B1583" t="s">
        <v>221</v>
      </c>
      <c r="C1583" t="str">
        <f t="shared" si="192"/>
        <v>Gainesville</v>
      </c>
      <c r="D1583" t="str">
        <f t="shared" si="193"/>
        <v>Y</v>
      </c>
      <c r="E1583" t="s">
        <v>1158</v>
      </c>
      <c r="F1583" t="str">
        <f t="shared" si="194"/>
        <v>SPECIAL_x6_x7_15 _TWICE</v>
      </c>
      <c r="G1583">
        <f t="shared" si="195"/>
        <v>0</v>
      </c>
      <c r="H1583" t="s">
        <v>1107</v>
      </c>
      <c r="I1583">
        <f t="shared" si="196"/>
        <v>0</v>
      </c>
      <c r="J1583" t="s">
        <v>1074</v>
      </c>
      <c r="K1583" s="5">
        <v>15</v>
      </c>
      <c r="L1583" t="str">
        <f>Table_DataFromNL[[#This Row],[PROFILECODE]]&amp;"-"&amp;Table_DataFromNL[[#This Row],[RULENAME]]</f>
        <v>CP214-SPECIAL_x6_x7_15 _TWICE</v>
      </c>
      <c r="M1583" t="e">
        <f t="shared" si="197"/>
        <v>#N/A</v>
      </c>
      <c r="N1583" t="e">
        <f t="shared" si="198"/>
        <v>#N/A</v>
      </c>
    </row>
    <row r="1584" spans="1:14" hidden="1" x14ac:dyDescent="0.45">
      <c r="A1584" t="str">
        <f t="shared" si="199"/>
        <v>CP214-SPECIAL_x8_x9_20 _TWICE</v>
      </c>
      <c r="B1584" t="s">
        <v>221</v>
      </c>
      <c r="C1584" t="str">
        <f t="shared" si="192"/>
        <v>Gainesville</v>
      </c>
      <c r="D1584" t="str">
        <f t="shared" si="193"/>
        <v>Y</v>
      </c>
      <c r="E1584" t="s">
        <v>1158</v>
      </c>
      <c r="F1584" t="str">
        <f t="shared" si="194"/>
        <v>SPECIAL_x8_x9_20 _TWICE</v>
      </c>
      <c r="G1584">
        <f t="shared" si="195"/>
        <v>0</v>
      </c>
      <c r="H1584" t="s">
        <v>1108</v>
      </c>
      <c r="I1584">
        <f t="shared" si="196"/>
        <v>0</v>
      </c>
      <c r="J1584" t="s">
        <v>1074</v>
      </c>
      <c r="K1584" s="5">
        <v>20</v>
      </c>
      <c r="L1584" t="str">
        <f>Table_DataFromNL[[#This Row],[PROFILECODE]]&amp;"-"&amp;Table_DataFromNL[[#This Row],[RULENAME]]</f>
        <v>CP214-SPECIAL_x8_x9_20 _TWICE</v>
      </c>
      <c r="M1584" t="e">
        <f t="shared" si="197"/>
        <v>#N/A</v>
      </c>
      <c r="N1584" t="e">
        <f t="shared" si="198"/>
        <v>#N/A</v>
      </c>
    </row>
    <row r="1585" spans="1:14" hidden="1" x14ac:dyDescent="0.45">
      <c r="A1585" t="str">
        <f t="shared" si="199"/>
        <v>CP214-Sample Only</v>
      </c>
      <c r="B1585" t="s">
        <v>221</v>
      </c>
      <c r="C1585" t="str">
        <f t="shared" si="192"/>
        <v>Gainesville</v>
      </c>
      <c r="D1585" t="str">
        <f t="shared" si="193"/>
        <v>Y</v>
      </c>
      <c r="E1585" t="s">
        <v>1158</v>
      </c>
      <c r="F1585" t="str">
        <f t="shared" si="194"/>
        <v>Sample Only</v>
      </c>
      <c r="G1585">
        <f t="shared" si="195"/>
        <v>0</v>
      </c>
      <c r="H1585" t="s">
        <v>1109</v>
      </c>
      <c r="I1585">
        <f t="shared" si="196"/>
        <v>0</v>
      </c>
      <c r="J1585" t="s">
        <v>1074</v>
      </c>
      <c r="K1585" s="5">
        <v>10</v>
      </c>
      <c r="L1585" t="str">
        <f>Table_DataFromNL[[#This Row],[PROFILECODE]]&amp;"-"&amp;Table_DataFromNL[[#This Row],[RULENAME]]</f>
        <v>CP214-Sample Only</v>
      </c>
      <c r="M1585" t="e">
        <f t="shared" si="197"/>
        <v>#N/A</v>
      </c>
      <c r="N1585" t="e">
        <f t="shared" si="198"/>
        <v>#N/A</v>
      </c>
    </row>
    <row r="1586" spans="1:14" hidden="1" x14ac:dyDescent="0.45">
      <c r="A1586" t="str">
        <f t="shared" si="199"/>
        <v>CP214-Unit Below 250 mL</v>
      </c>
      <c r="B1586" t="s">
        <v>221</v>
      </c>
      <c r="C1586" t="str">
        <f t="shared" si="192"/>
        <v>Gainesville</v>
      </c>
      <c r="D1586" t="str">
        <f t="shared" si="193"/>
        <v>Y</v>
      </c>
      <c r="E1586" t="s">
        <v>1158</v>
      </c>
      <c r="F1586" t="str">
        <f t="shared" si="194"/>
        <v>Unit Below 250 mL</v>
      </c>
      <c r="G1586">
        <f t="shared" si="195"/>
        <v>0</v>
      </c>
      <c r="H1586" t="s">
        <v>1110</v>
      </c>
      <c r="I1586">
        <f t="shared" si="196"/>
        <v>0</v>
      </c>
      <c r="J1586" t="s">
        <v>1074</v>
      </c>
      <c r="K1586" s="5">
        <v>5</v>
      </c>
      <c r="L1586" t="str">
        <f>Table_DataFromNL[[#This Row],[PROFILECODE]]&amp;"-"&amp;Table_DataFromNL[[#This Row],[RULENAME]]</f>
        <v>CP214-Unit Below 250 mL</v>
      </c>
      <c r="M1586" t="e">
        <f t="shared" si="197"/>
        <v>#N/A</v>
      </c>
      <c r="N1586" t="e">
        <f t="shared" si="198"/>
        <v>#N/A</v>
      </c>
    </row>
    <row r="1587" spans="1:14" hidden="1" x14ac:dyDescent="0.45">
      <c r="A1587" t="str">
        <f t="shared" si="199"/>
        <v>CP214-Unit above 250 mL/underdraw</v>
      </c>
      <c r="B1587" t="s">
        <v>221</v>
      </c>
      <c r="C1587" t="str">
        <f t="shared" si="192"/>
        <v>Gainesville</v>
      </c>
      <c r="D1587" t="str">
        <f t="shared" si="193"/>
        <v>Y</v>
      </c>
      <c r="E1587" t="s">
        <v>1158</v>
      </c>
      <c r="F1587" t="str">
        <f t="shared" si="194"/>
        <v>Unit above 250 mL/underdraw</v>
      </c>
      <c r="G1587">
        <f t="shared" si="195"/>
        <v>0</v>
      </c>
      <c r="H1587" t="s">
        <v>1111</v>
      </c>
      <c r="I1587">
        <f t="shared" si="196"/>
        <v>0</v>
      </c>
      <c r="J1587" t="s">
        <v>1074</v>
      </c>
      <c r="K1587" s="5">
        <v>10</v>
      </c>
      <c r="L1587" t="str">
        <f>Table_DataFromNL[[#This Row],[PROFILECODE]]&amp;"-"&amp;Table_DataFromNL[[#This Row],[RULENAME]]</f>
        <v>CP214-Unit above 250 mL/underdraw</v>
      </c>
      <c r="M1587" t="e">
        <f t="shared" si="197"/>
        <v>#N/A</v>
      </c>
      <c r="N1587" t="e">
        <f t="shared" si="198"/>
        <v>#N/A</v>
      </c>
    </row>
    <row r="1588" spans="1:14" hidden="1" x14ac:dyDescent="0.45">
      <c r="A1588" t="str">
        <f t="shared" si="199"/>
        <v>CP214-Vaccinia Immunization</v>
      </c>
      <c r="B1588" t="s">
        <v>221</v>
      </c>
      <c r="C1588" t="str">
        <f t="shared" si="192"/>
        <v>Gainesville</v>
      </c>
      <c r="D1588" t="str">
        <f t="shared" si="193"/>
        <v>Y</v>
      </c>
      <c r="E1588" t="s">
        <v>1158</v>
      </c>
      <c r="F1588" t="str">
        <f t="shared" si="194"/>
        <v>Vaccinia Immunization</v>
      </c>
      <c r="G1588">
        <f t="shared" si="195"/>
        <v>0</v>
      </c>
      <c r="H1588" t="s">
        <v>1136</v>
      </c>
      <c r="I1588">
        <f t="shared" si="196"/>
        <v>0</v>
      </c>
      <c r="J1588" t="s">
        <v>1074</v>
      </c>
      <c r="K1588" s="5">
        <v>100</v>
      </c>
      <c r="L1588" t="str">
        <f>Table_DataFromNL[[#This Row],[PROFILECODE]]&amp;"-"&amp;Table_DataFromNL[[#This Row],[RULENAME]]</f>
        <v>CP214-Vaccinia Immunization</v>
      </c>
      <c r="M1588" t="e">
        <f t="shared" si="197"/>
        <v>#N/A</v>
      </c>
      <c r="N1588" t="e">
        <f t="shared" si="198"/>
        <v>#N/A</v>
      </c>
    </row>
    <row r="1589" spans="1:14" hidden="1" x14ac:dyDescent="0.45">
      <c r="A1589" t="str">
        <f t="shared" si="199"/>
        <v>CP214-RETURN - Buddy referral  -BONUS</v>
      </c>
      <c r="B1589" t="s">
        <v>221</v>
      </c>
      <c r="C1589" t="str">
        <f t="shared" si="192"/>
        <v>Gainesville</v>
      </c>
      <c r="D1589" t="str">
        <f t="shared" si="193"/>
        <v>Y</v>
      </c>
      <c r="E1589" t="s">
        <v>1158</v>
      </c>
      <c r="F1589" t="str">
        <f t="shared" si="194"/>
        <v>RETURN - Buddy referral  -BONUS</v>
      </c>
      <c r="G1589" t="str">
        <f t="shared" si="195"/>
        <v>Marketing</v>
      </c>
      <c r="H1589" t="s">
        <v>73</v>
      </c>
      <c r="I1589">
        <f t="shared" si="196"/>
        <v>50</v>
      </c>
      <c r="J1589" t="s">
        <v>1112</v>
      </c>
      <c r="K1589" s="5">
        <v>100</v>
      </c>
      <c r="L1589" t="str">
        <f>Table_DataFromNL[[#This Row],[PROFILECODE]]&amp;"-"&amp;Table_DataFromNL[[#This Row],[RULENAME]]</f>
        <v>CP214-Referral</v>
      </c>
      <c r="M1589" t="str">
        <f t="shared" si="197"/>
        <v>CP214-RETURN - Buddy referral  -BONUS</v>
      </c>
      <c r="N1589" t="e">
        <f t="shared" si="198"/>
        <v>#N/A</v>
      </c>
    </row>
    <row r="1590" spans="1:14" hidden="1" x14ac:dyDescent="0.45">
      <c r="A1590" t="str">
        <f t="shared" si="199"/>
        <v>CP214-P Anthrax Standard</v>
      </c>
      <c r="B1590" t="s">
        <v>221</v>
      </c>
      <c r="C1590" t="str">
        <f t="shared" si="192"/>
        <v>Gainesville</v>
      </c>
      <c r="D1590" t="str">
        <f t="shared" si="193"/>
        <v>Y</v>
      </c>
      <c r="E1590" t="s">
        <v>1158</v>
      </c>
      <c r="F1590" t="str">
        <f t="shared" si="194"/>
        <v>P Anthrax Standard</v>
      </c>
      <c r="G1590">
        <f t="shared" si="195"/>
        <v>0</v>
      </c>
      <c r="H1590" t="s">
        <v>998</v>
      </c>
      <c r="I1590">
        <f t="shared" si="196"/>
        <v>0</v>
      </c>
      <c r="J1590" t="s">
        <v>1113</v>
      </c>
      <c r="K1590" s="5">
        <v>100</v>
      </c>
      <c r="L1590" t="str">
        <f>Table_DataFromNL[[#This Row],[PROFILECODE]]&amp;"-"&amp;Table_DataFromNL[[#This Row],[RULENAME]]</f>
        <v>CP214-P Anthrax Standard</v>
      </c>
      <c r="M1590" t="str">
        <f t="shared" si="197"/>
        <v>CP214-P Anthrax Standard</v>
      </c>
      <c r="N1590" t="str">
        <f t="shared" si="198"/>
        <v>CP214-P Anthrax Standard</v>
      </c>
    </row>
    <row r="1591" spans="1:14" hidden="1" x14ac:dyDescent="0.45">
      <c r="A1591" t="str">
        <f t="shared" si="199"/>
        <v>CP214-P Anti-D Pre-Existing Standard</v>
      </c>
      <c r="B1591" t="s">
        <v>221</v>
      </c>
      <c r="C1591" t="str">
        <f t="shared" si="192"/>
        <v>Gainesville</v>
      </c>
      <c r="D1591" t="str">
        <f t="shared" si="193"/>
        <v>Y</v>
      </c>
      <c r="E1591" t="s">
        <v>1158</v>
      </c>
      <c r="F1591" t="str">
        <f t="shared" si="194"/>
        <v>P Anti-D Pre-Existing Standard</v>
      </c>
      <c r="G1591" t="str">
        <f t="shared" si="195"/>
        <v>Specialty</v>
      </c>
      <c r="H1591" t="s">
        <v>946</v>
      </c>
      <c r="I1591" t="str">
        <f t="shared" si="196"/>
        <v>RETURN - 1st don of the week -STD</v>
      </c>
      <c r="J1591" t="s">
        <v>1113</v>
      </c>
      <c r="K1591" s="5">
        <v>50</v>
      </c>
      <c r="L1591" t="str">
        <f>Table_DataFromNL[[#This Row],[PROFILECODE]]&amp;"-"&amp;Table_DataFromNL[[#This Row],[RULENAME]]</f>
        <v>CP214-P Anti-D Pre-Existing Standard</v>
      </c>
      <c r="M1591" t="str">
        <f t="shared" si="197"/>
        <v>CP214-P Anti-D Pre-Existing Standard</v>
      </c>
      <c r="N1591" t="str">
        <f t="shared" si="198"/>
        <v>CP214-P Anti-D Pre-Existing Standard</v>
      </c>
    </row>
    <row r="1592" spans="1:14" hidden="1" x14ac:dyDescent="0.45">
      <c r="A1592" t="str">
        <f t="shared" si="199"/>
        <v>CP214-P HBS Pre-Existing Standard</v>
      </c>
      <c r="B1592" t="s">
        <v>221</v>
      </c>
      <c r="C1592" t="str">
        <f t="shared" si="192"/>
        <v>Gainesville</v>
      </c>
      <c r="D1592" t="str">
        <f t="shared" si="193"/>
        <v>Y</v>
      </c>
      <c r="E1592" t="s">
        <v>1158</v>
      </c>
      <c r="F1592" t="str">
        <f t="shared" si="194"/>
        <v>P HBS Pre-Existing Standard</v>
      </c>
      <c r="G1592" t="str">
        <f t="shared" si="195"/>
        <v>Specialty</v>
      </c>
      <c r="H1592" t="s">
        <v>963</v>
      </c>
      <c r="I1592" t="str">
        <f t="shared" si="196"/>
        <v>RETURN - 1st don of the week -STD</v>
      </c>
      <c r="J1592" t="s">
        <v>1113</v>
      </c>
      <c r="K1592" s="5">
        <v>75</v>
      </c>
      <c r="L1592" t="str">
        <f>Table_DataFromNL[[#This Row],[PROFILECODE]]&amp;"-"&amp;Table_DataFromNL[[#This Row],[RULENAME]]</f>
        <v>CP214-P HBS Pre-Existing Standard</v>
      </c>
      <c r="M1592" t="str">
        <f t="shared" si="197"/>
        <v>CP214-P HBS Pre-Existing Standard</v>
      </c>
      <c r="N1592" t="str">
        <f t="shared" si="198"/>
        <v>CP214-P HBS Pre-Existing Standard</v>
      </c>
    </row>
    <row r="1593" spans="1:14" hidden="1" x14ac:dyDescent="0.45">
      <c r="A1593" t="str">
        <f t="shared" si="199"/>
        <v>CP214-P HBS TWINRIX Standard</v>
      </c>
      <c r="B1593" t="s">
        <v>221</v>
      </c>
      <c r="C1593" t="str">
        <f t="shared" si="192"/>
        <v>Gainesville</v>
      </c>
      <c r="D1593" t="str">
        <f t="shared" si="193"/>
        <v>Y</v>
      </c>
      <c r="E1593" t="s">
        <v>1158</v>
      </c>
      <c r="F1593" t="str">
        <f t="shared" si="194"/>
        <v>P HBS TWINRIX Standard</v>
      </c>
      <c r="G1593" t="str">
        <f t="shared" si="195"/>
        <v>Specialty</v>
      </c>
      <c r="H1593" t="s">
        <v>999</v>
      </c>
      <c r="I1593" t="str">
        <f t="shared" si="196"/>
        <v>RETURN - 1st don of the week -STD</v>
      </c>
      <c r="J1593" t="s">
        <v>1113</v>
      </c>
      <c r="K1593" s="5">
        <v>75</v>
      </c>
      <c r="L1593" t="str">
        <f>Table_DataFromNL[[#This Row],[PROFILECODE]]&amp;"-"&amp;Table_DataFromNL[[#This Row],[RULENAME]]</f>
        <v>CP214-P HBS TWINRIX Standard</v>
      </c>
      <c r="M1593" t="str">
        <f t="shared" si="197"/>
        <v>CP214-P HBS TWINRIX Standard</v>
      </c>
      <c r="N1593" t="str">
        <f t="shared" si="198"/>
        <v>CP214-P HBS TWINRIX Standard</v>
      </c>
    </row>
    <row r="1594" spans="1:14" hidden="1" x14ac:dyDescent="0.45">
      <c r="A1594" t="str">
        <f t="shared" si="199"/>
        <v>CP214-RETURN - 1st don of the week -STD</v>
      </c>
      <c r="B1594" t="s">
        <v>221</v>
      </c>
      <c r="C1594" t="str">
        <f t="shared" si="192"/>
        <v>Gainesville</v>
      </c>
      <c r="D1594" t="str">
        <f t="shared" si="193"/>
        <v>Y</v>
      </c>
      <c r="E1594" t="s">
        <v>1158</v>
      </c>
      <c r="F1594" t="str">
        <f t="shared" si="194"/>
        <v>RETURN - 1st don of the week -STD</v>
      </c>
      <c r="G1594" t="str">
        <f t="shared" si="195"/>
        <v>Marketing</v>
      </c>
      <c r="H1594" t="s">
        <v>1114</v>
      </c>
      <c r="I1594">
        <f t="shared" si="196"/>
        <v>0</v>
      </c>
      <c r="J1594" t="s">
        <v>1113</v>
      </c>
      <c r="K1594" s="5">
        <v>55</v>
      </c>
      <c r="L1594" t="str">
        <f>Table_DataFromNL[[#This Row],[PROFILECODE]]&amp;"-"&amp;Table_DataFromNL[[#This Row],[RULENAME]]</f>
        <v>CP214-P NSP NONEU Standard</v>
      </c>
      <c r="M1594" t="str">
        <f t="shared" si="197"/>
        <v>CP214-RETURN - 1st don of the week -STD</v>
      </c>
      <c r="N1594" t="e">
        <f t="shared" si="198"/>
        <v>#N/A</v>
      </c>
    </row>
    <row r="1595" spans="1:14" hidden="1" x14ac:dyDescent="0.45">
      <c r="A1595" t="str">
        <f t="shared" si="199"/>
        <v>CP214-RETURN - 1st don of the week -STD</v>
      </c>
      <c r="B1595" t="s">
        <v>221</v>
      </c>
      <c r="C1595" t="str">
        <f t="shared" si="192"/>
        <v>Gainesville</v>
      </c>
      <c r="D1595" t="str">
        <f t="shared" si="193"/>
        <v>Y</v>
      </c>
      <c r="E1595" t="s">
        <v>1158</v>
      </c>
      <c r="F1595" t="str">
        <f t="shared" si="194"/>
        <v>RETURN - 1st don of the week -STD</v>
      </c>
      <c r="G1595" t="str">
        <f t="shared" si="195"/>
        <v>Marketing</v>
      </c>
      <c r="H1595" t="s">
        <v>1115</v>
      </c>
      <c r="I1595">
        <f t="shared" si="196"/>
        <v>23</v>
      </c>
      <c r="J1595" t="s">
        <v>1113</v>
      </c>
      <c r="K1595" s="5">
        <v>55</v>
      </c>
      <c r="L1595" t="str">
        <f>Table_DataFromNL[[#This Row],[PROFILECODE]]&amp;"-"&amp;Table_DataFromNL[[#This Row],[RULENAME]]</f>
        <v>CP214-P NSP NS Standard</v>
      </c>
      <c r="M1595" t="str">
        <f t="shared" si="197"/>
        <v>CP214-RETURN - 1st don of the week -STD</v>
      </c>
      <c r="N1595" t="e">
        <f t="shared" si="198"/>
        <v>#N/A</v>
      </c>
    </row>
    <row r="1596" spans="1:14" hidden="1" x14ac:dyDescent="0.45">
      <c r="A1596" t="str">
        <f t="shared" si="199"/>
        <v>CP214-P Normal Source PL Standard</v>
      </c>
      <c r="B1596" t="s">
        <v>221</v>
      </c>
      <c r="C1596" t="str">
        <f t="shared" si="192"/>
        <v>Gainesville</v>
      </c>
      <c r="D1596" t="str">
        <f t="shared" si="193"/>
        <v>Y</v>
      </c>
      <c r="E1596" t="s">
        <v>1158</v>
      </c>
      <c r="F1596" t="str">
        <f t="shared" si="194"/>
        <v>P Normal Source PL Standard</v>
      </c>
      <c r="G1596" t="str">
        <f t="shared" si="195"/>
        <v>Marketing</v>
      </c>
      <c r="H1596" t="s">
        <v>1033</v>
      </c>
      <c r="I1596">
        <f t="shared" si="196"/>
        <v>0</v>
      </c>
      <c r="J1596" t="s">
        <v>1113</v>
      </c>
      <c r="K1596" s="5">
        <v>55</v>
      </c>
      <c r="L1596" t="str">
        <f>Table_DataFromNL[[#This Row],[PROFILECODE]]&amp;"-"&amp;Table_DataFromNL[[#This Row],[RULENAME]]</f>
        <v>CP214-P Normal Source PL Standard</v>
      </c>
      <c r="M1596" t="e">
        <f t="shared" si="197"/>
        <v>#N/A</v>
      </c>
      <c r="N1596" t="e">
        <f t="shared" si="198"/>
        <v>#N/A</v>
      </c>
    </row>
    <row r="1597" spans="1:14" hidden="1" x14ac:dyDescent="0.45">
      <c r="A1597" t="str">
        <f t="shared" si="199"/>
        <v>CP214-P RSV Pre-Existing Standard</v>
      </c>
      <c r="B1597" t="s">
        <v>221</v>
      </c>
      <c r="C1597" t="str">
        <f t="shared" si="192"/>
        <v>Gainesville</v>
      </c>
      <c r="D1597" t="str">
        <f t="shared" si="193"/>
        <v>Y</v>
      </c>
      <c r="E1597" t="s">
        <v>1158</v>
      </c>
      <c r="F1597" t="str">
        <f t="shared" si="194"/>
        <v>P RSV Pre-Existing Standard</v>
      </c>
      <c r="G1597" t="str">
        <f t="shared" si="195"/>
        <v>Specialty</v>
      </c>
      <c r="H1597" t="s">
        <v>955</v>
      </c>
      <c r="I1597" t="str">
        <f t="shared" si="196"/>
        <v>RETURN - 1st don of the week -STD</v>
      </c>
      <c r="J1597" t="s">
        <v>1113</v>
      </c>
      <c r="K1597" s="5">
        <v>55</v>
      </c>
      <c r="L1597" t="str">
        <f>Table_DataFromNL[[#This Row],[PROFILECODE]]&amp;"-"&amp;Table_DataFromNL[[#This Row],[RULENAME]]</f>
        <v>CP214-P RSV Pre-Existing Standard</v>
      </c>
      <c r="M1597" t="str">
        <f t="shared" si="197"/>
        <v>CP214-P RSV Pre-Existing Standard</v>
      </c>
      <c r="N1597" t="str">
        <f t="shared" si="198"/>
        <v>CP214-P RSV Pre-Existing Standard</v>
      </c>
    </row>
    <row r="1598" spans="1:14" hidden="1" x14ac:dyDescent="0.45">
      <c r="A1598" t="str">
        <f t="shared" si="199"/>
        <v>CP214-P VZV Standard</v>
      </c>
      <c r="B1598" t="s">
        <v>221</v>
      </c>
      <c r="C1598" t="str">
        <f t="shared" si="192"/>
        <v>Gainesville</v>
      </c>
      <c r="D1598" t="str">
        <f t="shared" si="193"/>
        <v>Y</v>
      </c>
      <c r="E1598" t="s">
        <v>1158</v>
      </c>
      <c r="F1598" t="str">
        <f t="shared" si="194"/>
        <v>P VZV Standard</v>
      </c>
      <c r="G1598" t="str">
        <f t="shared" si="195"/>
        <v>Specialty</v>
      </c>
      <c r="H1598" t="s">
        <v>971</v>
      </c>
      <c r="I1598" t="str">
        <f t="shared" si="196"/>
        <v>RETURN - 1st don of the week -STD</v>
      </c>
      <c r="J1598" t="s">
        <v>1113</v>
      </c>
      <c r="K1598" s="5">
        <v>65</v>
      </c>
      <c r="L1598" t="str">
        <f>Table_DataFromNL[[#This Row],[PROFILECODE]]&amp;"-"&amp;Table_DataFromNL[[#This Row],[RULENAME]]</f>
        <v>CP214-P VZV Standard</v>
      </c>
      <c r="M1598" t="str">
        <f t="shared" si="197"/>
        <v>CP214-P VZV Standard</v>
      </c>
      <c r="N1598" t="str">
        <f t="shared" si="198"/>
        <v>CP214-P VZV Standard</v>
      </c>
    </row>
    <row r="1599" spans="1:14" hidden="1" x14ac:dyDescent="0.45">
      <c r="A1599" t="str">
        <f t="shared" si="199"/>
        <v>CP214-P Vaccinia Standard</v>
      </c>
      <c r="B1599" t="s">
        <v>221</v>
      </c>
      <c r="C1599" t="str">
        <f t="shared" si="192"/>
        <v>Gainesville</v>
      </c>
      <c r="D1599" t="str">
        <f t="shared" si="193"/>
        <v>Y</v>
      </c>
      <c r="E1599" t="s">
        <v>1158</v>
      </c>
      <c r="F1599" t="str">
        <f t="shared" si="194"/>
        <v>P Vaccinia Standard</v>
      </c>
      <c r="G1599" t="str">
        <f t="shared" si="195"/>
        <v>Specialty</v>
      </c>
      <c r="H1599" t="s">
        <v>956</v>
      </c>
      <c r="I1599">
        <f t="shared" si="196"/>
        <v>0</v>
      </c>
      <c r="J1599" t="s">
        <v>1113</v>
      </c>
      <c r="K1599" s="5">
        <v>100</v>
      </c>
      <c r="L1599" t="str">
        <f>Table_DataFromNL[[#This Row],[PROFILECODE]]&amp;"-"&amp;Table_DataFromNL[[#This Row],[RULENAME]]</f>
        <v>CP214-P Vaccinia Standard</v>
      </c>
      <c r="M1599" t="str">
        <f t="shared" si="197"/>
        <v>CP214-P Vaccinia Standard</v>
      </c>
      <c r="N1599" t="str">
        <f t="shared" si="198"/>
        <v>CP214-P Vaccinia Standard</v>
      </c>
    </row>
    <row r="1600" spans="1:14" hidden="1" x14ac:dyDescent="0.45">
      <c r="A1600" t="str">
        <f t="shared" si="199"/>
        <v>CP214-PVZV Pre-Existing Standard</v>
      </c>
      <c r="B1600" t="s">
        <v>221</v>
      </c>
      <c r="C1600" t="str">
        <f t="shared" si="192"/>
        <v>Gainesville</v>
      </c>
      <c r="D1600" t="str">
        <f t="shared" si="193"/>
        <v>Y</v>
      </c>
      <c r="E1600" t="s">
        <v>1158</v>
      </c>
      <c r="F1600" t="str">
        <f t="shared" si="194"/>
        <v>PVZV Pre-Existing Standard</v>
      </c>
      <c r="G1600" t="str">
        <f t="shared" si="195"/>
        <v>Specialty</v>
      </c>
      <c r="H1600" t="s">
        <v>972</v>
      </c>
      <c r="I1600" t="str">
        <f t="shared" si="196"/>
        <v>RETURN - 1st don of the week -STD</v>
      </c>
      <c r="J1600" t="s">
        <v>1113</v>
      </c>
      <c r="K1600" s="5">
        <v>65</v>
      </c>
      <c r="L1600" t="str">
        <f>Table_DataFromNL[[#This Row],[PROFILECODE]]&amp;"-"&amp;Table_DataFromNL[[#This Row],[RULENAME]]</f>
        <v>CP214-PVZV Pre-Existing Standard</v>
      </c>
      <c r="M1600" t="str">
        <f t="shared" si="197"/>
        <v>CP214-PVZV Pre-Existing Standard</v>
      </c>
      <c r="N1600" t="str">
        <f t="shared" si="198"/>
        <v>CP214-PVZV Pre-Existing Standard</v>
      </c>
    </row>
    <row r="1601" spans="1:14" hidden="1" x14ac:dyDescent="0.45">
      <c r="A1601" t="str">
        <f t="shared" si="199"/>
        <v>CP215-1st Responder-Medical</v>
      </c>
      <c r="B1601" t="s">
        <v>291</v>
      </c>
      <c r="C1601" t="str">
        <f t="shared" si="192"/>
        <v>Gallup</v>
      </c>
      <c r="D1601" t="str">
        <f t="shared" si="193"/>
        <v>Y</v>
      </c>
      <c r="E1601" t="s">
        <v>1159</v>
      </c>
      <c r="F1601" t="str">
        <f t="shared" si="194"/>
        <v>1st Responder-Medical</v>
      </c>
      <c r="G1601">
        <f t="shared" si="195"/>
        <v>0</v>
      </c>
      <c r="H1601" t="s">
        <v>1053</v>
      </c>
      <c r="I1601">
        <f t="shared" si="196"/>
        <v>0</v>
      </c>
      <c r="J1601" t="s">
        <v>1054</v>
      </c>
      <c r="K1601" s="5">
        <v>5</v>
      </c>
      <c r="L1601" t="str">
        <f>Table_DataFromNL[[#This Row],[PROFILECODE]]&amp;"-"&amp;Table_DataFromNL[[#This Row],[RULENAME]]</f>
        <v>CP215-1st Responder-Medical</v>
      </c>
      <c r="M1601" t="e">
        <f t="shared" si="197"/>
        <v>#N/A</v>
      </c>
      <c r="N1601" t="e">
        <f t="shared" si="198"/>
        <v>#N/A</v>
      </c>
    </row>
    <row r="1602" spans="1:14" hidden="1" x14ac:dyDescent="0.45">
      <c r="A1602" t="str">
        <f t="shared" si="199"/>
        <v>CP215-2X Week P NORM KIG10_0</v>
      </c>
      <c r="B1602" t="s">
        <v>291</v>
      </c>
      <c r="C1602" t="str">
        <f t="shared" ref="C1602:C1665" si="200">VLOOKUP(B1602,CenterLU,2,FALSE)</f>
        <v>Gallup</v>
      </c>
      <c r="D1602" t="str">
        <f t="shared" ref="D1602:D1665" si="201">VLOOKUP(B1602,CenterLU,3,FALSE)</f>
        <v>Y</v>
      </c>
      <c r="E1602" t="s">
        <v>1159</v>
      </c>
      <c r="F1602" t="str">
        <f t="shared" ref="F1602:F1665" si="202">IF(VLOOKUP(H1602,RULENAMELU,3,FALSE)=0,H1602,VLOOKUP(H1602,RULENAMELU,3,FALSE))</f>
        <v>2X Week P NORM KIG10_0</v>
      </c>
      <c r="G1602" t="str">
        <f t="shared" ref="G1602:G1665" si="203">VLOOKUP(H1602,RULENAMELU,4,FALSE)</f>
        <v>Specialty</v>
      </c>
      <c r="H1602" t="s">
        <v>1001</v>
      </c>
      <c r="I1602" t="str">
        <f t="shared" ref="I1602:I1665" si="204">VLOOKUP(H1602,RULENAMELU,5,FALSE)</f>
        <v>RETURN - 2nd don of the week -BONUS</v>
      </c>
      <c r="J1602" t="s">
        <v>1054</v>
      </c>
      <c r="K1602" s="5">
        <v>10</v>
      </c>
      <c r="L1602" t="str">
        <f>Table_DataFromNL[[#This Row],[PROFILECODE]]&amp;"-"&amp;Table_DataFromNL[[#This Row],[RULENAME]]</f>
        <v>CP215-2X Week P NORM KIG10_0</v>
      </c>
      <c r="M1602" t="e">
        <f t="shared" ref="M1602:M1665" si="205">IFERROR(VLOOKUP(A1602,PaychangesLU,1,FALSE),VLOOKUP(A1602,SpecialtyCheckLU,1,FALSE))</f>
        <v>#N/A</v>
      </c>
      <c r="N1602" t="e">
        <f t="shared" ref="N1602:N1665" si="206">VLOOKUP(A1602,SpecialtyCheckLU,1,FALSE)</f>
        <v>#N/A</v>
      </c>
    </row>
    <row r="1603" spans="1:14" hidden="1" x14ac:dyDescent="0.45">
      <c r="A1603" t="str">
        <f t="shared" ref="A1603:A1666" si="207">B1603&amp;"-"&amp;F1603</f>
        <v>CP215-2X Week P RSV Pre-Existing</v>
      </c>
      <c r="B1603" t="s">
        <v>291</v>
      </c>
      <c r="C1603" t="str">
        <f t="shared" si="200"/>
        <v>Gallup</v>
      </c>
      <c r="D1603" t="str">
        <f t="shared" si="201"/>
        <v>Y</v>
      </c>
      <c r="E1603" t="s">
        <v>1159</v>
      </c>
      <c r="F1603" t="str">
        <f t="shared" si="202"/>
        <v>2X Week P RSV Pre-Existing</v>
      </c>
      <c r="G1603" t="str">
        <f t="shared" si="203"/>
        <v>Specialty</v>
      </c>
      <c r="H1603" t="s">
        <v>945</v>
      </c>
      <c r="I1603" t="str">
        <f t="shared" si="204"/>
        <v>RETURN - 2nd don of the week -BONUS</v>
      </c>
      <c r="J1603" t="s">
        <v>1054</v>
      </c>
      <c r="K1603" s="5">
        <v>10</v>
      </c>
      <c r="L1603" t="str">
        <f>Table_DataFromNL[[#This Row],[PROFILECODE]]&amp;"-"&amp;Table_DataFromNL[[#This Row],[RULENAME]]</f>
        <v>CP215-2X Week P RSV Pre-Existing</v>
      </c>
      <c r="M1603" t="str">
        <f t="shared" si="205"/>
        <v>CP215-2X Week P RSV Pre-Existing</v>
      </c>
      <c r="N1603" t="str">
        <f t="shared" si="206"/>
        <v>CP215-2X Week P RSV Pre-Existing</v>
      </c>
    </row>
    <row r="1604" spans="1:14" hidden="1" x14ac:dyDescent="0.45">
      <c r="A1604" t="str">
        <f t="shared" si="207"/>
        <v>CP215-RETURN - 5th don of the month -BONUS</v>
      </c>
      <c r="B1604" t="s">
        <v>291</v>
      </c>
      <c r="C1604" t="str">
        <f t="shared" si="200"/>
        <v>Gallup</v>
      </c>
      <c r="D1604" t="str">
        <f t="shared" si="201"/>
        <v>Y</v>
      </c>
      <c r="E1604" t="s">
        <v>1159</v>
      </c>
      <c r="F1604" t="str">
        <f t="shared" si="202"/>
        <v>RETURN - 5th don of the month -BONUS</v>
      </c>
      <c r="G1604" t="str">
        <f t="shared" si="203"/>
        <v>Marketing</v>
      </c>
      <c r="H1604" t="s">
        <v>1057</v>
      </c>
      <c r="I1604">
        <f t="shared" si="204"/>
        <v>27</v>
      </c>
      <c r="J1604" t="s">
        <v>1054</v>
      </c>
      <c r="K1604" s="5">
        <v>20</v>
      </c>
      <c r="L1604" t="str">
        <f>Table_DataFromNL[[#This Row],[PROFILECODE]]&amp;"-"&amp;Table_DataFromNL[[#This Row],[RULENAME]]</f>
        <v>CP215-5X Month</v>
      </c>
      <c r="M1604" t="str">
        <f t="shared" si="205"/>
        <v>CP215-RETURN - 5th don of the month -BONUS</v>
      </c>
      <c r="N1604" t="e">
        <f t="shared" si="206"/>
        <v>#N/A</v>
      </c>
    </row>
    <row r="1605" spans="1:14" hidden="1" x14ac:dyDescent="0.45">
      <c r="A1605" t="str">
        <f t="shared" si="207"/>
        <v>CP215-RETURN - 6th don of the month -BONUS</v>
      </c>
      <c r="B1605" t="s">
        <v>291</v>
      </c>
      <c r="C1605" t="str">
        <f t="shared" si="200"/>
        <v>Gallup</v>
      </c>
      <c r="D1605" t="str">
        <f t="shared" si="201"/>
        <v>Y</v>
      </c>
      <c r="E1605" t="s">
        <v>1159</v>
      </c>
      <c r="F1605" t="str">
        <f t="shared" si="202"/>
        <v>RETURN - 6th don of the month -BONUS</v>
      </c>
      <c r="G1605" t="str">
        <f t="shared" si="203"/>
        <v>Marketing</v>
      </c>
      <c r="H1605" t="s">
        <v>1058</v>
      </c>
      <c r="I1605">
        <f t="shared" si="204"/>
        <v>28</v>
      </c>
      <c r="J1605" t="s">
        <v>1054</v>
      </c>
      <c r="K1605" s="5">
        <v>20</v>
      </c>
      <c r="L1605" t="str">
        <f>Table_DataFromNL[[#This Row],[PROFILECODE]]&amp;"-"&amp;Table_DataFromNL[[#This Row],[RULENAME]]</f>
        <v>CP215-6X Month</v>
      </c>
      <c r="M1605" t="str">
        <f t="shared" si="205"/>
        <v>CP215-RETURN - 6th don of the month -BONUS</v>
      </c>
      <c r="N1605" t="e">
        <f t="shared" si="206"/>
        <v>#N/A</v>
      </c>
    </row>
    <row r="1606" spans="1:14" hidden="1" x14ac:dyDescent="0.45">
      <c r="A1606" t="str">
        <f t="shared" si="207"/>
        <v>CP215-College ID Standard Bonus</v>
      </c>
      <c r="B1606" t="s">
        <v>291</v>
      </c>
      <c r="C1606" t="str">
        <f t="shared" si="200"/>
        <v>Gallup</v>
      </c>
      <c r="D1606" t="str">
        <f t="shared" si="201"/>
        <v>Y</v>
      </c>
      <c r="E1606" t="s">
        <v>1159</v>
      </c>
      <c r="F1606" t="str">
        <f t="shared" si="202"/>
        <v>College ID Standard Bonus</v>
      </c>
      <c r="G1606">
        <f t="shared" si="203"/>
        <v>0</v>
      </c>
      <c r="H1606" t="s">
        <v>1062</v>
      </c>
      <c r="I1606">
        <f t="shared" si="204"/>
        <v>0</v>
      </c>
      <c r="J1606" t="s">
        <v>1054</v>
      </c>
      <c r="K1606" s="5">
        <v>5</v>
      </c>
      <c r="L1606" t="str">
        <f>Table_DataFromNL[[#This Row],[PROFILECODE]]&amp;"-"&amp;Table_DataFromNL[[#This Row],[RULENAME]]</f>
        <v>CP215-College ID Standard Bonus</v>
      </c>
      <c r="M1606" t="e">
        <f t="shared" si="205"/>
        <v>#N/A</v>
      </c>
      <c r="N1606" t="e">
        <f t="shared" si="206"/>
        <v>#N/A</v>
      </c>
    </row>
    <row r="1607" spans="1:14" hidden="1" x14ac:dyDescent="0.45">
      <c r="A1607" t="str">
        <f t="shared" si="207"/>
        <v>CP215-Employee Donor</v>
      </c>
      <c r="B1607" t="s">
        <v>291</v>
      </c>
      <c r="C1607" t="str">
        <f t="shared" si="200"/>
        <v>Gallup</v>
      </c>
      <c r="D1607" t="str">
        <f t="shared" si="201"/>
        <v>Y</v>
      </c>
      <c r="E1607" t="s">
        <v>1159</v>
      </c>
      <c r="F1607" t="str">
        <f t="shared" si="202"/>
        <v>Employee Donor</v>
      </c>
      <c r="G1607">
        <f t="shared" si="203"/>
        <v>0</v>
      </c>
      <c r="H1607" t="s">
        <v>1063</v>
      </c>
      <c r="I1607">
        <f t="shared" si="204"/>
        <v>0</v>
      </c>
      <c r="J1607" t="s">
        <v>1054</v>
      </c>
      <c r="K1607" s="5">
        <v>90</v>
      </c>
      <c r="L1607" t="str">
        <f>Table_DataFromNL[[#This Row],[PROFILECODE]]&amp;"-"&amp;Table_DataFromNL[[#This Row],[RULENAME]]</f>
        <v>CP215-Employee Donor</v>
      </c>
      <c r="M1607" t="e">
        <f t="shared" si="205"/>
        <v>#N/A</v>
      </c>
      <c r="N1607" t="e">
        <f t="shared" si="206"/>
        <v>#N/A</v>
      </c>
    </row>
    <row r="1608" spans="1:14" hidden="1" x14ac:dyDescent="0.45">
      <c r="A1608" t="str">
        <f t="shared" si="207"/>
        <v>CP215-Military ID</v>
      </c>
      <c r="B1608" t="s">
        <v>291</v>
      </c>
      <c r="C1608" t="str">
        <f t="shared" si="200"/>
        <v>Gallup</v>
      </c>
      <c r="D1608" t="str">
        <f t="shared" si="201"/>
        <v>Y</v>
      </c>
      <c r="E1608" t="s">
        <v>1159</v>
      </c>
      <c r="F1608" t="str">
        <f t="shared" si="202"/>
        <v>Military ID</v>
      </c>
      <c r="G1608">
        <f t="shared" si="203"/>
        <v>0</v>
      </c>
      <c r="H1608" t="s">
        <v>1064</v>
      </c>
      <c r="I1608">
        <f t="shared" si="204"/>
        <v>0</v>
      </c>
      <c r="J1608" t="s">
        <v>1054</v>
      </c>
      <c r="K1608" s="5">
        <v>5</v>
      </c>
      <c r="L1608" t="str">
        <f>Table_DataFromNL[[#This Row],[PROFILECODE]]&amp;"-"&amp;Table_DataFromNL[[#This Row],[RULENAME]]</f>
        <v>CP215-Military ID</v>
      </c>
      <c r="M1608" t="e">
        <f t="shared" si="205"/>
        <v>#N/A</v>
      </c>
      <c r="N1608" t="e">
        <f t="shared" si="206"/>
        <v>#N/A</v>
      </c>
    </row>
    <row r="1609" spans="1:14" hidden="1" x14ac:dyDescent="0.45">
      <c r="A1609" t="str">
        <f t="shared" si="207"/>
        <v>CP215-NEW DONOR -1st</v>
      </c>
      <c r="B1609" t="s">
        <v>291</v>
      </c>
      <c r="C1609" t="str">
        <f t="shared" si="200"/>
        <v>Gallup</v>
      </c>
      <c r="D1609" t="str">
        <f t="shared" si="201"/>
        <v>Y</v>
      </c>
      <c r="E1609" t="s">
        <v>1159</v>
      </c>
      <c r="F1609" t="str">
        <f t="shared" si="202"/>
        <v>NEW DONOR -1st</v>
      </c>
      <c r="G1609" t="str">
        <f t="shared" si="203"/>
        <v>Marketing</v>
      </c>
      <c r="H1609" t="s">
        <v>1065</v>
      </c>
      <c r="I1609">
        <f t="shared" si="204"/>
        <v>1</v>
      </c>
      <c r="J1609" t="s">
        <v>1054</v>
      </c>
      <c r="K1609" s="5">
        <v>100</v>
      </c>
      <c r="L1609" t="str">
        <f>Table_DataFromNL[[#This Row],[PROFILECODE]]&amp;"-"&amp;Table_DataFromNL[[#This Row],[RULENAME]]</f>
        <v>CP215-New Donor 1st Visit-Bonus</v>
      </c>
      <c r="M1609" t="str">
        <f t="shared" si="205"/>
        <v>CP215-NEW DONOR -1st</v>
      </c>
      <c r="N1609" t="e">
        <f t="shared" si="206"/>
        <v>#N/A</v>
      </c>
    </row>
    <row r="1610" spans="1:14" hidden="1" x14ac:dyDescent="0.45">
      <c r="A1610" t="str">
        <f t="shared" si="207"/>
        <v>CP215-NEW DONOR -2nd</v>
      </c>
      <c r="B1610" t="s">
        <v>291</v>
      </c>
      <c r="C1610" t="str">
        <f t="shared" si="200"/>
        <v>Gallup</v>
      </c>
      <c r="D1610" t="str">
        <f t="shared" si="201"/>
        <v>Y</v>
      </c>
      <c r="E1610" t="s">
        <v>1159</v>
      </c>
      <c r="F1610" t="str">
        <f t="shared" si="202"/>
        <v>NEW DONOR -2nd</v>
      </c>
      <c r="G1610" t="str">
        <f t="shared" si="203"/>
        <v>Marketing</v>
      </c>
      <c r="H1610" t="s">
        <v>1066</v>
      </c>
      <c r="I1610">
        <f t="shared" si="204"/>
        <v>2</v>
      </c>
      <c r="J1610" t="s">
        <v>1054</v>
      </c>
      <c r="K1610" s="5">
        <v>100</v>
      </c>
      <c r="L1610" t="str">
        <f>Table_DataFromNL[[#This Row],[PROFILECODE]]&amp;"-"&amp;Table_DataFromNL[[#This Row],[RULENAME]]</f>
        <v>CP215-New Donor 2nd Visit-Bonus</v>
      </c>
      <c r="M1610" t="str">
        <f t="shared" si="205"/>
        <v>CP215-NEW DONOR -2nd</v>
      </c>
      <c r="N1610" t="e">
        <f t="shared" si="206"/>
        <v>#N/A</v>
      </c>
    </row>
    <row r="1611" spans="1:14" hidden="1" x14ac:dyDescent="0.45">
      <c r="A1611" t="str">
        <f t="shared" si="207"/>
        <v>CP215-NEW DONOR -3rd</v>
      </c>
      <c r="B1611" t="s">
        <v>291</v>
      </c>
      <c r="C1611" t="str">
        <f t="shared" si="200"/>
        <v>Gallup</v>
      </c>
      <c r="D1611" t="str">
        <f t="shared" si="201"/>
        <v>Y</v>
      </c>
      <c r="E1611" t="s">
        <v>1159</v>
      </c>
      <c r="F1611" t="str">
        <f t="shared" si="202"/>
        <v>NEW DONOR -3rd</v>
      </c>
      <c r="G1611" t="str">
        <f t="shared" si="203"/>
        <v>Marketing</v>
      </c>
      <c r="H1611" t="s">
        <v>1067</v>
      </c>
      <c r="I1611">
        <f t="shared" si="204"/>
        <v>3</v>
      </c>
      <c r="J1611" t="s">
        <v>1054</v>
      </c>
      <c r="K1611" s="5">
        <v>100</v>
      </c>
      <c r="L1611" t="str">
        <f>Table_DataFromNL[[#This Row],[PROFILECODE]]&amp;"-"&amp;Table_DataFromNL[[#This Row],[RULENAME]]</f>
        <v>CP215-New Donor 3rd Visit-Bonus</v>
      </c>
      <c r="M1611" t="str">
        <f t="shared" si="205"/>
        <v>CP215-NEW DONOR -3rd</v>
      </c>
      <c r="N1611" t="e">
        <f t="shared" si="206"/>
        <v>#N/A</v>
      </c>
    </row>
    <row r="1612" spans="1:14" hidden="1" x14ac:dyDescent="0.45">
      <c r="A1612" t="str">
        <f t="shared" si="207"/>
        <v>CP215-NEW DONOR -4th</v>
      </c>
      <c r="B1612" t="s">
        <v>291</v>
      </c>
      <c r="C1612" t="str">
        <f t="shared" si="200"/>
        <v>Gallup</v>
      </c>
      <c r="D1612" t="str">
        <f t="shared" si="201"/>
        <v>Y</v>
      </c>
      <c r="E1612" t="s">
        <v>1159</v>
      </c>
      <c r="F1612" t="str">
        <f t="shared" si="202"/>
        <v>NEW DONOR -4th</v>
      </c>
      <c r="G1612" t="str">
        <f t="shared" si="203"/>
        <v>Marketing</v>
      </c>
      <c r="H1612" t="s">
        <v>1068</v>
      </c>
      <c r="I1612">
        <f t="shared" si="204"/>
        <v>4</v>
      </c>
      <c r="J1612" t="s">
        <v>1054</v>
      </c>
      <c r="K1612" s="5">
        <v>100</v>
      </c>
      <c r="L1612" t="str">
        <f>Table_DataFromNL[[#This Row],[PROFILECODE]]&amp;"-"&amp;Table_DataFromNL[[#This Row],[RULENAME]]</f>
        <v>CP215-New Donor 4th Visit-Bonus</v>
      </c>
      <c r="M1612" t="str">
        <f t="shared" si="205"/>
        <v>CP215-NEW DONOR -4th</v>
      </c>
      <c r="N1612" t="e">
        <f t="shared" si="206"/>
        <v>#N/A</v>
      </c>
    </row>
    <row r="1613" spans="1:14" hidden="1" x14ac:dyDescent="0.45">
      <c r="A1613" t="str">
        <f t="shared" si="207"/>
        <v>CP215-NEW DONOR -5th</v>
      </c>
      <c r="B1613" t="s">
        <v>291</v>
      </c>
      <c r="C1613" t="str">
        <f t="shared" si="200"/>
        <v>Gallup</v>
      </c>
      <c r="D1613" t="str">
        <f t="shared" si="201"/>
        <v>Y</v>
      </c>
      <c r="E1613" t="s">
        <v>1159</v>
      </c>
      <c r="F1613" t="str">
        <f t="shared" si="202"/>
        <v>NEW DONOR -5th</v>
      </c>
      <c r="G1613" t="str">
        <f t="shared" si="203"/>
        <v>Marketing</v>
      </c>
      <c r="H1613" t="s">
        <v>1069</v>
      </c>
      <c r="I1613">
        <f t="shared" si="204"/>
        <v>5</v>
      </c>
      <c r="J1613" t="s">
        <v>1054</v>
      </c>
      <c r="K1613" s="5">
        <v>51</v>
      </c>
      <c r="L1613" t="str">
        <f>Table_DataFromNL[[#This Row],[PROFILECODE]]&amp;"-"&amp;Table_DataFromNL[[#This Row],[RULENAME]]</f>
        <v>CP215-New Donor 5th Visit-Bonus</v>
      </c>
      <c r="M1613" t="str">
        <f t="shared" si="205"/>
        <v>CP215-NEW DONOR -5th</v>
      </c>
      <c r="N1613" t="e">
        <f t="shared" si="206"/>
        <v>#N/A</v>
      </c>
    </row>
    <row r="1614" spans="1:14" hidden="1" x14ac:dyDescent="0.45">
      <c r="A1614" t="str">
        <f t="shared" si="207"/>
        <v>CP215-NEW DONOR -6th</v>
      </c>
      <c r="B1614" t="s">
        <v>291</v>
      </c>
      <c r="C1614" t="str">
        <f t="shared" si="200"/>
        <v>Gallup</v>
      </c>
      <c r="D1614" t="str">
        <f t="shared" si="201"/>
        <v>Y</v>
      </c>
      <c r="E1614" t="s">
        <v>1159</v>
      </c>
      <c r="F1614" t="str">
        <f t="shared" si="202"/>
        <v>NEW DONOR -6th</v>
      </c>
      <c r="G1614" t="str">
        <f t="shared" si="203"/>
        <v>Marketing</v>
      </c>
      <c r="H1614" t="s">
        <v>1070</v>
      </c>
      <c r="I1614">
        <f t="shared" si="204"/>
        <v>6</v>
      </c>
      <c r="J1614" t="s">
        <v>1054</v>
      </c>
      <c r="K1614" s="5">
        <v>51</v>
      </c>
      <c r="L1614" t="str">
        <f>Table_DataFromNL[[#This Row],[PROFILECODE]]&amp;"-"&amp;Table_DataFromNL[[#This Row],[RULENAME]]</f>
        <v>CP215-New Donor 6th Visit-Bonus</v>
      </c>
      <c r="M1614" t="str">
        <f t="shared" si="205"/>
        <v>CP215-NEW DONOR -6th</v>
      </c>
      <c r="N1614" t="e">
        <f t="shared" si="206"/>
        <v>#N/A</v>
      </c>
    </row>
    <row r="1615" spans="1:14" hidden="1" x14ac:dyDescent="0.45">
      <c r="A1615" t="str">
        <f t="shared" si="207"/>
        <v>CP215-NEW DONOR -7th</v>
      </c>
      <c r="B1615" t="s">
        <v>291</v>
      </c>
      <c r="C1615" t="str">
        <f t="shared" si="200"/>
        <v>Gallup</v>
      </c>
      <c r="D1615" t="str">
        <f t="shared" si="201"/>
        <v>Y</v>
      </c>
      <c r="E1615" t="s">
        <v>1159</v>
      </c>
      <c r="F1615" t="str">
        <f t="shared" si="202"/>
        <v>NEW DONOR -7th</v>
      </c>
      <c r="G1615" t="str">
        <f t="shared" si="203"/>
        <v>Marketing</v>
      </c>
      <c r="H1615" t="s">
        <v>1071</v>
      </c>
      <c r="I1615">
        <f t="shared" si="204"/>
        <v>7</v>
      </c>
      <c r="J1615" t="s">
        <v>1054</v>
      </c>
      <c r="K1615" s="5">
        <v>51</v>
      </c>
      <c r="L1615" t="str">
        <f>Table_DataFromNL[[#This Row],[PROFILECODE]]&amp;"-"&amp;Table_DataFromNL[[#This Row],[RULENAME]]</f>
        <v>CP215-New Donor 7th Visit-Bonus</v>
      </c>
      <c r="M1615" t="str">
        <f t="shared" si="205"/>
        <v>CP215-NEW DONOR -7th</v>
      </c>
      <c r="N1615" t="e">
        <f t="shared" si="206"/>
        <v>#N/A</v>
      </c>
    </row>
    <row r="1616" spans="1:14" hidden="1" x14ac:dyDescent="0.45">
      <c r="A1616" t="str">
        <f t="shared" si="207"/>
        <v>CP215-NEW DONOR -8th</v>
      </c>
      <c r="B1616" t="s">
        <v>291</v>
      </c>
      <c r="C1616" t="str">
        <f t="shared" si="200"/>
        <v>Gallup</v>
      </c>
      <c r="D1616" t="str">
        <f t="shared" si="201"/>
        <v>Y</v>
      </c>
      <c r="E1616" t="s">
        <v>1159</v>
      </c>
      <c r="F1616" t="str">
        <f t="shared" si="202"/>
        <v>NEW DONOR -8th</v>
      </c>
      <c r="G1616" t="str">
        <f t="shared" si="203"/>
        <v>Marketing</v>
      </c>
      <c r="H1616" t="s">
        <v>1072</v>
      </c>
      <c r="I1616">
        <f t="shared" si="204"/>
        <v>8</v>
      </c>
      <c r="J1616" t="s">
        <v>1054</v>
      </c>
      <c r="K1616" s="5">
        <v>51</v>
      </c>
      <c r="L1616" t="str">
        <f>Table_DataFromNL[[#This Row],[PROFILECODE]]&amp;"-"&amp;Table_DataFromNL[[#This Row],[RULENAME]]</f>
        <v>CP215-New Donor 8th Visit-Bonus</v>
      </c>
      <c r="M1616" t="str">
        <f t="shared" si="205"/>
        <v>CP215-NEW DONOR -8th</v>
      </c>
      <c r="N1616" t="e">
        <f t="shared" si="206"/>
        <v>#N/A</v>
      </c>
    </row>
    <row r="1617" spans="1:14" hidden="1" x14ac:dyDescent="0.45">
      <c r="A1617" t="str">
        <f t="shared" si="207"/>
        <v>CP215-Vaccinia - 1st Donation</v>
      </c>
      <c r="B1617" t="s">
        <v>291</v>
      </c>
      <c r="C1617" t="str">
        <f t="shared" si="200"/>
        <v>Gallup</v>
      </c>
      <c r="D1617" t="str">
        <f t="shared" si="201"/>
        <v>Y</v>
      </c>
      <c r="E1617" t="s">
        <v>1159</v>
      </c>
      <c r="F1617" t="str">
        <f t="shared" si="202"/>
        <v>Vaccinia - 1st Donation</v>
      </c>
      <c r="G1617" t="str">
        <f t="shared" si="203"/>
        <v>Specialty</v>
      </c>
      <c r="H1617" t="s">
        <v>957</v>
      </c>
      <c r="I1617">
        <f t="shared" si="204"/>
        <v>0</v>
      </c>
      <c r="J1617" t="s">
        <v>1054</v>
      </c>
      <c r="K1617" s="5">
        <v>150</v>
      </c>
      <c r="L1617" t="str">
        <f>Table_DataFromNL[[#This Row],[PROFILECODE]]&amp;"-"&amp;Table_DataFromNL[[#This Row],[RULENAME]]</f>
        <v>CP215-Vaccinia - 1st Donation</v>
      </c>
      <c r="M1617" t="str">
        <f t="shared" si="205"/>
        <v>CP215-Vaccinia - 1st Donation</v>
      </c>
      <c r="N1617" t="str">
        <f t="shared" si="206"/>
        <v>CP215-Vaccinia - 1st Donation</v>
      </c>
    </row>
    <row r="1618" spans="1:14" hidden="1" x14ac:dyDescent="0.45">
      <c r="A1618" t="str">
        <f t="shared" si="207"/>
        <v>CP215-Vaccinia - 2nd Donation</v>
      </c>
      <c r="B1618" t="s">
        <v>291</v>
      </c>
      <c r="C1618" t="str">
        <f t="shared" si="200"/>
        <v>Gallup</v>
      </c>
      <c r="D1618" t="str">
        <f t="shared" si="201"/>
        <v>Y</v>
      </c>
      <c r="E1618" t="s">
        <v>1159</v>
      </c>
      <c r="F1618" t="str">
        <f t="shared" si="202"/>
        <v>Vaccinia - 2nd Donation</v>
      </c>
      <c r="G1618" t="str">
        <f t="shared" si="203"/>
        <v>Specialty</v>
      </c>
      <c r="H1618" t="s">
        <v>958</v>
      </c>
      <c r="I1618">
        <f t="shared" si="204"/>
        <v>0</v>
      </c>
      <c r="J1618" t="s">
        <v>1054</v>
      </c>
      <c r="K1618" s="5">
        <v>250</v>
      </c>
      <c r="L1618" t="str">
        <f>Table_DataFromNL[[#This Row],[PROFILECODE]]&amp;"-"&amp;Table_DataFromNL[[#This Row],[RULENAME]]</f>
        <v>CP215-Vaccinia - 2nd Donation</v>
      </c>
      <c r="M1618" t="str">
        <f t="shared" si="205"/>
        <v>CP215-Vaccinia - 2nd Donation</v>
      </c>
      <c r="N1618" t="str">
        <f t="shared" si="206"/>
        <v>CP215-Vaccinia - 2nd Donation</v>
      </c>
    </row>
    <row r="1619" spans="1:14" hidden="1" x14ac:dyDescent="0.45">
      <c r="A1619" t="str">
        <f t="shared" si="207"/>
        <v>CP215-Vaccinia - 3rd Donation</v>
      </c>
      <c r="B1619" t="s">
        <v>291</v>
      </c>
      <c r="C1619" t="str">
        <f t="shared" si="200"/>
        <v>Gallup</v>
      </c>
      <c r="D1619" t="str">
        <f t="shared" si="201"/>
        <v>Y</v>
      </c>
      <c r="E1619" t="s">
        <v>1159</v>
      </c>
      <c r="F1619" t="str">
        <f t="shared" si="202"/>
        <v>Vaccinia - 3rd Donation</v>
      </c>
      <c r="G1619" t="str">
        <f t="shared" si="203"/>
        <v>Specialty</v>
      </c>
      <c r="H1619" t="s">
        <v>959</v>
      </c>
      <c r="I1619">
        <f t="shared" si="204"/>
        <v>0</v>
      </c>
      <c r="J1619" t="s">
        <v>1054</v>
      </c>
      <c r="K1619" s="5">
        <v>300</v>
      </c>
      <c r="L1619" t="str">
        <f>Table_DataFromNL[[#This Row],[PROFILECODE]]&amp;"-"&amp;Table_DataFromNL[[#This Row],[RULENAME]]</f>
        <v>CP215-Vaccinia - 3rd Donation</v>
      </c>
      <c r="M1619" t="str">
        <f t="shared" si="205"/>
        <v>CP215-Vaccinia - 3rd Donation</v>
      </c>
      <c r="N1619" t="str">
        <f t="shared" si="206"/>
        <v>CP215-Vaccinia - 3rd Donation</v>
      </c>
    </row>
    <row r="1620" spans="1:14" hidden="1" x14ac:dyDescent="0.45">
      <c r="A1620" t="str">
        <f t="shared" si="207"/>
        <v>CP215-Vaccinia - 4th Donation</v>
      </c>
      <c r="B1620" t="s">
        <v>291</v>
      </c>
      <c r="C1620" t="str">
        <f t="shared" si="200"/>
        <v>Gallup</v>
      </c>
      <c r="D1620" t="str">
        <f t="shared" si="201"/>
        <v>Y</v>
      </c>
      <c r="E1620" t="s">
        <v>1159</v>
      </c>
      <c r="F1620" t="str">
        <f t="shared" si="202"/>
        <v>Vaccinia - 4th Donation</v>
      </c>
      <c r="G1620" t="str">
        <f t="shared" si="203"/>
        <v>Specialty</v>
      </c>
      <c r="H1620" t="s">
        <v>960</v>
      </c>
      <c r="I1620">
        <f t="shared" si="204"/>
        <v>0</v>
      </c>
      <c r="J1620" t="s">
        <v>1054</v>
      </c>
      <c r="K1620" s="5">
        <v>300</v>
      </c>
      <c r="L1620" t="str">
        <f>Table_DataFromNL[[#This Row],[PROFILECODE]]&amp;"-"&amp;Table_DataFromNL[[#This Row],[RULENAME]]</f>
        <v>CP215-Vaccinia - 4th Donation</v>
      </c>
      <c r="M1620" t="str">
        <f t="shared" si="205"/>
        <v>CP215-Vaccinia - 4th Donation</v>
      </c>
      <c r="N1620" t="str">
        <f t="shared" si="206"/>
        <v>CP215-Vaccinia - 4th Donation</v>
      </c>
    </row>
    <row r="1621" spans="1:14" hidden="1" x14ac:dyDescent="0.45">
      <c r="A1621" t="str">
        <f t="shared" si="207"/>
        <v>CP215-1B_KEDLeague_Promo_5USD</v>
      </c>
      <c r="B1621" t="s">
        <v>291</v>
      </c>
      <c r="C1621" t="str">
        <f t="shared" si="200"/>
        <v>Gallup</v>
      </c>
      <c r="D1621" t="str">
        <f t="shared" si="201"/>
        <v>Y</v>
      </c>
      <c r="E1621" t="s">
        <v>1159</v>
      </c>
      <c r="F1621" t="str">
        <f t="shared" si="202"/>
        <v>1B_KEDLeague_Promo_5USD</v>
      </c>
      <c r="G1621">
        <f t="shared" si="203"/>
        <v>0</v>
      </c>
      <c r="H1621" t="s">
        <v>1073</v>
      </c>
      <c r="I1621">
        <f t="shared" si="204"/>
        <v>0</v>
      </c>
      <c r="J1621" t="s">
        <v>1074</v>
      </c>
      <c r="K1621" s="5">
        <v>5</v>
      </c>
      <c r="L1621" t="str">
        <f>Table_DataFromNL[[#This Row],[PROFILECODE]]&amp;"-"&amp;Table_DataFromNL[[#This Row],[RULENAME]]</f>
        <v>CP215-1B_KEDLeague_Promo_5USD</v>
      </c>
      <c r="M1621" t="e">
        <f t="shared" si="205"/>
        <v>#N/A</v>
      </c>
      <c r="N1621" t="e">
        <f t="shared" si="206"/>
        <v>#N/A</v>
      </c>
    </row>
    <row r="1622" spans="1:14" hidden="1" x14ac:dyDescent="0.45">
      <c r="A1622" t="str">
        <f t="shared" si="207"/>
        <v>CP215-CALL_10</v>
      </c>
      <c r="B1622" t="s">
        <v>291</v>
      </c>
      <c r="C1622" t="str">
        <f t="shared" si="200"/>
        <v>Gallup</v>
      </c>
      <c r="D1622" t="str">
        <f t="shared" si="201"/>
        <v>Y</v>
      </c>
      <c r="E1622" t="s">
        <v>1159</v>
      </c>
      <c r="F1622" t="str">
        <f t="shared" si="202"/>
        <v>CALL_10</v>
      </c>
      <c r="G1622">
        <f t="shared" si="203"/>
        <v>0</v>
      </c>
      <c r="H1622" t="s">
        <v>1075</v>
      </c>
      <c r="I1622">
        <f t="shared" si="204"/>
        <v>0</v>
      </c>
      <c r="J1622" t="s">
        <v>1074</v>
      </c>
      <c r="K1622" s="5">
        <v>10</v>
      </c>
      <c r="L1622" t="str">
        <f>Table_DataFromNL[[#This Row],[PROFILECODE]]&amp;"-"&amp;Table_DataFromNL[[#This Row],[RULENAME]]</f>
        <v>CP215-CALL_10</v>
      </c>
      <c r="M1622" t="e">
        <f t="shared" si="205"/>
        <v>#N/A</v>
      </c>
      <c r="N1622" t="e">
        <f t="shared" si="206"/>
        <v>#N/A</v>
      </c>
    </row>
    <row r="1623" spans="1:14" hidden="1" x14ac:dyDescent="0.45">
      <c r="A1623" t="str">
        <f t="shared" si="207"/>
        <v>CP215-CALL_15</v>
      </c>
      <c r="B1623" t="s">
        <v>291</v>
      </c>
      <c r="C1623" t="str">
        <f t="shared" si="200"/>
        <v>Gallup</v>
      </c>
      <c r="D1623" t="str">
        <f t="shared" si="201"/>
        <v>Y</v>
      </c>
      <c r="E1623" t="s">
        <v>1159</v>
      </c>
      <c r="F1623" t="str">
        <f t="shared" si="202"/>
        <v>CALL_15</v>
      </c>
      <c r="G1623">
        <f t="shared" si="203"/>
        <v>0</v>
      </c>
      <c r="H1623" t="s">
        <v>1076</v>
      </c>
      <c r="I1623">
        <f t="shared" si="204"/>
        <v>0</v>
      </c>
      <c r="J1623" t="s">
        <v>1074</v>
      </c>
      <c r="K1623" s="5">
        <v>15</v>
      </c>
      <c r="L1623" t="str">
        <f>Table_DataFromNL[[#This Row],[PROFILECODE]]&amp;"-"&amp;Table_DataFromNL[[#This Row],[RULENAME]]</f>
        <v>CP215-CALL_15</v>
      </c>
      <c r="M1623" t="e">
        <f t="shared" si="205"/>
        <v>#N/A</v>
      </c>
      <c r="N1623" t="e">
        <f t="shared" si="206"/>
        <v>#N/A</v>
      </c>
    </row>
    <row r="1624" spans="1:14" hidden="1" x14ac:dyDescent="0.45">
      <c r="A1624" t="str">
        <f t="shared" si="207"/>
        <v>CP215-CALL_25</v>
      </c>
      <c r="B1624" t="s">
        <v>291</v>
      </c>
      <c r="C1624" t="str">
        <f t="shared" si="200"/>
        <v>Gallup</v>
      </c>
      <c r="D1624" t="str">
        <f t="shared" si="201"/>
        <v>Y</v>
      </c>
      <c r="E1624" t="s">
        <v>1159</v>
      </c>
      <c r="F1624" t="str">
        <f t="shared" si="202"/>
        <v>CALL_25</v>
      </c>
      <c r="G1624">
        <f t="shared" si="203"/>
        <v>0</v>
      </c>
      <c r="H1624" t="s">
        <v>1077</v>
      </c>
      <c r="I1624">
        <f t="shared" si="204"/>
        <v>0</v>
      </c>
      <c r="J1624" t="s">
        <v>1074</v>
      </c>
      <c r="K1624" s="5">
        <v>25</v>
      </c>
      <c r="L1624" t="str">
        <f>Table_DataFromNL[[#This Row],[PROFILECODE]]&amp;"-"&amp;Table_DataFromNL[[#This Row],[RULENAME]]</f>
        <v>CP215-CALL_25</v>
      </c>
      <c r="M1624" t="e">
        <f t="shared" si="205"/>
        <v>#N/A</v>
      </c>
      <c r="N1624" t="e">
        <f t="shared" si="206"/>
        <v>#N/A</v>
      </c>
    </row>
    <row r="1625" spans="1:14" hidden="1" x14ac:dyDescent="0.45">
      <c r="A1625" t="str">
        <f t="shared" si="207"/>
        <v>CP215-CALL_5</v>
      </c>
      <c r="B1625" t="s">
        <v>291</v>
      </c>
      <c r="C1625" t="str">
        <f t="shared" si="200"/>
        <v>Gallup</v>
      </c>
      <c r="D1625" t="str">
        <f t="shared" si="201"/>
        <v>Y</v>
      </c>
      <c r="E1625" t="s">
        <v>1159</v>
      </c>
      <c r="F1625" t="str">
        <f t="shared" si="202"/>
        <v>CALL_5</v>
      </c>
      <c r="G1625">
        <f t="shared" si="203"/>
        <v>0</v>
      </c>
      <c r="H1625" t="s">
        <v>1078</v>
      </c>
      <c r="I1625">
        <f t="shared" si="204"/>
        <v>0</v>
      </c>
      <c r="J1625" t="s">
        <v>1074</v>
      </c>
      <c r="K1625" s="5">
        <v>5</v>
      </c>
      <c r="L1625" t="str">
        <f>Table_DataFromNL[[#This Row],[PROFILECODE]]&amp;"-"&amp;Table_DataFromNL[[#This Row],[RULENAME]]</f>
        <v>CP215-CALL_5</v>
      </c>
      <c r="M1625" t="e">
        <f t="shared" si="205"/>
        <v>#N/A</v>
      </c>
      <c r="N1625" t="e">
        <f t="shared" si="206"/>
        <v>#N/A</v>
      </c>
    </row>
    <row r="1626" spans="1:14" hidden="1" x14ac:dyDescent="0.45">
      <c r="A1626" t="str">
        <f t="shared" si="207"/>
        <v>CP215-Community</v>
      </c>
      <c r="B1626" t="s">
        <v>291</v>
      </c>
      <c r="C1626" t="str">
        <f t="shared" si="200"/>
        <v>Gallup</v>
      </c>
      <c r="D1626" t="str">
        <f t="shared" si="201"/>
        <v>Y</v>
      </c>
      <c r="E1626" t="s">
        <v>1159</v>
      </c>
      <c r="F1626" t="str">
        <f t="shared" si="202"/>
        <v>Community</v>
      </c>
      <c r="G1626">
        <f t="shared" si="203"/>
        <v>0</v>
      </c>
      <c r="H1626" t="s">
        <v>1080</v>
      </c>
      <c r="I1626">
        <f t="shared" si="204"/>
        <v>0</v>
      </c>
      <c r="J1626" t="s">
        <v>1074</v>
      </c>
      <c r="K1626" s="5">
        <v>5</v>
      </c>
      <c r="L1626" t="str">
        <f>Table_DataFromNL[[#This Row],[PROFILECODE]]&amp;"-"&amp;Table_DataFromNL[[#This Row],[RULENAME]]</f>
        <v>CP215-Community</v>
      </c>
      <c r="M1626" t="e">
        <f t="shared" si="205"/>
        <v>#N/A</v>
      </c>
      <c r="N1626" t="e">
        <f t="shared" si="206"/>
        <v>#N/A</v>
      </c>
    </row>
    <row r="1627" spans="1:14" hidden="1" x14ac:dyDescent="0.45">
      <c r="A1627" t="str">
        <f t="shared" si="207"/>
        <v>CP215-EMPLOYEE_BONUS_8MONTH_80USD</v>
      </c>
      <c r="B1627" t="s">
        <v>291</v>
      </c>
      <c r="C1627" t="str">
        <f t="shared" si="200"/>
        <v>Gallup</v>
      </c>
      <c r="D1627" t="str">
        <f t="shared" si="201"/>
        <v>Y</v>
      </c>
      <c r="E1627" t="s">
        <v>1159</v>
      </c>
      <c r="F1627" t="str">
        <f t="shared" si="202"/>
        <v>EMPLOYEE_BONUS_8MONTH_80USD</v>
      </c>
      <c r="G1627">
        <f t="shared" si="203"/>
        <v>0</v>
      </c>
      <c r="H1627" t="s">
        <v>1084</v>
      </c>
      <c r="I1627">
        <f t="shared" si="204"/>
        <v>0</v>
      </c>
      <c r="J1627" t="s">
        <v>1074</v>
      </c>
      <c r="K1627" s="5">
        <v>80</v>
      </c>
      <c r="L1627" t="str">
        <f>Table_DataFromNL[[#This Row],[PROFILECODE]]&amp;"-"&amp;Table_DataFromNL[[#This Row],[RULENAME]]</f>
        <v>CP215-EMPLOYEE_BONUS_8MONTH_80USD</v>
      </c>
      <c r="M1627" t="e">
        <f t="shared" si="205"/>
        <v>#N/A</v>
      </c>
      <c r="N1627" t="e">
        <f t="shared" si="206"/>
        <v>#N/A</v>
      </c>
    </row>
    <row r="1628" spans="1:14" hidden="1" x14ac:dyDescent="0.45">
      <c r="A1628" t="str">
        <f t="shared" si="207"/>
        <v>CP215-HANGER_RECRUIT_5USD_once</v>
      </c>
      <c r="B1628" t="s">
        <v>291</v>
      </c>
      <c r="C1628" t="str">
        <f t="shared" si="200"/>
        <v>Gallup</v>
      </c>
      <c r="D1628" t="str">
        <f t="shared" si="201"/>
        <v>Y</v>
      </c>
      <c r="E1628" t="s">
        <v>1159</v>
      </c>
      <c r="F1628" t="str">
        <f t="shared" si="202"/>
        <v>HANGER_RECRUIT_5USD_once</v>
      </c>
      <c r="G1628">
        <f t="shared" si="203"/>
        <v>0</v>
      </c>
      <c r="H1628" t="s">
        <v>1085</v>
      </c>
      <c r="I1628">
        <f t="shared" si="204"/>
        <v>0</v>
      </c>
      <c r="J1628" t="s">
        <v>1074</v>
      </c>
      <c r="K1628" s="5">
        <v>5</v>
      </c>
      <c r="L1628" t="str">
        <f>Table_DataFromNL[[#This Row],[PROFILECODE]]&amp;"-"&amp;Table_DataFromNL[[#This Row],[RULENAME]]</f>
        <v>CP215-HANGER_RECRUIT_5USD_once</v>
      </c>
      <c r="M1628" t="e">
        <f t="shared" si="205"/>
        <v>#N/A</v>
      </c>
      <c r="N1628" t="e">
        <f t="shared" si="206"/>
        <v>#N/A</v>
      </c>
    </row>
    <row r="1629" spans="1:14" hidden="1" x14ac:dyDescent="0.45">
      <c r="A1629" t="str">
        <f t="shared" si="207"/>
        <v>CP215-Immunization Boost Payment</v>
      </c>
      <c r="B1629" t="s">
        <v>291</v>
      </c>
      <c r="C1629" t="str">
        <f t="shared" si="200"/>
        <v>Gallup</v>
      </c>
      <c r="D1629" t="str">
        <f t="shared" si="201"/>
        <v>Y</v>
      </c>
      <c r="E1629" t="s">
        <v>1159</v>
      </c>
      <c r="F1629" t="str">
        <f t="shared" si="202"/>
        <v>Immunization Boost Payment</v>
      </c>
      <c r="G1629">
        <f t="shared" si="203"/>
        <v>0</v>
      </c>
      <c r="H1629" t="s">
        <v>1086</v>
      </c>
      <c r="I1629">
        <f t="shared" si="204"/>
        <v>0</v>
      </c>
      <c r="J1629" t="s">
        <v>1074</v>
      </c>
      <c r="K1629" s="5">
        <v>50</v>
      </c>
      <c r="L1629" t="str">
        <f>Table_DataFromNL[[#This Row],[PROFILECODE]]&amp;"-"&amp;Table_DataFromNL[[#This Row],[RULENAME]]</f>
        <v>CP215-Immunization Boost Payment</v>
      </c>
      <c r="M1629" t="e">
        <f t="shared" si="205"/>
        <v>#N/A</v>
      </c>
      <c r="N1629" t="e">
        <f t="shared" si="206"/>
        <v>#N/A</v>
      </c>
    </row>
    <row r="1630" spans="1:14" hidden="1" x14ac:dyDescent="0.45">
      <c r="A1630" t="str">
        <f t="shared" si="207"/>
        <v>CP215-Immunization Series Payment</v>
      </c>
      <c r="B1630" t="s">
        <v>291</v>
      </c>
      <c r="C1630" t="str">
        <f t="shared" si="200"/>
        <v>Gallup</v>
      </c>
      <c r="D1630" t="str">
        <f t="shared" si="201"/>
        <v>Y</v>
      </c>
      <c r="E1630" t="s">
        <v>1159</v>
      </c>
      <c r="F1630" t="str">
        <f t="shared" si="202"/>
        <v>Immunization Series Payment</v>
      </c>
      <c r="G1630">
        <f t="shared" si="203"/>
        <v>0</v>
      </c>
      <c r="H1630" t="s">
        <v>1087</v>
      </c>
      <c r="I1630">
        <f t="shared" si="204"/>
        <v>0</v>
      </c>
      <c r="J1630" t="s">
        <v>1074</v>
      </c>
      <c r="K1630" s="5">
        <v>100</v>
      </c>
      <c r="L1630" t="str">
        <f>Table_DataFromNL[[#This Row],[PROFILECODE]]&amp;"-"&amp;Table_DataFromNL[[#This Row],[RULENAME]]</f>
        <v>CP215-Immunization Series Payment</v>
      </c>
      <c r="M1630" t="e">
        <f t="shared" si="205"/>
        <v>#N/A</v>
      </c>
      <c r="N1630" t="e">
        <f t="shared" si="206"/>
        <v>#N/A</v>
      </c>
    </row>
    <row r="1631" spans="1:14" hidden="1" x14ac:dyDescent="0.45">
      <c r="A1631" t="str">
        <f t="shared" si="207"/>
        <v>CP215-Inconv Fee $20-$50-Comment Req'd</v>
      </c>
      <c r="B1631" t="s">
        <v>291</v>
      </c>
      <c r="C1631" t="str">
        <f t="shared" si="200"/>
        <v>Gallup</v>
      </c>
      <c r="D1631" t="str">
        <f t="shared" si="201"/>
        <v>Y</v>
      </c>
      <c r="E1631" t="s">
        <v>1159</v>
      </c>
      <c r="F1631" t="str">
        <f t="shared" si="202"/>
        <v>Inconv Fee $20-$50-Comment Req'd</v>
      </c>
      <c r="G1631">
        <f t="shared" si="203"/>
        <v>0</v>
      </c>
      <c r="H1631" t="s">
        <v>1088</v>
      </c>
      <c r="I1631">
        <f t="shared" si="204"/>
        <v>0</v>
      </c>
      <c r="J1631" t="s">
        <v>1074</v>
      </c>
      <c r="K1631" s="5">
        <v>50</v>
      </c>
      <c r="L1631" t="str">
        <f>Table_DataFromNL[[#This Row],[PROFILECODE]]&amp;"-"&amp;Table_DataFromNL[[#This Row],[RULENAME]]</f>
        <v>CP215-Inconv Fee $20-$50-Comment Req'd</v>
      </c>
      <c r="M1631" t="e">
        <f t="shared" si="205"/>
        <v>#N/A</v>
      </c>
      <c r="N1631" t="e">
        <f t="shared" si="206"/>
        <v>#N/A</v>
      </c>
    </row>
    <row r="1632" spans="1:14" hidden="1" x14ac:dyDescent="0.45">
      <c r="A1632" t="str">
        <f t="shared" si="207"/>
        <v>CP215-Inconv Fee $5-$20-Comment Req'd</v>
      </c>
      <c r="B1632" t="s">
        <v>291</v>
      </c>
      <c r="C1632" t="str">
        <f t="shared" si="200"/>
        <v>Gallup</v>
      </c>
      <c r="D1632" t="str">
        <f t="shared" si="201"/>
        <v>Y</v>
      </c>
      <c r="E1632" t="s">
        <v>1159</v>
      </c>
      <c r="F1632" t="str">
        <f t="shared" si="202"/>
        <v>Inconv Fee $5-$20-Comment Req'd</v>
      </c>
      <c r="G1632">
        <f t="shared" si="203"/>
        <v>0</v>
      </c>
      <c r="H1632" t="s">
        <v>1089</v>
      </c>
      <c r="I1632">
        <f t="shared" si="204"/>
        <v>0</v>
      </c>
      <c r="J1632" t="s">
        <v>1074</v>
      </c>
      <c r="K1632" s="5">
        <v>20</v>
      </c>
      <c r="L1632" t="str">
        <f>Table_DataFromNL[[#This Row],[PROFILECODE]]&amp;"-"&amp;Table_DataFromNL[[#This Row],[RULENAME]]</f>
        <v>CP215-Inconv Fee $5-$20-Comment Req'd</v>
      </c>
      <c r="M1632" t="e">
        <f t="shared" si="205"/>
        <v>#N/A</v>
      </c>
      <c r="N1632" t="e">
        <f t="shared" si="206"/>
        <v>#N/A</v>
      </c>
    </row>
    <row r="1633" spans="1:14" hidden="1" x14ac:dyDescent="0.45">
      <c r="A1633" t="str">
        <f t="shared" si="207"/>
        <v>CP215-Inconv Fee$50-$100-Comment Req'd</v>
      </c>
      <c r="B1633" t="s">
        <v>291</v>
      </c>
      <c r="C1633" t="str">
        <f t="shared" si="200"/>
        <v>Gallup</v>
      </c>
      <c r="D1633" t="str">
        <f t="shared" si="201"/>
        <v>Y</v>
      </c>
      <c r="E1633" t="s">
        <v>1159</v>
      </c>
      <c r="F1633" t="str">
        <f t="shared" si="202"/>
        <v>Inconv Fee$50-$100-Comment Req'd</v>
      </c>
      <c r="G1633">
        <f t="shared" si="203"/>
        <v>0</v>
      </c>
      <c r="H1633" t="s">
        <v>1090</v>
      </c>
      <c r="I1633">
        <f t="shared" si="204"/>
        <v>0</v>
      </c>
      <c r="J1633" t="s">
        <v>1074</v>
      </c>
      <c r="K1633" s="5">
        <v>100</v>
      </c>
      <c r="L1633" t="str">
        <f>Table_DataFromNL[[#This Row],[PROFILECODE]]&amp;"-"&amp;Table_DataFromNL[[#This Row],[RULENAME]]</f>
        <v>CP215-Inconv Fee$50-$100-Comment Req'd</v>
      </c>
      <c r="M1633" t="e">
        <f t="shared" si="205"/>
        <v>#N/A</v>
      </c>
      <c r="N1633" t="e">
        <f t="shared" si="206"/>
        <v>#N/A</v>
      </c>
    </row>
    <row r="1634" spans="1:14" hidden="1" x14ac:dyDescent="0.45">
      <c r="A1634" t="str">
        <f t="shared" si="207"/>
        <v>CP215-NSP_ LAPSEDONOR_50_Twice</v>
      </c>
      <c r="B1634" t="s">
        <v>291</v>
      </c>
      <c r="C1634" t="str">
        <f t="shared" si="200"/>
        <v>Gallup</v>
      </c>
      <c r="D1634" t="str">
        <f t="shared" si="201"/>
        <v>Y</v>
      </c>
      <c r="E1634" t="s">
        <v>1159</v>
      </c>
      <c r="F1634" t="str">
        <f t="shared" si="202"/>
        <v>NSP_ LAPSEDONOR_50_Twice</v>
      </c>
      <c r="G1634">
        <f t="shared" si="203"/>
        <v>0</v>
      </c>
      <c r="H1634" t="s">
        <v>1091</v>
      </c>
      <c r="I1634">
        <f t="shared" si="204"/>
        <v>0</v>
      </c>
      <c r="J1634" t="s">
        <v>1074</v>
      </c>
      <c r="K1634" s="5">
        <v>50</v>
      </c>
      <c r="L1634" t="str">
        <f>Table_DataFromNL[[#This Row],[PROFILECODE]]&amp;"-"&amp;Table_DataFromNL[[#This Row],[RULENAME]]</f>
        <v>CP215-NSP_ LAPSEDONOR_50_Twice</v>
      </c>
      <c r="M1634" t="e">
        <f t="shared" si="205"/>
        <v>#N/A</v>
      </c>
      <c r="N1634" t="e">
        <f t="shared" si="206"/>
        <v>#N/A</v>
      </c>
    </row>
    <row r="1635" spans="1:14" hidden="1" x14ac:dyDescent="0.45">
      <c r="A1635" t="str">
        <f t="shared" si="207"/>
        <v>CP215-NSP_LD_25_2X</v>
      </c>
      <c r="B1635" t="s">
        <v>291</v>
      </c>
      <c r="C1635" t="str">
        <f t="shared" si="200"/>
        <v>Gallup</v>
      </c>
      <c r="D1635" t="str">
        <f t="shared" si="201"/>
        <v>Y</v>
      </c>
      <c r="E1635" t="s">
        <v>1159</v>
      </c>
      <c r="F1635" t="str">
        <f t="shared" si="202"/>
        <v>NSP_LD_25_2X</v>
      </c>
      <c r="G1635">
        <f t="shared" si="203"/>
        <v>0</v>
      </c>
      <c r="H1635" t="s">
        <v>1092</v>
      </c>
      <c r="I1635">
        <f t="shared" si="204"/>
        <v>0</v>
      </c>
      <c r="J1635" t="s">
        <v>1074</v>
      </c>
      <c r="K1635" s="5">
        <v>25</v>
      </c>
      <c r="L1635" t="str">
        <f>Table_DataFromNL[[#This Row],[PROFILECODE]]&amp;"-"&amp;Table_DataFromNL[[#This Row],[RULENAME]]</f>
        <v>CP215-NSP_LD_25_2X</v>
      </c>
      <c r="M1635" t="e">
        <f t="shared" si="205"/>
        <v>#N/A</v>
      </c>
      <c r="N1635" t="e">
        <f t="shared" si="206"/>
        <v>#N/A</v>
      </c>
    </row>
    <row r="1636" spans="1:14" hidden="1" x14ac:dyDescent="0.45">
      <c r="A1636" t="str">
        <f t="shared" si="207"/>
        <v>CP215-NSP_LD_50_1X</v>
      </c>
      <c r="B1636" t="s">
        <v>291</v>
      </c>
      <c r="C1636" t="str">
        <f t="shared" si="200"/>
        <v>Gallup</v>
      </c>
      <c r="D1636" t="str">
        <f t="shared" si="201"/>
        <v>Y</v>
      </c>
      <c r="E1636" t="s">
        <v>1159</v>
      </c>
      <c r="F1636" t="str">
        <f t="shared" si="202"/>
        <v>NSP_LD_50_1X</v>
      </c>
      <c r="G1636">
        <f t="shared" si="203"/>
        <v>0</v>
      </c>
      <c r="H1636" t="s">
        <v>1093</v>
      </c>
      <c r="I1636">
        <f t="shared" si="204"/>
        <v>0</v>
      </c>
      <c r="J1636" t="s">
        <v>1074</v>
      </c>
      <c r="K1636" s="5">
        <v>50</v>
      </c>
      <c r="L1636" t="str">
        <f>Table_DataFromNL[[#This Row],[PROFILECODE]]&amp;"-"&amp;Table_DataFromNL[[#This Row],[RULENAME]]</f>
        <v>CP215-NSP_LD_50_1X</v>
      </c>
      <c r="M1636" t="e">
        <f t="shared" si="205"/>
        <v>#N/A</v>
      </c>
      <c r="N1636" t="e">
        <f t="shared" si="206"/>
        <v>#N/A</v>
      </c>
    </row>
    <row r="1637" spans="1:14" hidden="1" x14ac:dyDescent="0.45">
      <c r="A1637" t="str">
        <f t="shared" si="207"/>
        <v>CP215-NSP_ORPHAN_100_once</v>
      </c>
      <c r="B1637" t="s">
        <v>291</v>
      </c>
      <c r="C1637" t="str">
        <f t="shared" si="200"/>
        <v>Gallup</v>
      </c>
      <c r="D1637" t="str">
        <f t="shared" si="201"/>
        <v>Y</v>
      </c>
      <c r="E1637" t="s">
        <v>1159</v>
      </c>
      <c r="F1637" t="str">
        <f t="shared" si="202"/>
        <v>NSP_ORPHAN_100_once</v>
      </c>
      <c r="G1637">
        <f t="shared" si="203"/>
        <v>0</v>
      </c>
      <c r="H1637" t="s">
        <v>1094</v>
      </c>
      <c r="I1637">
        <f t="shared" si="204"/>
        <v>0</v>
      </c>
      <c r="J1637" t="s">
        <v>1074</v>
      </c>
      <c r="K1637" s="5">
        <v>100</v>
      </c>
      <c r="L1637" t="str">
        <f>Table_DataFromNL[[#This Row],[PROFILECODE]]&amp;"-"&amp;Table_DataFromNL[[#This Row],[RULENAME]]</f>
        <v>CP215-NSP_ORPHAN_100_once</v>
      </c>
      <c r="M1637" t="e">
        <f t="shared" si="205"/>
        <v>#N/A</v>
      </c>
      <c r="N1637" t="e">
        <f t="shared" si="206"/>
        <v>#N/A</v>
      </c>
    </row>
    <row r="1638" spans="1:14" hidden="1" x14ac:dyDescent="0.45">
      <c r="A1638" t="str">
        <f t="shared" si="207"/>
        <v>CP215-RSV WEEKLY BONUS 10</v>
      </c>
      <c r="B1638" t="s">
        <v>291</v>
      </c>
      <c r="C1638" t="str">
        <f t="shared" si="200"/>
        <v>Gallup</v>
      </c>
      <c r="D1638" t="str">
        <f t="shared" si="201"/>
        <v>Y</v>
      </c>
      <c r="E1638" t="s">
        <v>1159</v>
      </c>
      <c r="F1638" t="str">
        <f t="shared" si="202"/>
        <v>RSV WEEKLY BONUS 10</v>
      </c>
      <c r="G1638">
        <f t="shared" si="203"/>
        <v>0</v>
      </c>
      <c r="H1638" t="s">
        <v>1095</v>
      </c>
      <c r="I1638">
        <f t="shared" si="204"/>
        <v>0</v>
      </c>
      <c r="J1638" t="s">
        <v>1074</v>
      </c>
      <c r="K1638" s="5">
        <v>10</v>
      </c>
      <c r="L1638" t="str">
        <f>Table_DataFromNL[[#This Row],[PROFILECODE]]&amp;"-"&amp;Table_DataFromNL[[#This Row],[RULENAME]]</f>
        <v>CP215-RSV WEEKLY BONUS 10</v>
      </c>
      <c r="M1638" t="e">
        <f t="shared" si="205"/>
        <v>#N/A</v>
      </c>
      <c r="N1638" t="e">
        <f t="shared" si="206"/>
        <v>#N/A</v>
      </c>
    </row>
    <row r="1639" spans="1:14" hidden="1" x14ac:dyDescent="0.45">
      <c r="A1639" t="str">
        <f t="shared" si="207"/>
        <v>CP215-Referral - Vaccinia</v>
      </c>
      <c r="B1639" t="s">
        <v>291</v>
      </c>
      <c r="C1639" t="str">
        <f t="shared" si="200"/>
        <v>Gallup</v>
      </c>
      <c r="D1639" t="str">
        <f t="shared" si="201"/>
        <v>Y</v>
      </c>
      <c r="E1639" t="s">
        <v>1159</v>
      </c>
      <c r="F1639" t="str">
        <f t="shared" si="202"/>
        <v>Referral - Vaccinia</v>
      </c>
      <c r="G1639">
        <f t="shared" si="203"/>
        <v>0</v>
      </c>
      <c r="H1639" t="s">
        <v>1135</v>
      </c>
      <c r="I1639">
        <f t="shared" si="204"/>
        <v>0</v>
      </c>
      <c r="J1639" t="s">
        <v>1074</v>
      </c>
      <c r="K1639" s="5">
        <v>250</v>
      </c>
      <c r="L1639" t="str">
        <f>Table_DataFromNL[[#This Row],[PROFILECODE]]&amp;"-"&amp;Table_DataFromNL[[#This Row],[RULENAME]]</f>
        <v>CP215-Referral - Vaccinia</v>
      </c>
      <c r="M1639" t="e">
        <f t="shared" si="205"/>
        <v>#N/A</v>
      </c>
      <c r="N1639" t="e">
        <f t="shared" si="206"/>
        <v>#N/A</v>
      </c>
    </row>
    <row r="1640" spans="1:14" hidden="1" x14ac:dyDescent="0.45">
      <c r="A1640" t="str">
        <f t="shared" si="207"/>
        <v>CP215-Restick</v>
      </c>
      <c r="B1640" t="s">
        <v>291</v>
      </c>
      <c r="C1640" t="str">
        <f t="shared" si="200"/>
        <v>Gallup</v>
      </c>
      <c r="D1640" t="str">
        <f t="shared" si="201"/>
        <v>Y</v>
      </c>
      <c r="E1640" t="s">
        <v>1159</v>
      </c>
      <c r="F1640" t="str">
        <f t="shared" si="202"/>
        <v>Restick</v>
      </c>
      <c r="G1640">
        <f t="shared" si="203"/>
        <v>0</v>
      </c>
      <c r="H1640" t="s">
        <v>1096</v>
      </c>
      <c r="I1640">
        <f t="shared" si="204"/>
        <v>0</v>
      </c>
      <c r="J1640" t="s">
        <v>1074</v>
      </c>
      <c r="K1640" s="5">
        <v>5</v>
      </c>
      <c r="L1640" t="str">
        <f>Table_DataFromNL[[#This Row],[PROFILECODE]]&amp;"-"&amp;Table_DataFromNL[[#This Row],[RULENAME]]</f>
        <v>CP215-Restick</v>
      </c>
      <c r="M1640" t="e">
        <f t="shared" si="205"/>
        <v>#N/A</v>
      </c>
      <c r="N1640" t="e">
        <f t="shared" si="206"/>
        <v>#N/A</v>
      </c>
    </row>
    <row r="1641" spans="1:14" hidden="1" x14ac:dyDescent="0.45">
      <c r="A1641" t="str">
        <f t="shared" si="207"/>
        <v>CP215-SLOW_TEXT_5</v>
      </c>
      <c r="B1641" t="s">
        <v>291</v>
      </c>
      <c r="C1641" t="str">
        <f t="shared" si="200"/>
        <v>Gallup</v>
      </c>
      <c r="D1641" t="str">
        <f t="shared" si="201"/>
        <v>Y</v>
      </c>
      <c r="E1641" t="s">
        <v>1159</v>
      </c>
      <c r="F1641" t="str">
        <f t="shared" si="202"/>
        <v>SLOW_TEXT_5</v>
      </c>
      <c r="G1641">
        <f t="shared" si="203"/>
        <v>0</v>
      </c>
      <c r="H1641" t="s">
        <v>1104</v>
      </c>
      <c r="I1641">
        <f t="shared" si="204"/>
        <v>0</v>
      </c>
      <c r="J1641" t="s">
        <v>1074</v>
      </c>
      <c r="K1641" s="5">
        <v>5</v>
      </c>
      <c r="L1641" t="str">
        <f>Table_DataFromNL[[#This Row],[PROFILECODE]]&amp;"-"&amp;Table_DataFromNL[[#This Row],[RULENAME]]</f>
        <v>CP215-SLOW_TEXT_5</v>
      </c>
      <c r="M1641" t="e">
        <f t="shared" si="205"/>
        <v>#N/A</v>
      </c>
      <c r="N1641" t="e">
        <f t="shared" si="206"/>
        <v>#N/A</v>
      </c>
    </row>
    <row r="1642" spans="1:14" hidden="1" x14ac:dyDescent="0.45">
      <c r="A1642" t="str">
        <f t="shared" si="207"/>
        <v>CP215-SPECIAL_ x9_25 _ONCE</v>
      </c>
      <c r="B1642" t="s">
        <v>291</v>
      </c>
      <c r="C1642" t="str">
        <f t="shared" si="200"/>
        <v>Gallup</v>
      </c>
      <c r="D1642" t="str">
        <f t="shared" si="201"/>
        <v>Y</v>
      </c>
      <c r="E1642" t="s">
        <v>1159</v>
      </c>
      <c r="F1642" t="str">
        <f t="shared" si="202"/>
        <v>SPECIAL_ x9_25 _ONCE</v>
      </c>
      <c r="G1642">
        <f t="shared" si="203"/>
        <v>0</v>
      </c>
      <c r="H1642" t="s">
        <v>1105</v>
      </c>
      <c r="I1642">
        <f t="shared" si="204"/>
        <v>0</v>
      </c>
      <c r="J1642" t="s">
        <v>1074</v>
      </c>
      <c r="K1642" s="5">
        <v>25</v>
      </c>
      <c r="L1642" t="str">
        <f>Table_DataFromNL[[#This Row],[PROFILECODE]]&amp;"-"&amp;Table_DataFromNL[[#This Row],[RULENAME]]</f>
        <v>CP215-SPECIAL_ x9_25 _ONCE</v>
      </c>
      <c r="M1642" t="e">
        <f t="shared" si="205"/>
        <v>#N/A</v>
      </c>
      <c r="N1642" t="e">
        <f t="shared" si="206"/>
        <v>#N/A</v>
      </c>
    </row>
    <row r="1643" spans="1:14" hidden="1" x14ac:dyDescent="0.45">
      <c r="A1643" t="str">
        <f t="shared" si="207"/>
        <v>CP215-SPECIAL_BONUS_40USD</v>
      </c>
      <c r="B1643" t="s">
        <v>291</v>
      </c>
      <c r="C1643" t="str">
        <f t="shared" si="200"/>
        <v>Gallup</v>
      </c>
      <c r="D1643" t="str">
        <f t="shared" si="201"/>
        <v>Y</v>
      </c>
      <c r="E1643" t="s">
        <v>1159</v>
      </c>
      <c r="F1643" t="str">
        <f t="shared" si="202"/>
        <v>SPECIAL_BONUS_40USD</v>
      </c>
      <c r="G1643">
        <f t="shared" si="203"/>
        <v>0</v>
      </c>
      <c r="H1643" t="s">
        <v>1106</v>
      </c>
      <c r="I1643">
        <f t="shared" si="204"/>
        <v>0</v>
      </c>
      <c r="J1643" t="s">
        <v>1074</v>
      </c>
      <c r="K1643" s="5">
        <v>40</v>
      </c>
      <c r="L1643" t="str">
        <f>Table_DataFromNL[[#This Row],[PROFILECODE]]&amp;"-"&amp;Table_DataFromNL[[#This Row],[RULENAME]]</f>
        <v>CP215-SPECIAL_BONUS_40USD</v>
      </c>
      <c r="M1643" t="e">
        <f t="shared" si="205"/>
        <v>#N/A</v>
      </c>
      <c r="N1643" t="e">
        <f t="shared" si="206"/>
        <v>#N/A</v>
      </c>
    </row>
    <row r="1644" spans="1:14" hidden="1" x14ac:dyDescent="0.45">
      <c r="A1644" t="str">
        <f t="shared" si="207"/>
        <v>CP215-SPECIAL_BONUS_60USD</v>
      </c>
      <c r="B1644" t="s">
        <v>291</v>
      </c>
      <c r="C1644" t="str">
        <f t="shared" si="200"/>
        <v>Gallup</v>
      </c>
      <c r="D1644" t="str">
        <f t="shared" si="201"/>
        <v>Y</v>
      </c>
      <c r="E1644" t="s">
        <v>1159</v>
      </c>
      <c r="F1644" t="str">
        <f t="shared" si="202"/>
        <v>SPECIAL_BONUS_60USD</v>
      </c>
      <c r="G1644">
        <f t="shared" si="203"/>
        <v>0</v>
      </c>
      <c r="H1644" t="s">
        <v>1141</v>
      </c>
      <c r="I1644">
        <f t="shared" si="204"/>
        <v>0</v>
      </c>
      <c r="J1644" t="s">
        <v>1074</v>
      </c>
      <c r="K1644" s="5">
        <v>60</v>
      </c>
      <c r="L1644" t="str">
        <f>Table_DataFromNL[[#This Row],[PROFILECODE]]&amp;"-"&amp;Table_DataFromNL[[#This Row],[RULENAME]]</f>
        <v>CP215-SPECIAL_BONUS_60USD</v>
      </c>
      <c r="M1644" t="e">
        <f t="shared" si="205"/>
        <v>#N/A</v>
      </c>
      <c r="N1644" t="e">
        <f t="shared" si="206"/>
        <v>#N/A</v>
      </c>
    </row>
    <row r="1645" spans="1:14" hidden="1" x14ac:dyDescent="0.45">
      <c r="A1645" t="str">
        <f t="shared" si="207"/>
        <v>CP215-SPECIAL_x6_x7_15 _TWICE</v>
      </c>
      <c r="B1645" t="s">
        <v>291</v>
      </c>
      <c r="C1645" t="str">
        <f t="shared" si="200"/>
        <v>Gallup</v>
      </c>
      <c r="D1645" t="str">
        <f t="shared" si="201"/>
        <v>Y</v>
      </c>
      <c r="E1645" t="s">
        <v>1159</v>
      </c>
      <c r="F1645" t="str">
        <f t="shared" si="202"/>
        <v>SPECIAL_x6_x7_15 _TWICE</v>
      </c>
      <c r="G1645">
        <f t="shared" si="203"/>
        <v>0</v>
      </c>
      <c r="H1645" t="s">
        <v>1107</v>
      </c>
      <c r="I1645">
        <f t="shared" si="204"/>
        <v>0</v>
      </c>
      <c r="J1645" t="s">
        <v>1074</v>
      </c>
      <c r="K1645" s="5">
        <v>15</v>
      </c>
      <c r="L1645" t="str">
        <f>Table_DataFromNL[[#This Row],[PROFILECODE]]&amp;"-"&amp;Table_DataFromNL[[#This Row],[RULENAME]]</f>
        <v>CP215-SPECIAL_x6_x7_15 _TWICE</v>
      </c>
      <c r="M1645" t="e">
        <f t="shared" si="205"/>
        <v>#N/A</v>
      </c>
      <c r="N1645" t="e">
        <f t="shared" si="206"/>
        <v>#N/A</v>
      </c>
    </row>
    <row r="1646" spans="1:14" hidden="1" x14ac:dyDescent="0.45">
      <c r="A1646" t="str">
        <f t="shared" si="207"/>
        <v>CP215-SPECIAL_x8_x9_20 _TWICE</v>
      </c>
      <c r="B1646" t="s">
        <v>291</v>
      </c>
      <c r="C1646" t="str">
        <f t="shared" si="200"/>
        <v>Gallup</v>
      </c>
      <c r="D1646" t="str">
        <f t="shared" si="201"/>
        <v>Y</v>
      </c>
      <c r="E1646" t="s">
        <v>1159</v>
      </c>
      <c r="F1646" t="str">
        <f t="shared" si="202"/>
        <v>SPECIAL_x8_x9_20 _TWICE</v>
      </c>
      <c r="G1646">
        <f t="shared" si="203"/>
        <v>0</v>
      </c>
      <c r="H1646" t="s">
        <v>1108</v>
      </c>
      <c r="I1646">
        <f t="shared" si="204"/>
        <v>0</v>
      </c>
      <c r="J1646" t="s">
        <v>1074</v>
      </c>
      <c r="K1646" s="5">
        <v>20</v>
      </c>
      <c r="L1646" t="str">
        <f>Table_DataFromNL[[#This Row],[PROFILECODE]]&amp;"-"&amp;Table_DataFromNL[[#This Row],[RULENAME]]</f>
        <v>CP215-SPECIAL_x8_x9_20 _TWICE</v>
      </c>
      <c r="M1646" t="e">
        <f t="shared" si="205"/>
        <v>#N/A</v>
      </c>
      <c r="N1646" t="e">
        <f t="shared" si="206"/>
        <v>#N/A</v>
      </c>
    </row>
    <row r="1647" spans="1:14" hidden="1" x14ac:dyDescent="0.45">
      <c r="A1647" t="str">
        <f t="shared" si="207"/>
        <v>CP215-SPRING_COUPON_10_PER_WEEK</v>
      </c>
      <c r="B1647" t="s">
        <v>291</v>
      </c>
      <c r="C1647" t="str">
        <f t="shared" si="200"/>
        <v>Gallup</v>
      </c>
      <c r="D1647" t="str">
        <f t="shared" si="201"/>
        <v>Y</v>
      </c>
      <c r="E1647" t="s">
        <v>1159</v>
      </c>
      <c r="F1647" t="str">
        <f t="shared" si="202"/>
        <v>SPRING_COUPON_10_PER_WEEK</v>
      </c>
      <c r="G1647">
        <f t="shared" si="203"/>
        <v>0</v>
      </c>
      <c r="H1647" t="s">
        <v>1149</v>
      </c>
      <c r="I1647">
        <f t="shared" si="204"/>
        <v>0</v>
      </c>
      <c r="J1647" t="s">
        <v>1074</v>
      </c>
      <c r="K1647" s="5">
        <v>10</v>
      </c>
      <c r="L1647" t="str">
        <f>Table_DataFromNL[[#This Row],[PROFILECODE]]&amp;"-"&amp;Table_DataFromNL[[#This Row],[RULENAME]]</f>
        <v>CP215-SPRING_COUPON_10_PER_WEEK</v>
      </c>
      <c r="M1647" t="e">
        <f t="shared" si="205"/>
        <v>#N/A</v>
      </c>
      <c r="N1647" t="e">
        <f t="shared" si="206"/>
        <v>#N/A</v>
      </c>
    </row>
    <row r="1648" spans="1:14" hidden="1" x14ac:dyDescent="0.45">
      <c r="A1648" t="str">
        <f t="shared" si="207"/>
        <v>CP215-Sample Only</v>
      </c>
      <c r="B1648" t="s">
        <v>291</v>
      </c>
      <c r="C1648" t="str">
        <f t="shared" si="200"/>
        <v>Gallup</v>
      </c>
      <c r="D1648" t="str">
        <f t="shared" si="201"/>
        <v>Y</v>
      </c>
      <c r="E1648" t="s">
        <v>1159</v>
      </c>
      <c r="F1648" t="str">
        <f t="shared" si="202"/>
        <v>Sample Only</v>
      </c>
      <c r="G1648">
        <f t="shared" si="203"/>
        <v>0</v>
      </c>
      <c r="H1648" t="s">
        <v>1109</v>
      </c>
      <c r="I1648">
        <f t="shared" si="204"/>
        <v>0</v>
      </c>
      <c r="J1648" t="s">
        <v>1074</v>
      </c>
      <c r="K1648" s="5">
        <v>10</v>
      </c>
      <c r="L1648" t="str">
        <f>Table_DataFromNL[[#This Row],[PROFILECODE]]&amp;"-"&amp;Table_DataFromNL[[#This Row],[RULENAME]]</f>
        <v>CP215-Sample Only</v>
      </c>
      <c r="M1648" t="e">
        <f t="shared" si="205"/>
        <v>#N/A</v>
      </c>
      <c r="N1648" t="e">
        <f t="shared" si="206"/>
        <v>#N/A</v>
      </c>
    </row>
    <row r="1649" spans="1:14" hidden="1" x14ac:dyDescent="0.45">
      <c r="A1649" t="str">
        <f t="shared" si="207"/>
        <v>CP215-Unit Below 250 mL</v>
      </c>
      <c r="B1649" t="s">
        <v>291</v>
      </c>
      <c r="C1649" t="str">
        <f t="shared" si="200"/>
        <v>Gallup</v>
      </c>
      <c r="D1649" t="str">
        <f t="shared" si="201"/>
        <v>Y</v>
      </c>
      <c r="E1649" t="s">
        <v>1159</v>
      </c>
      <c r="F1649" t="str">
        <f t="shared" si="202"/>
        <v>Unit Below 250 mL</v>
      </c>
      <c r="G1649">
        <f t="shared" si="203"/>
        <v>0</v>
      </c>
      <c r="H1649" t="s">
        <v>1110</v>
      </c>
      <c r="I1649">
        <f t="shared" si="204"/>
        <v>0</v>
      </c>
      <c r="J1649" t="s">
        <v>1074</v>
      </c>
      <c r="K1649" s="5">
        <v>5</v>
      </c>
      <c r="L1649" t="str">
        <f>Table_DataFromNL[[#This Row],[PROFILECODE]]&amp;"-"&amp;Table_DataFromNL[[#This Row],[RULENAME]]</f>
        <v>CP215-Unit Below 250 mL</v>
      </c>
      <c r="M1649" t="e">
        <f t="shared" si="205"/>
        <v>#N/A</v>
      </c>
      <c r="N1649" t="e">
        <f t="shared" si="206"/>
        <v>#N/A</v>
      </c>
    </row>
    <row r="1650" spans="1:14" hidden="1" x14ac:dyDescent="0.45">
      <c r="A1650" t="str">
        <f t="shared" si="207"/>
        <v>CP215-Unit above 250 mL/underdraw</v>
      </c>
      <c r="B1650" t="s">
        <v>291</v>
      </c>
      <c r="C1650" t="str">
        <f t="shared" si="200"/>
        <v>Gallup</v>
      </c>
      <c r="D1650" t="str">
        <f t="shared" si="201"/>
        <v>Y</v>
      </c>
      <c r="E1650" t="s">
        <v>1159</v>
      </c>
      <c r="F1650" t="str">
        <f t="shared" si="202"/>
        <v>Unit above 250 mL/underdraw</v>
      </c>
      <c r="G1650">
        <f t="shared" si="203"/>
        <v>0</v>
      </c>
      <c r="H1650" t="s">
        <v>1111</v>
      </c>
      <c r="I1650">
        <f t="shared" si="204"/>
        <v>0</v>
      </c>
      <c r="J1650" t="s">
        <v>1074</v>
      </c>
      <c r="K1650" s="5">
        <v>10</v>
      </c>
      <c r="L1650" t="str">
        <f>Table_DataFromNL[[#This Row],[PROFILECODE]]&amp;"-"&amp;Table_DataFromNL[[#This Row],[RULENAME]]</f>
        <v>CP215-Unit above 250 mL/underdraw</v>
      </c>
      <c r="M1650" t="e">
        <f t="shared" si="205"/>
        <v>#N/A</v>
      </c>
      <c r="N1650" t="e">
        <f t="shared" si="206"/>
        <v>#N/A</v>
      </c>
    </row>
    <row r="1651" spans="1:14" hidden="1" x14ac:dyDescent="0.45">
      <c r="A1651" t="str">
        <f t="shared" si="207"/>
        <v>CP215-Vaccinia Immunization</v>
      </c>
      <c r="B1651" t="s">
        <v>291</v>
      </c>
      <c r="C1651" t="str">
        <f t="shared" si="200"/>
        <v>Gallup</v>
      </c>
      <c r="D1651" t="str">
        <f t="shared" si="201"/>
        <v>Y</v>
      </c>
      <c r="E1651" t="s">
        <v>1159</v>
      </c>
      <c r="F1651" t="str">
        <f t="shared" si="202"/>
        <v>Vaccinia Immunization</v>
      </c>
      <c r="G1651">
        <f t="shared" si="203"/>
        <v>0</v>
      </c>
      <c r="H1651" t="s">
        <v>1136</v>
      </c>
      <c r="I1651">
        <f t="shared" si="204"/>
        <v>0</v>
      </c>
      <c r="J1651" t="s">
        <v>1074</v>
      </c>
      <c r="K1651" s="5">
        <v>100</v>
      </c>
      <c r="L1651" t="str">
        <f>Table_DataFromNL[[#This Row],[PROFILECODE]]&amp;"-"&amp;Table_DataFromNL[[#This Row],[RULENAME]]</f>
        <v>CP215-Vaccinia Immunization</v>
      </c>
      <c r="M1651" t="e">
        <f t="shared" si="205"/>
        <v>#N/A</v>
      </c>
      <c r="N1651" t="e">
        <f t="shared" si="206"/>
        <v>#N/A</v>
      </c>
    </row>
    <row r="1652" spans="1:14" hidden="1" x14ac:dyDescent="0.45">
      <c r="A1652" t="str">
        <f t="shared" si="207"/>
        <v>CP215-RETURN - Buddy referral  -BONUS</v>
      </c>
      <c r="B1652" t="s">
        <v>291</v>
      </c>
      <c r="C1652" t="str">
        <f t="shared" si="200"/>
        <v>Gallup</v>
      </c>
      <c r="D1652" t="str">
        <f t="shared" si="201"/>
        <v>Y</v>
      </c>
      <c r="E1652" t="s">
        <v>1159</v>
      </c>
      <c r="F1652" t="str">
        <f t="shared" si="202"/>
        <v>RETURN - Buddy referral  -BONUS</v>
      </c>
      <c r="G1652" t="str">
        <f t="shared" si="203"/>
        <v>Marketing</v>
      </c>
      <c r="H1652" t="s">
        <v>73</v>
      </c>
      <c r="I1652">
        <f t="shared" si="204"/>
        <v>50</v>
      </c>
      <c r="J1652" t="s">
        <v>1112</v>
      </c>
      <c r="K1652" s="5">
        <v>50</v>
      </c>
      <c r="L1652" t="str">
        <f>Table_DataFromNL[[#This Row],[PROFILECODE]]&amp;"-"&amp;Table_DataFromNL[[#This Row],[RULENAME]]</f>
        <v>CP215-Referral</v>
      </c>
      <c r="M1652" t="str">
        <f t="shared" si="205"/>
        <v>CP215-RETURN - Buddy referral  -BONUS</v>
      </c>
      <c r="N1652" t="e">
        <f t="shared" si="206"/>
        <v>#N/A</v>
      </c>
    </row>
    <row r="1653" spans="1:14" hidden="1" x14ac:dyDescent="0.45">
      <c r="A1653" t="str">
        <f t="shared" si="207"/>
        <v>CP215-P Anti-D Pre-Existing Standard</v>
      </c>
      <c r="B1653" t="s">
        <v>291</v>
      </c>
      <c r="C1653" t="str">
        <f t="shared" si="200"/>
        <v>Gallup</v>
      </c>
      <c r="D1653" t="str">
        <f t="shared" si="201"/>
        <v>Y</v>
      </c>
      <c r="E1653" t="s">
        <v>1159</v>
      </c>
      <c r="F1653" t="str">
        <f t="shared" si="202"/>
        <v>P Anti-D Pre-Existing Standard</v>
      </c>
      <c r="G1653" t="str">
        <f t="shared" si="203"/>
        <v>Specialty</v>
      </c>
      <c r="H1653" t="s">
        <v>946</v>
      </c>
      <c r="I1653" t="str">
        <f t="shared" si="204"/>
        <v>RETURN - 1st don of the week -STD</v>
      </c>
      <c r="J1653" t="s">
        <v>1113</v>
      </c>
      <c r="K1653" s="5">
        <v>50.5</v>
      </c>
      <c r="L1653" t="str">
        <f>Table_DataFromNL[[#This Row],[PROFILECODE]]&amp;"-"&amp;Table_DataFromNL[[#This Row],[RULENAME]]</f>
        <v>CP215-P Anti-D Pre-Existing Standard</v>
      </c>
      <c r="M1653" t="str">
        <f t="shared" si="205"/>
        <v>CP215-P Anti-D Pre-Existing Standard</v>
      </c>
      <c r="N1653" t="str">
        <f t="shared" si="206"/>
        <v>CP215-P Anti-D Pre-Existing Standard</v>
      </c>
    </row>
    <row r="1654" spans="1:14" hidden="1" x14ac:dyDescent="0.45">
      <c r="A1654" t="str">
        <f t="shared" si="207"/>
        <v>CP215-P NORM KIG 10 Standard</v>
      </c>
      <c r="B1654" t="s">
        <v>291</v>
      </c>
      <c r="C1654" t="str">
        <f t="shared" si="200"/>
        <v>Gallup</v>
      </c>
      <c r="D1654" t="str">
        <f t="shared" si="201"/>
        <v>Y</v>
      </c>
      <c r="E1654" t="s">
        <v>1159</v>
      </c>
      <c r="F1654" t="str">
        <f t="shared" si="202"/>
        <v>P NORM KIG 10 Standard</v>
      </c>
      <c r="G1654" t="str">
        <f t="shared" si="203"/>
        <v>Specialty</v>
      </c>
      <c r="H1654" t="s">
        <v>950</v>
      </c>
      <c r="I1654" t="str">
        <f t="shared" si="204"/>
        <v>RETURN - 1st don of the week -STD</v>
      </c>
      <c r="J1654" t="s">
        <v>1113</v>
      </c>
      <c r="K1654" s="5">
        <v>51</v>
      </c>
      <c r="L1654" t="str">
        <f>Table_DataFromNL[[#This Row],[PROFILECODE]]&amp;"-"&amp;Table_DataFromNL[[#This Row],[RULENAME]]</f>
        <v>CP215-P NORM KIG 10 Standard</v>
      </c>
      <c r="M1654" t="str">
        <f t="shared" si="205"/>
        <v>CP215-P NORM KIG 10 Standard</v>
      </c>
      <c r="N1654" t="str">
        <f t="shared" si="206"/>
        <v>CP215-P NORM KIG 10 Standard</v>
      </c>
    </row>
    <row r="1655" spans="1:14" hidden="1" x14ac:dyDescent="0.45">
      <c r="A1655" t="str">
        <f t="shared" si="207"/>
        <v>CP215-P NORM KIG 10-1 Standard</v>
      </c>
      <c r="B1655" t="s">
        <v>291</v>
      </c>
      <c r="C1655" t="str">
        <f t="shared" si="200"/>
        <v>Gallup</v>
      </c>
      <c r="D1655" t="str">
        <f t="shared" si="201"/>
        <v>Y</v>
      </c>
      <c r="E1655" t="s">
        <v>1159</v>
      </c>
      <c r="F1655" t="str">
        <f t="shared" si="202"/>
        <v>P NORM KIG 10-1 Standard</v>
      </c>
      <c r="G1655" t="str">
        <f t="shared" si="203"/>
        <v>Specialty</v>
      </c>
      <c r="H1655" t="s">
        <v>951</v>
      </c>
      <c r="I1655" t="str">
        <f t="shared" si="204"/>
        <v>RETURN - 1st don of the week -STD</v>
      </c>
      <c r="J1655" t="s">
        <v>1113</v>
      </c>
      <c r="K1655" s="5">
        <v>51</v>
      </c>
      <c r="L1655" t="str">
        <f>Table_DataFromNL[[#This Row],[PROFILECODE]]&amp;"-"&amp;Table_DataFromNL[[#This Row],[RULENAME]]</f>
        <v>CP215-P NORM KIG 10-1 Standard</v>
      </c>
      <c r="M1655" t="str">
        <f t="shared" si="205"/>
        <v>CP215-P NORM KIG 10-1 Standard</v>
      </c>
      <c r="N1655" t="str">
        <f t="shared" si="206"/>
        <v>CP215-P NORM KIG 10-1 Standard</v>
      </c>
    </row>
    <row r="1656" spans="1:14" hidden="1" x14ac:dyDescent="0.45">
      <c r="A1656" t="str">
        <f t="shared" si="207"/>
        <v>CP215-P NORM KIG 10-2 Standard</v>
      </c>
      <c r="B1656" t="s">
        <v>291</v>
      </c>
      <c r="C1656" t="str">
        <f t="shared" si="200"/>
        <v>Gallup</v>
      </c>
      <c r="D1656" t="str">
        <f t="shared" si="201"/>
        <v>Y</v>
      </c>
      <c r="E1656" t="s">
        <v>1159</v>
      </c>
      <c r="F1656" t="str">
        <f t="shared" si="202"/>
        <v>P NORM KIG 10-2 Standard</v>
      </c>
      <c r="G1656" t="str">
        <f t="shared" si="203"/>
        <v>Specialty</v>
      </c>
      <c r="H1656" t="s">
        <v>952</v>
      </c>
      <c r="I1656" t="str">
        <f t="shared" si="204"/>
        <v>RETURN - 1st don of the week -STD</v>
      </c>
      <c r="J1656" t="s">
        <v>1113</v>
      </c>
      <c r="K1656" s="5">
        <v>51</v>
      </c>
      <c r="L1656" t="str">
        <f>Table_DataFromNL[[#This Row],[PROFILECODE]]&amp;"-"&amp;Table_DataFromNL[[#This Row],[RULENAME]]</f>
        <v>CP215-P NORM KIG 10-2 Standard</v>
      </c>
      <c r="M1656" t="str">
        <f t="shared" si="205"/>
        <v>CP215-P NORM KIG 10-2 Standard</v>
      </c>
      <c r="N1656" t="str">
        <f t="shared" si="206"/>
        <v>CP215-P NORM KIG 10-2 Standard</v>
      </c>
    </row>
    <row r="1657" spans="1:14" hidden="1" x14ac:dyDescent="0.45">
      <c r="A1657" t="str">
        <f t="shared" si="207"/>
        <v>CP215-P NORM KIG 10-3 Standard</v>
      </c>
      <c r="B1657" t="s">
        <v>291</v>
      </c>
      <c r="C1657" t="str">
        <f t="shared" si="200"/>
        <v>Gallup</v>
      </c>
      <c r="D1657" t="str">
        <f t="shared" si="201"/>
        <v>Y</v>
      </c>
      <c r="E1657" t="s">
        <v>1159</v>
      </c>
      <c r="F1657" t="str">
        <f t="shared" si="202"/>
        <v>P NORM KIG 10-3 Standard</v>
      </c>
      <c r="G1657" t="str">
        <f t="shared" si="203"/>
        <v>Specialty</v>
      </c>
      <c r="H1657" t="s">
        <v>953</v>
      </c>
      <c r="I1657" t="str">
        <f t="shared" si="204"/>
        <v>RETURN - 1st don of the week -STD</v>
      </c>
      <c r="J1657" t="s">
        <v>1113</v>
      </c>
      <c r="K1657" s="5">
        <v>51</v>
      </c>
      <c r="L1657" t="str">
        <f>Table_DataFromNL[[#This Row],[PROFILECODE]]&amp;"-"&amp;Table_DataFromNL[[#This Row],[RULENAME]]</f>
        <v>CP215-P NORM KIG 10-3 Standard</v>
      </c>
      <c r="M1657" t="str">
        <f t="shared" si="205"/>
        <v>CP215-P NORM KIG 10-3 Standard</v>
      </c>
      <c r="N1657" t="str">
        <f t="shared" si="206"/>
        <v>CP215-P NORM KIG 10-3 Standard</v>
      </c>
    </row>
    <row r="1658" spans="1:14" hidden="1" x14ac:dyDescent="0.45">
      <c r="A1658" t="str">
        <f t="shared" si="207"/>
        <v>CP215-P NORM KIG 10-4 Standard</v>
      </c>
      <c r="B1658" t="s">
        <v>291</v>
      </c>
      <c r="C1658" t="str">
        <f t="shared" si="200"/>
        <v>Gallup</v>
      </c>
      <c r="D1658" t="str">
        <f t="shared" si="201"/>
        <v>Y</v>
      </c>
      <c r="E1658" t="s">
        <v>1159</v>
      </c>
      <c r="F1658" t="str">
        <f t="shared" si="202"/>
        <v>P NORM KIG 10-4 Standard</v>
      </c>
      <c r="G1658" t="str">
        <f t="shared" si="203"/>
        <v>Specialty</v>
      </c>
      <c r="H1658" t="s">
        <v>954</v>
      </c>
      <c r="I1658" t="str">
        <f t="shared" si="204"/>
        <v>RETURN - 1st don of the week -STD</v>
      </c>
      <c r="J1658" t="s">
        <v>1113</v>
      </c>
      <c r="K1658" s="5">
        <v>51</v>
      </c>
      <c r="L1658" t="str">
        <f>Table_DataFromNL[[#This Row],[PROFILECODE]]&amp;"-"&amp;Table_DataFromNL[[#This Row],[RULENAME]]</f>
        <v>CP215-P NORM KIG 10-4 Standard</v>
      </c>
      <c r="M1658" t="str">
        <f t="shared" si="205"/>
        <v>CP215-P NORM KIG 10-4 Standard</v>
      </c>
      <c r="N1658" t="str">
        <f t="shared" si="206"/>
        <v>CP215-P NORM KIG 10-4 Standard</v>
      </c>
    </row>
    <row r="1659" spans="1:14" hidden="1" x14ac:dyDescent="0.45">
      <c r="A1659" t="str">
        <f t="shared" si="207"/>
        <v>CP215-RETURN - 1st don of the week -STD</v>
      </c>
      <c r="B1659" t="s">
        <v>291</v>
      </c>
      <c r="C1659" t="str">
        <f t="shared" si="200"/>
        <v>Gallup</v>
      </c>
      <c r="D1659" t="str">
        <f t="shared" si="201"/>
        <v>Y</v>
      </c>
      <c r="E1659" t="s">
        <v>1159</v>
      </c>
      <c r="F1659" t="str">
        <f t="shared" si="202"/>
        <v>RETURN - 1st don of the week -STD</v>
      </c>
      <c r="G1659" t="str">
        <f t="shared" si="203"/>
        <v>Marketing</v>
      </c>
      <c r="H1659" t="s">
        <v>1114</v>
      </c>
      <c r="I1659">
        <f t="shared" si="204"/>
        <v>0</v>
      </c>
      <c r="J1659" t="s">
        <v>1113</v>
      </c>
      <c r="K1659" s="5">
        <v>51</v>
      </c>
      <c r="L1659" t="str">
        <f>Table_DataFromNL[[#This Row],[PROFILECODE]]&amp;"-"&amp;Table_DataFromNL[[#This Row],[RULENAME]]</f>
        <v>CP215-P NSP NONEU Standard</v>
      </c>
      <c r="M1659" t="str">
        <f t="shared" si="205"/>
        <v>CP215-RETURN - 1st don of the week -STD</v>
      </c>
      <c r="N1659" t="e">
        <f t="shared" si="206"/>
        <v>#N/A</v>
      </c>
    </row>
    <row r="1660" spans="1:14" hidden="1" x14ac:dyDescent="0.45">
      <c r="A1660" t="str">
        <f t="shared" si="207"/>
        <v>CP215-RETURN - 1st don of the week -STD</v>
      </c>
      <c r="B1660" t="s">
        <v>291</v>
      </c>
      <c r="C1660" t="str">
        <f t="shared" si="200"/>
        <v>Gallup</v>
      </c>
      <c r="D1660" t="str">
        <f t="shared" si="201"/>
        <v>Y</v>
      </c>
      <c r="E1660" t="s">
        <v>1159</v>
      </c>
      <c r="F1660" t="str">
        <f t="shared" si="202"/>
        <v>RETURN - 1st don of the week -STD</v>
      </c>
      <c r="G1660" t="str">
        <f t="shared" si="203"/>
        <v>Marketing</v>
      </c>
      <c r="H1660" t="s">
        <v>1115</v>
      </c>
      <c r="I1660">
        <f t="shared" si="204"/>
        <v>23</v>
      </c>
      <c r="J1660" t="s">
        <v>1113</v>
      </c>
      <c r="K1660" s="5">
        <v>51</v>
      </c>
      <c r="L1660" t="str">
        <f>Table_DataFromNL[[#This Row],[PROFILECODE]]&amp;"-"&amp;Table_DataFromNL[[#This Row],[RULENAME]]</f>
        <v>CP215-P NSP NS Standard</v>
      </c>
      <c r="M1660" t="str">
        <f t="shared" si="205"/>
        <v>CP215-RETURN - 1st don of the week -STD</v>
      </c>
      <c r="N1660" t="e">
        <f t="shared" si="206"/>
        <v>#N/A</v>
      </c>
    </row>
    <row r="1661" spans="1:14" hidden="1" x14ac:dyDescent="0.45">
      <c r="A1661" t="str">
        <f t="shared" si="207"/>
        <v>CP215-P Normal Source PL Standard</v>
      </c>
      <c r="B1661" t="s">
        <v>291</v>
      </c>
      <c r="C1661" t="str">
        <f t="shared" si="200"/>
        <v>Gallup</v>
      </c>
      <c r="D1661" t="str">
        <f t="shared" si="201"/>
        <v>Y</v>
      </c>
      <c r="E1661" t="s">
        <v>1159</v>
      </c>
      <c r="F1661" t="str">
        <f t="shared" si="202"/>
        <v>P Normal Source PL Standard</v>
      </c>
      <c r="G1661" t="str">
        <f t="shared" si="203"/>
        <v>Marketing</v>
      </c>
      <c r="H1661" t="s">
        <v>1033</v>
      </c>
      <c r="I1661">
        <f t="shared" si="204"/>
        <v>0</v>
      </c>
      <c r="J1661" t="s">
        <v>1113</v>
      </c>
      <c r="K1661" s="5">
        <v>50.5</v>
      </c>
      <c r="L1661" t="str">
        <f>Table_DataFromNL[[#This Row],[PROFILECODE]]&amp;"-"&amp;Table_DataFromNL[[#This Row],[RULENAME]]</f>
        <v>CP215-P Normal Source PL Standard</v>
      </c>
      <c r="M1661" t="e">
        <f t="shared" si="205"/>
        <v>#N/A</v>
      </c>
      <c r="N1661" t="e">
        <f t="shared" si="206"/>
        <v>#N/A</v>
      </c>
    </row>
    <row r="1662" spans="1:14" hidden="1" x14ac:dyDescent="0.45">
      <c r="A1662" t="str">
        <f t="shared" si="207"/>
        <v>CP215-P RSV Pre-Existing Standard</v>
      </c>
      <c r="B1662" t="s">
        <v>291</v>
      </c>
      <c r="C1662" t="str">
        <f t="shared" si="200"/>
        <v>Gallup</v>
      </c>
      <c r="D1662" t="str">
        <f t="shared" si="201"/>
        <v>Y</v>
      </c>
      <c r="E1662" t="s">
        <v>1159</v>
      </c>
      <c r="F1662" t="str">
        <f t="shared" si="202"/>
        <v>P RSV Pre-Existing Standard</v>
      </c>
      <c r="G1662" t="str">
        <f t="shared" si="203"/>
        <v>Specialty</v>
      </c>
      <c r="H1662" t="s">
        <v>955</v>
      </c>
      <c r="I1662" t="str">
        <f t="shared" si="204"/>
        <v>RETURN - 1st don of the week -STD</v>
      </c>
      <c r="J1662" t="s">
        <v>1113</v>
      </c>
      <c r="K1662" s="5">
        <v>51</v>
      </c>
      <c r="L1662" t="str">
        <f>Table_DataFromNL[[#This Row],[PROFILECODE]]&amp;"-"&amp;Table_DataFromNL[[#This Row],[RULENAME]]</f>
        <v>CP215-P RSV Pre-Existing Standard</v>
      </c>
      <c r="M1662" t="str">
        <f t="shared" si="205"/>
        <v>CP215-P RSV Pre-Existing Standard</v>
      </c>
      <c r="N1662" t="str">
        <f t="shared" si="206"/>
        <v>CP215-P RSV Pre-Existing Standard</v>
      </c>
    </row>
    <row r="1663" spans="1:14" hidden="1" x14ac:dyDescent="0.45">
      <c r="A1663" t="str">
        <f t="shared" si="207"/>
        <v>CP215-P VZV Standard</v>
      </c>
      <c r="B1663" t="s">
        <v>291</v>
      </c>
      <c r="C1663" t="str">
        <f t="shared" si="200"/>
        <v>Gallup</v>
      </c>
      <c r="D1663" t="str">
        <f t="shared" si="201"/>
        <v>Y</v>
      </c>
      <c r="E1663" t="s">
        <v>1159</v>
      </c>
      <c r="F1663" t="str">
        <f t="shared" si="202"/>
        <v>P VZV Standard</v>
      </c>
      <c r="G1663" t="str">
        <f t="shared" si="203"/>
        <v>Specialty</v>
      </c>
      <c r="H1663" t="s">
        <v>971</v>
      </c>
      <c r="I1663" t="str">
        <f t="shared" si="204"/>
        <v>RETURN - 1st don of the week -STD</v>
      </c>
      <c r="J1663" t="s">
        <v>1113</v>
      </c>
      <c r="K1663" s="5">
        <v>61</v>
      </c>
      <c r="L1663" t="str">
        <f>Table_DataFromNL[[#This Row],[PROFILECODE]]&amp;"-"&amp;Table_DataFromNL[[#This Row],[RULENAME]]</f>
        <v>CP215-P VZV Standard</v>
      </c>
      <c r="M1663" t="str">
        <f t="shared" si="205"/>
        <v>CP215-P VZV Standard</v>
      </c>
      <c r="N1663" t="str">
        <f t="shared" si="206"/>
        <v>CP215-P VZV Standard</v>
      </c>
    </row>
    <row r="1664" spans="1:14" hidden="1" x14ac:dyDescent="0.45">
      <c r="A1664" t="str">
        <f t="shared" si="207"/>
        <v>CP215-P Vaccinia Standard</v>
      </c>
      <c r="B1664" t="s">
        <v>291</v>
      </c>
      <c r="C1664" t="str">
        <f t="shared" si="200"/>
        <v>Gallup</v>
      </c>
      <c r="D1664" t="str">
        <f t="shared" si="201"/>
        <v>Y</v>
      </c>
      <c r="E1664" t="s">
        <v>1159</v>
      </c>
      <c r="F1664" t="str">
        <f t="shared" si="202"/>
        <v>P Vaccinia Standard</v>
      </c>
      <c r="G1664" t="str">
        <f t="shared" si="203"/>
        <v>Specialty</v>
      </c>
      <c r="H1664" t="s">
        <v>956</v>
      </c>
      <c r="I1664">
        <f t="shared" si="204"/>
        <v>0</v>
      </c>
      <c r="J1664" t="s">
        <v>1113</v>
      </c>
      <c r="K1664" s="5">
        <v>100</v>
      </c>
      <c r="L1664" t="str">
        <f>Table_DataFromNL[[#This Row],[PROFILECODE]]&amp;"-"&amp;Table_DataFromNL[[#This Row],[RULENAME]]</f>
        <v>CP215-P Vaccinia Standard</v>
      </c>
      <c r="M1664" t="str">
        <f t="shared" si="205"/>
        <v>CP215-P Vaccinia Standard</v>
      </c>
      <c r="N1664" t="str">
        <f t="shared" si="206"/>
        <v>CP215-P Vaccinia Standard</v>
      </c>
    </row>
    <row r="1665" spans="1:14" hidden="1" x14ac:dyDescent="0.45">
      <c r="A1665" t="str">
        <f t="shared" si="207"/>
        <v>CP215-PVZV Pre-Existing Standard</v>
      </c>
      <c r="B1665" t="s">
        <v>291</v>
      </c>
      <c r="C1665" t="str">
        <f t="shared" si="200"/>
        <v>Gallup</v>
      </c>
      <c r="D1665" t="str">
        <f t="shared" si="201"/>
        <v>Y</v>
      </c>
      <c r="E1665" t="s">
        <v>1159</v>
      </c>
      <c r="F1665" t="str">
        <f t="shared" si="202"/>
        <v>PVZV Pre-Existing Standard</v>
      </c>
      <c r="G1665" t="str">
        <f t="shared" si="203"/>
        <v>Specialty</v>
      </c>
      <c r="H1665" t="s">
        <v>972</v>
      </c>
      <c r="I1665" t="str">
        <f t="shared" si="204"/>
        <v>RETURN - 1st don of the week -STD</v>
      </c>
      <c r="J1665" t="s">
        <v>1113</v>
      </c>
      <c r="K1665" s="5">
        <v>60.5</v>
      </c>
      <c r="L1665" t="str">
        <f>Table_DataFromNL[[#This Row],[PROFILECODE]]&amp;"-"&amp;Table_DataFromNL[[#This Row],[RULENAME]]</f>
        <v>CP215-PVZV Pre-Existing Standard</v>
      </c>
      <c r="M1665" t="str">
        <f t="shared" si="205"/>
        <v>CP215-PVZV Pre-Existing Standard</v>
      </c>
      <c r="N1665" t="str">
        <f t="shared" si="206"/>
        <v>CP215-PVZV Pre-Existing Standard</v>
      </c>
    </row>
    <row r="1666" spans="1:14" hidden="1" x14ac:dyDescent="0.45">
      <c r="A1666" t="str">
        <f t="shared" si="207"/>
        <v>CP221-1st Responder-Medical</v>
      </c>
      <c r="B1666" t="s">
        <v>147</v>
      </c>
      <c r="C1666" t="str">
        <f t="shared" ref="C1666:C1729" si="208">VLOOKUP(B1666,CenterLU,2,FALSE)</f>
        <v>Goodyear</v>
      </c>
      <c r="D1666" t="str">
        <f t="shared" ref="D1666:D1729" si="209">VLOOKUP(B1666,CenterLU,3,FALSE)</f>
        <v>Y</v>
      </c>
      <c r="E1666" t="s">
        <v>1160</v>
      </c>
      <c r="F1666" t="str">
        <f t="shared" ref="F1666:F1729" si="210">IF(VLOOKUP(H1666,RULENAMELU,3,FALSE)=0,H1666,VLOOKUP(H1666,RULENAMELU,3,FALSE))</f>
        <v>1st Responder-Medical</v>
      </c>
      <c r="G1666">
        <f t="shared" ref="G1666:G1729" si="211">VLOOKUP(H1666,RULENAMELU,4,FALSE)</f>
        <v>0</v>
      </c>
      <c r="H1666" t="s">
        <v>1053</v>
      </c>
      <c r="I1666">
        <f t="shared" ref="I1666:I1729" si="212">VLOOKUP(H1666,RULENAMELU,5,FALSE)</f>
        <v>0</v>
      </c>
      <c r="J1666" t="s">
        <v>1054</v>
      </c>
      <c r="K1666" s="5">
        <v>5</v>
      </c>
      <c r="L1666" t="str">
        <f>Table_DataFromNL[[#This Row],[PROFILECODE]]&amp;"-"&amp;Table_DataFromNL[[#This Row],[RULENAME]]</f>
        <v>CP221-1st Responder-Medical</v>
      </c>
      <c r="M1666" t="e">
        <f t="shared" ref="M1666:M1729" si="213">IFERROR(VLOOKUP(A1666,PaychangesLU,1,FALSE),VLOOKUP(A1666,SpecialtyCheckLU,1,FALSE))</f>
        <v>#N/A</v>
      </c>
      <c r="N1666" t="e">
        <f t="shared" ref="N1666:N1729" si="214">VLOOKUP(A1666,SpecialtyCheckLU,1,FALSE)</f>
        <v>#N/A</v>
      </c>
    </row>
    <row r="1667" spans="1:14" hidden="1" x14ac:dyDescent="0.45">
      <c r="A1667" t="str">
        <f t="shared" ref="A1667:A1730" si="215">B1667&amp;"-"&amp;F1667</f>
        <v>CP221-RETURN - 2nd don of the week -BONUS</v>
      </c>
      <c r="B1667" t="s">
        <v>147</v>
      </c>
      <c r="C1667" t="str">
        <f t="shared" si="208"/>
        <v>Goodyear</v>
      </c>
      <c r="D1667" t="str">
        <f t="shared" si="209"/>
        <v>Y</v>
      </c>
      <c r="E1667" t="s">
        <v>1160</v>
      </c>
      <c r="F1667" t="str">
        <f t="shared" si="210"/>
        <v>RETURN - 2nd don of the week -BONUS</v>
      </c>
      <c r="G1667" t="str">
        <f t="shared" si="211"/>
        <v>Marketing</v>
      </c>
      <c r="H1667" t="s">
        <v>1055</v>
      </c>
      <c r="I1667">
        <f t="shared" si="212"/>
        <v>26</v>
      </c>
      <c r="J1667" t="s">
        <v>1054</v>
      </c>
      <c r="K1667" s="5">
        <v>20</v>
      </c>
      <c r="L1667" t="str">
        <f>Table_DataFromNL[[#This Row],[PROFILECODE]]&amp;"-"&amp;Table_DataFromNL[[#This Row],[RULENAME]]</f>
        <v>CP221-2X Week P NSP NS</v>
      </c>
      <c r="M1667" t="str">
        <f t="shared" si="213"/>
        <v>CP221-RETURN - 2nd don of the week -BONUS</v>
      </c>
      <c r="N1667" t="e">
        <f t="shared" si="214"/>
        <v>#N/A</v>
      </c>
    </row>
    <row r="1668" spans="1:14" hidden="1" x14ac:dyDescent="0.45">
      <c r="A1668" t="str">
        <f t="shared" si="215"/>
        <v>CP221-RETURN - 2nd don of the week -BONUS</v>
      </c>
      <c r="B1668" t="s">
        <v>147</v>
      </c>
      <c r="C1668" t="str">
        <f t="shared" si="208"/>
        <v>Goodyear</v>
      </c>
      <c r="D1668" t="str">
        <f t="shared" si="209"/>
        <v>Y</v>
      </c>
      <c r="E1668" t="s">
        <v>1160</v>
      </c>
      <c r="F1668" t="str">
        <f t="shared" si="210"/>
        <v>RETURN - 2nd don of the week -BONUS</v>
      </c>
      <c r="G1668" t="str">
        <f t="shared" si="211"/>
        <v>Marketing</v>
      </c>
      <c r="H1668" t="s">
        <v>1056</v>
      </c>
      <c r="I1668" t="str">
        <f t="shared" si="212"/>
        <v>RETURN - 2nd don of the week -BONUS</v>
      </c>
      <c r="J1668" t="s">
        <v>1054</v>
      </c>
      <c r="K1668" s="5">
        <v>20</v>
      </c>
      <c r="L1668" t="str">
        <f>Table_DataFromNL[[#This Row],[PROFILECODE]]&amp;"-"&amp;Table_DataFromNL[[#This Row],[RULENAME]]</f>
        <v>CP221-2X Week P NSP Non EU</v>
      </c>
      <c r="M1668" t="str">
        <f t="shared" si="213"/>
        <v>CP221-RETURN - 2nd don of the week -BONUS</v>
      </c>
      <c r="N1668" t="e">
        <f t="shared" si="214"/>
        <v>#N/A</v>
      </c>
    </row>
    <row r="1669" spans="1:14" hidden="1" x14ac:dyDescent="0.45">
      <c r="A1669" t="str">
        <f t="shared" si="215"/>
        <v>CP221-2X Week P Normal Source PL</v>
      </c>
      <c r="B1669" t="s">
        <v>147</v>
      </c>
      <c r="C1669" t="str">
        <f t="shared" si="208"/>
        <v>Goodyear</v>
      </c>
      <c r="D1669" t="str">
        <f t="shared" si="209"/>
        <v>Y</v>
      </c>
      <c r="E1669" t="s">
        <v>1160</v>
      </c>
      <c r="F1669" t="str">
        <f t="shared" si="210"/>
        <v>2X Week P Normal Source PL</v>
      </c>
      <c r="G1669" t="str">
        <f t="shared" si="211"/>
        <v>Specialty</v>
      </c>
      <c r="H1669" t="s">
        <v>1026</v>
      </c>
      <c r="I1669" t="str">
        <f t="shared" si="212"/>
        <v>RETURN - 2nd don of the week -BONUS</v>
      </c>
      <c r="J1669" t="s">
        <v>1054</v>
      </c>
      <c r="K1669" s="5">
        <v>20</v>
      </c>
      <c r="L1669" t="str">
        <f>Table_DataFromNL[[#This Row],[PROFILECODE]]&amp;"-"&amp;Table_DataFromNL[[#This Row],[RULENAME]]</f>
        <v>CP221-2X Week P Normal Source PL</v>
      </c>
      <c r="M1669" t="e">
        <f t="shared" si="213"/>
        <v>#N/A</v>
      </c>
      <c r="N1669" t="e">
        <f t="shared" si="214"/>
        <v>#N/A</v>
      </c>
    </row>
    <row r="1670" spans="1:14" hidden="1" x14ac:dyDescent="0.45">
      <c r="A1670" t="str">
        <f t="shared" si="215"/>
        <v>CP221-2X Week P RSV Pre-Existing</v>
      </c>
      <c r="B1670" t="s">
        <v>147</v>
      </c>
      <c r="C1670" t="str">
        <f t="shared" si="208"/>
        <v>Goodyear</v>
      </c>
      <c r="D1670" t="str">
        <f t="shared" si="209"/>
        <v>Y</v>
      </c>
      <c r="E1670" t="s">
        <v>1160</v>
      </c>
      <c r="F1670" t="str">
        <f t="shared" si="210"/>
        <v>2X Week P RSV Pre-Existing</v>
      </c>
      <c r="G1670" t="str">
        <f t="shared" si="211"/>
        <v>Specialty</v>
      </c>
      <c r="H1670" t="s">
        <v>945</v>
      </c>
      <c r="I1670" t="str">
        <f t="shared" si="212"/>
        <v>RETURN - 2nd don of the week -BONUS</v>
      </c>
      <c r="J1670" t="s">
        <v>1054</v>
      </c>
      <c r="K1670" s="5">
        <v>30</v>
      </c>
      <c r="L1670" t="str">
        <f>Table_DataFromNL[[#This Row],[PROFILECODE]]&amp;"-"&amp;Table_DataFromNL[[#This Row],[RULENAME]]</f>
        <v>CP221-2X Week P RSV Pre-Existing</v>
      </c>
      <c r="M1670" t="str">
        <f t="shared" si="213"/>
        <v>CP221-2X Week P RSV Pre-Existing</v>
      </c>
      <c r="N1670" t="str">
        <f t="shared" si="214"/>
        <v>CP221-2X Week P RSV Pre-Existing</v>
      </c>
    </row>
    <row r="1671" spans="1:14" hidden="1" x14ac:dyDescent="0.45">
      <c r="A1671" t="str">
        <f t="shared" si="215"/>
        <v>CP221-2X Week P VZV</v>
      </c>
      <c r="B1671" t="s">
        <v>147</v>
      </c>
      <c r="C1671" t="str">
        <f t="shared" si="208"/>
        <v>Goodyear</v>
      </c>
      <c r="D1671" t="str">
        <f t="shared" si="209"/>
        <v>Y</v>
      </c>
      <c r="E1671" t="s">
        <v>1160</v>
      </c>
      <c r="F1671" t="str">
        <f t="shared" si="210"/>
        <v>2X Week P VZV</v>
      </c>
      <c r="G1671" t="str">
        <f t="shared" si="211"/>
        <v>Specialty</v>
      </c>
      <c r="H1671" t="s">
        <v>967</v>
      </c>
      <c r="I1671" t="str">
        <f t="shared" si="212"/>
        <v>RETURN - 2nd don of the week -BONUS</v>
      </c>
      <c r="J1671" t="s">
        <v>1054</v>
      </c>
      <c r="K1671" s="5">
        <v>20</v>
      </c>
      <c r="L1671" t="str">
        <f>Table_DataFromNL[[#This Row],[PROFILECODE]]&amp;"-"&amp;Table_DataFromNL[[#This Row],[RULENAME]]</f>
        <v>CP221-2X Week P VZV</v>
      </c>
      <c r="M1671" t="str">
        <f t="shared" si="213"/>
        <v>CP221-2X Week P VZV</v>
      </c>
      <c r="N1671" t="str">
        <f t="shared" si="214"/>
        <v>CP221-2X Week P VZV</v>
      </c>
    </row>
    <row r="1672" spans="1:14" hidden="1" x14ac:dyDescent="0.45">
      <c r="A1672" t="str">
        <f t="shared" si="215"/>
        <v>CP221-2X Week P VZV Pre-Existing</v>
      </c>
      <c r="B1672" t="s">
        <v>147</v>
      </c>
      <c r="C1672" t="str">
        <f t="shared" si="208"/>
        <v>Goodyear</v>
      </c>
      <c r="D1672" t="str">
        <f t="shared" si="209"/>
        <v>Y</v>
      </c>
      <c r="E1672" t="s">
        <v>1160</v>
      </c>
      <c r="F1672" t="str">
        <f t="shared" si="210"/>
        <v>2X Week P VZV Pre-Existing</v>
      </c>
      <c r="G1672" t="str">
        <f t="shared" si="211"/>
        <v>Specialty</v>
      </c>
      <c r="H1672" t="s">
        <v>968</v>
      </c>
      <c r="I1672" t="str">
        <f t="shared" si="212"/>
        <v>RETURN - 2nd don of the week -BONUS</v>
      </c>
      <c r="J1672" t="s">
        <v>1054</v>
      </c>
      <c r="K1672" s="5">
        <v>20</v>
      </c>
      <c r="L1672" t="str">
        <f>Table_DataFromNL[[#This Row],[PROFILECODE]]&amp;"-"&amp;Table_DataFromNL[[#This Row],[RULENAME]]</f>
        <v>CP221-2X Week P VZV Pre-Existing</v>
      </c>
      <c r="M1672" t="str">
        <f t="shared" si="213"/>
        <v>CP221-2X Week P VZV Pre-Existing</v>
      </c>
      <c r="N1672" t="str">
        <f t="shared" si="214"/>
        <v>CP221-2X Week P VZV Pre-Existing</v>
      </c>
    </row>
    <row r="1673" spans="1:14" hidden="1" x14ac:dyDescent="0.45">
      <c r="A1673" t="str">
        <f t="shared" si="215"/>
        <v>CP221-RETURN - 6th don of the month -BONUS</v>
      </c>
      <c r="B1673" t="s">
        <v>147</v>
      </c>
      <c r="C1673" t="str">
        <f t="shared" si="208"/>
        <v>Goodyear</v>
      </c>
      <c r="D1673" t="str">
        <f t="shared" si="209"/>
        <v>Y</v>
      </c>
      <c r="E1673" t="s">
        <v>1160</v>
      </c>
      <c r="F1673" t="str">
        <f t="shared" si="210"/>
        <v>RETURN - 6th don of the month -BONUS</v>
      </c>
      <c r="G1673" t="str">
        <f t="shared" si="211"/>
        <v>Marketing</v>
      </c>
      <c r="H1673" t="s">
        <v>1058</v>
      </c>
      <c r="I1673">
        <f t="shared" si="212"/>
        <v>28</v>
      </c>
      <c r="J1673" t="s">
        <v>1054</v>
      </c>
      <c r="K1673" s="5">
        <v>20</v>
      </c>
      <c r="L1673" t="str">
        <f>Table_DataFromNL[[#This Row],[PROFILECODE]]&amp;"-"&amp;Table_DataFromNL[[#This Row],[RULENAME]]</f>
        <v>CP221-6X Month</v>
      </c>
      <c r="M1673" t="str">
        <f t="shared" si="213"/>
        <v>CP221-RETURN - 6th don of the month -BONUS</v>
      </c>
      <c r="N1673" t="e">
        <f t="shared" si="214"/>
        <v>#N/A</v>
      </c>
    </row>
    <row r="1674" spans="1:14" hidden="1" x14ac:dyDescent="0.45">
      <c r="A1674" t="str">
        <f t="shared" si="215"/>
        <v>CP221-RETURN - 7th don of the month -BONUS</v>
      </c>
      <c r="B1674" t="s">
        <v>147</v>
      </c>
      <c r="C1674" t="str">
        <f t="shared" si="208"/>
        <v>Goodyear</v>
      </c>
      <c r="D1674" t="str">
        <f t="shared" si="209"/>
        <v>Y</v>
      </c>
      <c r="E1674" t="s">
        <v>1160</v>
      </c>
      <c r="F1674" t="str">
        <f t="shared" si="210"/>
        <v>RETURN - 7th don of the month -BONUS</v>
      </c>
      <c r="G1674" t="str">
        <f t="shared" si="211"/>
        <v>Marketing</v>
      </c>
      <c r="H1674" t="s">
        <v>1122</v>
      </c>
      <c r="I1674">
        <f t="shared" si="212"/>
        <v>29</v>
      </c>
      <c r="J1674" t="s">
        <v>1054</v>
      </c>
      <c r="K1674" s="5">
        <v>30</v>
      </c>
      <c r="L1674" t="str">
        <f>Table_DataFromNL[[#This Row],[PROFILECODE]]&amp;"-"&amp;Table_DataFromNL[[#This Row],[RULENAME]]</f>
        <v>CP221-7X Month</v>
      </c>
      <c r="M1674" t="str">
        <f t="shared" si="213"/>
        <v>CP221-RETURN - 7th don of the month -BONUS</v>
      </c>
      <c r="N1674" t="e">
        <f t="shared" si="214"/>
        <v>#N/A</v>
      </c>
    </row>
    <row r="1675" spans="1:14" hidden="1" x14ac:dyDescent="0.45">
      <c r="A1675" t="str">
        <f t="shared" si="215"/>
        <v>CP221-College ID Standard Bonus</v>
      </c>
      <c r="B1675" t="s">
        <v>147</v>
      </c>
      <c r="C1675" t="str">
        <f t="shared" si="208"/>
        <v>Goodyear</v>
      </c>
      <c r="D1675" t="str">
        <f t="shared" si="209"/>
        <v>Y</v>
      </c>
      <c r="E1675" t="s">
        <v>1160</v>
      </c>
      <c r="F1675" t="str">
        <f t="shared" si="210"/>
        <v>College ID Standard Bonus</v>
      </c>
      <c r="G1675">
        <f t="shared" si="211"/>
        <v>0</v>
      </c>
      <c r="H1675" t="s">
        <v>1062</v>
      </c>
      <c r="I1675">
        <f t="shared" si="212"/>
        <v>0</v>
      </c>
      <c r="J1675" t="s">
        <v>1054</v>
      </c>
      <c r="K1675" s="5">
        <v>5</v>
      </c>
      <c r="L1675" t="str">
        <f>Table_DataFromNL[[#This Row],[PROFILECODE]]&amp;"-"&amp;Table_DataFromNL[[#This Row],[RULENAME]]</f>
        <v>CP221-College ID Standard Bonus</v>
      </c>
      <c r="M1675" t="e">
        <f t="shared" si="213"/>
        <v>#N/A</v>
      </c>
      <c r="N1675" t="e">
        <f t="shared" si="214"/>
        <v>#N/A</v>
      </c>
    </row>
    <row r="1676" spans="1:14" hidden="1" x14ac:dyDescent="0.45">
      <c r="A1676" t="str">
        <f t="shared" si="215"/>
        <v>CP221-Employee Donor</v>
      </c>
      <c r="B1676" t="s">
        <v>147</v>
      </c>
      <c r="C1676" t="str">
        <f t="shared" si="208"/>
        <v>Goodyear</v>
      </c>
      <c r="D1676" t="str">
        <f t="shared" si="209"/>
        <v>Y</v>
      </c>
      <c r="E1676" t="s">
        <v>1160</v>
      </c>
      <c r="F1676" t="str">
        <f t="shared" si="210"/>
        <v>Employee Donor</v>
      </c>
      <c r="G1676">
        <f t="shared" si="211"/>
        <v>0</v>
      </c>
      <c r="H1676" t="s">
        <v>1063</v>
      </c>
      <c r="I1676">
        <f t="shared" si="212"/>
        <v>0</v>
      </c>
      <c r="J1676" t="s">
        <v>1054</v>
      </c>
      <c r="K1676" s="5">
        <v>90</v>
      </c>
      <c r="L1676" t="str">
        <f>Table_DataFromNL[[#This Row],[PROFILECODE]]&amp;"-"&amp;Table_DataFromNL[[#This Row],[RULENAME]]</f>
        <v>CP221-Employee Donor</v>
      </c>
      <c r="M1676" t="e">
        <f t="shared" si="213"/>
        <v>#N/A</v>
      </c>
      <c r="N1676" t="e">
        <f t="shared" si="214"/>
        <v>#N/A</v>
      </c>
    </row>
    <row r="1677" spans="1:14" hidden="1" x14ac:dyDescent="0.45">
      <c r="A1677" t="str">
        <f t="shared" si="215"/>
        <v>CP221-Military ID</v>
      </c>
      <c r="B1677" t="s">
        <v>147</v>
      </c>
      <c r="C1677" t="str">
        <f t="shared" si="208"/>
        <v>Goodyear</v>
      </c>
      <c r="D1677" t="str">
        <f t="shared" si="209"/>
        <v>Y</v>
      </c>
      <c r="E1677" t="s">
        <v>1160</v>
      </c>
      <c r="F1677" t="str">
        <f t="shared" si="210"/>
        <v>Military ID</v>
      </c>
      <c r="G1677">
        <f t="shared" si="211"/>
        <v>0</v>
      </c>
      <c r="H1677" t="s">
        <v>1064</v>
      </c>
      <c r="I1677">
        <f t="shared" si="212"/>
        <v>0</v>
      </c>
      <c r="J1677" t="s">
        <v>1054</v>
      </c>
      <c r="K1677" s="5">
        <v>5</v>
      </c>
      <c r="L1677" t="str">
        <f>Table_DataFromNL[[#This Row],[PROFILECODE]]&amp;"-"&amp;Table_DataFromNL[[#This Row],[RULENAME]]</f>
        <v>CP221-Military ID</v>
      </c>
      <c r="M1677" t="e">
        <f t="shared" si="213"/>
        <v>#N/A</v>
      </c>
      <c r="N1677" t="e">
        <f t="shared" si="214"/>
        <v>#N/A</v>
      </c>
    </row>
    <row r="1678" spans="1:14" hidden="1" x14ac:dyDescent="0.45">
      <c r="A1678" t="str">
        <f t="shared" si="215"/>
        <v>CP221-NEW DONOR -1st</v>
      </c>
      <c r="B1678" t="s">
        <v>147</v>
      </c>
      <c r="C1678" t="str">
        <f t="shared" si="208"/>
        <v>Goodyear</v>
      </c>
      <c r="D1678" t="str">
        <f t="shared" si="209"/>
        <v>Y</v>
      </c>
      <c r="E1678" t="s">
        <v>1160</v>
      </c>
      <c r="F1678" t="str">
        <f t="shared" si="210"/>
        <v>NEW DONOR -1st</v>
      </c>
      <c r="G1678" t="str">
        <f t="shared" si="211"/>
        <v>Marketing</v>
      </c>
      <c r="H1678" t="s">
        <v>1065</v>
      </c>
      <c r="I1678">
        <f t="shared" si="212"/>
        <v>1</v>
      </c>
      <c r="J1678" t="s">
        <v>1054</v>
      </c>
      <c r="K1678" s="5">
        <v>100</v>
      </c>
      <c r="L1678" t="str">
        <f>Table_DataFromNL[[#This Row],[PROFILECODE]]&amp;"-"&amp;Table_DataFromNL[[#This Row],[RULENAME]]</f>
        <v>CP221-New Donor 1st Visit-Bonus</v>
      </c>
      <c r="M1678" t="str">
        <f t="shared" si="213"/>
        <v>CP221-NEW DONOR -1st</v>
      </c>
      <c r="N1678" t="e">
        <f t="shared" si="214"/>
        <v>#N/A</v>
      </c>
    </row>
    <row r="1679" spans="1:14" hidden="1" x14ac:dyDescent="0.45">
      <c r="A1679" t="str">
        <f t="shared" si="215"/>
        <v>CP221-NEW DONOR -2nd</v>
      </c>
      <c r="B1679" t="s">
        <v>147</v>
      </c>
      <c r="C1679" t="str">
        <f t="shared" si="208"/>
        <v>Goodyear</v>
      </c>
      <c r="D1679" t="str">
        <f t="shared" si="209"/>
        <v>Y</v>
      </c>
      <c r="E1679" t="s">
        <v>1160</v>
      </c>
      <c r="F1679" t="str">
        <f t="shared" si="210"/>
        <v>NEW DONOR -2nd</v>
      </c>
      <c r="G1679" t="str">
        <f t="shared" si="211"/>
        <v>Marketing</v>
      </c>
      <c r="H1679" t="s">
        <v>1066</v>
      </c>
      <c r="I1679">
        <f t="shared" si="212"/>
        <v>2</v>
      </c>
      <c r="J1679" t="s">
        <v>1054</v>
      </c>
      <c r="K1679" s="5">
        <v>100</v>
      </c>
      <c r="L1679" t="str">
        <f>Table_DataFromNL[[#This Row],[PROFILECODE]]&amp;"-"&amp;Table_DataFromNL[[#This Row],[RULENAME]]</f>
        <v>CP221-New Donor 2nd Visit-Bonus</v>
      </c>
      <c r="M1679" t="str">
        <f t="shared" si="213"/>
        <v>CP221-NEW DONOR -2nd</v>
      </c>
      <c r="N1679" t="e">
        <f t="shared" si="214"/>
        <v>#N/A</v>
      </c>
    </row>
    <row r="1680" spans="1:14" hidden="1" x14ac:dyDescent="0.45">
      <c r="A1680" t="str">
        <f t="shared" si="215"/>
        <v>CP221-NEW DONOR -3rd</v>
      </c>
      <c r="B1680" t="s">
        <v>147</v>
      </c>
      <c r="C1680" t="str">
        <f t="shared" si="208"/>
        <v>Goodyear</v>
      </c>
      <c r="D1680" t="str">
        <f t="shared" si="209"/>
        <v>Y</v>
      </c>
      <c r="E1680" t="s">
        <v>1160</v>
      </c>
      <c r="F1680" t="str">
        <f t="shared" si="210"/>
        <v>NEW DONOR -3rd</v>
      </c>
      <c r="G1680" t="str">
        <f t="shared" si="211"/>
        <v>Marketing</v>
      </c>
      <c r="H1680" t="s">
        <v>1067</v>
      </c>
      <c r="I1680">
        <f t="shared" si="212"/>
        <v>3</v>
      </c>
      <c r="J1680" t="s">
        <v>1054</v>
      </c>
      <c r="K1680" s="5">
        <v>100</v>
      </c>
      <c r="L1680" t="str">
        <f>Table_DataFromNL[[#This Row],[PROFILECODE]]&amp;"-"&amp;Table_DataFromNL[[#This Row],[RULENAME]]</f>
        <v>CP221-New Donor 3rd Visit-Bonus</v>
      </c>
      <c r="M1680" t="str">
        <f t="shared" si="213"/>
        <v>CP221-NEW DONOR -3rd</v>
      </c>
      <c r="N1680" t="e">
        <f t="shared" si="214"/>
        <v>#N/A</v>
      </c>
    </row>
    <row r="1681" spans="1:14" hidden="1" x14ac:dyDescent="0.45">
      <c r="A1681" t="str">
        <f t="shared" si="215"/>
        <v>CP221-NEW DONOR -4th</v>
      </c>
      <c r="B1681" t="s">
        <v>147</v>
      </c>
      <c r="C1681" t="str">
        <f t="shared" si="208"/>
        <v>Goodyear</v>
      </c>
      <c r="D1681" t="str">
        <f t="shared" si="209"/>
        <v>Y</v>
      </c>
      <c r="E1681" t="s">
        <v>1160</v>
      </c>
      <c r="F1681" t="str">
        <f t="shared" si="210"/>
        <v>NEW DONOR -4th</v>
      </c>
      <c r="G1681" t="str">
        <f t="shared" si="211"/>
        <v>Marketing</v>
      </c>
      <c r="H1681" t="s">
        <v>1068</v>
      </c>
      <c r="I1681">
        <f t="shared" si="212"/>
        <v>4</v>
      </c>
      <c r="J1681" t="s">
        <v>1054</v>
      </c>
      <c r="K1681" s="5">
        <v>100</v>
      </c>
      <c r="L1681" t="str">
        <f>Table_DataFromNL[[#This Row],[PROFILECODE]]&amp;"-"&amp;Table_DataFromNL[[#This Row],[RULENAME]]</f>
        <v>CP221-New Donor 4th Visit-Bonus</v>
      </c>
      <c r="M1681" t="str">
        <f t="shared" si="213"/>
        <v>CP221-NEW DONOR -4th</v>
      </c>
      <c r="N1681" t="e">
        <f t="shared" si="214"/>
        <v>#N/A</v>
      </c>
    </row>
    <row r="1682" spans="1:14" hidden="1" x14ac:dyDescent="0.45">
      <c r="A1682" t="str">
        <f t="shared" si="215"/>
        <v>CP221-NEW DONOR -5th</v>
      </c>
      <c r="B1682" t="s">
        <v>147</v>
      </c>
      <c r="C1682" t="str">
        <f t="shared" si="208"/>
        <v>Goodyear</v>
      </c>
      <c r="D1682" t="str">
        <f t="shared" si="209"/>
        <v>Y</v>
      </c>
      <c r="E1682" t="s">
        <v>1160</v>
      </c>
      <c r="F1682" t="str">
        <f t="shared" si="210"/>
        <v>NEW DONOR -5th</v>
      </c>
      <c r="G1682" t="str">
        <f t="shared" si="211"/>
        <v>Marketing</v>
      </c>
      <c r="H1682" t="s">
        <v>1069</v>
      </c>
      <c r="I1682">
        <f t="shared" si="212"/>
        <v>5</v>
      </c>
      <c r="J1682" t="s">
        <v>1054</v>
      </c>
      <c r="K1682" s="5">
        <v>100</v>
      </c>
      <c r="L1682" t="str">
        <f>Table_DataFromNL[[#This Row],[PROFILECODE]]&amp;"-"&amp;Table_DataFromNL[[#This Row],[RULENAME]]</f>
        <v>CP221-New Donor 5th Visit-Bonus</v>
      </c>
      <c r="M1682" t="str">
        <f t="shared" si="213"/>
        <v>CP221-NEW DONOR -5th</v>
      </c>
      <c r="N1682" t="e">
        <f t="shared" si="214"/>
        <v>#N/A</v>
      </c>
    </row>
    <row r="1683" spans="1:14" hidden="1" x14ac:dyDescent="0.45">
      <c r="A1683" t="str">
        <f t="shared" si="215"/>
        <v>CP221-NEW DONOR -6th</v>
      </c>
      <c r="B1683" t="s">
        <v>147</v>
      </c>
      <c r="C1683" t="str">
        <f t="shared" si="208"/>
        <v>Goodyear</v>
      </c>
      <c r="D1683" t="str">
        <f t="shared" si="209"/>
        <v>Y</v>
      </c>
      <c r="E1683" t="s">
        <v>1160</v>
      </c>
      <c r="F1683" t="str">
        <f t="shared" si="210"/>
        <v>NEW DONOR -6th</v>
      </c>
      <c r="G1683" t="str">
        <f t="shared" si="211"/>
        <v>Marketing</v>
      </c>
      <c r="H1683" t="s">
        <v>1070</v>
      </c>
      <c r="I1683">
        <f t="shared" si="212"/>
        <v>6</v>
      </c>
      <c r="J1683" t="s">
        <v>1054</v>
      </c>
      <c r="K1683" s="5">
        <v>50</v>
      </c>
      <c r="L1683" t="str">
        <f>Table_DataFromNL[[#This Row],[PROFILECODE]]&amp;"-"&amp;Table_DataFromNL[[#This Row],[RULENAME]]</f>
        <v>CP221-New Donor 6th Visit-Bonus</v>
      </c>
      <c r="M1683" t="str">
        <f t="shared" si="213"/>
        <v>CP221-NEW DONOR -6th</v>
      </c>
      <c r="N1683" t="e">
        <f t="shared" si="214"/>
        <v>#N/A</v>
      </c>
    </row>
    <row r="1684" spans="1:14" hidden="1" x14ac:dyDescent="0.45">
      <c r="A1684" t="str">
        <f t="shared" si="215"/>
        <v>CP221-NEW DONOR -7th</v>
      </c>
      <c r="B1684" t="s">
        <v>147</v>
      </c>
      <c r="C1684" t="str">
        <f t="shared" si="208"/>
        <v>Goodyear</v>
      </c>
      <c r="D1684" t="str">
        <f t="shared" si="209"/>
        <v>Y</v>
      </c>
      <c r="E1684" t="s">
        <v>1160</v>
      </c>
      <c r="F1684" t="str">
        <f t="shared" si="210"/>
        <v>NEW DONOR -7th</v>
      </c>
      <c r="G1684" t="str">
        <f t="shared" si="211"/>
        <v>Marketing</v>
      </c>
      <c r="H1684" t="s">
        <v>1071</v>
      </c>
      <c r="I1684">
        <f t="shared" si="212"/>
        <v>7</v>
      </c>
      <c r="J1684" t="s">
        <v>1054</v>
      </c>
      <c r="K1684" s="5">
        <v>50</v>
      </c>
      <c r="L1684" t="str">
        <f>Table_DataFromNL[[#This Row],[PROFILECODE]]&amp;"-"&amp;Table_DataFromNL[[#This Row],[RULENAME]]</f>
        <v>CP221-New Donor 7th Visit-Bonus</v>
      </c>
      <c r="M1684" t="str">
        <f t="shared" si="213"/>
        <v>CP221-NEW DONOR -7th</v>
      </c>
      <c r="N1684" t="e">
        <f t="shared" si="214"/>
        <v>#N/A</v>
      </c>
    </row>
    <row r="1685" spans="1:14" hidden="1" x14ac:dyDescent="0.45">
      <c r="A1685" t="str">
        <f t="shared" si="215"/>
        <v>CP221-NEW DONOR -8th</v>
      </c>
      <c r="B1685" t="s">
        <v>147</v>
      </c>
      <c r="C1685" t="str">
        <f t="shared" si="208"/>
        <v>Goodyear</v>
      </c>
      <c r="D1685" t="str">
        <f t="shared" si="209"/>
        <v>Y</v>
      </c>
      <c r="E1685" t="s">
        <v>1160</v>
      </c>
      <c r="F1685" t="str">
        <f t="shared" si="210"/>
        <v>NEW DONOR -8th</v>
      </c>
      <c r="G1685" t="str">
        <f t="shared" si="211"/>
        <v>Marketing</v>
      </c>
      <c r="H1685" t="s">
        <v>1072</v>
      </c>
      <c r="I1685">
        <f t="shared" si="212"/>
        <v>8</v>
      </c>
      <c r="J1685" t="s">
        <v>1054</v>
      </c>
      <c r="K1685" s="5">
        <v>50</v>
      </c>
      <c r="L1685" t="str">
        <f>Table_DataFromNL[[#This Row],[PROFILECODE]]&amp;"-"&amp;Table_DataFromNL[[#This Row],[RULENAME]]</f>
        <v>CP221-New Donor 8th Visit-Bonus</v>
      </c>
      <c r="M1685" t="str">
        <f t="shared" si="213"/>
        <v>CP221-NEW DONOR -8th</v>
      </c>
      <c r="N1685" t="e">
        <f t="shared" si="214"/>
        <v>#N/A</v>
      </c>
    </row>
    <row r="1686" spans="1:14" hidden="1" x14ac:dyDescent="0.45">
      <c r="A1686" t="str">
        <f t="shared" si="215"/>
        <v>CP221-Vaccinia - 1st Donation</v>
      </c>
      <c r="B1686" t="s">
        <v>147</v>
      </c>
      <c r="C1686" t="str">
        <f t="shared" si="208"/>
        <v>Goodyear</v>
      </c>
      <c r="D1686" t="str">
        <f t="shared" si="209"/>
        <v>Y</v>
      </c>
      <c r="E1686" t="s">
        <v>1160</v>
      </c>
      <c r="F1686" t="str">
        <f t="shared" si="210"/>
        <v>Vaccinia - 1st Donation</v>
      </c>
      <c r="G1686" t="str">
        <f t="shared" si="211"/>
        <v>Specialty</v>
      </c>
      <c r="H1686" t="s">
        <v>957</v>
      </c>
      <c r="I1686">
        <f t="shared" si="212"/>
        <v>0</v>
      </c>
      <c r="J1686" t="s">
        <v>1054</v>
      </c>
      <c r="K1686" s="5">
        <v>150</v>
      </c>
      <c r="L1686" t="str">
        <f>Table_DataFromNL[[#This Row],[PROFILECODE]]&amp;"-"&amp;Table_DataFromNL[[#This Row],[RULENAME]]</f>
        <v>CP221-Vaccinia - 1st Donation</v>
      </c>
      <c r="M1686" t="str">
        <f t="shared" si="213"/>
        <v>CP221-Vaccinia - 1st Donation</v>
      </c>
      <c r="N1686" t="str">
        <f t="shared" si="214"/>
        <v>CP221-Vaccinia - 1st Donation</v>
      </c>
    </row>
    <row r="1687" spans="1:14" hidden="1" x14ac:dyDescent="0.45">
      <c r="A1687" t="str">
        <f t="shared" si="215"/>
        <v>CP221-Vaccinia - 2nd Donation</v>
      </c>
      <c r="B1687" t="s">
        <v>147</v>
      </c>
      <c r="C1687" t="str">
        <f t="shared" si="208"/>
        <v>Goodyear</v>
      </c>
      <c r="D1687" t="str">
        <f t="shared" si="209"/>
        <v>Y</v>
      </c>
      <c r="E1687" t="s">
        <v>1160</v>
      </c>
      <c r="F1687" t="str">
        <f t="shared" si="210"/>
        <v>Vaccinia - 2nd Donation</v>
      </c>
      <c r="G1687" t="str">
        <f t="shared" si="211"/>
        <v>Specialty</v>
      </c>
      <c r="H1687" t="s">
        <v>958</v>
      </c>
      <c r="I1687">
        <f t="shared" si="212"/>
        <v>0</v>
      </c>
      <c r="J1687" t="s">
        <v>1054</v>
      </c>
      <c r="K1687" s="5">
        <v>250</v>
      </c>
      <c r="L1687" t="str">
        <f>Table_DataFromNL[[#This Row],[PROFILECODE]]&amp;"-"&amp;Table_DataFromNL[[#This Row],[RULENAME]]</f>
        <v>CP221-Vaccinia - 2nd Donation</v>
      </c>
      <c r="M1687" t="str">
        <f t="shared" si="213"/>
        <v>CP221-Vaccinia - 2nd Donation</v>
      </c>
      <c r="N1687" t="str">
        <f t="shared" si="214"/>
        <v>CP221-Vaccinia - 2nd Donation</v>
      </c>
    </row>
    <row r="1688" spans="1:14" hidden="1" x14ac:dyDescent="0.45">
      <c r="A1688" t="str">
        <f t="shared" si="215"/>
        <v>CP221-Vaccinia - 3rd Donation</v>
      </c>
      <c r="B1688" t="s">
        <v>147</v>
      </c>
      <c r="C1688" t="str">
        <f t="shared" si="208"/>
        <v>Goodyear</v>
      </c>
      <c r="D1688" t="str">
        <f t="shared" si="209"/>
        <v>Y</v>
      </c>
      <c r="E1688" t="s">
        <v>1160</v>
      </c>
      <c r="F1688" t="str">
        <f t="shared" si="210"/>
        <v>Vaccinia - 3rd Donation</v>
      </c>
      <c r="G1688" t="str">
        <f t="shared" si="211"/>
        <v>Specialty</v>
      </c>
      <c r="H1688" t="s">
        <v>959</v>
      </c>
      <c r="I1688">
        <f t="shared" si="212"/>
        <v>0</v>
      </c>
      <c r="J1688" t="s">
        <v>1054</v>
      </c>
      <c r="K1688" s="5">
        <v>300</v>
      </c>
      <c r="L1688" t="str">
        <f>Table_DataFromNL[[#This Row],[PROFILECODE]]&amp;"-"&amp;Table_DataFromNL[[#This Row],[RULENAME]]</f>
        <v>CP221-Vaccinia - 3rd Donation</v>
      </c>
      <c r="M1688" t="str">
        <f t="shared" si="213"/>
        <v>CP221-Vaccinia - 3rd Donation</v>
      </c>
      <c r="N1688" t="str">
        <f t="shared" si="214"/>
        <v>CP221-Vaccinia - 3rd Donation</v>
      </c>
    </row>
    <row r="1689" spans="1:14" hidden="1" x14ac:dyDescent="0.45">
      <c r="A1689" t="str">
        <f t="shared" si="215"/>
        <v>CP221-Vaccinia - 4th Donation</v>
      </c>
      <c r="B1689" t="s">
        <v>147</v>
      </c>
      <c r="C1689" t="str">
        <f t="shared" si="208"/>
        <v>Goodyear</v>
      </c>
      <c r="D1689" t="str">
        <f t="shared" si="209"/>
        <v>Y</v>
      </c>
      <c r="E1689" t="s">
        <v>1160</v>
      </c>
      <c r="F1689" t="str">
        <f t="shared" si="210"/>
        <v>Vaccinia - 4th Donation</v>
      </c>
      <c r="G1689" t="str">
        <f t="shared" si="211"/>
        <v>Specialty</v>
      </c>
      <c r="H1689" t="s">
        <v>960</v>
      </c>
      <c r="I1689">
        <f t="shared" si="212"/>
        <v>0</v>
      </c>
      <c r="J1689" t="s">
        <v>1054</v>
      </c>
      <c r="K1689" s="5">
        <v>300</v>
      </c>
      <c r="L1689" t="str">
        <f>Table_DataFromNL[[#This Row],[PROFILECODE]]&amp;"-"&amp;Table_DataFromNL[[#This Row],[RULENAME]]</f>
        <v>CP221-Vaccinia - 4th Donation</v>
      </c>
      <c r="M1689" t="str">
        <f t="shared" si="213"/>
        <v>CP221-Vaccinia - 4th Donation</v>
      </c>
      <c r="N1689" t="str">
        <f t="shared" si="214"/>
        <v>CP221-Vaccinia - 4th Donation</v>
      </c>
    </row>
    <row r="1690" spans="1:14" hidden="1" x14ac:dyDescent="0.45">
      <c r="A1690" t="str">
        <f t="shared" si="215"/>
        <v>CP221-1A_LAND_PAGE_55USD</v>
      </c>
      <c r="B1690" t="s">
        <v>147</v>
      </c>
      <c r="C1690" t="str">
        <f t="shared" si="208"/>
        <v>Goodyear</v>
      </c>
      <c r="D1690" t="str">
        <f t="shared" si="209"/>
        <v>Y</v>
      </c>
      <c r="E1690" t="s">
        <v>1160</v>
      </c>
      <c r="F1690" t="str">
        <f t="shared" si="210"/>
        <v>1A_LAND_PAGE_55USD</v>
      </c>
      <c r="G1690">
        <f t="shared" si="211"/>
        <v>0</v>
      </c>
      <c r="H1690" t="s">
        <v>1131</v>
      </c>
      <c r="I1690">
        <f t="shared" si="212"/>
        <v>0</v>
      </c>
      <c r="J1690" t="s">
        <v>1074</v>
      </c>
      <c r="K1690" s="5">
        <v>55</v>
      </c>
      <c r="L1690" t="str">
        <f>Table_DataFromNL[[#This Row],[PROFILECODE]]&amp;"-"&amp;Table_DataFromNL[[#This Row],[RULENAME]]</f>
        <v>CP221-1A_LAND_PAGE_55USD</v>
      </c>
      <c r="M1690" t="e">
        <f t="shared" si="213"/>
        <v>#N/A</v>
      </c>
      <c r="N1690" t="e">
        <f t="shared" si="214"/>
        <v>#N/A</v>
      </c>
    </row>
    <row r="1691" spans="1:14" hidden="1" x14ac:dyDescent="0.45">
      <c r="A1691" t="str">
        <f t="shared" si="215"/>
        <v>CP221-1B_KEDLeague_Promo_5USD</v>
      </c>
      <c r="B1691" t="s">
        <v>147</v>
      </c>
      <c r="C1691" t="str">
        <f t="shared" si="208"/>
        <v>Goodyear</v>
      </c>
      <c r="D1691" t="str">
        <f t="shared" si="209"/>
        <v>Y</v>
      </c>
      <c r="E1691" t="s">
        <v>1160</v>
      </c>
      <c r="F1691" t="str">
        <f t="shared" si="210"/>
        <v>1B_KEDLeague_Promo_5USD</v>
      </c>
      <c r="G1691">
        <f t="shared" si="211"/>
        <v>0</v>
      </c>
      <c r="H1691" t="s">
        <v>1073</v>
      </c>
      <c r="I1691">
        <f t="shared" si="212"/>
        <v>0</v>
      </c>
      <c r="J1691" t="s">
        <v>1074</v>
      </c>
      <c r="K1691" s="5">
        <v>5</v>
      </c>
      <c r="L1691" t="str">
        <f>Table_DataFromNL[[#This Row],[PROFILECODE]]&amp;"-"&amp;Table_DataFromNL[[#This Row],[RULENAME]]</f>
        <v>CP221-1B_KEDLeague_Promo_5USD</v>
      </c>
      <c r="M1691" t="e">
        <f t="shared" si="213"/>
        <v>#N/A</v>
      </c>
      <c r="N1691" t="e">
        <f t="shared" si="214"/>
        <v>#N/A</v>
      </c>
    </row>
    <row r="1692" spans="1:14" hidden="1" x14ac:dyDescent="0.45">
      <c r="A1692" t="str">
        <f t="shared" si="215"/>
        <v>CP221-CALL_10</v>
      </c>
      <c r="B1692" t="s">
        <v>147</v>
      </c>
      <c r="C1692" t="str">
        <f t="shared" si="208"/>
        <v>Goodyear</v>
      </c>
      <c r="D1692" t="str">
        <f t="shared" si="209"/>
        <v>Y</v>
      </c>
      <c r="E1692" t="s">
        <v>1160</v>
      </c>
      <c r="F1692" t="str">
        <f t="shared" si="210"/>
        <v>CALL_10</v>
      </c>
      <c r="G1692">
        <f t="shared" si="211"/>
        <v>0</v>
      </c>
      <c r="H1692" t="s">
        <v>1075</v>
      </c>
      <c r="I1692">
        <f t="shared" si="212"/>
        <v>0</v>
      </c>
      <c r="J1692" t="s">
        <v>1074</v>
      </c>
      <c r="K1692" s="5">
        <v>10</v>
      </c>
      <c r="L1692" t="str">
        <f>Table_DataFromNL[[#This Row],[PROFILECODE]]&amp;"-"&amp;Table_DataFromNL[[#This Row],[RULENAME]]</f>
        <v>CP221-CALL_10</v>
      </c>
      <c r="M1692" t="e">
        <f t="shared" si="213"/>
        <v>#N/A</v>
      </c>
      <c r="N1692" t="e">
        <f t="shared" si="214"/>
        <v>#N/A</v>
      </c>
    </row>
    <row r="1693" spans="1:14" hidden="1" x14ac:dyDescent="0.45">
      <c r="A1693" t="str">
        <f t="shared" si="215"/>
        <v>CP221-CALL_15</v>
      </c>
      <c r="B1693" t="s">
        <v>147</v>
      </c>
      <c r="C1693" t="str">
        <f t="shared" si="208"/>
        <v>Goodyear</v>
      </c>
      <c r="D1693" t="str">
        <f t="shared" si="209"/>
        <v>Y</v>
      </c>
      <c r="E1693" t="s">
        <v>1160</v>
      </c>
      <c r="F1693" t="str">
        <f t="shared" si="210"/>
        <v>CALL_15</v>
      </c>
      <c r="G1693">
        <f t="shared" si="211"/>
        <v>0</v>
      </c>
      <c r="H1693" t="s">
        <v>1076</v>
      </c>
      <c r="I1693">
        <f t="shared" si="212"/>
        <v>0</v>
      </c>
      <c r="J1693" t="s">
        <v>1074</v>
      </c>
      <c r="K1693" s="5">
        <v>15</v>
      </c>
      <c r="L1693" t="str">
        <f>Table_DataFromNL[[#This Row],[PROFILECODE]]&amp;"-"&amp;Table_DataFromNL[[#This Row],[RULENAME]]</f>
        <v>CP221-CALL_15</v>
      </c>
      <c r="M1693" t="e">
        <f t="shared" si="213"/>
        <v>#N/A</v>
      </c>
      <c r="N1693" t="e">
        <f t="shared" si="214"/>
        <v>#N/A</v>
      </c>
    </row>
    <row r="1694" spans="1:14" hidden="1" x14ac:dyDescent="0.45">
      <c r="A1694" t="str">
        <f t="shared" si="215"/>
        <v>CP221-CALL_25</v>
      </c>
      <c r="B1694" t="s">
        <v>147</v>
      </c>
      <c r="C1694" t="str">
        <f t="shared" si="208"/>
        <v>Goodyear</v>
      </c>
      <c r="D1694" t="str">
        <f t="shared" si="209"/>
        <v>Y</v>
      </c>
      <c r="E1694" t="s">
        <v>1160</v>
      </c>
      <c r="F1694" t="str">
        <f t="shared" si="210"/>
        <v>CALL_25</v>
      </c>
      <c r="G1694">
        <f t="shared" si="211"/>
        <v>0</v>
      </c>
      <c r="H1694" t="s">
        <v>1077</v>
      </c>
      <c r="I1694">
        <f t="shared" si="212"/>
        <v>0</v>
      </c>
      <c r="J1694" t="s">
        <v>1074</v>
      </c>
      <c r="K1694" s="5">
        <v>25</v>
      </c>
      <c r="L1694" t="str">
        <f>Table_DataFromNL[[#This Row],[PROFILECODE]]&amp;"-"&amp;Table_DataFromNL[[#This Row],[RULENAME]]</f>
        <v>CP221-CALL_25</v>
      </c>
      <c r="M1694" t="e">
        <f t="shared" si="213"/>
        <v>#N/A</v>
      </c>
      <c r="N1694" t="e">
        <f t="shared" si="214"/>
        <v>#N/A</v>
      </c>
    </row>
    <row r="1695" spans="1:14" hidden="1" x14ac:dyDescent="0.45">
      <c r="A1695" t="str">
        <f t="shared" si="215"/>
        <v>CP221-CALL_5</v>
      </c>
      <c r="B1695" t="s">
        <v>147</v>
      </c>
      <c r="C1695" t="str">
        <f t="shared" si="208"/>
        <v>Goodyear</v>
      </c>
      <c r="D1695" t="str">
        <f t="shared" si="209"/>
        <v>Y</v>
      </c>
      <c r="E1695" t="s">
        <v>1160</v>
      </c>
      <c r="F1695" t="str">
        <f t="shared" si="210"/>
        <v>CALL_5</v>
      </c>
      <c r="G1695">
        <f t="shared" si="211"/>
        <v>0</v>
      </c>
      <c r="H1695" t="s">
        <v>1078</v>
      </c>
      <c r="I1695">
        <f t="shared" si="212"/>
        <v>0</v>
      </c>
      <c r="J1695" t="s">
        <v>1074</v>
      </c>
      <c r="K1695" s="5">
        <v>5</v>
      </c>
      <c r="L1695" t="str">
        <f>Table_DataFromNL[[#This Row],[PROFILECODE]]&amp;"-"&amp;Table_DataFromNL[[#This Row],[RULENAME]]</f>
        <v>CP221-CALL_5</v>
      </c>
      <c r="M1695" t="e">
        <f t="shared" si="213"/>
        <v>#N/A</v>
      </c>
      <c r="N1695" t="e">
        <f t="shared" si="214"/>
        <v>#N/A</v>
      </c>
    </row>
    <row r="1696" spans="1:14" hidden="1" x14ac:dyDescent="0.45">
      <c r="A1696" t="str">
        <f t="shared" si="215"/>
        <v>CP221-Community</v>
      </c>
      <c r="B1696" t="s">
        <v>147</v>
      </c>
      <c r="C1696" t="str">
        <f t="shared" si="208"/>
        <v>Goodyear</v>
      </c>
      <c r="D1696" t="str">
        <f t="shared" si="209"/>
        <v>Y</v>
      </c>
      <c r="E1696" t="s">
        <v>1160</v>
      </c>
      <c r="F1696" t="str">
        <f t="shared" si="210"/>
        <v>Community</v>
      </c>
      <c r="G1696">
        <f t="shared" si="211"/>
        <v>0</v>
      </c>
      <c r="H1696" t="s">
        <v>1080</v>
      </c>
      <c r="I1696">
        <f t="shared" si="212"/>
        <v>0</v>
      </c>
      <c r="J1696" t="s">
        <v>1074</v>
      </c>
      <c r="K1696" s="5">
        <v>5</v>
      </c>
      <c r="L1696" t="str">
        <f>Table_DataFromNL[[#This Row],[PROFILECODE]]&amp;"-"&amp;Table_DataFromNL[[#This Row],[RULENAME]]</f>
        <v>CP221-Community</v>
      </c>
      <c r="M1696" t="e">
        <f t="shared" si="213"/>
        <v>#N/A</v>
      </c>
      <c r="N1696" t="e">
        <f t="shared" si="214"/>
        <v>#N/A</v>
      </c>
    </row>
    <row r="1697" spans="1:14" hidden="1" x14ac:dyDescent="0.45">
      <c r="A1697" t="str">
        <f t="shared" si="215"/>
        <v>CP221-EMPLOYEE_BONUS_8MONTH_80USD</v>
      </c>
      <c r="B1697" t="s">
        <v>147</v>
      </c>
      <c r="C1697" t="str">
        <f t="shared" si="208"/>
        <v>Goodyear</v>
      </c>
      <c r="D1697" t="str">
        <f t="shared" si="209"/>
        <v>Y</v>
      </c>
      <c r="E1697" t="s">
        <v>1160</v>
      </c>
      <c r="F1697" t="str">
        <f t="shared" si="210"/>
        <v>EMPLOYEE_BONUS_8MONTH_80USD</v>
      </c>
      <c r="G1697">
        <f t="shared" si="211"/>
        <v>0</v>
      </c>
      <c r="H1697" t="s">
        <v>1084</v>
      </c>
      <c r="I1697">
        <f t="shared" si="212"/>
        <v>0</v>
      </c>
      <c r="J1697" t="s">
        <v>1074</v>
      </c>
      <c r="K1697" s="5">
        <v>80</v>
      </c>
      <c r="L1697" t="str">
        <f>Table_DataFromNL[[#This Row],[PROFILECODE]]&amp;"-"&amp;Table_DataFromNL[[#This Row],[RULENAME]]</f>
        <v>CP221-EMPLOYEE_BONUS_8MONTH_80USD</v>
      </c>
      <c r="M1697" t="e">
        <f t="shared" si="213"/>
        <v>#N/A</v>
      </c>
      <c r="N1697" t="e">
        <f t="shared" si="214"/>
        <v>#N/A</v>
      </c>
    </row>
    <row r="1698" spans="1:14" hidden="1" x14ac:dyDescent="0.45">
      <c r="A1698" t="str">
        <f t="shared" si="215"/>
        <v>CP221-HANGER_RECRUIT_5USD_once</v>
      </c>
      <c r="B1698" t="s">
        <v>147</v>
      </c>
      <c r="C1698" t="str">
        <f t="shared" si="208"/>
        <v>Goodyear</v>
      </c>
      <c r="D1698" t="str">
        <f t="shared" si="209"/>
        <v>Y</v>
      </c>
      <c r="E1698" t="s">
        <v>1160</v>
      </c>
      <c r="F1698" t="str">
        <f t="shared" si="210"/>
        <v>HANGER_RECRUIT_5USD_once</v>
      </c>
      <c r="G1698">
        <f t="shared" si="211"/>
        <v>0</v>
      </c>
      <c r="H1698" t="s">
        <v>1085</v>
      </c>
      <c r="I1698">
        <f t="shared" si="212"/>
        <v>0</v>
      </c>
      <c r="J1698" t="s">
        <v>1074</v>
      </c>
      <c r="K1698" s="5">
        <v>5</v>
      </c>
      <c r="L1698" t="str">
        <f>Table_DataFromNL[[#This Row],[PROFILECODE]]&amp;"-"&amp;Table_DataFromNL[[#This Row],[RULENAME]]</f>
        <v>CP221-HANGER_RECRUIT_5USD_once</v>
      </c>
      <c r="M1698" t="e">
        <f t="shared" si="213"/>
        <v>#N/A</v>
      </c>
      <c r="N1698" t="e">
        <f t="shared" si="214"/>
        <v>#N/A</v>
      </c>
    </row>
    <row r="1699" spans="1:14" hidden="1" x14ac:dyDescent="0.45">
      <c r="A1699" t="str">
        <f t="shared" si="215"/>
        <v>CP221-Immunization Boost Payment</v>
      </c>
      <c r="B1699" t="s">
        <v>147</v>
      </c>
      <c r="C1699" t="str">
        <f t="shared" si="208"/>
        <v>Goodyear</v>
      </c>
      <c r="D1699" t="str">
        <f t="shared" si="209"/>
        <v>Y</v>
      </c>
      <c r="E1699" t="s">
        <v>1160</v>
      </c>
      <c r="F1699" t="str">
        <f t="shared" si="210"/>
        <v>Immunization Boost Payment</v>
      </c>
      <c r="G1699">
        <f t="shared" si="211"/>
        <v>0</v>
      </c>
      <c r="H1699" t="s">
        <v>1086</v>
      </c>
      <c r="I1699">
        <f t="shared" si="212"/>
        <v>0</v>
      </c>
      <c r="J1699" t="s">
        <v>1074</v>
      </c>
      <c r="K1699" s="5">
        <v>50</v>
      </c>
      <c r="L1699" t="str">
        <f>Table_DataFromNL[[#This Row],[PROFILECODE]]&amp;"-"&amp;Table_DataFromNL[[#This Row],[RULENAME]]</f>
        <v>CP221-Immunization Boost Payment</v>
      </c>
      <c r="M1699" t="e">
        <f t="shared" si="213"/>
        <v>#N/A</v>
      </c>
      <c r="N1699" t="e">
        <f t="shared" si="214"/>
        <v>#N/A</v>
      </c>
    </row>
    <row r="1700" spans="1:14" hidden="1" x14ac:dyDescent="0.45">
      <c r="A1700" t="str">
        <f t="shared" si="215"/>
        <v>CP221-Immunization Series Payment</v>
      </c>
      <c r="B1700" t="s">
        <v>147</v>
      </c>
      <c r="C1700" t="str">
        <f t="shared" si="208"/>
        <v>Goodyear</v>
      </c>
      <c r="D1700" t="str">
        <f t="shared" si="209"/>
        <v>Y</v>
      </c>
      <c r="E1700" t="s">
        <v>1160</v>
      </c>
      <c r="F1700" t="str">
        <f t="shared" si="210"/>
        <v>Immunization Series Payment</v>
      </c>
      <c r="G1700">
        <f t="shared" si="211"/>
        <v>0</v>
      </c>
      <c r="H1700" t="s">
        <v>1087</v>
      </c>
      <c r="I1700">
        <f t="shared" si="212"/>
        <v>0</v>
      </c>
      <c r="J1700" t="s">
        <v>1074</v>
      </c>
      <c r="K1700" s="5">
        <v>100</v>
      </c>
      <c r="L1700" t="str">
        <f>Table_DataFromNL[[#This Row],[PROFILECODE]]&amp;"-"&amp;Table_DataFromNL[[#This Row],[RULENAME]]</f>
        <v>CP221-Immunization Series Payment</v>
      </c>
      <c r="M1700" t="e">
        <f t="shared" si="213"/>
        <v>#N/A</v>
      </c>
      <c r="N1700" t="e">
        <f t="shared" si="214"/>
        <v>#N/A</v>
      </c>
    </row>
    <row r="1701" spans="1:14" hidden="1" x14ac:dyDescent="0.45">
      <c r="A1701" t="str">
        <f t="shared" si="215"/>
        <v>CP221-Inconv Fee $20-$50-Comment Req'd</v>
      </c>
      <c r="B1701" t="s">
        <v>147</v>
      </c>
      <c r="C1701" t="str">
        <f t="shared" si="208"/>
        <v>Goodyear</v>
      </c>
      <c r="D1701" t="str">
        <f t="shared" si="209"/>
        <v>Y</v>
      </c>
      <c r="E1701" t="s">
        <v>1160</v>
      </c>
      <c r="F1701" t="str">
        <f t="shared" si="210"/>
        <v>Inconv Fee $20-$50-Comment Req'd</v>
      </c>
      <c r="G1701">
        <f t="shared" si="211"/>
        <v>0</v>
      </c>
      <c r="H1701" t="s">
        <v>1088</v>
      </c>
      <c r="I1701">
        <f t="shared" si="212"/>
        <v>0</v>
      </c>
      <c r="J1701" t="s">
        <v>1074</v>
      </c>
      <c r="K1701" s="5">
        <v>50</v>
      </c>
      <c r="L1701" t="str">
        <f>Table_DataFromNL[[#This Row],[PROFILECODE]]&amp;"-"&amp;Table_DataFromNL[[#This Row],[RULENAME]]</f>
        <v>CP221-Inconv Fee $20-$50-Comment Req'd</v>
      </c>
      <c r="M1701" t="e">
        <f t="shared" si="213"/>
        <v>#N/A</v>
      </c>
      <c r="N1701" t="e">
        <f t="shared" si="214"/>
        <v>#N/A</v>
      </c>
    </row>
    <row r="1702" spans="1:14" hidden="1" x14ac:dyDescent="0.45">
      <c r="A1702" t="str">
        <f t="shared" si="215"/>
        <v>CP221-Inconv Fee $5-$20-Comment Req'd</v>
      </c>
      <c r="B1702" t="s">
        <v>147</v>
      </c>
      <c r="C1702" t="str">
        <f t="shared" si="208"/>
        <v>Goodyear</v>
      </c>
      <c r="D1702" t="str">
        <f t="shared" si="209"/>
        <v>Y</v>
      </c>
      <c r="E1702" t="s">
        <v>1160</v>
      </c>
      <c r="F1702" t="str">
        <f t="shared" si="210"/>
        <v>Inconv Fee $5-$20-Comment Req'd</v>
      </c>
      <c r="G1702">
        <f t="shared" si="211"/>
        <v>0</v>
      </c>
      <c r="H1702" t="s">
        <v>1089</v>
      </c>
      <c r="I1702">
        <f t="shared" si="212"/>
        <v>0</v>
      </c>
      <c r="J1702" t="s">
        <v>1074</v>
      </c>
      <c r="K1702" s="5">
        <v>20</v>
      </c>
      <c r="L1702" t="str">
        <f>Table_DataFromNL[[#This Row],[PROFILECODE]]&amp;"-"&amp;Table_DataFromNL[[#This Row],[RULENAME]]</f>
        <v>CP221-Inconv Fee $5-$20-Comment Req'd</v>
      </c>
      <c r="M1702" t="e">
        <f t="shared" si="213"/>
        <v>#N/A</v>
      </c>
      <c r="N1702" t="e">
        <f t="shared" si="214"/>
        <v>#N/A</v>
      </c>
    </row>
    <row r="1703" spans="1:14" hidden="1" x14ac:dyDescent="0.45">
      <c r="A1703" t="str">
        <f t="shared" si="215"/>
        <v>CP221-Inconv Fee$50-$100-Comment Req'd</v>
      </c>
      <c r="B1703" t="s">
        <v>147</v>
      </c>
      <c r="C1703" t="str">
        <f t="shared" si="208"/>
        <v>Goodyear</v>
      </c>
      <c r="D1703" t="str">
        <f t="shared" si="209"/>
        <v>Y</v>
      </c>
      <c r="E1703" t="s">
        <v>1160</v>
      </c>
      <c r="F1703" t="str">
        <f t="shared" si="210"/>
        <v>Inconv Fee$50-$100-Comment Req'd</v>
      </c>
      <c r="G1703">
        <f t="shared" si="211"/>
        <v>0</v>
      </c>
      <c r="H1703" t="s">
        <v>1090</v>
      </c>
      <c r="I1703">
        <f t="shared" si="212"/>
        <v>0</v>
      </c>
      <c r="J1703" t="s">
        <v>1074</v>
      </c>
      <c r="K1703" s="5">
        <v>100</v>
      </c>
      <c r="L1703" t="str">
        <f>Table_DataFromNL[[#This Row],[PROFILECODE]]&amp;"-"&amp;Table_DataFromNL[[#This Row],[RULENAME]]</f>
        <v>CP221-Inconv Fee$50-$100-Comment Req'd</v>
      </c>
      <c r="M1703" t="e">
        <f t="shared" si="213"/>
        <v>#N/A</v>
      </c>
      <c r="N1703" t="e">
        <f t="shared" si="214"/>
        <v>#N/A</v>
      </c>
    </row>
    <row r="1704" spans="1:14" hidden="1" x14ac:dyDescent="0.45">
      <c r="A1704" t="str">
        <f t="shared" si="215"/>
        <v>CP221-NSP_ LAPSEDONOR_50_Twice</v>
      </c>
      <c r="B1704" t="s">
        <v>147</v>
      </c>
      <c r="C1704" t="str">
        <f t="shared" si="208"/>
        <v>Goodyear</v>
      </c>
      <c r="D1704" t="str">
        <f t="shared" si="209"/>
        <v>Y</v>
      </c>
      <c r="E1704" t="s">
        <v>1160</v>
      </c>
      <c r="F1704" t="str">
        <f t="shared" si="210"/>
        <v>NSP_ LAPSEDONOR_50_Twice</v>
      </c>
      <c r="G1704">
        <f t="shared" si="211"/>
        <v>0</v>
      </c>
      <c r="H1704" t="s">
        <v>1091</v>
      </c>
      <c r="I1704">
        <f t="shared" si="212"/>
        <v>0</v>
      </c>
      <c r="J1704" t="s">
        <v>1074</v>
      </c>
      <c r="K1704" s="5">
        <v>50</v>
      </c>
      <c r="L1704" t="str">
        <f>Table_DataFromNL[[#This Row],[PROFILECODE]]&amp;"-"&amp;Table_DataFromNL[[#This Row],[RULENAME]]</f>
        <v>CP221-NSP_ LAPSEDONOR_50_Twice</v>
      </c>
      <c r="M1704" t="e">
        <f t="shared" si="213"/>
        <v>#N/A</v>
      </c>
      <c r="N1704" t="e">
        <f t="shared" si="214"/>
        <v>#N/A</v>
      </c>
    </row>
    <row r="1705" spans="1:14" hidden="1" x14ac:dyDescent="0.45">
      <c r="A1705" t="str">
        <f t="shared" si="215"/>
        <v>CP221-NSP_LD_25_2X</v>
      </c>
      <c r="B1705" t="s">
        <v>147</v>
      </c>
      <c r="C1705" t="str">
        <f t="shared" si="208"/>
        <v>Goodyear</v>
      </c>
      <c r="D1705" t="str">
        <f t="shared" si="209"/>
        <v>Y</v>
      </c>
      <c r="E1705" t="s">
        <v>1160</v>
      </c>
      <c r="F1705" t="str">
        <f t="shared" si="210"/>
        <v>NSP_LD_25_2X</v>
      </c>
      <c r="G1705">
        <f t="shared" si="211"/>
        <v>0</v>
      </c>
      <c r="H1705" t="s">
        <v>1092</v>
      </c>
      <c r="I1705">
        <f t="shared" si="212"/>
        <v>0</v>
      </c>
      <c r="J1705" t="s">
        <v>1074</v>
      </c>
      <c r="K1705" s="5">
        <v>25</v>
      </c>
      <c r="L1705" t="str">
        <f>Table_DataFromNL[[#This Row],[PROFILECODE]]&amp;"-"&amp;Table_DataFromNL[[#This Row],[RULENAME]]</f>
        <v>CP221-NSP_LD_25_2X</v>
      </c>
      <c r="M1705" t="e">
        <f t="shared" si="213"/>
        <v>#N/A</v>
      </c>
      <c r="N1705" t="e">
        <f t="shared" si="214"/>
        <v>#N/A</v>
      </c>
    </row>
    <row r="1706" spans="1:14" hidden="1" x14ac:dyDescent="0.45">
      <c r="A1706" t="str">
        <f t="shared" si="215"/>
        <v>CP221-NSP_LD_50_1X</v>
      </c>
      <c r="B1706" t="s">
        <v>147</v>
      </c>
      <c r="C1706" t="str">
        <f t="shared" si="208"/>
        <v>Goodyear</v>
      </c>
      <c r="D1706" t="str">
        <f t="shared" si="209"/>
        <v>Y</v>
      </c>
      <c r="E1706" t="s">
        <v>1160</v>
      </c>
      <c r="F1706" t="str">
        <f t="shared" si="210"/>
        <v>NSP_LD_50_1X</v>
      </c>
      <c r="G1706">
        <f t="shared" si="211"/>
        <v>0</v>
      </c>
      <c r="H1706" t="s">
        <v>1093</v>
      </c>
      <c r="I1706">
        <f t="shared" si="212"/>
        <v>0</v>
      </c>
      <c r="J1706" t="s">
        <v>1074</v>
      </c>
      <c r="K1706" s="5">
        <v>50</v>
      </c>
      <c r="L1706" t="str">
        <f>Table_DataFromNL[[#This Row],[PROFILECODE]]&amp;"-"&amp;Table_DataFromNL[[#This Row],[RULENAME]]</f>
        <v>CP221-NSP_LD_50_1X</v>
      </c>
      <c r="M1706" t="e">
        <f t="shared" si="213"/>
        <v>#N/A</v>
      </c>
      <c r="N1706" t="e">
        <f t="shared" si="214"/>
        <v>#N/A</v>
      </c>
    </row>
    <row r="1707" spans="1:14" hidden="1" x14ac:dyDescent="0.45">
      <c r="A1707" t="str">
        <f t="shared" si="215"/>
        <v>CP221-NSP_ORPHAN_100_once</v>
      </c>
      <c r="B1707" t="s">
        <v>147</v>
      </c>
      <c r="C1707" t="str">
        <f t="shared" si="208"/>
        <v>Goodyear</v>
      </c>
      <c r="D1707" t="str">
        <f t="shared" si="209"/>
        <v>Y</v>
      </c>
      <c r="E1707" t="s">
        <v>1160</v>
      </c>
      <c r="F1707" t="str">
        <f t="shared" si="210"/>
        <v>NSP_ORPHAN_100_once</v>
      </c>
      <c r="G1707">
        <f t="shared" si="211"/>
        <v>0</v>
      </c>
      <c r="H1707" t="s">
        <v>1094</v>
      </c>
      <c r="I1707">
        <f t="shared" si="212"/>
        <v>0</v>
      </c>
      <c r="J1707" t="s">
        <v>1074</v>
      </c>
      <c r="K1707" s="5">
        <v>100</v>
      </c>
      <c r="L1707" t="str">
        <f>Table_DataFromNL[[#This Row],[PROFILECODE]]&amp;"-"&amp;Table_DataFromNL[[#This Row],[RULENAME]]</f>
        <v>CP221-NSP_ORPHAN_100_once</v>
      </c>
      <c r="M1707" t="e">
        <f t="shared" si="213"/>
        <v>#N/A</v>
      </c>
      <c r="N1707" t="e">
        <f t="shared" si="214"/>
        <v>#N/A</v>
      </c>
    </row>
    <row r="1708" spans="1:14" hidden="1" x14ac:dyDescent="0.45">
      <c r="A1708" t="str">
        <f t="shared" si="215"/>
        <v>CP221-Referral - Vaccinia</v>
      </c>
      <c r="B1708" t="s">
        <v>147</v>
      </c>
      <c r="C1708" t="str">
        <f t="shared" si="208"/>
        <v>Goodyear</v>
      </c>
      <c r="D1708" t="str">
        <f t="shared" si="209"/>
        <v>Y</v>
      </c>
      <c r="E1708" t="s">
        <v>1160</v>
      </c>
      <c r="F1708" t="str">
        <f t="shared" si="210"/>
        <v>Referral - Vaccinia</v>
      </c>
      <c r="G1708">
        <f t="shared" si="211"/>
        <v>0</v>
      </c>
      <c r="H1708" t="s">
        <v>1135</v>
      </c>
      <c r="I1708">
        <f t="shared" si="212"/>
        <v>0</v>
      </c>
      <c r="J1708" t="s">
        <v>1074</v>
      </c>
      <c r="K1708" s="5">
        <v>250</v>
      </c>
      <c r="L1708" t="str">
        <f>Table_DataFromNL[[#This Row],[PROFILECODE]]&amp;"-"&amp;Table_DataFromNL[[#This Row],[RULENAME]]</f>
        <v>CP221-Referral - Vaccinia</v>
      </c>
      <c r="M1708" t="e">
        <f t="shared" si="213"/>
        <v>#N/A</v>
      </c>
      <c r="N1708" t="e">
        <f t="shared" si="214"/>
        <v>#N/A</v>
      </c>
    </row>
    <row r="1709" spans="1:14" hidden="1" x14ac:dyDescent="0.45">
      <c r="A1709" t="str">
        <f t="shared" si="215"/>
        <v>CP221-Restick</v>
      </c>
      <c r="B1709" t="s">
        <v>147</v>
      </c>
      <c r="C1709" t="str">
        <f t="shared" si="208"/>
        <v>Goodyear</v>
      </c>
      <c r="D1709" t="str">
        <f t="shared" si="209"/>
        <v>Y</v>
      </c>
      <c r="E1709" t="s">
        <v>1160</v>
      </c>
      <c r="F1709" t="str">
        <f t="shared" si="210"/>
        <v>Restick</v>
      </c>
      <c r="G1709">
        <f t="shared" si="211"/>
        <v>0</v>
      </c>
      <c r="H1709" t="s">
        <v>1096</v>
      </c>
      <c r="I1709">
        <f t="shared" si="212"/>
        <v>0</v>
      </c>
      <c r="J1709" t="s">
        <v>1074</v>
      </c>
      <c r="K1709" s="5">
        <v>5</v>
      </c>
      <c r="L1709" t="str">
        <f>Table_DataFromNL[[#This Row],[PROFILECODE]]&amp;"-"&amp;Table_DataFromNL[[#This Row],[RULENAME]]</f>
        <v>CP221-Restick</v>
      </c>
      <c r="M1709" t="e">
        <f t="shared" si="213"/>
        <v>#N/A</v>
      </c>
      <c r="N1709" t="e">
        <f t="shared" si="214"/>
        <v>#N/A</v>
      </c>
    </row>
    <row r="1710" spans="1:14" hidden="1" x14ac:dyDescent="0.45">
      <c r="A1710" t="str">
        <f t="shared" si="215"/>
        <v>CP221-SCRATCH_1000_USD</v>
      </c>
      <c r="B1710" t="s">
        <v>147</v>
      </c>
      <c r="C1710" t="str">
        <f t="shared" si="208"/>
        <v>Goodyear</v>
      </c>
      <c r="D1710" t="str">
        <f t="shared" si="209"/>
        <v>Y</v>
      </c>
      <c r="E1710" t="s">
        <v>1160</v>
      </c>
      <c r="F1710" t="str">
        <f t="shared" si="210"/>
        <v>SCRATCH_1000_USD</v>
      </c>
      <c r="G1710">
        <f t="shared" si="211"/>
        <v>0</v>
      </c>
      <c r="H1710" t="s">
        <v>1097</v>
      </c>
      <c r="I1710">
        <f t="shared" si="212"/>
        <v>0</v>
      </c>
      <c r="J1710" t="s">
        <v>1074</v>
      </c>
      <c r="K1710" s="5">
        <v>1000</v>
      </c>
      <c r="L1710" t="str">
        <f>Table_DataFromNL[[#This Row],[PROFILECODE]]&amp;"-"&amp;Table_DataFromNL[[#This Row],[RULENAME]]</f>
        <v>CP221-SCRATCH_1000_USD</v>
      </c>
      <c r="M1710" t="e">
        <f t="shared" si="213"/>
        <v>#N/A</v>
      </c>
      <c r="N1710" t="e">
        <f t="shared" si="214"/>
        <v>#N/A</v>
      </c>
    </row>
    <row r="1711" spans="1:14" hidden="1" x14ac:dyDescent="0.45">
      <c r="A1711" t="str">
        <f t="shared" si="215"/>
        <v>CP221-SCRATCH_100_USD</v>
      </c>
      <c r="B1711" t="s">
        <v>147</v>
      </c>
      <c r="C1711" t="str">
        <f t="shared" si="208"/>
        <v>Goodyear</v>
      </c>
      <c r="D1711" t="str">
        <f t="shared" si="209"/>
        <v>Y</v>
      </c>
      <c r="E1711" t="s">
        <v>1160</v>
      </c>
      <c r="F1711" t="str">
        <f t="shared" si="210"/>
        <v>SCRATCH_100_USD</v>
      </c>
      <c r="G1711">
        <f t="shared" si="211"/>
        <v>0</v>
      </c>
      <c r="H1711" t="s">
        <v>1098</v>
      </c>
      <c r="I1711">
        <f t="shared" si="212"/>
        <v>0</v>
      </c>
      <c r="J1711" t="s">
        <v>1074</v>
      </c>
      <c r="K1711" s="5">
        <v>100</v>
      </c>
      <c r="L1711" t="str">
        <f>Table_DataFromNL[[#This Row],[PROFILECODE]]&amp;"-"&amp;Table_DataFromNL[[#This Row],[RULENAME]]</f>
        <v>CP221-SCRATCH_100_USD</v>
      </c>
      <c r="M1711" t="e">
        <f t="shared" si="213"/>
        <v>#N/A</v>
      </c>
      <c r="N1711" t="e">
        <f t="shared" si="214"/>
        <v>#N/A</v>
      </c>
    </row>
    <row r="1712" spans="1:14" hidden="1" x14ac:dyDescent="0.45">
      <c r="A1712" t="str">
        <f t="shared" si="215"/>
        <v>CP221-SCRATCH_10_USD</v>
      </c>
      <c r="B1712" t="s">
        <v>147</v>
      </c>
      <c r="C1712" t="str">
        <f t="shared" si="208"/>
        <v>Goodyear</v>
      </c>
      <c r="D1712" t="str">
        <f t="shared" si="209"/>
        <v>Y</v>
      </c>
      <c r="E1712" t="s">
        <v>1160</v>
      </c>
      <c r="F1712" t="str">
        <f t="shared" si="210"/>
        <v>SCRATCH_10_USD</v>
      </c>
      <c r="G1712">
        <f t="shared" si="211"/>
        <v>0</v>
      </c>
      <c r="H1712" t="s">
        <v>1099</v>
      </c>
      <c r="I1712">
        <f t="shared" si="212"/>
        <v>0</v>
      </c>
      <c r="J1712" t="s">
        <v>1074</v>
      </c>
      <c r="K1712" s="5">
        <v>10</v>
      </c>
      <c r="L1712" t="str">
        <f>Table_DataFromNL[[#This Row],[PROFILECODE]]&amp;"-"&amp;Table_DataFromNL[[#This Row],[RULENAME]]</f>
        <v>CP221-SCRATCH_10_USD</v>
      </c>
      <c r="M1712" t="e">
        <f t="shared" si="213"/>
        <v>#N/A</v>
      </c>
      <c r="N1712" t="e">
        <f t="shared" si="214"/>
        <v>#N/A</v>
      </c>
    </row>
    <row r="1713" spans="1:14" hidden="1" x14ac:dyDescent="0.45">
      <c r="A1713" t="str">
        <f t="shared" si="215"/>
        <v>CP221-SCRATCH_20_USD</v>
      </c>
      <c r="B1713" t="s">
        <v>147</v>
      </c>
      <c r="C1713" t="str">
        <f t="shared" si="208"/>
        <v>Goodyear</v>
      </c>
      <c r="D1713" t="str">
        <f t="shared" si="209"/>
        <v>Y</v>
      </c>
      <c r="E1713" t="s">
        <v>1160</v>
      </c>
      <c r="F1713" t="str">
        <f t="shared" si="210"/>
        <v>SCRATCH_20_USD</v>
      </c>
      <c r="G1713">
        <f t="shared" si="211"/>
        <v>0</v>
      </c>
      <c r="H1713" t="s">
        <v>1100</v>
      </c>
      <c r="I1713">
        <f t="shared" si="212"/>
        <v>0</v>
      </c>
      <c r="J1713" t="s">
        <v>1074</v>
      </c>
      <c r="K1713" s="5">
        <v>20</v>
      </c>
      <c r="L1713" t="str">
        <f>Table_DataFromNL[[#This Row],[PROFILECODE]]&amp;"-"&amp;Table_DataFromNL[[#This Row],[RULENAME]]</f>
        <v>CP221-SCRATCH_20_USD</v>
      </c>
      <c r="M1713" t="e">
        <f t="shared" si="213"/>
        <v>#N/A</v>
      </c>
      <c r="N1713" t="e">
        <f t="shared" si="214"/>
        <v>#N/A</v>
      </c>
    </row>
    <row r="1714" spans="1:14" hidden="1" x14ac:dyDescent="0.45">
      <c r="A1714" t="str">
        <f t="shared" si="215"/>
        <v>CP221-SCRATCH_25_USD</v>
      </c>
      <c r="B1714" t="s">
        <v>147</v>
      </c>
      <c r="C1714" t="str">
        <f t="shared" si="208"/>
        <v>Goodyear</v>
      </c>
      <c r="D1714" t="str">
        <f t="shared" si="209"/>
        <v>Y</v>
      </c>
      <c r="E1714" t="s">
        <v>1160</v>
      </c>
      <c r="F1714" t="str">
        <f t="shared" si="210"/>
        <v>SCRATCH_25_USD</v>
      </c>
      <c r="G1714">
        <f t="shared" si="211"/>
        <v>0</v>
      </c>
      <c r="H1714" t="s">
        <v>1101</v>
      </c>
      <c r="I1714">
        <f t="shared" si="212"/>
        <v>0</v>
      </c>
      <c r="J1714" t="s">
        <v>1074</v>
      </c>
      <c r="K1714" s="5">
        <v>25</v>
      </c>
      <c r="L1714" t="str">
        <f>Table_DataFromNL[[#This Row],[PROFILECODE]]&amp;"-"&amp;Table_DataFromNL[[#This Row],[RULENAME]]</f>
        <v>CP221-SCRATCH_25_USD</v>
      </c>
      <c r="M1714" t="e">
        <f t="shared" si="213"/>
        <v>#N/A</v>
      </c>
      <c r="N1714" t="e">
        <f t="shared" si="214"/>
        <v>#N/A</v>
      </c>
    </row>
    <row r="1715" spans="1:14" hidden="1" x14ac:dyDescent="0.45">
      <c r="A1715" t="str">
        <f t="shared" si="215"/>
        <v>CP221-SCRATCH_50_USD</v>
      </c>
      <c r="B1715" t="s">
        <v>147</v>
      </c>
      <c r="C1715" t="str">
        <f t="shared" si="208"/>
        <v>Goodyear</v>
      </c>
      <c r="D1715" t="str">
        <f t="shared" si="209"/>
        <v>Y</v>
      </c>
      <c r="E1715" t="s">
        <v>1160</v>
      </c>
      <c r="F1715" t="str">
        <f t="shared" si="210"/>
        <v>SCRATCH_50_USD</v>
      </c>
      <c r="G1715">
        <f t="shared" si="211"/>
        <v>0</v>
      </c>
      <c r="H1715" t="s">
        <v>1102</v>
      </c>
      <c r="I1715">
        <f t="shared" si="212"/>
        <v>0</v>
      </c>
      <c r="J1715" t="s">
        <v>1074</v>
      </c>
      <c r="K1715" s="5">
        <v>50</v>
      </c>
      <c r="L1715" t="str">
        <f>Table_DataFromNL[[#This Row],[PROFILECODE]]&amp;"-"&amp;Table_DataFromNL[[#This Row],[RULENAME]]</f>
        <v>CP221-SCRATCH_50_USD</v>
      </c>
      <c r="M1715" t="e">
        <f t="shared" si="213"/>
        <v>#N/A</v>
      </c>
      <c r="N1715" t="e">
        <f t="shared" si="214"/>
        <v>#N/A</v>
      </c>
    </row>
    <row r="1716" spans="1:14" hidden="1" x14ac:dyDescent="0.45">
      <c r="A1716" t="str">
        <f t="shared" si="215"/>
        <v>CP221-SCRATCH_5_USD</v>
      </c>
      <c r="B1716" t="s">
        <v>147</v>
      </c>
      <c r="C1716" t="str">
        <f t="shared" si="208"/>
        <v>Goodyear</v>
      </c>
      <c r="D1716" t="str">
        <f t="shared" si="209"/>
        <v>Y</v>
      </c>
      <c r="E1716" t="s">
        <v>1160</v>
      </c>
      <c r="F1716" t="str">
        <f t="shared" si="210"/>
        <v>SCRATCH_5_USD</v>
      </c>
      <c r="G1716">
        <f t="shared" si="211"/>
        <v>0</v>
      </c>
      <c r="H1716" t="s">
        <v>1103</v>
      </c>
      <c r="I1716">
        <f t="shared" si="212"/>
        <v>0</v>
      </c>
      <c r="J1716" t="s">
        <v>1074</v>
      </c>
      <c r="K1716" s="5">
        <v>5</v>
      </c>
      <c r="L1716" t="str">
        <f>Table_DataFromNL[[#This Row],[PROFILECODE]]&amp;"-"&amp;Table_DataFromNL[[#This Row],[RULENAME]]</f>
        <v>CP221-SCRATCH_5_USD</v>
      </c>
      <c r="M1716" t="e">
        <f t="shared" si="213"/>
        <v>#N/A</v>
      </c>
      <c r="N1716" t="e">
        <f t="shared" si="214"/>
        <v>#N/A</v>
      </c>
    </row>
    <row r="1717" spans="1:14" hidden="1" x14ac:dyDescent="0.45">
      <c r="A1717" t="str">
        <f t="shared" si="215"/>
        <v>CP221-SLOW_TEXT_5</v>
      </c>
      <c r="B1717" t="s">
        <v>147</v>
      </c>
      <c r="C1717" t="str">
        <f t="shared" si="208"/>
        <v>Goodyear</v>
      </c>
      <c r="D1717" t="str">
        <f t="shared" si="209"/>
        <v>Y</v>
      </c>
      <c r="E1717" t="s">
        <v>1160</v>
      </c>
      <c r="F1717" t="str">
        <f t="shared" si="210"/>
        <v>SLOW_TEXT_5</v>
      </c>
      <c r="G1717">
        <f t="shared" si="211"/>
        <v>0</v>
      </c>
      <c r="H1717" t="s">
        <v>1104</v>
      </c>
      <c r="I1717">
        <f t="shared" si="212"/>
        <v>0</v>
      </c>
      <c r="J1717" t="s">
        <v>1074</v>
      </c>
      <c r="K1717" s="5">
        <v>5</v>
      </c>
      <c r="L1717" t="str">
        <f>Table_DataFromNL[[#This Row],[PROFILECODE]]&amp;"-"&amp;Table_DataFromNL[[#This Row],[RULENAME]]</f>
        <v>CP221-SLOW_TEXT_5</v>
      </c>
      <c r="M1717" t="e">
        <f t="shared" si="213"/>
        <v>#N/A</v>
      </c>
      <c r="N1717" t="e">
        <f t="shared" si="214"/>
        <v>#N/A</v>
      </c>
    </row>
    <row r="1718" spans="1:14" hidden="1" x14ac:dyDescent="0.45">
      <c r="A1718" t="str">
        <f t="shared" si="215"/>
        <v>CP221-SPECIAL_ x9_25 _ONCE</v>
      </c>
      <c r="B1718" t="s">
        <v>147</v>
      </c>
      <c r="C1718" t="str">
        <f t="shared" si="208"/>
        <v>Goodyear</v>
      </c>
      <c r="D1718" t="str">
        <f t="shared" si="209"/>
        <v>Y</v>
      </c>
      <c r="E1718" t="s">
        <v>1160</v>
      </c>
      <c r="F1718" t="str">
        <f t="shared" si="210"/>
        <v>SPECIAL_ x9_25 _ONCE</v>
      </c>
      <c r="G1718">
        <f t="shared" si="211"/>
        <v>0</v>
      </c>
      <c r="H1718" t="s">
        <v>1105</v>
      </c>
      <c r="I1718">
        <f t="shared" si="212"/>
        <v>0</v>
      </c>
      <c r="J1718" t="s">
        <v>1074</v>
      </c>
      <c r="K1718" s="5">
        <v>25</v>
      </c>
      <c r="L1718" t="str">
        <f>Table_DataFromNL[[#This Row],[PROFILECODE]]&amp;"-"&amp;Table_DataFromNL[[#This Row],[RULENAME]]</f>
        <v>CP221-SPECIAL_ x9_25 _ONCE</v>
      </c>
      <c r="M1718" t="e">
        <f t="shared" si="213"/>
        <v>#N/A</v>
      </c>
      <c r="N1718" t="e">
        <f t="shared" si="214"/>
        <v>#N/A</v>
      </c>
    </row>
    <row r="1719" spans="1:14" hidden="1" x14ac:dyDescent="0.45">
      <c r="A1719" t="str">
        <f t="shared" si="215"/>
        <v>CP221-SPECIAL_BONUS_40USD</v>
      </c>
      <c r="B1719" t="s">
        <v>147</v>
      </c>
      <c r="C1719" t="str">
        <f t="shared" si="208"/>
        <v>Goodyear</v>
      </c>
      <c r="D1719" t="str">
        <f t="shared" si="209"/>
        <v>Y</v>
      </c>
      <c r="E1719" t="s">
        <v>1160</v>
      </c>
      <c r="F1719" t="str">
        <f t="shared" si="210"/>
        <v>SPECIAL_BONUS_40USD</v>
      </c>
      <c r="G1719">
        <f t="shared" si="211"/>
        <v>0</v>
      </c>
      <c r="H1719" t="s">
        <v>1106</v>
      </c>
      <c r="I1719">
        <f t="shared" si="212"/>
        <v>0</v>
      </c>
      <c r="J1719" t="s">
        <v>1074</v>
      </c>
      <c r="K1719" s="5">
        <v>40</v>
      </c>
      <c r="L1719" t="str">
        <f>Table_DataFromNL[[#This Row],[PROFILECODE]]&amp;"-"&amp;Table_DataFromNL[[#This Row],[RULENAME]]</f>
        <v>CP221-SPECIAL_BONUS_40USD</v>
      </c>
      <c r="M1719" t="e">
        <f t="shared" si="213"/>
        <v>#N/A</v>
      </c>
      <c r="N1719" t="e">
        <f t="shared" si="214"/>
        <v>#N/A</v>
      </c>
    </row>
    <row r="1720" spans="1:14" hidden="1" x14ac:dyDescent="0.45">
      <c r="A1720" t="str">
        <f t="shared" si="215"/>
        <v>CP221-SPECIAL_x6_x7_15 _TWICE</v>
      </c>
      <c r="B1720" t="s">
        <v>147</v>
      </c>
      <c r="C1720" t="str">
        <f t="shared" si="208"/>
        <v>Goodyear</v>
      </c>
      <c r="D1720" t="str">
        <f t="shared" si="209"/>
        <v>Y</v>
      </c>
      <c r="E1720" t="s">
        <v>1160</v>
      </c>
      <c r="F1720" t="str">
        <f t="shared" si="210"/>
        <v>SPECIAL_x6_x7_15 _TWICE</v>
      </c>
      <c r="G1720">
        <f t="shared" si="211"/>
        <v>0</v>
      </c>
      <c r="H1720" t="s">
        <v>1107</v>
      </c>
      <c r="I1720">
        <f t="shared" si="212"/>
        <v>0</v>
      </c>
      <c r="J1720" t="s">
        <v>1074</v>
      </c>
      <c r="K1720" s="5">
        <v>15</v>
      </c>
      <c r="L1720" t="str">
        <f>Table_DataFromNL[[#This Row],[PROFILECODE]]&amp;"-"&amp;Table_DataFromNL[[#This Row],[RULENAME]]</f>
        <v>CP221-SPECIAL_x6_x7_15 _TWICE</v>
      </c>
      <c r="M1720" t="e">
        <f t="shared" si="213"/>
        <v>#N/A</v>
      </c>
      <c r="N1720" t="e">
        <f t="shared" si="214"/>
        <v>#N/A</v>
      </c>
    </row>
    <row r="1721" spans="1:14" hidden="1" x14ac:dyDescent="0.45">
      <c r="A1721" t="str">
        <f t="shared" si="215"/>
        <v>CP221-SPECIAL_x8_x9_20 _TWICE</v>
      </c>
      <c r="B1721" t="s">
        <v>147</v>
      </c>
      <c r="C1721" t="str">
        <f t="shared" si="208"/>
        <v>Goodyear</v>
      </c>
      <c r="D1721" t="str">
        <f t="shared" si="209"/>
        <v>Y</v>
      </c>
      <c r="E1721" t="s">
        <v>1160</v>
      </c>
      <c r="F1721" t="str">
        <f t="shared" si="210"/>
        <v>SPECIAL_x8_x9_20 _TWICE</v>
      </c>
      <c r="G1721">
        <f t="shared" si="211"/>
        <v>0</v>
      </c>
      <c r="H1721" t="s">
        <v>1108</v>
      </c>
      <c r="I1721">
        <f t="shared" si="212"/>
        <v>0</v>
      </c>
      <c r="J1721" t="s">
        <v>1074</v>
      </c>
      <c r="K1721" s="5">
        <v>20</v>
      </c>
      <c r="L1721" t="str">
        <f>Table_DataFromNL[[#This Row],[PROFILECODE]]&amp;"-"&amp;Table_DataFromNL[[#This Row],[RULENAME]]</f>
        <v>CP221-SPECIAL_x8_x9_20 _TWICE</v>
      </c>
      <c r="M1721" t="e">
        <f t="shared" si="213"/>
        <v>#N/A</v>
      </c>
      <c r="N1721" t="e">
        <f t="shared" si="214"/>
        <v>#N/A</v>
      </c>
    </row>
    <row r="1722" spans="1:14" hidden="1" x14ac:dyDescent="0.45">
      <c r="A1722" t="str">
        <f t="shared" si="215"/>
        <v>CP221-SPRING_COUPON_10_PER_WEEK</v>
      </c>
      <c r="B1722" t="s">
        <v>147</v>
      </c>
      <c r="C1722" t="str">
        <f t="shared" si="208"/>
        <v>Goodyear</v>
      </c>
      <c r="D1722" t="str">
        <f t="shared" si="209"/>
        <v>Y</v>
      </c>
      <c r="E1722" t="s">
        <v>1160</v>
      </c>
      <c r="F1722" t="str">
        <f t="shared" si="210"/>
        <v>SPRING_COUPON_10_PER_WEEK</v>
      </c>
      <c r="G1722">
        <f t="shared" si="211"/>
        <v>0</v>
      </c>
      <c r="H1722" t="s">
        <v>1149</v>
      </c>
      <c r="I1722">
        <f t="shared" si="212"/>
        <v>0</v>
      </c>
      <c r="J1722" t="s">
        <v>1074</v>
      </c>
      <c r="K1722" s="5">
        <v>10</v>
      </c>
      <c r="L1722" t="str">
        <f>Table_DataFromNL[[#This Row],[PROFILECODE]]&amp;"-"&amp;Table_DataFromNL[[#This Row],[RULENAME]]</f>
        <v>CP221-SPRING_COUPON_10_PER_WEEK</v>
      </c>
      <c r="M1722" t="e">
        <f t="shared" si="213"/>
        <v>#N/A</v>
      </c>
      <c r="N1722" t="e">
        <f t="shared" si="214"/>
        <v>#N/A</v>
      </c>
    </row>
    <row r="1723" spans="1:14" hidden="1" x14ac:dyDescent="0.45">
      <c r="A1723" t="str">
        <f t="shared" si="215"/>
        <v>CP221-Sample Only</v>
      </c>
      <c r="B1723" t="s">
        <v>147</v>
      </c>
      <c r="C1723" t="str">
        <f t="shared" si="208"/>
        <v>Goodyear</v>
      </c>
      <c r="D1723" t="str">
        <f t="shared" si="209"/>
        <v>Y</v>
      </c>
      <c r="E1723" t="s">
        <v>1160</v>
      </c>
      <c r="F1723" t="str">
        <f t="shared" si="210"/>
        <v>Sample Only</v>
      </c>
      <c r="G1723">
        <f t="shared" si="211"/>
        <v>0</v>
      </c>
      <c r="H1723" t="s">
        <v>1109</v>
      </c>
      <c r="I1723">
        <f t="shared" si="212"/>
        <v>0</v>
      </c>
      <c r="J1723" t="s">
        <v>1074</v>
      </c>
      <c r="K1723" s="5">
        <v>10</v>
      </c>
      <c r="L1723" t="str">
        <f>Table_DataFromNL[[#This Row],[PROFILECODE]]&amp;"-"&amp;Table_DataFromNL[[#This Row],[RULENAME]]</f>
        <v>CP221-Sample Only</v>
      </c>
      <c r="M1723" t="e">
        <f t="shared" si="213"/>
        <v>#N/A</v>
      </c>
      <c r="N1723" t="e">
        <f t="shared" si="214"/>
        <v>#N/A</v>
      </c>
    </row>
    <row r="1724" spans="1:14" hidden="1" x14ac:dyDescent="0.45">
      <c r="A1724" t="str">
        <f t="shared" si="215"/>
        <v>CP221-Unit Below 250 mL</v>
      </c>
      <c r="B1724" t="s">
        <v>147</v>
      </c>
      <c r="C1724" t="str">
        <f t="shared" si="208"/>
        <v>Goodyear</v>
      </c>
      <c r="D1724" t="str">
        <f t="shared" si="209"/>
        <v>Y</v>
      </c>
      <c r="E1724" t="s">
        <v>1160</v>
      </c>
      <c r="F1724" t="str">
        <f t="shared" si="210"/>
        <v>Unit Below 250 mL</v>
      </c>
      <c r="G1724">
        <f t="shared" si="211"/>
        <v>0</v>
      </c>
      <c r="H1724" t="s">
        <v>1110</v>
      </c>
      <c r="I1724">
        <f t="shared" si="212"/>
        <v>0</v>
      </c>
      <c r="J1724" t="s">
        <v>1074</v>
      </c>
      <c r="K1724" s="5">
        <v>5</v>
      </c>
      <c r="L1724" t="str">
        <f>Table_DataFromNL[[#This Row],[PROFILECODE]]&amp;"-"&amp;Table_DataFromNL[[#This Row],[RULENAME]]</f>
        <v>CP221-Unit Below 250 mL</v>
      </c>
      <c r="M1724" t="e">
        <f t="shared" si="213"/>
        <v>#N/A</v>
      </c>
      <c r="N1724" t="e">
        <f t="shared" si="214"/>
        <v>#N/A</v>
      </c>
    </row>
    <row r="1725" spans="1:14" hidden="1" x14ac:dyDescent="0.45">
      <c r="A1725" t="str">
        <f t="shared" si="215"/>
        <v>CP221-Unit above 250 mL/underdraw</v>
      </c>
      <c r="B1725" t="s">
        <v>147</v>
      </c>
      <c r="C1725" t="str">
        <f t="shared" si="208"/>
        <v>Goodyear</v>
      </c>
      <c r="D1725" t="str">
        <f t="shared" si="209"/>
        <v>Y</v>
      </c>
      <c r="E1725" t="s">
        <v>1160</v>
      </c>
      <c r="F1725" t="str">
        <f t="shared" si="210"/>
        <v>Unit above 250 mL/underdraw</v>
      </c>
      <c r="G1725">
        <f t="shared" si="211"/>
        <v>0</v>
      </c>
      <c r="H1725" t="s">
        <v>1111</v>
      </c>
      <c r="I1725">
        <f t="shared" si="212"/>
        <v>0</v>
      </c>
      <c r="J1725" t="s">
        <v>1074</v>
      </c>
      <c r="K1725" s="5">
        <v>10</v>
      </c>
      <c r="L1725" t="str">
        <f>Table_DataFromNL[[#This Row],[PROFILECODE]]&amp;"-"&amp;Table_DataFromNL[[#This Row],[RULENAME]]</f>
        <v>CP221-Unit above 250 mL/underdraw</v>
      </c>
      <c r="M1725" t="e">
        <f t="shared" si="213"/>
        <v>#N/A</v>
      </c>
      <c r="N1725" t="e">
        <f t="shared" si="214"/>
        <v>#N/A</v>
      </c>
    </row>
    <row r="1726" spans="1:14" hidden="1" x14ac:dyDescent="0.45">
      <c r="A1726" t="str">
        <f t="shared" si="215"/>
        <v>CP221-Vaccinia Immunization</v>
      </c>
      <c r="B1726" t="s">
        <v>147</v>
      </c>
      <c r="C1726" t="str">
        <f t="shared" si="208"/>
        <v>Goodyear</v>
      </c>
      <c r="D1726" t="str">
        <f t="shared" si="209"/>
        <v>Y</v>
      </c>
      <c r="E1726" t="s">
        <v>1160</v>
      </c>
      <c r="F1726" t="str">
        <f t="shared" si="210"/>
        <v>Vaccinia Immunization</v>
      </c>
      <c r="G1726">
        <f t="shared" si="211"/>
        <v>0</v>
      </c>
      <c r="H1726" t="s">
        <v>1136</v>
      </c>
      <c r="I1726">
        <f t="shared" si="212"/>
        <v>0</v>
      </c>
      <c r="J1726" t="s">
        <v>1074</v>
      </c>
      <c r="K1726" s="5">
        <v>100</v>
      </c>
      <c r="L1726" t="str">
        <f>Table_DataFromNL[[#This Row],[PROFILECODE]]&amp;"-"&amp;Table_DataFromNL[[#This Row],[RULENAME]]</f>
        <v>CP221-Vaccinia Immunization</v>
      </c>
      <c r="M1726" t="e">
        <f t="shared" si="213"/>
        <v>#N/A</v>
      </c>
      <c r="N1726" t="e">
        <f t="shared" si="214"/>
        <v>#N/A</v>
      </c>
    </row>
    <row r="1727" spans="1:14" hidden="1" x14ac:dyDescent="0.45">
      <c r="A1727" t="str">
        <f t="shared" si="215"/>
        <v>CP221-RETURN - Buddy referral  -BONUS</v>
      </c>
      <c r="B1727" t="s">
        <v>147</v>
      </c>
      <c r="C1727" t="str">
        <f t="shared" si="208"/>
        <v>Goodyear</v>
      </c>
      <c r="D1727" t="str">
        <f t="shared" si="209"/>
        <v>Y</v>
      </c>
      <c r="E1727" t="s">
        <v>1160</v>
      </c>
      <c r="F1727" t="str">
        <f t="shared" si="210"/>
        <v>RETURN - Buddy referral  -BONUS</v>
      </c>
      <c r="G1727" t="str">
        <f t="shared" si="211"/>
        <v>Marketing</v>
      </c>
      <c r="H1727" t="s">
        <v>73</v>
      </c>
      <c r="I1727">
        <f t="shared" si="212"/>
        <v>50</v>
      </c>
      <c r="J1727" t="s">
        <v>1112</v>
      </c>
      <c r="K1727" s="5">
        <v>50</v>
      </c>
      <c r="L1727" t="str">
        <f>Table_DataFromNL[[#This Row],[PROFILECODE]]&amp;"-"&amp;Table_DataFromNL[[#This Row],[RULENAME]]</f>
        <v>CP221-Referral</v>
      </c>
      <c r="M1727" t="str">
        <f t="shared" si="213"/>
        <v>CP221-RETURN - Buddy referral  -BONUS</v>
      </c>
      <c r="N1727" t="e">
        <f t="shared" si="214"/>
        <v>#N/A</v>
      </c>
    </row>
    <row r="1728" spans="1:14" hidden="1" x14ac:dyDescent="0.45">
      <c r="A1728" t="str">
        <f t="shared" si="215"/>
        <v>CP221-P Anti-D Pre-Existing Standard</v>
      </c>
      <c r="B1728" t="s">
        <v>147</v>
      </c>
      <c r="C1728" t="str">
        <f t="shared" si="208"/>
        <v>Goodyear</v>
      </c>
      <c r="D1728" t="str">
        <f t="shared" si="209"/>
        <v>Y</v>
      </c>
      <c r="E1728" t="s">
        <v>1160</v>
      </c>
      <c r="F1728" t="str">
        <f t="shared" si="210"/>
        <v>P Anti-D Pre-Existing Standard</v>
      </c>
      <c r="G1728" t="str">
        <f t="shared" si="211"/>
        <v>Specialty</v>
      </c>
      <c r="H1728" t="s">
        <v>946</v>
      </c>
      <c r="I1728" t="str">
        <f t="shared" si="212"/>
        <v>RETURN - 1st don of the week -STD</v>
      </c>
      <c r="J1728" t="s">
        <v>1113</v>
      </c>
      <c r="K1728" s="5">
        <v>50</v>
      </c>
      <c r="L1728" t="str">
        <f>Table_DataFromNL[[#This Row],[PROFILECODE]]&amp;"-"&amp;Table_DataFromNL[[#This Row],[RULENAME]]</f>
        <v>CP221-P Anti-D Pre-Existing Standard</v>
      </c>
      <c r="M1728" t="str">
        <f t="shared" si="213"/>
        <v>CP221-P Anti-D Pre-Existing Standard</v>
      </c>
      <c r="N1728" t="str">
        <f t="shared" si="214"/>
        <v>CP221-P Anti-D Pre-Existing Standard</v>
      </c>
    </row>
    <row r="1729" spans="1:14" hidden="1" x14ac:dyDescent="0.45">
      <c r="A1729" t="str">
        <f t="shared" si="215"/>
        <v>CP221-RETURN - 1st don of the week -STD</v>
      </c>
      <c r="B1729" t="s">
        <v>147</v>
      </c>
      <c r="C1729" t="str">
        <f t="shared" si="208"/>
        <v>Goodyear</v>
      </c>
      <c r="D1729" t="str">
        <f t="shared" si="209"/>
        <v>Y</v>
      </c>
      <c r="E1729" t="s">
        <v>1160</v>
      </c>
      <c r="F1729" t="str">
        <f t="shared" si="210"/>
        <v>RETURN - 1st don of the week -STD</v>
      </c>
      <c r="G1729" t="str">
        <f t="shared" si="211"/>
        <v>Marketing</v>
      </c>
      <c r="H1729" t="s">
        <v>1114</v>
      </c>
      <c r="I1729">
        <f t="shared" si="212"/>
        <v>0</v>
      </c>
      <c r="J1729" t="s">
        <v>1113</v>
      </c>
      <c r="K1729" s="5">
        <v>50</v>
      </c>
      <c r="L1729" t="str">
        <f>Table_DataFromNL[[#This Row],[PROFILECODE]]&amp;"-"&amp;Table_DataFromNL[[#This Row],[RULENAME]]</f>
        <v>CP221-P NSP NONEU Standard</v>
      </c>
      <c r="M1729" t="str">
        <f t="shared" si="213"/>
        <v>CP221-RETURN - 1st don of the week -STD</v>
      </c>
      <c r="N1729" t="e">
        <f t="shared" si="214"/>
        <v>#N/A</v>
      </c>
    </row>
    <row r="1730" spans="1:14" hidden="1" x14ac:dyDescent="0.45">
      <c r="A1730" t="str">
        <f t="shared" si="215"/>
        <v>CP221-RETURN - 1st don of the week -STD</v>
      </c>
      <c r="B1730" t="s">
        <v>147</v>
      </c>
      <c r="C1730" t="str">
        <f t="shared" ref="C1730:C1793" si="216">VLOOKUP(B1730,CenterLU,2,FALSE)</f>
        <v>Goodyear</v>
      </c>
      <c r="D1730" t="str">
        <f t="shared" ref="D1730:D1793" si="217">VLOOKUP(B1730,CenterLU,3,FALSE)</f>
        <v>Y</v>
      </c>
      <c r="E1730" t="s">
        <v>1160</v>
      </c>
      <c r="F1730" t="str">
        <f t="shared" ref="F1730:F1793" si="218">IF(VLOOKUP(H1730,RULENAMELU,3,FALSE)=0,H1730,VLOOKUP(H1730,RULENAMELU,3,FALSE))</f>
        <v>RETURN - 1st don of the week -STD</v>
      </c>
      <c r="G1730" t="str">
        <f t="shared" ref="G1730:G1793" si="219">VLOOKUP(H1730,RULENAMELU,4,FALSE)</f>
        <v>Marketing</v>
      </c>
      <c r="H1730" t="s">
        <v>1115</v>
      </c>
      <c r="I1730">
        <f t="shared" ref="I1730:I1793" si="220">VLOOKUP(H1730,RULENAMELU,5,FALSE)</f>
        <v>23</v>
      </c>
      <c r="J1730" t="s">
        <v>1113</v>
      </c>
      <c r="K1730" s="5">
        <v>50</v>
      </c>
      <c r="L1730" t="str">
        <f>Table_DataFromNL[[#This Row],[PROFILECODE]]&amp;"-"&amp;Table_DataFromNL[[#This Row],[RULENAME]]</f>
        <v>CP221-P NSP NS Standard</v>
      </c>
      <c r="M1730" t="str">
        <f t="shared" ref="M1730:M1793" si="221">IFERROR(VLOOKUP(A1730,PaychangesLU,1,FALSE),VLOOKUP(A1730,SpecialtyCheckLU,1,FALSE))</f>
        <v>CP221-RETURN - 1st don of the week -STD</v>
      </c>
      <c r="N1730" t="e">
        <f t="shared" ref="N1730:N1793" si="222">VLOOKUP(A1730,SpecialtyCheckLU,1,FALSE)</f>
        <v>#N/A</v>
      </c>
    </row>
    <row r="1731" spans="1:14" hidden="1" x14ac:dyDescent="0.45">
      <c r="A1731" t="str">
        <f t="shared" ref="A1731:A1794" si="223">B1731&amp;"-"&amp;F1731</f>
        <v>CP221-P Normal Source PL Standard</v>
      </c>
      <c r="B1731" t="s">
        <v>147</v>
      </c>
      <c r="C1731" t="str">
        <f t="shared" si="216"/>
        <v>Goodyear</v>
      </c>
      <c r="D1731" t="str">
        <f t="shared" si="217"/>
        <v>Y</v>
      </c>
      <c r="E1731" t="s">
        <v>1160</v>
      </c>
      <c r="F1731" t="str">
        <f t="shared" si="218"/>
        <v>P Normal Source PL Standard</v>
      </c>
      <c r="G1731" t="str">
        <f t="shared" si="219"/>
        <v>Marketing</v>
      </c>
      <c r="H1731" t="s">
        <v>1033</v>
      </c>
      <c r="I1731">
        <f t="shared" si="220"/>
        <v>0</v>
      </c>
      <c r="J1731" t="s">
        <v>1113</v>
      </c>
      <c r="K1731" s="5">
        <v>50</v>
      </c>
      <c r="L1731" t="str">
        <f>Table_DataFromNL[[#This Row],[PROFILECODE]]&amp;"-"&amp;Table_DataFromNL[[#This Row],[RULENAME]]</f>
        <v>CP221-P Normal Source PL Standard</v>
      </c>
      <c r="M1731" t="e">
        <f t="shared" si="221"/>
        <v>#N/A</v>
      </c>
      <c r="N1731" t="e">
        <f t="shared" si="222"/>
        <v>#N/A</v>
      </c>
    </row>
    <row r="1732" spans="1:14" hidden="1" x14ac:dyDescent="0.45">
      <c r="A1732" t="str">
        <f t="shared" si="223"/>
        <v>CP221-P RSV Pre-Existing Standard</v>
      </c>
      <c r="B1732" t="s">
        <v>147</v>
      </c>
      <c r="C1732" t="str">
        <f t="shared" si="216"/>
        <v>Goodyear</v>
      </c>
      <c r="D1732" t="str">
        <f t="shared" si="217"/>
        <v>Y</v>
      </c>
      <c r="E1732" t="s">
        <v>1160</v>
      </c>
      <c r="F1732" t="str">
        <f t="shared" si="218"/>
        <v>P RSV Pre-Existing Standard</v>
      </c>
      <c r="G1732" t="str">
        <f t="shared" si="219"/>
        <v>Specialty</v>
      </c>
      <c r="H1732" t="s">
        <v>955</v>
      </c>
      <c r="I1732" t="str">
        <f t="shared" si="220"/>
        <v>RETURN - 1st don of the week -STD</v>
      </c>
      <c r="J1732" t="s">
        <v>1113</v>
      </c>
      <c r="K1732" s="5">
        <v>50</v>
      </c>
      <c r="L1732" t="str">
        <f>Table_DataFromNL[[#This Row],[PROFILECODE]]&amp;"-"&amp;Table_DataFromNL[[#This Row],[RULENAME]]</f>
        <v>CP221-P RSV Pre-Existing Standard</v>
      </c>
      <c r="M1732" t="str">
        <f t="shared" si="221"/>
        <v>CP221-P RSV Pre-Existing Standard</v>
      </c>
      <c r="N1732" t="str">
        <f t="shared" si="222"/>
        <v>CP221-P RSV Pre-Existing Standard</v>
      </c>
    </row>
    <row r="1733" spans="1:14" hidden="1" x14ac:dyDescent="0.45">
      <c r="A1733" t="str">
        <f t="shared" si="223"/>
        <v>CP221-P VZV Standard</v>
      </c>
      <c r="B1733" t="s">
        <v>147</v>
      </c>
      <c r="C1733" t="str">
        <f t="shared" si="216"/>
        <v>Goodyear</v>
      </c>
      <c r="D1733" t="str">
        <f t="shared" si="217"/>
        <v>Y</v>
      </c>
      <c r="E1733" t="s">
        <v>1160</v>
      </c>
      <c r="F1733" t="str">
        <f t="shared" si="218"/>
        <v>P VZV Standard</v>
      </c>
      <c r="G1733" t="str">
        <f t="shared" si="219"/>
        <v>Specialty</v>
      </c>
      <c r="H1733" t="s">
        <v>971</v>
      </c>
      <c r="I1733" t="str">
        <f t="shared" si="220"/>
        <v>RETURN - 1st don of the week -STD</v>
      </c>
      <c r="J1733" t="s">
        <v>1113</v>
      </c>
      <c r="K1733" s="5">
        <v>60</v>
      </c>
      <c r="L1733" t="str">
        <f>Table_DataFromNL[[#This Row],[PROFILECODE]]&amp;"-"&amp;Table_DataFromNL[[#This Row],[RULENAME]]</f>
        <v>CP221-P VZV Standard</v>
      </c>
      <c r="M1733" t="str">
        <f t="shared" si="221"/>
        <v>CP221-P VZV Standard</v>
      </c>
      <c r="N1733" t="str">
        <f t="shared" si="222"/>
        <v>CP221-P VZV Standard</v>
      </c>
    </row>
    <row r="1734" spans="1:14" hidden="1" x14ac:dyDescent="0.45">
      <c r="A1734" t="str">
        <f t="shared" si="223"/>
        <v>CP221-P Vaccinia Standard</v>
      </c>
      <c r="B1734" t="s">
        <v>147</v>
      </c>
      <c r="C1734" t="str">
        <f t="shared" si="216"/>
        <v>Goodyear</v>
      </c>
      <c r="D1734" t="str">
        <f t="shared" si="217"/>
        <v>Y</v>
      </c>
      <c r="E1734" t="s">
        <v>1160</v>
      </c>
      <c r="F1734" t="str">
        <f t="shared" si="218"/>
        <v>P Vaccinia Standard</v>
      </c>
      <c r="G1734" t="str">
        <f t="shared" si="219"/>
        <v>Specialty</v>
      </c>
      <c r="H1734" t="s">
        <v>956</v>
      </c>
      <c r="I1734">
        <f t="shared" si="220"/>
        <v>0</v>
      </c>
      <c r="J1734" t="s">
        <v>1113</v>
      </c>
      <c r="K1734" s="5">
        <v>100</v>
      </c>
      <c r="L1734" t="str">
        <f>Table_DataFromNL[[#This Row],[PROFILECODE]]&amp;"-"&amp;Table_DataFromNL[[#This Row],[RULENAME]]</f>
        <v>CP221-P Vaccinia Standard</v>
      </c>
      <c r="M1734" t="str">
        <f t="shared" si="221"/>
        <v>CP221-P Vaccinia Standard</v>
      </c>
      <c r="N1734" t="str">
        <f t="shared" si="222"/>
        <v>CP221-P Vaccinia Standard</v>
      </c>
    </row>
    <row r="1735" spans="1:14" hidden="1" x14ac:dyDescent="0.45">
      <c r="A1735" t="str">
        <f t="shared" si="223"/>
        <v>CP221-PVZV Pre-Existing Standard</v>
      </c>
      <c r="B1735" t="s">
        <v>147</v>
      </c>
      <c r="C1735" t="str">
        <f t="shared" si="216"/>
        <v>Goodyear</v>
      </c>
      <c r="D1735" t="str">
        <f t="shared" si="217"/>
        <v>Y</v>
      </c>
      <c r="E1735" t="s">
        <v>1160</v>
      </c>
      <c r="F1735" t="str">
        <f t="shared" si="218"/>
        <v>PVZV Pre-Existing Standard</v>
      </c>
      <c r="G1735" t="str">
        <f t="shared" si="219"/>
        <v>Specialty</v>
      </c>
      <c r="H1735" t="s">
        <v>972</v>
      </c>
      <c r="I1735" t="str">
        <f t="shared" si="220"/>
        <v>RETURN - 1st don of the week -STD</v>
      </c>
      <c r="J1735" t="s">
        <v>1113</v>
      </c>
      <c r="K1735" s="5">
        <v>60</v>
      </c>
      <c r="L1735" t="str">
        <f>Table_DataFromNL[[#This Row],[PROFILECODE]]&amp;"-"&amp;Table_DataFromNL[[#This Row],[RULENAME]]</f>
        <v>CP221-PVZV Pre-Existing Standard</v>
      </c>
      <c r="M1735" t="str">
        <f t="shared" si="221"/>
        <v>CP221-PVZV Pre-Existing Standard</v>
      </c>
      <c r="N1735" t="str">
        <f t="shared" si="222"/>
        <v>CP221-PVZV Pre-Existing Standard</v>
      </c>
    </row>
    <row r="1736" spans="1:14" hidden="1" x14ac:dyDescent="0.45">
      <c r="A1736" t="str">
        <f t="shared" si="223"/>
        <v>CP222-1st Responder-Medical</v>
      </c>
      <c r="B1736" t="s">
        <v>273</v>
      </c>
      <c r="C1736" t="str">
        <f t="shared" si="216"/>
        <v>Greenville</v>
      </c>
      <c r="D1736" t="str">
        <f t="shared" si="217"/>
        <v>Y</v>
      </c>
      <c r="E1736" t="s">
        <v>1161</v>
      </c>
      <c r="F1736" t="str">
        <f t="shared" si="218"/>
        <v>1st Responder-Medical</v>
      </c>
      <c r="G1736">
        <f t="shared" si="219"/>
        <v>0</v>
      </c>
      <c r="H1736" t="s">
        <v>1053</v>
      </c>
      <c r="I1736">
        <f t="shared" si="220"/>
        <v>0</v>
      </c>
      <c r="J1736" t="s">
        <v>1054</v>
      </c>
      <c r="K1736" s="5">
        <v>5</v>
      </c>
      <c r="L1736" t="str">
        <f>Table_DataFromNL[[#This Row],[PROFILECODE]]&amp;"-"&amp;Table_DataFromNL[[#This Row],[RULENAME]]</f>
        <v>CP222-1st Responder-Medical</v>
      </c>
      <c r="M1736" t="e">
        <f t="shared" si="221"/>
        <v>#N/A</v>
      </c>
      <c r="N1736" t="e">
        <f t="shared" si="222"/>
        <v>#N/A</v>
      </c>
    </row>
    <row r="1737" spans="1:14" hidden="1" x14ac:dyDescent="0.45">
      <c r="A1737" t="str">
        <f t="shared" si="223"/>
        <v>CP222-2X Week P HBS Pre-Existing</v>
      </c>
      <c r="B1737" t="s">
        <v>273</v>
      </c>
      <c r="C1737" t="str">
        <f t="shared" si="216"/>
        <v>Greenville</v>
      </c>
      <c r="D1737" t="str">
        <f t="shared" si="217"/>
        <v>Y</v>
      </c>
      <c r="E1737" t="s">
        <v>1161</v>
      </c>
      <c r="F1737" t="str">
        <f t="shared" si="218"/>
        <v>2X Week P HBS Pre-Existing</v>
      </c>
      <c r="G1737" t="str">
        <f t="shared" si="219"/>
        <v>Specialty</v>
      </c>
      <c r="H1737" t="s">
        <v>962</v>
      </c>
      <c r="I1737" t="str">
        <f t="shared" si="220"/>
        <v>RETURN - 2nd don of the week -BONUS</v>
      </c>
      <c r="J1737" t="s">
        <v>1054</v>
      </c>
      <c r="K1737" s="5">
        <v>20</v>
      </c>
      <c r="L1737" t="str">
        <f>Table_DataFromNL[[#This Row],[PROFILECODE]]&amp;"-"&amp;Table_DataFromNL[[#This Row],[RULENAME]]</f>
        <v>CP222-2X Week P HBS Pre-Existing</v>
      </c>
      <c r="M1737" t="str">
        <f t="shared" si="221"/>
        <v>CP222-2X Week P HBS Pre-Existing</v>
      </c>
      <c r="N1737" t="str">
        <f t="shared" si="222"/>
        <v>CP222-2X Week P HBS Pre-Existing</v>
      </c>
    </row>
    <row r="1738" spans="1:14" hidden="1" x14ac:dyDescent="0.45">
      <c r="A1738" t="str">
        <f t="shared" si="223"/>
        <v>CP222-2X Week P HBS TWINRX</v>
      </c>
      <c r="B1738" t="s">
        <v>273</v>
      </c>
      <c r="C1738" t="str">
        <f t="shared" si="216"/>
        <v>Greenville</v>
      </c>
      <c r="D1738" t="str">
        <f t="shared" si="217"/>
        <v>Y</v>
      </c>
      <c r="E1738" t="s">
        <v>1161</v>
      </c>
      <c r="F1738" t="str">
        <f t="shared" si="218"/>
        <v>2X Week P HBS TWINRX</v>
      </c>
      <c r="G1738" t="str">
        <f t="shared" si="219"/>
        <v>Specialty</v>
      </c>
      <c r="H1738" t="s">
        <v>983</v>
      </c>
      <c r="I1738" t="str">
        <f t="shared" si="220"/>
        <v>RETURN - 2nd don of the week -BONUS</v>
      </c>
      <c r="J1738" t="s">
        <v>1054</v>
      </c>
      <c r="K1738" s="5">
        <v>20</v>
      </c>
      <c r="L1738" t="str">
        <f>Table_DataFromNL[[#This Row],[PROFILECODE]]&amp;"-"&amp;Table_DataFromNL[[#This Row],[RULENAME]]</f>
        <v>CP222-2X Week P HBS TWINRX</v>
      </c>
      <c r="M1738" t="str">
        <f t="shared" si="221"/>
        <v>CP222-2X Week P HBS TWINRX</v>
      </c>
      <c r="N1738" t="str">
        <f t="shared" si="222"/>
        <v>CP222-2X Week P HBS TWINRX</v>
      </c>
    </row>
    <row r="1739" spans="1:14" hidden="1" x14ac:dyDescent="0.45">
      <c r="A1739" t="str">
        <f t="shared" si="223"/>
        <v>CP222-2X Week P NORM KIG10-1</v>
      </c>
      <c r="B1739" t="s">
        <v>273</v>
      </c>
      <c r="C1739" t="str">
        <f t="shared" si="216"/>
        <v>Greenville</v>
      </c>
      <c r="D1739" t="str">
        <f t="shared" si="217"/>
        <v>Y</v>
      </c>
      <c r="E1739" t="s">
        <v>1161</v>
      </c>
      <c r="F1739" t="str">
        <f t="shared" si="218"/>
        <v>2X Week P NORM KIG10-1</v>
      </c>
      <c r="G1739" t="str">
        <f t="shared" si="219"/>
        <v>Specialty</v>
      </c>
      <c r="H1739" t="s">
        <v>1005</v>
      </c>
      <c r="I1739" t="str">
        <f t="shared" si="220"/>
        <v>RETURN - 2nd don of the week -BONUS</v>
      </c>
      <c r="J1739" t="s">
        <v>1054</v>
      </c>
      <c r="K1739" s="5">
        <v>20</v>
      </c>
      <c r="L1739" t="str">
        <f>Table_DataFromNL[[#This Row],[PROFILECODE]]&amp;"-"&amp;Table_DataFromNL[[#This Row],[RULENAME]]</f>
        <v>CP222-2X Week P NORM KIG10-1</v>
      </c>
      <c r="M1739" t="e">
        <f t="shared" si="221"/>
        <v>#N/A</v>
      </c>
      <c r="N1739" t="e">
        <f t="shared" si="222"/>
        <v>#N/A</v>
      </c>
    </row>
    <row r="1740" spans="1:14" hidden="1" x14ac:dyDescent="0.45">
      <c r="A1740" t="str">
        <f t="shared" si="223"/>
        <v>CP222-2X Week P NORM KIG10_0</v>
      </c>
      <c r="B1740" t="s">
        <v>273</v>
      </c>
      <c r="C1740" t="str">
        <f t="shared" si="216"/>
        <v>Greenville</v>
      </c>
      <c r="D1740" t="str">
        <f t="shared" si="217"/>
        <v>Y</v>
      </c>
      <c r="E1740" t="s">
        <v>1161</v>
      </c>
      <c r="F1740" t="str">
        <f t="shared" si="218"/>
        <v>2X Week P NORM KIG10_0</v>
      </c>
      <c r="G1740" t="str">
        <f t="shared" si="219"/>
        <v>Specialty</v>
      </c>
      <c r="H1740" t="s">
        <v>1001</v>
      </c>
      <c r="I1740" t="str">
        <f t="shared" si="220"/>
        <v>RETURN - 2nd don of the week -BONUS</v>
      </c>
      <c r="J1740" t="s">
        <v>1054</v>
      </c>
      <c r="K1740" s="5">
        <v>30</v>
      </c>
      <c r="L1740" t="str">
        <f>Table_DataFromNL[[#This Row],[PROFILECODE]]&amp;"-"&amp;Table_DataFromNL[[#This Row],[RULENAME]]</f>
        <v>CP222-2X Week P NORM KIG10_0</v>
      </c>
      <c r="M1740" t="e">
        <f t="shared" si="221"/>
        <v>#N/A</v>
      </c>
      <c r="N1740" t="e">
        <f t="shared" si="222"/>
        <v>#N/A</v>
      </c>
    </row>
    <row r="1741" spans="1:14" hidden="1" x14ac:dyDescent="0.45">
      <c r="A1741" t="str">
        <f t="shared" si="223"/>
        <v>CP222-2X Week P NORM KIG10_2</v>
      </c>
      <c r="B1741" t="s">
        <v>273</v>
      </c>
      <c r="C1741" t="str">
        <f t="shared" si="216"/>
        <v>Greenville</v>
      </c>
      <c r="D1741" t="str">
        <f t="shared" si="217"/>
        <v>Y</v>
      </c>
      <c r="E1741" t="s">
        <v>1161</v>
      </c>
      <c r="F1741" t="str">
        <f t="shared" si="218"/>
        <v>2X Week P NORM KIG10_2</v>
      </c>
      <c r="G1741" t="str">
        <f t="shared" si="219"/>
        <v>Specialty</v>
      </c>
      <c r="H1741" t="s">
        <v>1002</v>
      </c>
      <c r="I1741" t="str">
        <f t="shared" si="220"/>
        <v>RETURN - 2nd don of the week -BONUS</v>
      </c>
      <c r="J1741" t="s">
        <v>1054</v>
      </c>
      <c r="K1741" s="5">
        <v>20</v>
      </c>
      <c r="L1741" t="str">
        <f>Table_DataFromNL[[#This Row],[PROFILECODE]]&amp;"-"&amp;Table_DataFromNL[[#This Row],[RULENAME]]</f>
        <v>CP222-2X Week P NORM KIG10_2</v>
      </c>
      <c r="M1741" t="e">
        <f t="shared" si="221"/>
        <v>#N/A</v>
      </c>
      <c r="N1741" t="e">
        <f t="shared" si="222"/>
        <v>#N/A</v>
      </c>
    </row>
    <row r="1742" spans="1:14" hidden="1" x14ac:dyDescent="0.45">
      <c r="A1742" t="str">
        <f t="shared" si="223"/>
        <v>CP222-2X Week P NORM KIG10_3</v>
      </c>
      <c r="B1742" t="s">
        <v>273</v>
      </c>
      <c r="C1742" t="str">
        <f t="shared" si="216"/>
        <v>Greenville</v>
      </c>
      <c r="D1742" t="str">
        <f t="shared" si="217"/>
        <v>Y</v>
      </c>
      <c r="E1742" t="s">
        <v>1161</v>
      </c>
      <c r="F1742" t="str">
        <f t="shared" si="218"/>
        <v>2X Week P NORM KIG10_3</v>
      </c>
      <c r="G1742" t="str">
        <f t="shared" si="219"/>
        <v>Specialty</v>
      </c>
      <c r="H1742" t="s">
        <v>1003</v>
      </c>
      <c r="I1742" t="str">
        <f t="shared" si="220"/>
        <v>RETURN - 2nd don of the week -BONUS</v>
      </c>
      <c r="J1742" t="s">
        <v>1054</v>
      </c>
      <c r="K1742" s="5">
        <v>20</v>
      </c>
      <c r="L1742" t="str">
        <f>Table_DataFromNL[[#This Row],[PROFILECODE]]&amp;"-"&amp;Table_DataFromNL[[#This Row],[RULENAME]]</f>
        <v>CP222-2X Week P NORM KIG10_3</v>
      </c>
      <c r="M1742" t="e">
        <f t="shared" si="221"/>
        <v>#N/A</v>
      </c>
      <c r="N1742" t="e">
        <f t="shared" si="222"/>
        <v>#N/A</v>
      </c>
    </row>
    <row r="1743" spans="1:14" hidden="1" x14ac:dyDescent="0.45">
      <c r="A1743" t="str">
        <f t="shared" si="223"/>
        <v>CP222-2X Week P NORM KIG10_4</v>
      </c>
      <c r="B1743" t="s">
        <v>273</v>
      </c>
      <c r="C1743" t="str">
        <f t="shared" si="216"/>
        <v>Greenville</v>
      </c>
      <c r="D1743" t="str">
        <f t="shared" si="217"/>
        <v>Y</v>
      </c>
      <c r="E1743" t="s">
        <v>1161</v>
      </c>
      <c r="F1743" t="str">
        <f t="shared" si="218"/>
        <v>2X Week P NORM KIG10_4</v>
      </c>
      <c r="G1743" t="str">
        <f t="shared" si="219"/>
        <v>Specialty</v>
      </c>
      <c r="H1743" t="s">
        <v>1004</v>
      </c>
      <c r="I1743" t="str">
        <f t="shared" si="220"/>
        <v>RETURN - 2nd don of the week -BONUS</v>
      </c>
      <c r="J1743" t="s">
        <v>1054</v>
      </c>
      <c r="K1743" s="5">
        <v>20</v>
      </c>
      <c r="L1743" t="str">
        <f>Table_DataFromNL[[#This Row],[PROFILECODE]]&amp;"-"&amp;Table_DataFromNL[[#This Row],[RULENAME]]</f>
        <v>CP222-2X Week P NORM KIG10_4</v>
      </c>
      <c r="M1743" t="e">
        <f t="shared" si="221"/>
        <v>#N/A</v>
      </c>
      <c r="N1743" t="e">
        <f t="shared" si="222"/>
        <v>#N/A</v>
      </c>
    </row>
    <row r="1744" spans="1:14" hidden="1" x14ac:dyDescent="0.45">
      <c r="A1744" t="str">
        <f t="shared" si="223"/>
        <v>CP222-RETURN - 2nd don of the week -BONUS</v>
      </c>
      <c r="B1744" t="s">
        <v>273</v>
      </c>
      <c r="C1744" t="str">
        <f t="shared" si="216"/>
        <v>Greenville</v>
      </c>
      <c r="D1744" t="str">
        <f t="shared" si="217"/>
        <v>Y</v>
      </c>
      <c r="E1744" t="s">
        <v>1161</v>
      </c>
      <c r="F1744" t="str">
        <f t="shared" si="218"/>
        <v>RETURN - 2nd don of the week -BONUS</v>
      </c>
      <c r="G1744" t="str">
        <f t="shared" si="219"/>
        <v>Marketing</v>
      </c>
      <c r="H1744" t="s">
        <v>1055</v>
      </c>
      <c r="I1744">
        <f t="shared" si="220"/>
        <v>26</v>
      </c>
      <c r="J1744" t="s">
        <v>1054</v>
      </c>
      <c r="K1744" s="5">
        <v>20</v>
      </c>
      <c r="L1744" t="str">
        <f>Table_DataFromNL[[#This Row],[PROFILECODE]]&amp;"-"&amp;Table_DataFromNL[[#This Row],[RULENAME]]</f>
        <v>CP222-2X Week P NSP NS</v>
      </c>
      <c r="M1744" t="str">
        <f t="shared" si="221"/>
        <v>CP222-RETURN - 2nd don of the week -BONUS</v>
      </c>
      <c r="N1744" t="e">
        <f t="shared" si="222"/>
        <v>#N/A</v>
      </c>
    </row>
    <row r="1745" spans="1:14" hidden="1" x14ac:dyDescent="0.45">
      <c r="A1745" t="str">
        <f t="shared" si="223"/>
        <v>CP222-RETURN - 2nd don of the week -BONUS</v>
      </c>
      <c r="B1745" t="s">
        <v>273</v>
      </c>
      <c r="C1745" t="str">
        <f t="shared" si="216"/>
        <v>Greenville</v>
      </c>
      <c r="D1745" t="str">
        <f t="shared" si="217"/>
        <v>Y</v>
      </c>
      <c r="E1745" t="s">
        <v>1161</v>
      </c>
      <c r="F1745" t="str">
        <f t="shared" si="218"/>
        <v>RETURN - 2nd don of the week -BONUS</v>
      </c>
      <c r="G1745" t="str">
        <f t="shared" si="219"/>
        <v>Marketing</v>
      </c>
      <c r="H1745" t="s">
        <v>1056</v>
      </c>
      <c r="I1745" t="str">
        <f t="shared" si="220"/>
        <v>RETURN - 2nd don of the week -BONUS</v>
      </c>
      <c r="J1745" t="s">
        <v>1054</v>
      </c>
      <c r="K1745" s="5">
        <v>20</v>
      </c>
      <c r="L1745" t="str">
        <f>Table_DataFromNL[[#This Row],[PROFILECODE]]&amp;"-"&amp;Table_DataFromNL[[#This Row],[RULENAME]]</f>
        <v>CP222-2X Week P NSP Non EU</v>
      </c>
      <c r="M1745" t="str">
        <f t="shared" si="221"/>
        <v>CP222-RETURN - 2nd don of the week -BONUS</v>
      </c>
      <c r="N1745" t="e">
        <f t="shared" si="222"/>
        <v>#N/A</v>
      </c>
    </row>
    <row r="1746" spans="1:14" hidden="1" x14ac:dyDescent="0.45">
      <c r="A1746" t="str">
        <f t="shared" si="223"/>
        <v>CP222-2X Week P Normal Source PL</v>
      </c>
      <c r="B1746" t="s">
        <v>273</v>
      </c>
      <c r="C1746" t="str">
        <f t="shared" si="216"/>
        <v>Greenville</v>
      </c>
      <c r="D1746" t="str">
        <f t="shared" si="217"/>
        <v>Y</v>
      </c>
      <c r="E1746" t="s">
        <v>1161</v>
      </c>
      <c r="F1746" t="str">
        <f t="shared" si="218"/>
        <v>2X Week P Normal Source PL</v>
      </c>
      <c r="G1746" t="str">
        <f t="shared" si="219"/>
        <v>Specialty</v>
      </c>
      <c r="H1746" t="s">
        <v>1026</v>
      </c>
      <c r="I1746" t="str">
        <f t="shared" si="220"/>
        <v>RETURN - 2nd don of the week -BONUS</v>
      </c>
      <c r="J1746" t="s">
        <v>1054</v>
      </c>
      <c r="K1746" s="5">
        <v>20</v>
      </c>
      <c r="L1746" t="str">
        <f>Table_DataFromNL[[#This Row],[PROFILECODE]]&amp;"-"&amp;Table_DataFromNL[[#This Row],[RULENAME]]</f>
        <v>CP222-2X Week P Normal Source PL</v>
      </c>
      <c r="M1746" t="e">
        <f t="shared" si="221"/>
        <v>#N/A</v>
      </c>
      <c r="N1746" t="e">
        <f t="shared" si="222"/>
        <v>#N/A</v>
      </c>
    </row>
    <row r="1747" spans="1:14" hidden="1" x14ac:dyDescent="0.45">
      <c r="A1747" t="str">
        <f t="shared" si="223"/>
        <v>CP222-2X Week P RSV Pre-Existing</v>
      </c>
      <c r="B1747" t="s">
        <v>273</v>
      </c>
      <c r="C1747" t="str">
        <f t="shared" si="216"/>
        <v>Greenville</v>
      </c>
      <c r="D1747" t="str">
        <f t="shared" si="217"/>
        <v>Y</v>
      </c>
      <c r="E1747" t="s">
        <v>1161</v>
      </c>
      <c r="F1747" t="str">
        <f t="shared" si="218"/>
        <v>2X Week P RSV Pre-Existing</v>
      </c>
      <c r="G1747" t="str">
        <f t="shared" si="219"/>
        <v>Specialty</v>
      </c>
      <c r="H1747" t="s">
        <v>945</v>
      </c>
      <c r="I1747" t="str">
        <f t="shared" si="220"/>
        <v>RETURN - 2nd don of the week -BONUS</v>
      </c>
      <c r="J1747" t="s">
        <v>1054</v>
      </c>
      <c r="K1747" s="5">
        <v>30</v>
      </c>
      <c r="L1747" t="str">
        <f>Table_DataFromNL[[#This Row],[PROFILECODE]]&amp;"-"&amp;Table_DataFromNL[[#This Row],[RULENAME]]</f>
        <v>CP222-2X Week P RSV Pre-Existing</v>
      </c>
      <c r="M1747" t="str">
        <f t="shared" si="221"/>
        <v>CP222-2X Week P RSV Pre-Existing</v>
      </c>
      <c r="N1747" t="str">
        <f t="shared" si="222"/>
        <v>CP222-2X Week P RSV Pre-Existing</v>
      </c>
    </row>
    <row r="1748" spans="1:14" hidden="1" x14ac:dyDescent="0.45">
      <c r="A1748" t="str">
        <f t="shared" si="223"/>
        <v>CP222-2X Week P VZV</v>
      </c>
      <c r="B1748" t="s">
        <v>273</v>
      </c>
      <c r="C1748" t="str">
        <f t="shared" si="216"/>
        <v>Greenville</v>
      </c>
      <c r="D1748" t="str">
        <f t="shared" si="217"/>
        <v>Y</v>
      </c>
      <c r="E1748" t="s">
        <v>1161</v>
      </c>
      <c r="F1748" t="str">
        <f t="shared" si="218"/>
        <v>2X Week P VZV</v>
      </c>
      <c r="G1748" t="str">
        <f t="shared" si="219"/>
        <v>Specialty</v>
      </c>
      <c r="H1748" t="s">
        <v>967</v>
      </c>
      <c r="I1748" t="str">
        <f t="shared" si="220"/>
        <v>RETURN - 2nd don of the week -BONUS</v>
      </c>
      <c r="J1748" t="s">
        <v>1054</v>
      </c>
      <c r="K1748" s="5">
        <v>20</v>
      </c>
      <c r="L1748" t="str">
        <f>Table_DataFromNL[[#This Row],[PROFILECODE]]&amp;"-"&amp;Table_DataFromNL[[#This Row],[RULENAME]]</f>
        <v>CP222-2X Week P VZV</v>
      </c>
      <c r="M1748" t="str">
        <f t="shared" si="221"/>
        <v>CP222-2X Week P VZV</v>
      </c>
      <c r="N1748" t="str">
        <f t="shared" si="222"/>
        <v>CP222-2X Week P VZV</v>
      </c>
    </row>
    <row r="1749" spans="1:14" hidden="1" x14ac:dyDescent="0.45">
      <c r="A1749" t="str">
        <f t="shared" si="223"/>
        <v>CP222-2X Week P VZV Pre-Existing</v>
      </c>
      <c r="B1749" t="s">
        <v>273</v>
      </c>
      <c r="C1749" t="str">
        <f t="shared" si="216"/>
        <v>Greenville</v>
      </c>
      <c r="D1749" t="str">
        <f t="shared" si="217"/>
        <v>Y</v>
      </c>
      <c r="E1749" t="s">
        <v>1161</v>
      </c>
      <c r="F1749" t="str">
        <f t="shared" si="218"/>
        <v>2X Week P VZV Pre-Existing</v>
      </c>
      <c r="G1749" t="str">
        <f t="shared" si="219"/>
        <v>Specialty</v>
      </c>
      <c r="H1749" t="s">
        <v>968</v>
      </c>
      <c r="I1749" t="str">
        <f t="shared" si="220"/>
        <v>RETURN - 2nd don of the week -BONUS</v>
      </c>
      <c r="J1749" t="s">
        <v>1054</v>
      </c>
      <c r="K1749" s="5">
        <v>20</v>
      </c>
      <c r="L1749" t="str">
        <f>Table_DataFromNL[[#This Row],[PROFILECODE]]&amp;"-"&amp;Table_DataFromNL[[#This Row],[RULENAME]]</f>
        <v>CP222-2X Week P VZV Pre-Existing</v>
      </c>
      <c r="M1749" t="str">
        <f t="shared" si="221"/>
        <v>CP222-2X Week P VZV Pre-Existing</v>
      </c>
      <c r="N1749" t="str">
        <f t="shared" si="222"/>
        <v>CP222-2X Week P VZV Pre-Existing</v>
      </c>
    </row>
    <row r="1750" spans="1:14" hidden="1" x14ac:dyDescent="0.45">
      <c r="A1750" t="str">
        <f t="shared" si="223"/>
        <v>CP222-RETURN - 5th don of the month -BONUS</v>
      </c>
      <c r="B1750" t="s">
        <v>273</v>
      </c>
      <c r="C1750" t="str">
        <f t="shared" si="216"/>
        <v>Greenville</v>
      </c>
      <c r="D1750" t="str">
        <f t="shared" si="217"/>
        <v>Y</v>
      </c>
      <c r="E1750" t="s">
        <v>1161</v>
      </c>
      <c r="F1750" t="str">
        <f t="shared" si="218"/>
        <v>RETURN - 5th don of the month -BONUS</v>
      </c>
      <c r="G1750" t="str">
        <f t="shared" si="219"/>
        <v>Marketing</v>
      </c>
      <c r="H1750" t="s">
        <v>1057</v>
      </c>
      <c r="I1750">
        <f t="shared" si="220"/>
        <v>27</v>
      </c>
      <c r="J1750" t="s">
        <v>1054</v>
      </c>
      <c r="K1750" s="5">
        <v>20</v>
      </c>
      <c r="L1750" t="str">
        <f>Table_DataFromNL[[#This Row],[PROFILECODE]]&amp;"-"&amp;Table_DataFromNL[[#This Row],[RULENAME]]</f>
        <v>CP222-5X Month</v>
      </c>
      <c r="M1750" t="str">
        <f t="shared" si="221"/>
        <v>CP222-RETURN - 5th don of the month -BONUS</v>
      </c>
      <c r="N1750" t="e">
        <f t="shared" si="222"/>
        <v>#N/A</v>
      </c>
    </row>
    <row r="1751" spans="1:14" hidden="1" x14ac:dyDescent="0.45">
      <c r="A1751" t="str">
        <f t="shared" si="223"/>
        <v>CP222-RETURN - 6th don of the month -BONUS</v>
      </c>
      <c r="B1751" t="s">
        <v>273</v>
      </c>
      <c r="C1751" t="str">
        <f t="shared" si="216"/>
        <v>Greenville</v>
      </c>
      <c r="D1751" t="str">
        <f t="shared" si="217"/>
        <v>Y</v>
      </c>
      <c r="E1751" t="s">
        <v>1161</v>
      </c>
      <c r="F1751" t="str">
        <f t="shared" si="218"/>
        <v>RETURN - 6th don of the month -BONUS</v>
      </c>
      <c r="G1751" t="str">
        <f t="shared" si="219"/>
        <v>Marketing</v>
      </c>
      <c r="H1751" t="s">
        <v>1058</v>
      </c>
      <c r="I1751">
        <f t="shared" si="220"/>
        <v>28</v>
      </c>
      <c r="J1751" t="s">
        <v>1054</v>
      </c>
      <c r="K1751" s="5">
        <v>20</v>
      </c>
      <c r="L1751" t="str">
        <f>Table_DataFromNL[[#This Row],[PROFILECODE]]&amp;"-"&amp;Table_DataFromNL[[#This Row],[RULENAME]]</f>
        <v>CP222-6X Month</v>
      </c>
      <c r="M1751" t="str">
        <f t="shared" si="221"/>
        <v>CP222-RETURN - 6th don of the month -BONUS</v>
      </c>
      <c r="N1751" t="e">
        <f t="shared" si="222"/>
        <v>#N/A</v>
      </c>
    </row>
    <row r="1752" spans="1:14" hidden="1" x14ac:dyDescent="0.45">
      <c r="A1752" t="str">
        <f t="shared" si="223"/>
        <v>CP222-College ID Standard Bonus</v>
      </c>
      <c r="B1752" t="s">
        <v>273</v>
      </c>
      <c r="C1752" t="str">
        <f t="shared" si="216"/>
        <v>Greenville</v>
      </c>
      <c r="D1752" t="str">
        <f t="shared" si="217"/>
        <v>Y</v>
      </c>
      <c r="E1752" t="s">
        <v>1161</v>
      </c>
      <c r="F1752" t="str">
        <f t="shared" si="218"/>
        <v>College ID Standard Bonus</v>
      </c>
      <c r="G1752">
        <f t="shared" si="219"/>
        <v>0</v>
      </c>
      <c r="H1752" t="s">
        <v>1062</v>
      </c>
      <c r="I1752">
        <f t="shared" si="220"/>
        <v>0</v>
      </c>
      <c r="J1752" t="s">
        <v>1054</v>
      </c>
      <c r="K1752" s="5">
        <v>5</v>
      </c>
      <c r="L1752" t="str">
        <f>Table_DataFromNL[[#This Row],[PROFILECODE]]&amp;"-"&amp;Table_DataFromNL[[#This Row],[RULENAME]]</f>
        <v>CP222-College ID Standard Bonus</v>
      </c>
      <c r="M1752" t="e">
        <f t="shared" si="221"/>
        <v>#N/A</v>
      </c>
      <c r="N1752" t="e">
        <f t="shared" si="222"/>
        <v>#N/A</v>
      </c>
    </row>
    <row r="1753" spans="1:14" hidden="1" x14ac:dyDescent="0.45">
      <c r="A1753" t="str">
        <f t="shared" si="223"/>
        <v>CP222-Employee Donor</v>
      </c>
      <c r="B1753" t="s">
        <v>273</v>
      </c>
      <c r="C1753" t="str">
        <f t="shared" si="216"/>
        <v>Greenville</v>
      </c>
      <c r="D1753" t="str">
        <f t="shared" si="217"/>
        <v>Y</v>
      </c>
      <c r="E1753" t="s">
        <v>1161</v>
      </c>
      <c r="F1753" t="str">
        <f t="shared" si="218"/>
        <v>Employee Donor</v>
      </c>
      <c r="G1753">
        <f t="shared" si="219"/>
        <v>0</v>
      </c>
      <c r="H1753" t="s">
        <v>1063</v>
      </c>
      <c r="I1753">
        <f t="shared" si="220"/>
        <v>0</v>
      </c>
      <c r="J1753" t="s">
        <v>1054</v>
      </c>
      <c r="K1753" s="5">
        <v>90</v>
      </c>
      <c r="L1753" t="str">
        <f>Table_DataFromNL[[#This Row],[PROFILECODE]]&amp;"-"&amp;Table_DataFromNL[[#This Row],[RULENAME]]</f>
        <v>CP222-Employee Donor</v>
      </c>
      <c r="M1753" t="e">
        <f t="shared" si="221"/>
        <v>#N/A</v>
      </c>
      <c r="N1753" t="e">
        <f t="shared" si="222"/>
        <v>#N/A</v>
      </c>
    </row>
    <row r="1754" spans="1:14" hidden="1" x14ac:dyDescent="0.45">
      <c r="A1754" t="str">
        <f t="shared" si="223"/>
        <v>CP222-Military ID</v>
      </c>
      <c r="B1754" t="s">
        <v>273</v>
      </c>
      <c r="C1754" t="str">
        <f t="shared" si="216"/>
        <v>Greenville</v>
      </c>
      <c r="D1754" t="str">
        <f t="shared" si="217"/>
        <v>Y</v>
      </c>
      <c r="E1754" t="s">
        <v>1161</v>
      </c>
      <c r="F1754" t="str">
        <f t="shared" si="218"/>
        <v>Military ID</v>
      </c>
      <c r="G1754">
        <f t="shared" si="219"/>
        <v>0</v>
      </c>
      <c r="H1754" t="s">
        <v>1064</v>
      </c>
      <c r="I1754">
        <f t="shared" si="220"/>
        <v>0</v>
      </c>
      <c r="J1754" t="s">
        <v>1054</v>
      </c>
      <c r="K1754" s="5">
        <v>5</v>
      </c>
      <c r="L1754" t="str">
        <f>Table_DataFromNL[[#This Row],[PROFILECODE]]&amp;"-"&amp;Table_DataFromNL[[#This Row],[RULENAME]]</f>
        <v>CP222-Military ID</v>
      </c>
      <c r="M1754" t="e">
        <f t="shared" si="221"/>
        <v>#N/A</v>
      </c>
      <c r="N1754" t="e">
        <f t="shared" si="222"/>
        <v>#N/A</v>
      </c>
    </row>
    <row r="1755" spans="1:14" hidden="1" x14ac:dyDescent="0.45">
      <c r="A1755" t="str">
        <f t="shared" si="223"/>
        <v>CP222-NEW DONOR -1st</v>
      </c>
      <c r="B1755" t="s">
        <v>273</v>
      </c>
      <c r="C1755" t="str">
        <f t="shared" si="216"/>
        <v>Greenville</v>
      </c>
      <c r="D1755" t="str">
        <f t="shared" si="217"/>
        <v>Y</v>
      </c>
      <c r="E1755" t="s">
        <v>1161</v>
      </c>
      <c r="F1755" t="str">
        <f t="shared" si="218"/>
        <v>NEW DONOR -1st</v>
      </c>
      <c r="G1755" t="str">
        <f t="shared" si="219"/>
        <v>Marketing</v>
      </c>
      <c r="H1755" t="s">
        <v>1065</v>
      </c>
      <c r="I1755">
        <f t="shared" si="220"/>
        <v>1</v>
      </c>
      <c r="J1755" t="s">
        <v>1054</v>
      </c>
      <c r="K1755" s="5">
        <v>100</v>
      </c>
      <c r="L1755" t="str">
        <f>Table_DataFromNL[[#This Row],[PROFILECODE]]&amp;"-"&amp;Table_DataFromNL[[#This Row],[RULENAME]]</f>
        <v>CP222-New Donor 1st Visit-Bonus</v>
      </c>
      <c r="M1755" t="str">
        <f t="shared" si="221"/>
        <v>CP222-NEW DONOR -1st</v>
      </c>
      <c r="N1755" t="e">
        <f t="shared" si="222"/>
        <v>#N/A</v>
      </c>
    </row>
    <row r="1756" spans="1:14" hidden="1" x14ac:dyDescent="0.45">
      <c r="A1756" t="str">
        <f t="shared" si="223"/>
        <v>CP222-NEW DONOR -2nd</v>
      </c>
      <c r="B1756" t="s">
        <v>273</v>
      </c>
      <c r="C1756" t="str">
        <f t="shared" si="216"/>
        <v>Greenville</v>
      </c>
      <c r="D1756" t="str">
        <f t="shared" si="217"/>
        <v>Y</v>
      </c>
      <c r="E1756" t="s">
        <v>1161</v>
      </c>
      <c r="F1756" t="str">
        <f t="shared" si="218"/>
        <v>NEW DONOR -2nd</v>
      </c>
      <c r="G1756" t="str">
        <f t="shared" si="219"/>
        <v>Marketing</v>
      </c>
      <c r="H1756" t="s">
        <v>1066</v>
      </c>
      <c r="I1756">
        <f t="shared" si="220"/>
        <v>2</v>
      </c>
      <c r="J1756" t="s">
        <v>1054</v>
      </c>
      <c r="K1756" s="5">
        <v>100</v>
      </c>
      <c r="L1756" t="str">
        <f>Table_DataFromNL[[#This Row],[PROFILECODE]]&amp;"-"&amp;Table_DataFromNL[[#This Row],[RULENAME]]</f>
        <v>CP222-New Donor 2nd Visit-Bonus</v>
      </c>
      <c r="M1756" t="str">
        <f t="shared" si="221"/>
        <v>CP222-NEW DONOR -2nd</v>
      </c>
      <c r="N1756" t="e">
        <f t="shared" si="222"/>
        <v>#N/A</v>
      </c>
    </row>
    <row r="1757" spans="1:14" hidden="1" x14ac:dyDescent="0.45">
      <c r="A1757" t="str">
        <f t="shared" si="223"/>
        <v>CP222-NEW DONOR -3rd</v>
      </c>
      <c r="B1757" t="s">
        <v>273</v>
      </c>
      <c r="C1757" t="str">
        <f t="shared" si="216"/>
        <v>Greenville</v>
      </c>
      <c r="D1757" t="str">
        <f t="shared" si="217"/>
        <v>Y</v>
      </c>
      <c r="E1757" t="s">
        <v>1161</v>
      </c>
      <c r="F1757" t="str">
        <f t="shared" si="218"/>
        <v>NEW DONOR -3rd</v>
      </c>
      <c r="G1757" t="str">
        <f t="shared" si="219"/>
        <v>Marketing</v>
      </c>
      <c r="H1757" t="s">
        <v>1067</v>
      </c>
      <c r="I1757">
        <f t="shared" si="220"/>
        <v>3</v>
      </c>
      <c r="J1757" t="s">
        <v>1054</v>
      </c>
      <c r="K1757" s="5">
        <v>100</v>
      </c>
      <c r="L1757" t="str">
        <f>Table_DataFromNL[[#This Row],[PROFILECODE]]&amp;"-"&amp;Table_DataFromNL[[#This Row],[RULENAME]]</f>
        <v>CP222-New Donor 3rd Visit-Bonus</v>
      </c>
      <c r="M1757" t="str">
        <f t="shared" si="221"/>
        <v>CP222-NEW DONOR -3rd</v>
      </c>
      <c r="N1757" t="e">
        <f t="shared" si="222"/>
        <v>#N/A</v>
      </c>
    </row>
    <row r="1758" spans="1:14" hidden="1" x14ac:dyDescent="0.45">
      <c r="A1758" t="str">
        <f t="shared" si="223"/>
        <v>CP222-NEW DONOR -4th</v>
      </c>
      <c r="B1758" t="s">
        <v>273</v>
      </c>
      <c r="C1758" t="str">
        <f t="shared" si="216"/>
        <v>Greenville</v>
      </c>
      <c r="D1758" t="str">
        <f t="shared" si="217"/>
        <v>Y</v>
      </c>
      <c r="E1758" t="s">
        <v>1161</v>
      </c>
      <c r="F1758" t="str">
        <f t="shared" si="218"/>
        <v>NEW DONOR -4th</v>
      </c>
      <c r="G1758" t="str">
        <f t="shared" si="219"/>
        <v>Marketing</v>
      </c>
      <c r="H1758" t="s">
        <v>1068</v>
      </c>
      <c r="I1758">
        <f t="shared" si="220"/>
        <v>4</v>
      </c>
      <c r="J1758" t="s">
        <v>1054</v>
      </c>
      <c r="K1758" s="5">
        <v>100</v>
      </c>
      <c r="L1758" t="str">
        <f>Table_DataFromNL[[#This Row],[PROFILECODE]]&amp;"-"&amp;Table_DataFromNL[[#This Row],[RULENAME]]</f>
        <v>CP222-New Donor 4th Visit-Bonus</v>
      </c>
      <c r="M1758" t="str">
        <f t="shared" si="221"/>
        <v>CP222-NEW DONOR -4th</v>
      </c>
      <c r="N1758" t="e">
        <f t="shared" si="222"/>
        <v>#N/A</v>
      </c>
    </row>
    <row r="1759" spans="1:14" hidden="1" x14ac:dyDescent="0.45">
      <c r="A1759" t="str">
        <f t="shared" si="223"/>
        <v>CP222-NEW DONOR -5th</v>
      </c>
      <c r="B1759" t="s">
        <v>273</v>
      </c>
      <c r="C1759" t="str">
        <f t="shared" si="216"/>
        <v>Greenville</v>
      </c>
      <c r="D1759" t="str">
        <f t="shared" si="217"/>
        <v>Y</v>
      </c>
      <c r="E1759" t="s">
        <v>1161</v>
      </c>
      <c r="F1759" t="str">
        <f t="shared" si="218"/>
        <v>NEW DONOR -5th</v>
      </c>
      <c r="G1759" t="str">
        <f t="shared" si="219"/>
        <v>Marketing</v>
      </c>
      <c r="H1759" t="s">
        <v>1069</v>
      </c>
      <c r="I1759">
        <f t="shared" si="220"/>
        <v>5</v>
      </c>
      <c r="J1759" t="s">
        <v>1054</v>
      </c>
      <c r="K1759" s="5">
        <v>50</v>
      </c>
      <c r="L1759" t="str">
        <f>Table_DataFromNL[[#This Row],[PROFILECODE]]&amp;"-"&amp;Table_DataFromNL[[#This Row],[RULENAME]]</f>
        <v>CP222-New Donor 5th Visit-Bonus</v>
      </c>
      <c r="M1759" t="str">
        <f t="shared" si="221"/>
        <v>CP222-NEW DONOR -5th</v>
      </c>
      <c r="N1759" t="e">
        <f t="shared" si="222"/>
        <v>#N/A</v>
      </c>
    </row>
    <row r="1760" spans="1:14" hidden="1" x14ac:dyDescent="0.45">
      <c r="A1760" t="str">
        <f t="shared" si="223"/>
        <v>CP222-NEW DONOR -6th</v>
      </c>
      <c r="B1760" t="s">
        <v>273</v>
      </c>
      <c r="C1760" t="str">
        <f t="shared" si="216"/>
        <v>Greenville</v>
      </c>
      <c r="D1760" t="str">
        <f t="shared" si="217"/>
        <v>Y</v>
      </c>
      <c r="E1760" t="s">
        <v>1161</v>
      </c>
      <c r="F1760" t="str">
        <f t="shared" si="218"/>
        <v>NEW DONOR -6th</v>
      </c>
      <c r="G1760" t="str">
        <f t="shared" si="219"/>
        <v>Marketing</v>
      </c>
      <c r="H1760" t="s">
        <v>1070</v>
      </c>
      <c r="I1760">
        <f t="shared" si="220"/>
        <v>6</v>
      </c>
      <c r="J1760" t="s">
        <v>1054</v>
      </c>
      <c r="K1760" s="5">
        <v>50</v>
      </c>
      <c r="L1760" t="str">
        <f>Table_DataFromNL[[#This Row],[PROFILECODE]]&amp;"-"&amp;Table_DataFromNL[[#This Row],[RULENAME]]</f>
        <v>CP222-New Donor 6th Visit-Bonus</v>
      </c>
      <c r="M1760" t="str">
        <f t="shared" si="221"/>
        <v>CP222-NEW DONOR -6th</v>
      </c>
      <c r="N1760" t="e">
        <f t="shared" si="222"/>
        <v>#N/A</v>
      </c>
    </row>
    <row r="1761" spans="1:14" hidden="1" x14ac:dyDescent="0.45">
      <c r="A1761" t="str">
        <f t="shared" si="223"/>
        <v>CP222-NEW DONOR -7th</v>
      </c>
      <c r="B1761" t="s">
        <v>273</v>
      </c>
      <c r="C1761" t="str">
        <f t="shared" si="216"/>
        <v>Greenville</v>
      </c>
      <c r="D1761" t="str">
        <f t="shared" si="217"/>
        <v>Y</v>
      </c>
      <c r="E1761" t="s">
        <v>1161</v>
      </c>
      <c r="F1761" t="str">
        <f t="shared" si="218"/>
        <v>NEW DONOR -7th</v>
      </c>
      <c r="G1761" t="str">
        <f t="shared" si="219"/>
        <v>Marketing</v>
      </c>
      <c r="H1761" t="s">
        <v>1071</v>
      </c>
      <c r="I1761">
        <f t="shared" si="220"/>
        <v>7</v>
      </c>
      <c r="J1761" t="s">
        <v>1054</v>
      </c>
      <c r="K1761" s="5">
        <v>50</v>
      </c>
      <c r="L1761" t="str">
        <f>Table_DataFromNL[[#This Row],[PROFILECODE]]&amp;"-"&amp;Table_DataFromNL[[#This Row],[RULENAME]]</f>
        <v>CP222-New Donor 7th Visit-Bonus</v>
      </c>
      <c r="M1761" t="str">
        <f t="shared" si="221"/>
        <v>CP222-NEW DONOR -7th</v>
      </c>
      <c r="N1761" t="e">
        <f t="shared" si="222"/>
        <v>#N/A</v>
      </c>
    </row>
    <row r="1762" spans="1:14" hidden="1" x14ac:dyDescent="0.45">
      <c r="A1762" t="str">
        <f t="shared" si="223"/>
        <v>CP222-NEW DONOR -8th</v>
      </c>
      <c r="B1762" t="s">
        <v>273</v>
      </c>
      <c r="C1762" t="str">
        <f t="shared" si="216"/>
        <v>Greenville</v>
      </c>
      <c r="D1762" t="str">
        <f t="shared" si="217"/>
        <v>Y</v>
      </c>
      <c r="E1762" t="s">
        <v>1161</v>
      </c>
      <c r="F1762" t="str">
        <f t="shared" si="218"/>
        <v>NEW DONOR -8th</v>
      </c>
      <c r="G1762" t="str">
        <f t="shared" si="219"/>
        <v>Marketing</v>
      </c>
      <c r="H1762" t="s">
        <v>1072</v>
      </c>
      <c r="I1762">
        <f t="shared" si="220"/>
        <v>8</v>
      </c>
      <c r="J1762" t="s">
        <v>1054</v>
      </c>
      <c r="K1762" s="5">
        <v>50</v>
      </c>
      <c r="L1762" t="str">
        <f>Table_DataFromNL[[#This Row],[PROFILECODE]]&amp;"-"&amp;Table_DataFromNL[[#This Row],[RULENAME]]</f>
        <v>CP222-New Donor 8th Visit-Bonus</v>
      </c>
      <c r="M1762" t="str">
        <f t="shared" si="221"/>
        <v>CP222-NEW DONOR -8th</v>
      </c>
      <c r="N1762" t="e">
        <f t="shared" si="222"/>
        <v>#N/A</v>
      </c>
    </row>
    <row r="1763" spans="1:14" hidden="1" x14ac:dyDescent="0.45">
      <c r="A1763" t="str">
        <f t="shared" si="223"/>
        <v>CP222-Vaccinia - 1st Donation</v>
      </c>
      <c r="B1763" t="s">
        <v>273</v>
      </c>
      <c r="C1763" t="str">
        <f t="shared" si="216"/>
        <v>Greenville</v>
      </c>
      <c r="D1763" t="str">
        <f t="shared" si="217"/>
        <v>Y</v>
      </c>
      <c r="E1763" t="s">
        <v>1161</v>
      </c>
      <c r="F1763" t="str">
        <f t="shared" si="218"/>
        <v>Vaccinia - 1st Donation</v>
      </c>
      <c r="G1763" t="str">
        <f t="shared" si="219"/>
        <v>Specialty</v>
      </c>
      <c r="H1763" t="s">
        <v>957</v>
      </c>
      <c r="I1763">
        <f t="shared" si="220"/>
        <v>0</v>
      </c>
      <c r="J1763" t="s">
        <v>1054</v>
      </c>
      <c r="K1763" s="5">
        <v>150</v>
      </c>
      <c r="L1763" t="str">
        <f>Table_DataFromNL[[#This Row],[PROFILECODE]]&amp;"-"&amp;Table_DataFromNL[[#This Row],[RULENAME]]</f>
        <v>CP222-Vaccinia - 1st Donation</v>
      </c>
      <c r="M1763" t="str">
        <f t="shared" si="221"/>
        <v>CP222-Vaccinia - 1st Donation</v>
      </c>
      <c r="N1763" t="str">
        <f t="shared" si="222"/>
        <v>CP222-Vaccinia - 1st Donation</v>
      </c>
    </row>
    <row r="1764" spans="1:14" hidden="1" x14ac:dyDescent="0.45">
      <c r="A1764" t="str">
        <f t="shared" si="223"/>
        <v>CP222-Vaccinia - 2nd Donation</v>
      </c>
      <c r="B1764" t="s">
        <v>273</v>
      </c>
      <c r="C1764" t="str">
        <f t="shared" si="216"/>
        <v>Greenville</v>
      </c>
      <c r="D1764" t="str">
        <f t="shared" si="217"/>
        <v>Y</v>
      </c>
      <c r="E1764" t="s">
        <v>1161</v>
      </c>
      <c r="F1764" t="str">
        <f t="shared" si="218"/>
        <v>Vaccinia - 2nd Donation</v>
      </c>
      <c r="G1764" t="str">
        <f t="shared" si="219"/>
        <v>Specialty</v>
      </c>
      <c r="H1764" t="s">
        <v>958</v>
      </c>
      <c r="I1764">
        <f t="shared" si="220"/>
        <v>0</v>
      </c>
      <c r="J1764" t="s">
        <v>1054</v>
      </c>
      <c r="K1764" s="5">
        <v>250</v>
      </c>
      <c r="L1764" t="str">
        <f>Table_DataFromNL[[#This Row],[PROFILECODE]]&amp;"-"&amp;Table_DataFromNL[[#This Row],[RULENAME]]</f>
        <v>CP222-Vaccinia - 2nd Donation</v>
      </c>
      <c r="M1764" t="str">
        <f t="shared" si="221"/>
        <v>CP222-Vaccinia - 2nd Donation</v>
      </c>
      <c r="N1764" t="str">
        <f t="shared" si="222"/>
        <v>CP222-Vaccinia - 2nd Donation</v>
      </c>
    </row>
    <row r="1765" spans="1:14" hidden="1" x14ac:dyDescent="0.45">
      <c r="A1765" t="str">
        <f t="shared" si="223"/>
        <v>CP222-Vaccinia - 3rd Donation</v>
      </c>
      <c r="B1765" t="s">
        <v>273</v>
      </c>
      <c r="C1765" t="str">
        <f t="shared" si="216"/>
        <v>Greenville</v>
      </c>
      <c r="D1765" t="str">
        <f t="shared" si="217"/>
        <v>Y</v>
      </c>
      <c r="E1765" t="s">
        <v>1161</v>
      </c>
      <c r="F1765" t="str">
        <f t="shared" si="218"/>
        <v>Vaccinia - 3rd Donation</v>
      </c>
      <c r="G1765" t="str">
        <f t="shared" si="219"/>
        <v>Specialty</v>
      </c>
      <c r="H1765" t="s">
        <v>959</v>
      </c>
      <c r="I1765">
        <f t="shared" si="220"/>
        <v>0</v>
      </c>
      <c r="J1765" t="s">
        <v>1054</v>
      </c>
      <c r="K1765" s="5">
        <v>300</v>
      </c>
      <c r="L1765" t="str">
        <f>Table_DataFromNL[[#This Row],[PROFILECODE]]&amp;"-"&amp;Table_DataFromNL[[#This Row],[RULENAME]]</f>
        <v>CP222-Vaccinia - 3rd Donation</v>
      </c>
      <c r="M1765" t="str">
        <f t="shared" si="221"/>
        <v>CP222-Vaccinia - 3rd Donation</v>
      </c>
      <c r="N1765" t="str">
        <f t="shared" si="222"/>
        <v>CP222-Vaccinia - 3rd Donation</v>
      </c>
    </row>
    <row r="1766" spans="1:14" hidden="1" x14ac:dyDescent="0.45">
      <c r="A1766" t="str">
        <f t="shared" si="223"/>
        <v>CP222-Vaccinia - 4th Donation</v>
      </c>
      <c r="B1766" t="s">
        <v>273</v>
      </c>
      <c r="C1766" t="str">
        <f t="shared" si="216"/>
        <v>Greenville</v>
      </c>
      <c r="D1766" t="str">
        <f t="shared" si="217"/>
        <v>Y</v>
      </c>
      <c r="E1766" t="s">
        <v>1161</v>
      </c>
      <c r="F1766" t="str">
        <f t="shared" si="218"/>
        <v>Vaccinia - 4th Donation</v>
      </c>
      <c r="G1766" t="str">
        <f t="shared" si="219"/>
        <v>Specialty</v>
      </c>
      <c r="H1766" t="s">
        <v>960</v>
      </c>
      <c r="I1766">
        <f t="shared" si="220"/>
        <v>0</v>
      </c>
      <c r="J1766" t="s">
        <v>1054</v>
      </c>
      <c r="K1766" s="5">
        <v>300</v>
      </c>
      <c r="L1766" t="str">
        <f>Table_DataFromNL[[#This Row],[PROFILECODE]]&amp;"-"&amp;Table_DataFromNL[[#This Row],[RULENAME]]</f>
        <v>CP222-Vaccinia - 4th Donation</v>
      </c>
      <c r="M1766" t="str">
        <f t="shared" si="221"/>
        <v>CP222-Vaccinia - 4th Donation</v>
      </c>
      <c r="N1766" t="str">
        <f t="shared" si="222"/>
        <v>CP222-Vaccinia - 4th Donation</v>
      </c>
    </row>
    <row r="1767" spans="1:14" hidden="1" x14ac:dyDescent="0.45">
      <c r="A1767" t="str">
        <f t="shared" si="223"/>
        <v>CP222-1B_KEDLeague_Promo_5USD</v>
      </c>
      <c r="B1767" t="s">
        <v>273</v>
      </c>
      <c r="C1767" t="str">
        <f t="shared" si="216"/>
        <v>Greenville</v>
      </c>
      <c r="D1767" t="str">
        <f t="shared" si="217"/>
        <v>Y</v>
      </c>
      <c r="E1767" t="s">
        <v>1161</v>
      </c>
      <c r="F1767" t="str">
        <f t="shared" si="218"/>
        <v>1B_KEDLeague_Promo_5USD</v>
      </c>
      <c r="G1767">
        <f t="shared" si="219"/>
        <v>0</v>
      </c>
      <c r="H1767" t="s">
        <v>1073</v>
      </c>
      <c r="I1767">
        <f t="shared" si="220"/>
        <v>0</v>
      </c>
      <c r="J1767" t="s">
        <v>1074</v>
      </c>
      <c r="K1767" s="5">
        <v>5</v>
      </c>
      <c r="L1767" t="str">
        <f>Table_DataFromNL[[#This Row],[PROFILECODE]]&amp;"-"&amp;Table_DataFromNL[[#This Row],[RULENAME]]</f>
        <v>CP222-1B_KEDLeague_Promo_5USD</v>
      </c>
      <c r="M1767" t="e">
        <f t="shared" si="221"/>
        <v>#N/A</v>
      </c>
      <c r="N1767" t="e">
        <f t="shared" si="222"/>
        <v>#N/A</v>
      </c>
    </row>
    <row r="1768" spans="1:14" hidden="1" x14ac:dyDescent="0.45">
      <c r="A1768" t="str">
        <f t="shared" si="223"/>
        <v>CP222-CALL_10</v>
      </c>
      <c r="B1768" t="s">
        <v>273</v>
      </c>
      <c r="C1768" t="str">
        <f t="shared" si="216"/>
        <v>Greenville</v>
      </c>
      <c r="D1768" t="str">
        <f t="shared" si="217"/>
        <v>Y</v>
      </c>
      <c r="E1768" t="s">
        <v>1161</v>
      </c>
      <c r="F1768" t="str">
        <f t="shared" si="218"/>
        <v>CALL_10</v>
      </c>
      <c r="G1768">
        <f t="shared" si="219"/>
        <v>0</v>
      </c>
      <c r="H1768" t="s">
        <v>1075</v>
      </c>
      <c r="I1768">
        <f t="shared" si="220"/>
        <v>0</v>
      </c>
      <c r="J1768" t="s">
        <v>1074</v>
      </c>
      <c r="K1768" s="5">
        <v>10</v>
      </c>
      <c r="L1768" t="str">
        <f>Table_DataFromNL[[#This Row],[PROFILECODE]]&amp;"-"&amp;Table_DataFromNL[[#This Row],[RULENAME]]</f>
        <v>CP222-CALL_10</v>
      </c>
      <c r="M1768" t="e">
        <f t="shared" si="221"/>
        <v>#N/A</v>
      </c>
      <c r="N1768" t="e">
        <f t="shared" si="222"/>
        <v>#N/A</v>
      </c>
    </row>
    <row r="1769" spans="1:14" hidden="1" x14ac:dyDescent="0.45">
      <c r="A1769" t="str">
        <f t="shared" si="223"/>
        <v>CP222-CALL_15</v>
      </c>
      <c r="B1769" t="s">
        <v>273</v>
      </c>
      <c r="C1769" t="str">
        <f t="shared" si="216"/>
        <v>Greenville</v>
      </c>
      <c r="D1769" t="str">
        <f t="shared" si="217"/>
        <v>Y</v>
      </c>
      <c r="E1769" t="s">
        <v>1161</v>
      </c>
      <c r="F1769" t="str">
        <f t="shared" si="218"/>
        <v>CALL_15</v>
      </c>
      <c r="G1769">
        <f t="shared" si="219"/>
        <v>0</v>
      </c>
      <c r="H1769" t="s">
        <v>1076</v>
      </c>
      <c r="I1769">
        <f t="shared" si="220"/>
        <v>0</v>
      </c>
      <c r="J1769" t="s">
        <v>1074</v>
      </c>
      <c r="K1769" s="5">
        <v>15</v>
      </c>
      <c r="L1769" t="str">
        <f>Table_DataFromNL[[#This Row],[PROFILECODE]]&amp;"-"&amp;Table_DataFromNL[[#This Row],[RULENAME]]</f>
        <v>CP222-CALL_15</v>
      </c>
      <c r="M1769" t="e">
        <f t="shared" si="221"/>
        <v>#N/A</v>
      </c>
      <c r="N1769" t="e">
        <f t="shared" si="222"/>
        <v>#N/A</v>
      </c>
    </row>
    <row r="1770" spans="1:14" hidden="1" x14ac:dyDescent="0.45">
      <c r="A1770" t="str">
        <f t="shared" si="223"/>
        <v>CP222-CALL_25</v>
      </c>
      <c r="B1770" t="s">
        <v>273</v>
      </c>
      <c r="C1770" t="str">
        <f t="shared" si="216"/>
        <v>Greenville</v>
      </c>
      <c r="D1770" t="str">
        <f t="shared" si="217"/>
        <v>Y</v>
      </c>
      <c r="E1770" t="s">
        <v>1161</v>
      </c>
      <c r="F1770" t="str">
        <f t="shared" si="218"/>
        <v>CALL_25</v>
      </c>
      <c r="G1770">
        <f t="shared" si="219"/>
        <v>0</v>
      </c>
      <c r="H1770" t="s">
        <v>1077</v>
      </c>
      <c r="I1770">
        <f t="shared" si="220"/>
        <v>0</v>
      </c>
      <c r="J1770" t="s">
        <v>1074</v>
      </c>
      <c r="K1770" s="5">
        <v>25</v>
      </c>
      <c r="L1770" t="str">
        <f>Table_DataFromNL[[#This Row],[PROFILECODE]]&amp;"-"&amp;Table_DataFromNL[[#This Row],[RULENAME]]</f>
        <v>CP222-CALL_25</v>
      </c>
      <c r="M1770" t="e">
        <f t="shared" si="221"/>
        <v>#N/A</v>
      </c>
      <c r="N1770" t="e">
        <f t="shared" si="222"/>
        <v>#N/A</v>
      </c>
    </row>
    <row r="1771" spans="1:14" hidden="1" x14ac:dyDescent="0.45">
      <c r="A1771" t="str">
        <f t="shared" si="223"/>
        <v>CP222-CALL_5</v>
      </c>
      <c r="B1771" t="s">
        <v>273</v>
      </c>
      <c r="C1771" t="str">
        <f t="shared" si="216"/>
        <v>Greenville</v>
      </c>
      <c r="D1771" t="str">
        <f t="shared" si="217"/>
        <v>Y</v>
      </c>
      <c r="E1771" t="s">
        <v>1161</v>
      </c>
      <c r="F1771" t="str">
        <f t="shared" si="218"/>
        <v>CALL_5</v>
      </c>
      <c r="G1771">
        <f t="shared" si="219"/>
        <v>0</v>
      </c>
      <c r="H1771" t="s">
        <v>1078</v>
      </c>
      <c r="I1771">
        <f t="shared" si="220"/>
        <v>0</v>
      </c>
      <c r="J1771" t="s">
        <v>1074</v>
      </c>
      <c r="K1771" s="5">
        <v>5</v>
      </c>
      <c r="L1771" t="str">
        <f>Table_DataFromNL[[#This Row],[PROFILECODE]]&amp;"-"&amp;Table_DataFromNL[[#This Row],[RULENAME]]</f>
        <v>CP222-CALL_5</v>
      </c>
      <c r="M1771" t="e">
        <f t="shared" si="221"/>
        <v>#N/A</v>
      </c>
      <c r="N1771" t="e">
        <f t="shared" si="222"/>
        <v>#N/A</v>
      </c>
    </row>
    <row r="1772" spans="1:14" hidden="1" x14ac:dyDescent="0.45">
      <c r="A1772" t="str">
        <f t="shared" si="223"/>
        <v>CP222-Community</v>
      </c>
      <c r="B1772" t="s">
        <v>273</v>
      </c>
      <c r="C1772" t="str">
        <f t="shared" si="216"/>
        <v>Greenville</v>
      </c>
      <c r="D1772" t="str">
        <f t="shared" si="217"/>
        <v>Y</v>
      </c>
      <c r="E1772" t="s">
        <v>1161</v>
      </c>
      <c r="F1772" t="str">
        <f t="shared" si="218"/>
        <v>Community</v>
      </c>
      <c r="G1772">
        <f t="shared" si="219"/>
        <v>0</v>
      </c>
      <c r="H1772" t="s">
        <v>1080</v>
      </c>
      <c r="I1772">
        <f t="shared" si="220"/>
        <v>0</v>
      </c>
      <c r="J1772" t="s">
        <v>1074</v>
      </c>
      <c r="K1772" s="5">
        <v>5</v>
      </c>
      <c r="L1772" t="str">
        <f>Table_DataFromNL[[#This Row],[PROFILECODE]]&amp;"-"&amp;Table_DataFromNL[[#This Row],[RULENAME]]</f>
        <v>CP222-Community</v>
      </c>
      <c r="M1772" t="e">
        <f t="shared" si="221"/>
        <v>#N/A</v>
      </c>
      <c r="N1772" t="e">
        <f t="shared" si="222"/>
        <v>#N/A</v>
      </c>
    </row>
    <row r="1773" spans="1:14" hidden="1" x14ac:dyDescent="0.45">
      <c r="A1773" t="str">
        <f t="shared" si="223"/>
        <v>CP222-EMPLOYEE_BONUS_8MONTH_80USD</v>
      </c>
      <c r="B1773" t="s">
        <v>273</v>
      </c>
      <c r="C1773" t="str">
        <f t="shared" si="216"/>
        <v>Greenville</v>
      </c>
      <c r="D1773" t="str">
        <f t="shared" si="217"/>
        <v>Y</v>
      </c>
      <c r="E1773" t="s">
        <v>1161</v>
      </c>
      <c r="F1773" t="str">
        <f t="shared" si="218"/>
        <v>EMPLOYEE_BONUS_8MONTH_80USD</v>
      </c>
      <c r="G1773">
        <f t="shared" si="219"/>
        <v>0</v>
      </c>
      <c r="H1773" t="s">
        <v>1084</v>
      </c>
      <c r="I1773">
        <f t="shared" si="220"/>
        <v>0</v>
      </c>
      <c r="J1773" t="s">
        <v>1074</v>
      </c>
      <c r="K1773" s="5">
        <v>80</v>
      </c>
      <c r="L1773" t="str">
        <f>Table_DataFromNL[[#This Row],[PROFILECODE]]&amp;"-"&amp;Table_DataFromNL[[#This Row],[RULENAME]]</f>
        <v>CP222-EMPLOYEE_BONUS_8MONTH_80USD</v>
      </c>
      <c r="M1773" t="e">
        <f t="shared" si="221"/>
        <v>#N/A</v>
      </c>
      <c r="N1773" t="e">
        <f t="shared" si="222"/>
        <v>#N/A</v>
      </c>
    </row>
    <row r="1774" spans="1:14" hidden="1" x14ac:dyDescent="0.45">
      <c r="A1774" t="str">
        <f t="shared" si="223"/>
        <v>CP222-HANGER_RECRUIT_5USD_once</v>
      </c>
      <c r="B1774" t="s">
        <v>273</v>
      </c>
      <c r="C1774" t="str">
        <f t="shared" si="216"/>
        <v>Greenville</v>
      </c>
      <c r="D1774" t="str">
        <f t="shared" si="217"/>
        <v>Y</v>
      </c>
      <c r="E1774" t="s">
        <v>1161</v>
      </c>
      <c r="F1774" t="str">
        <f t="shared" si="218"/>
        <v>HANGER_RECRUIT_5USD_once</v>
      </c>
      <c r="G1774">
        <f t="shared" si="219"/>
        <v>0</v>
      </c>
      <c r="H1774" t="s">
        <v>1085</v>
      </c>
      <c r="I1774">
        <f t="shared" si="220"/>
        <v>0</v>
      </c>
      <c r="J1774" t="s">
        <v>1074</v>
      </c>
      <c r="K1774" s="5">
        <v>5</v>
      </c>
      <c r="L1774" t="str">
        <f>Table_DataFromNL[[#This Row],[PROFILECODE]]&amp;"-"&amp;Table_DataFromNL[[#This Row],[RULENAME]]</f>
        <v>CP222-HANGER_RECRUIT_5USD_once</v>
      </c>
      <c r="M1774" t="e">
        <f t="shared" si="221"/>
        <v>#N/A</v>
      </c>
      <c r="N1774" t="e">
        <f t="shared" si="222"/>
        <v>#N/A</v>
      </c>
    </row>
    <row r="1775" spans="1:14" hidden="1" x14ac:dyDescent="0.45">
      <c r="A1775" t="str">
        <f t="shared" si="223"/>
        <v>CP222-Immunization Boost Payment</v>
      </c>
      <c r="B1775" t="s">
        <v>273</v>
      </c>
      <c r="C1775" t="str">
        <f t="shared" si="216"/>
        <v>Greenville</v>
      </c>
      <c r="D1775" t="str">
        <f t="shared" si="217"/>
        <v>Y</v>
      </c>
      <c r="E1775" t="s">
        <v>1161</v>
      </c>
      <c r="F1775" t="str">
        <f t="shared" si="218"/>
        <v>Immunization Boost Payment</v>
      </c>
      <c r="G1775">
        <f t="shared" si="219"/>
        <v>0</v>
      </c>
      <c r="H1775" t="s">
        <v>1086</v>
      </c>
      <c r="I1775">
        <f t="shared" si="220"/>
        <v>0</v>
      </c>
      <c r="J1775" t="s">
        <v>1074</v>
      </c>
      <c r="K1775" s="5">
        <v>50</v>
      </c>
      <c r="L1775" t="str">
        <f>Table_DataFromNL[[#This Row],[PROFILECODE]]&amp;"-"&amp;Table_DataFromNL[[#This Row],[RULENAME]]</f>
        <v>CP222-Immunization Boost Payment</v>
      </c>
      <c r="M1775" t="e">
        <f t="shared" si="221"/>
        <v>#N/A</v>
      </c>
      <c r="N1775" t="e">
        <f t="shared" si="222"/>
        <v>#N/A</v>
      </c>
    </row>
    <row r="1776" spans="1:14" hidden="1" x14ac:dyDescent="0.45">
      <c r="A1776" t="str">
        <f t="shared" si="223"/>
        <v>CP222-Immunization Series Payment</v>
      </c>
      <c r="B1776" t="s">
        <v>273</v>
      </c>
      <c r="C1776" t="str">
        <f t="shared" si="216"/>
        <v>Greenville</v>
      </c>
      <c r="D1776" t="str">
        <f t="shared" si="217"/>
        <v>Y</v>
      </c>
      <c r="E1776" t="s">
        <v>1161</v>
      </c>
      <c r="F1776" t="str">
        <f t="shared" si="218"/>
        <v>Immunization Series Payment</v>
      </c>
      <c r="G1776">
        <f t="shared" si="219"/>
        <v>0</v>
      </c>
      <c r="H1776" t="s">
        <v>1087</v>
      </c>
      <c r="I1776">
        <f t="shared" si="220"/>
        <v>0</v>
      </c>
      <c r="J1776" t="s">
        <v>1074</v>
      </c>
      <c r="K1776" s="5">
        <v>100</v>
      </c>
      <c r="L1776" t="str">
        <f>Table_DataFromNL[[#This Row],[PROFILECODE]]&amp;"-"&amp;Table_DataFromNL[[#This Row],[RULENAME]]</f>
        <v>CP222-Immunization Series Payment</v>
      </c>
      <c r="M1776" t="e">
        <f t="shared" si="221"/>
        <v>#N/A</v>
      </c>
      <c r="N1776" t="e">
        <f t="shared" si="222"/>
        <v>#N/A</v>
      </c>
    </row>
    <row r="1777" spans="1:14" hidden="1" x14ac:dyDescent="0.45">
      <c r="A1777" t="str">
        <f t="shared" si="223"/>
        <v>CP222-Inconv Fee $20-$50-Comment Req'd</v>
      </c>
      <c r="B1777" t="s">
        <v>273</v>
      </c>
      <c r="C1777" t="str">
        <f t="shared" si="216"/>
        <v>Greenville</v>
      </c>
      <c r="D1777" t="str">
        <f t="shared" si="217"/>
        <v>Y</v>
      </c>
      <c r="E1777" t="s">
        <v>1161</v>
      </c>
      <c r="F1777" t="str">
        <f t="shared" si="218"/>
        <v>Inconv Fee $20-$50-Comment Req'd</v>
      </c>
      <c r="G1777">
        <f t="shared" si="219"/>
        <v>0</v>
      </c>
      <c r="H1777" t="s">
        <v>1088</v>
      </c>
      <c r="I1777">
        <f t="shared" si="220"/>
        <v>0</v>
      </c>
      <c r="J1777" t="s">
        <v>1074</v>
      </c>
      <c r="K1777" s="5">
        <v>50</v>
      </c>
      <c r="L1777" t="str">
        <f>Table_DataFromNL[[#This Row],[PROFILECODE]]&amp;"-"&amp;Table_DataFromNL[[#This Row],[RULENAME]]</f>
        <v>CP222-Inconv Fee $20-$50-Comment Req'd</v>
      </c>
      <c r="M1777" t="e">
        <f t="shared" si="221"/>
        <v>#N/A</v>
      </c>
      <c r="N1777" t="e">
        <f t="shared" si="222"/>
        <v>#N/A</v>
      </c>
    </row>
    <row r="1778" spans="1:14" hidden="1" x14ac:dyDescent="0.45">
      <c r="A1778" t="str">
        <f t="shared" si="223"/>
        <v>CP222-Inconv Fee $5-$20-Comment Req'd</v>
      </c>
      <c r="B1778" t="s">
        <v>273</v>
      </c>
      <c r="C1778" t="str">
        <f t="shared" si="216"/>
        <v>Greenville</v>
      </c>
      <c r="D1778" t="str">
        <f t="shared" si="217"/>
        <v>Y</v>
      </c>
      <c r="E1778" t="s">
        <v>1161</v>
      </c>
      <c r="F1778" t="str">
        <f t="shared" si="218"/>
        <v>Inconv Fee $5-$20-Comment Req'd</v>
      </c>
      <c r="G1778">
        <f t="shared" si="219"/>
        <v>0</v>
      </c>
      <c r="H1778" t="s">
        <v>1089</v>
      </c>
      <c r="I1778">
        <f t="shared" si="220"/>
        <v>0</v>
      </c>
      <c r="J1778" t="s">
        <v>1074</v>
      </c>
      <c r="K1778" s="5">
        <v>20</v>
      </c>
      <c r="L1778" t="str">
        <f>Table_DataFromNL[[#This Row],[PROFILECODE]]&amp;"-"&amp;Table_DataFromNL[[#This Row],[RULENAME]]</f>
        <v>CP222-Inconv Fee $5-$20-Comment Req'd</v>
      </c>
      <c r="M1778" t="e">
        <f t="shared" si="221"/>
        <v>#N/A</v>
      </c>
      <c r="N1778" t="e">
        <f t="shared" si="222"/>
        <v>#N/A</v>
      </c>
    </row>
    <row r="1779" spans="1:14" hidden="1" x14ac:dyDescent="0.45">
      <c r="A1779" t="str">
        <f t="shared" si="223"/>
        <v>CP222-Inconv Fee$50-$100-Comment Req'd</v>
      </c>
      <c r="B1779" t="s">
        <v>273</v>
      </c>
      <c r="C1779" t="str">
        <f t="shared" si="216"/>
        <v>Greenville</v>
      </c>
      <c r="D1779" t="str">
        <f t="shared" si="217"/>
        <v>Y</v>
      </c>
      <c r="E1779" t="s">
        <v>1161</v>
      </c>
      <c r="F1779" t="str">
        <f t="shared" si="218"/>
        <v>Inconv Fee$50-$100-Comment Req'd</v>
      </c>
      <c r="G1779">
        <f t="shared" si="219"/>
        <v>0</v>
      </c>
      <c r="H1779" t="s">
        <v>1090</v>
      </c>
      <c r="I1779">
        <f t="shared" si="220"/>
        <v>0</v>
      </c>
      <c r="J1779" t="s">
        <v>1074</v>
      </c>
      <c r="K1779" s="5">
        <v>100</v>
      </c>
      <c r="L1779" t="str">
        <f>Table_DataFromNL[[#This Row],[PROFILECODE]]&amp;"-"&amp;Table_DataFromNL[[#This Row],[RULENAME]]</f>
        <v>CP222-Inconv Fee$50-$100-Comment Req'd</v>
      </c>
      <c r="M1779" t="e">
        <f t="shared" si="221"/>
        <v>#N/A</v>
      </c>
      <c r="N1779" t="e">
        <f t="shared" si="222"/>
        <v>#N/A</v>
      </c>
    </row>
    <row r="1780" spans="1:14" hidden="1" x14ac:dyDescent="0.45">
      <c r="A1780" t="str">
        <f t="shared" si="223"/>
        <v>CP222-NSP_ LAPSEDONOR_50_Twice</v>
      </c>
      <c r="B1780" t="s">
        <v>273</v>
      </c>
      <c r="C1780" t="str">
        <f t="shared" si="216"/>
        <v>Greenville</v>
      </c>
      <c r="D1780" t="str">
        <f t="shared" si="217"/>
        <v>Y</v>
      </c>
      <c r="E1780" t="s">
        <v>1161</v>
      </c>
      <c r="F1780" t="str">
        <f t="shared" si="218"/>
        <v>NSP_ LAPSEDONOR_50_Twice</v>
      </c>
      <c r="G1780">
        <f t="shared" si="219"/>
        <v>0</v>
      </c>
      <c r="H1780" t="s">
        <v>1091</v>
      </c>
      <c r="I1780">
        <f t="shared" si="220"/>
        <v>0</v>
      </c>
      <c r="J1780" t="s">
        <v>1074</v>
      </c>
      <c r="K1780" s="5">
        <v>50</v>
      </c>
      <c r="L1780" t="str">
        <f>Table_DataFromNL[[#This Row],[PROFILECODE]]&amp;"-"&amp;Table_DataFromNL[[#This Row],[RULENAME]]</f>
        <v>CP222-NSP_ LAPSEDONOR_50_Twice</v>
      </c>
      <c r="M1780" t="e">
        <f t="shared" si="221"/>
        <v>#N/A</v>
      </c>
      <c r="N1780" t="e">
        <f t="shared" si="222"/>
        <v>#N/A</v>
      </c>
    </row>
    <row r="1781" spans="1:14" hidden="1" x14ac:dyDescent="0.45">
      <c r="A1781" t="str">
        <f t="shared" si="223"/>
        <v>CP222-NSP_LD_25_2X</v>
      </c>
      <c r="B1781" t="s">
        <v>273</v>
      </c>
      <c r="C1781" t="str">
        <f t="shared" si="216"/>
        <v>Greenville</v>
      </c>
      <c r="D1781" t="str">
        <f t="shared" si="217"/>
        <v>Y</v>
      </c>
      <c r="E1781" t="s">
        <v>1161</v>
      </c>
      <c r="F1781" t="str">
        <f t="shared" si="218"/>
        <v>NSP_LD_25_2X</v>
      </c>
      <c r="G1781">
        <f t="shared" si="219"/>
        <v>0</v>
      </c>
      <c r="H1781" t="s">
        <v>1092</v>
      </c>
      <c r="I1781">
        <f t="shared" si="220"/>
        <v>0</v>
      </c>
      <c r="J1781" t="s">
        <v>1074</v>
      </c>
      <c r="K1781" s="5">
        <v>25</v>
      </c>
      <c r="L1781" t="str">
        <f>Table_DataFromNL[[#This Row],[PROFILECODE]]&amp;"-"&amp;Table_DataFromNL[[#This Row],[RULENAME]]</f>
        <v>CP222-NSP_LD_25_2X</v>
      </c>
      <c r="M1781" t="e">
        <f t="shared" si="221"/>
        <v>#N/A</v>
      </c>
      <c r="N1781" t="e">
        <f t="shared" si="222"/>
        <v>#N/A</v>
      </c>
    </row>
    <row r="1782" spans="1:14" hidden="1" x14ac:dyDescent="0.45">
      <c r="A1782" t="str">
        <f t="shared" si="223"/>
        <v>CP222-NSP_LD_50_1X</v>
      </c>
      <c r="B1782" t="s">
        <v>273</v>
      </c>
      <c r="C1782" t="str">
        <f t="shared" si="216"/>
        <v>Greenville</v>
      </c>
      <c r="D1782" t="str">
        <f t="shared" si="217"/>
        <v>Y</v>
      </c>
      <c r="E1782" t="s">
        <v>1161</v>
      </c>
      <c r="F1782" t="str">
        <f t="shared" si="218"/>
        <v>NSP_LD_50_1X</v>
      </c>
      <c r="G1782">
        <f t="shared" si="219"/>
        <v>0</v>
      </c>
      <c r="H1782" t="s">
        <v>1093</v>
      </c>
      <c r="I1782">
        <f t="shared" si="220"/>
        <v>0</v>
      </c>
      <c r="J1782" t="s">
        <v>1074</v>
      </c>
      <c r="K1782" s="5">
        <v>50</v>
      </c>
      <c r="L1782" t="str">
        <f>Table_DataFromNL[[#This Row],[PROFILECODE]]&amp;"-"&amp;Table_DataFromNL[[#This Row],[RULENAME]]</f>
        <v>CP222-NSP_LD_50_1X</v>
      </c>
      <c r="M1782" t="e">
        <f t="shared" si="221"/>
        <v>#N/A</v>
      </c>
      <c r="N1782" t="e">
        <f t="shared" si="222"/>
        <v>#N/A</v>
      </c>
    </row>
    <row r="1783" spans="1:14" hidden="1" x14ac:dyDescent="0.45">
      <c r="A1783" t="str">
        <f t="shared" si="223"/>
        <v>CP222-NSP_ORPHAN_100_once</v>
      </c>
      <c r="B1783" t="s">
        <v>273</v>
      </c>
      <c r="C1783" t="str">
        <f t="shared" si="216"/>
        <v>Greenville</v>
      </c>
      <c r="D1783" t="str">
        <f t="shared" si="217"/>
        <v>Y</v>
      </c>
      <c r="E1783" t="s">
        <v>1161</v>
      </c>
      <c r="F1783" t="str">
        <f t="shared" si="218"/>
        <v>NSP_ORPHAN_100_once</v>
      </c>
      <c r="G1783">
        <f t="shared" si="219"/>
        <v>0</v>
      </c>
      <c r="H1783" t="s">
        <v>1094</v>
      </c>
      <c r="I1783">
        <f t="shared" si="220"/>
        <v>0</v>
      </c>
      <c r="J1783" t="s">
        <v>1074</v>
      </c>
      <c r="K1783" s="5">
        <v>100</v>
      </c>
      <c r="L1783" t="str">
        <f>Table_DataFromNL[[#This Row],[PROFILECODE]]&amp;"-"&amp;Table_DataFromNL[[#This Row],[RULENAME]]</f>
        <v>CP222-NSP_ORPHAN_100_once</v>
      </c>
      <c r="M1783" t="e">
        <f t="shared" si="221"/>
        <v>#N/A</v>
      </c>
      <c r="N1783" t="e">
        <f t="shared" si="222"/>
        <v>#N/A</v>
      </c>
    </row>
    <row r="1784" spans="1:14" hidden="1" x14ac:dyDescent="0.45">
      <c r="A1784" t="str">
        <f t="shared" si="223"/>
        <v>CP222-Referral - Vaccinia</v>
      </c>
      <c r="B1784" t="s">
        <v>273</v>
      </c>
      <c r="C1784" t="str">
        <f t="shared" si="216"/>
        <v>Greenville</v>
      </c>
      <c r="D1784" t="str">
        <f t="shared" si="217"/>
        <v>Y</v>
      </c>
      <c r="E1784" t="s">
        <v>1161</v>
      </c>
      <c r="F1784" t="str">
        <f t="shared" si="218"/>
        <v>Referral - Vaccinia</v>
      </c>
      <c r="G1784">
        <f t="shared" si="219"/>
        <v>0</v>
      </c>
      <c r="H1784" t="s">
        <v>1135</v>
      </c>
      <c r="I1784">
        <f t="shared" si="220"/>
        <v>0</v>
      </c>
      <c r="J1784" t="s">
        <v>1074</v>
      </c>
      <c r="K1784" s="5">
        <v>250</v>
      </c>
      <c r="L1784" t="str">
        <f>Table_DataFromNL[[#This Row],[PROFILECODE]]&amp;"-"&amp;Table_DataFromNL[[#This Row],[RULENAME]]</f>
        <v>CP222-Referral - Vaccinia</v>
      </c>
      <c r="M1784" t="e">
        <f t="shared" si="221"/>
        <v>#N/A</v>
      </c>
      <c r="N1784" t="e">
        <f t="shared" si="222"/>
        <v>#N/A</v>
      </c>
    </row>
    <row r="1785" spans="1:14" hidden="1" x14ac:dyDescent="0.45">
      <c r="A1785" t="str">
        <f t="shared" si="223"/>
        <v>CP222-Restick</v>
      </c>
      <c r="B1785" t="s">
        <v>273</v>
      </c>
      <c r="C1785" t="str">
        <f t="shared" si="216"/>
        <v>Greenville</v>
      </c>
      <c r="D1785" t="str">
        <f t="shared" si="217"/>
        <v>Y</v>
      </c>
      <c r="E1785" t="s">
        <v>1161</v>
      </c>
      <c r="F1785" t="str">
        <f t="shared" si="218"/>
        <v>Restick</v>
      </c>
      <c r="G1785">
        <f t="shared" si="219"/>
        <v>0</v>
      </c>
      <c r="H1785" t="s">
        <v>1096</v>
      </c>
      <c r="I1785">
        <f t="shared" si="220"/>
        <v>0</v>
      </c>
      <c r="J1785" t="s">
        <v>1074</v>
      </c>
      <c r="K1785" s="5">
        <v>5</v>
      </c>
      <c r="L1785" t="str">
        <f>Table_DataFromNL[[#This Row],[PROFILECODE]]&amp;"-"&amp;Table_DataFromNL[[#This Row],[RULENAME]]</f>
        <v>CP222-Restick</v>
      </c>
      <c r="M1785" t="e">
        <f t="shared" si="221"/>
        <v>#N/A</v>
      </c>
      <c r="N1785" t="e">
        <f t="shared" si="222"/>
        <v>#N/A</v>
      </c>
    </row>
    <row r="1786" spans="1:14" hidden="1" x14ac:dyDescent="0.45">
      <c r="A1786" t="str">
        <f t="shared" si="223"/>
        <v>CP222-SCRATCH_1000_USD</v>
      </c>
      <c r="B1786" t="s">
        <v>273</v>
      </c>
      <c r="C1786" t="str">
        <f t="shared" si="216"/>
        <v>Greenville</v>
      </c>
      <c r="D1786" t="str">
        <f t="shared" si="217"/>
        <v>Y</v>
      </c>
      <c r="E1786" t="s">
        <v>1161</v>
      </c>
      <c r="F1786" t="str">
        <f t="shared" si="218"/>
        <v>SCRATCH_1000_USD</v>
      </c>
      <c r="G1786">
        <f t="shared" si="219"/>
        <v>0</v>
      </c>
      <c r="H1786" t="s">
        <v>1097</v>
      </c>
      <c r="I1786">
        <f t="shared" si="220"/>
        <v>0</v>
      </c>
      <c r="J1786" t="s">
        <v>1074</v>
      </c>
      <c r="K1786" s="5">
        <v>1000</v>
      </c>
      <c r="L1786" t="str">
        <f>Table_DataFromNL[[#This Row],[PROFILECODE]]&amp;"-"&amp;Table_DataFromNL[[#This Row],[RULENAME]]</f>
        <v>CP222-SCRATCH_1000_USD</v>
      </c>
      <c r="M1786" t="e">
        <f t="shared" si="221"/>
        <v>#N/A</v>
      </c>
      <c r="N1786" t="e">
        <f t="shared" si="222"/>
        <v>#N/A</v>
      </c>
    </row>
    <row r="1787" spans="1:14" hidden="1" x14ac:dyDescent="0.45">
      <c r="A1787" t="str">
        <f t="shared" si="223"/>
        <v>CP222-SCRATCH_100_USD</v>
      </c>
      <c r="B1787" t="s">
        <v>273</v>
      </c>
      <c r="C1787" t="str">
        <f t="shared" si="216"/>
        <v>Greenville</v>
      </c>
      <c r="D1787" t="str">
        <f t="shared" si="217"/>
        <v>Y</v>
      </c>
      <c r="E1787" t="s">
        <v>1161</v>
      </c>
      <c r="F1787" t="str">
        <f t="shared" si="218"/>
        <v>SCRATCH_100_USD</v>
      </c>
      <c r="G1787">
        <f t="shared" si="219"/>
        <v>0</v>
      </c>
      <c r="H1787" t="s">
        <v>1098</v>
      </c>
      <c r="I1787">
        <f t="shared" si="220"/>
        <v>0</v>
      </c>
      <c r="J1787" t="s">
        <v>1074</v>
      </c>
      <c r="K1787" s="5">
        <v>100</v>
      </c>
      <c r="L1787" t="str">
        <f>Table_DataFromNL[[#This Row],[PROFILECODE]]&amp;"-"&amp;Table_DataFromNL[[#This Row],[RULENAME]]</f>
        <v>CP222-SCRATCH_100_USD</v>
      </c>
      <c r="M1787" t="e">
        <f t="shared" si="221"/>
        <v>#N/A</v>
      </c>
      <c r="N1787" t="e">
        <f t="shared" si="222"/>
        <v>#N/A</v>
      </c>
    </row>
    <row r="1788" spans="1:14" hidden="1" x14ac:dyDescent="0.45">
      <c r="A1788" t="str">
        <f t="shared" si="223"/>
        <v>CP222-SCRATCH_10_USD</v>
      </c>
      <c r="B1788" t="s">
        <v>273</v>
      </c>
      <c r="C1788" t="str">
        <f t="shared" si="216"/>
        <v>Greenville</v>
      </c>
      <c r="D1788" t="str">
        <f t="shared" si="217"/>
        <v>Y</v>
      </c>
      <c r="E1788" t="s">
        <v>1161</v>
      </c>
      <c r="F1788" t="str">
        <f t="shared" si="218"/>
        <v>SCRATCH_10_USD</v>
      </c>
      <c r="G1788">
        <f t="shared" si="219"/>
        <v>0</v>
      </c>
      <c r="H1788" t="s">
        <v>1099</v>
      </c>
      <c r="I1788">
        <f t="shared" si="220"/>
        <v>0</v>
      </c>
      <c r="J1788" t="s">
        <v>1074</v>
      </c>
      <c r="K1788" s="5">
        <v>10</v>
      </c>
      <c r="L1788" t="str">
        <f>Table_DataFromNL[[#This Row],[PROFILECODE]]&amp;"-"&amp;Table_DataFromNL[[#This Row],[RULENAME]]</f>
        <v>CP222-SCRATCH_10_USD</v>
      </c>
      <c r="M1788" t="e">
        <f t="shared" si="221"/>
        <v>#N/A</v>
      </c>
      <c r="N1788" t="e">
        <f t="shared" si="222"/>
        <v>#N/A</v>
      </c>
    </row>
    <row r="1789" spans="1:14" hidden="1" x14ac:dyDescent="0.45">
      <c r="A1789" t="str">
        <f t="shared" si="223"/>
        <v>CP222-SCRATCH_20_USD</v>
      </c>
      <c r="B1789" t="s">
        <v>273</v>
      </c>
      <c r="C1789" t="str">
        <f t="shared" si="216"/>
        <v>Greenville</v>
      </c>
      <c r="D1789" t="str">
        <f t="shared" si="217"/>
        <v>Y</v>
      </c>
      <c r="E1789" t="s">
        <v>1161</v>
      </c>
      <c r="F1789" t="str">
        <f t="shared" si="218"/>
        <v>SCRATCH_20_USD</v>
      </c>
      <c r="G1789">
        <f t="shared" si="219"/>
        <v>0</v>
      </c>
      <c r="H1789" t="s">
        <v>1100</v>
      </c>
      <c r="I1789">
        <f t="shared" si="220"/>
        <v>0</v>
      </c>
      <c r="J1789" t="s">
        <v>1074</v>
      </c>
      <c r="K1789" s="5">
        <v>20</v>
      </c>
      <c r="L1789" t="str">
        <f>Table_DataFromNL[[#This Row],[PROFILECODE]]&amp;"-"&amp;Table_DataFromNL[[#This Row],[RULENAME]]</f>
        <v>CP222-SCRATCH_20_USD</v>
      </c>
      <c r="M1789" t="e">
        <f t="shared" si="221"/>
        <v>#N/A</v>
      </c>
      <c r="N1789" t="e">
        <f t="shared" si="222"/>
        <v>#N/A</v>
      </c>
    </row>
    <row r="1790" spans="1:14" hidden="1" x14ac:dyDescent="0.45">
      <c r="A1790" t="str">
        <f t="shared" si="223"/>
        <v>CP222-SCRATCH_25_USD</v>
      </c>
      <c r="B1790" t="s">
        <v>273</v>
      </c>
      <c r="C1790" t="str">
        <f t="shared" si="216"/>
        <v>Greenville</v>
      </c>
      <c r="D1790" t="str">
        <f t="shared" si="217"/>
        <v>Y</v>
      </c>
      <c r="E1790" t="s">
        <v>1161</v>
      </c>
      <c r="F1790" t="str">
        <f t="shared" si="218"/>
        <v>SCRATCH_25_USD</v>
      </c>
      <c r="G1790">
        <f t="shared" si="219"/>
        <v>0</v>
      </c>
      <c r="H1790" t="s">
        <v>1101</v>
      </c>
      <c r="I1790">
        <f t="shared" si="220"/>
        <v>0</v>
      </c>
      <c r="J1790" t="s">
        <v>1074</v>
      </c>
      <c r="K1790" s="5">
        <v>25</v>
      </c>
      <c r="L1790" t="str">
        <f>Table_DataFromNL[[#This Row],[PROFILECODE]]&amp;"-"&amp;Table_DataFromNL[[#This Row],[RULENAME]]</f>
        <v>CP222-SCRATCH_25_USD</v>
      </c>
      <c r="M1790" t="e">
        <f t="shared" si="221"/>
        <v>#N/A</v>
      </c>
      <c r="N1790" t="e">
        <f t="shared" si="222"/>
        <v>#N/A</v>
      </c>
    </row>
    <row r="1791" spans="1:14" hidden="1" x14ac:dyDescent="0.45">
      <c r="A1791" t="str">
        <f t="shared" si="223"/>
        <v>CP222-SCRATCH_50_USD</v>
      </c>
      <c r="B1791" t="s">
        <v>273</v>
      </c>
      <c r="C1791" t="str">
        <f t="shared" si="216"/>
        <v>Greenville</v>
      </c>
      <c r="D1791" t="str">
        <f t="shared" si="217"/>
        <v>Y</v>
      </c>
      <c r="E1791" t="s">
        <v>1161</v>
      </c>
      <c r="F1791" t="str">
        <f t="shared" si="218"/>
        <v>SCRATCH_50_USD</v>
      </c>
      <c r="G1791">
        <f t="shared" si="219"/>
        <v>0</v>
      </c>
      <c r="H1791" t="s">
        <v>1102</v>
      </c>
      <c r="I1791">
        <f t="shared" si="220"/>
        <v>0</v>
      </c>
      <c r="J1791" t="s">
        <v>1074</v>
      </c>
      <c r="K1791" s="5">
        <v>50</v>
      </c>
      <c r="L1791" t="str">
        <f>Table_DataFromNL[[#This Row],[PROFILECODE]]&amp;"-"&amp;Table_DataFromNL[[#This Row],[RULENAME]]</f>
        <v>CP222-SCRATCH_50_USD</v>
      </c>
      <c r="M1791" t="e">
        <f t="shared" si="221"/>
        <v>#N/A</v>
      </c>
      <c r="N1791" t="e">
        <f t="shared" si="222"/>
        <v>#N/A</v>
      </c>
    </row>
    <row r="1792" spans="1:14" hidden="1" x14ac:dyDescent="0.45">
      <c r="A1792" t="str">
        <f t="shared" si="223"/>
        <v>CP222-SCRATCH_5_USD</v>
      </c>
      <c r="B1792" t="s">
        <v>273</v>
      </c>
      <c r="C1792" t="str">
        <f t="shared" si="216"/>
        <v>Greenville</v>
      </c>
      <c r="D1792" t="str">
        <f t="shared" si="217"/>
        <v>Y</v>
      </c>
      <c r="E1792" t="s">
        <v>1161</v>
      </c>
      <c r="F1792" t="str">
        <f t="shared" si="218"/>
        <v>SCRATCH_5_USD</v>
      </c>
      <c r="G1792">
        <f t="shared" si="219"/>
        <v>0</v>
      </c>
      <c r="H1792" t="s">
        <v>1103</v>
      </c>
      <c r="I1792">
        <f t="shared" si="220"/>
        <v>0</v>
      </c>
      <c r="J1792" t="s">
        <v>1074</v>
      </c>
      <c r="K1792" s="5">
        <v>5</v>
      </c>
      <c r="L1792" t="str">
        <f>Table_DataFromNL[[#This Row],[PROFILECODE]]&amp;"-"&amp;Table_DataFromNL[[#This Row],[RULENAME]]</f>
        <v>CP222-SCRATCH_5_USD</v>
      </c>
      <c r="M1792" t="e">
        <f t="shared" si="221"/>
        <v>#N/A</v>
      </c>
      <c r="N1792" t="e">
        <f t="shared" si="222"/>
        <v>#N/A</v>
      </c>
    </row>
    <row r="1793" spans="1:14" hidden="1" x14ac:dyDescent="0.45">
      <c r="A1793" t="str">
        <f t="shared" si="223"/>
        <v>CP222-SLOW_TEXT_5</v>
      </c>
      <c r="B1793" t="s">
        <v>273</v>
      </c>
      <c r="C1793" t="str">
        <f t="shared" si="216"/>
        <v>Greenville</v>
      </c>
      <c r="D1793" t="str">
        <f t="shared" si="217"/>
        <v>Y</v>
      </c>
      <c r="E1793" t="s">
        <v>1161</v>
      </c>
      <c r="F1793" t="str">
        <f t="shared" si="218"/>
        <v>SLOW_TEXT_5</v>
      </c>
      <c r="G1793">
        <f t="shared" si="219"/>
        <v>0</v>
      </c>
      <c r="H1793" t="s">
        <v>1104</v>
      </c>
      <c r="I1793">
        <f t="shared" si="220"/>
        <v>0</v>
      </c>
      <c r="J1793" t="s">
        <v>1074</v>
      </c>
      <c r="K1793" s="5">
        <v>5</v>
      </c>
      <c r="L1793" t="str">
        <f>Table_DataFromNL[[#This Row],[PROFILECODE]]&amp;"-"&amp;Table_DataFromNL[[#This Row],[RULENAME]]</f>
        <v>CP222-SLOW_TEXT_5</v>
      </c>
      <c r="M1793" t="e">
        <f t="shared" si="221"/>
        <v>#N/A</v>
      </c>
      <c r="N1793" t="e">
        <f t="shared" si="222"/>
        <v>#N/A</v>
      </c>
    </row>
    <row r="1794" spans="1:14" hidden="1" x14ac:dyDescent="0.45">
      <c r="A1794" t="str">
        <f t="shared" si="223"/>
        <v>CP222-SPECIAL_ x9_25 _ONCE</v>
      </c>
      <c r="B1794" t="s">
        <v>273</v>
      </c>
      <c r="C1794" t="str">
        <f t="shared" ref="C1794:C1857" si="224">VLOOKUP(B1794,CenterLU,2,FALSE)</f>
        <v>Greenville</v>
      </c>
      <c r="D1794" t="str">
        <f t="shared" ref="D1794:D1857" si="225">VLOOKUP(B1794,CenterLU,3,FALSE)</f>
        <v>Y</v>
      </c>
      <c r="E1794" t="s">
        <v>1161</v>
      </c>
      <c r="F1794" t="str">
        <f t="shared" ref="F1794:F1857" si="226">IF(VLOOKUP(H1794,RULENAMELU,3,FALSE)=0,H1794,VLOOKUP(H1794,RULENAMELU,3,FALSE))</f>
        <v>SPECIAL_ x9_25 _ONCE</v>
      </c>
      <c r="G1794">
        <f t="shared" ref="G1794:G1857" si="227">VLOOKUP(H1794,RULENAMELU,4,FALSE)</f>
        <v>0</v>
      </c>
      <c r="H1794" t="s">
        <v>1105</v>
      </c>
      <c r="I1794">
        <f t="shared" ref="I1794:I1857" si="228">VLOOKUP(H1794,RULENAMELU,5,FALSE)</f>
        <v>0</v>
      </c>
      <c r="J1794" t="s">
        <v>1074</v>
      </c>
      <c r="K1794" s="5">
        <v>25</v>
      </c>
      <c r="L1794" t="str">
        <f>Table_DataFromNL[[#This Row],[PROFILECODE]]&amp;"-"&amp;Table_DataFromNL[[#This Row],[RULENAME]]</f>
        <v>CP222-SPECIAL_ x9_25 _ONCE</v>
      </c>
      <c r="M1794" t="e">
        <f t="shared" ref="M1794:M1857" si="229">IFERROR(VLOOKUP(A1794,PaychangesLU,1,FALSE),VLOOKUP(A1794,SpecialtyCheckLU,1,FALSE))</f>
        <v>#N/A</v>
      </c>
      <c r="N1794" t="e">
        <f t="shared" ref="N1794:N1857" si="230">VLOOKUP(A1794,SpecialtyCheckLU,1,FALSE)</f>
        <v>#N/A</v>
      </c>
    </row>
    <row r="1795" spans="1:14" hidden="1" x14ac:dyDescent="0.45">
      <c r="A1795" t="str">
        <f t="shared" ref="A1795:A1858" si="231">B1795&amp;"-"&amp;F1795</f>
        <v>CP222-SPECIAL_BONUS_40USD</v>
      </c>
      <c r="B1795" t="s">
        <v>273</v>
      </c>
      <c r="C1795" t="str">
        <f t="shared" si="224"/>
        <v>Greenville</v>
      </c>
      <c r="D1795" t="str">
        <f t="shared" si="225"/>
        <v>Y</v>
      </c>
      <c r="E1795" t="s">
        <v>1161</v>
      </c>
      <c r="F1795" t="str">
        <f t="shared" si="226"/>
        <v>SPECIAL_BONUS_40USD</v>
      </c>
      <c r="G1795">
        <f t="shared" si="227"/>
        <v>0</v>
      </c>
      <c r="H1795" t="s">
        <v>1106</v>
      </c>
      <c r="I1795">
        <f t="shared" si="228"/>
        <v>0</v>
      </c>
      <c r="J1795" t="s">
        <v>1074</v>
      </c>
      <c r="K1795" s="5">
        <v>40</v>
      </c>
      <c r="L1795" t="str">
        <f>Table_DataFromNL[[#This Row],[PROFILECODE]]&amp;"-"&amp;Table_DataFromNL[[#This Row],[RULENAME]]</f>
        <v>CP222-SPECIAL_BONUS_40USD</v>
      </c>
      <c r="M1795" t="e">
        <f t="shared" si="229"/>
        <v>#N/A</v>
      </c>
      <c r="N1795" t="e">
        <f t="shared" si="230"/>
        <v>#N/A</v>
      </c>
    </row>
    <row r="1796" spans="1:14" hidden="1" x14ac:dyDescent="0.45">
      <c r="A1796" t="str">
        <f t="shared" si="231"/>
        <v>CP222-SPECIAL_BONUS_60USD</v>
      </c>
      <c r="B1796" t="s">
        <v>273</v>
      </c>
      <c r="C1796" t="str">
        <f t="shared" si="224"/>
        <v>Greenville</v>
      </c>
      <c r="D1796" t="str">
        <f t="shared" si="225"/>
        <v>Y</v>
      </c>
      <c r="E1796" t="s">
        <v>1161</v>
      </c>
      <c r="F1796" t="str">
        <f t="shared" si="226"/>
        <v>SPECIAL_BONUS_60USD</v>
      </c>
      <c r="G1796">
        <f t="shared" si="227"/>
        <v>0</v>
      </c>
      <c r="H1796" t="s">
        <v>1141</v>
      </c>
      <c r="I1796">
        <f t="shared" si="228"/>
        <v>0</v>
      </c>
      <c r="J1796" t="s">
        <v>1074</v>
      </c>
      <c r="K1796" s="5">
        <v>60</v>
      </c>
      <c r="L1796" t="str">
        <f>Table_DataFromNL[[#This Row],[PROFILECODE]]&amp;"-"&amp;Table_DataFromNL[[#This Row],[RULENAME]]</f>
        <v>CP222-SPECIAL_BONUS_60USD</v>
      </c>
      <c r="M1796" t="e">
        <f t="shared" si="229"/>
        <v>#N/A</v>
      </c>
      <c r="N1796" t="e">
        <f t="shared" si="230"/>
        <v>#N/A</v>
      </c>
    </row>
    <row r="1797" spans="1:14" hidden="1" x14ac:dyDescent="0.45">
      <c r="A1797" t="str">
        <f t="shared" si="231"/>
        <v>CP222-SPECIAL_x6_x7_15 _TWICE</v>
      </c>
      <c r="B1797" t="s">
        <v>273</v>
      </c>
      <c r="C1797" t="str">
        <f t="shared" si="224"/>
        <v>Greenville</v>
      </c>
      <c r="D1797" t="str">
        <f t="shared" si="225"/>
        <v>Y</v>
      </c>
      <c r="E1797" t="s">
        <v>1161</v>
      </c>
      <c r="F1797" t="str">
        <f t="shared" si="226"/>
        <v>SPECIAL_x6_x7_15 _TWICE</v>
      </c>
      <c r="G1797">
        <f t="shared" si="227"/>
        <v>0</v>
      </c>
      <c r="H1797" t="s">
        <v>1107</v>
      </c>
      <c r="I1797">
        <f t="shared" si="228"/>
        <v>0</v>
      </c>
      <c r="J1797" t="s">
        <v>1074</v>
      </c>
      <c r="K1797" s="5">
        <v>15</v>
      </c>
      <c r="L1797" t="str">
        <f>Table_DataFromNL[[#This Row],[PROFILECODE]]&amp;"-"&amp;Table_DataFromNL[[#This Row],[RULENAME]]</f>
        <v>CP222-SPECIAL_x6_x7_15 _TWICE</v>
      </c>
      <c r="M1797" t="e">
        <f t="shared" si="229"/>
        <v>#N/A</v>
      </c>
      <c r="N1797" t="e">
        <f t="shared" si="230"/>
        <v>#N/A</v>
      </c>
    </row>
    <row r="1798" spans="1:14" hidden="1" x14ac:dyDescent="0.45">
      <c r="A1798" t="str">
        <f t="shared" si="231"/>
        <v>CP222-SPECIAL_x8_x9_20 _TWICE</v>
      </c>
      <c r="B1798" t="s">
        <v>273</v>
      </c>
      <c r="C1798" t="str">
        <f t="shared" si="224"/>
        <v>Greenville</v>
      </c>
      <c r="D1798" t="str">
        <f t="shared" si="225"/>
        <v>Y</v>
      </c>
      <c r="E1798" t="s">
        <v>1161</v>
      </c>
      <c r="F1798" t="str">
        <f t="shared" si="226"/>
        <v>SPECIAL_x8_x9_20 _TWICE</v>
      </c>
      <c r="G1798">
        <f t="shared" si="227"/>
        <v>0</v>
      </c>
      <c r="H1798" t="s">
        <v>1108</v>
      </c>
      <c r="I1798">
        <f t="shared" si="228"/>
        <v>0</v>
      </c>
      <c r="J1798" t="s">
        <v>1074</v>
      </c>
      <c r="K1798" s="5">
        <v>20</v>
      </c>
      <c r="L1798" t="str">
        <f>Table_DataFromNL[[#This Row],[PROFILECODE]]&amp;"-"&amp;Table_DataFromNL[[#This Row],[RULENAME]]</f>
        <v>CP222-SPECIAL_x8_x9_20 _TWICE</v>
      </c>
      <c r="M1798" t="e">
        <f t="shared" si="229"/>
        <v>#N/A</v>
      </c>
      <c r="N1798" t="e">
        <f t="shared" si="230"/>
        <v>#N/A</v>
      </c>
    </row>
    <row r="1799" spans="1:14" hidden="1" x14ac:dyDescent="0.45">
      <c r="A1799" t="str">
        <f t="shared" si="231"/>
        <v>CP222-Sample Only</v>
      </c>
      <c r="B1799" t="s">
        <v>273</v>
      </c>
      <c r="C1799" t="str">
        <f t="shared" si="224"/>
        <v>Greenville</v>
      </c>
      <c r="D1799" t="str">
        <f t="shared" si="225"/>
        <v>Y</v>
      </c>
      <c r="E1799" t="s">
        <v>1161</v>
      </c>
      <c r="F1799" t="str">
        <f t="shared" si="226"/>
        <v>Sample Only</v>
      </c>
      <c r="G1799">
        <f t="shared" si="227"/>
        <v>0</v>
      </c>
      <c r="H1799" t="s">
        <v>1109</v>
      </c>
      <c r="I1799">
        <f t="shared" si="228"/>
        <v>0</v>
      </c>
      <c r="J1799" t="s">
        <v>1074</v>
      </c>
      <c r="K1799" s="5">
        <v>10</v>
      </c>
      <c r="L1799" t="str">
        <f>Table_DataFromNL[[#This Row],[PROFILECODE]]&amp;"-"&amp;Table_DataFromNL[[#This Row],[RULENAME]]</f>
        <v>CP222-Sample Only</v>
      </c>
      <c r="M1799" t="e">
        <f t="shared" si="229"/>
        <v>#N/A</v>
      </c>
      <c r="N1799" t="e">
        <f t="shared" si="230"/>
        <v>#N/A</v>
      </c>
    </row>
    <row r="1800" spans="1:14" hidden="1" x14ac:dyDescent="0.45">
      <c r="A1800" t="str">
        <f t="shared" si="231"/>
        <v>CP222-Unit Below 250 mL</v>
      </c>
      <c r="B1800" t="s">
        <v>273</v>
      </c>
      <c r="C1800" t="str">
        <f t="shared" si="224"/>
        <v>Greenville</v>
      </c>
      <c r="D1800" t="str">
        <f t="shared" si="225"/>
        <v>Y</v>
      </c>
      <c r="E1800" t="s">
        <v>1161</v>
      </c>
      <c r="F1800" t="str">
        <f t="shared" si="226"/>
        <v>Unit Below 250 mL</v>
      </c>
      <c r="G1800">
        <f t="shared" si="227"/>
        <v>0</v>
      </c>
      <c r="H1800" t="s">
        <v>1110</v>
      </c>
      <c r="I1800">
        <f t="shared" si="228"/>
        <v>0</v>
      </c>
      <c r="J1800" t="s">
        <v>1074</v>
      </c>
      <c r="K1800" s="5">
        <v>5</v>
      </c>
      <c r="L1800" t="str">
        <f>Table_DataFromNL[[#This Row],[PROFILECODE]]&amp;"-"&amp;Table_DataFromNL[[#This Row],[RULENAME]]</f>
        <v>CP222-Unit Below 250 mL</v>
      </c>
      <c r="M1800" t="e">
        <f t="shared" si="229"/>
        <v>#N/A</v>
      </c>
      <c r="N1800" t="e">
        <f t="shared" si="230"/>
        <v>#N/A</v>
      </c>
    </row>
    <row r="1801" spans="1:14" hidden="1" x14ac:dyDescent="0.45">
      <c r="A1801" t="str">
        <f t="shared" si="231"/>
        <v>CP222-Unit above 250 mL/underdraw</v>
      </c>
      <c r="B1801" t="s">
        <v>273</v>
      </c>
      <c r="C1801" t="str">
        <f t="shared" si="224"/>
        <v>Greenville</v>
      </c>
      <c r="D1801" t="str">
        <f t="shared" si="225"/>
        <v>Y</v>
      </c>
      <c r="E1801" t="s">
        <v>1161</v>
      </c>
      <c r="F1801" t="str">
        <f t="shared" si="226"/>
        <v>Unit above 250 mL/underdraw</v>
      </c>
      <c r="G1801">
        <f t="shared" si="227"/>
        <v>0</v>
      </c>
      <c r="H1801" t="s">
        <v>1111</v>
      </c>
      <c r="I1801">
        <f t="shared" si="228"/>
        <v>0</v>
      </c>
      <c r="J1801" t="s">
        <v>1074</v>
      </c>
      <c r="K1801" s="5">
        <v>10</v>
      </c>
      <c r="L1801" t="str">
        <f>Table_DataFromNL[[#This Row],[PROFILECODE]]&amp;"-"&amp;Table_DataFromNL[[#This Row],[RULENAME]]</f>
        <v>CP222-Unit above 250 mL/underdraw</v>
      </c>
      <c r="M1801" t="e">
        <f t="shared" si="229"/>
        <v>#N/A</v>
      </c>
      <c r="N1801" t="e">
        <f t="shared" si="230"/>
        <v>#N/A</v>
      </c>
    </row>
    <row r="1802" spans="1:14" hidden="1" x14ac:dyDescent="0.45">
      <c r="A1802" t="str">
        <f t="shared" si="231"/>
        <v>CP222-Vaccinia Immunization</v>
      </c>
      <c r="B1802" t="s">
        <v>273</v>
      </c>
      <c r="C1802" t="str">
        <f t="shared" si="224"/>
        <v>Greenville</v>
      </c>
      <c r="D1802" t="str">
        <f t="shared" si="225"/>
        <v>Y</v>
      </c>
      <c r="E1802" t="s">
        <v>1161</v>
      </c>
      <c r="F1802" t="str">
        <f t="shared" si="226"/>
        <v>Vaccinia Immunization</v>
      </c>
      <c r="G1802">
        <f t="shared" si="227"/>
        <v>0</v>
      </c>
      <c r="H1802" t="s">
        <v>1136</v>
      </c>
      <c r="I1802">
        <f t="shared" si="228"/>
        <v>0</v>
      </c>
      <c r="J1802" t="s">
        <v>1074</v>
      </c>
      <c r="K1802" s="5">
        <v>100</v>
      </c>
      <c r="L1802" t="str">
        <f>Table_DataFromNL[[#This Row],[PROFILECODE]]&amp;"-"&amp;Table_DataFromNL[[#This Row],[RULENAME]]</f>
        <v>CP222-Vaccinia Immunization</v>
      </c>
      <c r="M1802" t="e">
        <f t="shared" si="229"/>
        <v>#N/A</v>
      </c>
      <c r="N1802" t="e">
        <f t="shared" si="230"/>
        <v>#N/A</v>
      </c>
    </row>
    <row r="1803" spans="1:14" hidden="1" x14ac:dyDescent="0.45">
      <c r="A1803" t="str">
        <f t="shared" si="231"/>
        <v>CP222-RETURN - Buddy referral  -BONUS</v>
      </c>
      <c r="B1803" t="s">
        <v>273</v>
      </c>
      <c r="C1803" t="str">
        <f t="shared" si="224"/>
        <v>Greenville</v>
      </c>
      <c r="D1803" t="str">
        <f t="shared" si="225"/>
        <v>Y</v>
      </c>
      <c r="E1803" t="s">
        <v>1161</v>
      </c>
      <c r="F1803" t="str">
        <f t="shared" si="226"/>
        <v>RETURN - Buddy referral  -BONUS</v>
      </c>
      <c r="G1803" t="str">
        <f t="shared" si="227"/>
        <v>Marketing</v>
      </c>
      <c r="H1803" t="s">
        <v>73</v>
      </c>
      <c r="I1803">
        <f t="shared" si="228"/>
        <v>50</v>
      </c>
      <c r="J1803" t="s">
        <v>1112</v>
      </c>
      <c r="K1803" s="5">
        <v>50</v>
      </c>
      <c r="L1803" t="str">
        <f>Table_DataFromNL[[#This Row],[PROFILECODE]]&amp;"-"&amp;Table_DataFromNL[[#This Row],[RULENAME]]</f>
        <v>CP222-Referral</v>
      </c>
      <c r="M1803" t="str">
        <f t="shared" si="229"/>
        <v>CP222-RETURN - Buddy referral  -BONUS</v>
      </c>
      <c r="N1803" t="e">
        <f t="shared" si="230"/>
        <v>#N/A</v>
      </c>
    </row>
    <row r="1804" spans="1:14" hidden="1" x14ac:dyDescent="0.45">
      <c r="A1804" t="str">
        <f t="shared" si="231"/>
        <v>CP222-P Anti-D Pre-Existing Standard</v>
      </c>
      <c r="B1804" t="s">
        <v>273</v>
      </c>
      <c r="C1804" t="str">
        <f t="shared" si="224"/>
        <v>Greenville</v>
      </c>
      <c r="D1804" t="str">
        <f t="shared" si="225"/>
        <v>Y</v>
      </c>
      <c r="E1804" t="s">
        <v>1161</v>
      </c>
      <c r="F1804" t="str">
        <f t="shared" si="226"/>
        <v>P Anti-D Pre-Existing Standard</v>
      </c>
      <c r="G1804" t="str">
        <f t="shared" si="227"/>
        <v>Specialty</v>
      </c>
      <c r="H1804" t="s">
        <v>946</v>
      </c>
      <c r="I1804" t="str">
        <f t="shared" si="228"/>
        <v>RETURN - 1st don of the week -STD</v>
      </c>
      <c r="J1804" t="s">
        <v>1113</v>
      </c>
      <c r="K1804" s="5">
        <v>40</v>
      </c>
      <c r="L1804" t="str">
        <f>Table_DataFromNL[[#This Row],[PROFILECODE]]&amp;"-"&amp;Table_DataFromNL[[#This Row],[RULENAME]]</f>
        <v>CP222-P Anti-D Pre-Existing Standard</v>
      </c>
      <c r="M1804" t="str">
        <f t="shared" si="229"/>
        <v>CP222-P Anti-D Pre-Existing Standard</v>
      </c>
      <c r="N1804" t="str">
        <f t="shared" si="230"/>
        <v>CP222-P Anti-D Pre-Existing Standard</v>
      </c>
    </row>
    <row r="1805" spans="1:14" hidden="1" x14ac:dyDescent="0.45">
      <c r="A1805" t="str">
        <f t="shared" si="231"/>
        <v>CP222-P HBS Pre-Existing Standard</v>
      </c>
      <c r="B1805" t="s">
        <v>273</v>
      </c>
      <c r="C1805" t="str">
        <f t="shared" si="224"/>
        <v>Greenville</v>
      </c>
      <c r="D1805" t="str">
        <f t="shared" si="225"/>
        <v>Y</v>
      </c>
      <c r="E1805" t="s">
        <v>1161</v>
      </c>
      <c r="F1805" t="str">
        <f t="shared" si="226"/>
        <v>P HBS Pre-Existing Standard</v>
      </c>
      <c r="G1805" t="str">
        <f t="shared" si="227"/>
        <v>Specialty</v>
      </c>
      <c r="H1805" t="s">
        <v>963</v>
      </c>
      <c r="I1805" t="str">
        <f t="shared" si="228"/>
        <v>RETURN - 1st don of the week -STD</v>
      </c>
      <c r="J1805" t="s">
        <v>1113</v>
      </c>
      <c r="K1805" s="5">
        <v>70</v>
      </c>
      <c r="L1805" t="str">
        <f>Table_DataFromNL[[#This Row],[PROFILECODE]]&amp;"-"&amp;Table_DataFromNL[[#This Row],[RULENAME]]</f>
        <v>CP222-P HBS Pre-Existing Standard</v>
      </c>
      <c r="M1805" t="str">
        <f t="shared" si="229"/>
        <v>CP222-P HBS Pre-Existing Standard</v>
      </c>
      <c r="N1805" t="str">
        <f t="shared" si="230"/>
        <v>CP222-P HBS Pre-Existing Standard</v>
      </c>
    </row>
    <row r="1806" spans="1:14" hidden="1" x14ac:dyDescent="0.45">
      <c r="A1806" t="str">
        <f t="shared" si="231"/>
        <v>CP222-P HBS TWINRIX Standard</v>
      </c>
      <c r="B1806" t="s">
        <v>273</v>
      </c>
      <c r="C1806" t="str">
        <f t="shared" si="224"/>
        <v>Greenville</v>
      </c>
      <c r="D1806" t="str">
        <f t="shared" si="225"/>
        <v>Y</v>
      </c>
      <c r="E1806" t="s">
        <v>1161</v>
      </c>
      <c r="F1806" t="str">
        <f t="shared" si="226"/>
        <v>P HBS TWINRIX Standard</v>
      </c>
      <c r="G1806" t="str">
        <f t="shared" si="227"/>
        <v>Specialty</v>
      </c>
      <c r="H1806" t="s">
        <v>999</v>
      </c>
      <c r="I1806" t="str">
        <f t="shared" si="228"/>
        <v>RETURN - 1st don of the week -STD</v>
      </c>
      <c r="J1806" t="s">
        <v>1113</v>
      </c>
      <c r="K1806" s="5">
        <v>70</v>
      </c>
      <c r="L1806" t="str">
        <f>Table_DataFromNL[[#This Row],[PROFILECODE]]&amp;"-"&amp;Table_DataFromNL[[#This Row],[RULENAME]]</f>
        <v>CP222-P HBS TWINRIX Standard</v>
      </c>
      <c r="M1806" t="str">
        <f t="shared" si="229"/>
        <v>CP222-P HBS TWINRIX Standard</v>
      </c>
      <c r="N1806" t="str">
        <f t="shared" si="230"/>
        <v>CP222-P HBS TWINRIX Standard</v>
      </c>
    </row>
    <row r="1807" spans="1:14" hidden="1" x14ac:dyDescent="0.45">
      <c r="A1807" t="str">
        <f t="shared" si="231"/>
        <v>CP222-P NORM KIG 10 Standard</v>
      </c>
      <c r="B1807" t="s">
        <v>273</v>
      </c>
      <c r="C1807" t="str">
        <f t="shared" si="224"/>
        <v>Greenville</v>
      </c>
      <c r="D1807" t="str">
        <f t="shared" si="225"/>
        <v>Y</v>
      </c>
      <c r="E1807" t="s">
        <v>1161</v>
      </c>
      <c r="F1807" t="str">
        <f t="shared" si="226"/>
        <v>P NORM KIG 10 Standard</v>
      </c>
      <c r="G1807" t="str">
        <f t="shared" si="227"/>
        <v>Specialty</v>
      </c>
      <c r="H1807" t="s">
        <v>950</v>
      </c>
      <c r="I1807" t="str">
        <f t="shared" si="228"/>
        <v>RETURN - 1st don of the week -STD</v>
      </c>
      <c r="J1807" t="s">
        <v>1113</v>
      </c>
      <c r="K1807" s="5">
        <v>50</v>
      </c>
      <c r="L1807" t="str">
        <f>Table_DataFromNL[[#This Row],[PROFILECODE]]&amp;"-"&amp;Table_DataFromNL[[#This Row],[RULENAME]]</f>
        <v>CP222-P NORM KIG 10 Standard</v>
      </c>
      <c r="M1807" t="str">
        <f t="shared" si="229"/>
        <v>CP222-P NORM KIG 10 Standard</v>
      </c>
      <c r="N1807" t="str">
        <f t="shared" si="230"/>
        <v>CP222-P NORM KIG 10 Standard</v>
      </c>
    </row>
    <row r="1808" spans="1:14" hidden="1" x14ac:dyDescent="0.45">
      <c r="A1808" t="str">
        <f t="shared" si="231"/>
        <v>CP222-P NORM KIG 10-1 Standard</v>
      </c>
      <c r="B1808" t="s">
        <v>273</v>
      </c>
      <c r="C1808" t="str">
        <f t="shared" si="224"/>
        <v>Greenville</v>
      </c>
      <c r="D1808" t="str">
        <f t="shared" si="225"/>
        <v>Y</v>
      </c>
      <c r="E1808" t="s">
        <v>1161</v>
      </c>
      <c r="F1808" t="str">
        <f t="shared" si="226"/>
        <v>P NORM KIG 10-1 Standard</v>
      </c>
      <c r="G1808" t="str">
        <f t="shared" si="227"/>
        <v>Specialty</v>
      </c>
      <c r="H1808" t="s">
        <v>951</v>
      </c>
      <c r="I1808" t="str">
        <f t="shared" si="228"/>
        <v>RETURN - 1st don of the week -STD</v>
      </c>
      <c r="J1808" t="s">
        <v>1113</v>
      </c>
      <c r="K1808" s="5">
        <v>50</v>
      </c>
      <c r="L1808" t="str">
        <f>Table_DataFromNL[[#This Row],[PROFILECODE]]&amp;"-"&amp;Table_DataFromNL[[#This Row],[RULENAME]]</f>
        <v>CP222-P NORM KIG 10-1 Standard</v>
      </c>
      <c r="M1808" t="str">
        <f t="shared" si="229"/>
        <v>CP222-P NORM KIG 10-1 Standard</v>
      </c>
      <c r="N1808" t="str">
        <f t="shared" si="230"/>
        <v>CP222-P NORM KIG 10-1 Standard</v>
      </c>
    </row>
    <row r="1809" spans="1:14" hidden="1" x14ac:dyDescent="0.45">
      <c r="A1809" t="str">
        <f t="shared" si="231"/>
        <v>CP222-P NORM KIG 10-2 Standard</v>
      </c>
      <c r="B1809" t="s">
        <v>273</v>
      </c>
      <c r="C1809" t="str">
        <f t="shared" si="224"/>
        <v>Greenville</v>
      </c>
      <c r="D1809" t="str">
        <f t="shared" si="225"/>
        <v>Y</v>
      </c>
      <c r="E1809" t="s">
        <v>1161</v>
      </c>
      <c r="F1809" t="str">
        <f t="shared" si="226"/>
        <v>P NORM KIG 10-2 Standard</v>
      </c>
      <c r="G1809" t="str">
        <f t="shared" si="227"/>
        <v>Specialty</v>
      </c>
      <c r="H1809" t="s">
        <v>952</v>
      </c>
      <c r="I1809" t="str">
        <f t="shared" si="228"/>
        <v>RETURN - 1st don of the week -STD</v>
      </c>
      <c r="J1809" t="s">
        <v>1113</v>
      </c>
      <c r="K1809" s="5">
        <v>50</v>
      </c>
      <c r="L1809" t="str">
        <f>Table_DataFromNL[[#This Row],[PROFILECODE]]&amp;"-"&amp;Table_DataFromNL[[#This Row],[RULENAME]]</f>
        <v>CP222-P NORM KIG 10-2 Standard</v>
      </c>
      <c r="M1809" t="str">
        <f t="shared" si="229"/>
        <v>CP222-P NORM KIG 10-2 Standard</v>
      </c>
      <c r="N1809" t="str">
        <f t="shared" si="230"/>
        <v>CP222-P NORM KIG 10-2 Standard</v>
      </c>
    </row>
    <row r="1810" spans="1:14" hidden="1" x14ac:dyDescent="0.45">
      <c r="A1810" t="str">
        <f t="shared" si="231"/>
        <v>CP222-P NORM KIG 10-3 Standard</v>
      </c>
      <c r="B1810" t="s">
        <v>273</v>
      </c>
      <c r="C1810" t="str">
        <f t="shared" si="224"/>
        <v>Greenville</v>
      </c>
      <c r="D1810" t="str">
        <f t="shared" si="225"/>
        <v>Y</v>
      </c>
      <c r="E1810" t="s">
        <v>1161</v>
      </c>
      <c r="F1810" t="str">
        <f t="shared" si="226"/>
        <v>P NORM KIG 10-3 Standard</v>
      </c>
      <c r="G1810" t="str">
        <f t="shared" si="227"/>
        <v>Specialty</v>
      </c>
      <c r="H1810" t="s">
        <v>953</v>
      </c>
      <c r="I1810" t="str">
        <f t="shared" si="228"/>
        <v>RETURN - 1st don of the week -STD</v>
      </c>
      <c r="J1810" t="s">
        <v>1113</v>
      </c>
      <c r="K1810" s="5">
        <v>50</v>
      </c>
      <c r="L1810" t="str">
        <f>Table_DataFromNL[[#This Row],[PROFILECODE]]&amp;"-"&amp;Table_DataFromNL[[#This Row],[RULENAME]]</f>
        <v>CP222-P NORM KIG 10-3 Standard</v>
      </c>
      <c r="M1810" t="str">
        <f t="shared" si="229"/>
        <v>CP222-P NORM KIG 10-3 Standard</v>
      </c>
      <c r="N1810" t="str">
        <f t="shared" si="230"/>
        <v>CP222-P NORM KIG 10-3 Standard</v>
      </c>
    </row>
    <row r="1811" spans="1:14" hidden="1" x14ac:dyDescent="0.45">
      <c r="A1811" t="str">
        <f t="shared" si="231"/>
        <v>CP222-P NORM KIG 10-4 Standard</v>
      </c>
      <c r="B1811" t="s">
        <v>273</v>
      </c>
      <c r="C1811" t="str">
        <f t="shared" si="224"/>
        <v>Greenville</v>
      </c>
      <c r="D1811" t="str">
        <f t="shared" si="225"/>
        <v>Y</v>
      </c>
      <c r="E1811" t="s">
        <v>1161</v>
      </c>
      <c r="F1811" t="str">
        <f t="shared" si="226"/>
        <v>P NORM KIG 10-4 Standard</v>
      </c>
      <c r="G1811" t="str">
        <f t="shared" si="227"/>
        <v>Specialty</v>
      </c>
      <c r="H1811" t="s">
        <v>954</v>
      </c>
      <c r="I1811" t="str">
        <f t="shared" si="228"/>
        <v>RETURN - 1st don of the week -STD</v>
      </c>
      <c r="J1811" t="s">
        <v>1113</v>
      </c>
      <c r="K1811" s="5">
        <v>50</v>
      </c>
      <c r="L1811" t="str">
        <f>Table_DataFromNL[[#This Row],[PROFILECODE]]&amp;"-"&amp;Table_DataFromNL[[#This Row],[RULENAME]]</f>
        <v>CP222-P NORM KIG 10-4 Standard</v>
      </c>
      <c r="M1811" t="str">
        <f t="shared" si="229"/>
        <v>CP222-P NORM KIG 10-4 Standard</v>
      </c>
      <c r="N1811" t="str">
        <f t="shared" si="230"/>
        <v>CP222-P NORM KIG 10-4 Standard</v>
      </c>
    </row>
    <row r="1812" spans="1:14" hidden="1" x14ac:dyDescent="0.45">
      <c r="A1812" t="str">
        <f t="shared" si="231"/>
        <v>CP222-RETURN - 1st don of the week -STD</v>
      </c>
      <c r="B1812" t="s">
        <v>273</v>
      </c>
      <c r="C1812" t="str">
        <f t="shared" si="224"/>
        <v>Greenville</v>
      </c>
      <c r="D1812" t="str">
        <f t="shared" si="225"/>
        <v>Y</v>
      </c>
      <c r="E1812" t="s">
        <v>1161</v>
      </c>
      <c r="F1812" t="str">
        <f t="shared" si="226"/>
        <v>RETURN - 1st don of the week -STD</v>
      </c>
      <c r="G1812" t="str">
        <f t="shared" si="227"/>
        <v>Marketing</v>
      </c>
      <c r="H1812" t="s">
        <v>1114</v>
      </c>
      <c r="I1812">
        <f t="shared" si="228"/>
        <v>0</v>
      </c>
      <c r="J1812" t="s">
        <v>1113</v>
      </c>
      <c r="K1812" s="5">
        <v>50</v>
      </c>
      <c r="L1812" t="str">
        <f>Table_DataFromNL[[#This Row],[PROFILECODE]]&amp;"-"&amp;Table_DataFromNL[[#This Row],[RULENAME]]</f>
        <v>CP222-P NSP NONEU Standard</v>
      </c>
      <c r="M1812" t="str">
        <f t="shared" si="229"/>
        <v>CP222-RETURN - 1st don of the week -STD</v>
      </c>
      <c r="N1812" t="e">
        <f t="shared" si="230"/>
        <v>#N/A</v>
      </c>
    </row>
    <row r="1813" spans="1:14" hidden="1" x14ac:dyDescent="0.45">
      <c r="A1813" t="str">
        <f t="shared" si="231"/>
        <v>CP222-RETURN - 1st don of the week -STD</v>
      </c>
      <c r="B1813" t="s">
        <v>273</v>
      </c>
      <c r="C1813" t="str">
        <f t="shared" si="224"/>
        <v>Greenville</v>
      </c>
      <c r="D1813" t="str">
        <f t="shared" si="225"/>
        <v>Y</v>
      </c>
      <c r="E1813" t="s">
        <v>1161</v>
      </c>
      <c r="F1813" t="str">
        <f t="shared" si="226"/>
        <v>RETURN - 1st don of the week -STD</v>
      </c>
      <c r="G1813" t="str">
        <f t="shared" si="227"/>
        <v>Marketing</v>
      </c>
      <c r="H1813" t="s">
        <v>1115</v>
      </c>
      <c r="I1813">
        <f t="shared" si="228"/>
        <v>23</v>
      </c>
      <c r="J1813" t="s">
        <v>1113</v>
      </c>
      <c r="K1813" s="5">
        <v>50</v>
      </c>
      <c r="L1813" t="str">
        <f>Table_DataFromNL[[#This Row],[PROFILECODE]]&amp;"-"&amp;Table_DataFromNL[[#This Row],[RULENAME]]</f>
        <v>CP222-P NSP NS Standard</v>
      </c>
      <c r="M1813" t="str">
        <f t="shared" si="229"/>
        <v>CP222-RETURN - 1st don of the week -STD</v>
      </c>
      <c r="N1813" t="e">
        <f t="shared" si="230"/>
        <v>#N/A</v>
      </c>
    </row>
    <row r="1814" spans="1:14" hidden="1" x14ac:dyDescent="0.45">
      <c r="A1814" t="str">
        <f t="shared" si="231"/>
        <v>CP222-P Normal Source PL Standard</v>
      </c>
      <c r="B1814" t="s">
        <v>273</v>
      </c>
      <c r="C1814" t="str">
        <f t="shared" si="224"/>
        <v>Greenville</v>
      </c>
      <c r="D1814" t="str">
        <f t="shared" si="225"/>
        <v>Y</v>
      </c>
      <c r="E1814" t="s">
        <v>1161</v>
      </c>
      <c r="F1814" t="str">
        <f t="shared" si="226"/>
        <v>P Normal Source PL Standard</v>
      </c>
      <c r="G1814" t="str">
        <f t="shared" si="227"/>
        <v>Marketing</v>
      </c>
      <c r="H1814" t="s">
        <v>1033</v>
      </c>
      <c r="I1814">
        <f t="shared" si="228"/>
        <v>0</v>
      </c>
      <c r="J1814" t="s">
        <v>1113</v>
      </c>
      <c r="K1814" s="5">
        <v>50</v>
      </c>
      <c r="L1814" t="str">
        <f>Table_DataFromNL[[#This Row],[PROFILECODE]]&amp;"-"&amp;Table_DataFromNL[[#This Row],[RULENAME]]</f>
        <v>CP222-P Normal Source PL Standard</v>
      </c>
      <c r="M1814" t="e">
        <f t="shared" si="229"/>
        <v>#N/A</v>
      </c>
      <c r="N1814" t="e">
        <f t="shared" si="230"/>
        <v>#N/A</v>
      </c>
    </row>
    <row r="1815" spans="1:14" hidden="1" x14ac:dyDescent="0.45">
      <c r="A1815" t="str">
        <f t="shared" si="231"/>
        <v>CP222-P RSV Pre-Existing Standard</v>
      </c>
      <c r="B1815" t="s">
        <v>273</v>
      </c>
      <c r="C1815" t="str">
        <f t="shared" si="224"/>
        <v>Greenville</v>
      </c>
      <c r="D1815" t="str">
        <f t="shared" si="225"/>
        <v>Y</v>
      </c>
      <c r="E1815" t="s">
        <v>1161</v>
      </c>
      <c r="F1815" t="str">
        <f t="shared" si="226"/>
        <v>P RSV Pre-Existing Standard</v>
      </c>
      <c r="G1815" t="str">
        <f t="shared" si="227"/>
        <v>Specialty</v>
      </c>
      <c r="H1815" t="s">
        <v>955</v>
      </c>
      <c r="I1815" t="str">
        <f t="shared" si="228"/>
        <v>RETURN - 1st don of the week -STD</v>
      </c>
      <c r="J1815" t="s">
        <v>1113</v>
      </c>
      <c r="K1815" s="5">
        <v>50</v>
      </c>
      <c r="L1815" t="str">
        <f>Table_DataFromNL[[#This Row],[PROFILECODE]]&amp;"-"&amp;Table_DataFromNL[[#This Row],[RULENAME]]</f>
        <v>CP222-P RSV Pre-Existing Standard</v>
      </c>
      <c r="M1815" t="str">
        <f t="shared" si="229"/>
        <v>CP222-P RSV Pre-Existing Standard</v>
      </c>
      <c r="N1815" t="str">
        <f t="shared" si="230"/>
        <v>CP222-P RSV Pre-Existing Standard</v>
      </c>
    </row>
    <row r="1816" spans="1:14" hidden="1" x14ac:dyDescent="0.45">
      <c r="A1816" t="str">
        <f t="shared" si="231"/>
        <v>CP222-P VZV Standard</v>
      </c>
      <c r="B1816" t="s">
        <v>273</v>
      </c>
      <c r="C1816" t="str">
        <f t="shared" si="224"/>
        <v>Greenville</v>
      </c>
      <c r="D1816" t="str">
        <f t="shared" si="225"/>
        <v>Y</v>
      </c>
      <c r="E1816" t="s">
        <v>1161</v>
      </c>
      <c r="F1816" t="str">
        <f t="shared" si="226"/>
        <v>P VZV Standard</v>
      </c>
      <c r="G1816" t="str">
        <f t="shared" si="227"/>
        <v>Specialty</v>
      </c>
      <c r="H1816" t="s">
        <v>971</v>
      </c>
      <c r="I1816" t="str">
        <f t="shared" si="228"/>
        <v>RETURN - 1st don of the week -STD</v>
      </c>
      <c r="J1816" t="s">
        <v>1113</v>
      </c>
      <c r="K1816" s="5">
        <v>60</v>
      </c>
      <c r="L1816" t="str">
        <f>Table_DataFromNL[[#This Row],[PROFILECODE]]&amp;"-"&amp;Table_DataFromNL[[#This Row],[RULENAME]]</f>
        <v>CP222-P VZV Standard</v>
      </c>
      <c r="M1816" t="str">
        <f t="shared" si="229"/>
        <v>CP222-P VZV Standard</v>
      </c>
      <c r="N1816" t="str">
        <f t="shared" si="230"/>
        <v>CP222-P VZV Standard</v>
      </c>
    </row>
    <row r="1817" spans="1:14" hidden="1" x14ac:dyDescent="0.45">
      <c r="A1817" t="str">
        <f t="shared" si="231"/>
        <v>CP222-P Vaccinia Standard</v>
      </c>
      <c r="B1817" t="s">
        <v>273</v>
      </c>
      <c r="C1817" t="str">
        <f t="shared" si="224"/>
        <v>Greenville</v>
      </c>
      <c r="D1817" t="str">
        <f t="shared" si="225"/>
        <v>Y</v>
      </c>
      <c r="E1817" t="s">
        <v>1161</v>
      </c>
      <c r="F1817" t="str">
        <f t="shared" si="226"/>
        <v>P Vaccinia Standard</v>
      </c>
      <c r="G1817" t="str">
        <f t="shared" si="227"/>
        <v>Specialty</v>
      </c>
      <c r="H1817" t="s">
        <v>956</v>
      </c>
      <c r="I1817">
        <f t="shared" si="228"/>
        <v>0</v>
      </c>
      <c r="J1817" t="s">
        <v>1113</v>
      </c>
      <c r="K1817" s="5">
        <v>100</v>
      </c>
      <c r="L1817" t="str">
        <f>Table_DataFromNL[[#This Row],[PROFILECODE]]&amp;"-"&amp;Table_DataFromNL[[#This Row],[RULENAME]]</f>
        <v>CP222-P Vaccinia Standard</v>
      </c>
      <c r="M1817" t="str">
        <f t="shared" si="229"/>
        <v>CP222-P Vaccinia Standard</v>
      </c>
      <c r="N1817" t="str">
        <f t="shared" si="230"/>
        <v>CP222-P Vaccinia Standard</v>
      </c>
    </row>
    <row r="1818" spans="1:14" hidden="1" x14ac:dyDescent="0.45">
      <c r="A1818" t="str">
        <f t="shared" si="231"/>
        <v>CP222-PVZV Pre-Existing Standard</v>
      </c>
      <c r="B1818" t="s">
        <v>273</v>
      </c>
      <c r="C1818" t="str">
        <f t="shared" si="224"/>
        <v>Greenville</v>
      </c>
      <c r="D1818" t="str">
        <f t="shared" si="225"/>
        <v>Y</v>
      </c>
      <c r="E1818" t="s">
        <v>1161</v>
      </c>
      <c r="F1818" t="str">
        <f t="shared" si="226"/>
        <v>PVZV Pre-Existing Standard</v>
      </c>
      <c r="G1818" t="str">
        <f t="shared" si="227"/>
        <v>Specialty</v>
      </c>
      <c r="H1818" t="s">
        <v>972</v>
      </c>
      <c r="I1818" t="str">
        <f t="shared" si="228"/>
        <v>RETURN - 1st don of the week -STD</v>
      </c>
      <c r="J1818" t="s">
        <v>1113</v>
      </c>
      <c r="K1818" s="5">
        <v>70</v>
      </c>
      <c r="L1818" t="str">
        <f>Table_DataFromNL[[#This Row],[PROFILECODE]]&amp;"-"&amp;Table_DataFromNL[[#This Row],[RULENAME]]</f>
        <v>CP222-PVZV Pre-Existing Standard</v>
      </c>
      <c r="M1818" t="str">
        <f t="shared" si="229"/>
        <v>CP222-PVZV Pre-Existing Standard</v>
      </c>
      <c r="N1818" t="str">
        <f t="shared" si="230"/>
        <v>CP222-PVZV Pre-Existing Standard</v>
      </c>
    </row>
    <row r="1819" spans="1:14" hidden="1" x14ac:dyDescent="0.45">
      <c r="A1819" t="str">
        <f t="shared" si="231"/>
        <v>CP224-1st Responder-Medical</v>
      </c>
      <c r="B1819" t="s">
        <v>582</v>
      </c>
      <c r="C1819" t="str">
        <f t="shared" si="224"/>
        <v>Hot Springs</v>
      </c>
      <c r="D1819" t="str">
        <f t="shared" si="225"/>
        <v>Y</v>
      </c>
      <c r="E1819" t="s">
        <v>1162</v>
      </c>
      <c r="F1819" t="str">
        <f t="shared" si="226"/>
        <v>1st Responder-Medical</v>
      </c>
      <c r="G1819">
        <f t="shared" si="227"/>
        <v>0</v>
      </c>
      <c r="H1819" t="s">
        <v>1053</v>
      </c>
      <c r="I1819">
        <f t="shared" si="228"/>
        <v>0</v>
      </c>
      <c r="J1819" t="s">
        <v>1054</v>
      </c>
      <c r="K1819" s="5">
        <v>5</v>
      </c>
      <c r="L1819" t="str">
        <f>Table_DataFromNL[[#This Row],[PROFILECODE]]&amp;"-"&amp;Table_DataFromNL[[#This Row],[RULENAME]]</f>
        <v>CP224-1st Responder-Medical</v>
      </c>
      <c r="M1819" t="e">
        <f t="shared" si="229"/>
        <v>#N/A</v>
      </c>
      <c r="N1819" t="e">
        <f t="shared" si="230"/>
        <v>#N/A</v>
      </c>
    </row>
    <row r="1820" spans="1:14" x14ac:dyDescent="0.45">
      <c r="A1820" t="str">
        <f t="shared" si="231"/>
        <v>CP224-2X Week Anti-D Pre-Existing</v>
      </c>
      <c r="B1820" t="s">
        <v>582</v>
      </c>
      <c r="C1820" t="str">
        <f t="shared" si="224"/>
        <v>Hot Springs</v>
      </c>
      <c r="D1820" t="str">
        <f t="shared" si="225"/>
        <v>Y</v>
      </c>
      <c r="E1820" t="s">
        <v>1162</v>
      </c>
      <c r="F1820" t="str">
        <f t="shared" si="226"/>
        <v>2X Week Anti-D Pre-Existing</v>
      </c>
      <c r="G1820" t="str">
        <f t="shared" si="227"/>
        <v>Specialty</v>
      </c>
      <c r="H1820" t="s">
        <v>942</v>
      </c>
      <c r="I1820" t="str">
        <f t="shared" si="228"/>
        <v>RETURN - 2nd don of the week -BONUS</v>
      </c>
      <c r="J1820" t="s">
        <v>1054</v>
      </c>
      <c r="K1820" s="5">
        <v>60</v>
      </c>
      <c r="L1820" t="str">
        <f>Table_DataFromNL[[#This Row],[PROFILECODE]]&amp;"-"&amp;Table_DataFromNL[[#This Row],[RULENAME]]</f>
        <v>CP224-2X Week Anti-D Pre-Existing</v>
      </c>
      <c r="M1820" t="str">
        <f t="shared" si="229"/>
        <v>CP224-2X Week Anti-D Pre-Existing</v>
      </c>
      <c r="N1820" t="str">
        <f t="shared" si="230"/>
        <v>CP224-2X Week Anti-D Pre-Existing</v>
      </c>
    </row>
    <row r="1821" spans="1:14" hidden="1" x14ac:dyDescent="0.45">
      <c r="A1821" t="str">
        <f t="shared" si="231"/>
        <v>CP224-2X Week P Anti-D</v>
      </c>
      <c r="B1821" t="s">
        <v>582</v>
      </c>
      <c r="C1821" t="str">
        <f t="shared" si="224"/>
        <v>Hot Springs</v>
      </c>
      <c r="D1821" t="str">
        <f t="shared" si="225"/>
        <v>Y</v>
      </c>
      <c r="E1821" t="s">
        <v>1162</v>
      </c>
      <c r="F1821" t="str">
        <f t="shared" si="226"/>
        <v>2X Week P Anti-D</v>
      </c>
      <c r="G1821" t="str">
        <f t="shared" si="227"/>
        <v>Specialty</v>
      </c>
      <c r="H1821" t="s">
        <v>943</v>
      </c>
      <c r="I1821" t="str">
        <f t="shared" si="228"/>
        <v>RETURN - 2nd don of the week -BONUS</v>
      </c>
      <c r="J1821" t="s">
        <v>1054</v>
      </c>
      <c r="K1821" s="5">
        <v>60</v>
      </c>
      <c r="L1821" t="str">
        <f>Table_DataFromNL[[#This Row],[PROFILECODE]]&amp;"-"&amp;Table_DataFromNL[[#This Row],[RULENAME]]</f>
        <v>CP224-2X Week P Anti-D</v>
      </c>
      <c r="M1821" t="str">
        <f t="shared" si="229"/>
        <v>CP224-2X Week P Anti-D</v>
      </c>
      <c r="N1821" t="str">
        <f t="shared" si="230"/>
        <v>CP224-2X Week P Anti-D</v>
      </c>
    </row>
    <row r="1822" spans="1:14" hidden="1" x14ac:dyDescent="0.45">
      <c r="A1822" t="str">
        <f t="shared" si="231"/>
        <v>CP224-RETURN - 2nd don of the week -BONUS</v>
      </c>
      <c r="B1822" t="s">
        <v>582</v>
      </c>
      <c r="C1822" t="str">
        <f t="shared" si="224"/>
        <v>Hot Springs</v>
      </c>
      <c r="D1822" t="str">
        <f t="shared" si="225"/>
        <v>Y</v>
      </c>
      <c r="E1822" t="s">
        <v>1162</v>
      </c>
      <c r="F1822" t="str">
        <f t="shared" si="226"/>
        <v>RETURN - 2nd don of the week -BONUS</v>
      </c>
      <c r="G1822" t="str">
        <f t="shared" si="227"/>
        <v>Marketing</v>
      </c>
      <c r="H1822" t="s">
        <v>1055</v>
      </c>
      <c r="I1822">
        <f t="shared" si="228"/>
        <v>26</v>
      </c>
      <c r="J1822" t="s">
        <v>1054</v>
      </c>
      <c r="K1822" s="5">
        <v>5</v>
      </c>
      <c r="L1822" t="str">
        <f>Table_DataFromNL[[#This Row],[PROFILECODE]]&amp;"-"&amp;Table_DataFromNL[[#This Row],[RULENAME]]</f>
        <v>CP224-2X Week P NSP NS</v>
      </c>
      <c r="M1822" t="str">
        <f t="shared" si="229"/>
        <v>CP224-RETURN - 2nd don of the week -BONUS</v>
      </c>
      <c r="N1822" t="e">
        <f t="shared" si="230"/>
        <v>#N/A</v>
      </c>
    </row>
    <row r="1823" spans="1:14" hidden="1" x14ac:dyDescent="0.45">
      <c r="A1823" t="str">
        <f t="shared" si="231"/>
        <v>CP224-RETURN - 2nd don of the week -BONUS</v>
      </c>
      <c r="B1823" t="s">
        <v>582</v>
      </c>
      <c r="C1823" t="str">
        <f t="shared" si="224"/>
        <v>Hot Springs</v>
      </c>
      <c r="D1823" t="str">
        <f t="shared" si="225"/>
        <v>Y</v>
      </c>
      <c r="E1823" t="s">
        <v>1162</v>
      </c>
      <c r="F1823" t="str">
        <f t="shared" si="226"/>
        <v>RETURN - 2nd don of the week -BONUS</v>
      </c>
      <c r="G1823" t="str">
        <f t="shared" si="227"/>
        <v>Marketing</v>
      </c>
      <c r="H1823" t="s">
        <v>1056</v>
      </c>
      <c r="I1823" t="str">
        <f t="shared" si="228"/>
        <v>RETURN - 2nd don of the week -BONUS</v>
      </c>
      <c r="J1823" t="s">
        <v>1054</v>
      </c>
      <c r="K1823" s="5">
        <v>5</v>
      </c>
      <c r="L1823" t="str">
        <f>Table_DataFromNL[[#This Row],[PROFILECODE]]&amp;"-"&amp;Table_DataFromNL[[#This Row],[RULENAME]]</f>
        <v>CP224-2X Week P NSP Non EU</v>
      </c>
      <c r="M1823" t="str">
        <f t="shared" si="229"/>
        <v>CP224-RETURN - 2nd don of the week -BONUS</v>
      </c>
      <c r="N1823" t="e">
        <f t="shared" si="230"/>
        <v>#N/A</v>
      </c>
    </row>
    <row r="1824" spans="1:14" hidden="1" x14ac:dyDescent="0.45">
      <c r="A1824" t="str">
        <f t="shared" si="231"/>
        <v>CP224-2X Week P Normal Source PL</v>
      </c>
      <c r="B1824" t="s">
        <v>582</v>
      </c>
      <c r="C1824" t="str">
        <f t="shared" si="224"/>
        <v>Hot Springs</v>
      </c>
      <c r="D1824" t="str">
        <f t="shared" si="225"/>
        <v>Y</v>
      </c>
      <c r="E1824" t="s">
        <v>1162</v>
      </c>
      <c r="F1824" t="str">
        <f t="shared" si="226"/>
        <v>2X Week P Normal Source PL</v>
      </c>
      <c r="G1824" t="str">
        <f t="shared" si="227"/>
        <v>Specialty</v>
      </c>
      <c r="H1824" t="s">
        <v>1026</v>
      </c>
      <c r="I1824" t="str">
        <f t="shared" si="228"/>
        <v>RETURN - 2nd don of the week -BONUS</v>
      </c>
      <c r="J1824" t="s">
        <v>1054</v>
      </c>
      <c r="K1824" s="5">
        <v>5</v>
      </c>
      <c r="L1824" t="str">
        <f>Table_DataFromNL[[#This Row],[PROFILECODE]]&amp;"-"&amp;Table_DataFromNL[[#This Row],[RULENAME]]</f>
        <v>CP224-2X Week P Normal Source PL</v>
      </c>
      <c r="M1824" t="e">
        <f t="shared" si="229"/>
        <v>#N/A</v>
      </c>
      <c r="N1824" t="e">
        <f t="shared" si="230"/>
        <v>#N/A</v>
      </c>
    </row>
    <row r="1825" spans="1:14" hidden="1" x14ac:dyDescent="0.45">
      <c r="A1825" t="str">
        <f t="shared" si="231"/>
        <v>CP224-2X Week P RSV Pre-Existing</v>
      </c>
      <c r="B1825" t="s">
        <v>582</v>
      </c>
      <c r="C1825" t="str">
        <f t="shared" si="224"/>
        <v>Hot Springs</v>
      </c>
      <c r="D1825" t="str">
        <f t="shared" si="225"/>
        <v>Y</v>
      </c>
      <c r="E1825" t="s">
        <v>1162</v>
      </c>
      <c r="F1825" t="str">
        <f t="shared" si="226"/>
        <v>2X Week P RSV Pre-Existing</v>
      </c>
      <c r="G1825" t="str">
        <f t="shared" si="227"/>
        <v>Specialty</v>
      </c>
      <c r="H1825" t="s">
        <v>945</v>
      </c>
      <c r="I1825" t="str">
        <f t="shared" si="228"/>
        <v>RETURN - 2nd don of the week -BONUS</v>
      </c>
      <c r="J1825" t="s">
        <v>1054</v>
      </c>
      <c r="K1825" s="5">
        <v>15</v>
      </c>
      <c r="L1825" t="str">
        <f>Table_DataFromNL[[#This Row],[PROFILECODE]]&amp;"-"&amp;Table_DataFromNL[[#This Row],[RULENAME]]</f>
        <v>CP224-2X Week P RSV Pre-Existing</v>
      </c>
      <c r="M1825" t="str">
        <f t="shared" si="229"/>
        <v>CP224-2X Week P RSV Pre-Existing</v>
      </c>
      <c r="N1825" t="str">
        <f t="shared" si="230"/>
        <v>CP224-2X Week P RSV Pre-Existing</v>
      </c>
    </row>
    <row r="1826" spans="1:14" hidden="1" x14ac:dyDescent="0.45">
      <c r="A1826" t="str">
        <f t="shared" si="231"/>
        <v>CP224-RETURN - 5th don of the month -BONUS</v>
      </c>
      <c r="B1826" t="s">
        <v>582</v>
      </c>
      <c r="C1826" t="str">
        <f t="shared" si="224"/>
        <v>Hot Springs</v>
      </c>
      <c r="D1826" t="str">
        <f t="shared" si="225"/>
        <v>Y</v>
      </c>
      <c r="E1826" t="s">
        <v>1162</v>
      </c>
      <c r="F1826" t="str">
        <f t="shared" si="226"/>
        <v>RETURN - 5th don of the month -BONUS</v>
      </c>
      <c r="G1826" t="str">
        <f t="shared" si="227"/>
        <v>Marketing</v>
      </c>
      <c r="H1826" t="s">
        <v>1057</v>
      </c>
      <c r="I1826">
        <f t="shared" si="228"/>
        <v>27</v>
      </c>
      <c r="J1826" t="s">
        <v>1054</v>
      </c>
      <c r="K1826" s="5">
        <v>20</v>
      </c>
      <c r="L1826" t="str">
        <f>Table_DataFromNL[[#This Row],[PROFILECODE]]&amp;"-"&amp;Table_DataFromNL[[#This Row],[RULENAME]]</f>
        <v>CP224-5X Month</v>
      </c>
      <c r="M1826" t="str">
        <f t="shared" si="229"/>
        <v>CP224-RETURN - 5th don of the month -BONUS</v>
      </c>
      <c r="N1826" t="e">
        <f t="shared" si="230"/>
        <v>#N/A</v>
      </c>
    </row>
    <row r="1827" spans="1:14" hidden="1" x14ac:dyDescent="0.45">
      <c r="A1827" t="str">
        <f t="shared" si="231"/>
        <v>CP224-RETURN - 6th don of the month -BONUS</v>
      </c>
      <c r="B1827" t="s">
        <v>582</v>
      </c>
      <c r="C1827" t="str">
        <f t="shared" si="224"/>
        <v>Hot Springs</v>
      </c>
      <c r="D1827" t="str">
        <f t="shared" si="225"/>
        <v>Y</v>
      </c>
      <c r="E1827" t="s">
        <v>1162</v>
      </c>
      <c r="F1827" t="str">
        <f t="shared" si="226"/>
        <v>RETURN - 6th don of the month -BONUS</v>
      </c>
      <c r="G1827" t="str">
        <f t="shared" si="227"/>
        <v>Marketing</v>
      </c>
      <c r="H1827" t="s">
        <v>1058</v>
      </c>
      <c r="I1827">
        <f t="shared" si="228"/>
        <v>28</v>
      </c>
      <c r="J1827" t="s">
        <v>1054</v>
      </c>
      <c r="K1827" s="5">
        <v>20</v>
      </c>
      <c r="L1827" t="str">
        <f>Table_DataFromNL[[#This Row],[PROFILECODE]]&amp;"-"&amp;Table_DataFromNL[[#This Row],[RULENAME]]</f>
        <v>CP224-6X Month</v>
      </c>
      <c r="M1827" t="str">
        <f t="shared" si="229"/>
        <v>CP224-RETURN - 6th don of the month -BONUS</v>
      </c>
      <c r="N1827" t="e">
        <f t="shared" si="230"/>
        <v>#N/A</v>
      </c>
    </row>
    <row r="1828" spans="1:14" hidden="1" x14ac:dyDescent="0.45">
      <c r="A1828" t="str">
        <f t="shared" si="231"/>
        <v>CP224-RETURN - 7th don of the month -BONUS</v>
      </c>
      <c r="B1828" t="s">
        <v>582</v>
      </c>
      <c r="C1828" t="str">
        <f t="shared" si="224"/>
        <v>Hot Springs</v>
      </c>
      <c r="D1828" t="str">
        <f t="shared" si="225"/>
        <v>Y</v>
      </c>
      <c r="E1828" t="s">
        <v>1162</v>
      </c>
      <c r="F1828" t="str">
        <f t="shared" si="226"/>
        <v>RETURN - 7th don of the month -BONUS</v>
      </c>
      <c r="G1828" t="str">
        <f t="shared" si="227"/>
        <v>Marketing</v>
      </c>
      <c r="H1828" t="s">
        <v>1122</v>
      </c>
      <c r="I1828">
        <f t="shared" si="228"/>
        <v>29</v>
      </c>
      <c r="J1828" t="s">
        <v>1054</v>
      </c>
      <c r="K1828" s="5">
        <v>10</v>
      </c>
      <c r="L1828" t="str">
        <f>Table_DataFromNL[[#This Row],[PROFILECODE]]&amp;"-"&amp;Table_DataFromNL[[#This Row],[RULENAME]]</f>
        <v>CP224-7X Month</v>
      </c>
      <c r="M1828" t="str">
        <f t="shared" si="229"/>
        <v>CP224-RETURN - 7th don of the month -BONUS</v>
      </c>
      <c r="N1828" t="e">
        <f t="shared" si="230"/>
        <v>#N/A</v>
      </c>
    </row>
    <row r="1829" spans="1:14" hidden="1" x14ac:dyDescent="0.45">
      <c r="A1829" t="str">
        <f t="shared" si="231"/>
        <v>CP224-College ID Standard Bonus</v>
      </c>
      <c r="B1829" t="s">
        <v>582</v>
      </c>
      <c r="C1829" t="str">
        <f t="shared" si="224"/>
        <v>Hot Springs</v>
      </c>
      <c r="D1829" t="str">
        <f t="shared" si="225"/>
        <v>Y</v>
      </c>
      <c r="E1829" t="s">
        <v>1162</v>
      </c>
      <c r="F1829" t="str">
        <f t="shared" si="226"/>
        <v>College ID Standard Bonus</v>
      </c>
      <c r="G1829">
        <f t="shared" si="227"/>
        <v>0</v>
      </c>
      <c r="H1829" t="s">
        <v>1062</v>
      </c>
      <c r="I1829">
        <f t="shared" si="228"/>
        <v>0</v>
      </c>
      <c r="J1829" t="s">
        <v>1054</v>
      </c>
      <c r="K1829" s="5">
        <v>5</v>
      </c>
      <c r="L1829" t="str">
        <f>Table_DataFromNL[[#This Row],[PROFILECODE]]&amp;"-"&amp;Table_DataFromNL[[#This Row],[RULENAME]]</f>
        <v>CP224-College ID Standard Bonus</v>
      </c>
      <c r="M1829" t="e">
        <f t="shared" si="229"/>
        <v>#N/A</v>
      </c>
      <c r="N1829" t="e">
        <f t="shared" si="230"/>
        <v>#N/A</v>
      </c>
    </row>
    <row r="1830" spans="1:14" hidden="1" x14ac:dyDescent="0.45">
      <c r="A1830" t="str">
        <f t="shared" si="231"/>
        <v>CP224-Employee Donor</v>
      </c>
      <c r="B1830" t="s">
        <v>582</v>
      </c>
      <c r="C1830" t="str">
        <f t="shared" si="224"/>
        <v>Hot Springs</v>
      </c>
      <c r="D1830" t="str">
        <f t="shared" si="225"/>
        <v>Y</v>
      </c>
      <c r="E1830" t="s">
        <v>1162</v>
      </c>
      <c r="F1830" t="str">
        <f t="shared" si="226"/>
        <v>Employee Donor</v>
      </c>
      <c r="G1830">
        <f t="shared" si="227"/>
        <v>0</v>
      </c>
      <c r="H1830" t="s">
        <v>1063</v>
      </c>
      <c r="I1830">
        <f t="shared" si="228"/>
        <v>0</v>
      </c>
      <c r="J1830" t="s">
        <v>1054</v>
      </c>
      <c r="K1830" s="5">
        <v>90</v>
      </c>
      <c r="L1830" t="str">
        <f>Table_DataFromNL[[#This Row],[PROFILECODE]]&amp;"-"&amp;Table_DataFromNL[[#This Row],[RULENAME]]</f>
        <v>CP224-Employee Donor</v>
      </c>
      <c r="M1830" t="e">
        <f t="shared" si="229"/>
        <v>#N/A</v>
      </c>
      <c r="N1830" t="e">
        <f t="shared" si="230"/>
        <v>#N/A</v>
      </c>
    </row>
    <row r="1831" spans="1:14" hidden="1" x14ac:dyDescent="0.45">
      <c r="A1831" t="str">
        <f t="shared" si="231"/>
        <v>CP224-Military ID</v>
      </c>
      <c r="B1831" t="s">
        <v>582</v>
      </c>
      <c r="C1831" t="str">
        <f t="shared" si="224"/>
        <v>Hot Springs</v>
      </c>
      <c r="D1831" t="str">
        <f t="shared" si="225"/>
        <v>Y</v>
      </c>
      <c r="E1831" t="s">
        <v>1162</v>
      </c>
      <c r="F1831" t="str">
        <f t="shared" si="226"/>
        <v>Military ID</v>
      </c>
      <c r="G1831">
        <f t="shared" si="227"/>
        <v>0</v>
      </c>
      <c r="H1831" t="s">
        <v>1064</v>
      </c>
      <c r="I1831">
        <f t="shared" si="228"/>
        <v>0</v>
      </c>
      <c r="J1831" t="s">
        <v>1054</v>
      </c>
      <c r="K1831" s="5">
        <v>5</v>
      </c>
      <c r="L1831" t="str">
        <f>Table_DataFromNL[[#This Row],[PROFILECODE]]&amp;"-"&amp;Table_DataFromNL[[#This Row],[RULENAME]]</f>
        <v>CP224-Military ID</v>
      </c>
      <c r="M1831" t="e">
        <f t="shared" si="229"/>
        <v>#N/A</v>
      </c>
      <c r="N1831" t="e">
        <f t="shared" si="230"/>
        <v>#N/A</v>
      </c>
    </row>
    <row r="1832" spans="1:14" hidden="1" x14ac:dyDescent="0.45">
      <c r="A1832" t="str">
        <f t="shared" si="231"/>
        <v>CP224-NEW DONOR -1st</v>
      </c>
      <c r="B1832" t="s">
        <v>582</v>
      </c>
      <c r="C1832" t="str">
        <f t="shared" si="224"/>
        <v>Hot Springs</v>
      </c>
      <c r="D1832" t="str">
        <f t="shared" si="225"/>
        <v>Y</v>
      </c>
      <c r="E1832" t="s">
        <v>1162</v>
      </c>
      <c r="F1832" t="str">
        <f t="shared" si="226"/>
        <v>NEW DONOR -1st</v>
      </c>
      <c r="G1832" t="str">
        <f t="shared" si="227"/>
        <v>Marketing</v>
      </c>
      <c r="H1832" t="s">
        <v>1065</v>
      </c>
      <c r="I1832">
        <f t="shared" si="228"/>
        <v>1</v>
      </c>
      <c r="J1832" t="s">
        <v>1054</v>
      </c>
      <c r="K1832" s="5">
        <v>100</v>
      </c>
      <c r="L1832" t="str">
        <f>Table_DataFromNL[[#This Row],[PROFILECODE]]&amp;"-"&amp;Table_DataFromNL[[#This Row],[RULENAME]]</f>
        <v>CP224-New Donor 1st Visit-Bonus</v>
      </c>
      <c r="M1832" t="str">
        <f t="shared" si="229"/>
        <v>CP224-NEW DONOR -1st</v>
      </c>
      <c r="N1832" t="e">
        <f t="shared" si="230"/>
        <v>#N/A</v>
      </c>
    </row>
    <row r="1833" spans="1:14" hidden="1" x14ac:dyDescent="0.45">
      <c r="A1833" t="str">
        <f t="shared" si="231"/>
        <v>CP224-NEW DONOR -2nd</v>
      </c>
      <c r="B1833" t="s">
        <v>582</v>
      </c>
      <c r="C1833" t="str">
        <f t="shared" si="224"/>
        <v>Hot Springs</v>
      </c>
      <c r="D1833" t="str">
        <f t="shared" si="225"/>
        <v>Y</v>
      </c>
      <c r="E1833" t="s">
        <v>1162</v>
      </c>
      <c r="F1833" t="str">
        <f t="shared" si="226"/>
        <v>NEW DONOR -2nd</v>
      </c>
      <c r="G1833" t="str">
        <f t="shared" si="227"/>
        <v>Marketing</v>
      </c>
      <c r="H1833" t="s">
        <v>1066</v>
      </c>
      <c r="I1833">
        <f t="shared" si="228"/>
        <v>2</v>
      </c>
      <c r="J1833" t="s">
        <v>1054</v>
      </c>
      <c r="K1833" s="5">
        <v>100</v>
      </c>
      <c r="L1833" t="str">
        <f>Table_DataFromNL[[#This Row],[PROFILECODE]]&amp;"-"&amp;Table_DataFromNL[[#This Row],[RULENAME]]</f>
        <v>CP224-New Donor 2nd Visit-Bonus</v>
      </c>
      <c r="M1833" t="str">
        <f t="shared" si="229"/>
        <v>CP224-NEW DONOR -2nd</v>
      </c>
      <c r="N1833" t="e">
        <f t="shared" si="230"/>
        <v>#N/A</v>
      </c>
    </row>
    <row r="1834" spans="1:14" hidden="1" x14ac:dyDescent="0.45">
      <c r="A1834" t="str">
        <f t="shared" si="231"/>
        <v>CP224-NEW DONOR -3rd</v>
      </c>
      <c r="B1834" t="s">
        <v>582</v>
      </c>
      <c r="C1834" t="str">
        <f t="shared" si="224"/>
        <v>Hot Springs</v>
      </c>
      <c r="D1834" t="str">
        <f t="shared" si="225"/>
        <v>Y</v>
      </c>
      <c r="E1834" t="s">
        <v>1162</v>
      </c>
      <c r="F1834" t="str">
        <f t="shared" si="226"/>
        <v>NEW DONOR -3rd</v>
      </c>
      <c r="G1834" t="str">
        <f t="shared" si="227"/>
        <v>Marketing</v>
      </c>
      <c r="H1834" t="s">
        <v>1067</v>
      </c>
      <c r="I1834">
        <f t="shared" si="228"/>
        <v>3</v>
      </c>
      <c r="J1834" t="s">
        <v>1054</v>
      </c>
      <c r="K1834" s="5">
        <v>100</v>
      </c>
      <c r="L1834" t="str">
        <f>Table_DataFromNL[[#This Row],[PROFILECODE]]&amp;"-"&amp;Table_DataFromNL[[#This Row],[RULENAME]]</f>
        <v>CP224-New Donor 3rd Visit-Bonus</v>
      </c>
      <c r="M1834" t="str">
        <f t="shared" si="229"/>
        <v>CP224-NEW DONOR -3rd</v>
      </c>
      <c r="N1834" t="e">
        <f t="shared" si="230"/>
        <v>#N/A</v>
      </c>
    </row>
    <row r="1835" spans="1:14" hidden="1" x14ac:dyDescent="0.45">
      <c r="A1835" t="str">
        <f t="shared" si="231"/>
        <v>CP224-NEW DONOR -4th</v>
      </c>
      <c r="B1835" t="s">
        <v>582</v>
      </c>
      <c r="C1835" t="str">
        <f t="shared" si="224"/>
        <v>Hot Springs</v>
      </c>
      <c r="D1835" t="str">
        <f t="shared" si="225"/>
        <v>Y</v>
      </c>
      <c r="E1835" t="s">
        <v>1162</v>
      </c>
      <c r="F1835" t="str">
        <f t="shared" si="226"/>
        <v>NEW DONOR -4th</v>
      </c>
      <c r="G1835" t="str">
        <f t="shared" si="227"/>
        <v>Marketing</v>
      </c>
      <c r="H1835" t="s">
        <v>1068</v>
      </c>
      <c r="I1835">
        <f t="shared" si="228"/>
        <v>4</v>
      </c>
      <c r="J1835" t="s">
        <v>1054</v>
      </c>
      <c r="K1835" s="5">
        <v>100</v>
      </c>
      <c r="L1835" t="str">
        <f>Table_DataFromNL[[#This Row],[PROFILECODE]]&amp;"-"&amp;Table_DataFromNL[[#This Row],[RULENAME]]</f>
        <v>CP224-New Donor 4th Visit-Bonus</v>
      </c>
      <c r="M1835" t="str">
        <f t="shared" si="229"/>
        <v>CP224-NEW DONOR -4th</v>
      </c>
      <c r="N1835" t="e">
        <f t="shared" si="230"/>
        <v>#N/A</v>
      </c>
    </row>
    <row r="1836" spans="1:14" hidden="1" x14ac:dyDescent="0.45">
      <c r="A1836" t="str">
        <f t="shared" si="231"/>
        <v>CP224-NEW DONOR -5th</v>
      </c>
      <c r="B1836" t="s">
        <v>582</v>
      </c>
      <c r="C1836" t="str">
        <f t="shared" si="224"/>
        <v>Hot Springs</v>
      </c>
      <c r="D1836" t="str">
        <f t="shared" si="225"/>
        <v>Y</v>
      </c>
      <c r="E1836" t="s">
        <v>1162</v>
      </c>
      <c r="F1836" t="str">
        <f t="shared" si="226"/>
        <v>NEW DONOR -5th</v>
      </c>
      <c r="G1836" t="str">
        <f t="shared" si="227"/>
        <v>Marketing</v>
      </c>
      <c r="H1836" t="s">
        <v>1069</v>
      </c>
      <c r="I1836">
        <f t="shared" si="228"/>
        <v>5</v>
      </c>
      <c r="J1836" t="s">
        <v>1054</v>
      </c>
      <c r="K1836" s="5">
        <v>50</v>
      </c>
      <c r="L1836" t="str">
        <f>Table_DataFromNL[[#This Row],[PROFILECODE]]&amp;"-"&amp;Table_DataFromNL[[#This Row],[RULENAME]]</f>
        <v>CP224-New Donor 5th Visit-Bonus</v>
      </c>
      <c r="M1836" t="str">
        <f t="shared" si="229"/>
        <v>CP224-NEW DONOR -5th</v>
      </c>
      <c r="N1836" t="e">
        <f t="shared" si="230"/>
        <v>#N/A</v>
      </c>
    </row>
    <row r="1837" spans="1:14" hidden="1" x14ac:dyDescent="0.45">
      <c r="A1837" t="str">
        <f t="shared" si="231"/>
        <v>CP224-NEW DONOR -6th</v>
      </c>
      <c r="B1837" t="s">
        <v>582</v>
      </c>
      <c r="C1837" t="str">
        <f t="shared" si="224"/>
        <v>Hot Springs</v>
      </c>
      <c r="D1837" t="str">
        <f t="shared" si="225"/>
        <v>Y</v>
      </c>
      <c r="E1837" t="s">
        <v>1162</v>
      </c>
      <c r="F1837" t="str">
        <f t="shared" si="226"/>
        <v>NEW DONOR -6th</v>
      </c>
      <c r="G1837" t="str">
        <f t="shared" si="227"/>
        <v>Marketing</v>
      </c>
      <c r="H1837" t="s">
        <v>1070</v>
      </c>
      <c r="I1837">
        <f t="shared" si="228"/>
        <v>6</v>
      </c>
      <c r="J1837" t="s">
        <v>1054</v>
      </c>
      <c r="K1837" s="5">
        <v>50</v>
      </c>
      <c r="L1837" t="str">
        <f>Table_DataFromNL[[#This Row],[PROFILECODE]]&amp;"-"&amp;Table_DataFromNL[[#This Row],[RULENAME]]</f>
        <v>CP224-New Donor 6th Visit-Bonus</v>
      </c>
      <c r="M1837" t="str">
        <f t="shared" si="229"/>
        <v>CP224-NEW DONOR -6th</v>
      </c>
      <c r="N1837" t="e">
        <f t="shared" si="230"/>
        <v>#N/A</v>
      </c>
    </row>
    <row r="1838" spans="1:14" hidden="1" x14ac:dyDescent="0.45">
      <c r="A1838" t="str">
        <f t="shared" si="231"/>
        <v>CP224-NEW DONOR -7th</v>
      </c>
      <c r="B1838" t="s">
        <v>582</v>
      </c>
      <c r="C1838" t="str">
        <f t="shared" si="224"/>
        <v>Hot Springs</v>
      </c>
      <c r="D1838" t="str">
        <f t="shared" si="225"/>
        <v>Y</v>
      </c>
      <c r="E1838" t="s">
        <v>1162</v>
      </c>
      <c r="F1838" t="str">
        <f t="shared" si="226"/>
        <v>NEW DONOR -7th</v>
      </c>
      <c r="G1838" t="str">
        <f t="shared" si="227"/>
        <v>Marketing</v>
      </c>
      <c r="H1838" t="s">
        <v>1071</v>
      </c>
      <c r="I1838">
        <f t="shared" si="228"/>
        <v>7</v>
      </c>
      <c r="J1838" t="s">
        <v>1054</v>
      </c>
      <c r="K1838" s="5">
        <v>50</v>
      </c>
      <c r="L1838" t="str">
        <f>Table_DataFromNL[[#This Row],[PROFILECODE]]&amp;"-"&amp;Table_DataFromNL[[#This Row],[RULENAME]]</f>
        <v>CP224-New Donor 7th Visit-Bonus</v>
      </c>
      <c r="M1838" t="str">
        <f t="shared" si="229"/>
        <v>CP224-NEW DONOR -7th</v>
      </c>
      <c r="N1838" t="e">
        <f t="shared" si="230"/>
        <v>#N/A</v>
      </c>
    </row>
    <row r="1839" spans="1:14" hidden="1" x14ac:dyDescent="0.45">
      <c r="A1839" t="str">
        <f t="shared" si="231"/>
        <v>CP224-NEW DONOR -8th</v>
      </c>
      <c r="B1839" t="s">
        <v>582</v>
      </c>
      <c r="C1839" t="str">
        <f t="shared" si="224"/>
        <v>Hot Springs</v>
      </c>
      <c r="D1839" t="str">
        <f t="shared" si="225"/>
        <v>Y</v>
      </c>
      <c r="E1839" t="s">
        <v>1162</v>
      </c>
      <c r="F1839" t="str">
        <f t="shared" si="226"/>
        <v>NEW DONOR -8th</v>
      </c>
      <c r="G1839" t="str">
        <f t="shared" si="227"/>
        <v>Marketing</v>
      </c>
      <c r="H1839" t="s">
        <v>1072</v>
      </c>
      <c r="I1839">
        <f t="shared" si="228"/>
        <v>8</v>
      </c>
      <c r="J1839" t="s">
        <v>1054</v>
      </c>
      <c r="K1839" s="5">
        <v>50</v>
      </c>
      <c r="L1839" t="str">
        <f>Table_DataFromNL[[#This Row],[PROFILECODE]]&amp;"-"&amp;Table_DataFromNL[[#This Row],[RULENAME]]</f>
        <v>CP224-New Donor 8th Visit-Bonus</v>
      </c>
      <c r="M1839" t="str">
        <f t="shared" si="229"/>
        <v>CP224-NEW DONOR -8th</v>
      </c>
      <c r="N1839" t="e">
        <f t="shared" si="230"/>
        <v>#N/A</v>
      </c>
    </row>
    <row r="1840" spans="1:14" hidden="1" x14ac:dyDescent="0.45">
      <c r="A1840" t="str">
        <f t="shared" si="231"/>
        <v>CP224-P Anthrax 1st Donation</v>
      </c>
      <c r="B1840" t="s">
        <v>582</v>
      </c>
      <c r="C1840" t="str">
        <f t="shared" si="224"/>
        <v>Hot Springs</v>
      </c>
      <c r="D1840" t="str">
        <f t="shared" si="225"/>
        <v>Y</v>
      </c>
      <c r="E1840" t="s">
        <v>1162</v>
      </c>
      <c r="F1840" t="str">
        <f t="shared" si="226"/>
        <v>P Anthrax 1st Donation</v>
      </c>
      <c r="G1840">
        <f t="shared" si="227"/>
        <v>0</v>
      </c>
      <c r="H1840" t="s">
        <v>990</v>
      </c>
      <c r="I1840">
        <f t="shared" si="228"/>
        <v>0</v>
      </c>
      <c r="J1840" t="s">
        <v>1054</v>
      </c>
      <c r="K1840" s="5">
        <v>50</v>
      </c>
      <c r="L1840" t="str">
        <f>Table_DataFromNL[[#This Row],[PROFILECODE]]&amp;"-"&amp;Table_DataFromNL[[#This Row],[RULENAME]]</f>
        <v>CP224-P Anthrax 1st Donation</v>
      </c>
      <c r="M1840" t="str">
        <f t="shared" si="229"/>
        <v>CP224-P Anthrax 1st Donation</v>
      </c>
      <c r="N1840" t="str">
        <f t="shared" si="230"/>
        <v>CP224-P Anthrax 1st Donation</v>
      </c>
    </row>
    <row r="1841" spans="1:14" hidden="1" x14ac:dyDescent="0.45">
      <c r="A1841" t="str">
        <f t="shared" si="231"/>
        <v>CP224-P Anthrax 2nd Donation</v>
      </c>
      <c r="B1841" t="s">
        <v>582</v>
      </c>
      <c r="C1841" t="str">
        <f t="shared" si="224"/>
        <v>Hot Springs</v>
      </c>
      <c r="D1841" t="str">
        <f t="shared" si="225"/>
        <v>Y</v>
      </c>
      <c r="E1841" t="s">
        <v>1162</v>
      </c>
      <c r="F1841" t="str">
        <f t="shared" si="226"/>
        <v>P Anthrax 2nd Donation</v>
      </c>
      <c r="G1841" t="str">
        <f t="shared" si="227"/>
        <v>Specialty</v>
      </c>
      <c r="H1841" t="s">
        <v>991</v>
      </c>
      <c r="I1841">
        <f t="shared" si="228"/>
        <v>0</v>
      </c>
      <c r="J1841" t="s">
        <v>1054</v>
      </c>
      <c r="K1841" s="5">
        <v>50</v>
      </c>
      <c r="L1841" t="str">
        <f>Table_DataFromNL[[#This Row],[PROFILECODE]]&amp;"-"&amp;Table_DataFromNL[[#This Row],[RULENAME]]</f>
        <v>CP224-P Anthrax 2nd Donation</v>
      </c>
      <c r="M1841" t="str">
        <f t="shared" si="229"/>
        <v>CP224-P Anthrax 2nd Donation</v>
      </c>
      <c r="N1841" t="str">
        <f t="shared" si="230"/>
        <v>CP224-P Anthrax 2nd Donation</v>
      </c>
    </row>
    <row r="1842" spans="1:14" hidden="1" x14ac:dyDescent="0.45">
      <c r="A1842" t="str">
        <f t="shared" si="231"/>
        <v>CP224-P Anthrax 3rd Donation</v>
      </c>
      <c r="B1842" t="s">
        <v>582</v>
      </c>
      <c r="C1842" t="str">
        <f t="shared" si="224"/>
        <v>Hot Springs</v>
      </c>
      <c r="D1842" t="str">
        <f t="shared" si="225"/>
        <v>Y</v>
      </c>
      <c r="E1842" t="s">
        <v>1162</v>
      </c>
      <c r="F1842" t="str">
        <f t="shared" si="226"/>
        <v>P Anthrax 3rd Donation</v>
      </c>
      <c r="G1842" t="str">
        <f t="shared" si="227"/>
        <v>Specialty</v>
      </c>
      <c r="H1842" t="s">
        <v>992</v>
      </c>
      <c r="I1842">
        <f t="shared" si="228"/>
        <v>0</v>
      </c>
      <c r="J1842" t="s">
        <v>1054</v>
      </c>
      <c r="K1842" s="5">
        <v>50</v>
      </c>
      <c r="L1842" t="str">
        <f>Table_DataFromNL[[#This Row],[PROFILECODE]]&amp;"-"&amp;Table_DataFromNL[[#This Row],[RULENAME]]</f>
        <v>CP224-P Anthrax 3rd Donation</v>
      </c>
      <c r="M1842" t="str">
        <f t="shared" si="229"/>
        <v>CP224-P Anthrax 3rd Donation</v>
      </c>
      <c r="N1842" t="str">
        <f t="shared" si="230"/>
        <v>CP224-P Anthrax 3rd Donation</v>
      </c>
    </row>
    <row r="1843" spans="1:14" hidden="1" x14ac:dyDescent="0.45">
      <c r="A1843" t="str">
        <f t="shared" si="231"/>
        <v>CP224-P Anthrax 4th Donation</v>
      </c>
      <c r="B1843" t="s">
        <v>582</v>
      </c>
      <c r="C1843" t="str">
        <f t="shared" si="224"/>
        <v>Hot Springs</v>
      </c>
      <c r="D1843" t="str">
        <f t="shared" si="225"/>
        <v>Y</v>
      </c>
      <c r="E1843" t="s">
        <v>1162</v>
      </c>
      <c r="F1843" t="str">
        <f t="shared" si="226"/>
        <v>P Anthrax 4th Donation</v>
      </c>
      <c r="G1843" t="str">
        <f t="shared" si="227"/>
        <v>Specialty</v>
      </c>
      <c r="H1843" t="s">
        <v>993</v>
      </c>
      <c r="I1843">
        <f t="shared" si="228"/>
        <v>0</v>
      </c>
      <c r="J1843" t="s">
        <v>1054</v>
      </c>
      <c r="K1843" s="5">
        <v>50</v>
      </c>
      <c r="L1843" t="str">
        <f>Table_DataFromNL[[#This Row],[PROFILECODE]]&amp;"-"&amp;Table_DataFromNL[[#This Row],[RULENAME]]</f>
        <v>CP224-P Anthrax 4th Donation</v>
      </c>
      <c r="M1843" t="str">
        <f t="shared" si="229"/>
        <v>CP224-P Anthrax 4th Donation</v>
      </c>
      <c r="N1843" t="str">
        <f t="shared" si="230"/>
        <v>CP224-P Anthrax 4th Donation</v>
      </c>
    </row>
    <row r="1844" spans="1:14" hidden="1" x14ac:dyDescent="0.45">
      <c r="A1844" t="str">
        <f t="shared" si="231"/>
        <v>CP224-P Anthrax 5th Donation</v>
      </c>
      <c r="B1844" t="s">
        <v>582</v>
      </c>
      <c r="C1844" t="str">
        <f t="shared" si="224"/>
        <v>Hot Springs</v>
      </c>
      <c r="D1844" t="str">
        <f t="shared" si="225"/>
        <v>Y</v>
      </c>
      <c r="E1844" t="s">
        <v>1162</v>
      </c>
      <c r="F1844" t="str">
        <f t="shared" si="226"/>
        <v>P Anthrax 5th Donation</v>
      </c>
      <c r="G1844" t="str">
        <f t="shared" si="227"/>
        <v>Specialty</v>
      </c>
      <c r="H1844" t="s">
        <v>994</v>
      </c>
      <c r="I1844">
        <f t="shared" si="228"/>
        <v>0</v>
      </c>
      <c r="J1844" t="s">
        <v>1054</v>
      </c>
      <c r="K1844" s="5">
        <v>50</v>
      </c>
      <c r="L1844" t="str">
        <f>Table_DataFromNL[[#This Row],[PROFILECODE]]&amp;"-"&amp;Table_DataFromNL[[#This Row],[RULENAME]]</f>
        <v>CP224-P Anthrax 5th Donation</v>
      </c>
      <c r="M1844" t="str">
        <f t="shared" si="229"/>
        <v>CP224-P Anthrax 5th Donation</v>
      </c>
      <c r="N1844" t="str">
        <f t="shared" si="230"/>
        <v>CP224-P Anthrax 5th Donation</v>
      </c>
    </row>
    <row r="1845" spans="1:14" hidden="1" x14ac:dyDescent="0.45">
      <c r="A1845" t="str">
        <f t="shared" si="231"/>
        <v>CP224-P Anthrax 6th Donation</v>
      </c>
      <c r="B1845" t="s">
        <v>582</v>
      </c>
      <c r="C1845" t="str">
        <f t="shared" si="224"/>
        <v>Hot Springs</v>
      </c>
      <c r="D1845" t="str">
        <f t="shared" si="225"/>
        <v>Y</v>
      </c>
      <c r="E1845" t="s">
        <v>1162</v>
      </c>
      <c r="F1845" t="str">
        <f t="shared" si="226"/>
        <v>P Anthrax 6th Donation</v>
      </c>
      <c r="G1845" t="str">
        <f t="shared" si="227"/>
        <v>Specialty</v>
      </c>
      <c r="H1845" t="s">
        <v>995</v>
      </c>
      <c r="I1845">
        <f t="shared" si="228"/>
        <v>0</v>
      </c>
      <c r="J1845" t="s">
        <v>1054</v>
      </c>
      <c r="K1845" s="5">
        <v>50</v>
      </c>
      <c r="L1845" t="str">
        <f>Table_DataFromNL[[#This Row],[PROFILECODE]]&amp;"-"&amp;Table_DataFromNL[[#This Row],[RULENAME]]</f>
        <v>CP224-P Anthrax 6th Donation</v>
      </c>
      <c r="M1845" t="str">
        <f t="shared" si="229"/>
        <v>CP224-P Anthrax 6th Donation</v>
      </c>
      <c r="N1845" t="str">
        <f t="shared" si="230"/>
        <v>CP224-P Anthrax 6th Donation</v>
      </c>
    </row>
    <row r="1846" spans="1:14" hidden="1" x14ac:dyDescent="0.45">
      <c r="A1846" t="str">
        <f t="shared" si="231"/>
        <v>CP224-P Anthrax 7th Donation</v>
      </c>
      <c r="B1846" t="s">
        <v>582</v>
      </c>
      <c r="C1846" t="str">
        <f t="shared" si="224"/>
        <v>Hot Springs</v>
      </c>
      <c r="D1846" t="str">
        <f t="shared" si="225"/>
        <v>Y</v>
      </c>
      <c r="E1846" t="s">
        <v>1162</v>
      </c>
      <c r="F1846" t="str">
        <f t="shared" si="226"/>
        <v>P Anthrax 7th Donation</v>
      </c>
      <c r="G1846" t="str">
        <f t="shared" si="227"/>
        <v>Specialty</v>
      </c>
      <c r="H1846" t="s">
        <v>996</v>
      </c>
      <c r="I1846">
        <f t="shared" si="228"/>
        <v>0</v>
      </c>
      <c r="J1846" t="s">
        <v>1054</v>
      </c>
      <c r="K1846" s="5">
        <v>50</v>
      </c>
      <c r="L1846" t="str">
        <f>Table_DataFromNL[[#This Row],[PROFILECODE]]&amp;"-"&amp;Table_DataFromNL[[#This Row],[RULENAME]]</f>
        <v>CP224-P Anthrax 7th Donation</v>
      </c>
      <c r="M1846" t="str">
        <f t="shared" si="229"/>
        <v>CP224-P Anthrax 7th Donation</v>
      </c>
      <c r="N1846" t="str">
        <f t="shared" si="230"/>
        <v>CP224-P Anthrax 7th Donation</v>
      </c>
    </row>
    <row r="1847" spans="1:14" hidden="1" x14ac:dyDescent="0.45">
      <c r="A1847" t="str">
        <f t="shared" si="231"/>
        <v>CP224-P Anthrax 8th Donation</v>
      </c>
      <c r="B1847" t="s">
        <v>582</v>
      </c>
      <c r="C1847" t="str">
        <f t="shared" si="224"/>
        <v>Hot Springs</v>
      </c>
      <c r="D1847" t="str">
        <f t="shared" si="225"/>
        <v>Y</v>
      </c>
      <c r="E1847" t="s">
        <v>1162</v>
      </c>
      <c r="F1847" t="str">
        <f t="shared" si="226"/>
        <v>P Anthrax 8th Donation</v>
      </c>
      <c r="G1847" t="str">
        <f t="shared" si="227"/>
        <v>Specialty</v>
      </c>
      <c r="H1847" t="s">
        <v>997</v>
      </c>
      <c r="I1847">
        <f t="shared" si="228"/>
        <v>0</v>
      </c>
      <c r="J1847" t="s">
        <v>1054</v>
      </c>
      <c r="K1847" s="5">
        <v>50</v>
      </c>
      <c r="L1847" t="str">
        <f>Table_DataFromNL[[#This Row],[PROFILECODE]]&amp;"-"&amp;Table_DataFromNL[[#This Row],[RULENAME]]</f>
        <v>CP224-P Anthrax 8th Donation</v>
      </c>
      <c r="M1847" t="str">
        <f t="shared" si="229"/>
        <v>CP224-P Anthrax 8th Donation</v>
      </c>
      <c r="N1847" t="str">
        <f t="shared" si="230"/>
        <v>CP224-P Anthrax 8th Donation</v>
      </c>
    </row>
    <row r="1848" spans="1:14" hidden="1" x14ac:dyDescent="0.45">
      <c r="A1848" t="str">
        <f t="shared" si="231"/>
        <v>CP224-Vaccinia - 1st Donation</v>
      </c>
      <c r="B1848" t="s">
        <v>582</v>
      </c>
      <c r="C1848" t="str">
        <f t="shared" si="224"/>
        <v>Hot Springs</v>
      </c>
      <c r="D1848" t="str">
        <f t="shared" si="225"/>
        <v>Y</v>
      </c>
      <c r="E1848" t="s">
        <v>1162</v>
      </c>
      <c r="F1848" t="str">
        <f t="shared" si="226"/>
        <v>Vaccinia - 1st Donation</v>
      </c>
      <c r="G1848" t="str">
        <f t="shared" si="227"/>
        <v>Specialty</v>
      </c>
      <c r="H1848" t="s">
        <v>957</v>
      </c>
      <c r="I1848">
        <f t="shared" si="228"/>
        <v>0</v>
      </c>
      <c r="J1848" t="s">
        <v>1054</v>
      </c>
      <c r="K1848" s="5">
        <v>150</v>
      </c>
      <c r="L1848" t="str">
        <f>Table_DataFromNL[[#This Row],[PROFILECODE]]&amp;"-"&amp;Table_DataFromNL[[#This Row],[RULENAME]]</f>
        <v>CP224-Vaccinia - 1st Donation</v>
      </c>
      <c r="M1848" t="str">
        <f t="shared" si="229"/>
        <v>CP224-Vaccinia - 1st Donation</v>
      </c>
      <c r="N1848" t="str">
        <f t="shared" si="230"/>
        <v>CP224-Vaccinia - 1st Donation</v>
      </c>
    </row>
    <row r="1849" spans="1:14" hidden="1" x14ac:dyDescent="0.45">
      <c r="A1849" t="str">
        <f t="shared" si="231"/>
        <v>CP224-Vaccinia - 2nd Donation</v>
      </c>
      <c r="B1849" t="s">
        <v>582</v>
      </c>
      <c r="C1849" t="str">
        <f t="shared" si="224"/>
        <v>Hot Springs</v>
      </c>
      <c r="D1849" t="str">
        <f t="shared" si="225"/>
        <v>Y</v>
      </c>
      <c r="E1849" t="s">
        <v>1162</v>
      </c>
      <c r="F1849" t="str">
        <f t="shared" si="226"/>
        <v>Vaccinia - 2nd Donation</v>
      </c>
      <c r="G1849" t="str">
        <f t="shared" si="227"/>
        <v>Specialty</v>
      </c>
      <c r="H1849" t="s">
        <v>958</v>
      </c>
      <c r="I1849">
        <f t="shared" si="228"/>
        <v>0</v>
      </c>
      <c r="J1849" t="s">
        <v>1054</v>
      </c>
      <c r="K1849" s="5">
        <v>250</v>
      </c>
      <c r="L1849" t="str">
        <f>Table_DataFromNL[[#This Row],[PROFILECODE]]&amp;"-"&amp;Table_DataFromNL[[#This Row],[RULENAME]]</f>
        <v>CP224-Vaccinia - 2nd Donation</v>
      </c>
      <c r="M1849" t="str">
        <f t="shared" si="229"/>
        <v>CP224-Vaccinia - 2nd Donation</v>
      </c>
      <c r="N1849" t="str">
        <f t="shared" si="230"/>
        <v>CP224-Vaccinia - 2nd Donation</v>
      </c>
    </row>
    <row r="1850" spans="1:14" hidden="1" x14ac:dyDescent="0.45">
      <c r="A1850" t="str">
        <f t="shared" si="231"/>
        <v>CP224-Vaccinia - 3rd Donation</v>
      </c>
      <c r="B1850" t="s">
        <v>582</v>
      </c>
      <c r="C1850" t="str">
        <f t="shared" si="224"/>
        <v>Hot Springs</v>
      </c>
      <c r="D1850" t="str">
        <f t="shared" si="225"/>
        <v>Y</v>
      </c>
      <c r="E1850" t="s">
        <v>1162</v>
      </c>
      <c r="F1850" t="str">
        <f t="shared" si="226"/>
        <v>Vaccinia - 3rd Donation</v>
      </c>
      <c r="G1850" t="str">
        <f t="shared" si="227"/>
        <v>Specialty</v>
      </c>
      <c r="H1850" t="s">
        <v>959</v>
      </c>
      <c r="I1850">
        <f t="shared" si="228"/>
        <v>0</v>
      </c>
      <c r="J1850" t="s">
        <v>1054</v>
      </c>
      <c r="K1850" s="5">
        <v>300</v>
      </c>
      <c r="L1850" t="str">
        <f>Table_DataFromNL[[#This Row],[PROFILECODE]]&amp;"-"&amp;Table_DataFromNL[[#This Row],[RULENAME]]</f>
        <v>CP224-Vaccinia - 3rd Donation</v>
      </c>
      <c r="M1850" t="str">
        <f t="shared" si="229"/>
        <v>CP224-Vaccinia - 3rd Donation</v>
      </c>
      <c r="N1850" t="str">
        <f t="shared" si="230"/>
        <v>CP224-Vaccinia - 3rd Donation</v>
      </c>
    </row>
    <row r="1851" spans="1:14" hidden="1" x14ac:dyDescent="0.45">
      <c r="A1851" t="str">
        <f t="shared" si="231"/>
        <v>CP224-Vaccinia - 4th Donation</v>
      </c>
      <c r="B1851" t="s">
        <v>582</v>
      </c>
      <c r="C1851" t="str">
        <f t="shared" si="224"/>
        <v>Hot Springs</v>
      </c>
      <c r="D1851" t="str">
        <f t="shared" si="225"/>
        <v>Y</v>
      </c>
      <c r="E1851" t="s">
        <v>1162</v>
      </c>
      <c r="F1851" t="str">
        <f t="shared" si="226"/>
        <v>Vaccinia - 4th Donation</v>
      </c>
      <c r="G1851" t="str">
        <f t="shared" si="227"/>
        <v>Specialty</v>
      </c>
      <c r="H1851" t="s">
        <v>960</v>
      </c>
      <c r="I1851">
        <f t="shared" si="228"/>
        <v>0</v>
      </c>
      <c r="J1851" t="s">
        <v>1054</v>
      </c>
      <c r="K1851" s="5">
        <v>300</v>
      </c>
      <c r="L1851" t="str">
        <f>Table_DataFromNL[[#This Row],[PROFILECODE]]&amp;"-"&amp;Table_DataFromNL[[#This Row],[RULENAME]]</f>
        <v>CP224-Vaccinia - 4th Donation</v>
      </c>
      <c r="M1851" t="str">
        <f t="shared" si="229"/>
        <v>CP224-Vaccinia - 4th Donation</v>
      </c>
      <c r="N1851" t="str">
        <f t="shared" si="230"/>
        <v>CP224-Vaccinia - 4th Donation</v>
      </c>
    </row>
    <row r="1852" spans="1:14" hidden="1" x14ac:dyDescent="0.45">
      <c r="A1852" t="str">
        <f t="shared" si="231"/>
        <v>CP224-1A_LAND_PAGE_55USD</v>
      </c>
      <c r="B1852" t="s">
        <v>582</v>
      </c>
      <c r="C1852" t="str">
        <f t="shared" si="224"/>
        <v>Hot Springs</v>
      </c>
      <c r="D1852" t="str">
        <f t="shared" si="225"/>
        <v>Y</v>
      </c>
      <c r="E1852" t="s">
        <v>1162</v>
      </c>
      <c r="F1852" t="str">
        <f t="shared" si="226"/>
        <v>1A_LAND_PAGE_55USD</v>
      </c>
      <c r="G1852">
        <f t="shared" si="227"/>
        <v>0</v>
      </c>
      <c r="H1852" t="s">
        <v>1131</v>
      </c>
      <c r="I1852">
        <f t="shared" si="228"/>
        <v>0</v>
      </c>
      <c r="J1852" t="s">
        <v>1074</v>
      </c>
      <c r="K1852" s="5">
        <v>55</v>
      </c>
      <c r="L1852" t="str">
        <f>Table_DataFromNL[[#This Row],[PROFILECODE]]&amp;"-"&amp;Table_DataFromNL[[#This Row],[RULENAME]]</f>
        <v>CP224-1A_LAND_PAGE_55USD</v>
      </c>
      <c r="M1852" t="e">
        <f t="shared" si="229"/>
        <v>#N/A</v>
      </c>
      <c r="N1852" t="e">
        <f t="shared" si="230"/>
        <v>#N/A</v>
      </c>
    </row>
    <row r="1853" spans="1:14" hidden="1" x14ac:dyDescent="0.45">
      <c r="A1853" t="str">
        <f t="shared" si="231"/>
        <v>CP224-1B_KEDLeague_Promo_5USD</v>
      </c>
      <c r="B1853" t="s">
        <v>582</v>
      </c>
      <c r="C1853" t="str">
        <f t="shared" si="224"/>
        <v>Hot Springs</v>
      </c>
      <c r="D1853" t="str">
        <f t="shared" si="225"/>
        <v>Y</v>
      </c>
      <c r="E1853" t="s">
        <v>1162</v>
      </c>
      <c r="F1853" t="str">
        <f t="shared" si="226"/>
        <v>1B_KEDLeague_Promo_5USD</v>
      </c>
      <c r="G1853">
        <f t="shared" si="227"/>
        <v>0</v>
      </c>
      <c r="H1853" t="s">
        <v>1073</v>
      </c>
      <c r="I1853">
        <f t="shared" si="228"/>
        <v>0</v>
      </c>
      <c r="J1853" t="s">
        <v>1074</v>
      </c>
      <c r="K1853" s="5">
        <v>5</v>
      </c>
      <c r="L1853" t="str">
        <f>Table_DataFromNL[[#This Row],[PROFILECODE]]&amp;"-"&amp;Table_DataFromNL[[#This Row],[RULENAME]]</f>
        <v>CP224-1B_KEDLeague_Promo_5USD</v>
      </c>
      <c r="M1853" t="e">
        <f t="shared" si="229"/>
        <v>#N/A</v>
      </c>
      <c r="N1853" t="e">
        <f t="shared" si="230"/>
        <v>#N/A</v>
      </c>
    </row>
    <row r="1854" spans="1:14" hidden="1" x14ac:dyDescent="0.45">
      <c r="A1854" t="str">
        <f t="shared" si="231"/>
        <v>CP224-Anthrax Booster Immunization</v>
      </c>
      <c r="B1854" t="s">
        <v>582</v>
      </c>
      <c r="C1854" t="str">
        <f t="shared" si="224"/>
        <v>Hot Springs</v>
      </c>
      <c r="D1854" t="str">
        <f t="shared" si="225"/>
        <v>Y</v>
      </c>
      <c r="E1854" t="s">
        <v>1162</v>
      </c>
      <c r="F1854" t="str">
        <f t="shared" si="226"/>
        <v>Anthrax Booster Immunization</v>
      </c>
      <c r="G1854" t="str">
        <f t="shared" si="227"/>
        <v>Specialty</v>
      </c>
      <c r="H1854" t="s">
        <v>985</v>
      </c>
      <c r="I1854">
        <f t="shared" si="228"/>
        <v>0</v>
      </c>
      <c r="J1854" t="s">
        <v>1074</v>
      </c>
      <c r="K1854" s="5">
        <v>200</v>
      </c>
      <c r="L1854" t="str">
        <f>Table_DataFromNL[[#This Row],[PROFILECODE]]&amp;"-"&amp;Table_DataFromNL[[#This Row],[RULENAME]]</f>
        <v>CP224-Anthrax Booster Immunization</v>
      </c>
      <c r="M1854" t="str">
        <f t="shared" si="229"/>
        <v>CP224-Anthrax Booster Immunization</v>
      </c>
      <c r="N1854" t="str">
        <f t="shared" si="230"/>
        <v>CP224-Anthrax Booster Immunization</v>
      </c>
    </row>
    <row r="1855" spans="1:14" hidden="1" x14ac:dyDescent="0.45">
      <c r="A1855" t="str">
        <f t="shared" si="231"/>
        <v>CP224-Anthrax P1 (1 Month Priming) Imm</v>
      </c>
      <c r="B1855" t="s">
        <v>582</v>
      </c>
      <c r="C1855" t="str">
        <f t="shared" si="224"/>
        <v>Hot Springs</v>
      </c>
      <c r="D1855" t="str">
        <f t="shared" si="225"/>
        <v>Y</v>
      </c>
      <c r="E1855" t="s">
        <v>1162</v>
      </c>
      <c r="F1855" t="str">
        <f t="shared" si="226"/>
        <v>Anthrax P1 (1 Month Priming) Imm</v>
      </c>
      <c r="G1855" t="str">
        <f t="shared" si="227"/>
        <v>Specialty</v>
      </c>
      <c r="H1855" t="s">
        <v>986</v>
      </c>
      <c r="I1855">
        <f t="shared" si="228"/>
        <v>0</v>
      </c>
      <c r="J1855" t="s">
        <v>1074</v>
      </c>
      <c r="K1855" s="5">
        <v>75</v>
      </c>
      <c r="L1855" t="str">
        <f>Table_DataFromNL[[#This Row],[PROFILECODE]]&amp;"-"&amp;Table_DataFromNL[[#This Row],[RULENAME]]</f>
        <v>CP224-Anthrax P1 (1 Month Priming) Imm</v>
      </c>
      <c r="M1855" t="str">
        <f t="shared" si="229"/>
        <v>CP224-Anthrax P1 (1 Month Priming) Imm</v>
      </c>
      <c r="N1855" t="str">
        <f t="shared" si="230"/>
        <v>CP224-Anthrax P1 (1 Month Priming) Imm</v>
      </c>
    </row>
    <row r="1856" spans="1:14" hidden="1" x14ac:dyDescent="0.45">
      <c r="A1856" t="str">
        <f t="shared" si="231"/>
        <v>CP224-Anthrax P6 (6 Month Priming) Imm</v>
      </c>
      <c r="B1856" t="s">
        <v>582</v>
      </c>
      <c r="C1856" t="str">
        <f t="shared" si="224"/>
        <v>Hot Springs</v>
      </c>
      <c r="D1856" t="str">
        <f t="shared" si="225"/>
        <v>Y</v>
      </c>
      <c r="E1856" t="s">
        <v>1162</v>
      </c>
      <c r="F1856" t="str">
        <f t="shared" si="226"/>
        <v>Anthrax P6 (6 Month Priming) Imm</v>
      </c>
      <c r="G1856" t="str">
        <f t="shared" si="227"/>
        <v>Specialty</v>
      </c>
      <c r="H1856" t="s">
        <v>987</v>
      </c>
      <c r="I1856">
        <f t="shared" si="228"/>
        <v>0</v>
      </c>
      <c r="J1856" t="s">
        <v>1074</v>
      </c>
      <c r="K1856" s="5">
        <v>125</v>
      </c>
      <c r="L1856" t="str">
        <f>Table_DataFromNL[[#This Row],[PROFILECODE]]&amp;"-"&amp;Table_DataFromNL[[#This Row],[RULENAME]]</f>
        <v>CP224-Anthrax P6 (6 Month Priming) Imm</v>
      </c>
      <c r="M1856" t="str">
        <f t="shared" si="229"/>
        <v>CP224-Anthrax P6 (6 Month Priming) Imm</v>
      </c>
      <c r="N1856" t="str">
        <f t="shared" si="230"/>
        <v>CP224-Anthrax P6 (6 Month Priming) Imm</v>
      </c>
    </row>
    <row r="1857" spans="1:14" hidden="1" x14ac:dyDescent="0.45">
      <c r="A1857" t="str">
        <f t="shared" si="231"/>
        <v>CP224-Anthrax PO (Day 0 Priming) Immun</v>
      </c>
      <c r="B1857" t="s">
        <v>582</v>
      </c>
      <c r="C1857" t="str">
        <f t="shared" si="224"/>
        <v>Hot Springs</v>
      </c>
      <c r="D1857" t="str">
        <f t="shared" si="225"/>
        <v>Y</v>
      </c>
      <c r="E1857" t="s">
        <v>1162</v>
      </c>
      <c r="F1857" t="str">
        <f t="shared" si="226"/>
        <v>Anthrax PO (Day 0 Priming) Immun</v>
      </c>
      <c r="G1857" t="str">
        <f t="shared" si="227"/>
        <v>Specialty</v>
      </c>
      <c r="H1857" t="s">
        <v>988</v>
      </c>
      <c r="I1857">
        <f t="shared" si="228"/>
        <v>0</v>
      </c>
      <c r="J1857" t="s">
        <v>1074</v>
      </c>
      <c r="K1857" s="5">
        <v>25</v>
      </c>
      <c r="L1857" t="str">
        <f>Table_DataFromNL[[#This Row],[PROFILECODE]]&amp;"-"&amp;Table_DataFromNL[[#This Row],[RULENAME]]</f>
        <v>CP224-Anthrax PO (Day 0 Priming) Immun</v>
      </c>
      <c r="M1857" t="str">
        <f t="shared" si="229"/>
        <v>CP224-Anthrax PO (Day 0 Priming) Immun</v>
      </c>
      <c r="N1857" t="str">
        <f t="shared" si="230"/>
        <v>CP224-Anthrax PO (Day 0 Priming) Immun</v>
      </c>
    </row>
    <row r="1858" spans="1:14" hidden="1" x14ac:dyDescent="0.45">
      <c r="A1858" t="str">
        <f t="shared" si="231"/>
        <v>CP224-Anthrax Referral</v>
      </c>
      <c r="B1858" t="s">
        <v>582</v>
      </c>
      <c r="C1858" t="str">
        <f t="shared" ref="C1858:C1921" si="232">VLOOKUP(B1858,CenterLU,2,FALSE)</f>
        <v>Hot Springs</v>
      </c>
      <c r="D1858" t="str">
        <f t="shared" ref="D1858:D1921" si="233">VLOOKUP(B1858,CenterLU,3,FALSE)</f>
        <v>Y</v>
      </c>
      <c r="E1858" t="s">
        <v>1162</v>
      </c>
      <c r="F1858" t="str">
        <f t="shared" ref="F1858:F1921" si="234">IF(VLOOKUP(H1858,RULENAMELU,3,FALSE)=0,H1858,VLOOKUP(H1858,RULENAMELU,3,FALSE))</f>
        <v>Anthrax Referral</v>
      </c>
      <c r="G1858" t="str">
        <f t="shared" ref="G1858:G1921" si="235">VLOOKUP(H1858,RULENAMELU,4,FALSE)</f>
        <v>Specialty</v>
      </c>
      <c r="H1858" t="s">
        <v>989</v>
      </c>
      <c r="I1858">
        <f t="shared" ref="I1858:I1921" si="236">VLOOKUP(H1858,RULENAMELU,5,FALSE)</f>
        <v>0</v>
      </c>
      <c r="J1858" t="s">
        <v>1074</v>
      </c>
      <c r="K1858" s="5">
        <v>100</v>
      </c>
      <c r="L1858" t="str">
        <f>Table_DataFromNL[[#This Row],[PROFILECODE]]&amp;"-"&amp;Table_DataFromNL[[#This Row],[RULENAME]]</f>
        <v>CP224-Anthrax Referral</v>
      </c>
      <c r="M1858" t="str">
        <f t="shared" ref="M1858:M1921" si="237">IFERROR(VLOOKUP(A1858,PaychangesLU,1,FALSE),VLOOKUP(A1858,SpecialtyCheckLU,1,FALSE))</f>
        <v>CP224-Anthrax Referral</v>
      </c>
      <c r="N1858" t="str">
        <f t="shared" ref="N1858:N1921" si="238">VLOOKUP(A1858,SpecialtyCheckLU,1,FALSE)</f>
        <v>CP224-Anthrax Referral</v>
      </c>
    </row>
    <row r="1859" spans="1:14" hidden="1" x14ac:dyDescent="0.45">
      <c r="A1859" t="str">
        <f t="shared" ref="A1859:A1922" si="239">B1859&amp;"-"&amp;F1859</f>
        <v>CP224-CALL_10</v>
      </c>
      <c r="B1859" t="s">
        <v>582</v>
      </c>
      <c r="C1859" t="str">
        <f t="shared" si="232"/>
        <v>Hot Springs</v>
      </c>
      <c r="D1859" t="str">
        <f t="shared" si="233"/>
        <v>Y</v>
      </c>
      <c r="E1859" t="s">
        <v>1162</v>
      </c>
      <c r="F1859" t="str">
        <f t="shared" si="234"/>
        <v>CALL_10</v>
      </c>
      <c r="G1859">
        <f t="shared" si="235"/>
        <v>0</v>
      </c>
      <c r="H1859" t="s">
        <v>1075</v>
      </c>
      <c r="I1859">
        <f t="shared" si="236"/>
        <v>0</v>
      </c>
      <c r="J1859" t="s">
        <v>1074</v>
      </c>
      <c r="K1859" s="5">
        <v>10</v>
      </c>
      <c r="L1859" t="str">
        <f>Table_DataFromNL[[#This Row],[PROFILECODE]]&amp;"-"&amp;Table_DataFromNL[[#This Row],[RULENAME]]</f>
        <v>CP224-CALL_10</v>
      </c>
      <c r="M1859" t="e">
        <f t="shared" si="237"/>
        <v>#N/A</v>
      </c>
      <c r="N1859" t="e">
        <f t="shared" si="238"/>
        <v>#N/A</v>
      </c>
    </row>
    <row r="1860" spans="1:14" hidden="1" x14ac:dyDescent="0.45">
      <c r="A1860" t="str">
        <f t="shared" si="239"/>
        <v>CP224-CALL_15</v>
      </c>
      <c r="B1860" t="s">
        <v>582</v>
      </c>
      <c r="C1860" t="str">
        <f t="shared" si="232"/>
        <v>Hot Springs</v>
      </c>
      <c r="D1860" t="str">
        <f t="shared" si="233"/>
        <v>Y</v>
      </c>
      <c r="E1860" t="s">
        <v>1162</v>
      </c>
      <c r="F1860" t="str">
        <f t="shared" si="234"/>
        <v>CALL_15</v>
      </c>
      <c r="G1860">
        <f t="shared" si="235"/>
        <v>0</v>
      </c>
      <c r="H1860" t="s">
        <v>1076</v>
      </c>
      <c r="I1860">
        <f t="shared" si="236"/>
        <v>0</v>
      </c>
      <c r="J1860" t="s">
        <v>1074</v>
      </c>
      <c r="K1860" s="5">
        <v>15</v>
      </c>
      <c r="L1860" t="str">
        <f>Table_DataFromNL[[#This Row],[PROFILECODE]]&amp;"-"&amp;Table_DataFromNL[[#This Row],[RULENAME]]</f>
        <v>CP224-CALL_15</v>
      </c>
      <c r="M1860" t="e">
        <f t="shared" si="237"/>
        <v>#N/A</v>
      </c>
      <c r="N1860" t="e">
        <f t="shared" si="238"/>
        <v>#N/A</v>
      </c>
    </row>
    <row r="1861" spans="1:14" hidden="1" x14ac:dyDescent="0.45">
      <c r="A1861" t="str">
        <f t="shared" si="239"/>
        <v>CP224-CALL_25</v>
      </c>
      <c r="B1861" t="s">
        <v>582</v>
      </c>
      <c r="C1861" t="str">
        <f t="shared" si="232"/>
        <v>Hot Springs</v>
      </c>
      <c r="D1861" t="str">
        <f t="shared" si="233"/>
        <v>Y</v>
      </c>
      <c r="E1861" t="s">
        <v>1162</v>
      </c>
      <c r="F1861" t="str">
        <f t="shared" si="234"/>
        <v>CALL_25</v>
      </c>
      <c r="G1861">
        <f t="shared" si="235"/>
        <v>0</v>
      </c>
      <c r="H1861" t="s">
        <v>1077</v>
      </c>
      <c r="I1861">
        <f t="shared" si="236"/>
        <v>0</v>
      </c>
      <c r="J1861" t="s">
        <v>1074</v>
      </c>
      <c r="K1861" s="5">
        <v>25</v>
      </c>
      <c r="L1861" t="str">
        <f>Table_DataFromNL[[#This Row],[PROFILECODE]]&amp;"-"&amp;Table_DataFromNL[[#This Row],[RULENAME]]</f>
        <v>CP224-CALL_25</v>
      </c>
      <c r="M1861" t="e">
        <f t="shared" si="237"/>
        <v>#N/A</v>
      </c>
      <c r="N1861" t="e">
        <f t="shared" si="238"/>
        <v>#N/A</v>
      </c>
    </row>
    <row r="1862" spans="1:14" hidden="1" x14ac:dyDescent="0.45">
      <c r="A1862" t="str">
        <f t="shared" si="239"/>
        <v>CP224-CALL_5</v>
      </c>
      <c r="B1862" t="s">
        <v>582</v>
      </c>
      <c r="C1862" t="str">
        <f t="shared" si="232"/>
        <v>Hot Springs</v>
      </c>
      <c r="D1862" t="str">
        <f t="shared" si="233"/>
        <v>Y</v>
      </c>
      <c r="E1862" t="s">
        <v>1162</v>
      </c>
      <c r="F1862" t="str">
        <f t="shared" si="234"/>
        <v>CALL_5</v>
      </c>
      <c r="G1862">
        <f t="shared" si="235"/>
        <v>0</v>
      </c>
      <c r="H1862" t="s">
        <v>1078</v>
      </c>
      <c r="I1862">
        <f t="shared" si="236"/>
        <v>0</v>
      </c>
      <c r="J1862" t="s">
        <v>1074</v>
      </c>
      <c r="K1862" s="5">
        <v>5</v>
      </c>
      <c r="L1862" t="str">
        <f>Table_DataFromNL[[#This Row],[PROFILECODE]]&amp;"-"&amp;Table_DataFromNL[[#This Row],[RULENAME]]</f>
        <v>CP224-CALL_5</v>
      </c>
      <c r="M1862" t="e">
        <f t="shared" si="237"/>
        <v>#N/A</v>
      </c>
      <c r="N1862" t="e">
        <f t="shared" si="238"/>
        <v>#N/A</v>
      </c>
    </row>
    <row r="1863" spans="1:14" hidden="1" x14ac:dyDescent="0.45">
      <c r="A1863" t="str">
        <f t="shared" si="239"/>
        <v>CP224-Community</v>
      </c>
      <c r="B1863" t="s">
        <v>582</v>
      </c>
      <c r="C1863" t="str">
        <f t="shared" si="232"/>
        <v>Hot Springs</v>
      </c>
      <c r="D1863" t="str">
        <f t="shared" si="233"/>
        <v>Y</v>
      </c>
      <c r="E1863" t="s">
        <v>1162</v>
      </c>
      <c r="F1863" t="str">
        <f t="shared" si="234"/>
        <v>Community</v>
      </c>
      <c r="G1863">
        <f t="shared" si="235"/>
        <v>0</v>
      </c>
      <c r="H1863" t="s">
        <v>1080</v>
      </c>
      <c r="I1863">
        <f t="shared" si="236"/>
        <v>0</v>
      </c>
      <c r="J1863" t="s">
        <v>1074</v>
      </c>
      <c r="K1863" s="5">
        <v>5</v>
      </c>
      <c r="L1863" t="str">
        <f>Table_DataFromNL[[#This Row],[PROFILECODE]]&amp;"-"&amp;Table_DataFromNL[[#This Row],[RULENAME]]</f>
        <v>CP224-Community</v>
      </c>
      <c r="M1863" t="e">
        <f t="shared" si="237"/>
        <v>#N/A</v>
      </c>
      <c r="N1863" t="e">
        <f t="shared" si="238"/>
        <v>#N/A</v>
      </c>
    </row>
    <row r="1864" spans="1:14" hidden="1" x14ac:dyDescent="0.45">
      <c r="A1864" t="str">
        <f t="shared" si="239"/>
        <v>CP224-DENOVO  - Antibody Screen</v>
      </c>
      <c r="B1864" t="s">
        <v>582</v>
      </c>
      <c r="C1864" t="str">
        <f t="shared" si="232"/>
        <v>Hot Springs</v>
      </c>
      <c r="D1864" t="str">
        <f t="shared" si="233"/>
        <v>Y</v>
      </c>
      <c r="E1864" t="s">
        <v>1162</v>
      </c>
      <c r="F1864" t="str">
        <f t="shared" si="234"/>
        <v>DENOVO  - Antibody Screen</v>
      </c>
      <c r="G1864">
        <f t="shared" si="235"/>
        <v>0</v>
      </c>
      <c r="H1864" t="s">
        <v>1081</v>
      </c>
      <c r="I1864">
        <f t="shared" si="236"/>
        <v>0</v>
      </c>
      <c r="J1864" t="s">
        <v>1074</v>
      </c>
      <c r="K1864" s="5">
        <v>300</v>
      </c>
      <c r="L1864" t="str">
        <f>Table_DataFromNL[[#This Row],[PROFILECODE]]&amp;"-"&amp;Table_DataFromNL[[#This Row],[RULENAME]]</f>
        <v>CP224-DENOVO  - Antibody Screen</v>
      </c>
      <c r="M1864" t="e">
        <f t="shared" si="237"/>
        <v>#N/A</v>
      </c>
      <c r="N1864" t="e">
        <f t="shared" si="238"/>
        <v>#N/A</v>
      </c>
    </row>
    <row r="1865" spans="1:14" hidden="1" x14ac:dyDescent="0.45">
      <c r="A1865" t="str">
        <f t="shared" si="239"/>
        <v>CP224-Denovo - Attendance Bonus</v>
      </c>
      <c r="B1865" t="s">
        <v>582</v>
      </c>
      <c r="C1865" t="str">
        <f t="shared" si="232"/>
        <v>Hot Springs</v>
      </c>
      <c r="D1865" t="str">
        <f t="shared" si="233"/>
        <v>Y</v>
      </c>
      <c r="E1865" t="s">
        <v>1162</v>
      </c>
      <c r="F1865" t="str">
        <f t="shared" si="234"/>
        <v>Denovo - Attendance Bonus</v>
      </c>
      <c r="G1865">
        <f t="shared" si="235"/>
        <v>0</v>
      </c>
      <c r="H1865" t="s">
        <v>1082</v>
      </c>
      <c r="I1865">
        <f t="shared" si="236"/>
        <v>0</v>
      </c>
      <c r="J1865" t="s">
        <v>1074</v>
      </c>
      <c r="K1865" s="5">
        <v>100</v>
      </c>
      <c r="L1865" t="str">
        <f>Table_DataFromNL[[#This Row],[PROFILECODE]]&amp;"-"&amp;Table_DataFromNL[[#This Row],[RULENAME]]</f>
        <v>CP224-Denovo - Attendance Bonus</v>
      </c>
      <c r="M1865" t="e">
        <f t="shared" si="237"/>
        <v>#N/A</v>
      </c>
      <c r="N1865" t="e">
        <f t="shared" si="238"/>
        <v>#N/A</v>
      </c>
    </row>
    <row r="1866" spans="1:14" hidden="1" x14ac:dyDescent="0.45">
      <c r="A1866" t="str">
        <f t="shared" si="239"/>
        <v>CP224-Denovo - Immunization</v>
      </c>
      <c r="B1866" t="s">
        <v>582</v>
      </c>
      <c r="C1866" t="str">
        <f t="shared" si="232"/>
        <v>Hot Springs</v>
      </c>
      <c r="D1866" t="str">
        <f t="shared" si="233"/>
        <v>Y</v>
      </c>
      <c r="E1866" t="s">
        <v>1162</v>
      </c>
      <c r="F1866" t="str">
        <f t="shared" si="234"/>
        <v>Denovo - Immunization</v>
      </c>
      <c r="G1866">
        <f t="shared" si="235"/>
        <v>0</v>
      </c>
      <c r="H1866" t="s">
        <v>1083</v>
      </c>
      <c r="I1866">
        <f t="shared" si="236"/>
        <v>0</v>
      </c>
      <c r="J1866" t="s">
        <v>1074</v>
      </c>
      <c r="K1866" s="5">
        <v>300</v>
      </c>
      <c r="L1866" t="str">
        <f>Table_DataFromNL[[#This Row],[PROFILECODE]]&amp;"-"&amp;Table_DataFromNL[[#This Row],[RULENAME]]</f>
        <v>CP224-Denovo - Immunization</v>
      </c>
      <c r="M1866" t="e">
        <f t="shared" si="237"/>
        <v>#N/A</v>
      </c>
      <c r="N1866" t="e">
        <f t="shared" si="238"/>
        <v>#N/A</v>
      </c>
    </row>
    <row r="1867" spans="1:14" hidden="1" x14ac:dyDescent="0.45">
      <c r="A1867" t="str">
        <f t="shared" si="239"/>
        <v>CP224-EMPLOYEE_BONUS_8MONTH_80USD</v>
      </c>
      <c r="B1867" t="s">
        <v>582</v>
      </c>
      <c r="C1867" t="str">
        <f t="shared" si="232"/>
        <v>Hot Springs</v>
      </c>
      <c r="D1867" t="str">
        <f t="shared" si="233"/>
        <v>Y</v>
      </c>
      <c r="E1867" t="s">
        <v>1162</v>
      </c>
      <c r="F1867" t="str">
        <f t="shared" si="234"/>
        <v>EMPLOYEE_BONUS_8MONTH_80USD</v>
      </c>
      <c r="G1867">
        <f t="shared" si="235"/>
        <v>0</v>
      </c>
      <c r="H1867" t="s">
        <v>1084</v>
      </c>
      <c r="I1867">
        <f t="shared" si="236"/>
        <v>0</v>
      </c>
      <c r="J1867" t="s">
        <v>1074</v>
      </c>
      <c r="K1867" s="5">
        <v>80</v>
      </c>
      <c r="L1867" t="str">
        <f>Table_DataFromNL[[#This Row],[PROFILECODE]]&amp;"-"&amp;Table_DataFromNL[[#This Row],[RULENAME]]</f>
        <v>CP224-EMPLOYEE_BONUS_8MONTH_80USD</v>
      </c>
      <c r="M1867" t="e">
        <f t="shared" si="237"/>
        <v>#N/A</v>
      </c>
      <c r="N1867" t="e">
        <f t="shared" si="238"/>
        <v>#N/A</v>
      </c>
    </row>
    <row r="1868" spans="1:14" hidden="1" x14ac:dyDescent="0.45">
      <c r="A1868" t="str">
        <f t="shared" si="239"/>
        <v>CP224-HANGER_RECRUIT_5USD_once</v>
      </c>
      <c r="B1868" t="s">
        <v>582</v>
      </c>
      <c r="C1868" t="str">
        <f t="shared" si="232"/>
        <v>Hot Springs</v>
      </c>
      <c r="D1868" t="str">
        <f t="shared" si="233"/>
        <v>Y</v>
      </c>
      <c r="E1868" t="s">
        <v>1162</v>
      </c>
      <c r="F1868" t="str">
        <f t="shared" si="234"/>
        <v>HANGER_RECRUIT_5USD_once</v>
      </c>
      <c r="G1868">
        <f t="shared" si="235"/>
        <v>0</v>
      </c>
      <c r="H1868" t="s">
        <v>1085</v>
      </c>
      <c r="I1868">
        <f t="shared" si="236"/>
        <v>0</v>
      </c>
      <c r="J1868" t="s">
        <v>1074</v>
      </c>
      <c r="K1868" s="5">
        <v>5</v>
      </c>
      <c r="L1868" t="str">
        <f>Table_DataFromNL[[#This Row],[PROFILECODE]]&amp;"-"&amp;Table_DataFromNL[[#This Row],[RULENAME]]</f>
        <v>CP224-HANGER_RECRUIT_5USD_once</v>
      </c>
      <c r="M1868" t="e">
        <f t="shared" si="237"/>
        <v>#N/A</v>
      </c>
      <c r="N1868" t="e">
        <f t="shared" si="238"/>
        <v>#N/A</v>
      </c>
    </row>
    <row r="1869" spans="1:14" hidden="1" x14ac:dyDescent="0.45">
      <c r="A1869" t="str">
        <f t="shared" si="239"/>
        <v>CP224-Immunization Boost Payment</v>
      </c>
      <c r="B1869" t="s">
        <v>582</v>
      </c>
      <c r="C1869" t="str">
        <f t="shared" si="232"/>
        <v>Hot Springs</v>
      </c>
      <c r="D1869" t="str">
        <f t="shared" si="233"/>
        <v>Y</v>
      </c>
      <c r="E1869" t="s">
        <v>1162</v>
      </c>
      <c r="F1869" t="str">
        <f t="shared" si="234"/>
        <v>Immunization Boost Payment</v>
      </c>
      <c r="G1869">
        <f t="shared" si="235"/>
        <v>0</v>
      </c>
      <c r="H1869" t="s">
        <v>1086</v>
      </c>
      <c r="I1869">
        <f t="shared" si="236"/>
        <v>0</v>
      </c>
      <c r="J1869" t="s">
        <v>1074</v>
      </c>
      <c r="K1869" s="5">
        <v>50</v>
      </c>
      <c r="L1869" t="str">
        <f>Table_DataFromNL[[#This Row],[PROFILECODE]]&amp;"-"&amp;Table_DataFromNL[[#This Row],[RULENAME]]</f>
        <v>CP224-Immunization Boost Payment</v>
      </c>
      <c r="M1869" t="e">
        <f t="shared" si="237"/>
        <v>#N/A</v>
      </c>
      <c r="N1869" t="e">
        <f t="shared" si="238"/>
        <v>#N/A</v>
      </c>
    </row>
    <row r="1870" spans="1:14" hidden="1" x14ac:dyDescent="0.45">
      <c r="A1870" t="str">
        <f t="shared" si="239"/>
        <v>CP224-Immunization Series Payment</v>
      </c>
      <c r="B1870" t="s">
        <v>582</v>
      </c>
      <c r="C1870" t="str">
        <f t="shared" si="232"/>
        <v>Hot Springs</v>
      </c>
      <c r="D1870" t="str">
        <f t="shared" si="233"/>
        <v>Y</v>
      </c>
      <c r="E1870" t="s">
        <v>1162</v>
      </c>
      <c r="F1870" t="str">
        <f t="shared" si="234"/>
        <v>Immunization Series Payment</v>
      </c>
      <c r="G1870">
        <f t="shared" si="235"/>
        <v>0</v>
      </c>
      <c r="H1870" t="s">
        <v>1087</v>
      </c>
      <c r="I1870">
        <f t="shared" si="236"/>
        <v>0</v>
      </c>
      <c r="J1870" t="s">
        <v>1074</v>
      </c>
      <c r="K1870" s="5">
        <v>100</v>
      </c>
      <c r="L1870" t="str">
        <f>Table_DataFromNL[[#This Row],[PROFILECODE]]&amp;"-"&amp;Table_DataFromNL[[#This Row],[RULENAME]]</f>
        <v>CP224-Immunization Series Payment</v>
      </c>
      <c r="M1870" t="e">
        <f t="shared" si="237"/>
        <v>#N/A</v>
      </c>
      <c r="N1870" t="e">
        <f t="shared" si="238"/>
        <v>#N/A</v>
      </c>
    </row>
    <row r="1871" spans="1:14" hidden="1" x14ac:dyDescent="0.45">
      <c r="A1871" t="str">
        <f t="shared" si="239"/>
        <v>CP224-Inconv Fee $20-$50-Comment Req'd</v>
      </c>
      <c r="B1871" t="s">
        <v>582</v>
      </c>
      <c r="C1871" t="str">
        <f t="shared" si="232"/>
        <v>Hot Springs</v>
      </c>
      <c r="D1871" t="str">
        <f t="shared" si="233"/>
        <v>Y</v>
      </c>
      <c r="E1871" t="s">
        <v>1162</v>
      </c>
      <c r="F1871" t="str">
        <f t="shared" si="234"/>
        <v>Inconv Fee $20-$50-Comment Req'd</v>
      </c>
      <c r="G1871">
        <f t="shared" si="235"/>
        <v>0</v>
      </c>
      <c r="H1871" t="s">
        <v>1088</v>
      </c>
      <c r="I1871">
        <f t="shared" si="236"/>
        <v>0</v>
      </c>
      <c r="J1871" t="s">
        <v>1074</v>
      </c>
      <c r="K1871" s="5">
        <v>50</v>
      </c>
      <c r="L1871" t="str">
        <f>Table_DataFromNL[[#This Row],[PROFILECODE]]&amp;"-"&amp;Table_DataFromNL[[#This Row],[RULENAME]]</f>
        <v>CP224-Inconv Fee $20-$50-Comment Req'd</v>
      </c>
      <c r="M1871" t="e">
        <f t="shared" si="237"/>
        <v>#N/A</v>
      </c>
      <c r="N1871" t="e">
        <f t="shared" si="238"/>
        <v>#N/A</v>
      </c>
    </row>
    <row r="1872" spans="1:14" hidden="1" x14ac:dyDescent="0.45">
      <c r="A1872" t="str">
        <f t="shared" si="239"/>
        <v>CP224-Inconv Fee $5-$20-Comment Req'd</v>
      </c>
      <c r="B1872" t="s">
        <v>582</v>
      </c>
      <c r="C1872" t="str">
        <f t="shared" si="232"/>
        <v>Hot Springs</v>
      </c>
      <c r="D1872" t="str">
        <f t="shared" si="233"/>
        <v>Y</v>
      </c>
      <c r="E1872" t="s">
        <v>1162</v>
      </c>
      <c r="F1872" t="str">
        <f t="shared" si="234"/>
        <v>Inconv Fee $5-$20-Comment Req'd</v>
      </c>
      <c r="G1872">
        <f t="shared" si="235"/>
        <v>0</v>
      </c>
      <c r="H1872" t="s">
        <v>1089</v>
      </c>
      <c r="I1872">
        <f t="shared" si="236"/>
        <v>0</v>
      </c>
      <c r="J1872" t="s">
        <v>1074</v>
      </c>
      <c r="K1872" s="5">
        <v>20</v>
      </c>
      <c r="L1872" t="str">
        <f>Table_DataFromNL[[#This Row],[PROFILECODE]]&amp;"-"&amp;Table_DataFromNL[[#This Row],[RULENAME]]</f>
        <v>CP224-Inconv Fee $5-$20-Comment Req'd</v>
      </c>
      <c r="M1872" t="e">
        <f t="shared" si="237"/>
        <v>#N/A</v>
      </c>
      <c r="N1872" t="e">
        <f t="shared" si="238"/>
        <v>#N/A</v>
      </c>
    </row>
    <row r="1873" spans="1:14" hidden="1" x14ac:dyDescent="0.45">
      <c r="A1873" t="str">
        <f t="shared" si="239"/>
        <v>CP224-Inconv Fee$50-$100-Comment Req'd</v>
      </c>
      <c r="B1873" t="s">
        <v>582</v>
      </c>
      <c r="C1873" t="str">
        <f t="shared" si="232"/>
        <v>Hot Springs</v>
      </c>
      <c r="D1873" t="str">
        <f t="shared" si="233"/>
        <v>Y</v>
      </c>
      <c r="E1873" t="s">
        <v>1162</v>
      </c>
      <c r="F1873" t="str">
        <f t="shared" si="234"/>
        <v>Inconv Fee$50-$100-Comment Req'd</v>
      </c>
      <c r="G1873">
        <f t="shared" si="235"/>
        <v>0</v>
      </c>
      <c r="H1873" t="s">
        <v>1090</v>
      </c>
      <c r="I1873">
        <f t="shared" si="236"/>
        <v>0</v>
      </c>
      <c r="J1873" t="s">
        <v>1074</v>
      </c>
      <c r="K1873" s="5">
        <v>100</v>
      </c>
      <c r="L1873" t="str">
        <f>Table_DataFromNL[[#This Row],[PROFILECODE]]&amp;"-"&amp;Table_DataFromNL[[#This Row],[RULENAME]]</f>
        <v>CP224-Inconv Fee$50-$100-Comment Req'd</v>
      </c>
      <c r="M1873" t="e">
        <f t="shared" si="237"/>
        <v>#N/A</v>
      </c>
      <c r="N1873" t="e">
        <f t="shared" si="238"/>
        <v>#N/A</v>
      </c>
    </row>
    <row r="1874" spans="1:14" hidden="1" x14ac:dyDescent="0.45">
      <c r="A1874" t="str">
        <f t="shared" si="239"/>
        <v>CP224-NSP_ LAPSEDONOR_50_Twice</v>
      </c>
      <c r="B1874" t="s">
        <v>582</v>
      </c>
      <c r="C1874" t="str">
        <f t="shared" si="232"/>
        <v>Hot Springs</v>
      </c>
      <c r="D1874" t="str">
        <f t="shared" si="233"/>
        <v>Y</v>
      </c>
      <c r="E1874" t="s">
        <v>1162</v>
      </c>
      <c r="F1874" t="str">
        <f t="shared" si="234"/>
        <v>NSP_ LAPSEDONOR_50_Twice</v>
      </c>
      <c r="G1874">
        <f t="shared" si="235"/>
        <v>0</v>
      </c>
      <c r="H1874" t="s">
        <v>1091</v>
      </c>
      <c r="I1874">
        <f t="shared" si="236"/>
        <v>0</v>
      </c>
      <c r="J1874" t="s">
        <v>1074</v>
      </c>
      <c r="K1874" s="5">
        <v>50</v>
      </c>
      <c r="L1874" t="str">
        <f>Table_DataFromNL[[#This Row],[PROFILECODE]]&amp;"-"&amp;Table_DataFromNL[[#This Row],[RULENAME]]</f>
        <v>CP224-NSP_ LAPSEDONOR_50_Twice</v>
      </c>
      <c r="M1874" t="e">
        <f t="shared" si="237"/>
        <v>#N/A</v>
      </c>
      <c r="N1874" t="e">
        <f t="shared" si="238"/>
        <v>#N/A</v>
      </c>
    </row>
    <row r="1875" spans="1:14" hidden="1" x14ac:dyDescent="0.45">
      <c r="A1875" t="str">
        <f t="shared" si="239"/>
        <v>CP224-NSP_LD_25_2X</v>
      </c>
      <c r="B1875" t="s">
        <v>582</v>
      </c>
      <c r="C1875" t="str">
        <f t="shared" si="232"/>
        <v>Hot Springs</v>
      </c>
      <c r="D1875" t="str">
        <f t="shared" si="233"/>
        <v>Y</v>
      </c>
      <c r="E1875" t="s">
        <v>1162</v>
      </c>
      <c r="F1875" t="str">
        <f t="shared" si="234"/>
        <v>NSP_LD_25_2X</v>
      </c>
      <c r="G1875">
        <f t="shared" si="235"/>
        <v>0</v>
      </c>
      <c r="H1875" t="s">
        <v>1092</v>
      </c>
      <c r="I1875">
        <f t="shared" si="236"/>
        <v>0</v>
      </c>
      <c r="J1875" t="s">
        <v>1074</v>
      </c>
      <c r="K1875" s="5">
        <v>25</v>
      </c>
      <c r="L1875" t="str">
        <f>Table_DataFromNL[[#This Row],[PROFILECODE]]&amp;"-"&amp;Table_DataFromNL[[#This Row],[RULENAME]]</f>
        <v>CP224-NSP_LD_25_2X</v>
      </c>
      <c r="M1875" t="e">
        <f t="shared" si="237"/>
        <v>#N/A</v>
      </c>
      <c r="N1875" t="e">
        <f t="shared" si="238"/>
        <v>#N/A</v>
      </c>
    </row>
    <row r="1876" spans="1:14" hidden="1" x14ac:dyDescent="0.45">
      <c r="A1876" t="str">
        <f t="shared" si="239"/>
        <v>CP224-NSP_LD_50_1X</v>
      </c>
      <c r="B1876" t="s">
        <v>582</v>
      </c>
      <c r="C1876" t="str">
        <f t="shared" si="232"/>
        <v>Hot Springs</v>
      </c>
      <c r="D1876" t="str">
        <f t="shared" si="233"/>
        <v>Y</v>
      </c>
      <c r="E1876" t="s">
        <v>1162</v>
      </c>
      <c r="F1876" t="str">
        <f t="shared" si="234"/>
        <v>NSP_LD_50_1X</v>
      </c>
      <c r="G1876">
        <f t="shared" si="235"/>
        <v>0</v>
      </c>
      <c r="H1876" t="s">
        <v>1093</v>
      </c>
      <c r="I1876">
        <f t="shared" si="236"/>
        <v>0</v>
      </c>
      <c r="J1876" t="s">
        <v>1074</v>
      </c>
      <c r="K1876" s="5">
        <v>50</v>
      </c>
      <c r="L1876" t="str">
        <f>Table_DataFromNL[[#This Row],[PROFILECODE]]&amp;"-"&amp;Table_DataFromNL[[#This Row],[RULENAME]]</f>
        <v>CP224-NSP_LD_50_1X</v>
      </c>
      <c r="M1876" t="e">
        <f t="shared" si="237"/>
        <v>#N/A</v>
      </c>
      <c r="N1876" t="e">
        <f t="shared" si="238"/>
        <v>#N/A</v>
      </c>
    </row>
    <row r="1877" spans="1:14" hidden="1" x14ac:dyDescent="0.45">
      <c r="A1877" t="str">
        <f t="shared" si="239"/>
        <v>CP224-NSP_ORPHAN_100_once</v>
      </c>
      <c r="B1877" t="s">
        <v>582</v>
      </c>
      <c r="C1877" t="str">
        <f t="shared" si="232"/>
        <v>Hot Springs</v>
      </c>
      <c r="D1877" t="str">
        <f t="shared" si="233"/>
        <v>Y</v>
      </c>
      <c r="E1877" t="s">
        <v>1162</v>
      </c>
      <c r="F1877" t="str">
        <f t="shared" si="234"/>
        <v>NSP_ORPHAN_100_once</v>
      </c>
      <c r="G1877">
        <f t="shared" si="235"/>
        <v>0</v>
      </c>
      <c r="H1877" t="s">
        <v>1094</v>
      </c>
      <c r="I1877">
        <f t="shared" si="236"/>
        <v>0</v>
      </c>
      <c r="J1877" t="s">
        <v>1074</v>
      </c>
      <c r="K1877" s="5">
        <v>100</v>
      </c>
      <c r="L1877" t="str">
        <f>Table_DataFromNL[[#This Row],[PROFILECODE]]&amp;"-"&amp;Table_DataFromNL[[#This Row],[RULENAME]]</f>
        <v>CP224-NSP_ORPHAN_100_once</v>
      </c>
      <c r="M1877" t="e">
        <f t="shared" si="237"/>
        <v>#N/A</v>
      </c>
      <c r="N1877" t="e">
        <f t="shared" si="238"/>
        <v>#N/A</v>
      </c>
    </row>
    <row r="1878" spans="1:14" hidden="1" x14ac:dyDescent="0.45">
      <c r="A1878" t="str">
        <f t="shared" si="239"/>
        <v>CP224-RSV WEEKLY BONUS 10</v>
      </c>
      <c r="B1878" t="s">
        <v>582</v>
      </c>
      <c r="C1878" t="str">
        <f t="shared" si="232"/>
        <v>Hot Springs</v>
      </c>
      <c r="D1878" t="str">
        <f t="shared" si="233"/>
        <v>Y</v>
      </c>
      <c r="E1878" t="s">
        <v>1162</v>
      </c>
      <c r="F1878" t="str">
        <f t="shared" si="234"/>
        <v>RSV WEEKLY BONUS 10</v>
      </c>
      <c r="G1878">
        <f t="shared" si="235"/>
        <v>0</v>
      </c>
      <c r="H1878" t="s">
        <v>1095</v>
      </c>
      <c r="I1878">
        <f t="shared" si="236"/>
        <v>0</v>
      </c>
      <c r="J1878" t="s">
        <v>1074</v>
      </c>
      <c r="K1878" s="5">
        <v>10</v>
      </c>
      <c r="L1878" t="str">
        <f>Table_DataFromNL[[#This Row],[PROFILECODE]]&amp;"-"&amp;Table_DataFromNL[[#This Row],[RULENAME]]</f>
        <v>CP224-RSV WEEKLY BONUS 10</v>
      </c>
      <c r="M1878" t="e">
        <f t="shared" si="237"/>
        <v>#N/A</v>
      </c>
      <c r="N1878" t="e">
        <f t="shared" si="238"/>
        <v>#N/A</v>
      </c>
    </row>
    <row r="1879" spans="1:14" hidden="1" x14ac:dyDescent="0.45">
      <c r="A1879" t="str">
        <f t="shared" si="239"/>
        <v>CP224-Referral - Vaccinia</v>
      </c>
      <c r="B1879" t="s">
        <v>582</v>
      </c>
      <c r="C1879" t="str">
        <f t="shared" si="232"/>
        <v>Hot Springs</v>
      </c>
      <c r="D1879" t="str">
        <f t="shared" si="233"/>
        <v>Y</v>
      </c>
      <c r="E1879" t="s">
        <v>1162</v>
      </c>
      <c r="F1879" t="str">
        <f t="shared" si="234"/>
        <v>Referral - Vaccinia</v>
      </c>
      <c r="G1879">
        <f t="shared" si="235"/>
        <v>0</v>
      </c>
      <c r="H1879" t="s">
        <v>1135</v>
      </c>
      <c r="I1879">
        <f t="shared" si="236"/>
        <v>0</v>
      </c>
      <c r="J1879" t="s">
        <v>1074</v>
      </c>
      <c r="K1879" s="5">
        <v>200</v>
      </c>
      <c r="L1879" t="str">
        <f>Table_DataFromNL[[#This Row],[PROFILECODE]]&amp;"-"&amp;Table_DataFromNL[[#This Row],[RULENAME]]</f>
        <v>CP224-Referral - Vaccinia</v>
      </c>
      <c r="M1879" t="e">
        <f t="shared" si="237"/>
        <v>#N/A</v>
      </c>
      <c r="N1879" t="e">
        <f t="shared" si="238"/>
        <v>#N/A</v>
      </c>
    </row>
    <row r="1880" spans="1:14" hidden="1" x14ac:dyDescent="0.45">
      <c r="A1880" t="str">
        <f t="shared" si="239"/>
        <v>CP224-Restick</v>
      </c>
      <c r="B1880" t="s">
        <v>582</v>
      </c>
      <c r="C1880" t="str">
        <f t="shared" si="232"/>
        <v>Hot Springs</v>
      </c>
      <c r="D1880" t="str">
        <f t="shared" si="233"/>
        <v>Y</v>
      </c>
      <c r="E1880" t="s">
        <v>1162</v>
      </c>
      <c r="F1880" t="str">
        <f t="shared" si="234"/>
        <v>Restick</v>
      </c>
      <c r="G1880">
        <f t="shared" si="235"/>
        <v>0</v>
      </c>
      <c r="H1880" t="s">
        <v>1096</v>
      </c>
      <c r="I1880">
        <f t="shared" si="236"/>
        <v>0</v>
      </c>
      <c r="J1880" t="s">
        <v>1074</v>
      </c>
      <c r="K1880" s="5">
        <v>5</v>
      </c>
      <c r="L1880" t="str">
        <f>Table_DataFromNL[[#This Row],[PROFILECODE]]&amp;"-"&amp;Table_DataFromNL[[#This Row],[RULENAME]]</f>
        <v>CP224-Restick</v>
      </c>
      <c r="M1880" t="e">
        <f t="shared" si="237"/>
        <v>#N/A</v>
      </c>
      <c r="N1880" t="e">
        <f t="shared" si="238"/>
        <v>#N/A</v>
      </c>
    </row>
    <row r="1881" spans="1:14" hidden="1" x14ac:dyDescent="0.45">
      <c r="A1881" t="str">
        <f t="shared" si="239"/>
        <v>CP224-SCRATCH_1000_USD</v>
      </c>
      <c r="B1881" t="s">
        <v>582</v>
      </c>
      <c r="C1881" t="str">
        <f t="shared" si="232"/>
        <v>Hot Springs</v>
      </c>
      <c r="D1881" t="str">
        <f t="shared" si="233"/>
        <v>Y</v>
      </c>
      <c r="E1881" t="s">
        <v>1162</v>
      </c>
      <c r="F1881" t="str">
        <f t="shared" si="234"/>
        <v>SCRATCH_1000_USD</v>
      </c>
      <c r="G1881">
        <f t="shared" si="235"/>
        <v>0</v>
      </c>
      <c r="H1881" t="s">
        <v>1097</v>
      </c>
      <c r="I1881">
        <f t="shared" si="236"/>
        <v>0</v>
      </c>
      <c r="J1881" t="s">
        <v>1074</v>
      </c>
      <c r="K1881" s="5">
        <v>1000</v>
      </c>
      <c r="L1881" t="str">
        <f>Table_DataFromNL[[#This Row],[PROFILECODE]]&amp;"-"&amp;Table_DataFromNL[[#This Row],[RULENAME]]</f>
        <v>CP224-SCRATCH_1000_USD</v>
      </c>
      <c r="M1881" t="e">
        <f t="shared" si="237"/>
        <v>#N/A</v>
      </c>
      <c r="N1881" t="e">
        <f t="shared" si="238"/>
        <v>#N/A</v>
      </c>
    </row>
    <row r="1882" spans="1:14" hidden="1" x14ac:dyDescent="0.45">
      <c r="A1882" t="str">
        <f t="shared" si="239"/>
        <v>CP224-SCRATCH_100_USD</v>
      </c>
      <c r="B1882" t="s">
        <v>582</v>
      </c>
      <c r="C1882" t="str">
        <f t="shared" si="232"/>
        <v>Hot Springs</v>
      </c>
      <c r="D1882" t="str">
        <f t="shared" si="233"/>
        <v>Y</v>
      </c>
      <c r="E1882" t="s">
        <v>1162</v>
      </c>
      <c r="F1882" t="str">
        <f t="shared" si="234"/>
        <v>SCRATCH_100_USD</v>
      </c>
      <c r="G1882">
        <f t="shared" si="235"/>
        <v>0</v>
      </c>
      <c r="H1882" t="s">
        <v>1098</v>
      </c>
      <c r="I1882">
        <f t="shared" si="236"/>
        <v>0</v>
      </c>
      <c r="J1882" t="s">
        <v>1074</v>
      </c>
      <c r="K1882" s="5">
        <v>100</v>
      </c>
      <c r="L1882" t="str">
        <f>Table_DataFromNL[[#This Row],[PROFILECODE]]&amp;"-"&amp;Table_DataFromNL[[#This Row],[RULENAME]]</f>
        <v>CP224-SCRATCH_100_USD</v>
      </c>
      <c r="M1882" t="e">
        <f t="shared" si="237"/>
        <v>#N/A</v>
      </c>
      <c r="N1882" t="e">
        <f t="shared" si="238"/>
        <v>#N/A</v>
      </c>
    </row>
    <row r="1883" spans="1:14" hidden="1" x14ac:dyDescent="0.45">
      <c r="A1883" t="str">
        <f t="shared" si="239"/>
        <v>CP224-SCRATCH_10_USD</v>
      </c>
      <c r="B1883" t="s">
        <v>582</v>
      </c>
      <c r="C1883" t="str">
        <f t="shared" si="232"/>
        <v>Hot Springs</v>
      </c>
      <c r="D1883" t="str">
        <f t="shared" si="233"/>
        <v>Y</v>
      </c>
      <c r="E1883" t="s">
        <v>1162</v>
      </c>
      <c r="F1883" t="str">
        <f t="shared" si="234"/>
        <v>SCRATCH_10_USD</v>
      </c>
      <c r="G1883">
        <f t="shared" si="235"/>
        <v>0</v>
      </c>
      <c r="H1883" t="s">
        <v>1099</v>
      </c>
      <c r="I1883">
        <f t="shared" si="236"/>
        <v>0</v>
      </c>
      <c r="J1883" t="s">
        <v>1074</v>
      </c>
      <c r="K1883" s="5">
        <v>10</v>
      </c>
      <c r="L1883" t="str">
        <f>Table_DataFromNL[[#This Row],[PROFILECODE]]&amp;"-"&amp;Table_DataFromNL[[#This Row],[RULENAME]]</f>
        <v>CP224-SCRATCH_10_USD</v>
      </c>
      <c r="M1883" t="e">
        <f t="shared" si="237"/>
        <v>#N/A</v>
      </c>
      <c r="N1883" t="e">
        <f t="shared" si="238"/>
        <v>#N/A</v>
      </c>
    </row>
    <row r="1884" spans="1:14" hidden="1" x14ac:dyDescent="0.45">
      <c r="A1884" t="str">
        <f t="shared" si="239"/>
        <v>CP224-SCRATCH_20_USD</v>
      </c>
      <c r="B1884" t="s">
        <v>582</v>
      </c>
      <c r="C1884" t="str">
        <f t="shared" si="232"/>
        <v>Hot Springs</v>
      </c>
      <c r="D1884" t="str">
        <f t="shared" si="233"/>
        <v>Y</v>
      </c>
      <c r="E1884" t="s">
        <v>1162</v>
      </c>
      <c r="F1884" t="str">
        <f t="shared" si="234"/>
        <v>SCRATCH_20_USD</v>
      </c>
      <c r="G1884">
        <f t="shared" si="235"/>
        <v>0</v>
      </c>
      <c r="H1884" t="s">
        <v>1100</v>
      </c>
      <c r="I1884">
        <f t="shared" si="236"/>
        <v>0</v>
      </c>
      <c r="J1884" t="s">
        <v>1074</v>
      </c>
      <c r="K1884" s="5">
        <v>20</v>
      </c>
      <c r="L1884" t="str">
        <f>Table_DataFromNL[[#This Row],[PROFILECODE]]&amp;"-"&amp;Table_DataFromNL[[#This Row],[RULENAME]]</f>
        <v>CP224-SCRATCH_20_USD</v>
      </c>
      <c r="M1884" t="e">
        <f t="shared" si="237"/>
        <v>#N/A</v>
      </c>
      <c r="N1884" t="e">
        <f t="shared" si="238"/>
        <v>#N/A</v>
      </c>
    </row>
    <row r="1885" spans="1:14" hidden="1" x14ac:dyDescent="0.45">
      <c r="A1885" t="str">
        <f t="shared" si="239"/>
        <v>CP224-SCRATCH_25_USD</v>
      </c>
      <c r="B1885" t="s">
        <v>582</v>
      </c>
      <c r="C1885" t="str">
        <f t="shared" si="232"/>
        <v>Hot Springs</v>
      </c>
      <c r="D1885" t="str">
        <f t="shared" si="233"/>
        <v>Y</v>
      </c>
      <c r="E1885" t="s">
        <v>1162</v>
      </c>
      <c r="F1885" t="str">
        <f t="shared" si="234"/>
        <v>SCRATCH_25_USD</v>
      </c>
      <c r="G1885">
        <f t="shared" si="235"/>
        <v>0</v>
      </c>
      <c r="H1885" t="s">
        <v>1101</v>
      </c>
      <c r="I1885">
        <f t="shared" si="236"/>
        <v>0</v>
      </c>
      <c r="J1885" t="s">
        <v>1074</v>
      </c>
      <c r="K1885" s="5">
        <v>25</v>
      </c>
      <c r="L1885" t="str">
        <f>Table_DataFromNL[[#This Row],[PROFILECODE]]&amp;"-"&amp;Table_DataFromNL[[#This Row],[RULENAME]]</f>
        <v>CP224-SCRATCH_25_USD</v>
      </c>
      <c r="M1885" t="e">
        <f t="shared" si="237"/>
        <v>#N/A</v>
      </c>
      <c r="N1885" t="e">
        <f t="shared" si="238"/>
        <v>#N/A</v>
      </c>
    </row>
    <row r="1886" spans="1:14" hidden="1" x14ac:dyDescent="0.45">
      <c r="A1886" t="str">
        <f t="shared" si="239"/>
        <v>CP224-SCRATCH_50_USD</v>
      </c>
      <c r="B1886" t="s">
        <v>582</v>
      </c>
      <c r="C1886" t="str">
        <f t="shared" si="232"/>
        <v>Hot Springs</v>
      </c>
      <c r="D1886" t="str">
        <f t="shared" si="233"/>
        <v>Y</v>
      </c>
      <c r="E1886" t="s">
        <v>1162</v>
      </c>
      <c r="F1886" t="str">
        <f t="shared" si="234"/>
        <v>SCRATCH_50_USD</v>
      </c>
      <c r="G1886">
        <f t="shared" si="235"/>
        <v>0</v>
      </c>
      <c r="H1886" t="s">
        <v>1102</v>
      </c>
      <c r="I1886">
        <f t="shared" si="236"/>
        <v>0</v>
      </c>
      <c r="J1886" t="s">
        <v>1074</v>
      </c>
      <c r="K1886" s="5">
        <v>50</v>
      </c>
      <c r="L1886" t="str">
        <f>Table_DataFromNL[[#This Row],[PROFILECODE]]&amp;"-"&amp;Table_DataFromNL[[#This Row],[RULENAME]]</f>
        <v>CP224-SCRATCH_50_USD</v>
      </c>
      <c r="M1886" t="e">
        <f t="shared" si="237"/>
        <v>#N/A</v>
      </c>
      <c r="N1886" t="e">
        <f t="shared" si="238"/>
        <v>#N/A</v>
      </c>
    </row>
    <row r="1887" spans="1:14" hidden="1" x14ac:dyDescent="0.45">
      <c r="A1887" t="str">
        <f t="shared" si="239"/>
        <v>CP224-SCRATCH_5_USD</v>
      </c>
      <c r="B1887" t="s">
        <v>582</v>
      </c>
      <c r="C1887" t="str">
        <f t="shared" si="232"/>
        <v>Hot Springs</v>
      </c>
      <c r="D1887" t="str">
        <f t="shared" si="233"/>
        <v>Y</v>
      </c>
      <c r="E1887" t="s">
        <v>1162</v>
      </c>
      <c r="F1887" t="str">
        <f t="shared" si="234"/>
        <v>SCRATCH_5_USD</v>
      </c>
      <c r="G1887">
        <f t="shared" si="235"/>
        <v>0</v>
      </c>
      <c r="H1887" t="s">
        <v>1103</v>
      </c>
      <c r="I1887">
        <f t="shared" si="236"/>
        <v>0</v>
      </c>
      <c r="J1887" t="s">
        <v>1074</v>
      </c>
      <c r="K1887" s="5">
        <v>5</v>
      </c>
      <c r="L1887" t="str">
        <f>Table_DataFromNL[[#This Row],[PROFILECODE]]&amp;"-"&amp;Table_DataFromNL[[#This Row],[RULENAME]]</f>
        <v>CP224-SCRATCH_5_USD</v>
      </c>
      <c r="M1887" t="e">
        <f t="shared" si="237"/>
        <v>#N/A</v>
      </c>
      <c r="N1887" t="e">
        <f t="shared" si="238"/>
        <v>#N/A</v>
      </c>
    </row>
    <row r="1888" spans="1:14" hidden="1" x14ac:dyDescent="0.45">
      <c r="A1888" t="str">
        <f t="shared" si="239"/>
        <v>CP224-SLOW_TEXT_5</v>
      </c>
      <c r="B1888" t="s">
        <v>582</v>
      </c>
      <c r="C1888" t="str">
        <f t="shared" si="232"/>
        <v>Hot Springs</v>
      </c>
      <c r="D1888" t="str">
        <f t="shared" si="233"/>
        <v>Y</v>
      </c>
      <c r="E1888" t="s">
        <v>1162</v>
      </c>
      <c r="F1888" t="str">
        <f t="shared" si="234"/>
        <v>SLOW_TEXT_5</v>
      </c>
      <c r="G1888">
        <f t="shared" si="235"/>
        <v>0</v>
      </c>
      <c r="H1888" t="s">
        <v>1104</v>
      </c>
      <c r="I1888">
        <f t="shared" si="236"/>
        <v>0</v>
      </c>
      <c r="J1888" t="s">
        <v>1074</v>
      </c>
      <c r="K1888" s="5">
        <v>5</v>
      </c>
      <c r="L1888" t="str">
        <f>Table_DataFromNL[[#This Row],[PROFILECODE]]&amp;"-"&amp;Table_DataFromNL[[#This Row],[RULENAME]]</f>
        <v>CP224-SLOW_TEXT_5</v>
      </c>
      <c r="M1888" t="e">
        <f t="shared" si="237"/>
        <v>#N/A</v>
      </c>
      <c r="N1888" t="e">
        <f t="shared" si="238"/>
        <v>#N/A</v>
      </c>
    </row>
    <row r="1889" spans="1:14" hidden="1" x14ac:dyDescent="0.45">
      <c r="A1889" t="str">
        <f t="shared" si="239"/>
        <v>CP224-SPECIAL_ x9_25 _ONCE</v>
      </c>
      <c r="B1889" t="s">
        <v>582</v>
      </c>
      <c r="C1889" t="str">
        <f t="shared" si="232"/>
        <v>Hot Springs</v>
      </c>
      <c r="D1889" t="str">
        <f t="shared" si="233"/>
        <v>Y</v>
      </c>
      <c r="E1889" t="s">
        <v>1162</v>
      </c>
      <c r="F1889" t="str">
        <f t="shared" si="234"/>
        <v>SPECIAL_ x9_25 _ONCE</v>
      </c>
      <c r="G1889">
        <f t="shared" si="235"/>
        <v>0</v>
      </c>
      <c r="H1889" t="s">
        <v>1105</v>
      </c>
      <c r="I1889">
        <f t="shared" si="236"/>
        <v>0</v>
      </c>
      <c r="J1889" t="s">
        <v>1074</v>
      </c>
      <c r="K1889" s="5">
        <v>25</v>
      </c>
      <c r="L1889" t="str">
        <f>Table_DataFromNL[[#This Row],[PROFILECODE]]&amp;"-"&amp;Table_DataFromNL[[#This Row],[RULENAME]]</f>
        <v>CP224-SPECIAL_ x9_25 _ONCE</v>
      </c>
      <c r="M1889" t="e">
        <f t="shared" si="237"/>
        <v>#N/A</v>
      </c>
      <c r="N1889" t="e">
        <f t="shared" si="238"/>
        <v>#N/A</v>
      </c>
    </row>
    <row r="1890" spans="1:14" hidden="1" x14ac:dyDescent="0.45">
      <c r="A1890" t="str">
        <f t="shared" si="239"/>
        <v>CP224-SPECIAL_BONUS_40USD</v>
      </c>
      <c r="B1890" t="s">
        <v>582</v>
      </c>
      <c r="C1890" t="str">
        <f t="shared" si="232"/>
        <v>Hot Springs</v>
      </c>
      <c r="D1890" t="str">
        <f t="shared" si="233"/>
        <v>Y</v>
      </c>
      <c r="E1890" t="s">
        <v>1162</v>
      </c>
      <c r="F1890" t="str">
        <f t="shared" si="234"/>
        <v>SPECIAL_BONUS_40USD</v>
      </c>
      <c r="G1890">
        <f t="shared" si="235"/>
        <v>0</v>
      </c>
      <c r="H1890" t="s">
        <v>1106</v>
      </c>
      <c r="I1890">
        <f t="shared" si="236"/>
        <v>0</v>
      </c>
      <c r="J1890" t="s">
        <v>1074</v>
      </c>
      <c r="K1890" s="5">
        <v>40</v>
      </c>
      <c r="L1890" t="str">
        <f>Table_DataFromNL[[#This Row],[PROFILECODE]]&amp;"-"&amp;Table_DataFromNL[[#This Row],[RULENAME]]</f>
        <v>CP224-SPECIAL_BONUS_40USD</v>
      </c>
      <c r="M1890" t="e">
        <f t="shared" si="237"/>
        <v>#N/A</v>
      </c>
      <c r="N1890" t="e">
        <f t="shared" si="238"/>
        <v>#N/A</v>
      </c>
    </row>
    <row r="1891" spans="1:14" hidden="1" x14ac:dyDescent="0.45">
      <c r="A1891" t="str">
        <f t="shared" si="239"/>
        <v>CP224-SPECIAL_x6_x7_15 _TWICE</v>
      </c>
      <c r="B1891" t="s">
        <v>582</v>
      </c>
      <c r="C1891" t="str">
        <f t="shared" si="232"/>
        <v>Hot Springs</v>
      </c>
      <c r="D1891" t="str">
        <f t="shared" si="233"/>
        <v>Y</v>
      </c>
      <c r="E1891" t="s">
        <v>1162</v>
      </c>
      <c r="F1891" t="str">
        <f t="shared" si="234"/>
        <v>SPECIAL_x6_x7_15 _TWICE</v>
      </c>
      <c r="G1891">
        <f t="shared" si="235"/>
        <v>0</v>
      </c>
      <c r="H1891" t="s">
        <v>1107</v>
      </c>
      <c r="I1891">
        <f t="shared" si="236"/>
        <v>0</v>
      </c>
      <c r="J1891" t="s">
        <v>1074</v>
      </c>
      <c r="K1891" s="5">
        <v>15</v>
      </c>
      <c r="L1891" t="str">
        <f>Table_DataFromNL[[#This Row],[PROFILECODE]]&amp;"-"&amp;Table_DataFromNL[[#This Row],[RULENAME]]</f>
        <v>CP224-SPECIAL_x6_x7_15 _TWICE</v>
      </c>
      <c r="M1891" t="e">
        <f t="shared" si="237"/>
        <v>#N/A</v>
      </c>
      <c r="N1891" t="e">
        <f t="shared" si="238"/>
        <v>#N/A</v>
      </c>
    </row>
    <row r="1892" spans="1:14" hidden="1" x14ac:dyDescent="0.45">
      <c r="A1892" t="str">
        <f t="shared" si="239"/>
        <v>CP224-SPECIAL_x8_x9_20 _TWICE</v>
      </c>
      <c r="B1892" t="s">
        <v>582</v>
      </c>
      <c r="C1892" t="str">
        <f t="shared" si="232"/>
        <v>Hot Springs</v>
      </c>
      <c r="D1892" t="str">
        <f t="shared" si="233"/>
        <v>Y</v>
      </c>
      <c r="E1892" t="s">
        <v>1162</v>
      </c>
      <c r="F1892" t="str">
        <f t="shared" si="234"/>
        <v>SPECIAL_x8_x9_20 _TWICE</v>
      </c>
      <c r="G1892">
        <f t="shared" si="235"/>
        <v>0</v>
      </c>
      <c r="H1892" t="s">
        <v>1108</v>
      </c>
      <c r="I1892">
        <f t="shared" si="236"/>
        <v>0</v>
      </c>
      <c r="J1892" t="s">
        <v>1074</v>
      </c>
      <c r="K1892" s="5">
        <v>20</v>
      </c>
      <c r="L1892" t="str">
        <f>Table_DataFromNL[[#This Row],[PROFILECODE]]&amp;"-"&amp;Table_DataFromNL[[#This Row],[RULENAME]]</f>
        <v>CP224-SPECIAL_x8_x9_20 _TWICE</v>
      </c>
      <c r="M1892" t="e">
        <f t="shared" si="237"/>
        <v>#N/A</v>
      </c>
      <c r="N1892" t="e">
        <f t="shared" si="238"/>
        <v>#N/A</v>
      </c>
    </row>
    <row r="1893" spans="1:14" hidden="1" x14ac:dyDescent="0.45">
      <c r="A1893" t="str">
        <f t="shared" si="239"/>
        <v>CP224-Sample Only</v>
      </c>
      <c r="B1893" t="s">
        <v>582</v>
      </c>
      <c r="C1893" t="str">
        <f t="shared" si="232"/>
        <v>Hot Springs</v>
      </c>
      <c r="D1893" t="str">
        <f t="shared" si="233"/>
        <v>Y</v>
      </c>
      <c r="E1893" t="s">
        <v>1162</v>
      </c>
      <c r="F1893" t="str">
        <f t="shared" si="234"/>
        <v>Sample Only</v>
      </c>
      <c r="G1893">
        <f t="shared" si="235"/>
        <v>0</v>
      </c>
      <c r="H1893" t="s">
        <v>1109</v>
      </c>
      <c r="I1893">
        <f t="shared" si="236"/>
        <v>0</v>
      </c>
      <c r="J1893" t="s">
        <v>1074</v>
      </c>
      <c r="K1893" s="5">
        <v>10</v>
      </c>
      <c r="L1893" t="str">
        <f>Table_DataFromNL[[#This Row],[PROFILECODE]]&amp;"-"&amp;Table_DataFromNL[[#This Row],[RULENAME]]</f>
        <v>CP224-Sample Only</v>
      </c>
      <c r="M1893" t="e">
        <f t="shared" si="237"/>
        <v>#N/A</v>
      </c>
      <c r="N1893" t="e">
        <f t="shared" si="238"/>
        <v>#N/A</v>
      </c>
    </row>
    <row r="1894" spans="1:14" hidden="1" x14ac:dyDescent="0.45">
      <c r="A1894" t="str">
        <f t="shared" si="239"/>
        <v>CP224-Unit Below 250 mL</v>
      </c>
      <c r="B1894" t="s">
        <v>582</v>
      </c>
      <c r="C1894" t="str">
        <f t="shared" si="232"/>
        <v>Hot Springs</v>
      </c>
      <c r="D1894" t="str">
        <f t="shared" si="233"/>
        <v>Y</v>
      </c>
      <c r="E1894" t="s">
        <v>1162</v>
      </c>
      <c r="F1894" t="str">
        <f t="shared" si="234"/>
        <v>Unit Below 250 mL</v>
      </c>
      <c r="G1894">
        <f t="shared" si="235"/>
        <v>0</v>
      </c>
      <c r="H1894" t="s">
        <v>1110</v>
      </c>
      <c r="I1894">
        <f t="shared" si="236"/>
        <v>0</v>
      </c>
      <c r="J1894" t="s">
        <v>1074</v>
      </c>
      <c r="K1894" s="5">
        <v>5</v>
      </c>
      <c r="L1894" t="str">
        <f>Table_DataFromNL[[#This Row],[PROFILECODE]]&amp;"-"&amp;Table_DataFromNL[[#This Row],[RULENAME]]</f>
        <v>CP224-Unit Below 250 mL</v>
      </c>
      <c r="M1894" t="e">
        <f t="shared" si="237"/>
        <v>#N/A</v>
      </c>
      <c r="N1894" t="e">
        <f t="shared" si="238"/>
        <v>#N/A</v>
      </c>
    </row>
    <row r="1895" spans="1:14" hidden="1" x14ac:dyDescent="0.45">
      <c r="A1895" t="str">
        <f t="shared" si="239"/>
        <v>CP224-Unit above 250 mL/underdraw</v>
      </c>
      <c r="B1895" t="s">
        <v>582</v>
      </c>
      <c r="C1895" t="str">
        <f t="shared" si="232"/>
        <v>Hot Springs</v>
      </c>
      <c r="D1895" t="str">
        <f t="shared" si="233"/>
        <v>Y</v>
      </c>
      <c r="E1895" t="s">
        <v>1162</v>
      </c>
      <c r="F1895" t="str">
        <f t="shared" si="234"/>
        <v>Unit above 250 mL/underdraw</v>
      </c>
      <c r="G1895">
        <f t="shared" si="235"/>
        <v>0</v>
      </c>
      <c r="H1895" t="s">
        <v>1111</v>
      </c>
      <c r="I1895">
        <f t="shared" si="236"/>
        <v>0</v>
      </c>
      <c r="J1895" t="s">
        <v>1074</v>
      </c>
      <c r="K1895" s="5">
        <v>10</v>
      </c>
      <c r="L1895" t="str">
        <f>Table_DataFromNL[[#This Row],[PROFILECODE]]&amp;"-"&amp;Table_DataFromNL[[#This Row],[RULENAME]]</f>
        <v>CP224-Unit above 250 mL/underdraw</v>
      </c>
      <c r="M1895" t="e">
        <f t="shared" si="237"/>
        <v>#N/A</v>
      </c>
      <c r="N1895" t="e">
        <f t="shared" si="238"/>
        <v>#N/A</v>
      </c>
    </row>
    <row r="1896" spans="1:14" hidden="1" x14ac:dyDescent="0.45">
      <c r="A1896" t="str">
        <f t="shared" si="239"/>
        <v>CP224-Vaccinia Immunization</v>
      </c>
      <c r="B1896" t="s">
        <v>582</v>
      </c>
      <c r="C1896" t="str">
        <f t="shared" si="232"/>
        <v>Hot Springs</v>
      </c>
      <c r="D1896" t="str">
        <f t="shared" si="233"/>
        <v>Y</v>
      </c>
      <c r="E1896" t="s">
        <v>1162</v>
      </c>
      <c r="F1896" t="str">
        <f t="shared" si="234"/>
        <v>Vaccinia Immunization</v>
      </c>
      <c r="G1896">
        <f t="shared" si="235"/>
        <v>0</v>
      </c>
      <c r="H1896" t="s">
        <v>1136</v>
      </c>
      <c r="I1896">
        <f t="shared" si="236"/>
        <v>0</v>
      </c>
      <c r="J1896" t="s">
        <v>1074</v>
      </c>
      <c r="K1896" s="5">
        <v>100</v>
      </c>
      <c r="L1896" t="str">
        <f>Table_DataFromNL[[#This Row],[PROFILECODE]]&amp;"-"&amp;Table_DataFromNL[[#This Row],[RULENAME]]</f>
        <v>CP224-Vaccinia Immunization</v>
      </c>
      <c r="M1896" t="e">
        <f t="shared" si="237"/>
        <v>#N/A</v>
      </c>
      <c r="N1896" t="e">
        <f t="shared" si="238"/>
        <v>#N/A</v>
      </c>
    </row>
    <row r="1897" spans="1:14" hidden="1" x14ac:dyDescent="0.45">
      <c r="A1897" t="str">
        <f t="shared" si="239"/>
        <v>CP224-RETURN - Buddy referral  -BONUS</v>
      </c>
      <c r="B1897" t="s">
        <v>582</v>
      </c>
      <c r="C1897" t="str">
        <f t="shared" si="232"/>
        <v>Hot Springs</v>
      </c>
      <c r="D1897" t="str">
        <f t="shared" si="233"/>
        <v>Y</v>
      </c>
      <c r="E1897" t="s">
        <v>1162</v>
      </c>
      <c r="F1897" t="str">
        <f t="shared" si="234"/>
        <v>RETURN - Buddy referral  -BONUS</v>
      </c>
      <c r="G1897" t="str">
        <f t="shared" si="235"/>
        <v>Marketing</v>
      </c>
      <c r="H1897" t="s">
        <v>73</v>
      </c>
      <c r="I1897">
        <f t="shared" si="236"/>
        <v>50</v>
      </c>
      <c r="J1897" t="s">
        <v>1112</v>
      </c>
      <c r="K1897" s="5">
        <v>50</v>
      </c>
      <c r="L1897" t="str">
        <f>Table_DataFromNL[[#This Row],[PROFILECODE]]&amp;"-"&amp;Table_DataFromNL[[#This Row],[RULENAME]]</f>
        <v>CP224-Referral</v>
      </c>
      <c r="M1897" t="str">
        <f t="shared" si="237"/>
        <v>CP224-RETURN - Buddy referral  -BONUS</v>
      </c>
      <c r="N1897" t="e">
        <f t="shared" si="238"/>
        <v>#N/A</v>
      </c>
    </row>
    <row r="1898" spans="1:14" hidden="1" x14ac:dyDescent="0.45">
      <c r="A1898" t="str">
        <f t="shared" si="239"/>
        <v>CP224-P Anthrax Standard</v>
      </c>
      <c r="B1898" t="s">
        <v>582</v>
      </c>
      <c r="C1898" t="str">
        <f t="shared" si="232"/>
        <v>Hot Springs</v>
      </c>
      <c r="D1898" t="str">
        <f t="shared" si="233"/>
        <v>Y</v>
      </c>
      <c r="E1898" t="s">
        <v>1162</v>
      </c>
      <c r="F1898" t="str">
        <f t="shared" si="234"/>
        <v>P Anthrax Standard</v>
      </c>
      <c r="G1898">
        <f t="shared" si="235"/>
        <v>0</v>
      </c>
      <c r="H1898" t="s">
        <v>998</v>
      </c>
      <c r="I1898">
        <f t="shared" si="236"/>
        <v>0</v>
      </c>
      <c r="J1898" t="s">
        <v>1113</v>
      </c>
      <c r="K1898" s="5">
        <v>100</v>
      </c>
      <c r="L1898" t="str">
        <f>Table_DataFromNL[[#This Row],[PROFILECODE]]&amp;"-"&amp;Table_DataFromNL[[#This Row],[RULENAME]]</f>
        <v>CP224-P Anthrax Standard</v>
      </c>
      <c r="M1898" t="str">
        <f t="shared" si="237"/>
        <v>CP224-P Anthrax Standard</v>
      </c>
      <c r="N1898" t="str">
        <f t="shared" si="238"/>
        <v>CP224-P Anthrax Standard</v>
      </c>
    </row>
    <row r="1899" spans="1:14" hidden="1" x14ac:dyDescent="0.45">
      <c r="A1899" t="str">
        <f t="shared" si="239"/>
        <v>CP224-P Anti-D Pre-Existing Standard</v>
      </c>
      <c r="B1899" t="s">
        <v>582</v>
      </c>
      <c r="C1899" t="str">
        <f t="shared" si="232"/>
        <v>Hot Springs</v>
      </c>
      <c r="D1899" t="str">
        <f t="shared" si="233"/>
        <v>Y</v>
      </c>
      <c r="E1899" t="s">
        <v>1162</v>
      </c>
      <c r="F1899" t="str">
        <f t="shared" si="234"/>
        <v>P Anti-D Pre-Existing Standard</v>
      </c>
      <c r="G1899" t="str">
        <f t="shared" si="235"/>
        <v>Specialty</v>
      </c>
      <c r="H1899" t="s">
        <v>946</v>
      </c>
      <c r="I1899" t="str">
        <f t="shared" si="236"/>
        <v>RETURN - 1st don of the week -STD</v>
      </c>
      <c r="J1899" t="s">
        <v>1113</v>
      </c>
      <c r="K1899" s="5">
        <v>70</v>
      </c>
      <c r="L1899" t="str">
        <f>Table_DataFromNL[[#This Row],[PROFILECODE]]&amp;"-"&amp;Table_DataFromNL[[#This Row],[RULENAME]]</f>
        <v>CP224-P Anti-D Pre-Existing Standard</v>
      </c>
      <c r="M1899" t="str">
        <f t="shared" si="237"/>
        <v>CP224-P Anti-D Pre-Existing Standard</v>
      </c>
      <c r="N1899" t="str">
        <f t="shared" si="238"/>
        <v>CP224-P Anti-D Pre-Existing Standard</v>
      </c>
    </row>
    <row r="1900" spans="1:14" hidden="1" x14ac:dyDescent="0.45">
      <c r="A1900" t="str">
        <f t="shared" si="239"/>
        <v>CP224-P Anti-D Standard</v>
      </c>
      <c r="B1900" t="s">
        <v>582</v>
      </c>
      <c r="C1900" t="str">
        <f t="shared" si="232"/>
        <v>Hot Springs</v>
      </c>
      <c r="D1900" t="str">
        <f t="shared" si="233"/>
        <v>Y</v>
      </c>
      <c r="E1900" t="s">
        <v>1162</v>
      </c>
      <c r="F1900" t="str">
        <f t="shared" si="234"/>
        <v>P Anti-D Standard</v>
      </c>
      <c r="G1900" t="str">
        <f t="shared" si="235"/>
        <v>Specialty</v>
      </c>
      <c r="H1900" t="s">
        <v>947</v>
      </c>
      <c r="I1900" t="str">
        <f t="shared" si="236"/>
        <v>RETURN - 1st don of the week -STD</v>
      </c>
      <c r="J1900" t="s">
        <v>1113</v>
      </c>
      <c r="K1900" s="5">
        <v>70</v>
      </c>
      <c r="L1900" t="str">
        <f>Table_DataFromNL[[#This Row],[PROFILECODE]]&amp;"-"&amp;Table_DataFromNL[[#This Row],[RULENAME]]</f>
        <v>CP224-P Anti-D Standard</v>
      </c>
      <c r="M1900" t="str">
        <f t="shared" si="237"/>
        <v>CP224-P Anti-D Standard</v>
      </c>
      <c r="N1900" t="str">
        <f t="shared" si="238"/>
        <v>CP224-P Anti-D Standard</v>
      </c>
    </row>
    <row r="1901" spans="1:14" hidden="1" x14ac:dyDescent="0.45">
      <c r="A1901" t="str">
        <f t="shared" si="239"/>
        <v>CP224-P Denovo Non-Injectable</v>
      </c>
      <c r="B1901" t="s">
        <v>582</v>
      </c>
      <c r="C1901" t="str">
        <f t="shared" si="232"/>
        <v>Hot Springs</v>
      </c>
      <c r="D1901" t="str">
        <f t="shared" si="233"/>
        <v>Y</v>
      </c>
      <c r="E1901" t="s">
        <v>1162</v>
      </c>
      <c r="F1901" t="str">
        <f t="shared" si="234"/>
        <v>P Denovo Non-Injectable</v>
      </c>
      <c r="G1901">
        <f t="shared" si="235"/>
        <v>0</v>
      </c>
      <c r="H1901" t="s">
        <v>949</v>
      </c>
      <c r="I1901">
        <f t="shared" si="236"/>
        <v>0</v>
      </c>
      <c r="J1901" t="s">
        <v>1113</v>
      </c>
      <c r="K1901" s="5">
        <v>50</v>
      </c>
      <c r="L1901" t="str">
        <f>Table_DataFromNL[[#This Row],[PROFILECODE]]&amp;"-"&amp;Table_DataFromNL[[#This Row],[RULENAME]]</f>
        <v>CP224-P Denovo Non-Injectable</v>
      </c>
      <c r="M1901" t="str">
        <f t="shared" si="237"/>
        <v>CP224-P Denovo Non-Injectable</v>
      </c>
      <c r="N1901" t="str">
        <f t="shared" si="238"/>
        <v>CP224-P Denovo Non-Injectable</v>
      </c>
    </row>
    <row r="1902" spans="1:14" hidden="1" x14ac:dyDescent="0.45">
      <c r="A1902" t="str">
        <f t="shared" si="239"/>
        <v>CP224-RETURN - 1st don of the week -STD</v>
      </c>
      <c r="B1902" t="s">
        <v>582</v>
      </c>
      <c r="C1902" t="str">
        <f t="shared" si="232"/>
        <v>Hot Springs</v>
      </c>
      <c r="D1902" t="str">
        <f t="shared" si="233"/>
        <v>Y</v>
      </c>
      <c r="E1902" t="s">
        <v>1162</v>
      </c>
      <c r="F1902" t="str">
        <f t="shared" si="234"/>
        <v>RETURN - 1st don of the week -STD</v>
      </c>
      <c r="G1902" t="str">
        <f t="shared" si="235"/>
        <v>Marketing</v>
      </c>
      <c r="H1902" t="s">
        <v>1114</v>
      </c>
      <c r="I1902">
        <f t="shared" si="236"/>
        <v>0</v>
      </c>
      <c r="J1902" t="s">
        <v>1113</v>
      </c>
      <c r="K1902" s="5">
        <v>50</v>
      </c>
      <c r="L1902" t="str">
        <f>Table_DataFromNL[[#This Row],[PROFILECODE]]&amp;"-"&amp;Table_DataFromNL[[#This Row],[RULENAME]]</f>
        <v>CP224-P NSP NONEU Standard</v>
      </c>
      <c r="M1902" t="str">
        <f t="shared" si="237"/>
        <v>CP224-RETURN - 1st don of the week -STD</v>
      </c>
      <c r="N1902" t="e">
        <f t="shared" si="238"/>
        <v>#N/A</v>
      </c>
    </row>
    <row r="1903" spans="1:14" hidden="1" x14ac:dyDescent="0.45">
      <c r="A1903" t="str">
        <f t="shared" si="239"/>
        <v>CP224-RETURN - 1st don of the week -STD</v>
      </c>
      <c r="B1903" t="s">
        <v>582</v>
      </c>
      <c r="C1903" t="str">
        <f t="shared" si="232"/>
        <v>Hot Springs</v>
      </c>
      <c r="D1903" t="str">
        <f t="shared" si="233"/>
        <v>Y</v>
      </c>
      <c r="E1903" t="s">
        <v>1162</v>
      </c>
      <c r="F1903" t="str">
        <f t="shared" si="234"/>
        <v>RETURN - 1st don of the week -STD</v>
      </c>
      <c r="G1903" t="str">
        <f t="shared" si="235"/>
        <v>Marketing</v>
      </c>
      <c r="H1903" t="s">
        <v>1115</v>
      </c>
      <c r="I1903">
        <f t="shared" si="236"/>
        <v>23</v>
      </c>
      <c r="J1903" t="s">
        <v>1113</v>
      </c>
      <c r="K1903" s="5">
        <v>50</v>
      </c>
      <c r="L1903" t="str">
        <f>Table_DataFromNL[[#This Row],[PROFILECODE]]&amp;"-"&amp;Table_DataFromNL[[#This Row],[RULENAME]]</f>
        <v>CP224-P NSP NS Standard</v>
      </c>
      <c r="M1903" t="str">
        <f t="shared" si="237"/>
        <v>CP224-RETURN - 1st don of the week -STD</v>
      </c>
      <c r="N1903" t="e">
        <f t="shared" si="238"/>
        <v>#N/A</v>
      </c>
    </row>
    <row r="1904" spans="1:14" hidden="1" x14ac:dyDescent="0.45">
      <c r="A1904" t="str">
        <f t="shared" si="239"/>
        <v>CP224-P Normal Source PL Standard</v>
      </c>
      <c r="B1904" t="s">
        <v>582</v>
      </c>
      <c r="C1904" t="str">
        <f t="shared" si="232"/>
        <v>Hot Springs</v>
      </c>
      <c r="D1904" t="str">
        <f t="shared" si="233"/>
        <v>Y</v>
      </c>
      <c r="E1904" t="s">
        <v>1162</v>
      </c>
      <c r="F1904" t="str">
        <f t="shared" si="234"/>
        <v>P Normal Source PL Standard</v>
      </c>
      <c r="G1904" t="str">
        <f t="shared" si="235"/>
        <v>Marketing</v>
      </c>
      <c r="H1904" t="s">
        <v>1033</v>
      </c>
      <c r="I1904">
        <f t="shared" si="236"/>
        <v>0</v>
      </c>
      <c r="J1904" t="s">
        <v>1113</v>
      </c>
      <c r="K1904" s="5">
        <v>50</v>
      </c>
      <c r="L1904" t="str">
        <f>Table_DataFromNL[[#This Row],[PROFILECODE]]&amp;"-"&amp;Table_DataFromNL[[#This Row],[RULENAME]]</f>
        <v>CP224-P Normal Source PL Standard</v>
      </c>
      <c r="M1904" t="e">
        <f t="shared" si="237"/>
        <v>#N/A</v>
      </c>
      <c r="N1904" t="e">
        <f t="shared" si="238"/>
        <v>#N/A</v>
      </c>
    </row>
    <row r="1905" spans="1:14" hidden="1" x14ac:dyDescent="0.45">
      <c r="A1905" t="str">
        <f t="shared" si="239"/>
        <v>CP224-P RSV Pre-Existing Standard</v>
      </c>
      <c r="B1905" t="s">
        <v>582</v>
      </c>
      <c r="C1905" t="str">
        <f t="shared" si="232"/>
        <v>Hot Springs</v>
      </c>
      <c r="D1905" t="str">
        <f t="shared" si="233"/>
        <v>Y</v>
      </c>
      <c r="E1905" t="s">
        <v>1162</v>
      </c>
      <c r="F1905" t="str">
        <f t="shared" si="234"/>
        <v>P RSV Pre-Existing Standard</v>
      </c>
      <c r="G1905" t="str">
        <f t="shared" si="235"/>
        <v>Specialty</v>
      </c>
      <c r="H1905" t="s">
        <v>955</v>
      </c>
      <c r="I1905" t="str">
        <f t="shared" si="236"/>
        <v>RETURN - 1st don of the week -STD</v>
      </c>
      <c r="J1905" t="s">
        <v>1113</v>
      </c>
      <c r="K1905" s="5">
        <v>50</v>
      </c>
      <c r="L1905" t="str">
        <f>Table_DataFromNL[[#This Row],[PROFILECODE]]&amp;"-"&amp;Table_DataFromNL[[#This Row],[RULENAME]]</f>
        <v>CP224-P RSV Pre-Existing Standard</v>
      </c>
      <c r="M1905" t="str">
        <f t="shared" si="237"/>
        <v>CP224-P RSV Pre-Existing Standard</v>
      </c>
      <c r="N1905" t="str">
        <f t="shared" si="238"/>
        <v>CP224-P RSV Pre-Existing Standard</v>
      </c>
    </row>
    <row r="1906" spans="1:14" hidden="1" x14ac:dyDescent="0.45">
      <c r="A1906" t="str">
        <f t="shared" si="239"/>
        <v>CP224-P Vaccinia Standard</v>
      </c>
      <c r="B1906" t="s">
        <v>582</v>
      </c>
      <c r="C1906" t="str">
        <f t="shared" si="232"/>
        <v>Hot Springs</v>
      </c>
      <c r="D1906" t="str">
        <f t="shared" si="233"/>
        <v>Y</v>
      </c>
      <c r="E1906" t="s">
        <v>1162</v>
      </c>
      <c r="F1906" t="str">
        <f t="shared" si="234"/>
        <v>P Vaccinia Standard</v>
      </c>
      <c r="G1906" t="str">
        <f t="shared" si="235"/>
        <v>Specialty</v>
      </c>
      <c r="H1906" t="s">
        <v>956</v>
      </c>
      <c r="I1906">
        <f t="shared" si="236"/>
        <v>0</v>
      </c>
      <c r="J1906" t="s">
        <v>1113</v>
      </c>
      <c r="K1906" s="5">
        <v>100</v>
      </c>
      <c r="L1906" t="str">
        <f>Table_DataFromNL[[#This Row],[PROFILECODE]]&amp;"-"&amp;Table_DataFromNL[[#This Row],[RULENAME]]</f>
        <v>CP224-P Vaccinia Standard</v>
      </c>
      <c r="M1906" t="str">
        <f t="shared" si="237"/>
        <v>CP224-P Vaccinia Standard</v>
      </c>
      <c r="N1906" t="str">
        <f t="shared" si="238"/>
        <v>CP224-P Vaccinia Standard</v>
      </c>
    </row>
    <row r="1907" spans="1:14" hidden="1" x14ac:dyDescent="0.45">
      <c r="A1907" t="str">
        <f t="shared" si="239"/>
        <v>CP224-PVZV Pre-Existing Standard</v>
      </c>
      <c r="B1907" t="s">
        <v>582</v>
      </c>
      <c r="C1907" t="str">
        <f t="shared" si="232"/>
        <v>Hot Springs</v>
      </c>
      <c r="D1907" t="str">
        <f t="shared" si="233"/>
        <v>Y</v>
      </c>
      <c r="E1907" t="s">
        <v>1162</v>
      </c>
      <c r="F1907" t="str">
        <f t="shared" si="234"/>
        <v>PVZV Pre-Existing Standard</v>
      </c>
      <c r="G1907" t="str">
        <f t="shared" si="235"/>
        <v>Specialty</v>
      </c>
      <c r="H1907" t="s">
        <v>972</v>
      </c>
      <c r="I1907" t="str">
        <f t="shared" si="236"/>
        <v>RETURN - 1st don of the week -STD</v>
      </c>
      <c r="J1907" t="s">
        <v>1113</v>
      </c>
      <c r="K1907" s="5">
        <v>65</v>
      </c>
      <c r="L1907" t="str">
        <f>Table_DataFromNL[[#This Row],[PROFILECODE]]&amp;"-"&amp;Table_DataFromNL[[#This Row],[RULENAME]]</f>
        <v>CP224-PVZV Pre-Existing Standard</v>
      </c>
      <c r="M1907" t="str">
        <f t="shared" si="237"/>
        <v>CP224-PVZV Pre-Existing Standard</v>
      </c>
      <c r="N1907" t="str">
        <f t="shared" si="238"/>
        <v>CP224-PVZV Pre-Existing Standard</v>
      </c>
    </row>
    <row r="1908" spans="1:14" hidden="1" x14ac:dyDescent="0.45">
      <c r="A1908" t="str">
        <f t="shared" si="239"/>
        <v>CP225-1st Responder-Medical</v>
      </c>
      <c r="B1908" t="s">
        <v>172</v>
      </c>
      <c r="C1908" t="str">
        <f t="shared" si="232"/>
        <v>Houston Aldine</v>
      </c>
      <c r="D1908" t="str">
        <f t="shared" si="233"/>
        <v>Y</v>
      </c>
      <c r="E1908" t="s">
        <v>1163</v>
      </c>
      <c r="F1908" t="str">
        <f t="shared" si="234"/>
        <v>1st Responder-Medical</v>
      </c>
      <c r="G1908">
        <f t="shared" si="235"/>
        <v>0</v>
      </c>
      <c r="H1908" t="s">
        <v>1053</v>
      </c>
      <c r="I1908">
        <f t="shared" si="236"/>
        <v>0</v>
      </c>
      <c r="J1908" t="s">
        <v>1054</v>
      </c>
      <c r="K1908" s="5">
        <v>5</v>
      </c>
      <c r="L1908" t="str">
        <f>Table_DataFromNL[[#This Row],[PROFILECODE]]&amp;"-"&amp;Table_DataFromNL[[#This Row],[RULENAME]]</f>
        <v>CP225-1st Responder-Medical</v>
      </c>
      <c r="M1908" t="e">
        <f t="shared" si="237"/>
        <v>#N/A</v>
      </c>
      <c r="N1908" t="e">
        <f t="shared" si="238"/>
        <v>#N/A</v>
      </c>
    </row>
    <row r="1909" spans="1:14" hidden="1" x14ac:dyDescent="0.45">
      <c r="A1909" t="str">
        <f t="shared" si="239"/>
        <v>CP225-2X Week P NORM KIG10-1</v>
      </c>
      <c r="B1909" t="s">
        <v>172</v>
      </c>
      <c r="C1909" t="str">
        <f t="shared" si="232"/>
        <v>Houston Aldine</v>
      </c>
      <c r="D1909" t="str">
        <f t="shared" si="233"/>
        <v>Y</v>
      </c>
      <c r="E1909" t="s">
        <v>1163</v>
      </c>
      <c r="F1909" t="str">
        <f t="shared" si="234"/>
        <v>2X Week P NORM KIG10-1</v>
      </c>
      <c r="G1909" t="str">
        <f t="shared" si="235"/>
        <v>Specialty</v>
      </c>
      <c r="H1909" t="s">
        <v>1005</v>
      </c>
      <c r="I1909" t="str">
        <f t="shared" si="236"/>
        <v>RETURN - 2nd don of the week -BONUS</v>
      </c>
      <c r="J1909" t="s">
        <v>1054</v>
      </c>
      <c r="K1909" s="5">
        <v>15</v>
      </c>
      <c r="L1909" t="str">
        <f>Table_DataFromNL[[#This Row],[PROFILECODE]]&amp;"-"&amp;Table_DataFromNL[[#This Row],[RULENAME]]</f>
        <v>CP225-2X Week P NORM KIG10-1</v>
      </c>
      <c r="M1909" t="e">
        <f t="shared" si="237"/>
        <v>#N/A</v>
      </c>
      <c r="N1909" t="e">
        <f t="shared" si="238"/>
        <v>#N/A</v>
      </c>
    </row>
    <row r="1910" spans="1:14" hidden="1" x14ac:dyDescent="0.45">
      <c r="A1910" t="str">
        <f t="shared" si="239"/>
        <v>CP225-2X Week P NORM KIG10_0</v>
      </c>
      <c r="B1910" t="s">
        <v>172</v>
      </c>
      <c r="C1910" t="str">
        <f t="shared" si="232"/>
        <v>Houston Aldine</v>
      </c>
      <c r="D1910" t="str">
        <f t="shared" si="233"/>
        <v>Y</v>
      </c>
      <c r="E1910" t="s">
        <v>1163</v>
      </c>
      <c r="F1910" t="str">
        <f t="shared" si="234"/>
        <v>2X Week P NORM KIG10_0</v>
      </c>
      <c r="G1910" t="str">
        <f t="shared" si="235"/>
        <v>Specialty</v>
      </c>
      <c r="H1910" t="s">
        <v>1001</v>
      </c>
      <c r="I1910" t="str">
        <f t="shared" si="236"/>
        <v>RETURN - 2nd don of the week -BONUS</v>
      </c>
      <c r="J1910" t="s">
        <v>1054</v>
      </c>
      <c r="K1910" s="5">
        <v>25</v>
      </c>
      <c r="L1910" t="str">
        <f>Table_DataFromNL[[#This Row],[PROFILECODE]]&amp;"-"&amp;Table_DataFromNL[[#This Row],[RULENAME]]</f>
        <v>CP225-2X Week P NORM KIG10_0</v>
      </c>
      <c r="M1910" t="e">
        <f t="shared" si="237"/>
        <v>#N/A</v>
      </c>
      <c r="N1910" t="e">
        <f t="shared" si="238"/>
        <v>#N/A</v>
      </c>
    </row>
    <row r="1911" spans="1:14" hidden="1" x14ac:dyDescent="0.45">
      <c r="A1911" t="str">
        <f t="shared" si="239"/>
        <v>CP225-2X Week P NORM KIG10_2</v>
      </c>
      <c r="B1911" t="s">
        <v>172</v>
      </c>
      <c r="C1911" t="str">
        <f t="shared" si="232"/>
        <v>Houston Aldine</v>
      </c>
      <c r="D1911" t="str">
        <f t="shared" si="233"/>
        <v>Y</v>
      </c>
      <c r="E1911" t="s">
        <v>1163</v>
      </c>
      <c r="F1911" t="str">
        <f t="shared" si="234"/>
        <v>2X Week P NORM KIG10_2</v>
      </c>
      <c r="G1911" t="str">
        <f t="shared" si="235"/>
        <v>Specialty</v>
      </c>
      <c r="H1911" t="s">
        <v>1002</v>
      </c>
      <c r="I1911" t="str">
        <f t="shared" si="236"/>
        <v>RETURN - 2nd don of the week -BONUS</v>
      </c>
      <c r="J1911" t="s">
        <v>1054</v>
      </c>
      <c r="K1911" s="5">
        <v>15</v>
      </c>
      <c r="L1911" t="str">
        <f>Table_DataFromNL[[#This Row],[PROFILECODE]]&amp;"-"&amp;Table_DataFromNL[[#This Row],[RULENAME]]</f>
        <v>CP225-2X Week P NORM KIG10_2</v>
      </c>
      <c r="M1911" t="e">
        <f t="shared" si="237"/>
        <v>#N/A</v>
      </c>
      <c r="N1911" t="e">
        <f t="shared" si="238"/>
        <v>#N/A</v>
      </c>
    </row>
    <row r="1912" spans="1:14" hidden="1" x14ac:dyDescent="0.45">
      <c r="A1912" t="str">
        <f t="shared" si="239"/>
        <v>CP225-2X Week P NORM KIG10_3</v>
      </c>
      <c r="B1912" t="s">
        <v>172</v>
      </c>
      <c r="C1912" t="str">
        <f t="shared" si="232"/>
        <v>Houston Aldine</v>
      </c>
      <c r="D1912" t="str">
        <f t="shared" si="233"/>
        <v>Y</v>
      </c>
      <c r="E1912" t="s">
        <v>1163</v>
      </c>
      <c r="F1912" t="str">
        <f t="shared" si="234"/>
        <v>2X Week P NORM KIG10_3</v>
      </c>
      <c r="G1912" t="str">
        <f t="shared" si="235"/>
        <v>Specialty</v>
      </c>
      <c r="H1912" t="s">
        <v>1003</v>
      </c>
      <c r="I1912" t="str">
        <f t="shared" si="236"/>
        <v>RETURN - 2nd don of the week -BONUS</v>
      </c>
      <c r="J1912" t="s">
        <v>1054</v>
      </c>
      <c r="K1912" s="5">
        <v>15</v>
      </c>
      <c r="L1912" t="str">
        <f>Table_DataFromNL[[#This Row],[PROFILECODE]]&amp;"-"&amp;Table_DataFromNL[[#This Row],[RULENAME]]</f>
        <v>CP225-2X Week P NORM KIG10_3</v>
      </c>
      <c r="M1912" t="e">
        <f t="shared" si="237"/>
        <v>#N/A</v>
      </c>
      <c r="N1912" t="e">
        <f t="shared" si="238"/>
        <v>#N/A</v>
      </c>
    </row>
    <row r="1913" spans="1:14" hidden="1" x14ac:dyDescent="0.45">
      <c r="A1913" t="str">
        <f t="shared" si="239"/>
        <v>CP225-2X Week P NORM KIG10_4</v>
      </c>
      <c r="B1913" t="s">
        <v>172</v>
      </c>
      <c r="C1913" t="str">
        <f t="shared" si="232"/>
        <v>Houston Aldine</v>
      </c>
      <c r="D1913" t="str">
        <f t="shared" si="233"/>
        <v>Y</v>
      </c>
      <c r="E1913" t="s">
        <v>1163</v>
      </c>
      <c r="F1913" t="str">
        <f t="shared" si="234"/>
        <v>2X Week P NORM KIG10_4</v>
      </c>
      <c r="G1913" t="str">
        <f t="shared" si="235"/>
        <v>Specialty</v>
      </c>
      <c r="H1913" t="s">
        <v>1004</v>
      </c>
      <c r="I1913" t="str">
        <f t="shared" si="236"/>
        <v>RETURN - 2nd don of the week -BONUS</v>
      </c>
      <c r="J1913" t="s">
        <v>1054</v>
      </c>
      <c r="K1913" s="5">
        <v>15</v>
      </c>
      <c r="L1913" t="str">
        <f>Table_DataFromNL[[#This Row],[PROFILECODE]]&amp;"-"&amp;Table_DataFromNL[[#This Row],[RULENAME]]</f>
        <v>CP225-2X Week P NORM KIG10_4</v>
      </c>
      <c r="M1913" t="e">
        <f t="shared" si="237"/>
        <v>#N/A</v>
      </c>
      <c r="N1913" t="e">
        <f t="shared" si="238"/>
        <v>#N/A</v>
      </c>
    </row>
    <row r="1914" spans="1:14" hidden="1" x14ac:dyDescent="0.45">
      <c r="A1914" t="str">
        <f t="shared" si="239"/>
        <v>CP225-RETURN - 2nd don of the week -BONUS</v>
      </c>
      <c r="B1914" t="s">
        <v>172</v>
      </c>
      <c r="C1914" t="str">
        <f t="shared" si="232"/>
        <v>Houston Aldine</v>
      </c>
      <c r="D1914" t="str">
        <f t="shared" si="233"/>
        <v>Y</v>
      </c>
      <c r="E1914" t="s">
        <v>1163</v>
      </c>
      <c r="F1914" t="str">
        <f t="shared" si="234"/>
        <v>RETURN - 2nd don of the week -BONUS</v>
      </c>
      <c r="G1914" t="str">
        <f t="shared" si="235"/>
        <v>Marketing</v>
      </c>
      <c r="H1914" t="s">
        <v>1055</v>
      </c>
      <c r="I1914">
        <f t="shared" si="236"/>
        <v>26</v>
      </c>
      <c r="J1914" t="s">
        <v>1054</v>
      </c>
      <c r="K1914" s="5">
        <v>15</v>
      </c>
      <c r="L1914" t="str">
        <f>Table_DataFromNL[[#This Row],[PROFILECODE]]&amp;"-"&amp;Table_DataFromNL[[#This Row],[RULENAME]]</f>
        <v>CP225-2X Week P NSP NS</v>
      </c>
      <c r="M1914" t="str">
        <f t="shared" si="237"/>
        <v>CP225-RETURN - 2nd don of the week -BONUS</v>
      </c>
      <c r="N1914" t="e">
        <f t="shared" si="238"/>
        <v>#N/A</v>
      </c>
    </row>
    <row r="1915" spans="1:14" hidden="1" x14ac:dyDescent="0.45">
      <c r="A1915" t="str">
        <f t="shared" si="239"/>
        <v>CP225-RETURN - 2nd don of the week -BONUS</v>
      </c>
      <c r="B1915" t="s">
        <v>172</v>
      </c>
      <c r="C1915" t="str">
        <f t="shared" si="232"/>
        <v>Houston Aldine</v>
      </c>
      <c r="D1915" t="str">
        <f t="shared" si="233"/>
        <v>Y</v>
      </c>
      <c r="E1915" t="s">
        <v>1163</v>
      </c>
      <c r="F1915" t="str">
        <f t="shared" si="234"/>
        <v>RETURN - 2nd don of the week -BONUS</v>
      </c>
      <c r="G1915" t="str">
        <f t="shared" si="235"/>
        <v>Marketing</v>
      </c>
      <c r="H1915" t="s">
        <v>1056</v>
      </c>
      <c r="I1915" t="str">
        <f t="shared" si="236"/>
        <v>RETURN - 2nd don of the week -BONUS</v>
      </c>
      <c r="J1915" t="s">
        <v>1054</v>
      </c>
      <c r="K1915" s="5">
        <v>15</v>
      </c>
      <c r="L1915" t="str">
        <f>Table_DataFromNL[[#This Row],[PROFILECODE]]&amp;"-"&amp;Table_DataFromNL[[#This Row],[RULENAME]]</f>
        <v>CP225-2X Week P NSP Non EU</v>
      </c>
      <c r="M1915" t="str">
        <f t="shared" si="237"/>
        <v>CP225-RETURN - 2nd don of the week -BONUS</v>
      </c>
      <c r="N1915" t="e">
        <f t="shared" si="238"/>
        <v>#N/A</v>
      </c>
    </row>
    <row r="1916" spans="1:14" hidden="1" x14ac:dyDescent="0.45">
      <c r="A1916" t="str">
        <f t="shared" si="239"/>
        <v>CP225-2X Week P Normal Source PL</v>
      </c>
      <c r="B1916" t="s">
        <v>172</v>
      </c>
      <c r="C1916" t="str">
        <f t="shared" si="232"/>
        <v>Houston Aldine</v>
      </c>
      <c r="D1916" t="str">
        <f t="shared" si="233"/>
        <v>Y</v>
      </c>
      <c r="E1916" t="s">
        <v>1163</v>
      </c>
      <c r="F1916" t="str">
        <f t="shared" si="234"/>
        <v>2X Week P Normal Source PL</v>
      </c>
      <c r="G1916" t="str">
        <f t="shared" si="235"/>
        <v>Specialty</v>
      </c>
      <c r="H1916" t="s">
        <v>1026</v>
      </c>
      <c r="I1916" t="str">
        <f t="shared" si="236"/>
        <v>RETURN - 2nd don of the week -BONUS</v>
      </c>
      <c r="J1916" t="s">
        <v>1054</v>
      </c>
      <c r="K1916" s="5">
        <v>15</v>
      </c>
      <c r="L1916" t="str">
        <f>Table_DataFromNL[[#This Row],[PROFILECODE]]&amp;"-"&amp;Table_DataFromNL[[#This Row],[RULENAME]]</f>
        <v>CP225-2X Week P Normal Source PL</v>
      </c>
      <c r="M1916" t="e">
        <f t="shared" si="237"/>
        <v>#N/A</v>
      </c>
      <c r="N1916" t="e">
        <f t="shared" si="238"/>
        <v>#N/A</v>
      </c>
    </row>
    <row r="1917" spans="1:14" hidden="1" x14ac:dyDescent="0.45">
      <c r="A1917" t="str">
        <f t="shared" si="239"/>
        <v>CP225-2X Week P RSV Pre-Existing</v>
      </c>
      <c r="B1917" t="s">
        <v>172</v>
      </c>
      <c r="C1917" t="str">
        <f t="shared" si="232"/>
        <v>Houston Aldine</v>
      </c>
      <c r="D1917" t="str">
        <f t="shared" si="233"/>
        <v>Y</v>
      </c>
      <c r="E1917" t="s">
        <v>1163</v>
      </c>
      <c r="F1917" t="str">
        <f t="shared" si="234"/>
        <v>2X Week P RSV Pre-Existing</v>
      </c>
      <c r="G1917" t="str">
        <f t="shared" si="235"/>
        <v>Specialty</v>
      </c>
      <c r="H1917" t="s">
        <v>945</v>
      </c>
      <c r="I1917" t="str">
        <f t="shared" si="236"/>
        <v>RETURN - 2nd don of the week -BONUS</v>
      </c>
      <c r="J1917" t="s">
        <v>1054</v>
      </c>
      <c r="K1917" s="5">
        <v>25</v>
      </c>
      <c r="L1917" t="str">
        <f>Table_DataFromNL[[#This Row],[PROFILECODE]]&amp;"-"&amp;Table_DataFromNL[[#This Row],[RULENAME]]</f>
        <v>CP225-2X Week P RSV Pre-Existing</v>
      </c>
      <c r="M1917" t="str">
        <f t="shared" si="237"/>
        <v>CP225-2X Week P RSV Pre-Existing</v>
      </c>
      <c r="N1917" t="str">
        <f t="shared" si="238"/>
        <v>CP225-2X Week P RSV Pre-Existing</v>
      </c>
    </row>
    <row r="1918" spans="1:14" hidden="1" x14ac:dyDescent="0.45">
      <c r="A1918" t="str">
        <f t="shared" si="239"/>
        <v>CP225-2X Week P VZV Pre-Existing</v>
      </c>
      <c r="B1918" t="s">
        <v>172</v>
      </c>
      <c r="C1918" t="str">
        <f t="shared" si="232"/>
        <v>Houston Aldine</v>
      </c>
      <c r="D1918" t="str">
        <f t="shared" si="233"/>
        <v>Y</v>
      </c>
      <c r="E1918" t="s">
        <v>1163</v>
      </c>
      <c r="F1918" t="str">
        <f t="shared" si="234"/>
        <v>2X Week P VZV Pre-Existing</v>
      </c>
      <c r="G1918" t="str">
        <f t="shared" si="235"/>
        <v>Specialty</v>
      </c>
      <c r="H1918" t="s">
        <v>968</v>
      </c>
      <c r="I1918" t="str">
        <f t="shared" si="236"/>
        <v>RETURN - 2nd don of the week -BONUS</v>
      </c>
      <c r="J1918" t="s">
        <v>1054</v>
      </c>
      <c r="K1918" s="5">
        <v>15</v>
      </c>
      <c r="L1918" t="str">
        <f>Table_DataFromNL[[#This Row],[PROFILECODE]]&amp;"-"&amp;Table_DataFromNL[[#This Row],[RULENAME]]</f>
        <v>CP225-2X Week P VZV Pre-Existing</v>
      </c>
      <c r="M1918" t="str">
        <f t="shared" si="237"/>
        <v>CP225-2X Week P VZV Pre-Existing</v>
      </c>
      <c r="N1918" t="str">
        <f t="shared" si="238"/>
        <v>CP225-2X Week P VZV Pre-Existing</v>
      </c>
    </row>
    <row r="1919" spans="1:14" hidden="1" x14ac:dyDescent="0.45">
      <c r="A1919" t="str">
        <f t="shared" si="239"/>
        <v>CP225-RETURN - 5th don of the month -BONUS</v>
      </c>
      <c r="B1919" t="s">
        <v>172</v>
      </c>
      <c r="C1919" t="str">
        <f t="shared" si="232"/>
        <v>Houston Aldine</v>
      </c>
      <c r="D1919" t="str">
        <f t="shared" si="233"/>
        <v>Y</v>
      </c>
      <c r="E1919" t="s">
        <v>1163</v>
      </c>
      <c r="F1919" t="str">
        <f t="shared" si="234"/>
        <v>RETURN - 5th don of the month -BONUS</v>
      </c>
      <c r="G1919" t="str">
        <f t="shared" si="235"/>
        <v>Marketing</v>
      </c>
      <c r="H1919" t="s">
        <v>1057</v>
      </c>
      <c r="I1919">
        <f t="shared" si="236"/>
        <v>27</v>
      </c>
      <c r="J1919" t="s">
        <v>1054</v>
      </c>
      <c r="K1919" s="5">
        <v>20</v>
      </c>
      <c r="L1919" t="str">
        <f>Table_DataFromNL[[#This Row],[PROFILECODE]]&amp;"-"&amp;Table_DataFromNL[[#This Row],[RULENAME]]</f>
        <v>CP225-5X Month</v>
      </c>
      <c r="M1919" t="str">
        <f t="shared" si="237"/>
        <v>CP225-RETURN - 5th don of the month -BONUS</v>
      </c>
      <c r="N1919" t="e">
        <f t="shared" si="238"/>
        <v>#N/A</v>
      </c>
    </row>
    <row r="1920" spans="1:14" hidden="1" x14ac:dyDescent="0.45">
      <c r="A1920" t="str">
        <f t="shared" si="239"/>
        <v>CP225-RETURN - 6th don of the month -BONUS</v>
      </c>
      <c r="B1920" t="s">
        <v>172</v>
      </c>
      <c r="C1920" t="str">
        <f t="shared" si="232"/>
        <v>Houston Aldine</v>
      </c>
      <c r="D1920" t="str">
        <f t="shared" si="233"/>
        <v>Y</v>
      </c>
      <c r="E1920" t="s">
        <v>1163</v>
      </c>
      <c r="F1920" t="str">
        <f t="shared" si="234"/>
        <v>RETURN - 6th don of the month -BONUS</v>
      </c>
      <c r="G1920" t="str">
        <f t="shared" si="235"/>
        <v>Marketing</v>
      </c>
      <c r="H1920" t="s">
        <v>1058</v>
      </c>
      <c r="I1920">
        <f t="shared" si="236"/>
        <v>28</v>
      </c>
      <c r="J1920" t="s">
        <v>1054</v>
      </c>
      <c r="K1920" s="5">
        <v>20</v>
      </c>
      <c r="L1920" t="str">
        <f>Table_DataFromNL[[#This Row],[PROFILECODE]]&amp;"-"&amp;Table_DataFromNL[[#This Row],[RULENAME]]</f>
        <v>CP225-6X Month</v>
      </c>
      <c r="M1920" t="str">
        <f t="shared" si="237"/>
        <v>CP225-RETURN - 6th don of the month -BONUS</v>
      </c>
      <c r="N1920" t="e">
        <f t="shared" si="238"/>
        <v>#N/A</v>
      </c>
    </row>
    <row r="1921" spans="1:14" hidden="1" x14ac:dyDescent="0.45">
      <c r="A1921" t="str">
        <f t="shared" si="239"/>
        <v>CP225-College ID Standard Bonus</v>
      </c>
      <c r="B1921" t="s">
        <v>172</v>
      </c>
      <c r="C1921" t="str">
        <f t="shared" si="232"/>
        <v>Houston Aldine</v>
      </c>
      <c r="D1921" t="str">
        <f t="shared" si="233"/>
        <v>Y</v>
      </c>
      <c r="E1921" t="s">
        <v>1163</v>
      </c>
      <c r="F1921" t="str">
        <f t="shared" si="234"/>
        <v>College ID Standard Bonus</v>
      </c>
      <c r="G1921">
        <f t="shared" si="235"/>
        <v>0</v>
      </c>
      <c r="H1921" t="s">
        <v>1062</v>
      </c>
      <c r="I1921">
        <f t="shared" si="236"/>
        <v>0</v>
      </c>
      <c r="J1921" t="s">
        <v>1054</v>
      </c>
      <c r="K1921" s="5">
        <v>5</v>
      </c>
      <c r="L1921" t="str">
        <f>Table_DataFromNL[[#This Row],[PROFILECODE]]&amp;"-"&amp;Table_DataFromNL[[#This Row],[RULENAME]]</f>
        <v>CP225-College ID Standard Bonus</v>
      </c>
      <c r="M1921" t="e">
        <f t="shared" si="237"/>
        <v>#N/A</v>
      </c>
      <c r="N1921" t="e">
        <f t="shared" si="238"/>
        <v>#N/A</v>
      </c>
    </row>
    <row r="1922" spans="1:14" hidden="1" x14ac:dyDescent="0.45">
      <c r="A1922" t="str">
        <f t="shared" si="239"/>
        <v>CP225-Employee Donor</v>
      </c>
      <c r="B1922" t="s">
        <v>172</v>
      </c>
      <c r="C1922" t="str">
        <f t="shared" ref="C1922:C1985" si="240">VLOOKUP(B1922,CenterLU,2,FALSE)</f>
        <v>Houston Aldine</v>
      </c>
      <c r="D1922" t="str">
        <f t="shared" ref="D1922:D1985" si="241">VLOOKUP(B1922,CenterLU,3,FALSE)</f>
        <v>Y</v>
      </c>
      <c r="E1922" t="s">
        <v>1163</v>
      </c>
      <c r="F1922" t="str">
        <f t="shared" ref="F1922:F1985" si="242">IF(VLOOKUP(H1922,RULENAMELU,3,FALSE)=0,H1922,VLOOKUP(H1922,RULENAMELU,3,FALSE))</f>
        <v>Employee Donor</v>
      </c>
      <c r="G1922">
        <f t="shared" ref="G1922:G1985" si="243">VLOOKUP(H1922,RULENAMELU,4,FALSE)</f>
        <v>0</v>
      </c>
      <c r="H1922" t="s">
        <v>1063</v>
      </c>
      <c r="I1922">
        <f t="shared" ref="I1922:I1985" si="244">VLOOKUP(H1922,RULENAMELU,5,FALSE)</f>
        <v>0</v>
      </c>
      <c r="J1922" t="s">
        <v>1054</v>
      </c>
      <c r="K1922" s="5">
        <v>90</v>
      </c>
      <c r="L1922" t="str">
        <f>Table_DataFromNL[[#This Row],[PROFILECODE]]&amp;"-"&amp;Table_DataFromNL[[#This Row],[RULENAME]]</f>
        <v>CP225-Employee Donor</v>
      </c>
      <c r="M1922" t="e">
        <f t="shared" ref="M1922:M1985" si="245">IFERROR(VLOOKUP(A1922,PaychangesLU,1,FALSE),VLOOKUP(A1922,SpecialtyCheckLU,1,FALSE))</f>
        <v>#N/A</v>
      </c>
      <c r="N1922" t="e">
        <f t="shared" ref="N1922:N1985" si="246">VLOOKUP(A1922,SpecialtyCheckLU,1,FALSE)</f>
        <v>#N/A</v>
      </c>
    </row>
    <row r="1923" spans="1:14" hidden="1" x14ac:dyDescent="0.45">
      <c r="A1923" t="str">
        <f t="shared" ref="A1923:A1986" si="247">B1923&amp;"-"&amp;F1923</f>
        <v>CP225-Military ID</v>
      </c>
      <c r="B1923" t="s">
        <v>172</v>
      </c>
      <c r="C1923" t="str">
        <f t="shared" si="240"/>
        <v>Houston Aldine</v>
      </c>
      <c r="D1923" t="str">
        <f t="shared" si="241"/>
        <v>Y</v>
      </c>
      <c r="E1923" t="s">
        <v>1163</v>
      </c>
      <c r="F1923" t="str">
        <f t="shared" si="242"/>
        <v>Military ID</v>
      </c>
      <c r="G1923">
        <f t="shared" si="243"/>
        <v>0</v>
      </c>
      <c r="H1923" t="s">
        <v>1064</v>
      </c>
      <c r="I1923">
        <f t="shared" si="244"/>
        <v>0</v>
      </c>
      <c r="J1923" t="s">
        <v>1054</v>
      </c>
      <c r="K1923" s="5">
        <v>5</v>
      </c>
      <c r="L1923" t="str">
        <f>Table_DataFromNL[[#This Row],[PROFILECODE]]&amp;"-"&amp;Table_DataFromNL[[#This Row],[RULENAME]]</f>
        <v>CP225-Military ID</v>
      </c>
      <c r="M1923" t="e">
        <f t="shared" si="245"/>
        <v>#N/A</v>
      </c>
      <c r="N1923" t="e">
        <f t="shared" si="246"/>
        <v>#N/A</v>
      </c>
    </row>
    <row r="1924" spans="1:14" hidden="1" x14ac:dyDescent="0.45">
      <c r="A1924" t="str">
        <f t="shared" si="247"/>
        <v>CP225-NEW DONOR -1st</v>
      </c>
      <c r="B1924" t="s">
        <v>172</v>
      </c>
      <c r="C1924" t="str">
        <f t="shared" si="240"/>
        <v>Houston Aldine</v>
      </c>
      <c r="D1924" t="str">
        <f t="shared" si="241"/>
        <v>Y</v>
      </c>
      <c r="E1924" t="s">
        <v>1163</v>
      </c>
      <c r="F1924" t="str">
        <f t="shared" si="242"/>
        <v>NEW DONOR -1st</v>
      </c>
      <c r="G1924" t="str">
        <f t="shared" si="243"/>
        <v>Marketing</v>
      </c>
      <c r="H1924" t="s">
        <v>1065</v>
      </c>
      <c r="I1924">
        <f t="shared" si="244"/>
        <v>1</v>
      </c>
      <c r="J1924" t="s">
        <v>1054</v>
      </c>
      <c r="K1924" s="5">
        <v>100</v>
      </c>
      <c r="L1924" t="str">
        <f>Table_DataFromNL[[#This Row],[PROFILECODE]]&amp;"-"&amp;Table_DataFromNL[[#This Row],[RULENAME]]</f>
        <v>CP225-New Donor 1st Visit-Bonus</v>
      </c>
      <c r="M1924" t="str">
        <f t="shared" si="245"/>
        <v>CP225-NEW DONOR -1st</v>
      </c>
      <c r="N1924" t="e">
        <f t="shared" si="246"/>
        <v>#N/A</v>
      </c>
    </row>
    <row r="1925" spans="1:14" hidden="1" x14ac:dyDescent="0.45">
      <c r="A1925" t="str">
        <f t="shared" si="247"/>
        <v>CP225-NEW DONOR -2nd</v>
      </c>
      <c r="B1925" t="s">
        <v>172</v>
      </c>
      <c r="C1925" t="str">
        <f t="shared" si="240"/>
        <v>Houston Aldine</v>
      </c>
      <c r="D1925" t="str">
        <f t="shared" si="241"/>
        <v>Y</v>
      </c>
      <c r="E1925" t="s">
        <v>1163</v>
      </c>
      <c r="F1925" t="str">
        <f t="shared" si="242"/>
        <v>NEW DONOR -2nd</v>
      </c>
      <c r="G1925" t="str">
        <f t="shared" si="243"/>
        <v>Marketing</v>
      </c>
      <c r="H1925" t="s">
        <v>1066</v>
      </c>
      <c r="I1925">
        <f t="shared" si="244"/>
        <v>2</v>
      </c>
      <c r="J1925" t="s">
        <v>1054</v>
      </c>
      <c r="K1925" s="5">
        <v>100</v>
      </c>
      <c r="L1925" t="str">
        <f>Table_DataFromNL[[#This Row],[PROFILECODE]]&amp;"-"&amp;Table_DataFromNL[[#This Row],[RULENAME]]</f>
        <v>CP225-New Donor 2nd Visit-Bonus</v>
      </c>
      <c r="M1925" t="str">
        <f t="shared" si="245"/>
        <v>CP225-NEW DONOR -2nd</v>
      </c>
      <c r="N1925" t="e">
        <f t="shared" si="246"/>
        <v>#N/A</v>
      </c>
    </row>
    <row r="1926" spans="1:14" hidden="1" x14ac:dyDescent="0.45">
      <c r="A1926" t="str">
        <f t="shared" si="247"/>
        <v>CP225-NEW DONOR -3rd</v>
      </c>
      <c r="B1926" t="s">
        <v>172</v>
      </c>
      <c r="C1926" t="str">
        <f t="shared" si="240"/>
        <v>Houston Aldine</v>
      </c>
      <c r="D1926" t="str">
        <f t="shared" si="241"/>
        <v>Y</v>
      </c>
      <c r="E1926" t="s">
        <v>1163</v>
      </c>
      <c r="F1926" t="str">
        <f t="shared" si="242"/>
        <v>NEW DONOR -3rd</v>
      </c>
      <c r="G1926" t="str">
        <f t="shared" si="243"/>
        <v>Marketing</v>
      </c>
      <c r="H1926" t="s">
        <v>1067</v>
      </c>
      <c r="I1926">
        <f t="shared" si="244"/>
        <v>3</v>
      </c>
      <c r="J1926" t="s">
        <v>1054</v>
      </c>
      <c r="K1926" s="5">
        <v>100</v>
      </c>
      <c r="L1926" t="str">
        <f>Table_DataFromNL[[#This Row],[PROFILECODE]]&amp;"-"&amp;Table_DataFromNL[[#This Row],[RULENAME]]</f>
        <v>CP225-New Donor 3rd Visit-Bonus</v>
      </c>
      <c r="M1926" t="str">
        <f t="shared" si="245"/>
        <v>CP225-NEW DONOR -3rd</v>
      </c>
      <c r="N1926" t="e">
        <f t="shared" si="246"/>
        <v>#N/A</v>
      </c>
    </row>
    <row r="1927" spans="1:14" hidden="1" x14ac:dyDescent="0.45">
      <c r="A1927" t="str">
        <f t="shared" si="247"/>
        <v>CP225-NEW DONOR -4th</v>
      </c>
      <c r="B1927" t="s">
        <v>172</v>
      </c>
      <c r="C1927" t="str">
        <f t="shared" si="240"/>
        <v>Houston Aldine</v>
      </c>
      <c r="D1927" t="str">
        <f t="shared" si="241"/>
        <v>Y</v>
      </c>
      <c r="E1927" t="s">
        <v>1163</v>
      </c>
      <c r="F1927" t="str">
        <f t="shared" si="242"/>
        <v>NEW DONOR -4th</v>
      </c>
      <c r="G1927" t="str">
        <f t="shared" si="243"/>
        <v>Marketing</v>
      </c>
      <c r="H1927" t="s">
        <v>1068</v>
      </c>
      <c r="I1927">
        <f t="shared" si="244"/>
        <v>4</v>
      </c>
      <c r="J1927" t="s">
        <v>1054</v>
      </c>
      <c r="K1927" s="5">
        <v>100</v>
      </c>
      <c r="L1927" t="str">
        <f>Table_DataFromNL[[#This Row],[PROFILECODE]]&amp;"-"&amp;Table_DataFromNL[[#This Row],[RULENAME]]</f>
        <v>CP225-New Donor 4th Visit-Bonus</v>
      </c>
      <c r="M1927" t="str">
        <f t="shared" si="245"/>
        <v>CP225-NEW DONOR -4th</v>
      </c>
      <c r="N1927" t="e">
        <f t="shared" si="246"/>
        <v>#N/A</v>
      </c>
    </row>
    <row r="1928" spans="1:14" hidden="1" x14ac:dyDescent="0.45">
      <c r="A1928" t="str">
        <f t="shared" si="247"/>
        <v>CP225-NEW DONOR -5th</v>
      </c>
      <c r="B1928" t="s">
        <v>172</v>
      </c>
      <c r="C1928" t="str">
        <f t="shared" si="240"/>
        <v>Houston Aldine</v>
      </c>
      <c r="D1928" t="str">
        <f t="shared" si="241"/>
        <v>Y</v>
      </c>
      <c r="E1928" t="s">
        <v>1163</v>
      </c>
      <c r="F1928" t="str">
        <f t="shared" si="242"/>
        <v>NEW DONOR -5th</v>
      </c>
      <c r="G1928" t="str">
        <f t="shared" si="243"/>
        <v>Marketing</v>
      </c>
      <c r="H1928" t="s">
        <v>1069</v>
      </c>
      <c r="I1928">
        <f t="shared" si="244"/>
        <v>5</v>
      </c>
      <c r="J1928" t="s">
        <v>1054</v>
      </c>
      <c r="K1928" s="5">
        <v>100</v>
      </c>
      <c r="L1928" t="str">
        <f>Table_DataFromNL[[#This Row],[PROFILECODE]]&amp;"-"&amp;Table_DataFromNL[[#This Row],[RULENAME]]</f>
        <v>CP225-New Donor 5th Visit-Bonus</v>
      </c>
      <c r="M1928" t="str">
        <f t="shared" si="245"/>
        <v>CP225-NEW DONOR -5th</v>
      </c>
      <c r="N1928" t="e">
        <f t="shared" si="246"/>
        <v>#N/A</v>
      </c>
    </row>
    <row r="1929" spans="1:14" hidden="1" x14ac:dyDescent="0.45">
      <c r="A1929" t="str">
        <f t="shared" si="247"/>
        <v>CP225-NEW DONOR -6th</v>
      </c>
      <c r="B1929" t="s">
        <v>172</v>
      </c>
      <c r="C1929" t="str">
        <f t="shared" si="240"/>
        <v>Houston Aldine</v>
      </c>
      <c r="D1929" t="str">
        <f t="shared" si="241"/>
        <v>Y</v>
      </c>
      <c r="E1929" t="s">
        <v>1163</v>
      </c>
      <c r="F1929" t="str">
        <f t="shared" si="242"/>
        <v>NEW DONOR -6th</v>
      </c>
      <c r="G1929" t="str">
        <f t="shared" si="243"/>
        <v>Marketing</v>
      </c>
      <c r="H1929" t="s">
        <v>1070</v>
      </c>
      <c r="I1929">
        <f t="shared" si="244"/>
        <v>6</v>
      </c>
      <c r="J1929" t="s">
        <v>1054</v>
      </c>
      <c r="K1929" s="5">
        <v>50</v>
      </c>
      <c r="L1929" t="str">
        <f>Table_DataFromNL[[#This Row],[PROFILECODE]]&amp;"-"&amp;Table_DataFromNL[[#This Row],[RULENAME]]</f>
        <v>CP225-New Donor 6th Visit-Bonus</v>
      </c>
      <c r="M1929" t="str">
        <f t="shared" si="245"/>
        <v>CP225-NEW DONOR -6th</v>
      </c>
      <c r="N1929" t="e">
        <f t="shared" si="246"/>
        <v>#N/A</v>
      </c>
    </row>
    <row r="1930" spans="1:14" hidden="1" x14ac:dyDescent="0.45">
      <c r="A1930" t="str">
        <f t="shared" si="247"/>
        <v>CP225-NEW DONOR -7th</v>
      </c>
      <c r="B1930" t="s">
        <v>172</v>
      </c>
      <c r="C1930" t="str">
        <f t="shared" si="240"/>
        <v>Houston Aldine</v>
      </c>
      <c r="D1930" t="str">
        <f t="shared" si="241"/>
        <v>Y</v>
      </c>
      <c r="E1930" t="s">
        <v>1163</v>
      </c>
      <c r="F1930" t="str">
        <f t="shared" si="242"/>
        <v>NEW DONOR -7th</v>
      </c>
      <c r="G1930" t="str">
        <f t="shared" si="243"/>
        <v>Marketing</v>
      </c>
      <c r="H1930" t="s">
        <v>1071</v>
      </c>
      <c r="I1930">
        <f t="shared" si="244"/>
        <v>7</v>
      </c>
      <c r="J1930" t="s">
        <v>1054</v>
      </c>
      <c r="K1930" s="5">
        <v>50</v>
      </c>
      <c r="L1930" t="str">
        <f>Table_DataFromNL[[#This Row],[PROFILECODE]]&amp;"-"&amp;Table_DataFromNL[[#This Row],[RULENAME]]</f>
        <v>CP225-New Donor 7th Visit-Bonus</v>
      </c>
      <c r="M1930" t="str">
        <f t="shared" si="245"/>
        <v>CP225-NEW DONOR -7th</v>
      </c>
      <c r="N1930" t="e">
        <f t="shared" si="246"/>
        <v>#N/A</v>
      </c>
    </row>
    <row r="1931" spans="1:14" hidden="1" x14ac:dyDescent="0.45">
      <c r="A1931" t="str">
        <f t="shared" si="247"/>
        <v>CP225-NEW DONOR -8th</v>
      </c>
      <c r="B1931" t="s">
        <v>172</v>
      </c>
      <c r="C1931" t="str">
        <f t="shared" si="240"/>
        <v>Houston Aldine</v>
      </c>
      <c r="D1931" t="str">
        <f t="shared" si="241"/>
        <v>Y</v>
      </c>
      <c r="E1931" t="s">
        <v>1163</v>
      </c>
      <c r="F1931" t="str">
        <f t="shared" si="242"/>
        <v>NEW DONOR -8th</v>
      </c>
      <c r="G1931" t="str">
        <f t="shared" si="243"/>
        <v>Marketing</v>
      </c>
      <c r="H1931" t="s">
        <v>1072</v>
      </c>
      <c r="I1931">
        <f t="shared" si="244"/>
        <v>8</v>
      </c>
      <c r="J1931" t="s">
        <v>1054</v>
      </c>
      <c r="K1931" s="5">
        <v>50</v>
      </c>
      <c r="L1931" t="str">
        <f>Table_DataFromNL[[#This Row],[PROFILECODE]]&amp;"-"&amp;Table_DataFromNL[[#This Row],[RULENAME]]</f>
        <v>CP225-New Donor 8th Visit-Bonus</v>
      </c>
      <c r="M1931" t="str">
        <f t="shared" si="245"/>
        <v>CP225-NEW DONOR -8th</v>
      </c>
      <c r="N1931" t="e">
        <f t="shared" si="246"/>
        <v>#N/A</v>
      </c>
    </row>
    <row r="1932" spans="1:14" hidden="1" x14ac:dyDescent="0.45">
      <c r="A1932" t="str">
        <f t="shared" si="247"/>
        <v>CP225-P Anthrax 1st Donation</v>
      </c>
      <c r="B1932" t="s">
        <v>172</v>
      </c>
      <c r="C1932" t="str">
        <f t="shared" si="240"/>
        <v>Houston Aldine</v>
      </c>
      <c r="D1932" t="str">
        <f t="shared" si="241"/>
        <v>Y</v>
      </c>
      <c r="E1932" t="s">
        <v>1163</v>
      </c>
      <c r="F1932" t="str">
        <f t="shared" si="242"/>
        <v>P Anthrax 1st Donation</v>
      </c>
      <c r="G1932">
        <f t="shared" si="243"/>
        <v>0</v>
      </c>
      <c r="H1932" t="s">
        <v>990</v>
      </c>
      <c r="I1932">
        <f t="shared" si="244"/>
        <v>0</v>
      </c>
      <c r="J1932" t="s">
        <v>1054</v>
      </c>
      <c r="K1932" s="5">
        <v>50</v>
      </c>
      <c r="L1932" t="str">
        <f>Table_DataFromNL[[#This Row],[PROFILECODE]]&amp;"-"&amp;Table_DataFromNL[[#This Row],[RULENAME]]</f>
        <v>CP225-P Anthrax 1st Donation</v>
      </c>
      <c r="M1932" t="str">
        <f t="shared" si="245"/>
        <v>CP225-P Anthrax 1st Donation</v>
      </c>
      <c r="N1932" t="str">
        <f t="shared" si="246"/>
        <v>CP225-P Anthrax 1st Donation</v>
      </c>
    </row>
    <row r="1933" spans="1:14" hidden="1" x14ac:dyDescent="0.45">
      <c r="A1933" t="str">
        <f t="shared" si="247"/>
        <v>CP225-P Anthrax 2nd Donation</v>
      </c>
      <c r="B1933" t="s">
        <v>172</v>
      </c>
      <c r="C1933" t="str">
        <f t="shared" si="240"/>
        <v>Houston Aldine</v>
      </c>
      <c r="D1933" t="str">
        <f t="shared" si="241"/>
        <v>Y</v>
      </c>
      <c r="E1933" t="s">
        <v>1163</v>
      </c>
      <c r="F1933" t="str">
        <f t="shared" si="242"/>
        <v>P Anthrax 2nd Donation</v>
      </c>
      <c r="G1933" t="str">
        <f t="shared" si="243"/>
        <v>Specialty</v>
      </c>
      <c r="H1933" t="s">
        <v>991</v>
      </c>
      <c r="I1933">
        <f t="shared" si="244"/>
        <v>0</v>
      </c>
      <c r="J1933" t="s">
        <v>1054</v>
      </c>
      <c r="K1933" s="5">
        <v>50</v>
      </c>
      <c r="L1933" t="str">
        <f>Table_DataFromNL[[#This Row],[PROFILECODE]]&amp;"-"&amp;Table_DataFromNL[[#This Row],[RULENAME]]</f>
        <v>CP225-P Anthrax 2nd Donation</v>
      </c>
      <c r="M1933" t="str">
        <f t="shared" si="245"/>
        <v>CP225-P Anthrax 2nd Donation</v>
      </c>
      <c r="N1933" t="str">
        <f t="shared" si="246"/>
        <v>CP225-P Anthrax 2nd Donation</v>
      </c>
    </row>
    <row r="1934" spans="1:14" hidden="1" x14ac:dyDescent="0.45">
      <c r="A1934" t="str">
        <f t="shared" si="247"/>
        <v>CP225-P Anthrax 3rd Donation</v>
      </c>
      <c r="B1934" t="s">
        <v>172</v>
      </c>
      <c r="C1934" t="str">
        <f t="shared" si="240"/>
        <v>Houston Aldine</v>
      </c>
      <c r="D1934" t="str">
        <f t="shared" si="241"/>
        <v>Y</v>
      </c>
      <c r="E1934" t="s">
        <v>1163</v>
      </c>
      <c r="F1934" t="str">
        <f t="shared" si="242"/>
        <v>P Anthrax 3rd Donation</v>
      </c>
      <c r="G1934" t="str">
        <f t="shared" si="243"/>
        <v>Specialty</v>
      </c>
      <c r="H1934" t="s">
        <v>992</v>
      </c>
      <c r="I1934">
        <f t="shared" si="244"/>
        <v>0</v>
      </c>
      <c r="J1934" t="s">
        <v>1054</v>
      </c>
      <c r="K1934" s="5">
        <v>50</v>
      </c>
      <c r="L1934" t="str">
        <f>Table_DataFromNL[[#This Row],[PROFILECODE]]&amp;"-"&amp;Table_DataFromNL[[#This Row],[RULENAME]]</f>
        <v>CP225-P Anthrax 3rd Donation</v>
      </c>
      <c r="M1934" t="str">
        <f t="shared" si="245"/>
        <v>CP225-P Anthrax 3rd Donation</v>
      </c>
      <c r="N1934" t="str">
        <f t="shared" si="246"/>
        <v>CP225-P Anthrax 3rd Donation</v>
      </c>
    </row>
    <row r="1935" spans="1:14" hidden="1" x14ac:dyDescent="0.45">
      <c r="A1935" t="str">
        <f t="shared" si="247"/>
        <v>CP225-P Anthrax 4th Donation</v>
      </c>
      <c r="B1935" t="s">
        <v>172</v>
      </c>
      <c r="C1935" t="str">
        <f t="shared" si="240"/>
        <v>Houston Aldine</v>
      </c>
      <c r="D1935" t="str">
        <f t="shared" si="241"/>
        <v>Y</v>
      </c>
      <c r="E1935" t="s">
        <v>1163</v>
      </c>
      <c r="F1935" t="str">
        <f t="shared" si="242"/>
        <v>P Anthrax 4th Donation</v>
      </c>
      <c r="G1935" t="str">
        <f t="shared" si="243"/>
        <v>Specialty</v>
      </c>
      <c r="H1935" t="s">
        <v>993</v>
      </c>
      <c r="I1935">
        <f t="shared" si="244"/>
        <v>0</v>
      </c>
      <c r="J1935" t="s">
        <v>1054</v>
      </c>
      <c r="K1935" s="5">
        <v>50</v>
      </c>
      <c r="L1935" t="str">
        <f>Table_DataFromNL[[#This Row],[PROFILECODE]]&amp;"-"&amp;Table_DataFromNL[[#This Row],[RULENAME]]</f>
        <v>CP225-P Anthrax 4th Donation</v>
      </c>
      <c r="M1935" t="str">
        <f t="shared" si="245"/>
        <v>CP225-P Anthrax 4th Donation</v>
      </c>
      <c r="N1935" t="str">
        <f t="shared" si="246"/>
        <v>CP225-P Anthrax 4th Donation</v>
      </c>
    </row>
    <row r="1936" spans="1:14" hidden="1" x14ac:dyDescent="0.45">
      <c r="A1936" t="str">
        <f t="shared" si="247"/>
        <v>CP225-P Anthrax 5th Donation</v>
      </c>
      <c r="B1936" t="s">
        <v>172</v>
      </c>
      <c r="C1936" t="str">
        <f t="shared" si="240"/>
        <v>Houston Aldine</v>
      </c>
      <c r="D1936" t="str">
        <f t="shared" si="241"/>
        <v>Y</v>
      </c>
      <c r="E1936" t="s">
        <v>1163</v>
      </c>
      <c r="F1936" t="str">
        <f t="shared" si="242"/>
        <v>P Anthrax 5th Donation</v>
      </c>
      <c r="G1936" t="str">
        <f t="shared" si="243"/>
        <v>Specialty</v>
      </c>
      <c r="H1936" t="s">
        <v>994</v>
      </c>
      <c r="I1936">
        <f t="shared" si="244"/>
        <v>0</v>
      </c>
      <c r="J1936" t="s">
        <v>1054</v>
      </c>
      <c r="K1936" s="5">
        <v>50</v>
      </c>
      <c r="L1936" t="str">
        <f>Table_DataFromNL[[#This Row],[PROFILECODE]]&amp;"-"&amp;Table_DataFromNL[[#This Row],[RULENAME]]</f>
        <v>CP225-P Anthrax 5th Donation</v>
      </c>
      <c r="M1936" t="str">
        <f t="shared" si="245"/>
        <v>CP225-P Anthrax 5th Donation</v>
      </c>
      <c r="N1936" t="str">
        <f t="shared" si="246"/>
        <v>CP225-P Anthrax 5th Donation</v>
      </c>
    </row>
    <row r="1937" spans="1:14" hidden="1" x14ac:dyDescent="0.45">
      <c r="A1937" t="str">
        <f t="shared" si="247"/>
        <v>CP225-P Anthrax 6th Donation</v>
      </c>
      <c r="B1937" t="s">
        <v>172</v>
      </c>
      <c r="C1937" t="str">
        <f t="shared" si="240"/>
        <v>Houston Aldine</v>
      </c>
      <c r="D1937" t="str">
        <f t="shared" si="241"/>
        <v>Y</v>
      </c>
      <c r="E1937" t="s">
        <v>1163</v>
      </c>
      <c r="F1937" t="str">
        <f t="shared" si="242"/>
        <v>P Anthrax 6th Donation</v>
      </c>
      <c r="G1937" t="str">
        <f t="shared" si="243"/>
        <v>Specialty</v>
      </c>
      <c r="H1937" t="s">
        <v>995</v>
      </c>
      <c r="I1937">
        <f t="shared" si="244"/>
        <v>0</v>
      </c>
      <c r="J1937" t="s">
        <v>1054</v>
      </c>
      <c r="K1937" s="5">
        <v>50</v>
      </c>
      <c r="L1937" t="str">
        <f>Table_DataFromNL[[#This Row],[PROFILECODE]]&amp;"-"&amp;Table_DataFromNL[[#This Row],[RULENAME]]</f>
        <v>CP225-P Anthrax 6th Donation</v>
      </c>
      <c r="M1937" t="str">
        <f t="shared" si="245"/>
        <v>CP225-P Anthrax 6th Donation</v>
      </c>
      <c r="N1937" t="str">
        <f t="shared" si="246"/>
        <v>CP225-P Anthrax 6th Donation</v>
      </c>
    </row>
    <row r="1938" spans="1:14" hidden="1" x14ac:dyDescent="0.45">
      <c r="A1938" t="str">
        <f t="shared" si="247"/>
        <v>CP225-P Anthrax 7th Donation</v>
      </c>
      <c r="B1938" t="s">
        <v>172</v>
      </c>
      <c r="C1938" t="str">
        <f t="shared" si="240"/>
        <v>Houston Aldine</v>
      </c>
      <c r="D1938" t="str">
        <f t="shared" si="241"/>
        <v>Y</v>
      </c>
      <c r="E1938" t="s">
        <v>1163</v>
      </c>
      <c r="F1938" t="str">
        <f t="shared" si="242"/>
        <v>P Anthrax 7th Donation</v>
      </c>
      <c r="G1938" t="str">
        <f t="shared" si="243"/>
        <v>Specialty</v>
      </c>
      <c r="H1938" t="s">
        <v>996</v>
      </c>
      <c r="I1938">
        <f t="shared" si="244"/>
        <v>0</v>
      </c>
      <c r="J1938" t="s">
        <v>1054</v>
      </c>
      <c r="K1938" s="5">
        <v>50</v>
      </c>
      <c r="L1938" t="str">
        <f>Table_DataFromNL[[#This Row],[PROFILECODE]]&amp;"-"&amp;Table_DataFromNL[[#This Row],[RULENAME]]</f>
        <v>CP225-P Anthrax 7th Donation</v>
      </c>
      <c r="M1938" t="str">
        <f t="shared" si="245"/>
        <v>CP225-P Anthrax 7th Donation</v>
      </c>
      <c r="N1938" t="str">
        <f t="shared" si="246"/>
        <v>CP225-P Anthrax 7th Donation</v>
      </c>
    </row>
    <row r="1939" spans="1:14" hidden="1" x14ac:dyDescent="0.45">
      <c r="A1939" t="str">
        <f t="shared" si="247"/>
        <v>CP225-P Anthrax 8th Donation</v>
      </c>
      <c r="B1939" t="s">
        <v>172</v>
      </c>
      <c r="C1939" t="str">
        <f t="shared" si="240"/>
        <v>Houston Aldine</v>
      </c>
      <c r="D1939" t="str">
        <f t="shared" si="241"/>
        <v>Y</v>
      </c>
      <c r="E1939" t="s">
        <v>1163</v>
      </c>
      <c r="F1939" t="str">
        <f t="shared" si="242"/>
        <v>P Anthrax 8th Donation</v>
      </c>
      <c r="G1939" t="str">
        <f t="shared" si="243"/>
        <v>Specialty</v>
      </c>
      <c r="H1939" t="s">
        <v>997</v>
      </c>
      <c r="I1939">
        <f t="shared" si="244"/>
        <v>0</v>
      </c>
      <c r="J1939" t="s">
        <v>1054</v>
      </c>
      <c r="K1939" s="5">
        <v>50</v>
      </c>
      <c r="L1939" t="str">
        <f>Table_DataFromNL[[#This Row],[PROFILECODE]]&amp;"-"&amp;Table_DataFromNL[[#This Row],[RULENAME]]</f>
        <v>CP225-P Anthrax 8th Donation</v>
      </c>
      <c r="M1939" t="str">
        <f t="shared" si="245"/>
        <v>CP225-P Anthrax 8th Donation</v>
      </c>
      <c r="N1939" t="str">
        <f t="shared" si="246"/>
        <v>CP225-P Anthrax 8th Donation</v>
      </c>
    </row>
    <row r="1940" spans="1:14" hidden="1" x14ac:dyDescent="0.45">
      <c r="A1940" t="str">
        <f t="shared" si="247"/>
        <v>CP225-Vaccinia - 1st Donation</v>
      </c>
      <c r="B1940" t="s">
        <v>172</v>
      </c>
      <c r="C1940" t="str">
        <f t="shared" si="240"/>
        <v>Houston Aldine</v>
      </c>
      <c r="D1940" t="str">
        <f t="shared" si="241"/>
        <v>Y</v>
      </c>
      <c r="E1940" t="s">
        <v>1163</v>
      </c>
      <c r="F1940" t="str">
        <f t="shared" si="242"/>
        <v>Vaccinia - 1st Donation</v>
      </c>
      <c r="G1940" t="str">
        <f t="shared" si="243"/>
        <v>Specialty</v>
      </c>
      <c r="H1940" t="s">
        <v>957</v>
      </c>
      <c r="I1940">
        <f t="shared" si="244"/>
        <v>0</v>
      </c>
      <c r="J1940" t="s">
        <v>1054</v>
      </c>
      <c r="K1940" s="5">
        <v>150</v>
      </c>
      <c r="L1940" t="str">
        <f>Table_DataFromNL[[#This Row],[PROFILECODE]]&amp;"-"&amp;Table_DataFromNL[[#This Row],[RULENAME]]</f>
        <v>CP225-Vaccinia - 1st Donation</v>
      </c>
      <c r="M1940" t="str">
        <f t="shared" si="245"/>
        <v>CP225-Vaccinia - 1st Donation</v>
      </c>
      <c r="N1940" t="str">
        <f t="shared" si="246"/>
        <v>CP225-Vaccinia - 1st Donation</v>
      </c>
    </row>
    <row r="1941" spans="1:14" hidden="1" x14ac:dyDescent="0.45">
      <c r="A1941" t="str">
        <f t="shared" si="247"/>
        <v>CP225-Vaccinia - 2nd Donation</v>
      </c>
      <c r="B1941" t="s">
        <v>172</v>
      </c>
      <c r="C1941" t="str">
        <f t="shared" si="240"/>
        <v>Houston Aldine</v>
      </c>
      <c r="D1941" t="str">
        <f t="shared" si="241"/>
        <v>Y</v>
      </c>
      <c r="E1941" t="s">
        <v>1163</v>
      </c>
      <c r="F1941" t="str">
        <f t="shared" si="242"/>
        <v>Vaccinia - 2nd Donation</v>
      </c>
      <c r="G1941" t="str">
        <f t="shared" si="243"/>
        <v>Specialty</v>
      </c>
      <c r="H1941" t="s">
        <v>958</v>
      </c>
      <c r="I1941">
        <f t="shared" si="244"/>
        <v>0</v>
      </c>
      <c r="J1941" t="s">
        <v>1054</v>
      </c>
      <c r="K1941" s="5">
        <v>250</v>
      </c>
      <c r="L1941" t="str">
        <f>Table_DataFromNL[[#This Row],[PROFILECODE]]&amp;"-"&amp;Table_DataFromNL[[#This Row],[RULENAME]]</f>
        <v>CP225-Vaccinia - 2nd Donation</v>
      </c>
      <c r="M1941" t="str">
        <f t="shared" si="245"/>
        <v>CP225-Vaccinia - 2nd Donation</v>
      </c>
      <c r="N1941" t="str">
        <f t="shared" si="246"/>
        <v>CP225-Vaccinia - 2nd Donation</v>
      </c>
    </row>
    <row r="1942" spans="1:14" hidden="1" x14ac:dyDescent="0.45">
      <c r="A1942" t="str">
        <f t="shared" si="247"/>
        <v>CP225-Vaccinia - 3rd Donation</v>
      </c>
      <c r="B1942" t="s">
        <v>172</v>
      </c>
      <c r="C1942" t="str">
        <f t="shared" si="240"/>
        <v>Houston Aldine</v>
      </c>
      <c r="D1942" t="str">
        <f t="shared" si="241"/>
        <v>Y</v>
      </c>
      <c r="E1942" t="s">
        <v>1163</v>
      </c>
      <c r="F1942" t="str">
        <f t="shared" si="242"/>
        <v>Vaccinia - 3rd Donation</v>
      </c>
      <c r="G1942" t="str">
        <f t="shared" si="243"/>
        <v>Specialty</v>
      </c>
      <c r="H1942" t="s">
        <v>959</v>
      </c>
      <c r="I1942">
        <f t="shared" si="244"/>
        <v>0</v>
      </c>
      <c r="J1942" t="s">
        <v>1054</v>
      </c>
      <c r="K1942" s="5">
        <v>300</v>
      </c>
      <c r="L1942" t="str">
        <f>Table_DataFromNL[[#This Row],[PROFILECODE]]&amp;"-"&amp;Table_DataFromNL[[#This Row],[RULENAME]]</f>
        <v>CP225-Vaccinia - 3rd Donation</v>
      </c>
      <c r="M1942" t="str">
        <f t="shared" si="245"/>
        <v>CP225-Vaccinia - 3rd Donation</v>
      </c>
      <c r="N1942" t="str">
        <f t="shared" si="246"/>
        <v>CP225-Vaccinia - 3rd Donation</v>
      </c>
    </row>
    <row r="1943" spans="1:14" hidden="1" x14ac:dyDescent="0.45">
      <c r="A1943" t="str">
        <f t="shared" si="247"/>
        <v>CP225-Vaccinia - 4th Donation</v>
      </c>
      <c r="B1943" t="s">
        <v>172</v>
      </c>
      <c r="C1943" t="str">
        <f t="shared" si="240"/>
        <v>Houston Aldine</v>
      </c>
      <c r="D1943" t="str">
        <f t="shared" si="241"/>
        <v>Y</v>
      </c>
      <c r="E1943" t="s">
        <v>1163</v>
      </c>
      <c r="F1943" t="str">
        <f t="shared" si="242"/>
        <v>Vaccinia - 4th Donation</v>
      </c>
      <c r="G1943" t="str">
        <f t="shared" si="243"/>
        <v>Specialty</v>
      </c>
      <c r="H1943" t="s">
        <v>960</v>
      </c>
      <c r="I1943">
        <f t="shared" si="244"/>
        <v>0</v>
      </c>
      <c r="J1943" t="s">
        <v>1054</v>
      </c>
      <c r="K1943" s="5">
        <v>300</v>
      </c>
      <c r="L1943" t="str">
        <f>Table_DataFromNL[[#This Row],[PROFILECODE]]&amp;"-"&amp;Table_DataFromNL[[#This Row],[RULENAME]]</f>
        <v>CP225-Vaccinia - 4th Donation</v>
      </c>
      <c r="M1943" t="str">
        <f t="shared" si="245"/>
        <v>CP225-Vaccinia - 4th Donation</v>
      </c>
      <c r="N1943" t="str">
        <f t="shared" si="246"/>
        <v>CP225-Vaccinia - 4th Donation</v>
      </c>
    </row>
    <row r="1944" spans="1:14" hidden="1" x14ac:dyDescent="0.45">
      <c r="A1944" t="str">
        <f t="shared" si="247"/>
        <v>CP225-1B_KEDLeague_Promo_5USD</v>
      </c>
      <c r="B1944" t="s">
        <v>172</v>
      </c>
      <c r="C1944" t="str">
        <f t="shared" si="240"/>
        <v>Houston Aldine</v>
      </c>
      <c r="D1944" t="str">
        <f t="shared" si="241"/>
        <v>Y</v>
      </c>
      <c r="E1944" t="s">
        <v>1163</v>
      </c>
      <c r="F1944" t="str">
        <f t="shared" si="242"/>
        <v>1B_KEDLeague_Promo_5USD</v>
      </c>
      <c r="G1944">
        <f t="shared" si="243"/>
        <v>0</v>
      </c>
      <c r="H1944" t="s">
        <v>1073</v>
      </c>
      <c r="I1944">
        <f t="shared" si="244"/>
        <v>0</v>
      </c>
      <c r="J1944" t="s">
        <v>1074</v>
      </c>
      <c r="K1944" s="5">
        <v>5</v>
      </c>
      <c r="L1944" t="str">
        <f>Table_DataFromNL[[#This Row],[PROFILECODE]]&amp;"-"&amp;Table_DataFromNL[[#This Row],[RULENAME]]</f>
        <v>CP225-1B_KEDLeague_Promo_5USD</v>
      </c>
      <c r="M1944" t="e">
        <f t="shared" si="245"/>
        <v>#N/A</v>
      </c>
      <c r="N1944" t="e">
        <f t="shared" si="246"/>
        <v>#N/A</v>
      </c>
    </row>
    <row r="1945" spans="1:14" hidden="1" x14ac:dyDescent="0.45">
      <c r="A1945" t="str">
        <f t="shared" si="247"/>
        <v>CP225-Anthrax Booster Immunization</v>
      </c>
      <c r="B1945" t="s">
        <v>172</v>
      </c>
      <c r="C1945" t="str">
        <f t="shared" si="240"/>
        <v>Houston Aldine</v>
      </c>
      <c r="D1945" t="str">
        <f t="shared" si="241"/>
        <v>Y</v>
      </c>
      <c r="E1945" t="s">
        <v>1163</v>
      </c>
      <c r="F1945" t="str">
        <f t="shared" si="242"/>
        <v>Anthrax Booster Immunization</v>
      </c>
      <c r="G1945" t="str">
        <f t="shared" si="243"/>
        <v>Specialty</v>
      </c>
      <c r="H1945" t="s">
        <v>985</v>
      </c>
      <c r="I1945">
        <f t="shared" si="244"/>
        <v>0</v>
      </c>
      <c r="J1945" t="s">
        <v>1074</v>
      </c>
      <c r="K1945" s="5">
        <v>200</v>
      </c>
      <c r="L1945" t="str">
        <f>Table_DataFromNL[[#This Row],[PROFILECODE]]&amp;"-"&amp;Table_DataFromNL[[#This Row],[RULENAME]]</f>
        <v>CP225-Anthrax Booster Immunization</v>
      </c>
      <c r="M1945" t="str">
        <f t="shared" si="245"/>
        <v>CP225-Anthrax Booster Immunization</v>
      </c>
      <c r="N1945" t="str">
        <f t="shared" si="246"/>
        <v>CP225-Anthrax Booster Immunization</v>
      </c>
    </row>
    <row r="1946" spans="1:14" hidden="1" x14ac:dyDescent="0.45">
      <c r="A1946" t="str">
        <f t="shared" si="247"/>
        <v>CP225-Anthrax P1 (1 Month Priming) Imm</v>
      </c>
      <c r="B1946" t="s">
        <v>172</v>
      </c>
      <c r="C1946" t="str">
        <f t="shared" si="240"/>
        <v>Houston Aldine</v>
      </c>
      <c r="D1946" t="str">
        <f t="shared" si="241"/>
        <v>Y</v>
      </c>
      <c r="E1946" t="s">
        <v>1163</v>
      </c>
      <c r="F1946" t="str">
        <f t="shared" si="242"/>
        <v>Anthrax P1 (1 Month Priming) Imm</v>
      </c>
      <c r="G1946" t="str">
        <f t="shared" si="243"/>
        <v>Specialty</v>
      </c>
      <c r="H1946" t="s">
        <v>986</v>
      </c>
      <c r="I1946">
        <f t="shared" si="244"/>
        <v>0</v>
      </c>
      <c r="J1946" t="s">
        <v>1074</v>
      </c>
      <c r="K1946" s="5">
        <v>75</v>
      </c>
      <c r="L1946" t="str">
        <f>Table_DataFromNL[[#This Row],[PROFILECODE]]&amp;"-"&amp;Table_DataFromNL[[#This Row],[RULENAME]]</f>
        <v>CP225-Anthrax P1 (1 Month Priming) Imm</v>
      </c>
      <c r="M1946" t="str">
        <f t="shared" si="245"/>
        <v>CP225-Anthrax P1 (1 Month Priming) Imm</v>
      </c>
      <c r="N1946" t="str">
        <f t="shared" si="246"/>
        <v>CP225-Anthrax P1 (1 Month Priming) Imm</v>
      </c>
    </row>
    <row r="1947" spans="1:14" hidden="1" x14ac:dyDescent="0.45">
      <c r="A1947" t="str">
        <f t="shared" si="247"/>
        <v>CP225-Anthrax P6 (6 Month Priming) Imm</v>
      </c>
      <c r="B1947" t="s">
        <v>172</v>
      </c>
      <c r="C1947" t="str">
        <f t="shared" si="240"/>
        <v>Houston Aldine</v>
      </c>
      <c r="D1947" t="str">
        <f t="shared" si="241"/>
        <v>Y</v>
      </c>
      <c r="E1947" t="s">
        <v>1163</v>
      </c>
      <c r="F1947" t="str">
        <f t="shared" si="242"/>
        <v>Anthrax P6 (6 Month Priming) Imm</v>
      </c>
      <c r="G1947" t="str">
        <f t="shared" si="243"/>
        <v>Specialty</v>
      </c>
      <c r="H1947" t="s">
        <v>987</v>
      </c>
      <c r="I1947">
        <f t="shared" si="244"/>
        <v>0</v>
      </c>
      <c r="J1947" t="s">
        <v>1074</v>
      </c>
      <c r="K1947" s="5">
        <v>125</v>
      </c>
      <c r="L1947" t="str">
        <f>Table_DataFromNL[[#This Row],[PROFILECODE]]&amp;"-"&amp;Table_DataFromNL[[#This Row],[RULENAME]]</f>
        <v>CP225-Anthrax P6 (6 Month Priming) Imm</v>
      </c>
      <c r="M1947" t="str">
        <f t="shared" si="245"/>
        <v>CP225-Anthrax P6 (6 Month Priming) Imm</v>
      </c>
      <c r="N1947" t="str">
        <f t="shared" si="246"/>
        <v>CP225-Anthrax P6 (6 Month Priming) Imm</v>
      </c>
    </row>
    <row r="1948" spans="1:14" hidden="1" x14ac:dyDescent="0.45">
      <c r="A1948" t="str">
        <f t="shared" si="247"/>
        <v>CP225-Anthrax PO (Day 0 Priming) Immun</v>
      </c>
      <c r="B1948" t="s">
        <v>172</v>
      </c>
      <c r="C1948" t="str">
        <f t="shared" si="240"/>
        <v>Houston Aldine</v>
      </c>
      <c r="D1948" t="str">
        <f t="shared" si="241"/>
        <v>Y</v>
      </c>
      <c r="E1948" t="s">
        <v>1163</v>
      </c>
      <c r="F1948" t="str">
        <f t="shared" si="242"/>
        <v>Anthrax PO (Day 0 Priming) Immun</v>
      </c>
      <c r="G1948" t="str">
        <f t="shared" si="243"/>
        <v>Specialty</v>
      </c>
      <c r="H1948" t="s">
        <v>988</v>
      </c>
      <c r="I1948">
        <f t="shared" si="244"/>
        <v>0</v>
      </c>
      <c r="J1948" t="s">
        <v>1074</v>
      </c>
      <c r="K1948" s="5">
        <v>25</v>
      </c>
      <c r="L1948" t="str">
        <f>Table_DataFromNL[[#This Row],[PROFILECODE]]&amp;"-"&amp;Table_DataFromNL[[#This Row],[RULENAME]]</f>
        <v>CP225-Anthrax PO (Day 0 Priming) Immun</v>
      </c>
      <c r="M1948" t="str">
        <f t="shared" si="245"/>
        <v>CP225-Anthrax PO (Day 0 Priming) Immun</v>
      </c>
      <c r="N1948" t="str">
        <f t="shared" si="246"/>
        <v>CP225-Anthrax PO (Day 0 Priming) Immun</v>
      </c>
    </row>
    <row r="1949" spans="1:14" hidden="1" x14ac:dyDescent="0.45">
      <c r="A1949" t="str">
        <f t="shared" si="247"/>
        <v>CP225-Anthrax Referral</v>
      </c>
      <c r="B1949" t="s">
        <v>172</v>
      </c>
      <c r="C1949" t="str">
        <f t="shared" si="240"/>
        <v>Houston Aldine</v>
      </c>
      <c r="D1949" t="str">
        <f t="shared" si="241"/>
        <v>Y</v>
      </c>
      <c r="E1949" t="s">
        <v>1163</v>
      </c>
      <c r="F1949" t="str">
        <f t="shared" si="242"/>
        <v>Anthrax Referral</v>
      </c>
      <c r="G1949" t="str">
        <f t="shared" si="243"/>
        <v>Specialty</v>
      </c>
      <c r="H1949" t="s">
        <v>989</v>
      </c>
      <c r="I1949">
        <f t="shared" si="244"/>
        <v>0</v>
      </c>
      <c r="J1949" t="s">
        <v>1074</v>
      </c>
      <c r="K1949" s="5">
        <v>100</v>
      </c>
      <c r="L1949" t="str">
        <f>Table_DataFromNL[[#This Row],[PROFILECODE]]&amp;"-"&amp;Table_DataFromNL[[#This Row],[RULENAME]]</f>
        <v>CP225-Anthrax Referral</v>
      </c>
      <c r="M1949" t="str">
        <f t="shared" si="245"/>
        <v>CP225-Anthrax Referral</v>
      </c>
      <c r="N1949" t="str">
        <f t="shared" si="246"/>
        <v>CP225-Anthrax Referral</v>
      </c>
    </row>
    <row r="1950" spans="1:14" hidden="1" x14ac:dyDescent="0.45">
      <c r="A1950" t="str">
        <f t="shared" si="247"/>
        <v>CP225-CALL_10</v>
      </c>
      <c r="B1950" t="s">
        <v>172</v>
      </c>
      <c r="C1950" t="str">
        <f t="shared" si="240"/>
        <v>Houston Aldine</v>
      </c>
      <c r="D1950" t="str">
        <f t="shared" si="241"/>
        <v>Y</v>
      </c>
      <c r="E1950" t="s">
        <v>1163</v>
      </c>
      <c r="F1950" t="str">
        <f t="shared" si="242"/>
        <v>CALL_10</v>
      </c>
      <c r="G1950">
        <f t="shared" si="243"/>
        <v>0</v>
      </c>
      <c r="H1950" t="s">
        <v>1075</v>
      </c>
      <c r="I1950">
        <f t="shared" si="244"/>
        <v>0</v>
      </c>
      <c r="J1950" t="s">
        <v>1074</v>
      </c>
      <c r="K1950" s="5">
        <v>10</v>
      </c>
      <c r="L1950" t="str">
        <f>Table_DataFromNL[[#This Row],[PROFILECODE]]&amp;"-"&amp;Table_DataFromNL[[#This Row],[RULENAME]]</f>
        <v>CP225-CALL_10</v>
      </c>
      <c r="M1950" t="e">
        <f t="shared" si="245"/>
        <v>#N/A</v>
      </c>
      <c r="N1950" t="e">
        <f t="shared" si="246"/>
        <v>#N/A</v>
      </c>
    </row>
    <row r="1951" spans="1:14" hidden="1" x14ac:dyDescent="0.45">
      <c r="A1951" t="str">
        <f t="shared" si="247"/>
        <v>CP225-CALL_15</v>
      </c>
      <c r="B1951" t="s">
        <v>172</v>
      </c>
      <c r="C1951" t="str">
        <f t="shared" si="240"/>
        <v>Houston Aldine</v>
      </c>
      <c r="D1951" t="str">
        <f t="shared" si="241"/>
        <v>Y</v>
      </c>
      <c r="E1951" t="s">
        <v>1163</v>
      </c>
      <c r="F1951" t="str">
        <f t="shared" si="242"/>
        <v>CALL_15</v>
      </c>
      <c r="G1951">
        <f t="shared" si="243"/>
        <v>0</v>
      </c>
      <c r="H1951" t="s">
        <v>1076</v>
      </c>
      <c r="I1951">
        <f t="shared" si="244"/>
        <v>0</v>
      </c>
      <c r="J1951" t="s">
        <v>1074</v>
      </c>
      <c r="K1951" s="5">
        <v>15</v>
      </c>
      <c r="L1951" t="str">
        <f>Table_DataFromNL[[#This Row],[PROFILECODE]]&amp;"-"&amp;Table_DataFromNL[[#This Row],[RULENAME]]</f>
        <v>CP225-CALL_15</v>
      </c>
      <c r="M1951" t="e">
        <f t="shared" si="245"/>
        <v>#N/A</v>
      </c>
      <c r="N1951" t="e">
        <f t="shared" si="246"/>
        <v>#N/A</v>
      </c>
    </row>
    <row r="1952" spans="1:14" hidden="1" x14ac:dyDescent="0.45">
      <c r="A1952" t="str">
        <f t="shared" si="247"/>
        <v>CP225-CALL_25</v>
      </c>
      <c r="B1952" t="s">
        <v>172</v>
      </c>
      <c r="C1952" t="str">
        <f t="shared" si="240"/>
        <v>Houston Aldine</v>
      </c>
      <c r="D1952" t="str">
        <f t="shared" si="241"/>
        <v>Y</v>
      </c>
      <c r="E1952" t="s">
        <v>1163</v>
      </c>
      <c r="F1952" t="str">
        <f t="shared" si="242"/>
        <v>CALL_25</v>
      </c>
      <c r="G1952">
        <f t="shared" si="243"/>
        <v>0</v>
      </c>
      <c r="H1952" t="s">
        <v>1077</v>
      </c>
      <c r="I1952">
        <f t="shared" si="244"/>
        <v>0</v>
      </c>
      <c r="J1952" t="s">
        <v>1074</v>
      </c>
      <c r="K1952" s="5">
        <v>25</v>
      </c>
      <c r="L1952" t="str">
        <f>Table_DataFromNL[[#This Row],[PROFILECODE]]&amp;"-"&amp;Table_DataFromNL[[#This Row],[RULENAME]]</f>
        <v>CP225-CALL_25</v>
      </c>
      <c r="M1952" t="e">
        <f t="shared" si="245"/>
        <v>#N/A</v>
      </c>
      <c r="N1952" t="e">
        <f t="shared" si="246"/>
        <v>#N/A</v>
      </c>
    </row>
    <row r="1953" spans="1:14" hidden="1" x14ac:dyDescent="0.45">
      <c r="A1953" t="str">
        <f t="shared" si="247"/>
        <v>CP225-CALL_5</v>
      </c>
      <c r="B1953" t="s">
        <v>172</v>
      </c>
      <c r="C1953" t="str">
        <f t="shared" si="240"/>
        <v>Houston Aldine</v>
      </c>
      <c r="D1953" t="str">
        <f t="shared" si="241"/>
        <v>Y</v>
      </c>
      <c r="E1953" t="s">
        <v>1163</v>
      </c>
      <c r="F1953" t="str">
        <f t="shared" si="242"/>
        <v>CALL_5</v>
      </c>
      <c r="G1953">
        <f t="shared" si="243"/>
        <v>0</v>
      </c>
      <c r="H1953" t="s">
        <v>1078</v>
      </c>
      <c r="I1953">
        <f t="shared" si="244"/>
        <v>0</v>
      </c>
      <c r="J1953" t="s">
        <v>1074</v>
      </c>
      <c r="K1953" s="5">
        <v>5</v>
      </c>
      <c r="L1953" t="str">
        <f>Table_DataFromNL[[#This Row],[PROFILECODE]]&amp;"-"&amp;Table_DataFromNL[[#This Row],[RULENAME]]</f>
        <v>CP225-CALL_5</v>
      </c>
      <c r="M1953" t="e">
        <f t="shared" si="245"/>
        <v>#N/A</v>
      </c>
      <c r="N1953" t="e">
        <f t="shared" si="246"/>
        <v>#N/A</v>
      </c>
    </row>
    <row r="1954" spans="1:14" hidden="1" x14ac:dyDescent="0.45">
      <c r="A1954" t="str">
        <f t="shared" si="247"/>
        <v>CP225-Community</v>
      </c>
      <c r="B1954" t="s">
        <v>172</v>
      </c>
      <c r="C1954" t="str">
        <f t="shared" si="240"/>
        <v>Houston Aldine</v>
      </c>
      <c r="D1954" t="str">
        <f t="shared" si="241"/>
        <v>Y</v>
      </c>
      <c r="E1954" t="s">
        <v>1163</v>
      </c>
      <c r="F1954" t="str">
        <f t="shared" si="242"/>
        <v>Community</v>
      </c>
      <c r="G1954">
        <f t="shared" si="243"/>
        <v>0</v>
      </c>
      <c r="H1954" t="s">
        <v>1080</v>
      </c>
      <c r="I1954">
        <f t="shared" si="244"/>
        <v>0</v>
      </c>
      <c r="J1954" t="s">
        <v>1074</v>
      </c>
      <c r="K1954" s="5">
        <v>5</v>
      </c>
      <c r="L1954" t="str">
        <f>Table_DataFromNL[[#This Row],[PROFILECODE]]&amp;"-"&amp;Table_DataFromNL[[#This Row],[RULENAME]]</f>
        <v>CP225-Community</v>
      </c>
      <c r="M1954" t="e">
        <f t="shared" si="245"/>
        <v>#N/A</v>
      </c>
      <c r="N1954" t="e">
        <f t="shared" si="246"/>
        <v>#N/A</v>
      </c>
    </row>
    <row r="1955" spans="1:14" hidden="1" x14ac:dyDescent="0.45">
      <c r="A1955" t="str">
        <f t="shared" si="247"/>
        <v>CP225-EMPLOYEE_BONUS_8MONTH_80USD</v>
      </c>
      <c r="B1955" t="s">
        <v>172</v>
      </c>
      <c r="C1955" t="str">
        <f t="shared" si="240"/>
        <v>Houston Aldine</v>
      </c>
      <c r="D1955" t="str">
        <f t="shared" si="241"/>
        <v>Y</v>
      </c>
      <c r="E1955" t="s">
        <v>1163</v>
      </c>
      <c r="F1955" t="str">
        <f t="shared" si="242"/>
        <v>EMPLOYEE_BONUS_8MONTH_80USD</v>
      </c>
      <c r="G1955">
        <f t="shared" si="243"/>
        <v>0</v>
      </c>
      <c r="H1955" t="s">
        <v>1084</v>
      </c>
      <c r="I1955">
        <f t="shared" si="244"/>
        <v>0</v>
      </c>
      <c r="J1955" t="s">
        <v>1074</v>
      </c>
      <c r="K1955" s="5">
        <v>80</v>
      </c>
      <c r="L1955" t="str">
        <f>Table_DataFromNL[[#This Row],[PROFILECODE]]&amp;"-"&amp;Table_DataFromNL[[#This Row],[RULENAME]]</f>
        <v>CP225-EMPLOYEE_BONUS_8MONTH_80USD</v>
      </c>
      <c r="M1955" t="e">
        <f t="shared" si="245"/>
        <v>#N/A</v>
      </c>
      <c r="N1955" t="e">
        <f t="shared" si="246"/>
        <v>#N/A</v>
      </c>
    </row>
    <row r="1956" spans="1:14" hidden="1" x14ac:dyDescent="0.45">
      <c r="A1956" t="str">
        <f t="shared" si="247"/>
        <v>CP225-HANGER_RECRUIT_5USD_once</v>
      </c>
      <c r="B1956" t="s">
        <v>172</v>
      </c>
      <c r="C1956" t="str">
        <f t="shared" si="240"/>
        <v>Houston Aldine</v>
      </c>
      <c r="D1956" t="str">
        <f t="shared" si="241"/>
        <v>Y</v>
      </c>
      <c r="E1956" t="s">
        <v>1163</v>
      </c>
      <c r="F1956" t="str">
        <f t="shared" si="242"/>
        <v>HANGER_RECRUIT_5USD_once</v>
      </c>
      <c r="G1956">
        <f t="shared" si="243"/>
        <v>0</v>
      </c>
      <c r="H1956" t="s">
        <v>1085</v>
      </c>
      <c r="I1956">
        <f t="shared" si="244"/>
        <v>0</v>
      </c>
      <c r="J1956" t="s">
        <v>1074</v>
      </c>
      <c r="K1956" s="5">
        <v>5</v>
      </c>
      <c r="L1956" t="str">
        <f>Table_DataFromNL[[#This Row],[PROFILECODE]]&amp;"-"&amp;Table_DataFromNL[[#This Row],[RULENAME]]</f>
        <v>CP225-HANGER_RECRUIT_5USD_once</v>
      </c>
      <c r="M1956" t="e">
        <f t="shared" si="245"/>
        <v>#N/A</v>
      </c>
      <c r="N1956" t="e">
        <f t="shared" si="246"/>
        <v>#N/A</v>
      </c>
    </row>
    <row r="1957" spans="1:14" hidden="1" x14ac:dyDescent="0.45">
      <c r="A1957" t="str">
        <f t="shared" si="247"/>
        <v>CP225-Inconv Fee $20-$50-Comment Req'd</v>
      </c>
      <c r="B1957" t="s">
        <v>172</v>
      </c>
      <c r="C1957" t="str">
        <f t="shared" si="240"/>
        <v>Houston Aldine</v>
      </c>
      <c r="D1957" t="str">
        <f t="shared" si="241"/>
        <v>Y</v>
      </c>
      <c r="E1957" t="s">
        <v>1163</v>
      </c>
      <c r="F1957" t="str">
        <f t="shared" si="242"/>
        <v>Inconv Fee $20-$50-Comment Req'd</v>
      </c>
      <c r="G1957">
        <f t="shared" si="243"/>
        <v>0</v>
      </c>
      <c r="H1957" t="s">
        <v>1088</v>
      </c>
      <c r="I1957">
        <f t="shared" si="244"/>
        <v>0</v>
      </c>
      <c r="J1957" t="s">
        <v>1074</v>
      </c>
      <c r="K1957" s="5">
        <v>50</v>
      </c>
      <c r="L1957" t="str">
        <f>Table_DataFromNL[[#This Row],[PROFILECODE]]&amp;"-"&amp;Table_DataFromNL[[#This Row],[RULENAME]]</f>
        <v>CP225-Inconv Fee $20-$50-Comment Req'd</v>
      </c>
      <c r="M1957" t="e">
        <f t="shared" si="245"/>
        <v>#N/A</v>
      </c>
      <c r="N1957" t="e">
        <f t="shared" si="246"/>
        <v>#N/A</v>
      </c>
    </row>
    <row r="1958" spans="1:14" hidden="1" x14ac:dyDescent="0.45">
      <c r="A1958" t="str">
        <f t="shared" si="247"/>
        <v>CP225-Inconv Fee $5-$20-Comment Req'd</v>
      </c>
      <c r="B1958" t="s">
        <v>172</v>
      </c>
      <c r="C1958" t="str">
        <f t="shared" si="240"/>
        <v>Houston Aldine</v>
      </c>
      <c r="D1958" t="str">
        <f t="shared" si="241"/>
        <v>Y</v>
      </c>
      <c r="E1958" t="s">
        <v>1163</v>
      </c>
      <c r="F1958" t="str">
        <f t="shared" si="242"/>
        <v>Inconv Fee $5-$20-Comment Req'd</v>
      </c>
      <c r="G1958">
        <f t="shared" si="243"/>
        <v>0</v>
      </c>
      <c r="H1958" t="s">
        <v>1089</v>
      </c>
      <c r="I1958">
        <f t="shared" si="244"/>
        <v>0</v>
      </c>
      <c r="J1958" t="s">
        <v>1074</v>
      </c>
      <c r="K1958" s="5">
        <v>20</v>
      </c>
      <c r="L1958" t="str">
        <f>Table_DataFromNL[[#This Row],[PROFILECODE]]&amp;"-"&amp;Table_DataFromNL[[#This Row],[RULENAME]]</f>
        <v>CP225-Inconv Fee $5-$20-Comment Req'd</v>
      </c>
      <c r="M1958" t="e">
        <f t="shared" si="245"/>
        <v>#N/A</v>
      </c>
      <c r="N1958" t="e">
        <f t="shared" si="246"/>
        <v>#N/A</v>
      </c>
    </row>
    <row r="1959" spans="1:14" hidden="1" x14ac:dyDescent="0.45">
      <c r="A1959" t="str">
        <f t="shared" si="247"/>
        <v>CP225-Inconv Fee$50-$100-Comment Req'd</v>
      </c>
      <c r="B1959" t="s">
        <v>172</v>
      </c>
      <c r="C1959" t="str">
        <f t="shared" si="240"/>
        <v>Houston Aldine</v>
      </c>
      <c r="D1959" t="str">
        <f t="shared" si="241"/>
        <v>Y</v>
      </c>
      <c r="E1959" t="s">
        <v>1163</v>
      </c>
      <c r="F1959" t="str">
        <f t="shared" si="242"/>
        <v>Inconv Fee$50-$100-Comment Req'd</v>
      </c>
      <c r="G1959">
        <f t="shared" si="243"/>
        <v>0</v>
      </c>
      <c r="H1959" t="s">
        <v>1090</v>
      </c>
      <c r="I1959">
        <f t="shared" si="244"/>
        <v>0</v>
      </c>
      <c r="J1959" t="s">
        <v>1074</v>
      </c>
      <c r="K1959" s="5">
        <v>100</v>
      </c>
      <c r="L1959" t="str">
        <f>Table_DataFromNL[[#This Row],[PROFILECODE]]&amp;"-"&amp;Table_DataFromNL[[#This Row],[RULENAME]]</f>
        <v>CP225-Inconv Fee$50-$100-Comment Req'd</v>
      </c>
      <c r="M1959" t="e">
        <f t="shared" si="245"/>
        <v>#N/A</v>
      </c>
      <c r="N1959" t="e">
        <f t="shared" si="246"/>
        <v>#N/A</v>
      </c>
    </row>
    <row r="1960" spans="1:14" hidden="1" x14ac:dyDescent="0.45">
      <c r="A1960" t="str">
        <f t="shared" si="247"/>
        <v>CP225-NSP_ LAPSEDONOR_50_Twice</v>
      </c>
      <c r="B1960" t="s">
        <v>172</v>
      </c>
      <c r="C1960" t="str">
        <f t="shared" si="240"/>
        <v>Houston Aldine</v>
      </c>
      <c r="D1960" t="str">
        <f t="shared" si="241"/>
        <v>Y</v>
      </c>
      <c r="E1960" t="s">
        <v>1163</v>
      </c>
      <c r="F1960" t="str">
        <f t="shared" si="242"/>
        <v>NSP_ LAPSEDONOR_50_Twice</v>
      </c>
      <c r="G1960">
        <f t="shared" si="243"/>
        <v>0</v>
      </c>
      <c r="H1960" t="s">
        <v>1091</v>
      </c>
      <c r="I1960">
        <f t="shared" si="244"/>
        <v>0</v>
      </c>
      <c r="J1960" t="s">
        <v>1074</v>
      </c>
      <c r="K1960" s="5">
        <v>50</v>
      </c>
      <c r="L1960" t="str">
        <f>Table_DataFromNL[[#This Row],[PROFILECODE]]&amp;"-"&amp;Table_DataFromNL[[#This Row],[RULENAME]]</f>
        <v>CP225-NSP_ LAPSEDONOR_50_Twice</v>
      </c>
      <c r="M1960" t="e">
        <f t="shared" si="245"/>
        <v>#N/A</v>
      </c>
      <c r="N1960" t="e">
        <f t="shared" si="246"/>
        <v>#N/A</v>
      </c>
    </row>
    <row r="1961" spans="1:14" hidden="1" x14ac:dyDescent="0.45">
      <c r="A1961" t="str">
        <f t="shared" si="247"/>
        <v>CP225-NSP_LD_25_2X</v>
      </c>
      <c r="B1961" t="s">
        <v>172</v>
      </c>
      <c r="C1961" t="str">
        <f t="shared" si="240"/>
        <v>Houston Aldine</v>
      </c>
      <c r="D1961" t="str">
        <f t="shared" si="241"/>
        <v>Y</v>
      </c>
      <c r="E1961" t="s">
        <v>1163</v>
      </c>
      <c r="F1961" t="str">
        <f t="shared" si="242"/>
        <v>NSP_LD_25_2X</v>
      </c>
      <c r="G1961">
        <f t="shared" si="243"/>
        <v>0</v>
      </c>
      <c r="H1961" t="s">
        <v>1092</v>
      </c>
      <c r="I1961">
        <f t="shared" si="244"/>
        <v>0</v>
      </c>
      <c r="J1961" t="s">
        <v>1074</v>
      </c>
      <c r="K1961" s="5">
        <v>25</v>
      </c>
      <c r="L1961" t="str">
        <f>Table_DataFromNL[[#This Row],[PROFILECODE]]&amp;"-"&amp;Table_DataFromNL[[#This Row],[RULENAME]]</f>
        <v>CP225-NSP_LD_25_2X</v>
      </c>
      <c r="M1961" t="e">
        <f t="shared" si="245"/>
        <v>#N/A</v>
      </c>
      <c r="N1961" t="e">
        <f t="shared" si="246"/>
        <v>#N/A</v>
      </c>
    </row>
    <row r="1962" spans="1:14" hidden="1" x14ac:dyDescent="0.45">
      <c r="A1962" t="str">
        <f t="shared" si="247"/>
        <v>CP225-NSP_LD_50_1X</v>
      </c>
      <c r="B1962" t="s">
        <v>172</v>
      </c>
      <c r="C1962" t="str">
        <f t="shared" si="240"/>
        <v>Houston Aldine</v>
      </c>
      <c r="D1962" t="str">
        <f t="shared" si="241"/>
        <v>Y</v>
      </c>
      <c r="E1962" t="s">
        <v>1163</v>
      </c>
      <c r="F1962" t="str">
        <f t="shared" si="242"/>
        <v>NSP_LD_50_1X</v>
      </c>
      <c r="G1962">
        <f t="shared" si="243"/>
        <v>0</v>
      </c>
      <c r="H1962" t="s">
        <v>1093</v>
      </c>
      <c r="I1962">
        <f t="shared" si="244"/>
        <v>0</v>
      </c>
      <c r="J1962" t="s">
        <v>1074</v>
      </c>
      <c r="K1962" s="5">
        <v>50</v>
      </c>
      <c r="L1962" t="str">
        <f>Table_DataFromNL[[#This Row],[PROFILECODE]]&amp;"-"&amp;Table_DataFromNL[[#This Row],[RULENAME]]</f>
        <v>CP225-NSP_LD_50_1X</v>
      </c>
      <c r="M1962" t="e">
        <f t="shared" si="245"/>
        <v>#N/A</v>
      </c>
      <c r="N1962" t="e">
        <f t="shared" si="246"/>
        <v>#N/A</v>
      </c>
    </row>
    <row r="1963" spans="1:14" hidden="1" x14ac:dyDescent="0.45">
      <c r="A1963" t="str">
        <f t="shared" si="247"/>
        <v>CP225-NSP_ORPHAN_100_once</v>
      </c>
      <c r="B1963" t="s">
        <v>172</v>
      </c>
      <c r="C1963" t="str">
        <f t="shared" si="240"/>
        <v>Houston Aldine</v>
      </c>
      <c r="D1963" t="str">
        <f t="shared" si="241"/>
        <v>Y</v>
      </c>
      <c r="E1963" t="s">
        <v>1163</v>
      </c>
      <c r="F1963" t="str">
        <f t="shared" si="242"/>
        <v>NSP_ORPHAN_100_once</v>
      </c>
      <c r="G1963">
        <f t="shared" si="243"/>
        <v>0</v>
      </c>
      <c r="H1963" t="s">
        <v>1094</v>
      </c>
      <c r="I1963">
        <f t="shared" si="244"/>
        <v>0</v>
      </c>
      <c r="J1963" t="s">
        <v>1074</v>
      </c>
      <c r="K1963" s="5">
        <v>100</v>
      </c>
      <c r="L1963" t="str">
        <f>Table_DataFromNL[[#This Row],[PROFILECODE]]&amp;"-"&amp;Table_DataFromNL[[#This Row],[RULENAME]]</f>
        <v>CP225-NSP_ORPHAN_100_once</v>
      </c>
      <c r="M1963" t="e">
        <f t="shared" si="245"/>
        <v>#N/A</v>
      </c>
      <c r="N1963" t="e">
        <f t="shared" si="246"/>
        <v>#N/A</v>
      </c>
    </row>
    <row r="1964" spans="1:14" hidden="1" x14ac:dyDescent="0.45">
      <c r="A1964" t="str">
        <f t="shared" si="247"/>
        <v>CP225-Referral - Vaccinia</v>
      </c>
      <c r="B1964" t="s">
        <v>172</v>
      </c>
      <c r="C1964" t="str">
        <f t="shared" si="240"/>
        <v>Houston Aldine</v>
      </c>
      <c r="D1964" t="str">
        <f t="shared" si="241"/>
        <v>Y</v>
      </c>
      <c r="E1964" t="s">
        <v>1163</v>
      </c>
      <c r="F1964" t="str">
        <f t="shared" si="242"/>
        <v>Referral - Vaccinia</v>
      </c>
      <c r="G1964">
        <f t="shared" si="243"/>
        <v>0</v>
      </c>
      <c r="H1964" t="s">
        <v>1135</v>
      </c>
      <c r="I1964">
        <f t="shared" si="244"/>
        <v>0</v>
      </c>
      <c r="J1964" t="s">
        <v>1074</v>
      </c>
      <c r="K1964" s="5">
        <v>250</v>
      </c>
      <c r="L1964" t="str">
        <f>Table_DataFromNL[[#This Row],[PROFILECODE]]&amp;"-"&amp;Table_DataFromNL[[#This Row],[RULENAME]]</f>
        <v>CP225-Referral - Vaccinia</v>
      </c>
      <c r="M1964" t="e">
        <f t="shared" si="245"/>
        <v>#N/A</v>
      </c>
      <c r="N1964" t="e">
        <f t="shared" si="246"/>
        <v>#N/A</v>
      </c>
    </row>
    <row r="1965" spans="1:14" hidden="1" x14ac:dyDescent="0.45">
      <c r="A1965" t="str">
        <f t="shared" si="247"/>
        <v>CP225-Restick</v>
      </c>
      <c r="B1965" t="s">
        <v>172</v>
      </c>
      <c r="C1965" t="str">
        <f t="shared" si="240"/>
        <v>Houston Aldine</v>
      </c>
      <c r="D1965" t="str">
        <f t="shared" si="241"/>
        <v>Y</v>
      </c>
      <c r="E1965" t="s">
        <v>1163</v>
      </c>
      <c r="F1965" t="str">
        <f t="shared" si="242"/>
        <v>Restick</v>
      </c>
      <c r="G1965">
        <f t="shared" si="243"/>
        <v>0</v>
      </c>
      <c r="H1965" t="s">
        <v>1096</v>
      </c>
      <c r="I1965">
        <f t="shared" si="244"/>
        <v>0</v>
      </c>
      <c r="J1965" t="s">
        <v>1074</v>
      </c>
      <c r="K1965" s="5">
        <v>5</v>
      </c>
      <c r="L1965" t="str">
        <f>Table_DataFromNL[[#This Row],[PROFILECODE]]&amp;"-"&amp;Table_DataFromNL[[#This Row],[RULENAME]]</f>
        <v>CP225-Restick</v>
      </c>
      <c r="M1965" t="e">
        <f t="shared" si="245"/>
        <v>#N/A</v>
      </c>
      <c r="N1965" t="e">
        <f t="shared" si="246"/>
        <v>#N/A</v>
      </c>
    </row>
    <row r="1966" spans="1:14" hidden="1" x14ac:dyDescent="0.45">
      <c r="A1966" t="str">
        <f t="shared" si="247"/>
        <v>CP225-SLOW_TEXT_5</v>
      </c>
      <c r="B1966" t="s">
        <v>172</v>
      </c>
      <c r="C1966" t="str">
        <f t="shared" si="240"/>
        <v>Houston Aldine</v>
      </c>
      <c r="D1966" t="str">
        <f t="shared" si="241"/>
        <v>Y</v>
      </c>
      <c r="E1966" t="s">
        <v>1163</v>
      </c>
      <c r="F1966" t="str">
        <f t="shared" si="242"/>
        <v>SLOW_TEXT_5</v>
      </c>
      <c r="G1966">
        <f t="shared" si="243"/>
        <v>0</v>
      </c>
      <c r="H1966" t="s">
        <v>1104</v>
      </c>
      <c r="I1966">
        <f t="shared" si="244"/>
        <v>0</v>
      </c>
      <c r="J1966" t="s">
        <v>1074</v>
      </c>
      <c r="K1966" s="5">
        <v>5</v>
      </c>
      <c r="L1966" t="str">
        <f>Table_DataFromNL[[#This Row],[PROFILECODE]]&amp;"-"&amp;Table_DataFromNL[[#This Row],[RULENAME]]</f>
        <v>CP225-SLOW_TEXT_5</v>
      </c>
      <c r="M1966" t="e">
        <f t="shared" si="245"/>
        <v>#N/A</v>
      </c>
      <c r="N1966" t="e">
        <f t="shared" si="246"/>
        <v>#N/A</v>
      </c>
    </row>
    <row r="1967" spans="1:14" hidden="1" x14ac:dyDescent="0.45">
      <c r="A1967" t="str">
        <f t="shared" si="247"/>
        <v>CP225-SPECIAL_ x9_25 _ONCE</v>
      </c>
      <c r="B1967" t="s">
        <v>172</v>
      </c>
      <c r="C1967" t="str">
        <f t="shared" si="240"/>
        <v>Houston Aldine</v>
      </c>
      <c r="D1967" t="str">
        <f t="shared" si="241"/>
        <v>Y</v>
      </c>
      <c r="E1967" t="s">
        <v>1163</v>
      </c>
      <c r="F1967" t="str">
        <f t="shared" si="242"/>
        <v>SPECIAL_ x9_25 _ONCE</v>
      </c>
      <c r="G1967">
        <f t="shared" si="243"/>
        <v>0</v>
      </c>
      <c r="H1967" t="s">
        <v>1105</v>
      </c>
      <c r="I1967">
        <f t="shared" si="244"/>
        <v>0</v>
      </c>
      <c r="J1967" t="s">
        <v>1074</v>
      </c>
      <c r="K1967" s="5">
        <v>25</v>
      </c>
      <c r="L1967" t="str">
        <f>Table_DataFromNL[[#This Row],[PROFILECODE]]&amp;"-"&amp;Table_DataFromNL[[#This Row],[RULENAME]]</f>
        <v>CP225-SPECIAL_ x9_25 _ONCE</v>
      </c>
      <c r="M1967" t="e">
        <f t="shared" si="245"/>
        <v>#N/A</v>
      </c>
      <c r="N1967" t="e">
        <f t="shared" si="246"/>
        <v>#N/A</v>
      </c>
    </row>
    <row r="1968" spans="1:14" hidden="1" x14ac:dyDescent="0.45">
      <c r="A1968" t="str">
        <f t="shared" si="247"/>
        <v>CP225-SPECIAL_BONUS_40USD</v>
      </c>
      <c r="B1968" t="s">
        <v>172</v>
      </c>
      <c r="C1968" t="str">
        <f t="shared" si="240"/>
        <v>Houston Aldine</v>
      </c>
      <c r="D1968" t="str">
        <f t="shared" si="241"/>
        <v>Y</v>
      </c>
      <c r="E1968" t="s">
        <v>1163</v>
      </c>
      <c r="F1968" t="str">
        <f t="shared" si="242"/>
        <v>SPECIAL_BONUS_40USD</v>
      </c>
      <c r="G1968">
        <f t="shared" si="243"/>
        <v>0</v>
      </c>
      <c r="H1968" t="s">
        <v>1106</v>
      </c>
      <c r="I1968">
        <f t="shared" si="244"/>
        <v>0</v>
      </c>
      <c r="J1968" t="s">
        <v>1074</v>
      </c>
      <c r="K1968" s="5">
        <v>40</v>
      </c>
      <c r="L1968" t="str">
        <f>Table_DataFromNL[[#This Row],[PROFILECODE]]&amp;"-"&amp;Table_DataFromNL[[#This Row],[RULENAME]]</f>
        <v>CP225-SPECIAL_BONUS_40USD</v>
      </c>
      <c r="M1968" t="e">
        <f t="shared" si="245"/>
        <v>#N/A</v>
      </c>
      <c r="N1968" t="e">
        <f t="shared" si="246"/>
        <v>#N/A</v>
      </c>
    </row>
    <row r="1969" spans="1:14" hidden="1" x14ac:dyDescent="0.45">
      <c r="A1969" t="str">
        <f t="shared" si="247"/>
        <v>CP225-SPECIAL_BONUS_60USD</v>
      </c>
      <c r="B1969" t="s">
        <v>172</v>
      </c>
      <c r="C1969" t="str">
        <f t="shared" si="240"/>
        <v>Houston Aldine</v>
      </c>
      <c r="D1969" t="str">
        <f t="shared" si="241"/>
        <v>Y</v>
      </c>
      <c r="E1969" t="s">
        <v>1163</v>
      </c>
      <c r="F1969" t="str">
        <f t="shared" si="242"/>
        <v>SPECIAL_BONUS_60USD</v>
      </c>
      <c r="G1969">
        <f t="shared" si="243"/>
        <v>0</v>
      </c>
      <c r="H1969" t="s">
        <v>1141</v>
      </c>
      <c r="I1969">
        <f t="shared" si="244"/>
        <v>0</v>
      </c>
      <c r="J1969" t="s">
        <v>1074</v>
      </c>
      <c r="K1969" s="5">
        <v>60</v>
      </c>
      <c r="L1969" t="str">
        <f>Table_DataFromNL[[#This Row],[PROFILECODE]]&amp;"-"&amp;Table_DataFromNL[[#This Row],[RULENAME]]</f>
        <v>CP225-SPECIAL_BONUS_60USD</v>
      </c>
      <c r="M1969" t="e">
        <f t="shared" si="245"/>
        <v>#N/A</v>
      </c>
      <c r="N1969" t="e">
        <f t="shared" si="246"/>
        <v>#N/A</v>
      </c>
    </row>
    <row r="1970" spans="1:14" hidden="1" x14ac:dyDescent="0.45">
      <c r="A1970" t="str">
        <f t="shared" si="247"/>
        <v>CP225-SPECIAL_x6_x7_15 _TWICE</v>
      </c>
      <c r="B1970" t="s">
        <v>172</v>
      </c>
      <c r="C1970" t="str">
        <f t="shared" si="240"/>
        <v>Houston Aldine</v>
      </c>
      <c r="D1970" t="str">
        <f t="shared" si="241"/>
        <v>Y</v>
      </c>
      <c r="E1970" t="s">
        <v>1163</v>
      </c>
      <c r="F1970" t="str">
        <f t="shared" si="242"/>
        <v>SPECIAL_x6_x7_15 _TWICE</v>
      </c>
      <c r="G1970">
        <f t="shared" si="243"/>
        <v>0</v>
      </c>
      <c r="H1970" t="s">
        <v>1107</v>
      </c>
      <c r="I1970">
        <f t="shared" si="244"/>
        <v>0</v>
      </c>
      <c r="J1970" t="s">
        <v>1074</v>
      </c>
      <c r="K1970" s="5">
        <v>15</v>
      </c>
      <c r="L1970" t="str">
        <f>Table_DataFromNL[[#This Row],[PROFILECODE]]&amp;"-"&amp;Table_DataFromNL[[#This Row],[RULENAME]]</f>
        <v>CP225-SPECIAL_x6_x7_15 _TWICE</v>
      </c>
      <c r="M1970" t="e">
        <f t="shared" si="245"/>
        <v>#N/A</v>
      </c>
      <c r="N1970" t="e">
        <f t="shared" si="246"/>
        <v>#N/A</v>
      </c>
    </row>
    <row r="1971" spans="1:14" hidden="1" x14ac:dyDescent="0.45">
      <c r="A1971" t="str">
        <f t="shared" si="247"/>
        <v>CP225-SPECIAL_x8_x9_20 _TWICE</v>
      </c>
      <c r="B1971" t="s">
        <v>172</v>
      </c>
      <c r="C1971" t="str">
        <f t="shared" si="240"/>
        <v>Houston Aldine</v>
      </c>
      <c r="D1971" t="str">
        <f t="shared" si="241"/>
        <v>Y</v>
      </c>
      <c r="E1971" t="s">
        <v>1163</v>
      </c>
      <c r="F1971" t="str">
        <f t="shared" si="242"/>
        <v>SPECIAL_x8_x9_20 _TWICE</v>
      </c>
      <c r="G1971">
        <f t="shared" si="243"/>
        <v>0</v>
      </c>
      <c r="H1971" t="s">
        <v>1108</v>
      </c>
      <c r="I1971">
        <f t="shared" si="244"/>
        <v>0</v>
      </c>
      <c r="J1971" t="s">
        <v>1074</v>
      </c>
      <c r="K1971" s="5">
        <v>20</v>
      </c>
      <c r="L1971" t="str">
        <f>Table_DataFromNL[[#This Row],[PROFILECODE]]&amp;"-"&amp;Table_DataFromNL[[#This Row],[RULENAME]]</f>
        <v>CP225-SPECIAL_x8_x9_20 _TWICE</v>
      </c>
      <c r="M1971" t="e">
        <f t="shared" si="245"/>
        <v>#N/A</v>
      </c>
      <c r="N1971" t="e">
        <f t="shared" si="246"/>
        <v>#N/A</v>
      </c>
    </row>
    <row r="1972" spans="1:14" hidden="1" x14ac:dyDescent="0.45">
      <c r="A1972" t="str">
        <f t="shared" si="247"/>
        <v>CP225-Sample Only</v>
      </c>
      <c r="B1972" t="s">
        <v>172</v>
      </c>
      <c r="C1972" t="str">
        <f t="shared" si="240"/>
        <v>Houston Aldine</v>
      </c>
      <c r="D1972" t="str">
        <f t="shared" si="241"/>
        <v>Y</v>
      </c>
      <c r="E1972" t="s">
        <v>1163</v>
      </c>
      <c r="F1972" t="str">
        <f t="shared" si="242"/>
        <v>Sample Only</v>
      </c>
      <c r="G1972">
        <f t="shared" si="243"/>
        <v>0</v>
      </c>
      <c r="H1972" t="s">
        <v>1109</v>
      </c>
      <c r="I1972">
        <f t="shared" si="244"/>
        <v>0</v>
      </c>
      <c r="J1972" t="s">
        <v>1074</v>
      </c>
      <c r="K1972" s="5">
        <v>10</v>
      </c>
      <c r="L1972" t="str">
        <f>Table_DataFromNL[[#This Row],[PROFILECODE]]&amp;"-"&amp;Table_DataFromNL[[#This Row],[RULENAME]]</f>
        <v>CP225-Sample Only</v>
      </c>
      <c r="M1972" t="e">
        <f t="shared" si="245"/>
        <v>#N/A</v>
      </c>
      <c r="N1972" t="e">
        <f t="shared" si="246"/>
        <v>#N/A</v>
      </c>
    </row>
    <row r="1973" spans="1:14" hidden="1" x14ac:dyDescent="0.45">
      <c r="A1973" t="str">
        <f t="shared" si="247"/>
        <v>CP225-Unit Below 250 mL</v>
      </c>
      <c r="B1973" t="s">
        <v>172</v>
      </c>
      <c r="C1973" t="str">
        <f t="shared" si="240"/>
        <v>Houston Aldine</v>
      </c>
      <c r="D1973" t="str">
        <f t="shared" si="241"/>
        <v>Y</v>
      </c>
      <c r="E1973" t="s">
        <v>1163</v>
      </c>
      <c r="F1973" t="str">
        <f t="shared" si="242"/>
        <v>Unit Below 250 mL</v>
      </c>
      <c r="G1973">
        <f t="shared" si="243"/>
        <v>0</v>
      </c>
      <c r="H1973" t="s">
        <v>1110</v>
      </c>
      <c r="I1973">
        <f t="shared" si="244"/>
        <v>0</v>
      </c>
      <c r="J1973" t="s">
        <v>1074</v>
      </c>
      <c r="K1973" s="5">
        <v>5</v>
      </c>
      <c r="L1973" t="str">
        <f>Table_DataFromNL[[#This Row],[PROFILECODE]]&amp;"-"&amp;Table_DataFromNL[[#This Row],[RULENAME]]</f>
        <v>CP225-Unit Below 250 mL</v>
      </c>
      <c r="M1973" t="e">
        <f t="shared" si="245"/>
        <v>#N/A</v>
      </c>
      <c r="N1973" t="e">
        <f t="shared" si="246"/>
        <v>#N/A</v>
      </c>
    </row>
    <row r="1974" spans="1:14" hidden="1" x14ac:dyDescent="0.45">
      <c r="A1974" t="str">
        <f t="shared" si="247"/>
        <v>CP225-Unit above 250 mL/underdraw</v>
      </c>
      <c r="B1974" t="s">
        <v>172</v>
      </c>
      <c r="C1974" t="str">
        <f t="shared" si="240"/>
        <v>Houston Aldine</v>
      </c>
      <c r="D1974" t="str">
        <f t="shared" si="241"/>
        <v>Y</v>
      </c>
      <c r="E1974" t="s">
        <v>1163</v>
      </c>
      <c r="F1974" t="str">
        <f t="shared" si="242"/>
        <v>Unit above 250 mL/underdraw</v>
      </c>
      <c r="G1974">
        <f t="shared" si="243"/>
        <v>0</v>
      </c>
      <c r="H1974" t="s">
        <v>1111</v>
      </c>
      <c r="I1974">
        <f t="shared" si="244"/>
        <v>0</v>
      </c>
      <c r="J1974" t="s">
        <v>1074</v>
      </c>
      <c r="K1974" s="5">
        <v>10</v>
      </c>
      <c r="L1974" t="str">
        <f>Table_DataFromNL[[#This Row],[PROFILECODE]]&amp;"-"&amp;Table_DataFromNL[[#This Row],[RULENAME]]</f>
        <v>CP225-Unit above 250 mL/underdraw</v>
      </c>
      <c r="M1974" t="e">
        <f t="shared" si="245"/>
        <v>#N/A</v>
      </c>
      <c r="N1974" t="e">
        <f t="shared" si="246"/>
        <v>#N/A</v>
      </c>
    </row>
    <row r="1975" spans="1:14" hidden="1" x14ac:dyDescent="0.45">
      <c r="A1975" t="str">
        <f t="shared" si="247"/>
        <v>CP225-Vaccinia Immunization</v>
      </c>
      <c r="B1975" t="s">
        <v>172</v>
      </c>
      <c r="C1975" t="str">
        <f t="shared" si="240"/>
        <v>Houston Aldine</v>
      </c>
      <c r="D1975" t="str">
        <f t="shared" si="241"/>
        <v>Y</v>
      </c>
      <c r="E1975" t="s">
        <v>1163</v>
      </c>
      <c r="F1975" t="str">
        <f t="shared" si="242"/>
        <v>Vaccinia Immunization</v>
      </c>
      <c r="G1975">
        <f t="shared" si="243"/>
        <v>0</v>
      </c>
      <c r="H1975" t="s">
        <v>1136</v>
      </c>
      <c r="I1975">
        <f t="shared" si="244"/>
        <v>0</v>
      </c>
      <c r="J1975" t="s">
        <v>1074</v>
      </c>
      <c r="K1975" s="5">
        <v>100</v>
      </c>
      <c r="L1975" t="str">
        <f>Table_DataFromNL[[#This Row],[PROFILECODE]]&amp;"-"&amp;Table_DataFromNL[[#This Row],[RULENAME]]</f>
        <v>CP225-Vaccinia Immunization</v>
      </c>
      <c r="M1975" t="e">
        <f t="shared" si="245"/>
        <v>#N/A</v>
      </c>
      <c r="N1975" t="e">
        <f t="shared" si="246"/>
        <v>#N/A</v>
      </c>
    </row>
    <row r="1976" spans="1:14" hidden="1" x14ac:dyDescent="0.45">
      <c r="A1976" t="str">
        <f t="shared" si="247"/>
        <v>CP225-RETURN - Buddy referral  -BONUS</v>
      </c>
      <c r="B1976" t="s">
        <v>172</v>
      </c>
      <c r="C1976" t="str">
        <f t="shared" si="240"/>
        <v>Houston Aldine</v>
      </c>
      <c r="D1976" t="str">
        <f t="shared" si="241"/>
        <v>Y</v>
      </c>
      <c r="E1976" t="s">
        <v>1163</v>
      </c>
      <c r="F1976" t="str">
        <f t="shared" si="242"/>
        <v>RETURN - Buddy referral  -BONUS</v>
      </c>
      <c r="G1976" t="str">
        <f t="shared" si="243"/>
        <v>Marketing</v>
      </c>
      <c r="H1976" t="s">
        <v>73</v>
      </c>
      <c r="I1976">
        <f t="shared" si="244"/>
        <v>50</v>
      </c>
      <c r="J1976" t="s">
        <v>1112</v>
      </c>
      <c r="K1976" s="5">
        <v>50</v>
      </c>
      <c r="L1976" t="str">
        <f>Table_DataFromNL[[#This Row],[PROFILECODE]]&amp;"-"&amp;Table_DataFromNL[[#This Row],[RULENAME]]</f>
        <v>CP225-Referral</v>
      </c>
      <c r="M1976" t="str">
        <f t="shared" si="245"/>
        <v>CP225-RETURN - Buddy referral  -BONUS</v>
      </c>
      <c r="N1976" t="e">
        <f t="shared" si="246"/>
        <v>#N/A</v>
      </c>
    </row>
    <row r="1977" spans="1:14" hidden="1" x14ac:dyDescent="0.45">
      <c r="A1977" t="str">
        <f t="shared" si="247"/>
        <v>CP225-P Anthrax Standard</v>
      </c>
      <c r="B1977" t="s">
        <v>172</v>
      </c>
      <c r="C1977" t="str">
        <f t="shared" si="240"/>
        <v>Houston Aldine</v>
      </c>
      <c r="D1977" t="str">
        <f t="shared" si="241"/>
        <v>Y</v>
      </c>
      <c r="E1977" t="s">
        <v>1163</v>
      </c>
      <c r="F1977" t="str">
        <f t="shared" si="242"/>
        <v>P Anthrax Standard</v>
      </c>
      <c r="G1977">
        <f t="shared" si="243"/>
        <v>0</v>
      </c>
      <c r="H1977" t="s">
        <v>998</v>
      </c>
      <c r="I1977">
        <f t="shared" si="244"/>
        <v>0</v>
      </c>
      <c r="J1977" t="s">
        <v>1113</v>
      </c>
      <c r="K1977" s="5">
        <v>100</v>
      </c>
      <c r="L1977" t="str">
        <f>Table_DataFromNL[[#This Row],[PROFILECODE]]&amp;"-"&amp;Table_DataFromNL[[#This Row],[RULENAME]]</f>
        <v>CP225-P Anthrax Standard</v>
      </c>
      <c r="M1977" t="str">
        <f t="shared" si="245"/>
        <v>CP225-P Anthrax Standard</v>
      </c>
      <c r="N1977" t="str">
        <f t="shared" si="246"/>
        <v>CP225-P Anthrax Standard</v>
      </c>
    </row>
    <row r="1978" spans="1:14" hidden="1" x14ac:dyDescent="0.45">
      <c r="A1978" t="str">
        <f t="shared" si="247"/>
        <v>CP225-P Anti-D Pre-Existing Standard</v>
      </c>
      <c r="B1978" t="s">
        <v>172</v>
      </c>
      <c r="C1978" t="str">
        <f t="shared" si="240"/>
        <v>Houston Aldine</v>
      </c>
      <c r="D1978" t="str">
        <f t="shared" si="241"/>
        <v>Y</v>
      </c>
      <c r="E1978" t="s">
        <v>1163</v>
      </c>
      <c r="F1978" t="str">
        <f t="shared" si="242"/>
        <v>P Anti-D Pre-Existing Standard</v>
      </c>
      <c r="G1978" t="str">
        <f t="shared" si="243"/>
        <v>Specialty</v>
      </c>
      <c r="H1978" t="s">
        <v>946</v>
      </c>
      <c r="I1978" t="str">
        <f t="shared" si="244"/>
        <v>RETURN - 1st don of the week -STD</v>
      </c>
      <c r="J1978" t="s">
        <v>1113</v>
      </c>
      <c r="K1978" s="5">
        <v>45</v>
      </c>
      <c r="L1978" t="str">
        <f>Table_DataFromNL[[#This Row],[PROFILECODE]]&amp;"-"&amp;Table_DataFromNL[[#This Row],[RULENAME]]</f>
        <v>CP225-P Anti-D Pre-Existing Standard</v>
      </c>
      <c r="M1978" t="str">
        <f t="shared" si="245"/>
        <v>CP225-P Anti-D Pre-Existing Standard</v>
      </c>
      <c r="N1978" t="str">
        <f t="shared" si="246"/>
        <v>CP225-P Anti-D Pre-Existing Standard</v>
      </c>
    </row>
    <row r="1979" spans="1:14" hidden="1" x14ac:dyDescent="0.45">
      <c r="A1979" t="str">
        <f t="shared" si="247"/>
        <v>CP225-P NORM KIG 10 Standard</v>
      </c>
      <c r="B1979" t="s">
        <v>172</v>
      </c>
      <c r="C1979" t="str">
        <f t="shared" si="240"/>
        <v>Houston Aldine</v>
      </c>
      <c r="D1979" t="str">
        <f t="shared" si="241"/>
        <v>Y</v>
      </c>
      <c r="E1979" t="s">
        <v>1163</v>
      </c>
      <c r="F1979" t="str">
        <f t="shared" si="242"/>
        <v>P NORM KIG 10 Standard</v>
      </c>
      <c r="G1979" t="str">
        <f t="shared" si="243"/>
        <v>Specialty</v>
      </c>
      <c r="H1979" t="s">
        <v>950</v>
      </c>
      <c r="I1979" t="str">
        <f t="shared" si="244"/>
        <v>RETURN - 1st don of the week -STD</v>
      </c>
      <c r="J1979" t="s">
        <v>1113</v>
      </c>
      <c r="K1979" s="5">
        <v>50</v>
      </c>
      <c r="L1979" t="str">
        <f>Table_DataFromNL[[#This Row],[PROFILECODE]]&amp;"-"&amp;Table_DataFromNL[[#This Row],[RULENAME]]</f>
        <v>CP225-P NORM KIG 10 Standard</v>
      </c>
      <c r="M1979" t="str">
        <f t="shared" si="245"/>
        <v>CP225-P NORM KIG 10 Standard</v>
      </c>
      <c r="N1979" t="str">
        <f t="shared" si="246"/>
        <v>CP225-P NORM KIG 10 Standard</v>
      </c>
    </row>
    <row r="1980" spans="1:14" hidden="1" x14ac:dyDescent="0.45">
      <c r="A1980" t="str">
        <f t="shared" si="247"/>
        <v>CP225-P NORM KIG 10-1 Standard</v>
      </c>
      <c r="B1980" t="s">
        <v>172</v>
      </c>
      <c r="C1980" t="str">
        <f t="shared" si="240"/>
        <v>Houston Aldine</v>
      </c>
      <c r="D1980" t="str">
        <f t="shared" si="241"/>
        <v>Y</v>
      </c>
      <c r="E1980" t="s">
        <v>1163</v>
      </c>
      <c r="F1980" t="str">
        <f t="shared" si="242"/>
        <v>P NORM KIG 10-1 Standard</v>
      </c>
      <c r="G1980" t="str">
        <f t="shared" si="243"/>
        <v>Specialty</v>
      </c>
      <c r="H1980" t="s">
        <v>951</v>
      </c>
      <c r="I1980" t="str">
        <f t="shared" si="244"/>
        <v>RETURN - 1st don of the week -STD</v>
      </c>
      <c r="J1980" t="s">
        <v>1113</v>
      </c>
      <c r="K1980" s="5">
        <v>50</v>
      </c>
      <c r="L1980" t="str">
        <f>Table_DataFromNL[[#This Row],[PROFILECODE]]&amp;"-"&amp;Table_DataFromNL[[#This Row],[RULENAME]]</f>
        <v>CP225-P NORM KIG 10-1 Standard</v>
      </c>
      <c r="M1980" t="str">
        <f t="shared" si="245"/>
        <v>CP225-P NORM KIG 10-1 Standard</v>
      </c>
      <c r="N1980" t="str">
        <f t="shared" si="246"/>
        <v>CP225-P NORM KIG 10-1 Standard</v>
      </c>
    </row>
    <row r="1981" spans="1:14" hidden="1" x14ac:dyDescent="0.45">
      <c r="A1981" t="str">
        <f t="shared" si="247"/>
        <v>CP225-P NORM KIG 10-2 Standard</v>
      </c>
      <c r="B1981" t="s">
        <v>172</v>
      </c>
      <c r="C1981" t="str">
        <f t="shared" si="240"/>
        <v>Houston Aldine</v>
      </c>
      <c r="D1981" t="str">
        <f t="shared" si="241"/>
        <v>Y</v>
      </c>
      <c r="E1981" t="s">
        <v>1163</v>
      </c>
      <c r="F1981" t="str">
        <f t="shared" si="242"/>
        <v>P NORM KIG 10-2 Standard</v>
      </c>
      <c r="G1981" t="str">
        <f t="shared" si="243"/>
        <v>Specialty</v>
      </c>
      <c r="H1981" t="s">
        <v>952</v>
      </c>
      <c r="I1981" t="str">
        <f t="shared" si="244"/>
        <v>RETURN - 1st don of the week -STD</v>
      </c>
      <c r="J1981" t="s">
        <v>1113</v>
      </c>
      <c r="K1981" s="5">
        <v>50</v>
      </c>
      <c r="L1981" t="str">
        <f>Table_DataFromNL[[#This Row],[PROFILECODE]]&amp;"-"&amp;Table_DataFromNL[[#This Row],[RULENAME]]</f>
        <v>CP225-P NORM KIG 10-2 Standard</v>
      </c>
      <c r="M1981" t="str">
        <f t="shared" si="245"/>
        <v>CP225-P NORM KIG 10-2 Standard</v>
      </c>
      <c r="N1981" t="str">
        <f t="shared" si="246"/>
        <v>CP225-P NORM KIG 10-2 Standard</v>
      </c>
    </row>
    <row r="1982" spans="1:14" hidden="1" x14ac:dyDescent="0.45">
      <c r="A1982" t="str">
        <f t="shared" si="247"/>
        <v>CP225-P NORM KIG 10-3 Standard</v>
      </c>
      <c r="B1982" t="s">
        <v>172</v>
      </c>
      <c r="C1982" t="str">
        <f t="shared" si="240"/>
        <v>Houston Aldine</v>
      </c>
      <c r="D1982" t="str">
        <f t="shared" si="241"/>
        <v>Y</v>
      </c>
      <c r="E1982" t="s">
        <v>1163</v>
      </c>
      <c r="F1982" t="str">
        <f t="shared" si="242"/>
        <v>P NORM KIG 10-3 Standard</v>
      </c>
      <c r="G1982" t="str">
        <f t="shared" si="243"/>
        <v>Specialty</v>
      </c>
      <c r="H1982" t="s">
        <v>953</v>
      </c>
      <c r="I1982" t="str">
        <f t="shared" si="244"/>
        <v>RETURN - 1st don of the week -STD</v>
      </c>
      <c r="J1982" t="s">
        <v>1113</v>
      </c>
      <c r="K1982" s="5">
        <v>50</v>
      </c>
      <c r="L1982" t="str">
        <f>Table_DataFromNL[[#This Row],[PROFILECODE]]&amp;"-"&amp;Table_DataFromNL[[#This Row],[RULENAME]]</f>
        <v>CP225-P NORM KIG 10-3 Standard</v>
      </c>
      <c r="M1982" t="str">
        <f t="shared" si="245"/>
        <v>CP225-P NORM KIG 10-3 Standard</v>
      </c>
      <c r="N1982" t="str">
        <f t="shared" si="246"/>
        <v>CP225-P NORM KIG 10-3 Standard</v>
      </c>
    </row>
    <row r="1983" spans="1:14" hidden="1" x14ac:dyDescent="0.45">
      <c r="A1983" t="str">
        <f t="shared" si="247"/>
        <v>CP225-P NORM KIG 10-4 Standard</v>
      </c>
      <c r="B1983" t="s">
        <v>172</v>
      </c>
      <c r="C1983" t="str">
        <f t="shared" si="240"/>
        <v>Houston Aldine</v>
      </c>
      <c r="D1983" t="str">
        <f t="shared" si="241"/>
        <v>Y</v>
      </c>
      <c r="E1983" t="s">
        <v>1163</v>
      </c>
      <c r="F1983" t="str">
        <f t="shared" si="242"/>
        <v>P NORM KIG 10-4 Standard</v>
      </c>
      <c r="G1983" t="str">
        <f t="shared" si="243"/>
        <v>Specialty</v>
      </c>
      <c r="H1983" t="s">
        <v>954</v>
      </c>
      <c r="I1983" t="str">
        <f t="shared" si="244"/>
        <v>RETURN - 1st don of the week -STD</v>
      </c>
      <c r="J1983" t="s">
        <v>1113</v>
      </c>
      <c r="K1983" s="5">
        <v>50</v>
      </c>
      <c r="L1983" t="str">
        <f>Table_DataFromNL[[#This Row],[PROFILECODE]]&amp;"-"&amp;Table_DataFromNL[[#This Row],[RULENAME]]</f>
        <v>CP225-P NORM KIG 10-4 Standard</v>
      </c>
      <c r="M1983" t="str">
        <f t="shared" si="245"/>
        <v>CP225-P NORM KIG 10-4 Standard</v>
      </c>
      <c r="N1983" t="str">
        <f t="shared" si="246"/>
        <v>CP225-P NORM KIG 10-4 Standard</v>
      </c>
    </row>
    <row r="1984" spans="1:14" hidden="1" x14ac:dyDescent="0.45">
      <c r="A1984" t="str">
        <f t="shared" si="247"/>
        <v>CP225-RETURN - 1st don of the week -STD</v>
      </c>
      <c r="B1984" t="s">
        <v>172</v>
      </c>
      <c r="C1984" t="str">
        <f t="shared" si="240"/>
        <v>Houston Aldine</v>
      </c>
      <c r="D1984" t="str">
        <f t="shared" si="241"/>
        <v>Y</v>
      </c>
      <c r="E1984" t="s">
        <v>1163</v>
      </c>
      <c r="F1984" t="str">
        <f t="shared" si="242"/>
        <v>RETURN - 1st don of the week -STD</v>
      </c>
      <c r="G1984" t="str">
        <f t="shared" si="243"/>
        <v>Marketing</v>
      </c>
      <c r="H1984" t="s">
        <v>1114</v>
      </c>
      <c r="I1984">
        <f t="shared" si="244"/>
        <v>0</v>
      </c>
      <c r="J1984" t="s">
        <v>1113</v>
      </c>
      <c r="K1984" s="5">
        <v>50</v>
      </c>
      <c r="L1984" t="str">
        <f>Table_DataFromNL[[#This Row],[PROFILECODE]]&amp;"-"&amp;Table_DataFromNL[[#This Row],[RULENAME]]</f>
        <v>CP225-P NSP NONEU Standard</v>
      </c>
      <c r="M1984" t="str">
        <f t="shared" si="245"/>
        <v>CP225-RETURN - 1st don of the week -STD</v>
      </c>
      <c r="N1984" t="e">
        <f t="shared" si="246"/>
        <v>#N/A</v>
      </c>
    </row>
    <row r="1985" spans="1:14" hidden="1" x14ac:dyDescent="0.45">
      <c r="A1985" t="str">
        <f t="shared" si="247"/>
        <v>CP225-RETURN - 1st don of the week -STD</v>
      </c>
      <c r="B1985" t="s">
        <v>172</v>
      </c>
      <c r="C1985" t="str">
        <f t="shared" si="240"/>
        <v>Houston Aldine</v>
      </c>
      <c r="D1985" t="str">
        <f t="shared" si="241"/>
        <v>Y</v>
      </c>
      <c r="E1985" t="s">
        <v>1163</v>
      </c>
      <c r="F1985" t="str">
        <f t="shared" si="242"/>
        <v>RETURN - 1st don of the week -STD</v>
      </c>
      <c r="G1985" t="str">
        <f t="shared" si="243"/>
        <v>Marketing</v>
      </c>
      <c r="H1985" t="s">
        <v>1115</v>
      </c>
      <c r="I1985">
        <f t="shared" si="244"/>
        <v>23</v>
      </c>
      <c r="J1985" t="s">
        <v>1113</v>
      </c>
      <c r="K1985" s="5">
        <v>50</v>
      </c>
      <c r="L1985" t="str">
        <f>Table_DataFromNL[[#This Row],[PROFILECODE]]&amp;"-"&amp;Table_DataFromNL[[#This Row],[RULENAME]]</f>
        <v>CP225-P NSP NS Standard</v>
      </c>
      <c r="M1985" t="str">
        <f t="shared" si="245"/>
        <v>CP225-RETURN - 1st don of the week -STD</v>
      </c>
      <c r="N1985" t="e">
        <f t="shared" si="246"/>
        <v>#N/A</v>
      </c>
    </row>
    <row r="1986" spans="1:14" hidden="1" x14ac:dyDescent="0.45">
      <c r="A1986" t="str">
        <f t="shared" si="247"/>
        <v>CP225-P Normal Source PL Standard</v>
      </c>
      <c r="B1986" t="s">
        <v>172</v>
      </c>
      <c r="C1986" t="str">
        <f t="shared" ref="C1986:C2049" si="248">VLOOKUP(B1986,CenterLU,2,FALSE)</f>
        <v>Houston Aldine</v>
      </c>
      <c r="D1986" t="str">
        <f t="shared" ref="D1986:D2049" si="249">VLOOKUP(B1986,CenterLU,3,FALSE)</f>
        <v>Y</v>
      </c>
      <c r="E1986" t="s">
        <v>1163</v>
      </c>
      <c r="F1986" t="str">
        <f t="shared" ref="F1986:F2049" si="250">IF(VLOOKUP(H1986,RULENAMELU,3,FALSE)=0,H1986,VLOOKUP(H1986,RULENAMELU,3,FALSE))</f>
        <v>P Normal Source PL Standard</v>
      </c>
      <c r="G1986" t="str">
        <f t="shared" ref="G1986:G2049" si="251">VLOOKUP(H1986,RULENAMELU,4,FALSE)</f>
        <v>Marketing</v>
      </c>
      <c r="H1986" t="s">
        <v>1033</v>
      </c>
      <c r="I1986">
        <f t="shared" ref="I1986:I2049" si="252">VLOOKUP(H1986,RULENAMELU,5,FALSE)</f>
        <v>0</v>
      </c>
      <c r="J1986" t="s">
        <v>1113</v>
      </c>
      <c r="K1986" s="5">
        <v>50</v>
      </c>
      <c r="L1986" t="str">
        <f>Table_DataFromNL[[#This Row],[PROFILECODE]]&amp;"-"&amp;Table_DataFromNL[[#This Row],[RULENAME]]</f>
        <v>CP225-P Normal Source PL Standard</v>
      </c>
      <c r="M1986" t="e">
        <f t="shared" ref="M1986:M2049" si="253">IFERROR(VLOOKUP(A1986,PaychangesLU,1,FALSE),VLOOKUP(A1986,SpecialtyCheckLU,1,FALSE))</f>
        <v>#N/A</v>
      </c>
      <c r="N1986" t="e">
        <f t="shared" ref="N1986:N2049" si="254">VLOOKUP(A1986,SpecialtyCheckLU,1,FALSE)</f>
        <v>#N/A</v>
      </c>
    </row>
    <row r="1987" spans="1:14" hidden="1" x14ac:dyDescent="0.45">
      <c r="A1987" t="str">
        <f t="shared" ref="A1987:A2050" si="255">B1987&amp;"-"&amp;F1987</f>
        <v>CP225-P RSV Pre-Existing Standard</v>
      </c>
      <c r="B1987" t="s">
        <v>172</v>
      </c>
      <c r="C1987" t="str">
        <f t="shared" si="248"/>
        <v>Houston Aldine</v>
      </c>
      <c r="D1987" t="str">
        <f t="shared" si="249"/>
        <v>Y</v>
      </c>
      <c r="E1987" t="s">
        <v>1163</v>
      </c>
      <c r="F1987" t="str">
        <f t="shared" si="250"/>
        <v>P RSV Pre-Existing Standard</v>
      </c>
      <c r="G1987" t="str">
        <f t="shared" si="251"/>
        <v>Specialty</v>
      </c>
      <c r="H1987" t="s">
        <v>955</v>
      </c>
      <c r="I1987" t="str">
        <f t="shared" si="252"/>
        <v>RETURN - 1st don of the week -STD</v>
      </c>
      <c r="J1987" t="s">
        <v>1113</v>
      </c>
      <c r="K1987" s="5">
        <v>50</v>
      </c>
      <c r="L1987" t="str">
        <f>Table_DataFromNL[[#This Row],[PROFILECODE]]&amp;"-"&amp;Table_DataFromNL[[#This Row],[RULENAME]]</f>
        <v>CP225-P RSV Pre-Existing Standard</v>
      </c>
      <c r="M1987" t="str">
        <f t="shared" si="253"/>
        <v>CP225-P RSV Pre-Existing Standard</v>
      </c>
      <c r="N1987" t="str">
        <f t="shared" si="254"/>
        <v>CP225-P RSV Pre-Existing Standard</v>
      </c>
    </row>
    <row r="1988" spans="1:14" hidden="1" x14ac:dyDescent="0.45">
      <c r="A1988" t="str">
        <f t="shared" si="255"/>
        <v>CP225-P Vaccinia Standard</v>
      </c>
      <c r="B1988" t="s">
        <v>172</v>
      </c>
      <c r="C1988" t="str">
        <f t="shared" si="248"/>
        <v>Houston Aldine</v>
      </c>
      <c r="D1988" t="str">
        <f t="shared" si="249"/>
        <v>Y</v>
      </c>
      <c r="E1988" t="s">
        <v>1163</v>
      </c>
      <c r="F1988" t="str">
        <f t="shared" si="250"/>
        <v>P Vaccinia Standard</v>
      </c>
      <c r="G1988" t="str">
        <f t="shared" si="251"/>
        <v>Specialty</v>
      </c>
      <c r="H1988" t="s">
        <v>956</v>
      </c>
      <c r="I1988">
        <f t="shared" si="252"/>
        <v>0</v>
      </c>
      <c r="J1988" t="s">
        <v>1113</v>
      </c>
      <c r="K1988" s="5">
        <v>100</v>
      </c>
      <c r="L1988" t="str">
        <f>Table_DataFromNL[[#This Row],[PROFILECODE]]&amp;"-"&amp;Table_DataFromNL[[#This Row],[RULENAME]]</f>
        <v>CP225-P Vaccinia Standard</v>
      </c>
      <c r="M1988" t="str">
        <f t="shared" si="253"/>
        <v>CP225-P Vaccinia Standard</v>
      </c>
      <c r="N1988" t="str">
        <f t="shared" si="254"/>
        <v>CP225-P Vaccinia Standard</v>
      </c>
    </row>
    <row r="1989" spans="1:14" hidden="1" x14ac:dyDescent="0.45">
      <c r="A1989" t="str">
        <f t="shared" si="255"/>
        <v>CP225-PVZV Pre-Existing Standard</v>
      </c>
      <c r="B1989" t="s">
        <v>172</v>
      </c>
      <c r="C1989" t="str">
        <f t="shared" si="248"/>
        <v>Houston Aldine</v>
      </c>
      <c r="D1989" t="str">
        <f t="shared" si="249"/>
        <v>Y</v>
      </c>
      <c r="E1989" t="s">
        <v>1163</v>
      </c>
      <c r="F1989" t="str">
        <f t="shared" si="250"/>
        <v>PVZV Pre-Existing Standard</v>
      </c>
      <c r="G1989" t="str">
        <f t="shared" si="251"/>
        <v>Specialty</v>
      </c>
      <c r="H1989" t="s">
        <v>972</v>
      </c>
      <c r="I1989" t="str">
        <f t="shared" si="252"/>
        <v>RETURN - 1st don of the week -STD</v>
      </c>
      <c r="J1989" t="s">
        <v>1113</v>
      </c>
      <c r="K1989" s="5">
        <v>70</v>
      </c>
      <c r="L1989" t="str">
        <f>Table_DataFromNL[[#This Row],[PROFILECODE]]&amp;"-"&amp;Table_DataFromNL[[#This Row],[RULENAME]]</f>
        <v>CP225-PVZV Pre-Existing Standard</v>
      </c>
      <c r="M1989" t="str">
        <f t="shared" si="253"/>
        <v>CP225-PVZV Pre-Existing Standard</v>
      </c>
      <c r="N1989" t="str">
        <f t="shared" si="254"/>
        <v>CP225-PVZV Pre-Existing Standard</v>
      </c>
    </row>
    <row r="1990" spans="1:14" hidden="1" x14ac:dyDescent="0.45">
      <c r="A1990" t="str">
        <f t="shared" si="255"/>
        <v>CP226-1st Responder-Medical</v>
      </c>
      <c r="B1990" t="s">
        <v>597</v>
      </c>
      <c r="C1990" t="str">
        <f t="shared" si="248"/>
        <v>Jonesboro</v>
      </c>
      <c r="D1990" t="str">
        <f t="shared" si="249"/>
        <v>Y</v>
      </c>
      <c r="E1990" t="s">
        <v>1164</v>
      </c>
      <c r="F1990" t="str">
        <f t="shared" si="250"/>
        <v>1st Responder-Medical</v>
      </c>
      <c r="G1990">
        <f t="shared" si="251"/>
        <v>0</v>
      </c>
      <c r="H1990" t="s">
        <v>1053</v>
      </c>
      <c r="I1990">
        <f t="shared" si="252"/>
        <v>0</v>
      </c>
      <c r="J1990" t="s">
        <v>1054</v>
      </c>
      <c r="K1990" s="5">
        <v>5</v>
      </c>
      <c r="L1990" t="str">
        <f>Table_DataFromNL[[#This Row],[PROFILECODE]]&amp;"-"&amp;Table_DataFromNL[[#This Row],[RULENAME]]</f>
        <v>CP226-1st Responder-Medical</v>
      </c>
      <c r="M1990" t="e">
        <f t="shared" si="253"/>
        <v>#N/A</v>
      </c>
      <c r="N1990" t="e">
        <f t="shared" si="254"/>
        <v>#N/A</v>
      </c>
    </row>
    <row r="1991" spans="1:14" x14ac:dyDescent="0.45">
      <c r="A1991" t="str">
        <f t="shared" si="255"/>
        <v>CP226-2X Week Anti-D Pre-Existing</v>
      </c>
      <c r="B1991" t="s">
        <v>597</v>
      </c>
      <c r="C1991" t="str">
        <f t="shared" si="248"/>
        <v>Jonesboro</v>
      </c>
      <c r="D1991" t="str">
        <f t="shared" si="249"/>
        <v>Y</v>
      </c>
      <c r="E1991" t="s">
        <v>1164</v>
      </c>
      <c r="F1991" t="str">
        <f t="shared" si="250"/>
        <v>2X Week Anti-D Pre-Existing</v>
      </c>
      <c r="G1991" t="str">
        <f t="shared" si="251"/>
        <v>Specialty</v>
      </c>
      <c r="H1991" t="s">
        <v>942</v>
      </c>
      <c r="I1991" t="str">
        <f t="shared" si="252"/>
        <v>RETURN - 2nd don of the week -BONUS</v>
      </c>
      <c r="J1991" t="s">
        <v>1054</v>
      </c>
      <c r="K1991" s="5">
        <v>50</v>
      </c>
      <c r="L1991" t="str">
        <f>Table_DataFromNL[[#This Row],[PROFILECODE]]&amp;"-"&amp;Table_DataFromNL[[#This Row],[RULENAME]]</f>
        <v>CP226-2X Week Anti-D Pre-Existing</v>
      </c>
      <c r="M1991" t="str">
        <f t="shared" si="253"/>
        <v>CP226-2X Week Anti-D Pre-Existing</v>
      </c>
      <c r="N1991" t="str">
        <f t="shared" si="254"/>
        <v>CP226-2X Week Anti-D Pre-Existing</v>
      </c>
    </row>
    <row r="1992" spans="1:14" hidden="1" x14ac:dyDescent="0.45">
      <c r="A1992" t="str">
        <f t="shared" si="255"/>
        <v>CP226-2X Week P Anti-D</v>
      </c>
      <c r="B1992" t="s">
        <v>597</v>
      </c>
      <c r="C1992" t="str">
        <f t="shared" si="248"/>
        <v>Jonesboro</v>
      </c>
      <c r="D1992" t="str">
        <f t="shared" si="249"/>
        <v>Y</v>
      </c>
      <c r="E1992" t="s">
        <v>1164</v>
      </c>
      <c r="F1992" t="str">
        <f t="shared" si="250"/>
        <v>2X Week P Anti-D</v>
      </c>
      <c r="G1992" t="str">
        <f t="shared" si="251"/>
        <v>Specialty</v>
      </c>
      <c r="H1992" t="s">
        <v>943</v>
      </c>
      <c r="I1992" t="str">
        <f t="shared" si="252"/>
        <v>RETURN - 2nd don of the week -BONUS</v>
      </c>
      <c r="J1992" t="s">
        <v>1054</v>
      </c>
      <c r="K1992" s="5">
        <v>50</v>
      </c>
      <c r="L1992" t="str">
        <f>Table_DataFromNL[[#This Row],[PROFILECODE]]&amp;"-"&amp;Table_DataFromNL[[#This Row],[RULENAME]]</f>
        <v>CP226-2X Week P Anti-D</v>
      </c>
      <c r="M1992" t="str">
        <f t="shared" si="253"/>
        <v>CP226-2X Week P Anti-D</v>
      </c>
      <c r="N1992" t="str">
        <f t="shared" si="254"/>
        <v>CP226-2X Week P Anti-D</v>
      </c>
    </row>
    <row r="1993" spans="1:14" hidden="1" x14ac:dyDescent="0.45">
      <c r="A1993" t="str">
        <f t="shared" si="255"/>
        <v>CP226-RETURN - 2nd don of the week -BONUS</v>
      </c>
      <c r="B1993" t="s">
        <v>597</v>
      </c>
      <c r="C1993" t="str">
        <f t="shared" si="248"/>
        <v>Jonesboro</v>
      </c>
      <c r="D1993" t="str">
        <f t="shared" si="249"/>
        <v>Y</v>
      </c>
      <c r="E1993" t="s">
        <v>1164</v>
      </c>
      <c r="F1993" t="str">
        <f t="shared" si="250"/>
        <v>RETURN - 2nd don of the week -BONUS</v>
      </c>
      <c r="G1993" t="str">
        <f t="shared" si="251"/>
        <v>Marketing</v>
      </c>
      <c r="H1993" t="s">
        <v>1055</v>
      </c>
      <c r="I1993">
        <f t="shared" si="252"/>
        <v>26</v>
      </c>
      <c r="J1993" t="s">
        <v>1054</v>
      </c>
      <c r="K1993" s="5">
        <v>5</v>
      </c>
      <c r="L1993" t="str">
        <f>Table_DataFromNL[[#This Row],[PROFILECODE]]&amp;"-"&amp;Table_DataFromNL[[#This Row],[RULENAME]]</f>
        <v>CP226-2X Week P NSP NS</v>
      </c>
      <c r="M1993" t="str">
        <f t="shared" si="253"/>
        <v>CP226-RETURN - 2nd don of the week -BONUS</v>
      </c>
      <c r="N1993" t="e">
        <f t="shared" si="254"/>
        <v>#N/A</v>
      </c>
    </row>
    <row r="1994" spans="1:14" hidden="1" x14ac:dyDescent="0.45">
      <c r="A1994" t="str">
        <f t="shared" si="255"/>
        <v>CP226-RETURN - 2nd don of the week -BONUS</v>
      </c>
      <c r="B1994" t="s">
        <v>597</v>
      </c>
      <c r="C1994" t="str">
        <f t="shared" si="248"/>
        <v>Jonesboro</v>
      </c>
      <c r="D1994" t="str">
        <f t="shared" si="249"/>
        <v>Y</v>
      </c>
      <c r="E1994" t="s">
        <v>1164</v>
      </c>
      <c r="F1994" t="str">
        <f t="shared" si="250"/>
        <v>RETURN - 2nd don of the week -BONUS</v>
      </c>
      <c r="G1994" t="str">
        <f t="shared" si="251"/>
        <v>Marketing</v>
      </c>
      <c r="H1994" t="s">
        <v>1056</v>
      </c>
      <c r="I1994" t="str">
        <f t="shared" si="252"/>
        <v>RETURN - 2nd don of the week -BONUS</v>
      </c>
      <c r="J1994" t="s">
        <v>1054</v>
      </c>
      <c r="K1994" s="5">
        <v>5</v>
      </c>
      <c r="L1994" t="str">
        <f>Table_DataFromNL[[#This Row],[PROFILECODE]]&amp;"-"&amp;Table_DataFromNL[[#This Row],[RULENAME]]</f>
        <v>CP226-2X Week P NSP Non EU</v>
      </c>
      <c r="M1994" t="str">
        <f t="shared" si="253"/>
        <v>CP226-RETURN - 2nd don of the week -BONUS</v>
      </c>
      <c r="N1994" t="e">
        <f t="shared" si="254"/>
        <v>#N/A</v>
      </c>
    </row>
    <row r="1995" spans="1:14" hidden="1" x14ac:dyDescent="0.45">
      <c r="A1995" t="str">
        <f t="shared" si="255"/>
        <v>CP226-2X Week P RSV Pre-Existing</v>
      </c>
      <c r="B1995" t="s">
        <v>597</v>
      </c>
      <c r="C1995" t="str">
        <f t="shared" si="248"/>
        <v>Jonesboro</v>
      </c>
      <c r="D1995" t="str">
        <f t="shared" si="249"/>
        <v>Y</v>
      </c>
      <c r="E1995" t="s">
        <v>1164</v>
      </c>
      <c r="F1995" t="str">
        <f t="shared" si="250"/>
        <v>2X Week P RSV Pre-Existing</v>
      </c>
      <c r="G1995" t="str">
        <f t="shared" si="251"/>
        <v>Specialty</v>
      </c>
      <c r="H1995" t="s">
        <v>945</v>
      </c>
      <c r="I1995" t="str">
        <f t="shared" si="252"/>
        <v>RETURN - 2nd don of the week -BONUS</v>
      </c>
      <c r="J1995" t="s">
        <v>1054</v>
      </c>
      <c r="K1995" s="5">
        <v>15</v>
      </c>
      <c r="L1995" t="str">
        <f>Table_DataFromNL[[#This Row],[PROFILECODE]]&amp;"-"&amp;Table_DataFromNL[[#This Row],[RULENAME]]</f>
        <v>CP226-2X Week P RSV Pre-Existing</v>
      </c>
      <c r="M1995" t="str">
        <f t="shared" si="253"/>
        <v>CP226-2X Week P RSV Pre-Existing</v>
      </c>
      <c r="N1995" t="str">
        <f t="shared" si="254"/>
        <v>CP226-2X Week P RSV Pre-Existing</v>
      </c>
    </row>
    <row r="1996" spans="1:14" hidden="1" x14ac:dyDescent="0.45">
      <c r="A1996" t="str">
        <f t="shared" si="255"/>
        <v>CP226-RETURN - 5th don of the month -BONUS</v>
      </c>
      <c r="B1996" t="s">
        <v>597</v>
      </c>
      <c r="C1996" t="str">
        <f t="shared" si="248"/>
        <v>Jonesboro</v>
      </c>
      <c r="D1996" t="str">
        <f t="shared" si="249"/>
        <v>Y</v>
      </c>
      <c r="E1996" t="s">
        <v>1164</v>
      </c>
      <c r="F1996" t="str">
        <f t="shared" si="250"/>
        <v>RETURN - 5th don of the month -BONUS</v>
      </c>
      <c r="G1996" t="str">
        <f t="shared" si="251"/>
        <v>Marketing</v>
      </c>
      <c r="H1996" t="s">
        <v>1057</v>
      </c>
      <c r="I1996">
        <f t="shared" si="252"/>
        <v>27</v>
      </c>
      <c r="J1996" t="s">
        <v>1054</v>
      </c>
      <c r="K1996" s="5">
        <v>20</v>
      </c>
      <c r="L1996" t="str">
        <f>Table_DataFromNL[[#This Row],[PROFILECODE]]&amp;"-"&amp;Table_DataFromNL[[#This Row],[RULENAME]]</f>
        <v>CP226-5X Month</v>
      </c>
      <c r="M1996" t="str">
        <f t="shared" si="253"/>
        <v>CP226-RETURN - 5th don of the month -BONUS</v>
      </c>
      <c r="N1996" t="e">
        <f t="shared" si="254"/>
        <v>#N/A</v>
      </c>
    </row>
    <row r="1997" spans="1:14" hidden="1" x14ac:dyDescent="0.45">
      <c r="A1997" t="str">
        <f t="shared" si="255"/>
        <v>CP226-RETURN - 6th don of the month -BONUS</v>
      </c>
      <c r="B1997" t="s">
        <v>597</v>
      </c>
      <c r="C1997" t="str">
        <f t="shared" si="248"/>
        <v>Jonesboro</v>
      </c>
      <c r="D1997" t="str">
        <f t="shared" si="249"/>
        <v>Y</v>
      </c>
      <c r="E1997" t="s">
        <v>1164</v>
      </c>
      <c r="F1997" t="str">
        <f t="shared" si="250"/>
        <v>RETURN - 6th don of the month -BONUS</v>
      </c>
      <c r="G1997" t="str">
        <f t="shared" si="251"/>
        <v>Marketing</v>
      </c>
      <c r="H1997" t="s">
        <v>1058</v>
      </c>
      <c r="I1997">
        <f t="shared" si="252"/>
        <v>28</v>
      </c>
      <c r="J1997" t="s">
        <v>1054</v>
      </c>
      <c r="K1997" s="5">
        <v>20</v>
      </c>
      <c r="L1997" t="str">
        <f>Table_DataFromNL[[#This Row],[PROFILECODE]]&amp;"-"&amp;Table_DataFromNL[[#This Row],[RULENAME]]</f>
        <v>CP226-6X Month</v>
      </c>
      <c r="M1997" t="str">
        <f t="shared" si="253"/>
        <v>CP226-RETURN - 6th don of the month -BONUS</v>
      </c>
      <c r="N1997" t="e">
        <f t="shared" si="254"/>
        <v>#N/A</v>
      </c>
    </row>
    <row r="1998" spans="1:14" hidden="1" x14ac:dyDescent="0.45">
      <c r="A1998" t="str">
        <f t="shared" si="255"/>
        <v>CP226-RETURN - 7th don of the month -BONUS</v>
      </c>
      <c r="B1998" t="s">
        <v>597</v>
      </c>
      <c r="C1998" t="str">
        <f t="shared" si="248"/>
        <v>Jonesboro</v>
      </c>
      <c r="D1998" t="str">
        <f t="shared" si="249"/>
        <v>Y</v>
      </c>
      <c r="E1998" t="s">
        <v>1164</v>
      </c>
      <c r="F1998" t="str">
        <f t="shared" si="250"/>
        <v>RETURN - 7th don of the month -BONUS</v>
      </c>
      <c r="G1998" t="str">
        <f t="shared" si="251"/>
        <v>Marketing</v>
      </c>
      <c r="H1998" t="s">
        <v>1122</v>
      </c>
      <c r="I1998">
        <f t="shared" si="252"/>
        <v>29</v>
      </c>
      <c r="J1998" t="s">
        <v>1054</v>
      </c>
      <c r="K1998" s="5">
        <v>10</v>
      </c>
      <c r="L1998" t="str">
        <f>Table_DataFromNL[[#This Row],[PROFILECODE]]&amp;"-"&amp;Table_DataFromNL[[#This Row],[RULENAME]]</f>
        <v>CP226-7X Month</v>
      </c>
      <c r="M1998" t="str">
        <f t="shared" si="253"/>
        <v>CP226-RETURN - 7th don of the month -BONUS</v>
      </c>
      <c r="N1998" t="e">
        <f t="shared" si="254"/>
        <v>#N/A</v>
      </c>
    </row>
    <row r="1999" spans="1:14" hidden="1" x14ac:dyDescent="0.45">
      <c r="A1999" t="str">
        <f t="shared" si="255"/>
        <v>CP226-College ID Standard Bonus</v>
      </c>
      <c r="B1999" t="s">
        <v>597</v>
      </c>
      <c r="C1999" t="str">
        <f t="shared" si="248"/>
        <v>Jonesboro</v>
      </c>
      <c r="D1999" t="str">
        <f t="shared" si="249"/>
        <v>Y</v>
      </c>
      <c r="E1999" t="s">
        <v>1164</v>
      </c>
      <c r="F1999" t="str">
        <f t="shared" si="250"/>
        <v>College ID Standard Bonus</v>
      </c>
      <c r="G1999">
        <f t="shared" si="251"/>
        <v>0</v>
      </c>
      <c r="H1999" t="s">
        <v>1062</v>
      </c>
      <c r="I1999">
        <f t="shared" si="252"/>
        <v>0</v>
      </c>
      <c r="J1999" t="s">
        <v>1054</v>
      </c>
      <c r="K1999" s="5">
        <v>5</v>
      </c>
      <c r="L1999" t="str">
        <f>Table_DataFromNL[[#This Row],[PROFILECODE]]&amp;"-"&amp;Table_DataFromNL[[#This Row],[RULENAME]]</f>
        <v>CP226-College ID Standard Bonus</v>
      </c>
      <c r="M1999" t="e">
        <f t="shared" si="253"/>
        <v>#N/A</v>
      </c>
      <c r="N1999" t="e">
        <f t="shared" si="254"/>
        <v>#N/A</v>
      </c>
    </row>
    <row r="2000" spans="1:14" hidden="1" x14ac:dyDescent="0.45">
      <c r="A2000" t="str">
        <f t="shared" si="255"/>
        <v>CP226-Employee Donor</v>
      </c>
      <c r="B2000" t="s">
        <v>597</v>
      </c>
      <c r="C2000" t="str">
        <f t="shared" si="248"/>
        <v>Jonesboro</v>
      </c>
      <c r="D2000" t="str">
        <f t="shared" si="249"/>
        <v>Y</v>
      </c>
      <c r="E2000" t="s">
        <v>1164</v>
      </c>
      <c r="F2000" t="str">
        <f t="shared" si="250"/>
        <v>Employee Donor</v>
      </c>
      <c r="G2000">
        <f t="shared" si="251"/>
        <v>0</v>
      </c>
      <c r="H2000" t="s">
        <v>1063</v>
      </c>
      <c r="I2000">
        <f t="shared" si="252"/>
        <v>0</v>
      </c>
      <c r="J2000" t="s">
        <v>1054</v>
      </c>
      <c r="K2000" s="5">
        <v>90</v>
      </c>
      <c r="L2000" t="str">
        <f>Table_DataFromNL[[#This Row],[PROFILECODE]]&amp;"-"&amp;Table_DataFromNL[[#This Row],[RULENAME]]</f>
        <v>CP226-Employee Donor</v>
      </c>
      <c r="M2000" t="e">
        <f t="shared" si="253"/>
        <v>#N/A</v>
      </c>
      <c r="N2000" t="e">
        <f t="shared" si="254"/>
        <v>#N/A</v>
      </c>
    </row>
    <row r="2001" spans="1:14" hidden="1" x14ac:dyDescent="0.45">
      <c r="A2001" t="str">
        <f t="shared" si="255"/>
        <v>CP226-Military ID</v>
      </c>
      <c r="B2001" t="s">
        <v>597</v>
      </c>
      <c r="C2001" t="str">
        <f t="shared" si="248"/>
        <v>Jonesboro</v>
      </c>
      <c r="D2001" t="str">
        <f t="shared" si="249"/>
        <v>Y</v>
      </c>
      <c r="E2001" t="s">
        <v>1164</v>
      </c>
      <c r="F2001" t="str">
        <f t="shared" si="250"/>
        <v>Military ID</v>
      </c>
      <c r="G2001">
        <f t="shared" si="251"/>
        <v>0</v>
      </c>
      <c r="H2001" t="s">
        <v>1064</v>
      </c>
      <c r="I2001">
        <f t="shared" si="252"/>
        <v>0</v>
      </c>
      <c r="J2001" t="s">
        <v>1054</v>
      </c>
      <c r="K2001" s="5">
        <v>5</v>
      </c>
      <c r="L2001" t="str">
        <f>Table_DataFromNL[[#This Row],[PROFILECODE]]&amp;"-"&amp;Table_DataFromNL[[#This Row],[RULENAME]]</f>
        <v>CP226-Military ID</v>
      </c>
      <c r="M2001" t="e">
        <f t="shared" si="253"/>
        <v>#N/A</v>
      </c>
      <c r="N2001" t="e">
        <f t="shared" si="254"/>
        <v>#N/A</v>
      </c>
    </row>
    <row r="2002" spans="1:14" hidden="1" x14ac:dyDescent="0.45">
      <c r="A2002" t="str">
        <f t="shared" si="255"/>
        <v>CP226-NEW DONOR -1st</v>
      </c>
      <c r="B2002" t="s">
        <v>597</v>
      </c>
      <c r="C2002" t="str">
        <f t="shared" si="248"/>
        <v>Jonesboro</v>
      </c>
      <c r="D2002" t="str">
        <f t="shared" si="249"/>
        <v>Y</v>
      </c>
      <c r="E2002" t="s">
        <v>1164</v>
      </c>
      <c r="F2002" t="str">
        <f t="shared" si="250"/>
        <v>NEW DONOR -1st</v>
      </c>
      <c r="G2002" t="str">
        <f t="shared" si="251"/>
        <v>Marketing</v>
      </c>
      <c r="H2002" t="s">
        <v>1065</v>
      </c>
      <c r="I2002">
        <f t="shared" si="252"/>
        <v>1</v>
      </c>
      <c r="J2002" t="s">
        <v>1054</v>
      </c>
      <c r="K2002" s="5">
        <v>100</v>
      </c>
      <c r="L2002" t="str">
        <f>Table_DataFromNL[[#This Row],[PROFILECODE]]&amp;"-"&amp;Table_DataFromNL[[#This Row],[RULENAME]]</f>
        <v>CP226-New Donor 1st Visit-Bonus</v>
      </c>
      <c r="M2002" t="str">
        <f t="shared" si="253"/>
        <v>CP226-NEW DONOR -1st</v>
      </c>
      <c r="N2002" t="e">
        <f t="shared" si="254"/>
        <v>#N/A</v>
      </c>
    </row>
    <row r="2003" spans="1:14" hidden="1" x14ac:dyDescent="0.45">
      <c r="A2003" t="str">
        <f t="shared" si="255"/>
        <v>CP226-NEW DONOR -2nd</v>
      </c>
      <c r="B2003" t="s">
        <v>597</v>
      </c>
      <c r="C2003" t="str">
        <f t="shared" si="248"/>
        <v>Jonesboro</v>
      </c>
      <c r="D2003" t="str">
        <f t="shared" si="249"/>
        <v>Y</v>
      </c>
      <c r="E2003" t="s">
        <v>1164</v>
      </c>
      <c r="F2003" t="str">
        <f t="shared" si="250"/>
        <v>NEW DONOR -2nd</v>
      </c>
      <c r="G2003" t="str">
        <f t="shared" si="251"/>
        <v>Marketing</v>
      </c>
      <c r="H2003" t="s">
        <v>1066</v>
      </c>
      <c r="I2003">
        <f t="shared" si="252"/>
        <v>2</v>
      </c>
      <c r="J2003" t="s">
        <v>1054</v>
      </c>
      <c r="K2003" s="5">
        <v>100</v>
      </c>
      <c r="L2003" t="str">
        <f>Table_DataFromNL[[#This Row],[PROFILECODE]]&amp;"-"&amp;Table_DataFromNL[[#This Row],[RULENAME]]</f>
        <v>CP226-New Donor 2nd Visit-Bonus</v>
      </c>
      <c r="M2003" t="str">
        <f t="shared" si="253"/>
        <v>CP226-NEW DONOR -2nd</v>
      </c>
      <c r="N2003" t="e">
        <f t="shared" si="254"/>
        <v>#N/A</v>
      </c>
    </row>
    <row r="2004" spans="1:14" hidden="1" x14ac:dyDescent="0.45">
      <c r="A2004" t="str">
        <f t="shared" si="255"/>
        <v>CP226-NEW DONOR -3rd</v>
      </c>
      <c r="B2004" t="s">
        <v>597</v>
      </c>
      <c r="C2004" t="str">
        <f t="shared" si="248"/>
        <v>Jonesboro</v>
      </c>
      <c r="D2004" t="str">
        <f t="shared" si="249"/>
        <v>Y</v>
      </c>
      <c r="E2004" t="s">
        <v>1164</v>
      </c>
      <c r="F2004" t="str">
        <f t="shared" si="250"/>
        <v>NEW DONOR -3rd</v>
      </c>
      <c r="G2004" t="str">
        <f t="shared" si="251"/>
        <v>Marketing</v>
      </c>
      <c r="H2004" t="s">
        <v>1067</v>
      </c>
      <c r="I2004">
        <f t="shared" si="252"/>
        <v>3</v>
      </c>
      <c r="J2004" t="s">
        <v>1054</v>
      </c>
      <c r="K2004" s="5">
        <v>100</v>
      </c>
      <c r="L2004" t="str">
        <f>Table_DataFromNL[[#This Row],[PROFILECODE]]&amp;"-"&amp;Table_DataFromNL[[#This Row],[RULENAME]]</f>
        <v>CP226-New Donor 3rd Visit-Bonus</v>
      </c>
      <c r="M2004" t="str">
        <f t="shared" si="253"/>
        <v>CP226-NEW DONOR -3rd</v>
      </c>
      <c r="N2004" t="e">
        <f t="shared" si="254"/>
        <v>#N/A</v>
      </c>
    </row>
    <row r="2005" spans="1:14" hidden="1" x14ac:dyDescent="0.45">
      <c r="A2005" t="str">
        <f t="shared" si="255"/>
        <v>CP226-NEW DONOR -4th</v>
      </c>
      <c r="B2005" t="s">
        <v>597</v>
      </c>
      <c r="C2005" t="str">
        <f t="shared" si="248"/>
        <v>Jonesboro</v>
      </c>
      <c r="D2005" t="str">
        <f t="shared" si="249"/>
        <v>Y</v>
      </c>
      <c r="E2005" t="s">
        <v>1164</v>
      </c>
      <c r="F2005" t="str">
        <f t="shared" si="250"/>
        <v>NEW DONOR -4th</v>
      </c>
      <c r="G2005" t="str">
        <f t="shared" si="251"/>
        <v>Marketing</v>
      </c>
      <c r="H2005" t="s">
        <v>1068</v>
      </c>
      <c r="I2005">
        <f t="shared" si="252"/>
        <v>4</v>
      </c>
      <c r="J2005" t="s">
        <v>1054</v>
      </c>
      <c r="K2005" s="5">
        <v>100</v>
      </c>
      <c r="L2005" t="str">
        <f>Table_DataFromNL[[#This Row],[PROFILECODE]]&amp;"-"&amp;Table_DataFromNL[[#This Row],[RULENAME]]</f>
        <v>CP226-New Donor 4th Visit-Bonus</v>
      </c>
      <c r="M2005" t="str">
        <f t="shared" si="253"/>
        <v>CP226-NEW DONOR -4th</v>
      </c>
      <c r="N2005" t="e">
        <f t="shared" si="254"/>
        <v>#N/A</v>
      </c>
    </row>
    <row r="2006" spans="1:14" hidden="1" x14ac:dyDescent="0.45">
      <c r="A2006" t="str">
        <f t="shared" si="255"/>
        <v>CP226-NEW DONOR -5th</v>
      </c>
      <c r="B2006" t="s">
        <v>597</v>
      </c>
      <c r="C2006" t="str">
        <f t="shared" si="248"/>
        <v>Jonesboro</v>
      </c>
      <c r="D2006" t="str">
        <f t="shared" si="249"/>
        <v>Y</v>
      </c>
      <c r="E2006" t="s">
        <v>1164</v>
      </c>
      <c r="F2006" t="str">
        <f t="shared" si="250"/>
        <v>NEW DONOR -5th</v>
      </c>
      <c r="G2006" t="str">
        <f t="shared" si="251"/>
        <v>Marketing</v>
      </c>
      <c r="H2006" t="s">
        <v>1069</v>
      </c>
      <c r="I2006">
        <f t="shared" si="252"/>
        <v>5</v>
      </c>
      <c r="J2006" t="s">
        <v>1054</v>
      </c>
      <c r="K2006" s="5">
        <v>50</v>
      </c>
      <c r="L2006" t="str">
        <f>Table_DataFromNL[[#This Row],[PROFILECODE]]&amp;"-"&amp;Table_DataFromNL[[#This Row],[RULENAME]]</f>
        <v>CP226-New Donor 5th Visit-Bonus</v>
      </c>
      <c r="M2006" t="str">
        <f t="shared" si="253"/>
        <v>CP226-NEW DONOR -5th</v>
      </c>
      <c r="N2006" t="e">
        <f t="shared" si="254"/>
        <v>#N/A</v>
      </c>
    </row>
    <row r="2007" spans="1:14" hidden="1" x14ac:dyDescent="0.45">
      <c r="A2007" t="str">
        <f t="shared" si="255"/>
        <v>CP226-NEW DONOR -6th</v>
      </c>
      <c r="B2007" t="s">
        <v>597</v>
      </c>
      <c r="C2007" t="str">
        <f t="shared" si="248"/>
        <v>Jonesboro</v>
      </c>
      <c r="D2007" t="str">
        <f t="shared" si="249"/>
        <v>Y</v>
      </c>
      <c r="E2007" t="s">
        <v>1164</v>
      </c>
      <c r="F2007" t="str">
        <f t="shared" si="250"/>
        <v>NEW DONOR -6th</v>
      </c>
      <c r="G2007" t="str">
        <f t="shared" si="251"/>
        <v>Marketing</v>
      </c>
      <c r="H2007" t="s">
        <v>1070</v>
      </c>
      <c r="I2007">
        <f t="shared" si="252"/>
        <v>6</v>
      </c>
      <c r="J2007" t="s">
        <v>1054</v>
      </c>
      <c r="K2007" s="5">
        <v>50</v>
      </c>
      <c r="L2007" t="str">
        <f>Table_DataFromNL[[#This Row],[PROFILECODE]]&amp;"-"&amp;Table_DataFromNL[[#This Row],[RULENAME]]</f>
        <v>CP226-New Donor 6th Visit-Bonus</v>
      </c>
      <c r="M2007" t="str">
        <f t="shared" si="253"/>
        <v>CP226-NEW DONOR -6th</v>
      </c>
      <c r="N2007" t="e">
        <f t="shared" si="254"/>
        <v>#N/A</v>
      </c>
    </row>
    <row r="2008" spans="1:14" hidden="1" x14ac:dyDescent="0.45">
      <c r="A2008" t="str">
        <f t="shared" si="255"/>
        <v>CP226-NEW DONOR -7th</v>
      </c>
      <c r="B2008" t="s">
        <v>597</v>
      </c>
      <c r="C2008" t="str">
        <f t="shared" si="248"/>
        <v>Jonesboro</v>
      </c>
      <c r="D2008" t="str">
        <f t="shared" si="249"/>
        <v>Y</v>
      </c>
      <c r="E2008" t="s">
        <v>1164</v>
      </c>
      <c r="F2008" t="str">
        <f t="shared" si="250"/>
        <v>NEW DONOR -7th</v>
      </c>
      <c r="G2008" t="str">
        <f t="shared" si="251"/>
        <v>Marketing</v>
      </c>
      <c r="H2008" t="s">
        <v>1071</v>
      </c>
      <c r="I2008">
        <f t="shared" si="252"/>
        <v>7</v>
      </c>
      <c r="J2008" t="s">
        <v>1054</v>
      </c>
      <c r="K2008" s="5">
        <v>50</v>
      </c>
      <c r="L2008" t="str">
        <f>Table_DataFromNL[[#This Row],[PROFILECODE]]&amp;"-"&amp;Table_DataFromNL[[#This Row],[RULENAME]]</f>
        <v>CP226-New Donor 7th Visit-Bonus</v>
      </c>
      <c r="M2008" t="str">
        <f t="shared" si="253"/>
        <v>CP226-NEW DONOR -7th</v>
      </c>
      <c r="N2008" t="e">
        <f t="shared" si="254"/>
        <v>#N/A</v>
      </c>
    </row>
    <row r="2009" spans="1:14" hidden="1" x14ac:dyDescent="0.45">
      <c r="A2009" t="str">
        <f t="shared" si="255"/>
        <v>CP226-NEW DONOR -8th</v>
      </c>
      <c r="B2009" t="s">
        <v>597</v>
      </c>
      <c r="C2009" t="str">
        <f t="shared" si="248"/>
        <v>Jonesboro</v>
      </c>
      <c r="D2009" t="str">
        <f t="shared" si="249"/>
        <v>Y</v>
      </c>
      <c r="E2009" t="s">
        <v>1164</v>
      </c>
      <c r="F2009" t="str">
        <f t="shared" si="250"/>
        <v>NEW DONOR -8th</v>
      </c>
      <c r="G2009" t="str">
        <f t="shared" si="251"/>
        <v>Marketing</v>
      </c>
      <c r="H2009" t="s">
        <v>1072</v>
      </c>
      <c r="I2009">
        <f t="shared" si="252"/>
        <v>8</v>
      </c>
      <c r="J2009" t="s">
        <v>1054</v>
      </c>
      <c r="K2009" s="5">
        <v>50</v>
      </c>
      <c r="L2009" t="str">
        <f>Table_DataFromNL[[#This Row],[PROFILECODE]]&amp;"-"&amp;Table_DataFromNL[[#This Row],[RULENAME]]</f>
        <v>CP226-New Donor 8th Visit-Bonus</v>
      </c>
      <c r="M2009" t="str">
        <f t="shared" si="253"/>
        <v>CP226-NEW DONOR -8th</v>
      </c>
      <c r="N2009" t="e">
        <f t="shared" si="254"/>
        <v>#N/A</v>
      </c>
    </row>
    <row r="2010" spans="1:14" hidden="1" x14ac:dyDescent="0.45">
      <c r="A2010" t="str">
        <f t="shared" si="255"/>
        <v>CP226-P Anthrax 1st Donation</v>
      </c>
      <c r="B2010" t="s">
        <v>597</v>
      </c>
      <c r="C2010" t="str">
        <f t="shared" si="248"/>
        <v>Jonesboro</v>
      </c>
      <c r="D2010" t="str">
        <f t="shared" si="249"/>
        <v>Y</v>
      </c>
      <c r="E2010" t="s">
        <v>1164</v>
      </c>
      <c r="F2010" t="str">
        <f t="shared" si="250"/>
        <v>P Anthrax 1st Donation</v>
      </c>
      <c r="G2010">
        <f t="shared" si="251"/>
        <v>0</v>
      </c>
      <c r="H2010" t="s">
        <v>990</v>
      </c>
      <c r="I2010">
        <f t="shared" si="252"/>
        <v>0</v>
      </c>
      <c r="J2010" t="s">
        <v>1054</v>
      </c>
      <c r="K2010" s="5">
        <v>50</v>
      </c>
      <c r="L2010" t="str">
        <f>Table_DataFromNL[[#This Row],[PROFILECODE]]&amp;"-"&amp;Table_DataFromNL[[#This Row],[RULENAME]]</f>
        <v>CP226-P Anthrax 1st Donation</v>
      </c>
      <c r="M2010" t="str">
        <f t="shared" si="253"/>
        <v>CP226-P Anthrax 1st Donation</v>
      </c>
      <c r="N2010" t="str">
        <f t="shared" si="254"/>
        <v>CP226-P Anthrax 1st Donation</v>
      </c>
    </row>
    <row r="2011" spans="1:14" hidden="1" x14ac:dyDescent="0.45">
      <c r="A2011" t="str">
        <f t="shared" si="255"/>
        <v>CP226-P Anthrax 2nd Donation</v>
      </c>
      <c r="B2011" t="s">
        <v>597</v>
      </c>
      <c r="C2011" t="str">
        <f t="shared" si="248"/>
        <v>Jonesboro</v>
      </c>
      <c r="D2011" t="str">
        <f t="shared" si="249"/>
        <v>Y</v>
      </c>
      <c r="E2011" t="s">
        <v>1164</v>
      </c>
      <c r="F2011" t="str">
        <f t="shared" si="250"/>
        <v>P Anthrax 2nd Donation</v>
      </c>
      <c r="G2011" t="str">
        <f t="shared" si="251"/>
        <v>Specialty</v>
      </c>
      <c r="H2011" t="s">
        <v>991</v>
      </c>
      <c r="I2011">
        <f t="shared" si="252"/>
        <v>0</v>
      </c>
      <c r="J2011" t="s">
        <v>1054</v>
      </c>
      <c r="K2011" s="5">
        <v>50</v>
      </c>
      <c r="L2011" t="str">
        <f>Table_DataFromNL[[#This Row],[PROFILECODE]]&amp;"-"&amp;Table_DataFromNL[[#This Row],[RULENAME]]</f>
        <v>CP226-P Anthrax 2nd Donation</v>
      </c>
      <c r="M2011" t="str">
        <f t="shared" si="253"/>
        <v>CP226-P Anthrax 2nd Donation</v>
      </c>
      <c r="N2011" t="str">
        <f t="shared" si="254"/>
        <v>CP226-P Anthrax 2nd Donation</v>
      </c>
    </row>
    <row r="2012" spans="1:14" hidden="1" x14ac:dyDescent="0.45">
      <c r="A2012" t="str">
        <f t="shared" si="255"/>
        <v>CP226-P Anthrax 3rd Donation</v>
      </c>
      <c r="B2012" t="s">
        <v>597</v>
      </c>
      <c r="C2012" t="str">
        <f t="shared" si="248"/>
        <v>Jonesboro</v>
      </c>
      <c r="D2012" t="str">
        <f t="shared" si="249"/>
        <v>Y</v>
      </c>
      <c r="E2012" t="s">
        <v>1164</v>
      </c>
      <c r="F2012" t="str">
        <f t="shared" si="250"/>
        <v>P Anthrax 3rd Donation</v>
      </c>
      <c r="G2012" t="str">
        <f t="shared" si="251"/>
        <v>Specialty</v>
      </c>
      <c r="H2012" t="s">
        <v>992</v>
      </c>
      <c r="I2012">
        <f t="shared" si="252"/>
        <v>0</v>
      </c>
      <c r="J2012" t="s">
        <v>1054</v>
      </c>
      <c r="K2012" s="5">
        <v>50</v>
      </c>
      <c r="L2012" t="str">
        <f>Table_DataFromNL[[#This Row],[PROFILECODE]]&amp;"-"&amp;Table_DataFromNL[[#This Row],[RULENAME]]</f>
        <v>CP226-P Anthrax 3rd Donation</v>
      </c>
      <c r="M2012" t="str">
        <f t="shared" si="253"/>
        <v>CP226-P Anthrax 3rd Donation</v>
      </c>
      <c r="N2012" t="str">
        <f t="shared" si="254"/>
        <v>CP226-P Anthrax 3rd Donation</v>
      </c>
    </row>
    <row r="2013" spans="1:14" hidden="1" x14ac:dyDescent="0.45">
      <c r="A2013" t="str">
        <f t="shared" si="255"/>
        <v>CP226-P Anthrax 4th Donation</v>
      </c>
      <c r="B2013" t="s">
        <v>597</v>
      </c>
      <c r="C2013" t="str">
        <f t="shared" si="248"/>
        <v>Jonesboro</v>
      </c>
      <c r="D2013" t="str">
        <f t="shared" si="249"/>
        <v>Y</v>
      </c>
      <c r="E2013" t="s">
        <v>1164</v>
      </c>
      <c r="F2013" t="str">
        <f t="shared" si="250"/>
        <v>P Anthrax 4th Donation</v>
      </c>
      <c r="G2013" t="str">
        <f t="shared" si="251"/>
        <v>Specialty</v>
      </c>
      <c r="H2013" t="s">
        <v>993</v>
      </c>
      <c r="I2013">
        <f t="shared" si="252"/>
        <v>0</v>
      </c>
      <c r="J2013" t="s">
        <v>1054</v>
      </c>
      <c r="K2013" s="5">
        <v>50</v>
      </c>
      <c r="L2013" t="str">
        <f>Table_DataFromNL[[#This Row],[PROFILECODE]]&amp;"-"&amp;Table_DataFromNL[[#This Row],[RULENAME]]</f>
        <v>CP226-P Anthrax 4th Donation</v>
      </c>
      <c r="M2013" t="str">
        <f t="shared" si="253"/>
        <v>CP226-P Anthrax 4th Donation</v>
      </c>
      <c r="N2013" t="str">
        <f t="shared" si="254"/>
        <v>CP226-P Anthrax 4th Donation</v>
      </c>
    </row>
    <row r="2014" spans="1:14" hidden="1" x14ac:dyDescent="0.45">
      <c r="A2014" t="str">
        <f t="shared" si="255"/>
        <v>CP226-P Anthrax 5th Donation</v>
      </c>
      <c r="B2014" t="s">
        <v>597</v>
      </c>
      <c r="C2014" t="str">
        <f t="shared" si="248"/>
        <v>Jonesboro</v>
      </c>
      <c r="D2014" t="str">
        <f t="shared" si="249"/>
        <v>Y</v>
      </c>
      <c r="E2014" t="s">
        <v>1164</v>
      </c>
      <c r="F2014" t="str">
        <f t="shared" si="250"/>
        <v>P Anthrax 5th Donation</v>
      </c>
      <c r="G2014" t="str">
        <f t="shared" si="251"/>
        <v>Specialty</v>
      </c>
      <c r="H2014" t="s">
        <v>994</v>
      </c>
      <c r="I2014">
        <f t="shared" si="252"/>
        <v>0</v>
      </c>
      <c r="J2014" t="s">
        <v>1054</v>
      </c>
      <c r="K2014" s="5">
        <v>50</v>
      </c>
      <c r="L2014" t="str">
        <f>Table_DataFromNL[[#This Row],[PROFILECODE]]&amp;"-"&amp;Table_DataFromNL[[#This Row],[RULENAME]]</f>
        <v>CP226-P Anthrax 5th Donation</v>
      </c>
      <c r="M2014" t="str">
        <f t="shared" si="253"/>
        <v>CP226-P Anthrax 5th Donation</v>
      </c>
      <c r="N2014" t="str">
        <f t="shared" si="254"/>
        <v>CP226-P Anthrax 5th Donation</v>
      </c>
    </row>
    <row r="2015" spans="1:14" hidden="1" x14ac:dyDescent="0.45">
      <c r="A2015" t="str">
        <f t="shared" si="255"/>
        <v>CP226-P Anthrax 6th Donation</v>
      </c>
      <c r="B2015" t="s">
        <v>597</v>
      </c>
      <c r="C2015" t="str">
        <f t="shared" si="248"/>
        <v>Jonesboro</v>
      </c>
      <c r="D2015" t="str">
        <f t="shared" si="249"/>
        <v>Y</v>
      </c>
      <c r="E2015" t="s">
        <v>1164</v>
      </c>
      <c r="F2015" t="str">
        <f t="shared" si="250"/>
        <v>P Anthrax 6th Donation</v>
      </c>
      <c r="G2015" t="str">
        <f t="shared" si="251"/>
        <v>Specialty</v>
      </c>
      <c r="H2015" t="s">
        <v>995</v>
      </c>
      <c r="I2015">
        <f t="shared" si="252"/>
        <v>0</v>
      </c>
      <c r="J2015" t="s">
        <v>1054</v>
      </c>
      <c r="K2015" s="5">
        <v>50</v>
      </c>
      <c r="L2015" t="str">
        <f>Table_DataFromNL[[#This Row],[PROFILECODE]]&amp;"-"&amp;Table_DataFromNL[[#This Row],[RULENAME]]</f>
        <v>CP226-P Anthrax 6th Donation</v>
      </c>
      <c r="M2015" t="str">
        <f t="shared" si="253"/>
        <v>CP226-P Anthrax 6th Donation</v>
      </c>
      <c r="N2015" t="str">
        <f t="shared" si="254"/>
        <v>CP226-P Anthrax 6th Donation</v>
      </c>
    </row>
    <row r="2016" spans="1:14" hidden="1" x14ac:dyDescent="0.45">
      <c r="A2016" t="str">
        <f t="shared" si="255"/>
        <v>CP226-P Anthrax 7th Donation</v>
      </c>
      <c r="B2016" t="s">
        <v>597</v>
      </c>
      <c r="C2016" t="str">
        <f t="shared" si="248"/>
        <v>Jonesboro</v>
      </c>
      <c r="D2016" t="str">
        <f t="shared" si="249"/>
        <v>Y</v>
      </c>
      <c r="E2016" t="s">
        <v>1164</v>
      </c>
      <c r="F2016" t="str">
        <f t="shared" si="250"/>
        <v>P Anthrax 7th Donation</v>
      </c>
      <c r="G2016" t="str">
        <f t="shared" si="251"/>
        <v>Specialty</v>
      </c>
      <c r="H2016" t="s">
        <v>996</v>
      </c>
      <c r="I2016">
        <f t="shared" si="252"/>
        <v>0</v>
      </c>
      <c r="J2016" t="s">
        <v>1054</v>
      </c>
      <c r="K2016" s="5">
        <v>50</v>
      </c>
      <c r="L2016" t="str">
        <f>Table_DataFromNL[[#This Row],[PROFILECODE]]&amp;"-"&amp;Table_DataFromNL[[#This Row],[RULENAME]]</f>
        <v>CP226-P Anthrax 7th Donation</v>
      </c>
      <c r="M2016" t="str">
        <f t="shared" si="253"/>
        <v>CP226-P Anthrax 7th Donation</v>
      </c>
      <c r="N2016" t="str">
        <f t="shared" si="254"/>
        <v>CP226-P Anthrax 7th Donation</v>
      </c>
    </row>
    <row r="2017" spans="1:14" hidden="1" x14ac:dyDescent="0.45">
      <c r="A2017" t="str">
        <f t="shared" si="255"/>
        <v>CP226-P Anthrax 8th Donation</v>
      </c>
      <c r="B2017" t="s">
        <v>597</v>
      </c>
      <c r="C2017" t="str">
        <f t="shared" si="248"/>
        <v>Jonesboro</v>
      </c>
      <c r="D2017" t="str">
        <f t="shared" si="249"/>
        <v>Y</v>
      </c>
      <c r="E2017" t="s">
        <v>1164</v>
      </c>
      <c r="F2017" t="str">
        <f t="shared" si="250"/>
        <v>P Anthrax 8th Donation</v>
      </c>
      <c r="G2017" t="str">
        <f t="shared" si="251"/>
        <v>Specialty</v>
      </c>
      <c r="H2017" t="s">
        <v>997</v>
      </c>
      <c r="I2017">
        <f t="shared" si="252"/>
        <v>0</v>
      </c>
      <c r="J2017" t="s">
        <v>1054</v>
      </c>
      <c r="K2017" s="5">
        <v>50</v>
      </c>
      <c r="L2017" t="str">
        <f>Table_DataFromNL[[#This Row],[PROFILECODE]]&amp;"-"&amp;Table_DataFromNL[[#This Row],[RULENAME]]</f>
        <v>CP226-P Anthrax 8th Donation</v>
      </c>
      <c r="M2017" t="str">
        <f t="shared" si="253"/>
        <v>CP226-P Anthrax 8th Donation</v>
      </c>
      <c r="N2017" t="str">
        <f t="shared" si="254"/>
        <v>CP226-P Anthrax 8th Donation</v>
      </c>
    </row>
    <row r="2018" spans="1:14" hidden="1" x14ac:dyDescent="0.45">
      <c r="A2018" t="str">
        <f t="shared" si="255"/>
        <v>CP226-Vaccinia - 1st Donation</v>
      </c>
      <c r="B2018" t="s">
        <v>597</v>
      </c>
      <c r="C2018" t="str">
        <f t="shared" si="248"/>
        <v>Jonesboro</v>
      </c>
      <c r="D2018" t="str">
        <f t="shared" si="249"/>
        <v>Y</v>
      </c>
      <c r="E2018" t="s">
        <v>1164</v>
      </c>
      <c r="F2018" t="str">
        <f t="shared" si="250"/>
        <v>Vaccinia - 1st Donation</v>
      </c>
      <c r="G2018" t="str">
        <f t="shared" si="251"/>
        <v>Specialty</v>
      </c>
      <c r="H2018" t="s">
        <v>957</v>
      </c>
      <c r="I2018">
        <f t="shared" si="252"/>
        <v>0</v>
      </c>
      <c r="J2018" t="s">
        <v>1054</v>
      </c>
      <c r="K2018" s="5">
        <v>150</v>
      </c>
      <c r="L2018" t="str">
        <f>Table_DataFromNL[[#This Row],[PROFILECODE]]&amp;"-"&amp;Table_DataFromNL[[#This Row],[RULENAME]]</f>
        <v>CP226-Vaccinia - 1st Donation</v>
      </c>
      <c r="M2018" t="str">
        <f t="shared" si="253"/>
        <v>CP226-Vaccinia - 1st Donation</v>
      </c>
      <c r="N2018" t="str">
        <f t="shared" si="254"/>
        <v>CP226-Vaccinia - 1st Donation</v>
      </c>
    </row>
    <row r="2019" spans="1:14" hidden="1" x14ac:dyDescent="0.45">
      <c r="A2019" t="str">
        <f t="shared" si="255"/>
        <v>CP226-Vaccinia - 2nd Donation</v>
      </c>
      <c r="B2019" t="s">
        <v>597</v>
      </c>
      <c r="C2019" t="str">
        <f t="shared" si="248"/>
        <v>Jonesboro</v>
      </c>
      <c r="D2019" t="str">
        <f t="shared" si="249"/>
        <v>Y</v>
      </c>
      <c r="E2019" t="s">
        <v>1164</v>
      </c>
      <c r="F2019" t="str">
        <f t="shared" si="250"/>
        <v>Vaccinia - 2nd Donation</v>
      </c>
      <c r="G2019" t="str">
        <f t="shared" si="251"/>
        <v>Specialty</v>
      </c>
      <c r="H2019" t="s">
        <v>958</v>
      </c>
      <c r="I2019">
        <f t="shared" si="252"/>
        <v>0</v>
      </c>
      <c r="J2019" t="s">
        <v>1054</v>
      </c>
      <c r="K2019" s="5">
        <v>250</v>
      </c>
      <c r="L2019" t="str">
        <f>Table_DataFromNL[[#This Row],[PROFILECODE]]&amp;"-"&amp;Table_DataFromNL[[#This Row],[RULENAME]]</f>
        <v>CP226-Vaccinia - 2nd Donation</v>
      </c>
      <c r="M2019" t="str">
        <f t="shared" si="253"/>
        <v>CP226-Vaccinia - 2nd Donation</v>
      </c>
      <c r="N2019" t="str">
        <f t="shared" si="254"/>
        <v>CP226-Vaccinia - 2nd Donation</v>
      </c>
    </row>
    <row r="2020" spans="1:14" hidden="1" x14ac:dyDescent="0.45">
      <c r="A2020" t="str">
        <f t="shared" si="255"/>
        <v>CP226-Vaccinia - 3rd Donation</v>
      </c>
      <c r="B2020" t="s">
        <v>597</v>
      </c>
      <c r="C2020" t="str">
        <f t="shared" si="248"/>
        <v>Jonesboro</v>
      </c>
      <c r="D2020" t="str">
        <f t="shared" si="249"/>
        <v>Y</v>
      </c>
      <c r="E2020" t="s">
        <v>1164</v>
      </c>
      <c r="F2020" t="str">
        <f t="shared" si="250"/>
        <v>Vaccinia - 3rd Donation</v>
      </c>
      <c r="G2020" t="str">
        <f t="shared" si="251"/>
        <v>Specialty</v>
      </c>
      <c r="H2020" t="s">
        <v>959</v>
      </c>
      <c r="I2020">
        <f t="shared" si="252"/>
        <v>0</v>
      </c>
      <c r="J2020" t="s">
        <v>1054</v>
      </c>
      <c r="K2020" s="5">
        <v>300</v>
      </c>
      <c r="L2020" t="str">
        <f>Table_DataFromNL[[#This Row],[PROFILECODE]]&amp;"-"&amp;Table_DataFromNL[[#This Row],[RULENAME]]</f>
        <v>CP226-Vaccinia - 3rd Donation</v>
      </c>
      <c r="M2020" t="str">
        <f t="shared" si="253"/>
        <v>CP226-Vaccinia - 3rd Donation</v>
      </c>
      <c r="N2020" t="str">
        <f t="shared" si="254"/>
        <v>CP226-Vaccinia - 3rd Donation</v>
      </c>
    </row>
    <row r="2021" spans="1:14" hidden="1" x14ac:dyDescent="0.45">
      <c r="A2021" t="str">
        <f t="shared" si="255"/>
        <v>CP226-Vaccinia - 4th Donation</v>
      </c>
      <c r="B2021" t="s">
        <v>597</v>
      </c>
      <c r="C2021" t="str">
        <f t="shared" si="248"/>
        <v>Jonesboro</v>
      </c>
      <c r="D2021" t="str">
        <f t="shared" si="249"/>
        <v>Y</v>
      </c>
      <c r="E2021" t="s">
        <v>1164</v>
      </c>
      <c r="F2021" t="str">
        <f t="shared" si="250"/>
        <v>Vaccinia - 4th Donation</v>
      </c>
      <c r="G2021" t="str">
        <f t="shared" si="251"/>
        <v>Specialty</v>
      </c>
      <c r="H2021" t="s">
        <v>960</v>
      </c>
      <c r="I2021">
        <f t="shared" si="252"/>
        <v>0</v>
      </c>
      <c r="J2021" t="s">
        <v>1054</v>
      </c>
      <c r="K2021" s="5">
        <v>300</v>
      </c>
      <c r="L2021" t="str">
        <f>Table_DataFromNL[[#This Row],[PROFILECODE]]&amp;"-"&amp;Table_DataFromNL[[#This Row],[RULENAME]]</f>
        <v>CP226-Vaccinia - 4th Donation</v>
      </c>
      <c r="M2021" t="str">
        <f t="shared" si="253"/>
        <v>CP226-Vaccinia - 4th Donation</v>
      </c>
      <c r="N2021" t="str">
        <f t="shared" si="254"/>
        <v>CP226-Vaccinia - 4th Donation</v>
      </c>
    </row>
    <row r="2022" spans="1:14" hidden="1" x14ac:dyDescent="0.45">
      <c r="A2022" t="str">
        <f t="shared" si="255"/>
        <v>CP226-1B_KEDLeague_Promo_5USD</v>
      </c>
      <c r="B2022" t="s">
        <v>597</v>
      </c>
      <c r="C2022" t="str">
        <f t="shared" si="248"/>
        <v>Jonesboro</v>
      </c>
      <c r="D2022" t="str">
        <f t="shared" si="249"/>
        <v>Y</v>
      </c>
      <c r="E2022" t="s">
        <v>1164</v>
      </c>
      <c r="F2022" t="str">
        <f t="shared" si="250"/>
        <v>1B_KEDLeague_Promo_5USD</v>
      </c>
      <c r="G2022">
        <f t="shared" si="251"/>
        <v>0</v>
      </c>
      <c r="H2022" t="s">
        <v>1073</v>
      </c>
      <c r="I2022">
        <f t="shared" si="252"/>
        <v>0</v>
      </c>
      <c r="J2022" t="s">
        <v>1074</v>
      </c>
      <c r="K2022" s="5">
        <v>5</v>
      </c>
      <c r="L2022" t="str">
        <f>Table_DataFromNL[[#This Row],[PROFILECODE]]&amp;"-"&amp;Table_DataFromNL[[#This Row],[RULENAME]]</f>
        <v>CP226-1B_KEDLeague_Promo_5USD</v>
      </c>
      <c r="M2022" t="e">
        <f t="shared" si="253"/>
        <v>#N/A</v>
      </c>
      <c r="N2022" t="e">
        <f t="shared" si="254"/>
        <v>#N/A</v>
      </c>
    </row>
    <row r="2023" spans="1:14" hidden="1" x14ac:dyDescent="0.45">
      <c r="A2023" t="str">
        <f t="shared" si="255"/>
        <v>CP226-Anthrax Booster Immunization</v>
      </c>
      <c r="B2023" t="s">
        <v>597</v>
      </c>
      <c r="C2023" t="str">
        <f t="shared" si="248"/>
        <v>Jonesboro</v>
      </c>
      <c r="D2023" t="str">
        <f t="shared" si="249"/>
        <v>Y</v>
      </c>
      <c r="E2023" t="s">
        <v>1164</v>
      </c>
      <c r="F2023" t="str">
        <f t="shared" si="250"/>
        <v>Anthrax Booster Immunization</v>
      </c>
      <c r="G2023" t="str">
        <f t="shared" si="251"/>
        <v>Specialty</v>
      </c>
      <c r="H2023" t="s">
        <v>985</v>
      </c>
      <c r="I2023">
        <f t="shared" si="252"/>
        <v>0</v>
      </c>
      <c r="J2023" t="s">
        <v>1074</v>
      </c>
      <c r="K2023" s="5">
        <v>200</v>
      </c>
      <c r="L2023" t="str">
        <f>Table_DataFromNL[[#This Row],[PROFILECODE]]&amp;"-"&amp;Table_DataFromNL[[#This Row],[RULENAME]]</f>
        <v>CP226-Anthrax Booster Immunization</v>
      </c>
      <c r="M2023" t="str">
        <f t="shared" si="253"/>
        <v>CP226-Anthrax Booster Immunization</v>
      </c>
      <c r="N2023" t="str">
        <f t="shared" si="254"/>
        <v>CP226-Anthrax Booster Immunization</v>
      </c>
    </row>
    <row r="2024" spans="1:14" hidden="1" x14ac:dyDescent="0.45">
      <c r="A2024" t="str">
        <f t="shared" si="255"/>
        <v>CP226-Anthrax P1 (1 Month Priming) Imm</v>
      </c>
      <c r="B2024" t="s">
        <v>597</v>
      </c>
      <c r="C2024" t="str">
        <f t="shared" si="248"/>
        <v>Jonesboro</v>
      </c>
      <c r="D2024" t="str">
        <f t="shared" si="249"/>
        <v>Y</v>
      </c>
      <c r="E2024" t="s">
        <v>1164</v>
      </c>
      <c r="F2024" t="str">
        <f t="shared" si="250"/>
        <v>Anthrax P1 (1 Month Priming) Imm</v>
      </c>
      <c r="G2024" t="str">
        <f t="shared" si="251"/>
        <v>Specialty</v>
      </c>
      <c r="H2024" t="s">
        <v>986</v>
      </c>
      <c r="I2024">
        <f t="shared" si="252"/>
        <v>0</v>
      </c>
      <c r="J2024" t="s">
        <v>1074</v>
      </c>
      <c r="K2024" s="5">
        <v>75</v>
      </c>
      <c r="L2024" t="str">
        <f>Table_DataFromNL[[#This Row],[PROFILECODE]]&amp;"-"&amp;Table_DataFromNL[[#This Row],[RULENAME]]</f>
        <v>CP226-Anthrax P1 (1 Month Priming) Imm</v>
      </c>
      <c r="M2024" t="str">
        <f t="shared" si="253"/>
        <v>CP226-Anthrax P1 (1 Month Priming) Imm</v>
      </c>
      <c r="N2024" t="str">
        <f t="shared" si="254"/>
        <v>CP226-Anthrax P1 (1 Month Priming) Imm</v>
      </c>
    </row>
    <row r="2025" spans="1:14" hidden="1" x14ac:dyDescent="0.45">
      <c r="A2025" t="str">
        <f t="shared" si="255"/>
        <v>CP226-Anthrax P6 (6 Month Priming) Imm</v>
      </c>
      <c r="B2025" t="s">
        <v>597</v>
      </c>
      <c r="C2025" t="str">
        <f t="shared" si="248"/>
        <v>Jonesboro</v>
      </c>
      <c r="D2025" t="str">
        <f t="shared" si="249"/>
        <v>Y</v>
      </c>
      <c r="E2025" t="s">
        <v>1164</v>
      </c>
      <c r="F2025" t="str">
        <f t="shared" si="250"/>
        <v>Anthrax P6 (6 Month Priming) Imm</v>
      </c>
      <c r="G2025" t="str">
        <f t="shared" si="251"/>
        <v>Specialty</v>
      </c>
      <c r="H2025" t="s">
        <v>987</v>
      </c>
      <c r="I2025">
        <f t="shared" si="252"/>
        <v>0</v>
      </c>
      <c r="J2025" t="s">
        <v>1074</v>
      </c>
      <c r="K2025" s="5">
        <v>125</v>
      </c>
      <c r="L2025" t="str">
        <f>Table_DataFromNL[[#This Row],[PROFILECODE]]&amp;"-"&amp;Table_DataFromNL[[#This Row],[RULENAME]]</f>
        <v>CP226-Anthrax P6 (6 Month Priming) Imm</v>
      </c>
      <c r="M2025" t="str">
        <f t="shared" si="253"/>
        <v>CP226-Anthrax P6 (6 Month Priming) Imm</v>
      </c>
      <c r="N2025" t="str">
        <f t="shared" si="254"/>
        <v>CP226-Anthrax P6 (6 Month Priming) Imm</v>
      </c>
    </row>
    <row r="2026" spans="1:14" hidden="1" x14ac:dyDescent="0.45">
      <c r="A2026" t="str">
        <f t="shared" si="255"/>
        <v>CP226-Anthrax PO (Day 0 Priming) Immun</v>
      </c>
      <c r="B2026" t="s">
        <v>597</v>
      </c>
      <c r="C2026" t="str">
        <f t="shared" si="248"/>
        <v>Jonesboro</v>
      </c>
      <c r="D2026" t="str">
        <f t="shared" si="249"/>
        <v>Y</v>
      </c>
      <c r="E2026" t="s">
        <v>1164</v>
      </c>
      <c r="F2026" t="str">
        <f t="shared" si="250"/>
        <v>Anthrax PO (Day 0 Priming) Immun</v>
      </c>
      <c r="G2026" t="str">
        <f t="shared" si="251"/>
        <v>Specialty</v>
      </c>
      <c r="H2026" t="s">
        <v>988</v>
      </c>
      <c r="I2026">
        <f t="shared" si="252"/>
        <v>0</v>
      </c>
      <c r="J2026" t="s">
        <v>1074</v>
      </c>
      <c r="K2026" s="5">
        <v>25</v>
      </c>
      <c r="L2026" t="str">
        <f>Table_DataFromNL[[#This Row],[PROFILECODE]]&amp;"-"&amp;Table_DataFromNL[[#This Row],[RULENAME]]</f>
        <v>CP226-Anthrax PO (Day 0 Priming) Immun</v>
      </c>
      <c r="M2026" t="str">
        <f t="shared" si="253"/>
        <v>CP226-Anthrax PO (Day 0 Priming) Immun</v>
      </c>
      <c r="N2026" t="str">
        <f t="shared" si="254"/>
        <v>CP226-Anthrax PO (Day 0 Priming) Immun</v>
      </c>
    </row>
    <row r="2027" spans="1:14" hidden="1" x14ac:dyDescent="0.45">
      <c r="A2027" t="str">
        <f t="shared" si="255"/>
        <v>CP226-Anthrax Referral</v>
      </c>
      <c r="B2027" t="s">
        <v>597</v>
      </c>
      <c r="C2027" t="str">
        <f t="shared" si="248"/>
        <v>Jonesboro</v>
      </c>
      <c r="D2027" t="str">
        <f t="shared" si="249"/>
        <v>Y</v>
      </c>
      <c r="E2027" t="s">
        <v>1164</v>
      </c>
      <c r="F2027" t="str">
        <f t="shared" si="250"/>
        <v>Anthrax Referral</v>
      </c>
      <c r="G2027" t="str">
        <f t="shared" si="251"/>
        <v>Specialty</v>
      </c>
      <c r="H2027" t="s">
        <v>989</v>
      </c>
      <c r="I2027">
        <f t="shared" si="252"/>
        <v>0</v>
      </c>
      <c r="J2027" t="s">
        <v>1074</v>
      </c>
      <c r="K2027" s="5">
        <v>100</v>
      </c>
      <c r="L2027" t="str">
        <f>Table_DataFromNL[[#This Row],[PROFILECODE]]&amp;"-"&amp;Table_DataFromNL[[#This Row],[RULENAME]]</f>
        <v>CP226-Anthrax Referral</v>
      </c>
      <c r="M2027" t="str">
        <f t="shared" si="253"/>
        <v>CP226-Anthrax Referral</v>
      </c>
      <c r="N2027" t="str">
        <f t="shared" si="254"/>
        <v>CP226-Anthrax Referral</v>
      </c>
    </row>
    <row r="2028" spans="1:14" hidden="1" x14ac:dyDescent="0.45">
      <c r="A2028" t="str">
        <f t="shared" si="255"/>
        <v>CP226-CALL_10</v>
      </c>
      <c r="B2028" t="s">
        <v>597</v>
      </c>
      <c r="C2028" t="str">
        <f t="shared" si="248"/>
        <v>Jonesboro</v>
      </c>
      <c r="D2028" t="str">
        <f t="shared" si="249"/>
        <v>Y</v>
      </c>
      <c r="E2028" t="s">
        <v>1164</v>
      </c>
      <c r="F2028" t="str">
        <f t="shared" si="250"/>
        <v>CALL_10</v>
      </c>
      <c r="G2028">
        <f t="shared" si="251"/>
        <v>0</v>
      </c>
      <c r="H2028" t="s">
        <v>1075</v>
      </c>
      <c r="I2028">
        <f t="shared" si="252"/>
        <v>0</v>
      </c>
      <c r="J2028" t="s">
        <v>1074</v>
      </c>
      <c r="K2028" s="5">
        <v>10</v>
      </c>
      <c r="L2028" t="str">
        <f>Table_DataFromNL[[#This Row],[PROFILECODE]]&amp;"-"&amp;Table_DataFromNL[[#This Row],[RULENAME]]</f>
        <v>CP226-CALL_10</v>
      </c>
      <c r="M2028" t="e">
        <f t="shared" si="253"/>
        <v>#N/A</v>
      </c>
      <c r="N2028" t="e">
        <f t="shared" si="254"/>
        <v>#N/A</v>
      </c>
    </row>
    <row r="2029" spans="1:14" hidden="1" x14ac:dyDescent="0.45">
      <c r="A2029" t="str">
        <f t="shared" si="255"/>
        <v>CP226-CALL_15</v>
      </c>
      <c r="B2029" t="s">
        <v>597</v>
      </c>
      <c r="C2029" t="str">
        <f t="shared" si="248"/>
        <v>Jonesboro</v>
      </c>
      <c r="D2029" t="str">
        <f t="shared" si="249"/>
        <v>Y</v>
      </c>
      <c r="E2029" t="s">
        <v>1164</v>
      </c>
      <c r="F2029" t="str">
        <f t="shared" si="250"/>
        <v>CALL_15</v>
      </c>
      <c r="G2029">
        <f t="shared" si="251"/>
        <v>0</v>
      </c>
      <c r="H2029" t="s">
        <v>1076</v>
      </c>
      <c r="I2029">
        <f t="shared" si="252"/>
        <v>0</v>
      </c>
      <c r="J2029" t="s">
        <v>1074</v>
      </c>
      <c r="K2029" s="5">
        <v>15</v>
      </c>
      <c r="L2029" t="str">
        <f>Table_DataFromNL[[#This Row],[PROFILECODE]]&amp;"-"&amp;Table_DataFromNL[[#This Row],[RULENAME]]</f>
        <v>CP226-CALL_15</v>
      </c>
      <c r="M2029" t="e">
        <f t="shared" si="253"/>
        <v>#N/A</v>
      </c>
      <c r="N2029" t="e">
        <f t="shared" si="254"/>
        <v>#N/A</v>
      </c>
    </row>
    <row r="2030" spans="1:14" hidden="1" x14ac:dyDescent="0.45">
      <c r="A2030" t="str">
        <f t="shared" si="255"/>
        <v>CP226-CALL_25</v>
      </c>
      <c r="B2030" t="s">
        <v>597</v>
      </c>
      <c r="C2030" t="str">
        <f t="shared" si="248"/>
        <v>Jonesboro</v>
      </c>
      <c r="D2030" t="str">
        <f t="shared" si="249"/>
        <v>Y</v>
      </c>
      <c r="E2030" t="s">
        <v>1164</v>
      </c>
      <c r="F2030" t="str">
        <f t="shared" si="250"/>
        <v>CALL_25</v>
      </c>
      <c r="G2030">
        <f t="shared" si="251"/>
        <v>0</v>
      </c>
      <c r="H2030" t="s">
        <v>1077</v>
      </c>
      <c r="I2030">
        <f t="shared" si="252"/>
        <v>0</v>
      </c>
      <c r="J2030" t="s">
        <v>1074</v>
      </c>
      <c r="K2030" s="5">
        <v>25</v>
      </c>
      <c r="L2030" t="str">
        <f>Table_DataFromNL[[#This Row],[PROFILECODE]]&amp;"-"&amp;Table_DataFromNL[[#This Row],[RULENAME]]</f>
        <v>CP226-CALL_25</v>
      </c>
      <c r="M2030" t="e">
        <f t="shared" si="253"/>
        <v>#N/A</v>
      </c>
      <c r="N2030" t="e">
        <f t="shared" si="254"/>
        <v>#N/A</v>
      </c>
    </row>
    <row r="2031" spans="1:14" hidden="1" x14ac:dyDescent="0.45">
      <c r="A2031" t="str">
        <f t="shared" si="255"/>
        <v>CP226-CALL_5</v>
      </c>
      <c r="B2031" t="s">
        <v>597</v>
      </c>
      <c r="C2031" t="str">
        <f t="shared" si="248"/>
        <v>Jonesboro</v>
      </c>
      <c r="D2031" t="str">
        <f t="shared" si="249"/>
        <v>Y</v>
      </c>
      <c r="E2031" t="s">
        <v>1164</v>
      </c>
      <c r="F2031" t="str">
        <f t="shared" si="250"/>
        <v>CALL_5</v>
      </c>
      <c r="G2031">
        <f t="shared" si="251"/>
        <v>0</v>
      </c>
      <c r="H2031" t="s">
        <v>1078</v>
      </c>
      <c r="I2031">
        <f t="shared" si="252"/>
        <v>0</v>
      </c>
      <c r="J2031" t="s">
        <v>1074</v>
      </c>
      <c r="K2031" s="5">
        <v>5</v>
      </c>
      <c r="L2031" t="str">
        <f>Table_DataFromNL[[#This Row],[PROFILECODE]]&amp;"-"&amp;Table_DataFromNL[[#This Row],[RULENAME]]</f>
        <v>CP226-CALL_5</v>
      </c>
      <c r="M2031" t="e">
        <f t="shared" si="253"/>
        <v>#N/A</v>
      </c>
      <c r="N2031" t="e">
        <f t="shared" si="254"/>
        <v>#N/A</v>
      </c>
    </row>
    <row r="2032" spans="1:14" hidden="1" x14ac:dyDescent="0.45">
      <c r="A2032" t="str">
        <f t="shared" si="255"/>
        <v>CP226-Community</v>
      </c>
      <c r="B2032" t="s">
        <v>597</v>
      </c>
      <c r="C2032" t="str">
        <f t="shared" si="248"/>
        <v>Jonesboro</v>
      </c>
      <c r="D2032" t="str">
        <f t="shared" si="249"/>
        <v>Y</v>
      </c>
      <c r="E2032" t="s">
        <v>1164</v>
      </c>
      <c r="F2032" t="str">
        <f t="shared" si="250"/>
        <v>Community</v>
      </c>
      <c r="G2032">
        <f t="shared" si="251"/>
        <v>0</v>
      </c>
      <c r="H2032" t="s">
        <v>1080</v>
      </c>
      <c r="I2032">
        <f t="shared" si="252"/>
        <v>0</v>
      </c>
      <c r="J2032" t="s">
        <v>1074</v>
      </c>
      <c r="K2032" s="5">
        <v>5</v>
      </c>
      <c r="L2032" t="str">
        <f>Table_DataFromNL[[#This Row],[PROFILECODE]]&amp;"-"&amp;Table_DataFromNL[[#This Row],[RULENAME]]</f>
        <v>CP226-Community</v>
      </c>
      <c r="M2032" t="e">
        <f t="shared" si="253"/>
        <v>#N/A</v>
      </c>
      <c r="N2032" t="e">
        <f t="shared" si="254"/>
        <v>#N/A</v>
      </c>
    </row>
    <row r="2033" spans="1:14" hidden="1" x14ac:dyDescent="0.45">
      <c r="A2033" t="str">
        <f t="shared" si="255"/>
        <v>CP226-DENOVO  - Antibody Screen</v>
      </c>
      <c r="B2033" t="s">
        <v>597</v>
      </c>
      <c r="C2033" t="str">
        <f t="shared" si="248"/>
        <v>Jonesboro</v>
      </c>
      <c r="D2033" t="str">
        <f t="shared" si="249"/>
        <v>Y</v>
      </c>
      <c r="E2033" t="s">
        <v>1164</v>
      </c>
      <c r="F2033" t="str">
        <f t="shared" si="250"/>
        <v>DENOVO  - Antibody Screen</v>
      </c>
      <c r="G2033">
        <f t="shared" si="251"/>
        <v>0</v>
      </c>
      <c r="H2033" t="s">
        <v>1081</v>
      </c>
      <c r="I2033">
        <f t="shared" si="252"/>
        <v>0</v>
      </c>
      <c r="J2033" t="s">
        <v>1074</v>
      </c>
      <c r="K2033" s="5">
        <v>300</v>
      </c>
      <c r="L2033" t="str">
        <f>Table_DataFromNL[[#This Row],[PROFILECODE]]&amp;"-"&amp;Table_DataFromNL[[#This Row],[RULENAME]]</f>
        <v>CP226-DENOVO  - Antibody Screen</v>
      </c>
      <c r="M2033" t="e">
        <f t="shared" si="253"/>
        <v>#N/A</v>
      </c>
      <c r="N2033" t="e">
        <f t="shared" si="254"/>
        <v>#N/A</v>
      </c>
    </row>
    <row r="2034" spans="1:14" hidden="1" x14ac:dyDescent="0.45">
      <c r="A2034" t="str">
        <f t="shared" si="255"/>
        <v>CP226-Denovo - Attendance Bonus</v>
      </c>
      <c r="B2034" t="s">
        <v>597</v>
      </c>
      <c r="C2034" t="str">
        <f t="shared" si="248"/>
        <v>Jonesboro</v>
      </c>
      <c r="D2034" t="str">
        <f t="shared" si="249"/>
        <v>Y</v>
      </c>
      <c r="E2034" t="s">
        <v>1164</v>
      </c>
      <c r="F2034" t="str">
        <f t="shared" si="250"/>
        <v>Denovo - Attendance Bonus</v>
      </c>
      <c r="G2034">
        <f t="shared" si="251"/>
        <v>0</v>
      </c>
      <c r="H2034" t="s">
        <v>1082</v>
      </c>
      <c r="I2034">
        <f t="shared" si="252"/>
        <v>0</v>
      </c>
      <c r="J2034" t="s">
        <v>1074</v>
      </c>
      <c r="K2034" s="5">
        <v>100</v>
      </c>
      <c r="L2034" t="str">
        <f>Table_DataFromNL[[#This Row],[PROFILECODE]]&amp;"-"&amp;Table_DataFromNL[[#This Row],[RULENAME]]</f>
        <v>CP226-Denovo - Attendance Bonus</v>
      </c>
      <c r="M2034" t="e">
        <f t="shared" si="253"/>
        <v>#N/A</v>
      </c>
      <c r="N2034" t="e">
        <f t="shared" si="254"/>
        <v>#N/A</v>
      </c>
    </row>
    <row r="2035" spans="1:14" hidden="1" x14ac:dyDescent="0.45">
      <c r="A2035" t="str">
        <f t="shared" si="255"/>
        <v>CP226-Denovo - Immunization</v>
      </c>
      <c r="B2035" t="s">
        <v>597</v>
      </c>
      <c r="C2035" t="str">
        <f t="shared" si="248"/>
        <v>Jonesboro</v>
      </c>
      <c r="D2035" t="str">
        <f t="shared" si="249"/>
        <v>Y</v>
      </c>
      <c r="E2035" t="s">
        <v>1164</v>
      </c>
      <c r="F2035" t="str">
        <f t="shared" si="250"/>
        <v>Denovo - Immunization</v>
      </c>
      <c r="G2035">
        <f t="shared" si="251"/>
        <v>0</v>
      </c>
      <c r="H2035" t="s">
        <v>1083</v>
      </c>
      <c r="I2035">
        <f t="shared" si="252"/>
        <v>0</v>
      </c>
      <c r="J2035" t="s">
        <v>1074</v>
      </c>
      <c r="K2035" s="5">
        <v>300</v>
      </c>
      <c r="L2035" t="str">
        <f>Table_DataFromNL[[#This Row],[PROFILECODE]]&amp;"-"&amp;Table_DataFromNL[[#This Row],[RULENAME]]</f>
        <v>CP226-Denovo - Immunization</v>
      </c>
      <c r="M2035" t="e">
        <f t="shared" si="253"/>
        <v>#N/A</v>
      </c>
      <c r="N2035" t="e">
        <f t="shared" si="254"/>
        <v>#N/A</v>
      </c>
    </row>
    <row r="2036" spans="1:14" hidden="1" x14ac:dyDescent="0.45">
      <c r="A2036" t="str">
        <f t="shared" si="255"/>
        <v>CP226-EMPLOYEE_BONUS_8MONTH_80USD</v>
      </c>
      <c r="B2036" t="s">
        <v>597</v>
      </c>
      <c r="C2036" t="str">
        <f t="shared" si="248"/>
        <v>Jonesboro</v>
      </c>
      <c r="D2036" t="str">
        <f t="shared" si="249"/>
        <v>Y</v>
      </c>
      <c r="E2036" t="s">
        <v>1164</v>
      </c>
      <c r="F2036" t="str">
        <f t="shared" si="250"/>
        <v>EMPLOYEE_BONUS_8MONTH_80USD</v>
      </c>
      <c r="G2036">
        <f t="shared" si="251"/>
        <v>0</v>
      </c>
      <c r="H2036" t="s">
        <v>1084</v>
      </c>
      <c r="I2036">
        <f t="shared" si="252"/>
        <v>0</v>
      </c>
      <c r="J2036" t="s">
        <v>1074</v>
      </c>
      <c r="K2036" s="5">
        <v>80</v>
      </c>
      <c r="L2036" t="str">
        <f>Table_DataFromNL[[#This Row],[PROFILECODE]]&amp;"-"&amp;Table_DataFromNL[[#This Row],[RULENAME]]</f>
        <v>CP226-EMPLOYEE_BONUS_8MONTH_80USD</v>
      </c>
      <c r="M2036" t="e">
        <f t="shared" si="253"/>
        <v>#N/A</v>
      </c>
      <c r="N2036" t="e">
        <f t="shared" si="254"/>
        <v>#N/A</v>
      </c>
    </row>
    <row r="2037" spans="1:14" hidden="1" x14ac:dyDescent="0.45">
      <c r="A2037" t="str">
        <f t="shared" si="255"/>
        <v>CP226-HANGER_RECRUIT_5USD_once</v>
      </c>
      <c r="B2037" t="s">
        <v>597</v>
      </c>
      <c r="C2037" t="str">
        <f t="shared" si="248"/>
        <v>Jonesboro</v>
      </c>
      <c r="D2037" t="str">
        <f t="shared" si="249"/>
        <v>Y</v>
      </c>
      <c r="E2037" t="s">
        <v>1164</v>
      </c>
      <c r="F2037" t="str">
        <f t="shared" si="250"/>
        <v>HANGER_RECRUIT_5USD_once</v>
      </c>
      <c r="G2037">
        <f t="shared" si="251"/>
        <v>0</v>
      </c>
      <c r="H2037" t="s">
        <v>1085</v>
      </c>
      <c r="I2037">
        <f t="shared" si="252"/>
        <v>0</v>
      </c>
      <c r="J2037" t="s">
        <v>1074</v>
      </c>
      <c r="K2037" s="5">
        <v>5</v>
      </c>
      <c r="L2037" t="str">
        <f>Table_DataFromNL[[#This Row],[PROFILECODE]]&amp;"-"&amp;Table_DataFromNL[[#This Row],[RULENAME]]</f>
        <v>CP226-HANGER_RECRUIT_5USD_once</v>
      </c>
      <c r="M2037" t="e">
        <f t="shared" si="253"/>
        <v>#N/A</v>
      </c>
      <c r="N2037" t="e">
        <f t="shared" si="254"/>
        <v>#N/A</v>
      </c>
    </row>
    <row r="2038" spans="1:14" hidden="1" x14ac:dyDescent="0.45">
      <c r="A2038" t="str">
        <f t="shared" si="255"/>
        <v>CP226-Immunization Boost Payment</v>
      </c>
      <c r="B2038" t="s">
        <v>597</v>
      </c>
      <c r="C2038" t="str">
        <f t="shared" si="248"/>
        <v>Jonesboro</v>
      </c>
      <c r="D2038" t="str">
        <f t="shared" si="249"/>
        <v>Y</v>
      </c>
      <c r="E2038" t="s">
        <v>1164</v>
      </c>
      <c r="F2038" t="str">
        <f t="shared" si="250"/>
        <v>Immunization Boost Payment</v>
      </c>
      <c r="G2038">
        <f t="shared" si="251"/>
        <v>0</v>
      </c>
      <c r="H2038" t="s">
        <v>1086</v>
      </c>
      <c r="I2038">
        <f t="shared" si="252"/>
        <v>0</v>
      </c>
      <c r="J2038" t="s">
        <v>1074</v>
      </c>
      <c r="K2038" s="5">
        <v>50</v>
      </c>
      <c r="L2038" t="str">
        <f>Table_DataFromNL[[#This Row],[PROFILECODE]]&amp;"-"&amp;Table_DataFromNL[[#This Row],[RULENAME]]</f>
        <v>CP226-Immunization Boost Payment</v>
      </c>
      <c r="M2038" t="e">
        <f t="shared" si="253"/>
        <v>#N/A</v>
      </c>
      <c r="N2038" t="e">
        <f t="shared" si="254"/>
        <v>#N/A</v>
      </c>
    </row>
    <row r="2039" spans="1:14" hidden="1" x14ac:dyDescent="0.45">
      <c r="A2039" t="str">
        <f t="shared" si="255"/>
        <v>CP226-Immunization Series Payment</v>
      </c>
      <c r="B2039" t="s">
        <v>597</v>
      </c>
      <c r="C2039" t="str">
        <f t="shared" si="248"/>
        <v>Jonesboro</v>
      </c>
      <c r="D2039" t="str">
        <f t="shared" si="249"/>
        <v>Y</v>
      </c>
      <c r="E2039" t="s">
        <v>1164</v>
      </c>
      <c r="F2039" t="str">
        <f t="shared" si="250"/>
        <v>Immunization Series Payment</v>
      </c>
      <c r="G2039">
        <f t="shared" si="251"/>
        <v>0</v>
      </c>
      <c r="H2039" t="s">
        <v>1087</v>
      </c>
      <c r="I2039">
        <f t="shared" si="252"/>
        <v>0</v>
      </c>
      <c r="J2039" t="s">
        <v>1074</v>
      </c>
      <c r="K2039" s="5">
        <v>100</v>
      </c>
      <c r="L2039" t="str">
        <f>Table_DataFromNL[[#This Row],[PROFILECODE]]&amp;"-"&amp;Table_DataFromNL[[#This Row],[RULENAME]]</f>
        <v>CP226-Immunization Series Payment</v>
      </c>
      <c r="M2039" t="e">
        <f t="shared" si="253"/>
        <v>#N/A</v>
      </c>
      <c r="N2039" t="e">
        <f t="shared" si="254"/>
        <v>#N/A</v>
      </c>
    </row>
    <row r="2040" spans="1:14" hidden="1" x14ac:dyDescent="0.45">
      <c r="A2040" t="str">
        <f t="shared" si="255"/>
        <v>CP226-Inconv Fee $20-$50-Comment Req'd</v>
      </c>
      <c r="B2040" t="s">
        <v>597</v>
      </c>
      <c r="C2040" t="str">
        <f t="shared" si="248"/>
        <v>Jonesboro</v>
      </c>
      <c r="D2040" t="str">
        <f t="shared" si="249"/>
        <v>Y</v>
      </c>
      <c r="E2040" t="s">
        <v>1164</v>
      </c>
      <c r="F2040" t="str">
        <f t="shared" si="250"/>
        <v>Inconv Fee $20-$50-Comment Req'd</v>
      </c>
      <c r="G2040">
        <f t="shared" si="251"/>
        <v>0</v>
      </c>
      <c r="H2040" t="s">
        <v>1088</v>
      </c>
      <c r="I2040">
        <f t="shared" si="252"/>
        <v>0</v>
      </c>
      <c r="J2040" t="s">
        <v>1074</v>
      </c>
      <c r="K2040" s="5">
        <v>50</v>
      </c>
      <c r="L2040" t="str">
        <f>Table_DataFromNL[[#This Row],[PROFILECODE]]&amp;"-"&amp;Table_DataFromNL[[#This Row],[RULENAME]]</f>
        <v>CP226-Inconv Fee $20-$50-Comment Req'd</v>
      </c>
      <c r="M2040" t="e">
        <f t="shared" si="253"/>
        <v>#N/A</v>
      </c>
      <c r="N2040" t="e">
        <f t="shared" si="254"/>
        <v>#N/A</v>
      </c>
    </row>
    <row r="2041" spans="1:14" hidden="1" x14ac:dyDescent="0.45">
      <c r="A2041" t="str">
        <f t="shared" si="255"/>
        <v>CP226-Inconv Fee $5-$20-Comment Req'd</v>
      </c>
      <c r="B2041" t="s">
        <v>597</v>
      </c>
      <c r="C2041" t="str">
        <f t="shared" si="248"/>
        <v>Jonesboro</v>
      </c>
      <c r="D2041" t="str">
        <f t="shared" si="249"/>
        <v>Y</v>
      </c>
      <c r="E2041" t="s">
        <v>1164</v>
      </c>
      <c r="F2041" t="str">
        <f t="shared" si="250"/>
        <v>Inconv Fee $5-$20-Comment Req'd</v>
      </c>
      <c r="G2041">
        <f t="shared" si="251"/>
        <v>0</v>
      </c>
      <c r="H2041" t="s">
        <v>1089</v>
      </c>
      <c r="I2041">
        <f t="shared" si="252"/>
        <v>0</v>
      </c>
      <c r="J2041" t="s">
        <v>1074</v>
      </c>
      <c r="K2041" s="5">
        <v>20</v>
      </c>
      <c r="L2041" t="str">
        <f>Table_DataFromNL[[#This Row],[PROFILECODE]]&amp;"-"&amp;Table_DataFromNL[[#This Row],[RULENAME]]</f>
        <v>CP226-Inconv Fee $5-$20-Comment Req'd</v>
      </c>
      <c r="M2041" t="e">
        <f t="shared" si="253"/>
        <v>#N/A</v>
      </c>
      <c r="N2041" t="e">
        <f t="shared" si="254"/>
        <v>#N/A</v>
      </c>
    </row>
    <row r="2042" spans="1:14" hidden="1" x14ac:dyDescent="0.45">
      <c r="A2042" t="str">
        <f t="shared" si="255"/>
        <v>CP226-Inconv Fee$50-$100-Comment Req'd</v>
      </c>
      <c r="B2042" t="s">
        <v>597</v>
      </c>
      <c r="C2042" t="str">
        <f t="shared" si="248"/>
        <v>Jonesboro</v>
      </c>
      <c r="D2042" t="str">
        <f t="shared" si="249"/>
        <v>Y</v>
      </c>
      <c r="E2042" t="s">
        <v>1164</v>
      </c>
      <c r="F2042" t="str">
        <f t="shared" si="250"/>
        <v>Inconv Fee$50-$100-Comment Req'd</v>
      </c>
      <c r="G2042">
        <f t="shared" si="251"/>
        <v>0</v>
      </c>
      <c r="H2042" t="s">
        <v>1090</v>
      </c>
      <c r="I2042">
        <f t="shared" si="252"/>
        <v>0</v>
      </c>
      <c r="J2042" t="s">
        <v>1074</v>
      </c>
      <c r="K2042" s="5">
        <v>100</v>
      </c>
      <c r="L2042" t="str">
        <f>Table_DataFromNL[[#This Row],[PROFILECODE]]&amp;"-"&amp;Table_DataFromNL[[#This Row],[RULENAME]]</f>
        <v>CP226-Inconv Fee$50-$100-Comment Req'd</v>
      </c>
      <c r="M2042" t="e">
        <f t="shared" si="253"/>
        <v>#N/A</v>
      </c>
      <c r="N2042" t="e">
        <f t="shared" si="254"/>
        <v>#N/A</v>
      </c>
    </row>
    <row r="2043" spans="1:14" hidden="1" x14ac:dyDescent="0.45">
      <c r="A2043" t="str">
        <f t="shared" si="255"/>
        <v>CP226-NSP_ LAPSEDONOR_50_Twice</v>
      </c>
      <c r="B2043" t="s">
        <v>597</v>
      </c>
      <c r="C2043" t="str">
        <f t="shared" si="248"/>
        <v>Jonesboro</v>
      </c>
      <c r="D2043" t="str">
        <f t="shared" si="249"/>
        <v>Y</v>
      </c>
      <c r="E2043" t="s">
        <v>1164</v>
      </c>
      <c r="F2043" t="str">
        <f t="shared" si="250"/>
        <v>NSP_ LAPSEDONOR_50_Twice</v>
      </c>
      <c r="G2043">
        <f t="shared" si="251"/>
        <v>0</v>
      </c>
      <c r="H2043" t="s">
        <v>1091</v>
      </c>
      <c r="I2043">
        <f t="shared" si="252"/>
        <v>0</v>
      </c>
      <c r="J2043" t="s">
        <v>1074</v>
      </c>
      <c r="K2043" s="5">
        <v>50</v>
      </c>
      <c r="L2043" t="str">
        <f>Table_DataFromNL[[#This Row],[PROFILECODE]]&amp;"-"&amp;Table_DataFromNL[[#This Row],[RULENAME]]</f>
        <v>CP226-NSP_ LAPSEDONOR_50_Twice</v>
      </c>
      <c r="M2043" t="e">
        <f t="shared" si="253"/>
        <v>#N/A</v>
      </c>
      <c r="N2043" t="e">
        <f t="shared" si="254"/>
        <v>#N/A</v>
      </c>
    </row>
    <row r="2044" spans="1:14" hidden="1" x14ac:dyDescent="0.45">
      <c r="A2044" t="str">
        <f t="shared" si="255"/>
        <v>CP226-NSP_LD_25_2X</v>
      </c>
      <c r="B2044" t="s">
        <v>597</v>
      </c>
      <c r="C2044" t="str">
        <f t="shared" si="248"/>
        <v>Jonesboro</v>
      </c>
      <c r="D2044" t="str">
        <f t="shared" si="249"/>
        <v>Y</v>
      </c>
      <c r="E2044" t="s">
        <v>1164</v>
      </c>
      <c r="F2044" t="str">
        <f t="shared" si="250"/>
        <v>NSP_LD_25_2X</v>
      </c>
      <c r="G2044">
        <f t="shared" si="251"/>
        <v>0</v>
      </c>
      <c r="H2044" t="s">
        <v>1092</v>
      </c>
      <c r="I2044">
        <f t="shared" si="252"/>
        <v>0</v>
      </c>
      <c r="J2044" t="s">
        <v>1074</v>
      </c>
      <c r="K2044" s="5">
        <v>25</v>
      </c>
      <c r="L2044" t="str">
        <f>Table_DataFromNL[[#This Row],[PROFILECODE]]&amp;"-"&amp;Table_DataFromNL[[#This Row],[RULENAME]]</f>
        <v>CP226-NSP_LD_25_2X</v>
      </c>
      <c r="M2044" t="e">
        <f t="shared" si="253"/>
        <v>#N/A</v>
      </c>
      <c r="N2044" t="e">
        <f t="shared" si="254"/>
        <v>#N/A</v>
      </c>
    </row>
    <row r="2045" spans="1:14" hidden="1" x14ac:dyDescent="0.45">
      <c r="A2045" t="str">
        <f t="shared" si="255"/>
        <v>CP226-NSP_LD_50_1X</v>
      </c>
      <c r="B2045" t="s">
        <v>597</v>
      </c>
      <c r="C2045" t="str">
        <f t="shared" si="248"/>
        <v>Jonesboro</v>
      </c>
      <c r="D2045" t="str">
        <f t="shared" si="249"/>
        <v>Y</v>
      </c>
      <c r="E2045" t="s">
        <v>1164</v>
      </c>
      <c r="F2045" t="str">
        <f t="shared" si="250"/>
        <v>NSP_LD_50_1X</v>
      </c>
      <c r="G2045">
        <f t="shared" si="251"/>
        <v>0</v>
      </c>
      <c r="H2045" t="s">
        <v>1093</v>
      </c>
      <c r="I2045">
        <f t="shared" si="252"/>
        <v>0</v>
      </c>
      <c r="J2045" t="s">
        <v>1074</v>
      </c>
      <c r="K2045" s="5">
        <v>50</v>
      </c>
      <c r="L2045" t="str">
        <f>Table_DataFromNL[[#This Row],[PROFILECODE]]&amp;"-"&amp;Table_DataFromNL[[#This Row],[RULENAME]]</f>
        <v>CP226-NSP_LD_50_1X</v>
      </c>
      <c r="M2045" t="e">
        <f t="shared" si="253"/>
        <v>#N/A</v>
      </c>
      <c r="N2045" t="e">
        <f t="shared" si="254"/>
        <v>#N/A</v>
      </c>
    </row>
    <row r="2046" spans="1:14" hidden="1" x14ac:dyDescent="0.45">
      <c r="A2046" t="str">
        <f t="shared" si="255"/>
        <v>CP226-NSP_ORPHAN_100_once</v>
      </c>
      <c r="B2046" t="s">
        <v>597</v>
      </c>
      <c r="C2046" t="str">
        <f t="shared" si="248"/>
        <v>Jonesboro</v>
      </c>
      <c r="D2046" t="str">
        <f t="shared" si="249"/>
        <v>Y</v>
      </c>
      <c r="E2046" t="s">
        <v>1164</v>
      </c>
      <c r="F2046" t="str">
        <f t="shared" si="250"/>
        <v>NSP_ORPHAN_100_once</v>
      </c>
      <c r="G2046">
        <f t="shared" si="251"/>
        <v>0</v>
      </c>
      <c r="H2046" t="s">
        <v>1094</v>
      </c>
      <c r="I2046">
        <f t="shared" si="252"/>
        <v>0</v>
      </c>
      <c r="J2046" t="s">
        <v>1074</v>
      </c>
      <c r="K2046" s="5">
        <v>100</v>
      </c>
      <c r="L2046" t="str">
        <f>Table_DataFromNL[[#This Row],[PROFILECODE]]&amp;"-"&amp;Table_DataFromNL[[#This Row],[RULENAME]]</f>
        <v>CP226-NSP_ORPHAN_100_once</v>
      </c>
      <c r="M2046" t="e">
        <f t="shared" si="253"/>
        <v>#N/A</v>
      </c>
      <c r="N2046" t="e">
        <f t="shared" si="254"/>
        <v>#N/A</v>
      </c>
    </row>
    <row r="2047" spans="1:14" hidden="1" x14ac:dyDescent="0.45">
      <c r="A2047" t="str">
        <f t="shared" si="255"/>
        <v>CP226-Referral - Vaccinia</v>
      </c>
      <c r="B2047" t="s">
        <v>597</v>
      </c>
      <c r="C2047" t="str">
        <f t="shared" si="248"/>
        <v>Jonesboro</v>
      </c>
      <c r="D2047" t="str">
        <f t="shared" si="249"/>
        <v>Y</v>
      </c>
      <c r="E2047" t="s">
        <v>1164</v>
      </c>
      <c r="F2047" t="str">
        <f t="shared" si="250"/>
        <v>Referral - Vaccinia</v>
      </c>
      <c r="G2047">
        <f t="shared" si="251"/>
        <v>0</v>
      </c>
      <c r="H2047" t="s">
        <v>1135</v>
      </c>
      <c r="I2047">
        <f t="shared" si="252"/>
        <v>0</v>
      </c>
      <c r="J2047" t="s">
        <v>1074</v>
      </c>
      <c r="K2047" s="5">
        <v>250</v>
      </c>
      <c r="L2047" t="str">
        <f>Table_DataFromNL[[#This Row],[PROFILECODE]]&amp;"-"&amp;Table_DataFromNL[[#This Row],[RULENAME]]</f>
        <v>CP226-Referral - Vaccinia</v>
      </c>
      <c r="M2047" t="e">
        <f t="shared" si="253"/>
        <v>#N/A</v>
      </c>
      <c r="N2047" t="e">
        <f t="shared" si="254"/>
        <v>#N/A</v>
      </c>
    </row>
    <row r="2048" spans="1:14" hidden="1" x14ac:dyDescent="0.45">
      <c r="A2048" t="str">
        <f t="shared" si="255"/>
        <v>CP226-Restick</v>
      </c>
      <c r="B2048" t="s">
        <v>597</v>
      </c>
      <c r="C2048" t="str">
        <f t="shared" si="248"/>
        <v>Jonesboro</v>
      </c>
      <c r="D2048" t="str">
        <f t="shared" si="249"/>
        <v>Y</v>
      </c>
      <c r="E2048" t="s">
        <v>1164</v>
      </c>
      <c r="F2048" t="str">
        <f t="shared" si="250"/>
        <v>Restick</v>
      </c>
      <c r="G2048">
        <f t="shared" si="251"/>
        <v>0</v>
      </c>
      <c r="H2048" t="s">
        <v>1096</v>
      </c>
      <c r="I2048">
        <f t="shared" si="252"/>
        <v>0</v>
      </c>
      <c r="J2048" t="s">
        <v>1074</v>
      </c>
      <c r="K2048" s="5">
        <v>5</v>
      </c>
      <c r="L2048" t="str">
        <f>Table_DataFromNL[[#This Row],[PROFILECODE]]&amp;"-"&amp;Table_DataFromNL[[#This Row],[RULENAME]]</f>
        <v>CP226-Restick</v>
      </c>
      <c r="M2048" t="e">
        <f t="shared" si="253"/>
        <v>#N/A</v>
      </c>
      <c r="N2048" t="e">
        <f t="shared" si="254"/>
        <v>#N/A</v>
      </c>
    </row>
    <row r="2049" spans="1:14" hidden="1" x14ac:dyDescent="0.45">
      <c r="A2049" t="str">
        <f t="shared" si="255"/>
        <v>CP226-SCRATCH_1000_USD</v>
      </c>
      <c r="B2049" t="s">
        <v>597</v>
      </c>
      <c r="C2049" t="str">
        <f t="shared" si="248"/>
        <v>Jonesboro</v>
      </c>
      <c r="D2049" t="str">
        <f t="shared" si="249"/>
        <v>Y</v>
      </c>
      <c r="E2049" t="s">
        <v>1164</v>
      </c>
      <c r="F2049" t="str">
        <f t="shared" si="250"/>
        <v>SCRATCH_1000_USD</v>
      </c>
      <c r="G2049">
        <f t="shared" si="251"/>
        <v>0</v>
      </c>
      <c r="H2049" t="s">
        <v>1097</v>
      </c>
      <c r="I2049">
        <f t="shared" si="252"/>
        <v>0</v>
      </c>
      <c r="J2049" t="s">
        <v>1074</v>
      </c>
      <c r="K2049" s="5">
        <v>1000</v>
      </c>
      <c r="L2049" t="str">
        <f>Table_DataFromNL[[#This Row],[PROFILECODE]]&amp;"-"&amp;Table_DataFromNL[[#This Row],[RULENAME]]</f>
        <v>CP226-SCRATCH_1000_USD</v>
      </c>
      <c r="M2049" t="e">
        <f t="shared" si="253"/>
        <v>#N/A</v>
      </c>
      <c r="N2049" t="e">
        <f t="shared" si="254"/>
        <v>#N/A</v>
      </c>
    </row>
    <row r="2050" spans="1:14" hidden="1" x14ac:dyDescent="0.45">
      <c r="A2050" t="str">
        <f t="shared" si="255"/>
        <v>CP226-SCRATCH_100_USD</v>
      </c>
      <c r="B2050" t="s">
        <v>597</v>
      </c>
      <c r="C2050" t="str">
        <f t="shared" ref="C2050:C2113" si="256">VLOOKUP(B2050,CenterLU,2,FALSE)</f>
        <v>Jonesboro</v>
      </c>
      <c r="D2050" t="str">
        <f t="shared" ref="D2050:D2113" si="257">VLOOKUP(B2050,CenterLU,3,FALSE)</f>
        <v>Y</v>
      </c>
      <c r="E2050" t="s">
        <v>1164</v>
      </c>
      <c r="F2050" t="str">
        <f t="shared" ref="F2050:F2113" si="258">IF(VLOOKUP(H2050,RULENAMELU,3,FALSE)=0,H2050,VLOOKUP(H2050,RULENAMELU,3,FALSE))</f>
        <v>SCRATCH_100_USD</v>
      </c>
      <c r="G2050">
        <f t="shared" ref="G2050:G2113" si="259">VLOOKUP(H2050,RULENAMELU,4,FALSE)</f>
        <v>0</v>
      </c>
      <c r="H2050" t="s">
        <v>1098</v>
      </c>
      <c r="I2050">
        <f t="shared" ref="I2050:I2113" si="260">VLOOKUP(H2050,RULENAMELU,5,FALSE)</f>
        <v>0</v>
      </c>
      <c r="J2050" t="s">
        <v>1074</v>
      </c>
      <c r="K2050" s="5">
        <v>100</v>
      </c>
      <c r="L2050" t="str">
        <f>Table_DataFromNL[[#This Row],[PROFILECODE]]&amp;"-"&amp;Table_DataFromNL[[#This Row],[RULENAME]]</f>
        <v>CP226-SCRATCH_100_USD</v>
      </c>
      <c r="M2050" t="e">
        <f t="shared" ref="M2050:M2113" si="261">IFERROR(VLOOKUP(A2050,PaychangesLU,1,FALSE),VLOOKUP(A2050,SpecialtyCheckLU,1,FALSE))</f>
        <v>#N/A</v>
      </c>
      <c r="N2050" t="e">
        <f t="shared" ref="N2050:N2113" si="262">VLOOKUP(A2050,SpecialtyCheckLU,1,FALSE)</f>
        <v>#N/A</v>
      </c>
    </row>
    <row r="2051" spans="1:14" hidden="1" x14ac:dyDescent="0.45">
      <c r="A2051" t="str">
        <f t="shared" ref="A2051:A2114" si="263">B2051&amp;"-"&amp;F2051</f>
        <v>CP226-SCRATCH_10_USD</v>
      </c>
      <c r="B2051" t="s">
        <v>597</v>
      </c>
      <c r="C2051" t="str">
        <f t="shared" si="256"/>
        <v>Jonesboro</v>
      </c>
      <c r="D2051" t="str">
        <f t="shared" si="257"/>
        <v>Y</v>
      </c>
      <c r="E2051" t="s">
        <v>1164</v>
      </c>
      <c r="F2051" t="str">
        <f t="shared" si="258"/>
        <v>SCRATCH_10_USD</v>
      </c>
      <c r="G2051">
        <f t="shared" si="259"/>
        <v>0</v>
      </c>
      <c r="H2051" t="s">
        <v>1099</v>
      </c>
      <c r="I2051">
        <f t="shared" si="260"/>
        <v>0</v>
      </c>
      <c r="J2051" t="s">
        <v>1074</v>
      </c>
      <c r="K2051" s="5">
        <v>10</v>
      </c>
      <c r="L2051" t="str">
        <f>Table_DataFromNL[[#This Row],[PROFILECODE]]&amp;"-"&amp;Table_DataFromNL[[#This Row],[RULENAME]]</f>
        <v>CP226-SCRATCH_10_USD</v>
      </c>
      <c r="M2051" t="e">
        <f t="shared" si="261"/>
        <v>#N/A</v>
      </c>
      <c r="N2051" t="e">
        <f t="shared" si="262"/>
        <v>#N/A</v>
      </c>
    </row>
    <row r="2052" spans="1:14" hidden="1" x14ac:dyDescent="0.45">
      <c r="A2052" t="str">
        <f t="shared" si="263"/>
        <v>CP226-SCRATCH_20_USD</v>
      </c>
      <c r="B2052" t="s">
        <v>597</v>
      </c>
      <c r="C2052" t="str">
        <f t="shared" si="256"/>
        <v>Jonesboro</v>
      </c>
      <c r="D2052" t="str">
        <f t="shared" si="257"/>
        <v>Y</v>
      </c>
      <c r="E2052" t="s">
        <v>1164</v>
      </c>
      <c r="F2052" t="str">
        <f t="shared" si="258"/>
        <v>SCRATCH_20_USD</v>
      </c>
      <c r="G2052">
        <f t="shared" si="259"/>
        <v>0</v>
      </c>
      <c r="H2052" t="s">
        <v>1100</v>
      </c>
      <c r="I2052">
        <f t="shared" si="260"/>
        <v>0</v>
      </c>
      <c r="J2052" t="s">
        <v>1074</v>
      </c>
      <c r="K2052" s="5">
        <v>20</v>
      </c>
      <c r="L2052" t="str">
        <f>Table_DataFromNL[[#This Row],[PROFILECODE]]&amp;"-"&amp;Table_DataFromNL[[#This Row],[RULENAME]]</f>
        <v>CP226-SCRATCH_20_USD</v>
      </c>
      <c r="M2052" t="e">
        <f t="shared" si="261"/>
        <v>#N/A</v>
      </c>
      <c r="N2052" t="e">
        <f t="shared" si="262"/>
        <v>#N/A</v>
      </c>
    </row>
    <row r="2053" spans="1:14" hidden="1" x14ac:dyDescent="0.45">
      <c r="A2053" t="str">
        <f t="shared" si="263"/>
        <v>CP226-SCRATCH_25_USD</v>
      </c>
      <c r="B2053" t="s">
        <v>597</v>
      </c>
      <c r="C2053" t="str">
        <f t="shared" si="256"/>
        <v>Jonesboro</v>
      </c>
      <c r="D2053" t="str">
        <f t="shared" si="257"/>
        <v>Y</v>
      </c>
      <c r="E2053" t="s">
        <v>1164</v>
      </c>
      <c r="F2053" t="str">
        <f t="shared" si="258"/>
        <v>SCRATCH_25_USD</v>
      </c>
      <c r="G2053">
        <f t="shared" si="259"/>
        <v>0</v>
      </c>
      <c r="H2053" t="s">
        <v>1101</v>
      </c>
      <c r="I2053">
        <f t="shared" si="260"/>
        <v>0</v>
      </c>
      <c r="J2053" t="s">
        <v>1074</v>
      </c>
      <c r="K2053" s="5">
        <v>25</v>
      </c>
      <c r="L2053" t="str">
        <f>Table_DataFromNL[[#This Row],[PROFILECODE]]&amp;"-"&amp;Table_DataFromNL[[#This Row],[RULENAME]]</f>
        <v>CP226-SCRATCH_25_USD</v>
      </c>
      <c r="M2053" t="e">
        <f t="shared" si="261"/>
        <v>#N/A</v>
      </c>
      <c r="N2053" t="e">
        <f t="shared" si="262"/>
        <v>#N/A</v>
      </c>
    </row>
    <row r="2054" spans="1:14" hidden="1" x14ac:dyDescent="0.45">
      <c r="A2054" t="str">
        <f t="shared" si="263"/>
        <v>CP226-SCRATCH_50_USD</v>
      </c>
      <c r="B2054" t="s">
        <v>597</v>
      </c>
      <c r="C2054" t="str">
        <f t="shared" si="256"/>
        <v>Jonesboro</v>
      </c>
      <c r="D2054" t="str">
        <f t="shared" si="257"/>
        <v>Y</v>
      </c>
      <c r="E2054" t="s">
        <v>1164</v>
      </c>
      <c r="F2054" t="str">
        <f t="shared" si="258"/>
        <v>SCRATCH_50_USD</v>
      </c>
      <c r="G2054">
        <f t="shared" si="259"/>
        <v>0</v>
      </c>
      <c r="H2054" t="s">
        <v>1102</v>
      </c>
      <c r="I2054">
        <f t="shared" si="260"/>
        <v>0</v>
      </c>
      <c r="J2054" t="s">
        <v>1074</v>
      </c>
      <c r="K2054" s="5">
        <v>50</v>
      </c>
      <c r="L2054" t="str">
        <f>Table_DataFromNL[[#This Row],[PROFILECODE]]&amp;"-"&amp;Table_DataFromNL[[#This Row],[RULENAME]]</f>
        <v>CP226-SCRATCH_50_USD</v>
      </c>
      <c r="M2054" t="e">
        <f t="shared" si="261"/>
        <v>#N/A</v>
      </c>
      <c r="N2054" t="e">
        <f t="shared" si="262"/>
        <v>#N/A</v>
      </c>
    </row>
    <row r="2055" spans="1:14" hidden="1" x14ac:dyDescent="0.45">
      <c r="A2055" t="str">
        <f t="shared" si="263"/>
        <v>CP226-SCRATCH_5_USD</v>
      </c>
      <c r="B2055" t="s">
        <v>597</v>
      </c>
      <c r="C2055" t="str">
        <f t="shared" si="256"/>
        <v>Jonesboro</v>
      </c>
      <c r="D2055" t="str">
        <f t="shared" si="257"/>
        <v>Y</v>
      </c>
      <c r="E2055" t="s">
        <v>1164</v>
      </c>
      <c r="F2055" t="str">
        <f t="shared" si="258"/>
        <v>SCRATCH_5_USD</v>
      </c>
      <c r="G2055">
        <f t="shared" si="259"/>
        <v>0</v>
      </c>
      <c r="H2055" t="s">
        <v>1103</v>
      </c>
      <c r="I2055">
        <f t="shared" si="260"/>
        <v>0</v>
      </c>
      <c r="J2055" t="s">
        <v>1074</v>
      </c>
      <c r="K2055" s="5">
        <v>5</v>
      </c>
      <c r="L2055" t="str">
        <f>Table_DataFromNL[[#This Row],[PROFILECODE]]&amp;"-"&amp;Table_DataFromNL[[#This Row],[RULENAME]]</f>
        <v>CP226-SCRATCH_5_USD</v>
      </c>
      <c r="M2055" t="e">
        <f t="shared" si="261"/>
        <v>#N/A</v>
      </c>
      <c r="N2055" t="e">
        <f t="shared" si="262"/>
        <v>#N/A</v>
      </c>
    </row>
    <row r="2056" spans="1:14" hidden="1" x14ac:dyDescent="0.45">
      <c r="A2056" t="str">
        <f t="shared" si="263"/>
        <v>CP226-SLOW_TEXT_5</v>
      </c>
      <c r="B2056" t="s">
        <v>597</v>
      </c>
      <c r="C2056" t="str">
        <f t="shared" si="256"/>
        <v>Jonesboro</v>
      </c>
      <c r="D2056" t="str">
        <f t="shared" si="257"/>
        <v>Y</v>
      </c>
      <c r="E2056" t="s">
        <v>1164</v>
      </c>
      <c r="F2056" t="str">
        <f t="shared" si="258"/>
        <v>SLOW_TEXT_5</v>
      </c>
      <c r="G2056">
        <f t="shared" si="259"/>
        <v>0</v>
      </c>
      <c r="H2056" t="s">
        <v>1104</v>
      </c>
      <c r="I2056">
        <f t="shared" si="260"/>
        <v>0</v>
      </c>
      <c r="J2056" t="s">
        <v>1074</v>
      </c>
      <c r="K2056" s="5">
        <v>5</v>
      </c>
      <c r="L2056" t="str">
        <f>Table_DataFromNL[[#This Row],[PROFILECODE]]&amp;"-"&amp;Table_DataFromNL[[#This Row],[RULENAME]]</f>
        <v>CP226-SLOW_TEXT_5</v>
      </c>
      <c r="M2056" t="e">
        <f t="shared" si="261"/>
        <v>#N/A</v>
      </c>
      <c r="N2056" t="e">
        <f t="shared" si="262"/>
        <v>#N/A</v>
      </c>
    </row>
    <row r="2057" spans="1:14" hidden="1" x14ac:dyDescent="0.45">
      <c r="A2057" t="str">
        <f t="shared" si="263"/>
        <v>CP226-SPECIAL_ x9_25 _ONCE</v>
      </c>
      <c r="B2057" t="s">
        <v>597</v>
      </c>
      <c r="C2057" t="str">
        <f t="shared" si="256"/>
        <v>Jonesboro</v>
      </c>
      <c r="D2057" t="str">
        <f t="shared" si="257"/>
        <v>Y</v>
      </c>
      <c r="E2057" t="s">
        <v>1164</v>
      </c>
      <c r="F2057" t="str">
        <f t="shared" si="258"/>
        <v>SPECIAL_ x9_25 _ONCE</v>
      </c>
      <c r="G2057">
        <f t="shared" si="259"/>
        <v>0</v>
      </c>
      <c r="H2057" t="s">
        <v>1105</v>
      </c>
      <c r="I2057">
        <f t="shared" si="260"/>
        <v>0</v>
      </c>
      <c r="J2057" t="s">
        <v>1074</v>
      </c>
      <c r="K2057" s="5">
        <v>25</v>
      </c>
      <c r="L2057" t="str">
        <f>Table_DataFromNL[[#This Row],[PROFILECODE]]&amp;"-"&amp;Table_DataFromNL[[#This Row],[RULENAME]]</f>
        <v>CP226-SPECIAL_ x9_25 _ONCE</v>
      </c>
      <c r="M2057" t="e">
        <f t="shared" si="261"/>
        <v>#N/A</v>
      </c>
      <c r="N2057" t="e">
        <f t="shared" si="262"/>
        <v>#N/A</v>
      </c>
    </row>
    <row r="2058" spans="1:14" hidden="1" x14ac:dyDescent="0.45">
      <c r="A2058" t="str">
        <f t="shared" si="263"/>
        <v>CP226-SPECIAL_BONUS_40USD</v>
      </c>
      <c r="B2058" t="s">
        <v>597</v>
      </c>
      <c r="C2058" t="str">
        <f t="shared" si="256"/>
        <v>Jonesboro</v>
      </c>
      <c r="D2058" t="str">
        <f t="shared" si="257"/>
        <v>Y</v>
      </c>
      <c r="E2058" t="s">
        <v>1164</v>
      </c>
      <c r="F2058" t="str">
        <f t="shared" si="258"/>
        <v>SPECIAL_BONUS_40USD</v>
      </c>
      <c r="G2058">
        <f t="shared" si="259"/>
        <v>0</v>
      </c>
      <c r="H2058" t="s">
        <v>1106</v>
      </c>
      <c r="I2058">
        <f t="shared" si="260"/>
        <v>0</v>
      </c>
      <c r="J2058" t="s">
        <v>1074</v>
      </c>
      <c r="K2058" s="5">
        <v>40</v>
      </c>
      <c r="L2058" t="str">
        <f>Table_DataFromNL[[#This Row],[PROFILECODE]]&amp;"-"&amp;Table_DataFromNL[[#This Row],[RULENAME]]</f>
        <v>CP226-SPECIAL_BONUS_40USD</v>
      </c>
      <c r="M2058" t="e">
        <f t="shared" si="261"/>
        <v>#N/A</v>
      </c>
      <c r="N2058" t="e">
        <f t="shared" si="262"/>
        <v>#N/A</v>
      </c>
    </row>
    <row r="2059" spans="1:14" hidden="1" x14ac:dyDescent="0.45">
      <c r="A2059" t="str">
        <f t="shared" si="263"/>
        <v>CP226-SPECIAL_x6_x7_15 _TWICE</v>
      </c>
      <c r="B2059" t="s">
        <v>597</v>
      </c>
      <c r="C2059" t="str">
        <f t="shared" si="256"/>
        <v>Jonesboro</v>
      </c>
      <c r="D2059" t="str">
        <f t="shared" si="257"/>
        <v>Y</v>
      </c>
      <c r="E2059" t="s">
        <v>1164</v>
      </c>
      <c r="F2059" t="str">
        <f t="shared" si="258"/>
        <v>SPECIAL_x6_x7_15 _TWICE</v>
      </c>
      <c r="G2059">
        <f t="shared" si="259"/>
        <v>0</v>
      </c>
      <c r="H2059" t="s">
        <v>1107</v>
      </c>
      <c r="I2059">
        <f t="shared" si="260"/>
        <v>0</v>
      </c>
      <c r="J2059" t="s">
        <v>1074</v>
      </c>
      <c r="K2059" s="5">
        <v>15</v>
      </c>
      <c r="L2059" t="str">
        <f>Table_DataFromNL[[#This Row],[PROFILECODE]]&amp;"-"&amp;Table_DataFromNL[[#This Row],[RULENAME]]</f>
        <v>CP226-SPECIAL_x6_x7_15 _TWICE</v>
      </c>
      <c r="M2059" t="e">
        <f t="shared" si="261"/>
        <v>#N/A</v>
      </c>
      <c r="N2059" t="e">
        <f t="shared" si="262"/>
        <v>#N/A</v>
      </c>
    </row>
    <row r="2060" spans="1:14" hidden="1" x14ac:dyDescent="0.45">
      <c r="A2060" t="str">
        <f t="shared" si="263"/>
        <v>CP226-SPECIAL_x8_x9_20 _TWICE</v>
      </c>
      <c r="B2060" t="s">
        <v>597</v>
      </c>
      <c r="C2060" t="str">
        <f t="shared" si="256"/>
        <v>Jonesboro</v>
      </c>
      <c r="D2060" t="str">
        <f t="shared" si="257"/>
        <v>Y</v>
      </c>
      <c r="E2060" t="s">
        <v>1164</v>
      </c>
      <c r="F2060" t="str">
        <f t="shared" si="258"/>
        <v>SPECIAL_x8_x9_20 _TWICE</v>
      </c>
      <c r="G2060">
        <f t="shared" si="259"/>
        <v>0</v>
      </c>
      <c r="H2060" t="s">
        <v>1108</v>
      </c>
      <c r="I2060">
        <f t="shared" si="260"/>
        <v>0</v>
      </c>
      <c r="J2060" t="s">
        <v>1074</v>
      </c>
      <c r="K2060" s="5">
        <v>20</v>
      </c>
      <c r="L2060" t="str">
        <f>Table_DataFromNL[[#This Row],[PROFILECODE]]&amp;"-"&amp;Table_DataFromNL[[#This Row],[RULENAME]]</f>
        <v>CP226-SPECIAL_x8_x9_20 _TWICE</v>
      </c>
      <c r="M2060" t="e">
        <f t="shared" si="261"/>
        <v>#N/A</v>
      </c>
      <c r="N2060" t="e">
        <f t="shared" si="262"/>
        <v>#N/A</v>
      </c>
    </row>
    <row r="2061" spans="1:14" hidden="1" x14ac:dyDescent="0.45">
      <c r="A2061" t="str">
        <f t="shared" si="263"/>
        <v>CP226-SPRING_COUPON_10_PER_WEEK</v>
      </c>
      <c r="B2061" t="s">
        <v>597</v>
      </c>
      <c r="C2061" t="str">
        <f t="shared" si="256"/>
        <v>Jonesboro</v>
      </c>
      <c r="D2061" t="str">
        <f t="shared" si="257"/>
        <v>Y</v>
      </c>
      <c r="E2061" t="s">
        <v>1164</v>
      </c>
      <c r="F2061" t="str">
        <f t="shared" si="258"/>
        <v>SPRING_COUPON_10_PER_WEEK</v>
      </c>
      <c r="G2061">
        <f t="shared" si="259"/>
        <v>0</v>
      </c>
      <c r="H2061" t="s">
        <v>1149</v>
      </c>
      <c r="I2061">
        <f t="shared" si="260"/>
        <v>0</v>
      </c>
      <c r="J2061" t="s">
        <v>1074</v>
      </c>
      <c r="K2061" s="5">
        <v>10</v>
      </c>
      <c r="L2061" t="str">
        <f>Table_DataFromNL[[#This Row],[PROFILECODE]]&amp;"-"&amp;Table_DataFromNL[[#This Row],[RULENAME]]</f>
        <v>CP226-SPRING_COUPON_10_PER_WEEK</v>
      </c>
      <c r="M2061" t="e">
        <f t="shared" si="261"/>
        <v>#N/A</v>
      </c>
      <c r="N2061" t="e">
        <f t="shared" si="262"/>
        <v>#N/A</v>
      </c>
    </row>
    <row r="2062" spans="1:14" hidden="1" x14ac:dyDescent="0.45">
      <c r="A2062" t="str">
        <f t="shared" si="263"/>
        <v>CP226-Sample Only</v>
      </c>
      <c r="B2062" t="s">
        <v>597</v>
      </c>
      <c r="C2062" t="str">
        <f t="shared" si="256"/>
        <v>Jonesboro</v>
      </c>
      <c r="D2062" t="str">
        <f t="shared" si="257"/>
        <v>Y</v>
      </c>
      <c r="E2062" t="s">
        <v>1164</v>
      </c>
      <c r="F2062" t="str">
        <f t="shared" si="258"/>
        <v>Sample Only</v>
      </c>
      <c r="G2062">
        <f t="shared" si="259"/>
        <v>0</v>
      </c>
      <c r="H2062" t="s">
        <v>1109</v>
      </c>
      <c r="I2062">
        <f t="shared" si="260"/>
        <v>0</v>
      </c>
      <c r="J2062" t="s">
        <v>1074</v>
      </c>
      <c r="K2062" s="5">
        <v>10</v>
      </c>
      <c r="L2062" t="str">
        <f>Table_DataFromNL[[#This Row],[PROFILECODE]]&amp;"-"&amp;Table_DataFromNL[[#This Row],[RULENAME]]</f>
        <v>CP226-Sample Only</v>
      </c>
      <c r="M2062" t="e">
        <f t="shared" si="261"/>
        <v>#N/A</v>
      </c>
      <c r="N2062" t="e">
        <f t="shared" si="262"/>
        <v>#N/A</v>
      </c>
    </row>
    <row r="2063" spans="1:14" hidden="1" x14ac:dyDescent="0.45">
      <c r="A2063" t="str">
        <f t="shared" si="263"/>
        <v>CP226-Unit Below 250 mL</v>
      </c>
      <c r="B2063" t="s">
        <v>597</v>
      </c>
      <c r="C2063" t="str">
        <f t="shared" si="256"/>
        <v>Jonesboro</v>
      </c>
      <c r="D2063" t="str">
        <f t="shared" si="257"/>
        <v>Y</v>
      </c>
      <c r="E2063" t="s">
        <v>1164</v>
      </c>
      <c r="F2063" t="str">
        <f t="shared" si="258"/>
        <v>Unit Below 250 mL</v>
      </c>
      <c r="G2063">
        <f t="shared" si="259"/>
        <v>0</v>
      </c>
      <c r="H2063" t="s">
        <v>1110</v>
      </c>
      <c r="I2063">
        <f t="shared" si="260"/>
        <v>0</v>
      </c>
      <c r="J2063" t="s">
        <v>1074</v>
      </c>
      <c r="K2063" s="5">
        <v>5</v>
      </c>
      <c r="L2063" t="str">
        <f>Table_DataFromNL[[#This Row],[PROFILECODE]]&amp;"-"&amp;Table_DataFromNL[[#This Row],[RULENAME]]</f>
        <v>CP226-Unit Below 250 mL</v>
      </c>
      <c r="M2063" t="e">
        <f t="shared" si="261"/>
        <v>#N/A</v>
      </c>
      <c r="N2063" t="e">
        <f t="shared" si="262"/>
        <v>#N/A</v>
      </c>
    </row>
    <row r="2064" spans="1:14" hidden="1" x14ac:dyDescent="0.45">
      <c r="A2064" t="str">
        <f t="shared" si="263"/>
        <v>CP226-Unit above 250 mL/underdraw</v>
      </c>
      <c r="B2064" t="s">
        <v>597</v>
      </c>
      <c r="C2064" t="str">
        <f t="shared" si="256"/>
        <v>Jonesboro</v>
      </c>
      <c r="D2064" t="str">
        <f t="shared" si="257"/>
        <v>Y</v>
      </c>
      <c r="E2064" t="s">
        <v>1164</v>
      </c>
      <c r="F2064" t="str">
        <f t="shared" si="258"/>
        <v>Unit above 250 mL/underdraw</v>
      </c>
      <c r="G2064">
        <f t="shared" si="259"/>
        <v>0</v>
      </c>
      <c r="H2064" t="s">
        <v>1111</v>
      </c>
      <c r="I2064">
        <f t="shared" si="260"/>
        <v>0</v>
      </c>
      <c r="J2064" t="s">
        <v>1074</v>
      </c>
      <c r="K2064" s="5">
        <v>10</v>
      </c>
      <c r="L2064" t="str">
        <f>Table_DataFromNL[[#This Row],[PROFILECODE]]&amp;"-"&amp;Table_DataFromNL[[#This Row],[RULENAME]]</f>
        <v>CP226-Unit above 250 mL/underdraw</v>
      </c>
      <c r="M2064" t="e">
        <f t="shared" si="261"/>
        <v>#N/A</v>
      </c>
      <c r="N2064" t="e">
        <f t="shared" si="262"/>
        <v>#N/A</v>
      </c>
    </row>
    <row r="2065" spans="1:14" hidden="1" x14ac:dyDescent="0.45">
      <c r="A2065" t="str">
        <f t="shared" si="263"/>
        <v>CP226-Vaccinia Immunization</v>
      </c>
      <c r="B2065" t="s">
        <v>597</v>
      </c>
      <c r="C2065" t="str">
        <f t="shared" si="256"/>
        <v>Jonesboro</v>
      </c>
      <c r="D2065" t="str">
        <f t="shared" si="257"/>
        <v>Y</v>
      </c>
      <c r="E2065" t="s">
        <v>1164</v>
      </c>
      <c r="F2065" t="str">
        <f t="shared" si="258"/>
        <v>Vaccinia Immunization</v>
      </c>
      <c r="G2065">
        <f t="shared" si="259"/>
        <v>0</v>
      </c>
      <c r="H2065" t="s">
        <v>1136</v>
      </c>
      <c r="I2065">
        <f t="shared" si="260"/>
        <v>0</v>
      </c>
      <c r="J2065" t="s">
        <v>1074</v>
      </c>
      <c r="K2065" s="5">
        <v>100</v>
      </c>
      <c r="L2065" t="str">
        <f>Table_DataFromNL[[#This Row],[PROFILECODE]]&amp;"-"&amp;Table_DataFromNL[[#This Row],[RULENAME]]</f>
        <v>CP226-Vaccinia Immunization</v>
      </c>
      <c r="M2065" t="e">
        <f t="shared" si="261"/>
        <v>#N/A</v>
      </c>
      <c r="N2065" t="e">
        <f t="shared" si="262"/>
        <v>#N/A</v>
      </c>
    </row>
    <row r="2066" spans="1:14" hidden="1" x14ac:dyDescent="0.45">
      <c r="A2066" t="str">
        <f t="shared" si="263"/>
        <v>CP226-RETURN - Buddy referral  -BONUS</v>
      </c>
      <c r="B2066" t="s">
        <v>597</v>
      </c>
      <c r="C2066" t="str">
        <f t="shared" si="256"/>
        <v>Jonesboro</v>
      </c>
      <c r="D2066" t="str">
        <f t="shared" si="257"/>
        <v>Y</v>
      </c>
      <c r="E2066" t="s">
        <v>1164</v>
      </c>
      <c r="F2066" t="str">
        <f t="shared" si="258"/>
        <v>RETURN - Buddy referral  -BONUS</v>
      </c>
      <c r="G2066" t="str">
        <f t="shared" si="259"/>
        <v>Marketing</v>
      </c>
      <c r="H2066" t="s">
        <v>73</v>
      </c>
      <c r="I2066">
        <f t="shared" si="260"/>
        <v>50</v>
      </c>
      <c r="J2066" t="s">
        <v>1112</v>
      </c>
      <c r="K2066" s="5">
        <v>50</v>
      </c>
      <c r="L2066" t="str">
        <f>Table_DataFromNL[[#This Row],[PROFILECODE]]&amp;"-"&amp;Table_DataFromNL[[#This Row],[RULENAME]]</f>
        <v>CP226-Referral</v>
      </c>
      <c r="M2066" t="str">
        <f t="shared" si="261"/>
        <v>CP226-RETURN - Buddy referral  -BONUS</v>
      </c>
      <c r="N2066" t="e">
        <f t="shared" si="262"/>
        <v>#N/A</v>
      </c>
    </row>
    <row r="2067" spans="1:14" hidden="1" x14ac:dyDescent="0.45">
      <c r="A2067" t="str">
        <f t="shared" si="263"/>
        <v>CP226-P Anthrax Standard</v>
      </c>
      <c r="B2067" t="s">
        <v>597</v>
      </c>
      <c r="C2067" t="str">
        <f t="shared" si="256"/>
        <v>Jonesboro</v>
      </c>
      <c r="D2067" t="str">
        <f t="shared" si="257"/>
        <v>Y</v>
      </c>
      <c r="E2067" t="s">
        <v>1164</v>
      </c>
      <c r="F2067" t="str">
        <f t="shared" si="258"/>
        <v>P Anthrax Standard</v>
      </c>
      <c r="G2067">
        <f t="shared" si="259"/>
        <v>0</v>
      </c>
      <c r="H2067" t="s">
        <v>998</v>
      </c>
      <c r="I2067">
        <f t="shared" si="260"/>
        <v>0</v>
      </c>
      <c r="J2067" t="s">
        <v>1113</v>
      </c>
      <c r="K2067" s="5">
        <v>100</v>
      </c>
      <c r="L2067" t="str">
        <f>Table_DataFromNL[[#This Row],[PROFILECODE]]&amp;"-"&amp;Table_DataFromNL[[#This Row],[RULENAME]]</f>
        <v>CP226-P Anthrax Standard</v>
      </c>
      <c r="M2067" t="str">
        <f t="shared" si="261"/>
        <v>CP226-P Anthrax Standard</v>
      </c>
      <c r="N2067" t="str">
        <f t="shared" si="262"/>
        <v>CP226-P Anthrax Standard</v>
      </c>
    </row>
    <row r="2068" spans="1:14" hidden="1" x14ac:dyDescent="0.45">
      <c r="A2068" t="str">
        <f t="shared" si="263"/>
        <v>CP226-P Anti-D Pre-Existing Standard</v>
      </c>
      <c r="B2068" t="s">
        <v>597</v>
      </c>
      <c r="C2068" t="str">
        <f t="shared" si="256"/>
        <v>Jonesboro</v>
      </c>
      <c r="D2068" t="str">
        <f t="shared" si="257"/>
        <v>Y</v>
      </c>
      <c r="E2068" t="s">
        <v>1164</v>
      </c>
      <c r="F2068" t="str">
        <f t="shared" si="258"/>
        <v>P Anti-D Pre-Existing Standard</v>
      </c>
      <c r="G2068" t="str">
        <f t="shared" si="259"/>
        <v>Specialty</v>
      </c>
      <c r="H2068" t="s">
        <v>946</v>
      </c>
      <c r="I2068" t="str">
        <f t="shared" si="260"/>
        <v>RETURN - 1st don of the week -STD</v>
      </c>
      <c r="J2068" t="s">
        <v>1113</v>
      </c>
      <c r="K2068" s="5">
        <v>75</v>
      </c>
      <c r="L2068" t="str">
        <f>Table_DataFromNL[[#This Row],[PROFILECODE]]&amp;"-"&amp;Table_DataFromNL[[#This Row],[RULENAME]]</f>
        <v>CP226-P Anti-D Pre-Existing Standard</v>
      </c>
      <c r="M2068" t="str">
        <f t="shared" si="261"/>
        <v>CP226-P Anti-D Pre-Existing Standard</v>
      </c>
      <c r="N2068" t="str">
        <f t="shared" si="262"/>
        <v>CP226-P Anti-D Pre-Existing Standard</v>
      </c>
    </row>
    <row r="2069" spans="1:14" hidden="1" x14ac:dyDescent="0.45">
      <c r="A2069" t="str">
        <f t="shared" si="263"/>
        <v>CP226-P Anti-D Standard</v>
      </c>
      <c r="B2069" t="s">
        <v>597</v>
      </c>
      <c r="C2069" t="str">
        <f t="shared" si="256"/>
        <v>Jonesboro</v>
      </c>
      <c r="D2069" t="str">
        <f t="shared" si="257"/>
        <v>Y</v>
      </c>
      <c r="E2069" t="s">
        <v>1164</v>
      </c>
      <c r="F2069" t="str">
        <f t="shared" si="258"/>
        <v>P Anti-D Standard</v>
      </c>
      <c r="G2069" t="str">
        <f t="shared" si="259"/>
        <v>Specialty</v>
      </c>
      <c r="H2069" t="s">
        <v>947</v>
      </c>
      <c r="I2069" t="str">
        <f t="shared" si="260"/>
        <v>RETURN - 1st don of the week -STD</v>
      </c>
      <c r="J2069" t="s">
        <v>1113</v>
      </c>
      <c r="K2069" s="5">
        <v>75</v>
      </c>
      <c r="L2069" t="str">
        <f>Table_DataFromNL[[#This Row],[PROFILECODE]]&amp;"-"&amp;Table_DataFromNL[[#This Row],[RULENAME]]</f>
        <v>CP226-P Anti-D Standard</v>
      </c>
      <c r="M2069" t="str">
        <f t="shared" si="261"/>
        <v>CP226-P Anti-D Standard</v>
      </c>
      <c r="N2069" t="str">
        <f t="shared" si="262"/>
        <v>CP226-P Anti-D Standard</v>
      </c>
    </row>
    <row r="2070" spans="1:14" hidden="1" x14ac:dyDescent="0.45">
      <c r="A2070" t="str">
        <f t="shared" si="263"/>
        <v>CP226-P Denovo Non-Injectable</v>
      </c>
      <c r="B2070" t="s">
        <v>597</v>
      </c>
      <c r="C2070" t="str">
        <f t="shared" si="256"/>
        <v>Jonesboro</v>
      </c>
      <c r="D2070" t="str">
        <f t="shared" si="257"/>
        <v>Y</v>
      </c>
      <c r="E2070" t="s">
        <v>1164</v>
      </c>
      <c r="F2070" t="str">
        <f t="shared" si="258"/>
        <v>P Denovo Non-Injectable</v>
      </c>
      <c r="G2070">
        <f t="shared" si="259"/>
        <v>0</v>
      </c>
      <c r="H2070" t="s">
        <v>949</v>
      </c>
      <c r="I2070">
        <f t="shared" si="260"/>
        <v>0</v>
      </c>
      <c r="J2070" t="s">
        <v>1113</v>
      </c>
      <c r="K2070" s="5">
        <v>50</v>
      </c>
      <c r="L2070" t="str">
        <f>Table_DataFromNL[[#This Row],[PROFILECODE]]&amp;"-"&amp;Table_DataFromNL[[#This Row],[RULENAME]]</f>
        <v>CP226-P Denovo Non-Injectable</v>
      </c>
      <c r="M2070" t="str">
        <f t="shared" si="261"/>
        <v>CP226-P Denovo Non-Injectable</v>
      </c>
      <c r="N2070" t="str">
        <f t="shared" si="262"/>
        <v>CP226-P Denovo Non-Injectable</v>
      </c>
    </row>
    <row r="2071" spans="1:14" hidden="1" x14ac:dyDescent="0.45">
      <c r="A2071" t="str">
        <f t="shared" si="263"/>
        <v>CP226-P HBS Pre-Existing Standard</v>
      </c>
      <c r="B2071" t="s">
        <v>597</v>
      </c>
      <c r="C2071" t="str">
        <f t="shared" si="256"/>
        <v>Jonesboro</v>
      </c>
      <c r="D2071" t="str">
        <f t="shared" si="257"/>
        <v>Y</v>
      </c>
      <c r="E2071" t="s">
        <v>1164</v>
      </c>
      <c r="F2071" t="str">
        <f t="shared" si="258"/>
        <v>P HBS Pre-Existing Standard</v>
      </c>
      <c r="G2071" t="str">
        <f t="shared" si="259"/>
        <v>Specialty</v>
      </c>
      <c r="H2071" t="s">
        <v>963</v>
      </c>
      <c r="I2071" t="str">
        <f t="shared" si="260"/>
        <v>RETURN - 1st don of the week -STD</v>
      </c>
      <c r="J2071" t="s">
        <v>1113</v>
      </c>
      <c r="K2071" s="5">
        <v>70</v>
      </c>
      <c r="L2071" t="str">
        <f>Table_DataFromNL[[#This Row],[PROFILECODE]]&amp;"-"&amp;Table_DataFromNL[[#This Row],[RULENAME]]</f>
        <v>CP226-P HBS Pre-Existing Standard</v>
      </c>
      <c r="M2071" t="str">
        <f t="shared" si="261"/>
        <v>CP226-P HBS Pre-Existing Standard</v>
      </c>
      <c r="N2071" t="str">
        <f t="shared" si="262"/>
        <v>CP226-P HBS Pre-Existing Standard</v>
      </c>
    </row>
    <row r="2072" spans="1:14" hidden="1" x14ac:dyDescent="0.45">
      <c r="A2072" t="str">
        <f t="shared" si="263"/>
        <v>CP226-P HBS TWINRIX Standard</v>
      </c>
      <c r="B2072" t="s">
        <v>597</v>
      </c>
      <c r="C2072" t="str">
        <f t="shared" si="256"/>
        <v>Jonesboro</v>
      </c>
      <c r="D2072" t="str">
        <f t="shared" si="257"/>
        <v>Y</v>
      </c>
      <c r="E2072" t="s">
        <v>1164</v>
      </c>
      <c r="F2072" t="str">
        <f t="shared" si="258"/>
        <v>P HBS TWINRIX Standard</v>
      </c>
      <c r="G2072" t="str">
        <f t="shared" si="259"/>
        <v>Specialty</v>
      </c>
      <c r="H2072" t="s">
        <v>999</v>
      </c>
      <c r="I2072" t="str">
        <f t="shared" si="260"/>
        <v>RETURN - 1st don of the week -STD</v>
      </c>
      <c r="J2072" t="s">
        <v>1113</v>
      </c>
      <c r="K2072" s="5">
        <v>70</v>
      </c>
      <c r="L2072" t="str">
        <f>Table_DataFromNL[[#This Row],[PROFILECODE]]&amp;"-"&amp;Table_DataFromNL[[#This Row],[RULENAME]]</f>
        <v>CP226-P HBS TWINRIX Standard</v>
      </c>
      <c r="M2072" t="str">
        <f t="shared" si="261"/>
        <v>CP226-P HBS TWINRIX Standard</v>
      </c>
      <c r="N2072" t="str">
        <f t="shared" si="262"/>
        <v>CP226-P HBS TWINRIX Standard</v>
      </c>
    </row>
    <row r="2073" spans="1:14" hidden="1" x14ac:dyDescent="0.45">
      <c r="A2073" t="str">
        <f t="shared" si="263"/>
        <v>CP226-RETURN - 1st don of the week -STD</v>
      </c>
      <c r="B2073" t="s">
        <v>597</v>
      </c>
      <c r="C2073" t="str">
        <f t="shared" si="256"/>
        <v>Jonesboro</v>
      </c>
      <c r="D2073" t="str">
        <f t="shared" si="257"/>
        <v>Y</v>
      </c>
      <c r="E2073" t="s">
        <v>1164</v>
      </c>
      <c r="F2073" t="str">
        <f t="shared" si="258"/>
        <v>RETURN - 1st don of the week -STD</v>
      </c>
      <c r="G2073" t="str">
        <f t="shared" si="259"/>
        <v>Marketing</v>
      </c>
      <c r="H2073" t="s">
        <v>1114</v>
      </c>
      <c r="I2073">
        <f t="shared" si="260"/>
        <v>0</v>
      </c>
      <c r="J2073" t="s">
        <v>1113</v>
      </c>
      <c r="K2073" s="5">
        <v>50</v>
      </c>
      <c r="L2073" t="str">
        <f>Table_DataFromNL[[#This Row],[PROFILECODE]]&amp;"-"&amp;Table_DataFromNL[[#This Row],[RULENAME]]</f>
        <v>CP226-P NSP NONEU Standard</v>
      </c>
      <c r="M2073" t="str">
        <f t="shared" si="261"/>
        <v>CP226-RETURN - 1st don of the week -STD</v>
      </c>
      <c r="N2073" t="e">
        <f t="shared" si="262"/>
        <v>#N/A</v>
      </c>
    </row>
    <row r="2074" spans="1:14" hidden="1" x14ac:dyDescent="0.45">
      <c r="A2074" t="str">
        <f t="shared" si="263"/>
        <v>CP226-RETURN - 1st don of the week -STD</v>
      </c>
      <c r="B2074" t="s">
        <v>597</v>
      </c>
      <c r="C2074" t="str">
        <f t="shared" si="256"/>
        <v>Jonesboro</v>
      </c>
      <c r="D2074" t="str">
        <f t="shared" si="257"/>
        <v>Y</v>
      </c>
      <c r="E2074" t="s">
        <v>1164</v>
      </c>
      <c r="F2074" t="str">
        <f t="shared" si="258"/>
        <v>RETURN - 1st don of the week -STD</v>
      </c>
      <c r="G2074" t="str">
        <f t="shared" si="259"/>
        <v>Marketing</v>
      </c>
      <c r="H2074" t="s">
        <v>1115</v>
      </c>
      <c r="I2074">
        <f t="shared" si="260"/>
        <v>23</v>
      </c>
      <c r="J2074" t="s">
        <v>1113</v>
      </c>
      <c r="K2074" s="5">
        <v>50</v>
      </c>
      <c r="L2074" t="str">
        <f>Table_DataFromNL[[#This Row],[PROFILECODE]]&amp;"-"&amp;Table_DataFromNL[[#This Row],[RULENAME]]</f>
        <v>CP226-P NSP NS Standard</v>
      </c>
      <c r="M2074" t="str">
        <f t="shared" si="261"/>
        <v>CP226-RETURN - 1st don of the week -STD</v>
      </c>
      <c r="N2074" t="e">
        <f t="shared" si="262"/>
        <v>#N/A</v>
      </c>
    </row>
    <row r="2075" spans="1:14" hidden="1" x14ac:dyDescent="0.45">
      <c r="A2075" t="str">
        <f t="shared" si="263"/>
        <v>CP226-P Normal Source PL Standard</v>
      </c>
      <c r="B2075" t="s">
        <v>597</v>
      </c>
      <c r="C2075" t="str">
        <f t="shared" si="256"/>
        <v>Jonesboro</v>
      </c>
      <c r="D2075" t="str">
        <f t="shared" si="257"/>
        <v>Y</v>
      </c>
      <c r="E2075" t="s">
        <v>1164</v>
      </c>
      <c r="F2075" t="str">
        <f t="shared" si="258"/>
        <v>P Normal Source PL Standard</v>
      </c>
      <c r="G2075" t="str">
        <f t="shared" si="259"/>
        <v>Marketing</v>
      </c>
      <c r="H2075" t="s">
        <v>1033</v>
      </c>
      <c r="I2075">
        <f t="shared" si="260"/>
        <v>0</v>
      </c>
      <c r="J2075" t="s">
        <v>1113</v>
      </c>
      <c r="K2075" s="5">
        <v>50</v>
      </c>
      <c r="L2075" t="str">
        <f>Table_DataFromNL[[#This Row],[PROFILECODE]]&amp;"-"&amp;Table_DataFromNL[[#This Row],[RULENAME]]</f>
        <v>CP226-P Normal Source PL Standard</v>
      </c>
      <c r="M2075" t="e">
        <f t="shared" si="261"/>
        <v>#N/A</v>
      </c>
      <c r="N2075" t="e">
        <f t="shared" si="262"/>
        <v>#N/A</v>
      </c>
    </row>
    <row r="2076" spans="1:14" hidden="1" x14ac:dyDescent="0.45">
      <c r="A2076" t="str">
        <f t="shared" si="263"/>
        <v>CP226-P RSV Pre-Existing Standard</v>
      </c>
      <c r="B2076" t="s">
        <v>597</v>
      </c>
      <c r="C2076" t="str">
        <f t="shared" si="256"/>
        <v>Jonesboro</v>
      </c>
      <c r="D2076" t="str">
        <f t="shared" si="257"/>
        <v>Y</v>
      </c>
      <c r="E2076" t="s">
        <v>1164</v>
      </c>
      <c r="F2076" t="str">
        <f t="shared" si="258"/>
        <v>P RSV Pre-Existing Standard</v>
      </c>
      <c r="G2076" t="str">
        <f t="shared" si="259"/>
        <v>Specialty</v>
      </c>
      <c r="H2076" t="s">
        <v>955</v>
      </c>
      <c r="I2076" t="str">
        <f t="shared" si="260"/>
        <v>RETURN - 1st don of the week -STD</v>
      </c>
      <c r="J2076" t="s">
        <v>1113</v>
      </c>
      <c r="K2076" s="5">
        <v>50</v>
      </c>
      <c r="L2076" t="str">
        <f>Table_DataFromNL[[#This Row],[PROFILECODE]]&amp;"-"&amp;Table_DataFromNL[[#This Row],[RULENAME]]</f>
        <v>CP226-P RSV Pre-Existing Standard</v>
      </c>
      <c r="M2076" t="str">
        <f t="shared" si="261"/>
        <v>CP226-P RSV Pre-Existing Standard</v>
      </c>
      <c r="N2076" t="str">
        <f t="shared" si="262"/>
        <v>CP226-P RSV Pre-Existing Standard</v>
      </c>
    </row>
    <row r="2077" spans="1:14" hidden="1" x14ac:dyDescent="0.45">
      <c r="A2077" t="str">
        <f t="shared" si="263"/>
        <v>CP226-P Vaccinia Standard</v>
      </c>
      <c r="B2077" t="s">
        <v>597</v>
      </c>
      <c r="C2077" t="str">
        <f t="shared" si="256"/>
        <v>Jonesboro</v>
      </c>
      <c r="D2077" t="str">
        <f t="shared" si="257"/>
        <v>Y</v>
      </c>
      <c r="E2077" t="s">
        <v>1164</v>
      </c>
      <c r="F2077" t="str">
        <f t="shared" si="258"/>
        <v>P Vaccinia Standard</v>
      </c>
      <c r="G2077" t="str">
        <f t="shared" si="259"/>
        <v>Specialty</v>
      </c>
      <c r="H2077" t="s">
        <v>956</v>
      </c>
      <c r="I2077">
        <f t="shared" si="260"/>
        <v>0</v>
      </c>
      <c r="J2077" t="s">
        <v>1113</v>
      </c>
      <c r="K2077" s="5">
        <v>100</v>
      </c>
      <c r="L2077" t="str">
        <f>Table_DataFromNL[[#This Row],[PROFILECODE]]&amp;"-"&amp;Table_DataFromNL[[#This Row],[RULENAME]]</f>
        <v>CP226-P Vaccinia Standard</v>
      </c>
      <c r="M2077" t="str">
        <f t="shared" si="261"/>
        <v>CP226-P Vaccinia Standard</v>
      </c>
      <c r="N2077" t="str">
        <f t="shared" si="262"/>
        <v>CP226-P Vaccinia Standard</v>
      </c>
    </row>
    <row r="2078" spans="1:14" hidden="1" x14ac:dyDescent="0.45">
      <c r="A2078" t="str">
        <f t="shared" si="263"/>
        <v>CP226-PVZV Pre-Existing Standard</v>
      </c>
      <c r="B2078" t="s">
        <v>597</v>
      </c>
      <c r="C2078" t="str">
        <f t="shared" si="256"/>
        <v>Jonesboro</v>
      </c>
      <c r="D2078" t="str">
        <f t="shared" si="257"/>
        <v>Y</v>
      </c>
      <c r="E2078" t="s">
        <v>1164</v>
      </c>
      <c r="F2078" t="str">
        <f t="shared" si="258"/>
        <v>PVZV Pre-Existing Standard</v>
      </c>
      <c r="G2078" t="str">
        <f t="shared" si="259"/>
        <v>Specialty</v>
      </c>
      <c r="H2078" t="s">
        <v>972</v>
      </c>
      <c r="I2078" t="str">
        <f t="shared" si="260"/>
        <v>RETURN - 1st don of the week -STD</v>
      </c>
      <c r="J2078" t="s">
        <v>1113</v>
      </c>
      <c r="K2078" s="5">
        <v>60</v>
      </c>
      <c r="L2078" t="str">
        <f>Table_DataFromNL[[#This Row],[PROFILECODE]]&amp;"-"&amp;Table_DataFromNL[[#This Row],[RULENAME]]</f>
        <v>CP226-PVZV Pre-Existing Standard</v>
      </c>
      <c r="M2078" t="str">
        <f t="shared" si="261"/>
        <v>CP226-PVZV Pre-Existing Standard</v>
      </c>
      <c r="N2078" t="str">
        <f t="shared" si="262"/>
        <v>CP226-PVZV Pre-Existing Standard</v>
      </c>
    </row>
    <row r="2079" spans="1:14" hidden="1" x14ac:dyDescent="0.45">
      <c r="A2079" t="str">
        <f t="shared" si="263"/>
        <v>CP228-1st Responder-Medical</v>
      </c>
      <c r="B2079" t="s">
        <v>101</v>
      </c>
      <c r="C2079" t="str">
        <f t="shared" si="256"/>
        <v>Laredo</v>
      </c>
      <c r="D2079" t="str">
        <f t="shared" si="257"/>
        <v>Y</v>
      </c>
      <c r="E2079" t="s">
        <v>1165</v>
      </c>
      <c r="F2079" t="str">
        <f t="shared" si="258"/>
        <v>1st Responder-Medical</v>
      </c>
      <c r="G2079">
        <f t="shared" si="259"/>
        <v>0</v>
      </c>
      <c r="H2079" t="s">
        <v>1053</v>
      </c>
      <c r="I2079">
        <f t="shared" si="260"/>
        <v>0</v>
      </c>
      <c r="J2079" t="s">
        <v>1054</v>
      </c>
      <c r="K2079" s="5">
        <v>5</v>
      </c>
      <c r="L2079" t="str">
        <f>Table_DataFromNL[[#This Row],[PROFILECODE]]&amp;"-"&amp;Table_DataFromNL[[#This Row],[RULENAME]]</f>
        <v>CP228-1st Responder-Medical</v>
      </c>
      <c r="M2079" t="e">
        <f t="shared" si="261"/>
        <v>#N/A</v>
      </c>
      <c r="N2079" t="e">
        <f t="shared" si="262"/>
        <v>#N/A</v>
      </c>
    </row>
    <row r="2080" spans="1:14" hidden="1" x14ac:dyDescent="0.45">
      <c r="A2080" t="str">
        <f t="shared" si="263"/>
        <v>CP228-2X Week P NORM KIG10-1</v>
      </c>
      <c r="B2080" t="s">
        <v>101</v>
      </c>
      <c r="C2080" t="str">
        <f t="shared" si="256"/>
        <v>Laredo</v>
      </c>
      <c r="D2080" t="str">
        <f t="shared" si="257"/>
        <v>Y</v>
      </c>
      <c r="E2080" t="s">
        <v>1165</v>
      </c>
      <c r="F2080" t="str">
        <f t="shared" si="258"/>
        <v>2X Week P NORM KIG10-1</v>
      </c>
      <c r="G2080" t="str">
        <f t="shared" si="259"/>
        <v>Specialty</v>
      </c>
      <c r="H2080" t="s">
        <v>1005</v>
      </c>
      <c r="I2080" t="str">
        <f t="shared" si="260"/>
        <v>RETURN - 2nd don of the week -BONUS</v>
      </c>
      <c r="J2080" t="s">
        <v>1054</v>
      </c>
      <c r="K2080" s="5">
        <v>5</v>
      </c>
      <c r="L2080" t="str">
        <f>Table_DataFromNL[[#This Row],[PROFILECODE]]&amp;"-"&amp;Table_DataFromNL[[#This Row],[RULENAME]]</f>
        <v>CP228-2X Week P NORM KIG10-1</v>
      </c>
      <c r="M2080" t="str">
        <f t="shared" si="261"/>
        <v>CP228-2X Week P NORM KIG10-1</v>
      </c>
      <c r="N2080" t="str">
        <f t="shared" si="262"/>
        <v>CP228-2X Week P NORM KIG10-1</v>
      </c>
    </row>
    <row r="2081" spans="1:14" hidden="1" x14ac:dyDescent="0.45">
      <c r="A2081" t="str">
        <f t="shared" si="263"/>
        <v>CP228-2X Week P NORM KIG10_0</v>
      </c>
      <c r="B2081" t="s">
        <v>101</v>
      </c>
      <c r="C2081" t="str">
        <f t="shared" si="256"/>
        <v>Laredo</v>
      </c>
      <c r="D2081" t="str">
        <f t="shared" si="257"/>
        <v>Y</v>
      </c>
      <c r="E2081" t="s">
        <v>1165</v>
      </c>
      <c r="F2081" t="str">
        <f t="shared" si="258"/>
        <v>2X Week P NORM KIG10_0</v>
      </c>
      <c r="G2081" t="str">
        <f t="shared" si="259"/>
        <v>Specialty</v>
      </c>
      <c r="H2081" t="s">
        <v>1001</v>
      </c>
      <c r="I2081" t="str">
        <f t="shared" si="260"/>
        <v>RETURN - 2nd don of the week -BONUS</v>
      </c>
      <c r="J2081" t="s">
        <v>1054</v>
      </c>
      <c r="K2081" s="5">
        <v>15</v>
      </c>
      <c r="L2081" t="str">
        <f>Table_DataFromNL[[#This Row],[PROFILECODE]]&amp;"-"&amp;Table_DataFromNL[[#This Row],[RULENAME]]</f>
        <v>CP228-2X Week P NORM KIG10_0</v>
      </c>
      <c r="M2081" t="str">
        <f t="shared" si="261"/>
        <v>CP228-2X Week P NORM KIG10_0</v>
      </c>
      <c r="N2081" t="str">
        <f t="shared" si="262"/>
        <v>CP228-2X Week P NORM KIG10_0</v>
      </c>
    </row>
    <row r="2082" spans="1:14" hidden="1" x14ac:dyDescent="0.45">
      <c r="A2082" t="str">
        <f t="shared" si="263"/>
        <v>CP228-2X Week P NORM KIG10_2</v>
      </c>
      <c r="B2082" t="s">
        <v>101</v>
      </c>
      <c r="C2082" t="str">
        <f t="shared" si="256"/>
        <v>Laredo</v>
      </c>
      <c r="D2082" t="str">
        <f t="shared" si="257"/>
        <v>Y</v>
      </c>
      <c r="E2082" t="s">
        <v>1165</v>
      </c>
      <c r="F2082" t="str">
        <f t="shared" si="258"/>
        <v>2X Week P NORM KIG10_2</v>
      </c>
      <c r="G2082" t="str">
        <f t="shared" si="259"/>
        <v>Specialty</v>
      </c>
      <c r="H2082" t="s">
        <v>1002</v>
      </c>
      <c r="I2082" t="str">
        <f t="shared" si="260"/>
        <v>RETURN - 2nd don of the week -BONUS</v>
      </c>
      <c r="J2082" t="s">
        <v>1054</v>
      </c>
      <c r="K2082" s="5">
        <v>5</v>
      </c>
      <c r="L2082" t="str">
        <f>Table_DataFromNL[[#This Row],[PROFILECODE]]&amp;"-"&amp;Table_DataFromNL[[#This Row],[RULENAME]]</f>
        <v>CP228-2X Week P NORM KIG10_2</v>
      </c>
      <c r="M2082" t="str">
        <f t="shared" si="261"/>
        <v>CP228-2X Week P NORM KIG10_2</v>
      </c>
      <c r="N2082" t="str">
        <f t="shared" si="262"/>
        <v>CP228-2X Week P NORM KIG10_2</v>
      </c>
    </row>
    <row r="2083" spans="1:14" hidden="1" x14ac:dyDescent="0.45">
      <c r="A2083" t="str">
        <f t="shared" si="263"/>
        <v>CP228-2X Week P NORM KIG10_3</v>
      </c>
      <c r="B2083" t="s">
        <v>101</v>
      </c>
      <c r="C2083" t="str">
        <f t="shared" si="256"/>
        <v>Laredo</v>
      </c>
      <c r="D2083" t="str">
        <f t="shared" si="257"/>
        <v>Y</v>
      </c>
      <c r="E2083" t="s">
        <v>1165</v>
      </c>
      <c r="F2083" t="str">
        <f t="shared" si="258"/>
        <v>2X Week P NORM KIG10_3</v>
      </c>
      <c r="G2083" t="str">
        <f t="shared" si="259"/>
        <v>Specialty</v>
      </c>
      <c r="H2083" t="s">
        <v>1003</v>
      </c>
      <c r="I2083" t="str">
        <f t="shared" si="260"/>
        <v>RETURN - 2nd don of the week -BONUS</v>
      </c>
      <c r="J2083" t="s">
        <v>1054</v>
      </c>
      <c r="K2083" s="5">
        <v>5</v>
      </c>
      <c r="L2083" t="str">
        <f>Table_DataFromNL[[#This Row],[PROFILECODE]]&amp;"-"&amp;Table_DataFromNL[[#This Row],[RULENAME]]</f>
        <v>CP228-2X Week P NORM KIG10_3</v>
      </c>
      <c r="M2083" t="str">
        <f t="shared" si="261"/>
        <v>CP228-2X Week P NORM KIG10_3</v>
      </c>
      <c r="N2083" t="str">
        <f t="shared" si="262"/>
        <v>CP228-2X Week P NORM KIG10_3</v>
      </c>
    </row>
    <row r="2084" spans="1:14" hidden="1" x14ac:dyDescent="0.45">
      <c r="A2084" t="str">
        <f t="shared" si="263"/>
        <v>CP228-2X Week P NORM KIG10_4</v>
      </c>
      <c r="B2084" t="s">
        <v>101</v>
      </c>
      <c r="C2084" t="str">
        <f t="shared" si="256"/>
        <v>Laredo</v>
      </c>
      <c r="D2084" t="str">
        <f t="shared" si="257"/>
        <v>Y</v>
      </c>
      <c r="E2084" t="s">
        <v>1165</v>
      </c>
      <c r="F2084" t="str">
        <f t="shared" si="258"/>
        <v>2X Week P NORM KIG10_4</v>
      </c>
      <c r="G2084" t="str">
        <f t="shared" si="259"/>
        <v>Specialty</v>
      </c>
      <c r="H2084" t="s">
        <v>1004</v>
      </c>
      <c r="I2084" t="str">
        <f t="shared" si="260"/>
        <v>RETURN - 2nd don of the week -BONUS</v>
      </c>
      <c r="J2084" t="s">
        <v>1054</v>
      </c>
      <c r="K2084" s="5">
        <v>5</v>
      </c>
      <c r="L2084" t="str">
        <f>Table_DataFromNL[[#This Row],[PROFILECODE]]&amp;"-"&amp;Table_DataFromNL[[#This Row],[RULENAME]]</f>
        <v>CP228-2X Week P NORM KIG10_4</v>
      </c>
      <c r="M2084" t="str">
        <f t="shared" si="261"/>
        <v>CP228-2X Week P NORM KIG10_4</v>
      </c>
      <c r="N2084" t="str">
        <f t="shared" si="262"/>
        <v>CP228-2X Week P NORM KIG10_4</v>
      </c>
    </row>
    <row r="2085" spans="1:14" hidden="1" x14ac:dyDescent="0.45">
      <c r="A2085" t="str">
        <f t="shared" si="263"/>
        <v>CP228-RETURN - 2nd don of the week -BONUS</v>
      </c>
      <c r="B2085" t="s">
        <v>101</v>
      </c>
      <c r="C2085" t="str">
        <f t="shared" si="256"/>
        <v>Laredo</v>
      </c>
      <c r="D2085" t="str">
        <f t="shared" si="257"/>
        <v>Y</v>
      </c>
      <c r="E2085" t="s">
        <v>1165</v>
      </c>
      <c r="F2085" t="str">
        <f t="shared" si="258"/>
        <v>RETURN - 2nd don of the week -BONUS</v>
      </c>
      <c r="G2085" t="str">
        <f t="shared" si="259"/>
        <v>Marketing</v>
      </c>
      <c r="H2085" t="s">
        <v>1055</v>
      </c>
      <c r="I2085">
        <f t="shared" si="260"/>
        <v>26</v>
      </c>
      <c r="J2085" t="s">
        <v>1054</v>
      </c>
      <c r="K2085" s="5">
        <v>5</v>
      </c>
      <c r="L2085" t="str">
        <f>Table_DataFromNL[[#This Row],[PROFILECODE]]&amp;"-"&amp;Table_DataFromNL[[#This Row],[RULENAME]]</f>
        <v>CP228-2X Week P NSP NS</v>
      </c>
      <c r="M2085" t="str">
        <f t="shared" si="261"/>
        <v>CP228-RETURN - 2nd don of the week -BONUS</v>
      </c>
      <c r="N2085" t="e">
        <f t="shared" si="262"/>
        <v>#N/A</v>
      </c>
    </row>
    <row r="2086" spans="1:14" hidden="1" x14ac:dyDescent="0.45">
      <c r="A2086" t="str">
        <f t="shared" si="263"/>
        <v>CP228-RETURN - 2nd don of the week -BONUS</v>
      </c>
      <c r="B2086" t="s">
        <v>101</v>
      </c>
      <c r="C2086" t="str">
        <f t="shared" si="256"/>
        <v>Laredo</v>
      </c>
      <c r="D2086" t="str">
        <f t="shared" si="257"/>
        <v>Y</v>
      </c>
      <c r="E2086" t="s">
        <v>1165</v>
      </c>
      <c r="F2086" t="str">
        <f t="shared" si="258"/>
        <v>RETURN - 2nd don of the week -BONUS</v>
      </c>
      <c r="G2086" t="str">
        <f t="shared" si="259"/>
        <v>Marketing</v>
      </c>
      <c r="H2086" t="s">
        <v>1056</v>
      </c>
      <c r="I2086" t="str">
        <f t="shared" si="260"/>
        <v>RETURN - 2nd don of the week -BONUS</v>
      </c>
      <c r="J2086" t="s">
        <v>1054</v>
      </c>
      <c r="K2086" s="5">
        <v>5</v>
      </c>
      <c r="L2086" t="str">
        <f>Table_DataFromNL[[#This Row],[PROFILECODE]]&amp;"-"&amp;Table_DataFromNL[[#This Row],[RULENAME]]</f>
        <v>CP228-2X Week P NSP Non EU</v>
      </c>
      <c r="M2086" t="str">
        <f t="shared" si="261"/>
        <v>CP228-RETURN - 2nd don of the week -BONUS</v>
      </c>
      <c r="N2086" t="e">
        <f t="shared" si="262"/>
        <v>#N/A</v>
      </c>
    </row>
    <row r="2087" spans="1:14" hidden="1" x14ac:dyDescent="0.45">
      <c r="A2087" t="str">
        <f t="shared" si="263"/>
        <v>CP228-2X Week P Normal Source PL</v>
      </c>
      <c r="B2087" t="s">
        <v>101</v>
      </c>
      <c r="C2087" t="str">
        <f t="shared" si="256"/>
        <v>Laredo</v>
      </c>
      <c r="D2087" t="str">
        <f t="shared" si="257"/>
        <v>Y</v>
      </c>
      <c r="E2087" t="s">
        <v>1165</v>
      </c>
      <c r="F2087" t="str">
        <f t="shared" si="258"/>
        <v>2X Week P Normal Source PL</v>
      </c>
      <c r="G2087" t="str">
        <f t="shared" si="259"/>
        <v>Specialty</v>
      </c>
      <c r="H2087" t="s">
        <v>1026</v>
      </c>
      <c r="I2087" t="str">
        <f t="shared" si="260"/>
        <v>RETURN - 2nd don of the week -BONUS</v>
      </c>
      <c r="J2087" t="s">
        <v>1054</v>
      </c>
      <c r="K2087" s="5">
        <v>5</v>
      </c>
      <c r="L2087" t="str">
        <f>Table_DataFromNL[[#This Row],[PROFILECODE]]&amp;"-"&amp;Table_DataFromNL[[#This Row],[RULENAME]]</f>
        <v>CP228-2X Week P Normal Source PL</v>
      </c>
      <c r="M2087" t="e">
        <f t="shared" si="261"/>
        <v>#N/A</v>
      </c>
      <c r="N2087" t="e">
        <f t="shared" si="262"/>
        <v>#N/A</v>
      </c>
    </row>
    <row r="2088" spans="1:14" hidden="1" x14ac:dyDescent="0.45">
      <c r="A2088" t="str">
        <f t="shared" si="263"/>
        <v>CP228-2X Week P RSV Pre-Existing</v>
      </c>
      <c r="B2088" t="s">
        <v>101</v>
      </c>
      <c r="C2088" t="str">
        <f t="shared" si="256"/>
        <v>Laredo</v>
      </c>
      <c r="D2088" t="str">
        <f t="shared" si="257"/>
        <v>Y</v>
      </c>
      <c r="E2088" t="s">
        <v>1165</v>
      </c>
      <c r="F2088" t="str">
        <f t="shared" si="258"/>
        <v>2X Week P RSV Pre-Existing</v>
      </c>
      <c r="G2088" t="str">
        <f t="shared" si="259"/>
        <v>Specialty</v>
      </c>
      <c r="H2088" t="s">
        <v>945</v>
      </c>
      <c r="I2088" t="str">
        <f t="shared" si="260"/>
        <v>RETURN - 2nd don of the week -BONUS</v>
      </c>
      <c r="J2088" t="s">
        <v>1054</v>
      </c>
      <c r="K2088" s="5">
        <v>15</v>
      </c>
      <c r="L2088" t="str">
        <f>Table_DataFromNL[[#This Row],[PROFILECODE]]&amp;"-"&amp;Table_DataFromNL[[#This Row],[RULENAME]]</f>
        <v>CP228-2X Week P RSV Pre-Existing</v>
      </c>
      <c r="M2088" t="str">
        <f t="shared" si="261"/>
        <v>CP228-2X Week P RSV Pre-Existing</v>
      </c>
      <c r="N2088" t="str">
        <f t="shared" si="262"/>
        <v>CP228-2X Week P RSV Pre-Existing</v>
      </c>
    </row>
    <row r="2089" spans="1:14" hidden="1" x14ac:dyDescent="0.45">
      <c r="A2089" t="str">
        <f t="shared" si="263"/>
        <v>CP228-2X Week P VZV</v>
      </c>
      <c r="B2089" t="s">
        <v>101</v>
      </c>
      <c r="C2089" t="str">
        <f t="shared" si="256"/>
        <v>Laredo</v>
      </c>
      <c r="D2089" t="str">
        <f t="shared" si="257"/>
        <v>Y</v>
      </c>
      <c r="E2089" t="s">
        <v>1165</v>
      </c>
      <c r="F2089" t="str">
        <f t="shared" si="258"/>
        <v>2X Week P VZV</v>
      </c>
      <c r="G2089" t="str">
        <f t="shared" si="259"/>
        <v>Specialty</v>
      </c>
      <c r="H2089" t="s">
        <v>967</v>
      </c>
      <c r="I2089" t="str">
        <f t="shared" si="260"/>
        <v>RETURN - 2nd don of the week -BONUS</v>
      </c>
      <c r="J2089" t="s">
        <v>1054</v>
      </c>
      <c r="K2089" s="5">
        <v>5</v>
      </c>
      <c r="L2089" t="str">
        <f>Table_DataFromNL[[#This Row],[PROFILECODE]]&amp;"-"&amp;Table_DataFromNL[[#This Row],[RULENAME]]</f>
        <v>CP228-2X Week P VZV</v>
      </c>
      <c r="M2089" t="str">
        <f t="shared" si="261"/>
        <v>CP228-2X Week P VZV</v>
      </c>
      <c r="N2089" t="str">
        <f t="shared" si="262"/>
        <v>CP228-2X Week P VZV</v>
      </c>
    </row>
    <row r="2090" spans="1:14" hidden="1" x14ac:dyDescent="0.45">
      <c r="A2090" t="str">
        <f t="shared" si="263"/>
        <v>CP228-2X Week P VZV Pre-Existing</v>
      </c>
      <c r="B2090" t="s">
        <v>101</v>
      </c>
      <c r="C2090" t="str">
        <f t="shared" si="256"/>
        <v>Laredo</v>
      </c>
      <c r="D2090" t="str">
        <f t="shared" si="257"/>
        <v>Y</v>
      </c>
      <c r="E2090" t="s">
        <v>1165</v>
      </c>
      <c r="F2090" t="str">
        <f t="shared" si="258"/>
        <v>2X Week P VZV Pre-Existing</v>
      </c>
      <c r="G2090" t="str">
        <f t="shared" si="259"/>
        <v>Specialty</v>
      </c>
      <c r="H2090" t="s">
        <v>968</v>
      </c>
      <c r="I2090" t="str">
        <f t="shared" si="260"/>
        <v>RETURN - 2nd don of the week -BONUS</v>
      </c>
      <c r="J2090" t="s">
        <v>1054</v>
      </c>
      <c r="K2090" s="5">
        <v>5</v>
      </c>
      <c r="L2090" t="str">
        <f>Table_DataFromNL[[#This Row],[PROFILECODE]]&amp;"-"&amp;Table_DataFromNL[[#This Row],[RULENAME]]</f>
        <v>CP228-2X Week P VZV Pre-Existing</v>
      </c>
      <c r="M2090" t="str">
        <f t="shared" si="261"/>
        <v>CP228-2X Week P VZV Pre-Existing</v>
      </c>
      <c r="N2090" t="str">
        <f t="shared" si="262"/>
        <v>CP228-2X Week P VZV Pre-Existing</v>
      </c>
    </row>
    <row r="2091" spans="1:14" hidden="1" x14ac:dyDescent="0.45">
      <c r="A2091" t="str">
        <f t="shared" si="263"/>
        <v>CP228-RETURN - 5th don of the month -BONUS</v>
      </c>
      <c r="B2091" t="s">
        <v>101</v>
      </c>
      <c r="C2091" t="str">
        <f t="shared" si="256"/>
        <v>Laredo</v>
      </c>
      <c r="D2091" t="str">
        <f t="shared" si="257"/>
        <v>Y</v>
      </c>
      <c r="E2091" t="s">
        <v>1165</v>
      </c>
      <c r="F2091" t="str">
        <f t="shared" si="258"/>
        <v>RETURN - 5th don of the month -BONUS</v>
      </c>
      <c r="G2091" t="str">
        <f t="shared" si="259"/>
        <v>Marketing</v>
      </c>
      <c r="H2091" t="s">
        <v>1057</v>
      </c>
      <c r="I2091">
        <f t="shared" si="260"/>
        <v>27</v>
      </c>
      <c r="J2091" t="s">
        <v>1054</v>
      </c>
      <c r="K2091" s="5">
        <v>20</v>
      </c>
      <c r="L2091" t="str">
        <f>Table_DataFromNL[[#This Row],[PROFILECODE]]&amp;"-"&amp;Table_DataFromNL[[#This Row],[RULENAME]]</f>
        <v>CP228-5X Month</v>
      </c>
      <c r="M2091" t="str">
        <f t="shared" si="261"/>
        <v>CP228-RETURN - 5th don of the month -BONUS</v>
      </c>
      <c r="N2091" t="e">
        <f t="shared" si="262"/>
        <v>#N/A</v>
      </c>
    </row>
    <row r="2092" spans="1:14" hidden="1" x14ac:dyDescent="0.45">
      <c r="A2092" t="str">
        <f t="shared" si="263"/>
        <v>CP228-RETURN - 6th don of the month -BONUS</v>
      </c>
      <c r="B2092" t="s">
        <v>101</v>
      </c>
      <c r="C2092" t="str">
        <f t="shared" si="256"/>
        <v>Laredo</v>
      </c>
      <c r="D2092" t="str">
        <f t="shared" si="257"/>
        <v>Y</v>
      </c>
      <c r="E2092" t="s">
        <v>1165</v>
      </c>
      <c r="F2092" t="str">
        <f t="shared" si="258"/>
        <v>RETURN - 6th don of the month -BONUS</v>
      </c>
      <c r="G2092" t="str">
        <f t="shared" si="259"/>
        <v>Marketing</v>
      </c>
      <c r="H2092" t="s">
        <v>1058</v>
      </c>
      <c r="I2092">
        <f t="shared" si="260"/>
        <v>28</v>
      </c>
      <c r="J2092" t="s">
        <v>1054</v>
      </c>
      <c r="K2092" s="5">
        <v>30</v>
      </c>
      <c r="L2092" t="str">
        <f>Table_DataFromNL[[#This Row],[PROFILECODE]]&amp;"-"&amp;Table_DataFromNL[[#This Row],[RULENAME]]</f>
        <v>CP228-6X Month</v>
      </c>
      <c r="M2092" t="str">
        <f t="shared" si="261"/>
        <v>CP228-RETURN - 6th don of the month -BONUS</v>
      </c>
      <c r="N2092" t="e">
        <f t="shared" si="262"/>
        <v>#N/A</v>
      </c>
    </row>
    <row r="2093" spans="1:14" hidden="1" x14ac:dyDescent="0.45">
      <c r="A2093" t="str">
        <f t="shared" si="263"/>
        <v>CP228-College ID Standard Bonus</v>
      </c>
      <c r="B2093" t="s">
        <v>101</v>
      </c>
      <c r="C2093" t="str">
        <f t="shared" si="256"/>
        <v>Laredo</v>
      </c>
      <c r="D2093" t="str">
        <f t="shared" si="257"/>
        <v>Y</v>
      </c>
      <c r="E2093" t="s">
        <v>1165</v>
      </c>
      <c r="F2093" t="str">
        <f t="shared" si="258"/>
        <v>College ID Standard Bonus</v>
      </c>
      <c r="G2093">
        <f t="shared" si="259"/>
        <v>0</v>
      </c>
      <c r="H2093" t="s">
        <v>1062</v>
      </c>
      <c r="I2093">
        <f t="shared" si="260"/>
        <v>0</v>
      </c>
      <c r="J2093" t="s">
        <v>1054</v>
      </c>
      <c r="K2093" s="5">
        <v>5</v>
      </c>
      <c r="L2093" t="str">
        <f>Table_DataFromNL[[#This Row],[PROFILECODE]]&amp;"-"&amp;Table_DataFromNL[[#This Row],[RULENAME]]</f>
        <v>CP228-College ID Standard Bonus</v>
      </c>
      <c r="M2093" t="e">
        <f t="shared" si="261"/>
        <v>#N/A</v>
      </c>
      <c r="N2093" t="e">
        <f t="shared" si="262"/>
        <v>#N/A</v>
      </c>
    </row>
    <row r="2094" spans="1:14" hidden="1" x14ac:dyDescent="0.45">
      <c r="A2094" t="str">
        <f t="shared" si="263"/>
        <v>CP228-Employee Donor</v>
      </c>
      <c r="B2094" t="s">
        <v>101</v>
      </c>
      <c r="C2094" t="str">
        <f t="shared" si="256"/>
        <v>Laredo</v>
      </c>
      <c r="D2094" t="str">
        <f t="shared" si="257"/>
        <v>Y</v>
      </c>
      <c r="E2094" t="s">
        <v>1165</v>
      </c>
      <c r="F2094" t="str">
        <f t="shared" si="258"/>
        <v>Employee Donor</v>
      </c>
      <c r="G2094">
        <f t="shared" si="259"/>
        <v>0</v>
      </c>
      <c r="H2094" t="s">
        <v>1063</v>
      </c>
      <c r="I2094">
        <f t="shared" si="260"/>
        <v>0</v>
      </c>
      <c r="J2094" t="s">
        <v>1054</v>
      </c>
      <c r="K2094" s="5">
        <v>90</v>
      </c>
      <c r="L2094" t="str">
        <f>Table_DataFromNL[[#This Row],[PROFILECODE]]&amp;"-"&amp;Table_DataFromNL[[#This Row],[RULENAME]]</f>
        <v>CP228-Employee Donor</v>
      </c>
      <c r="M2094" t="e">
        <f t="shared" si="261"/>
        <v>#N/A</v>
      </c>
      <c r="N2094" t="e">
        <f t="shared" si="262"/>
        <v>#N/A</v>
      </c>
    </row>
    <row r="2095" spans="1:14" hidden="1" x14ac:dyDescent="0.45">
      <c r="A2095" t="str">
        <f t="shared" si="263"/>
        <v>CP228-Military ID</v>
      </c>
      <c r="B2095" t="s">
        <v>101</v>
      </c>
      <c r="C2095" t="str">
        <f t="shared" si="256"/>
        <v>Laredo</v>
      </c>
      <c r="D2095" t="str">
        <f t="shared" si="257"/>
        <v>Y</v>
      </c>
      <c r="E2095" t="s">
        <v>1165</v>
      </c>
      <c r="F2095" t="str">
        <f t="shared" si="258"/>
        <v>Military ID</v>
      </c>
      <c r="G2095">
        <f t="shared" si="259"/>
        <v>0</v>
      </c>
      <c r="H2095" t="s">
        <v>1064</v>
      </c>
      <c r="I2095">
        <f t="shared" si="260"/>
        <v>0</v>
      </c>
      <c r="J2095" t="s">
        <v>1054</v>
      </c>
      <c r="K2095" s="5">
        <v>5</v>
      </c>
      <c r="L2095" t="str">
        <f>Table_DataFromNL[[#This Row],[PROFILECODE]]&amp;"-"&amp;Table_DataFromNL[[#This Row],[RULENAME]]</f>
        <v>CP228-Military ID</v>
      </c>
      <c r="M2095" t="e">
        <f t="shared" si="261"/>
        <v>#N/A</v>
      </c>
      <c r="N2095" t="e">
        <f t="shared" si="262"/>
        <v>#N/A</v>
      </c>
    </row>
    <row r="2096" spans="1:14" hidden="1" x14ac:dyDescent="0.45">
      <c r="A2096" t="str">
        <f t="shared" si="263"/>
        <v>CP228-NEW DONOR -1st</v>
      </c>
      <c r="B2096" t="s">
        <v>101</v>
      </c>
      <c r="C2096" t="str">
        <f t="shared" si="256"/>
        <v>Laredo</v>
      </c>
      <c r="D2096" t="str">
        <f t="shared" si="257"/>
        <v>Y</v>
      </c>
      <c r="E2096" t="s">
        <v>1165</v>
      </c>
      <c r="F2096" t="str">
        <f t="shared" si="258"/>
        <v>NEW DONOR -1st</v>
      </c>
      <c r="G2096" t="str">
        <f t="shared" si="259"/>
        <v>Marketing</v>
      </c>
      <c r="H2096" t="s">
        <v>1065</v>
      </c>
      <c r="I2096">
        <f t="shared" si="260"/>
        <v>1</v>
      </c>
      <c r="J2096" t="s">
        <v>1054</v>
      </c>
      <c r="K2096" s="5">
        <v>100</v>
      </c>
      <c r="L2096" t="str">
        <f>Table_DataFromNL[[#This Row],[PROFILECODE]]&amp;"-"&amp;Table_DataFromNL[[#This Row],[RULENAME]]</f>
        <v>CP228-New Donor 1st Visit-Bonus</v>
      </c>
      <c r="M2096" t="str">
        <f t="shared" si="261"/>
        <v>CP228-NEW DONOR -1st</v>
      </c>
      <c r="N2096" t="e">
        <f t="shared" si="262"/>
        <v>#N/A</v>
      </c>
    </row>
    <row r="2097" spans="1:14" hidden="1" x14ac:dyDescent="0.45">
      <c r="A2097" t="str">
        <f t="shared" si="263"/>
        <v>CP228-NEW DONOR -2nd</v>
      </c>
      <c r="B2097" t="s">
        <v>101</v>
      </c>
      <c r="C2097" t="str">
        <f t="shared" si="256"/>
        <v>Laredo</v>
      </c>
      <c r="D2097" t="str">
        <f t="shared" si="257"/>
        <v>Y</v>
      </c>
      <c r="E2097" t="s">
        <v>1165</v>
      </c>
      <c r="F2097" t="str">
        <f t="shared" si="258"/>
        <v>NEW DONOR -2nd</v>
      </c>
      <c r="G2097" t="str">
        <f t="shared" si="259"/>
        <v>Marketing</v>
      </c>
      <c r="H2097" t="s">
        <v>1066</v>
      </c>
      <c r="I2097">
        <f t="shared" si="260"/>
        <v>2</v>
      </c>
      <c r="J2097" t="s">
        <v>1054</v>
      </c>
      <c r="K2097" s="5">
        <v>100</v>
      </c>
      <c r="L2097" t="str">
        <f>Table_DataFromNL[[#This Row],[PROFILECODE]]&amp;"-"&amp;Table_DataFromNL[[#This Row],[RULENAME]]</f>
        <v>CP228-New Donor 2nd Visit-Bonus</v>
      </c>
      <c r="M2097" t="str">
        <f t="shared" si="261"/>
        <v>CP228-NEW DONOR -2nd</v>
      </c>
      <c r="N2097" t="e">
        <f t="shared" si="262"/>
        <v>#N/A</v>
      </c>
    </row>
    <row r="2098" spans="1:14" hidden="1" x14ac:dyDescent="0.45">
      <c r="A2098" t="str">
        <f t="shared" si="263"/>
        <v>CP228-NEW DONOR -3rd</v>
      </c>
      <c r="B2098" t="s">
        <v>101</v>
      </c>
      <c r="C2098" t="str">
        <f t="shared" si="256"/>
        <v>Laredo</v>
      </c>
      <c r="D2098" t="str">
        <f t="shared" si="257"/>
        <v>Y</v>
      </c>
      <c r="E2098" t="s">
        <v>1165</v>
      </c>
      <c r="F2098" t="str">
        <f t="shared" si="258"/>
        <v>NEW DONOR -3rd</v>
      </c>
      <c r="G2098" t="str">
        <f t="shared" si="259"/>
        <v>Marketing</v>
      </c>
      <c r="H2098" t="s">
        <v>1067</v>
      </c>
      <c r="I2098">
        <f t="shared" si="260"/>
        <v>3</v>
      </c>
      <c r="J2098" t="s">
        <v>1054</v>
      </c>
      <c r="K2098" s="5">
        <v>100</v>
      </c>
      <c r="L2098" t="str">
        <f>Table_DataFromNL[[#This Row],[PROFILECODE]]&amp;"-"&amp;Table_DataFromNL[[#This Row],[RULENAME]]</f>
        <v>CP228-New Donor 3rd Visit-Bonus</v>
      </c>
      <c r="M2098" t="str">
        <f t="shared" si="261"/>
        <v>CP228-NEW DONOR -3rd</v>
      </c>
      <c r="N2098" t="e">
        <f t="shared" si="262"/>
        <v>#N/A</v>
      </c>
    </row>
    <row r="2099" spans="1:14" hidden="1" x14ac:dyDescent="0.45">
      <c r="A2099" t="str">
        <f t="shared" si="263"/>
        <v>CP228-NEW DONOR -4th</v>
      </c>
      <c r="B2099" t="s">
        <v>101</v>
      </c>
      <c r="C2099" t="str">
        <f t="shared" si="256"/>
        <v>Laredo</v>
      </c>
      <c r="D2099" t="str">
        <f t="shared" si="257"/>
        <v>Y</v>
      </c>
      <c r="E2099" t="s">
        <v>1165</v>
      </c>
      <c r="F2099" t="str">
        <f t="shared" si="258"/>
        <v>NEW DONOR -4th</v>
      </c>
      <c r="G2099" t="str">
        <f t="shared" si="259"/>
        <v>Marketing</v>
      </c>
      <c r="H2099" t="s">
        <v>1068</v>
      </c>
      <c r="I2099">
        <f t="shared" si="260"/>
        <v>4</v>
      </c>
      <c r="J2099" t="s">
        <v>1054</v>
      </c>
      <c r="K2099" s="5">
        <v>100</v>
      </c>
      <c r="L2099" t="str">
        <f>Table_DataFromNL[[#This Row],[PROFILECODE]]&amp;"-"&amp;Table_DataFromNL[[#This Row],[RULENAME]]</f>
        <v>CP228-New Donor 4th Visit-Bonus</v>
      </c>
      <c r="M2099" t="str">
        <f t="shared" si="261"/>
        <v>CP228-NEW DONOR -4th</v>
      </c>
      <c r="N2099" t="e">
        <f t="shared" si="262"/>
        <v>#N/A</v>
      </c>
    </row>
    <row r="2100" spans="1:14" hidden="1" x14ac:dyDescent="0.45">
      <c r="A2100" t="str">
        <f t="shared" si="263"/>
        <v>CP228-NEW DONOR -5th</v>
      </c>
      <c r="B2100" t="s">
        <v>101</v>
      </c>
      <c r="C2100" t="str">
        <f t="shared" si="256"/>
        <v>Laredo</v>
      </c>
      <c r="D2100" t="str">
        <f t="shared" si="257"/>
        <v>Y</v>
      </c>
      <c r="E2100" t="s">
        <v>1165</v>
      </c>
      <c r="F2100" t="str">
        <f t="shared" si="258"/>
        <v>NEW DONOR -5th</v>
      </c>
      <c r="G2100" t="str">
        <f t="shared" si="259"/>
        <v>Marketing</v>
      </c>
      <c r="H2100" t="s">
        <v>1069</v>
      </c>
      <c r="I2100">
        <f t="shared" si="260"/>
        <v>5</v>
      </c>
      <c r="J2100" t="s">
        <v>1054</v>
      </c>
      <c r="K2100" s="5">
        <v>50</v>
      </c>
      <c r="L2100" t="str">
        <f>Table_DataFromNL[[#This Row],[PROFILECODE]]&amp;"-"&amp;Table_DataFromNL[[#This Row],[RULENAME]]</f>
        <v>CP228-New Donor 5th Visit-Bonus</v>
      </c>
      <c r="M2100" t="str">
        <f t="shared" si="261"/>
        <v>CP228-NEW DONOR -5th</v>
      </c>
      <c r="N2100" t="e">
        <f t="shared" si="262"/>
        <v>#N/A</v>
      </c>
    </row>
    <row r="2101" spans="1:14" hidden="1" x14ac:dyDescent="0.45">
      <c r="A2101" t="str">
        <f t="shared" si="263"/>
        <v>CP228-NEW DONOR -6th</v>
      </c>
      <c r="B2101" t="s">
        <v>101</v>
      </c>
      <c r="C2101" t="str">
        <f t="shared" si="256"/>
        <v>Laredo</v>
      </c>
      <c r="D2101" t="str">
        <f t="shared" si="257"/>
        <v>Y</v>
      </c>
      <c r="E2101" t="s">
        <v>1165</v>
      </c>
      <c r="F2101" t="str">
        <f t="shared" si="258"/>
        <v>NEW DONOR -6th</v>
      </c>
      <c r="G2101" t="str">
        <f t="shared" si="259"/>
        <v>Marketing</v>
      </c>
      <c r="H2101" t="s">
        <v>1070</v>
      </c>
      <c r="I2101">
        <f t="shared" si="260"/>
        <v>6</v>
      </c>
      <c r="J2101" t="s">
        <v>1054</v>
      </c>
      <c r="K2101" s="5">
        <v>50</v>
      </c>
      <c r="L2101" t="str">
        <f>Table_DataFromNL[[#This Row],[PROFILECODE]]&amp;"-"&amp;Table_DataFromNL[[#This Row],[RULENAME]]</f>
        <v>CP228-New Donor 6th Visit-Bonus</v>
      </c>
      <c r="M2101" t="str">
        <f t="shared" si="261"/>
        <v>CP228-NEW DONOR -6th</v>
      </c>
      <c r="N2101" t="e">
        <f t="shared" si="262"/>
        <v>#N/A</v>
      </c>
    </row>
    <row r="2102" spans="1:14" hidden="1" x14ac:dyDescent="0.45">
      <c r="A2102" t="str">
        <f t="shared" si="263"/>
        <v>CP228-NEW DONOR -7th</v>
      </c>
      <c r="B2102" t="s">
        <v>101</v>
      </c>
      <c r="C2102" t="str">
        <f t="shared" si="256"/>
        <v>Laredo</v>
      </c>
      <c r="D2102" t="str">
        <f t="shared" si="257"/>
        <v>Y</v>
      </c>
      <c r="E2102" t="s">
        <v>1165</v>
      </c>
      <c r="F2102" t="str">
        <f t="shared" si="258"/>
        <v>NEW DONOR -7th</v>
      </c>
      <c r="G2102" t="str">
        <f t="shared" si="259"/>
        <v>Marketing</v>
      </c>
      <c r="H2102" t="s">
        <v>1071</v>
      </c>
      <c r="I2102">
        <f t="shared" si="260"/>
        <v>7</v>
      </c>
      <c r="J2102" t="s">
        <v>1054</v>
      </c>
      <c r="K2102" s="5">
        <v>50</v>
      </c>
      <c r="L2102" t="str">
        <f>Table_DataFromNL[[#This Row],[PROFILECODE]]&amp;"-"&amp;Table_DataFromNL[[#This Row],[RULENAME]]</f>
        <v>CP228-New Donor 7th Visit-Bonus</v>
      </c>
      <c r="M2102" t="str">
        <f t="shared" si="261"/>
        <v>CP228-NEW DONOR -7th</v>
      </c>
      <c r="N2102" t="e">
        <f t="shared" si="262"/>
        <v>#N/A</v>
      </c>
    </row>
    <row r="2103" spans="1:14" hidden="1" x14ac:dyDescent="0.45">
      <c r="A2103" t="str">
        <f t="shared" si="263"/>
        <v>CP228-NEW DONOR -8th</v>
      </c>
      <c r="B2103" t="s">
        <v>101</v>
      </c>
      <c r="C2103" t="str">
        <f t="shared" si="256"/>
        <v>Laredo</v>
      </c>
      <c r="D2103" t="str">
        <f t="shared" si="257"/>
        <v>Y</v>
      </c>
      <c r="E2103" t="s">
        <v>1165</v>
      </c>
      <c r="F2103" t="str">
        <f t="shared" si="258"/>
        <v>NEW DONOR -8th</v>
      </c>
      <c r="G2103" t="str">
        <f t="shared" si="259"/>
        <v>Marketing</v>
      </c>
      <c r="H2103" t="s">
        <v>1072</v>
      </c>
      <c r="I2103">
        <f t="shared" si="260"/>
        <v>8</v>
      </c>
      <c r="J2103" t="s">
        <v>1054</v>
      </c>
      <c r="K2103" s="5">
        <v>50</v>
      </c>
      <c r="L2103" t="str">
        <f>Table_DataFromNL[[#This Row],[PROFILECODE]]&amp;"-"&amp;Table_DataFromNL[[#This Row],[RULENAME]]</f>
        <v>CP228-New Donor 8th Visit-Bonus</v>
      </c>
      <c r="M2103" t="str">
        <f t="shared" si="261"/>
        <v>CP228-NEW DONOR -8th</v>
      </c>
      <c r="N2103" t="e">
        <f t="shared" si="262"/>
        <v>#N/A</v>
      </c>
    </row>
    <row r="2104" spans="1:14" hidden="1" x14ac:dyDescent="0.45">
      <c r="A2104" t="str">
        <f t="shared" si="263"/>
        <v>CP228-Vaccinia - 1st Donation</v>
      </c>
      <c r="B2104" t="s">
        <v>101</v>
      </c>
      <c r="C2104" t="str">
        <f t="shared" si="256"/>
        <v>Laredo</v>
      </c>
      <c r="D2104" t="str">
        <f t="shared" si="257"/>
        <v>Y</v>
      </c>
      <c r="E2104" t="s">
        <v>1165</v>
      </c>
      <c r="F2104" t="str">
        <f t="shared" si="258"/>
        <v>Vaccinia - 1st Donation</v>
      </c>
      <c r="G2104" t="str">
        <f t="shared" si="259"/>
        <v>Specialty</v>
      </c>
      <c r="H2104" t="s">
        <v>957</v>
      </c>
      <c r="I2104">
        <f t="shared" si="260"/>
        <v>0</v>
      </c>
      <c r="J2104" t="s">
        <v>1054</v>
      </c>
      <c r="K2104" s="5">
        <v>150</v>
      </c>
      <c r="L2104" t="str">
        <f>Table_DataFromNL[[#This Row],[PROFILECODE]]&amp;"-"&amp;Table_DataFromNL[[#This Row],[RULENAME]]</f>
        <v>CP228-Vaccinia - 1st Donation</v>
      </c>
      <c r="M2104" t="str">
        <f t="shared" si="261"/>
        <v>CP228-Vaccinia - 1st Donation</v>
      </c>
      <c r="N2104" t="str">
        <f t="shared" si="262"/>
        <v>CP228-Vaccinia - 1st Donation</v>
      </c>
    </row>
    <row r="2105" spans="1:14" hidden="1" x14ac:dyDescent="0.45">
      <c r="A2105" t="str">
        <f t="shared" si="263"/>
        <v>CP228-Vaccinia - 2nd Donation</v>
      </c>
      <c r="B2105" t="s">
        <v>101</v>
      </c>
      <c r="C2105" t="str">
        <f t="shared" si="256"/>
        <v>Laredo</v>
      </c>
      <c r="D2105" t="str">
        <f t="shared" si="257"/>
        <v>Y</v>
      </c>
      <c r="E2105" t="s">
        <v>1165</v>
      </c>
      <c r="F2105" t="str">
        <f t="shared" si="258"/>
        <v>Vaccinia - 2nd Donation</v>
      </c>
      <c r="G2105" t="str">
        <f t="shared" si="259"/>
        <v>Specialty</v>
      </c>
      <c r="H2105" t="s">
        <v>958</v>
      </c>
      <c r="I2105">
        <f t="shared" si="260"/>
        <v>0</v>
      </c>
      <c r="J2105" t="s">
        <v>1054</v>
      </c>
      <c r="K2105" s="5">
        <v>250</v>
      </c>
      <c r="L2105" t="str">
        <f>Table_DataFromNL[[#This Row],[PROFILECODE]]&amp;"-"&amp;Table_DataFromNL[[#This Row],[RULENAME]]</f>
        <v>CP228-Vaccinia - 2nd Donation</v>
      </c>
      <c r="M2105" t="str">
        <f t="shared" si="261"/>
        <v>CP228-Vaccinia - 2nd Donation</v>
      </c>
      <c r="N2105" t="str">
        <f t="shared" si="262"/>
        <v>CP228-Vaccinia - 2nd Donation</v>
      </c>
    </row>
    <row r="2106" spans="1:14" hidden="1" x14ac:dyDescent="0.45">
      <c r="A2106" t="str">
        <f t="shared" si="263"/>
        <v>CP228-Vaccinia - 3rd Donation</v>
      </c>
      <c r="B2106" t="s">
        <v>101</v>
      </c>
      <c r="C2106" t="str">
        <f t="shared" si="256"/>
        <v>Laredo</v>
      </c>
      <c r="D2106" t="str">
        <f t="shared" si="257"/>
        <v>Y</v>
      </c>
      <c r="E2106" t="s">
        <v>1165</v>
      </c>
      <c r="F2106" t="str">
        <f t="shared" si="258"/>
        <v>Vaccinia - 3rd Donation</v>
      </c>
      <c r="G2106" t="str">
        <f t="shared" si="259"/>
        <v>Specialty</v>
      </c>
      <c r="H2106" t="s">
        <v>959</v>
      </c>
      <c r="I2106">
        <f t="shared" si="260"/>
        <v>0</v>
      </c>
      <c r="J2106" t="s">
        <v>1054</v>
      </c>
      <c r="K2106" s="5">
        <v>300</v>
      </c>
      <c r="L2106" t="str">
        <f>Table_DataFromNL[[#This Row],[PROFILECODE]]&amp;"-"&amp;Table_DataFromNL[[#This Row],[RULENAME]]</f>
        <v>CP228-Vaccinia - 3rd Donation</v>
      </c>
      <c r="M2106" t="str">
        <f t="shared" si="261"/>
        <v>CP228-Vaccinia - 3rd Donation</v>
      </c>
      <c r="N2106" t="str">
        <f t="shared" si="262"/>
        <v>CP228-Vaccinia - 3rd Donation</v>
      </c>
    </row>
    <row r="2107" spans="1:14" hidden="1" x14ac:dyDescent="0.45">
      <c r="A2107" t="str">
        <f t="shared" si="263"/>
        <v>CP228-Vaccinia - 4th Donation</v>
      </c>
      <c r="B2107" t="s">
        <v>101</v>
      </c>
      <c r="C2107" t="str">
        <f t="shared" si="256"/>
        <v>Laredo</v>
      </c>
      <c r="D2107" t="str">
        <f t="shared" si="257"/>
        <v>Y</v>
      </c>
      <c r="E2107" t="s">
        <v>1165</v>
      </c>
      <c r="F2107" t="str">
        <f t="shared" si="258"/>
        <v>Vaccinia - 4th Donation</v>
      </c>
      <c r="G2107" t="str">
        <f t="shared" si="259"/>
        <v>Specialty</v>
      </c>
      <c r="H2107" t="s">
        <v>960</v>
      </c>
      <c r="I2107">
        <f t="shared" si="260"/>
        <v>0</v>
      </c>
      <c r="J2107" t="s">
        <v>1054</v>
      </c>
      <c r="K2107" s="5">
        <v>300</v>
      </c>
      <c r="L2107" t="str">
        <f>Table_DataFromNL[[#This Row],[PROFILECODE]]&amp;"-"&amp;Table_DataFromNL[[#This Row],[RULENAME]]</f>
        <v>CP228-Vaccinia - 4th Donation</v>
      </c>
      <c r="M2107" t="str">
        <f t="shared" si="261"/>
        <v>CP228-Vaccinia - 4th Donation</v>
      </c>
      <c r="N2107" t="str">
        <f t="shared" si="262"/>
        <v>CP228-Vaccinia - 4th Donation</v>
      </c>
    </row>
    <row r="2108" spans="1:14" hidden="1" x14ac:dyDescent="0.45">
      <c r="A2108" t="str">
        <f t="shared" si="263"/>
        <v>CP228-1B_KEDLeague_Promo_5USD</v>
      </c>
      <c r="B2108" t="s">
        <v>101</v>
      </c>
      <c r="C2108" t="str">
        <f t="shared" si="256"/>
        <v>Laredo</v>
      </c>
      <c r="D2108" t="str">
        <f t="shared" si="257"/>
        <v>Y</v>
      </c>
      <c r="E2108" t="s">
        <v>1165</v>
      </c>
      <c r="F2108" t="str">
        <f t="shared" si="258"/>
        <v>1B_KEDLeague_Promo_5USD</v>
      </c>
      <c r="G2108">
        <f t="shared" si="259"/>
        <v>0</v>
      </c>
      <c r="H2108" t="s">
        <v>1073</v>
      </c>
      <c r="I2108">
        <f t="shared" si="260"/>
        <v>0</v>
      </c>
      <c r="J2108" t="s">
        <v>1074</v>
      </c>
      <c r="K2108" s="5">
        <v>5</v>
      </c>
      <c r="L2108" t="str">
        <f>Table_DataFromNL[[#This Row],[PROFILECODE]]&amp;"-"&amp;Table_DataFromNL[[#This Row],[RULENAME]]</f>
        <v>CP228-1B_KEDLeague_Promo_5USD</v>
      </c>
      <c r="M2108" t="e">
        <f t="shared" si="261"/>
        <v>#N/A</v>
      </c>
      <c r="N2108" t="e">
        <f t="shared" si="262"/>
        <v>#N/A</v>
      </c>
    </row>
    <row r="2109" spans="1:14" hidden="1" x14ac:dyDescent="0.45">
      <c r="A2109" t="str">
        <f t="shared" si="263"/>
        <v>CP228-CALL_10</v>
      </c>
      <c r="B2109" t="s">
        <v>101</v>
      </c>
      <c r="C2109" t="str">
        <f t="shared" si="256"/>
        <v>Laredo</v>
      </c>
      <c r="D2109" t="str">
        <f t="shared" si="257"/>
        <v>Y</v>
      </c>
      <c r="E2109" t="s">
        <v>1165</v>
      </c>
      <c r="F2109" t="str">
        <f t="shared" si="258"/>
        <v>CALL_10</v>
      </c>
      <c r="G2109">
        <f t="shared" si="259"/>
        <v>0</v>
      </c>
      <c r="H2109" t="s">
        <v>1075</v>
      </c>
      <c r="I2109">
        <f t="shared" si="260"/>
        <v>0</v>
      </c>
      <c r="J2109" t="s">
        <v>1074</v>
      </c>
      <c r="K2109" s="5">
        <v>10</v>
      </c>
      <c r="L2109" t="str">
        <f>Table_DataFromNL[[#This Row],[PROFILECODE]]&amp;"-"&amp;Table_DataFromNL[[#This Row],[RULENAME]]</f>
        <v>CP228-CALL_10</v>
      </c>
      <c r="M2109" t="e">
        <f t="shared" si="261"/>
        <v>#N/A</v>
      </c>
      <c r="N2109" t="e">
        <f t="shared" si="262"/>
        <v>#N/A</v>
      </c>
    </row>
    <row r="2110" spans="1:14" hidden="1" x14ac:dyDescent="0.45">
      <c r="A2110" t="str">
        <f t="shared" si="263"/>
        <v>CP228-CALL_15</v>
      </c>
      <c r="B2110" t="s">
        <v>101</v>
      </c>
      <c r="C2110" t="str">
        <f t="shared" si="256"/>
        <v>Laredo</v>
      </c>
      <c r="D2110" t="str">
        <f t="shared" si="257"/>
        <v>Y</v>
      </c>
      <c r="E2110" t="s">
        <v>1165</v>
      </c>
      <c r="F2110" t="str">
        <f t="shared" si="258"/>
        <v>CALL_15</v>
      </c>
      <c r="G2110">
        <f t="shared" si="259"/>
        <v>0</v>
      </c>
      <c r="H2110" t="s">
        <v>1076</v>
      </c>
      <c r="I2110">
        <f t="shared" si="260"/>
        <v>0</v>
      </c>
      <c r="J2110" t="s">
        <v>1074</v>
      </c>
      <c r="K2110" s="5">
        <v>15</v>
      </c>
      <c r="L2110" t="str">
        <f>Table_DataFromNL[[#This Row],[PROFILECODE]]&amp;"-"&amp;Table_DataFromNL[[#This Row],[RULENAME]]</f>
        <v>CP228-CALL_15</v>
      </c>
      <c r="M2110" t="e">
        <f t="shared" si="261"/>
        <v>#N/A</v>
      </c>
      <c r="N2110" t="e">
        <f t="shared" si="262"/>
        <v>#N/A</v>
      </c>
    </row>
    <row r="2111" spans="1:14" hidden="1" x14ac:dyDescent="0.45">
      <c r="A2111" t="str">
        <f t="shared" si="263"/>
        <v>CP228-CALL_25</v>
      </c>
      <c r="B2111" t="s">
        <v>101</v>
      </c>
      <c r="C2111" t="str">
        <f t="shared" si="256"/>
        <v>Laredo</v>
      </c>
      <c r="D2111" t="str">
        <f t="shared" si="257"/>
        <v>Y</v>
      </c>
      <c r="E2111" t="s">
        <v>1165</v>
      </c>
      <c r="F2111" t="str">
        <f t="shared" si="258"/>
        <v>CALL_25</v>
      </c>
      <c r="G2111">
        <f t="shared" si="259"/>
        <v>0</v>
      </c>
      <c r="H2111" t="s">
        <v>1077</v>
      </c>
      <c r="I2111">
        <f t="shared" si="260"/>
        <v>0</v>
      </c>
      <c r="J2111" t="s">
        <v>1074</v>
      </c>
      <c r="K2111" s="5">
        <v>25</v>
      </c>
      <c r="L2111" t="str">
        <f>Table_DataFromNL[[#This Row],[PROFILECODE]]&amp;"-"&amp;Table_DataFromNL[[#This Row],[RULENAME]]</f>
        <v>CP228-CALL_25</v>
      </c>
      <c r="M2111" t="e">
        <f t="shared" si="261"/>
        <v>#N/A</v>
      </c>
      <c r="N2111" t="e">
        <f t="shared" si="262"/>
        <v>#N/A</v>
      </c>
    </row>
    <row r="2112" spans="1:14" hidden="1" x14ac:dyDescent="0.45">
      <c r="A2112" t="str">
        <f t="shared" si="263"/>
        <v>CP228-CALL_5</v>
      </c>
      <c r="B2112" t="s">
        <v>101</v>
      </c>
      <c r="C2112" t="str">
        <f t="shared" si="256"/>
        <v>Laredo</v>
      </c>
      <c r="D2112" t="str">
        <f t="shared" si="257"/>
        <v>Y</v>
      </c>
      <c r="E2112" t="s">
        <v>1165</v>
      </c>
      <c r="F2112" t="str">
        <f t="shared" si="258"/>
        <v>CALL_5</v>
      </c>
      <c r="G2112">
        <f t="shared" si="259"/>
        <v>0</v>
      </c>
      <c r="H2112" t="s">
        <v>1078</v>
      </c>
      <c r="I2112">
        <f t="shared" si="260"/>
        <v>0</v>
      </c>
      <c r="J2112" t="s">
        <v>1074</v>
      </c>
      <c r="K2112" s="5">
        <v>5</v>
      </c>
      <c r="L2112" t="str">
        <f>Table_DataFromNL[[#This Row],[PROFILECODE]]&amp;"-"&amp;Table_DataFromNL[[#This Row],[RULENAME]]</f>
        <v>CP228-CALL_5</v>
      </c>
      <c r="M2112" t="e">
        <f t="shared" si="261"/>
        <v>#N/A</v>
      </c>
      <c r="N2112" t="e">
        <f t="shared" si="262"/>
        <v>#N/A</v>
      </c>
    </row>
    <row r="2113" spans="1:14" hidden="1" x14ac:dyDescent="0.45">
      <c r="A2113" t="str">
        <f t="shared" si="263"/>
        <v>CP228-Community</v>
      </c>
      <c r="B2113" t="s">
        <v>101</v>
      </c>
      <c r="C2113" t="str">
        <f t="shared" si="256"/>
        <v>Laredo</v>
      </c>
      <c r="D2113" t="str">
        <f t="shared" si="257"/>
        <v>Y</v>
      </c>
      <c r="E2113" t="s">
        <v>1165</v>
      </c>
      <c r="F2113" t="str">
        <f t="shared" si="258"/>
        <v>Community</v>
      </c>
      <c r="G2113">
        <f t="shared" si="259"/>
        <v>0</v>
      </c>
      <c r="H2113" t="s">
        <v>1080</v>
      </c>
      <c r="I2113">
        <f t="shared" si="260"/>
        <v>0</v>
      </c>
      <c r="J2113" t="s">
        <v>1074</v>
      </c>
      <c r="K2113" s="5">
        <v>5</v>
      </c>
      <c r="L2113" t="str">
        <f>Table_DataFromNL[[#This Row],[PROFILECODE]]&amp;"-"&amp;Table_DataFromNL[[#This Row],[RULENAME]]</f>
        <v>CP228-Community</v>
      </c>
      <c r="M2113" t="e">
        <f t="shared" si="261"/>
        <v>#N/A</v>
      </c>
      <c r="N2113" t="e">
        <f t="shared" si="262"/>
        <v>#N/A</v>
      </c>
    </row>
    <row r="2114" spans="1:14" hidden="1" x14ac:dyDescent="0.45">
      <c r="A2114" t="str">
        <f t="shared" si="263"/>
        <v>CP228-EMPLOYEE_BONUS_8MONTH_80USD</v>
      </c>
      <c r="B2114" t="s">
        <v>101</v>
      </c>
      <c r="C2114" t="str">
        <f t="shared" ref="C2114:C2177" si="264">VLOOKUP(B2114,CenterLU,2,FALSE)</f>
        <v>Laredo</v>
      </c>
      <c r="D2114" t="str">
        <f t="shared" ref="D2114:D2177" si="265">VLOOKUP(B2114,CenterLU,3,FALSE)</f>
        <v>Y</v>
      </c>
      <c r="E2114" t="s">
        <v>1165</v>
      </c>
      <c r="F2114" t="str">
        <f t="shared" ref="F2114:F2177" si="266">IF(VLOOKUP(H2114,RULENAMELU,3,FALSE)=0,H2114,VLOOKUP(H2114,RULENAMELU,3,FALSE))</f>
        <v>EMPLOYEE_BONUS_8MONTH_80USD</v>
      </c>
      <c r="G2114">
        <f t="shared" ref="G2114:G2177" si="267">VLOOKUP(H2114,RULENAMELU,4,FALSE)</f>
        <v>0</v>
      </c>
      <c r="H2114" t="s">
        <v>1084</v>
      </c>
      <c r="I2114">
        <f t="shared" ref="I2114:I2177" si="268">VLOOKUP(H2114,RULENAMELU,5,FALSE)</f>
        <v>0</v>
      </c>
      <c r="J2114" t="s">
        <v>1074</v>
      </c>
      <c r="K2114" s="5">
        <v>80</v>
      </c>
      <c r="L2114" t="str">
        <f>Table_DataFromNL[[#This Row],[PROFILECODE]]&amp;"-"&amp;Table_DataFromNL[[#This Row],[RULENAME]]</f>
        <v>CP228-EMPLOYEE_BONUS_8MONTH_80USD</v>
      </c>
      <c r="M2114" t="e">
        <f t="shared" ref="M2114:M2177" si="269">IFERROR(VLOOKUP(A2114,PaychangesLU,1,FALSE),VLOOKUP(A2114,SpecialtyCheckLU,1,FALSE))</f>
        <v>#N/A</v>
      </c>
      <c r="N2114" t="e">
        <f t="shared" ref="N2114:N2177" si="270">VLOOKUP(A2114,SpecialtyCheckLU,1,FALSE)</f>
        <v>#N/A</v>
      </c>
    </row>
    <row r="2115" spans="1:14" hidden="1" x14ac:dyDescent="0.45">
      <c r="A2115" t="str">
        <f t="shared" ref="A2115:A2178" si="271">B2115&amp;"-"&amp;F2115</f>
        <v>CP228-HANGER_RECRUIT_5USD_once</v>
      </c>
      <c r="B2115" t="s">
        <v>101</v>
      </c>
      <c r="C2115" t="str">
        <f t="shared" si="264"/>
        <v>Laredo</v>
      </c>
      <c r="D2115" t="str">
        <f t="shared" si="265"/>
        <v>Y</v>
      </c>
      <c r="E2115" t="s">
        <v>1165</v>
      </c>
      <c r="F2115" t="str">
        <f t="shared" si="266"/>
        <v>HANGER_RECRUIT_5USD_once</v>
      </c>
      <c r="G2115">
        <f t="shared" si="267"/>
        <v>0</v>
      </c>
      <c r="H2115" t="s">
        <v>1085</v>
      </c>
      <c r="I2115">
        <f t="shared" si="268"/>
        <v>0</v>
      </c>
      <c r="J2115" t="s">
        <v>1074</v>
      </c>
      <c r="K2115" s="5">
        <v>5</v>
      </c>
      <c r="L2115" t="str">
        <f>Table_DataFromNL[[#This Row],[PROFILECODE]]&amp;"-"&amp;Table_DataFromNL[[#This Row],[RULENAME]]</f>
        <v>CP228-HANGER_RECRUIT_5USD_once</v>
      </c>
      <c r="M2115" t="e">
        <f t="shared" si="269"/>
        <v>#N/A</v>
      </c>
      <c r="N2115" t="e">
        <f t="shared" si="270"/>
        <v>#N/A</v>
      </c>
    </row>
    <row r="2116" spans="1:14" hidden="1" x14ac:dyDescent="0.45">
      <c r="A2116" t="str">
        <f t="shared" si="271"/>
        <v>CP228-Immunization Boost Payment</v>
      </c>
      <c r="B2116" t="s">
        <v>101</v>
      </c>
      <c r="C2116" t="str">
        <f t="shared" si="264"/>
        <v>Laredo</v>
      </c>
      <c r="D2116" t="str">
        <f t="shared" si="265"/>
        <v>Y</v>
      </c>
      <c r="E2116" t="s">
        <v>1165</v>
      </c>
      <c r="F2116" t="str">
        <f t="shared" si="266"/>
        <v>Immunization Boost Payment</v>
      </c>
      <c r="G2116">
        <f t="shared" si="267"/>
        <v>0</v>
      </c>
      <c r="H2116" t="s">
        <v>1086</v>
      </c>
      <c r="I2116">
        <f t="shared" si="268"/>
        <v>0</v>
      </c>
      <c r="J2116" t="s">
        <v>1074</v>
      </c>
      <c r="K2116" s="5">
        <v>50</v>
      </c>
      <c r="L2116" t="str">
        <f>Table_DataFromNL[[#This Row],[PROFILECODE]]&amp;"-"&amp;Table_DataFromNL[[#This Row],[RULENAME]]</f>
        <v>CP228-Immunization Boost Payment</v>
      </c>
      <c r="M2116" t="e">
        <f t="shared" si="269"/>
        <v>#N/A</v>
      </c>
      <c r="N2116" t="e">
        <f t="shared" si="270"/>
        <v>#N/A</v>
      </c>
    </row>
    <row r="2117" spans="1:14" hidden="1" x14ac:dyDescent="0.45">
      <c r="A2117" t="str">
        <f t="shared" si="271"/>
        <v>CP228-Immunization Series Payment</v>
      </c>
      <c r="B2117" t="s">
        <v>101</v>
      </c>
      <c r="C2117" t="str">
        <f t="shared" si="264"/>
        <v>Laredo</v>
      </c>
      <c r="D2117" t="str">
        <f t="shared" si="265"/>
        <v>Y</v>
      </c>
      <c r="E2117" t="s">
        <v>1165</v>
      </c>
      <c r="F2117" t="str">
        <f t="shared" si="266"/>
        <v>Immunization Series Payment</v>
      </c>
      <c r="G2117">
        <f t="shared" si="267"/>
        <v>0</v>
      </c>
      <c r="H2117" t="s">
        <v>1087</v>
      </c>
      <c r="I2117">
        <f t="shared" si="268"/>
        <v>0</v>
      </c>
      <c r="J2117" t="s">
        <v>1074</v>
      </c>
      <c r="K2117" s="5">
        <v>100</v>
      </c>
      <c r="L2117" t="str">
        <f>Table_DataFromNL[[#This Row],[PROFILECODE]]&amp;"-"&amp;Table_DataFromNL[[#This Row],[RULENAME]]</f>
        <v>CP228-Immunization Series Payment</v>
      </c>
      <c r="M2117" t="e">
        <f t="shared" si="269"/>
        <v>#N/A</v>
      </c>
      <c r="N2117" t="e">
        <f t="shared" si="270"/>
        <v>#N/A</v>
      </c>
    </row>
    <row r="2118" spans="1:14" hidden="1" x14ac:dyDescent="0.45">
      <c r="A2118" t="str">
        <f t="shared" si="271"/>
        <v>CP228-Inconv Fee $20-$50-Comment Req'd</v>
      </c>
      <c r="B2118" t="s">
        <v>101</v>
      </c>
      <c r="C2118" t="str">
        <f t="shared" si="264"/>
        <v>Laredo</v>
      </c>
      <c r="D2118" t="str">
        <f t="shared" si="265"/>
        <v>Y</v>
      </c>
      <c r="E2118" t="s">
        <v>1165</v>
      </c>
      <c r="F2118" t="str">
        <f t="shared" si="266"/>
        <v>Inconv Fee $20-$50-Comment Req'd</v>
      </c>
      <c r="G2118">
        <f t="shared" si="267"/>
        <v>0</v>
      </c>
      <c r="H2118" t="s">
        <v>1088</v>
      </c>
      <c r="I2118">
        <f t="shared" si="268"/>
        <v>0</v>
      </c>
      <c r="J2118" t="s">
        <v>1074</v>
      </c>
      <c r="K2118" s="5">
        <v>50</v>
      </c>
      <c r="L2118" t="str">
        <f>Table_DataFromNL[[#This Row],[PROFILECODE]]&amp;"-"&amp;Table_DataFromNL[[#This Row],[RULENAME]]</f>
        <v>CP228-Inconv Fee $20-$50-Comment Req'd</v>
      </c>
      <c r="M2118" t="e">
        <f t="shared" si="269"/>
        <v>#N/A</v>
      </c>
      <c r="N2118" t="e">
        <f t="shared" si="270"/>
        <v>#N/A</v>
      </c>
    </row>
    <row r="2119" spans="1:14" hidden="1" x14ac:dyDescent="0.45">
      <c r="A2119" t="str">
        <f t="shared" si="271"/>
        <v>CP228-Inconv Fee $5-$20-Comment Req'd</v>
      </c>
      <c r="B2119" t="s">
        <v>101</v>
      </c>
      <c r="C2119" t="str">
        <f t="shared" si="264"/>
        <v>Laredo</v>
      </c>
      <c r="D2119" t="str">
        <f t="shared" si="265"/>
        <v>Y</v>
      </c>
      <c r="E2119" t="s">
        <v>1165</v>
      </c>
      <c r="F2119" t="str">
        <f t="shared" si="266"/>
        <v>Inconv Fee $5-$20-Comment Req'd</v>
      </c>
      <c r="G2119">
        <f t="shared" si="267"/>
        <v>0</v>
      </c>
      <c r="H2119" t="s">
        <v>1089</v>
      </c>
      <c r="I2119">
        <f t="shared" si="268"/>
        <v>0</v>
      </c>
      <c r="J2119" t="s">
        <v>1074</v>
      </c>
      <c r="K2119" s="5">
        <v>20</v>
      </c>
      <c r="L2119" t="str">
        <f>Table_DataFromNL[[#This Row],[PROFILECODE]]&amp;"-"&amp;Table_DataFromNL[[#This Row],[RULENAME]]</f>
        <v>CP228-Inconv Fee $5-$20-Comment Req'd</v>
      </c>
      <c r="M2119" t="e">
        <f t="shared" si="269"/>
        <v>#N/A</v>
      </c>
      <c r="N2119" t="e">
        <f t="shared" si="270"/>
        <v>#N/A</v>
      </c>
    </row>
    <row r="2120" spans="1:14" hidden="1" x14ac:dyDescent="0.45">
      <c r="A2120" t="str">
        <f t="shared" si="271"/>
        <v>CP228-Inconv Fee$50-$100-Comment Req'd</v>
      </c>
      <c r="B2120" t="s">
        <v>101</v>
      </c>
      <c r="C2120" t="str">
        <f t="shared" si="264"/>
        <v>Laredo</v>
      </c>
      <c r="D2120" t="str">
        <f t="shared" si="265"/>
        <v>Y</v>
      </c>
      <c r="E2120" t="s">
        <v>1165</v>
      </c>
      <c r="F2120" t="str">
        <f t="shared" si="266"/>
        <v>Inconv Fee$50-$100-Comment Req'd</v>
      </c>
      <c r="G2120">
        <f t="shared" si="267"/>
        <v>0</v>
      </c>
      <c r="H2120" t="s">
        <v>1090</v>
      </c>
      <c r="I2120">
        <f t="shared" si="268"/>
        <v>0</v>
      </c>
      <c r="J2120" t="s">
        <v>1074</v>
      </c>
      <c r="K2120" s="5">
        <v>100</v>
      </c>
      <c r="L2120" t="str">
        <f>Table_DataFromNL[[#This Row],[PROFILECODE]]&amp;"-"&amp;Table_DataFromNL[[#This Row],[RULENAME]]</f>
        <v>CP228-Inconv Fee$50-$100-Comment Req'd</v>
      </c>
      <c r="M2120" t="e">
        <f t="shared" si="269"/>
        <v>#N/A</v>
      </c>
      <c r="N2120" t="e">
        <f t="shared" si="270"/>
        <v>#N/A</v>
      </c>
    </row>
    <row r="2121" spans="1:14" hidden="1" x14ac:dyDescent="0.45">
      <c r="A2121" t="str">
        <f t="shared" si="271"/>
        <v>CP228-NSP_ LAPSEDONOR_50_Twice</v>
      </c>
      <c r="B2121" t="s">
        <v>101</v>
      </c>
      <c r="C2121" t="str">
        <f t="shared" si="264"/>
        <v>Laredo</v>
      </c>
      <c r="D2121" t="str">
        <f t="shared" si="265"/>
        <v>Y</v>
      </c>
      <c r="E2121" t="s">
        <v>1165</v>
      </c>
      <c r="F2121" t="str">
        <f t="shared" si="266"/>
        <v>NSP_ LAPSEDONOR_50_Twice</v>
      </c>
      <c r="G2121">
        <f t="shared" si="267"/>
        <v>0</v>
      </c>
      <c r="H2121" t="s">
        <v>1091</v>
      </c>
      <c r="I2121">
        <f t="shared" si="268"/>
        <v>0</v>
      </c>
      <c r="J2121" t="s">
        <v>1074</v>
      </c>
      <c r="K2121" s="5">
        <v>50</v>
      </c>
      <c r="L2121" t="str">
        <f>Table_DataFromNL[[#This Row],[PROFILECODE]]&amp;"-"&amp;Table_DataFromNL[[#This Row],[RULENAME]]</f>
        <v>CP228-NSP_ LAPSEDONOR_50_Twice</v>
      </c>
      <c r="M2121" t="e">
        <f t="shared" si="269"/>
        <v>#N/A</v>
      </c>
      <c r="N2121" t="e">
        <f t="shared" si="270"/>
        <v>#N/A</v>
      </c>
    </row>
    <row r="2122" spans="1:14" hidden="1" x14ac:dyDescent="0.45">
      <c r="A2122" t="str">
        <f t="shared" si="271"/>
        <v>CP228-NSP_LD_25_2X</v>
      </c>
      <c r="B2122" t="s">
        <v>101</v>
      </c>
      <c r="C2122" t="str">
        <f t="shared" si="264"/>
        <v>Laredo</v>
      </c>
      <c r="D2122" t="str">
        <f t="shared" si="265"/>
        <v>Y</v>
      </c>
      <c r="E2122" t="s">
        <v>1165</v>
      </c>
      <c r="F2122" t="str">
        <f t="shared" si="266"/>
        <v>NSP_LD_25_2X</v>
      </c>
      <c r="G2122">
        <f t="shared" si="267"/>
        <v>0</v>
      </c>
      <c r="H2122" t="s">
        <v>1092</v>
      </c>
      <c r="I2122">
        <f t="shared" si="268"/>
        <v>0</v>
      </c>
      <c r="J2122" t="s">
        <v>1074</v>
      </c>
      <c r="K2122" s="5">
        <v>25</v>
      </c>
      <c r="L2122" t="str">
        <f>Table_DataFromNL[[#This Row],[PROFILECODE]]&amp;"-"&amp;Table_DataFromNL[[#This Row],[RULENAME]]</f>
        <v>CP228-NSP_LD_25_2X</v>
      </c>
      <c r="M2122" t="e">
        <f t="shared" si="269"/>
        <v>#N/A</v>
      </c>
      <c r="N2122" t="e">
        <f t="shared" si="270"/>
        <v>#N/A</v>
      </c>
    </row>
    <row r="2123" spans="1:14" hidden="1" x14ac:dyDescent="0.45">
      <c r="A2123" t="str">
        <f t="shared" si="271"/>
        <v>CP228-NSP_LD_50_1X</v>
      </c>
      <c r="B2123" t="s">
        <v>101</v>
      </c>
      <c r="C2123" t="str">
        <f t="shared" si="264"/>
        <v>Laredo</v>
      </c>
      <c r="D2123" t="str">
        <f t="shared" si="265"/>
        <v>Y</v>
      </c>
      <c r="E2123" t="s">
        <v>1165</v>
      </c>
      <c r="F2123" t="str">
        <f t="shared" si="266"/>
        <v>NSP_LD_50_1X</v>
      </c>
      <c r="G2123">
        <f t="shared" si="267"/>
        <v>0</v>
      </c>
      <c r="H2123" t="s">
        <v>1093</v>
      </c>
      <c r="I2123">
        <f t="shared" si="268"/>
        <v>0</v>
      </c>
      <c r="J2123" t="s">
        <v>1074</v>
      </c>
      <c r="K2123" s="5">
        <v>50</v>
      </c>
      <c r="L2123" t="str">
        <f>Table_DataFromNL[[#This Row],[PROFILECODE]]&amp;"-"&amp;Table_DataFromNL[[#This Row],[RULENAME]]</f>
        <v>CP228-NSP_LD_50_1X</v>
      </c>
      <c r="M2123" t="e">
        <f t="shared" si="269"/>
        <v>#N/A</v>
      </c>
      <c r="N2123" t="e">
        <f t="shared" si="270"/>
        <v>#N/A</v>
      </c>
    </row>
    <row r="2124" spans="1:14" hidden="1" x14ac:dyDescent="0.45">
      <c r="A2124" t="str">
        <f t="shared" si="271"/>
        <v>CP228-NSP_ORPHAN_100_once</v>
      </c>
      <c r="B2124" t="s">
        <v>101</v>
      </c>
      <c r="C2124" t="str">
        <f t="shared" si="264"/>
        <v>Laredo</v>
      </c>
      <c r="D2124" t="str">
        <f t="shared" si="265"/>
        <v>Y</v>
      </c>
      <c r="E2124" t="s">
        <v>1165</v>
      </c>
      <c r="F2124" t="str">
        <f t="shared" si="266"/>
        <v>NSP_ORPHAN_100_once</v>
      </c>
      <c r="G2124">
        <f t="shared" si="267"/>
        <v>0</v>
      </c>
      <c r="H2124" t="s">
        <v>1094</v>
      </c>
      <c r="I2124">
        <f t="shared" si="268"/>
        <v>0</v>
      </c>
      <c r="J2124" t="s">
        <v>1074</v>
      </c>
      <c r="K2124" s="5">
        <v>100</v>
      </c>
      <c r="L2124" t="str">
        <f>Table_DataFromNL[[#This Row],[PROFILECODE]]&amp;"-"&amp;Table_DataFromNL[[#This Row],[RULENAME]]</f>
        <v>CP228-NSP_ORPHAN_100_once</v>
      </c>
      <c r="M2124" t="e">
        <f t="shared" si="269"/>
        <v>#N/A</v>
      </c>
      <c r="N2124" t="e">
        <f t="shared" si="270"/>
        <v>#N/A</v>
      </c>
    </row>
    <row r="2125" spans="1:14" hidden="1" x14ac:dyDescent="0.45">
      <c r="A2125" t="str">
        <f t="shared" si="271"/>
        <v>CP228-RSV WEEKLY BONUS 10</v>
      </c>
      <c r="B2125" t="s">
        <v>101</v>
      </c>
      <c r="C2125" t="str">
        <f t="shared" si="264"/>
        <v>Laredo</v>
      </c>
      <c r="D2125" t="str">
        <f t="shared" si="265"/>
        <v>Y</v>
      </c>
      <c r="E2125" t="s">
        <v>1165</v>
      </c>
      <c r="F2125" t="str">
        <f t="shared" si="266"/>
        <v>RSV WEEKLY BONUS 10</v>
      </c>
      <c r="G2125">
        <f t="shared" si="267"/>
        <v>0</v>
      </c>
      <c r="H2125" t="s">
        <v>1095</v>
      </c>
      <c r="I2125">
        <f t="shared" si="268"/>
        <v>0</v>
      </c>
      <c r="J2125" t="s">
        <v>1074</v>
      </c>
      <c r="K2125" s="5">
        <v>10</v>
      </c>
      <c r="L2125" t="str">
        <f>Table_DataFromNL[[#This Row],[PROFILECODE]]&amp;"-"&amp;Table_DataFromNL[[#This Row],[RULENAME]]</f>
        <v>CP228-RSV WEEKLY BONUS 10</v>
      </c>
      <c r="M2125" t="e">
        <f t="shared" si="269"/>
        <v>#N/A</v>
      </c>
      <c r="N2125" t="e">
        <f t="shared" si="270"/>
        <v>#N/A</v>
      </c>
    </row>
    <row r="2126" spans="1:14" hidden="1" x14ac:dyDescent="0.45">
      <c r="A2126" t="str">
        <f t="shared" si="271"/>
        <v>CP228-Referral - Vaccinia</v>
      </c>
      <c r="B2126" t="s">
        <v>101</v>
      </c>
      <c r="C2126" t="str">
        <f t="shared" si="264"/>
        <v>Laredo</v>
      </c>
      <c r="D2126" t="str">
        <f t="shared" si="265"/>
        <v>Y</v>
      </c>
      <c r="E2126" t="s">
        <v>1165</v>
      </c>
      <c r="F2126" t="str">
        <f t="shared" si="266"/>
        <v>Referral - Vaccinia</v>
      </c>
      <c r="G2126">
        <f t="shared" si="267"/>
        <v>0</v>
      </c>
      <c r="H2126" t="s">
        <v>1135</v>
      </c>
      <c r="I2126">
        <f t="shared" si="268"/>
        <v>0</v>
      </c>
      <c r="J2126" t="s">
        <v>1074</v>
      </c>
      <c r="K2126" s="5">
        <v>250</v>
      </c>
      <c r="L2126" t="str">
        <f>Table_DataFromNL[[#This Row],[PROFILECODE]]&amp;"-"&amp;Table_DataFromNL[[#This Row],[RULENAME]]</f>
        <v>CP228-Referral - Vaccinia</v>
      </c>
      <c r="M2126" t="e">
        <f t="shared" si="269"/>
        <v>#N/A</v>
      </c>
      <c r="N2126" t="e">
        <f t="shared" si="270"/>
        <v>#N/A</v>
      </c>
    </row>
    <row r="2127" spans="1:14" hidden="1" x14ac:dyDescent="0.45">
      <c r="A2127" t="str">
        <f t="shared" si="271"/>
        <v>CP228-Restick</v>
      </c>
      <c r="B2127" t="s">
        <v>101</v>
      </c>
      <c r="C2127" t="str">
        <f t="shared" si="264"/>
        <v>Laredo</v>
      </c>
      <c r="D2127" t="str">
        <f t="shared" si="265"/>
        <v>Y</v>
      </c>
      <c r="E2127" t="s">
        <v>1165</v>
      </c>
      <c r="F2127" t="str">
        <f t="shared" si="266"/>
        <v>Restick</v>
      </c>
      <c r="G2127">
        <f t="shared" si="267"/>
        <v>0</v>
      </c>
      <c r="H2127" t="s">
        <v>1096</v>
      </c>
      <c r="I2127">
        <f t="shared" si="268"/>
        <v>0</v>
      </c>
      <c r="J2127" t="s">
        <v>1074</v>
      </c>
      <c r="K2127" s="5">
        <v>5</v>
      </c>
      <c r="L2127" t="str">
        <f>Table_DataFromNL[[#This Row],[PROFILECODE]]&amp;"-"&amp;Table_DataFromNL[[#This Row],[RULENAME]]</f>
        <v>CP228-Restick</v>
      </c>
      <c r="M2127" t="e">
        <f t="shared" si="269"/>
        <v>#N/A</v>
      </c>
      <c r="N2127" t="e">
        <f t="shared" si="270"/>
        <v>#N/A</v>
      </c>
    </row>
    <row r="2128" spans="1:14" hidden="1" x14ac:dyDescent="0.45">
      <c r="A2128" t="str">
        <f t="shared" si="271"/>
        <v>CP228-SLOW_TEXT_5</v>
      </c>
      <c r="B2128" t="s">
        <v>101</v>
      </c>
      <c r="C2128" t="str">
        <f t="shared" si="264"/>
        <v>Laredo</v>
      </c>
      <c r="D2128" t="str">
        <f t="shared" si="265"/>
        <v>Y</v>
      </c>
      <c r="E2128" t="s">
        <v>1165</v>
      </c>
      <c r="F2128" t="str">
        <f t="shared" si="266"/>
        <v>SLOW_TEXT_5</v>
      </c>
      <c r="G2128">
        <f t="shared" si="267"/>
        <v>0</v>
      </c>
      <c r="H2128" t="s">
        <v>1104</v>
      </c>
      <c r="I2128">
        <f t="shared" si="268"/>
        <v>0</v>
      </c>
      <c r="J2128" t="s">
        <v>1074</v>
      </c>
      <c r="K2128" s="5">
        <v>5</v>
      </c>
      <c r="L2128" t="str">
        <f>Table_DataFromNL[[#This Row],[PROFILECODE]]&amp;"-"&amp;Table_DataFromNL[[#This Row],[RULENAME]]</f>
        <v>CP228-SLOW_TEXT_5</v>
      </c>
      <c r="M2128" t="e">
        <f t="shared" si="269"/>
        <v>#N/A</v>
      </c>
      <c r="N2128" t="e">
        <f t="shared" si="270"/>
        <v>#N/A</v>
      </c>
    </row>
    <row r="2129" spans="1:14" hidden="1" x14ac:dyDescent="0.45">
      <c r="A2129" t="str">
        <f t="shared" si="271"/>
        <v>CP228-SPECIAL_ x9_25 _ONCE</v>
      </c>
      <c r="B2129" t="s">
        <v>101</v>
      </c>
      <c r="C2129" t="str">
        <f t="shared" si="264"/>
        <v>Laredo</v>
      </c>
      <c r="D2129" t="str">
        <f t="shared" si="265"/>
        <v>Y</v>
      </c>
      <c r="E2129" t="s">
        <v>1165</v>
      </c>
      <c r="F2129" t="str">
        <f t="shared" si="266"/>
        <v>SPECIAL_ x9_25 _ONCE</v>
      </c>
      <c r="G2129">
        <f t="shared" si="267"/>
        <v>0</v>
      </c>
      <c r="H2129" t="s">
        <v>1105</v>
      </c>
      <c r="I2129">
        <f t="shared" si="268"/>
        <v>0</v>
      </c>
      <c r="J2129" t="s">
        <v>1074</v>
      </c>
      <c r="K2129" s="5">
        <v>25</v>
      </c>
      <c r="L2129" t="str">
        <f>Table_DataFromNL[[#This Row],[PROFILECODE]]&amp;"-"&amp;Table_DataFromNL[[#This Row],[RULENAME]]</f>
        <v>CP228-SPECIAL_ x9_25 _ONCE</v>
      </c>
      <c r="M2129" t="e">
        <f t="shared" si="269"/>
        <v>#N/A</v>
      </c>
      <c r="N2129" t="e">
        <f t="shared" si="270"/>
        <v>#N/A</v>
      </c>
    </row>
    <row r="2130" spans="1:14" hidden="1" x14ac:dyDescent="0.45">
      <c r="A2130" t="str">
        <f t="shared" si="271"/>
        <v>CP228-SPECIAL_BONUS_40USD</v>
      </c>
      <c r="B2130" t="s">
        <v>101</v>
      </c>
      <c r="C2130" t="str">
        <f t="shared" si="264"/>
        <v>Laredo</v>
      </c>
      <c r="D2130" t="str">
        <f t="shared" si="265"/>
        <v>Y</v>
      </c>
      <c r="E2130" t="s">
        <v>1165</v>
      </c>
      <c r="F2130" t="str">
        <f t="shared" si="266"/>
        <v>SPECIAL_BONUS_40USD</v>
      </c>
      <c r="G2130">
        <f t="shared" si="267"/>
        <v>0</v>
      </c>
      <c r="H2130" t="s">
        <v>1106</v>
      </c>
      <c r="I2130">
        <f t="shared" si="268"/>
        <v>0</v>
      </c>
      <c r="J2130" t="s">
        <v>1074</v>
      </c>
      <c r="K2130" s="5">
        <v>40</v>
      </c>
      <c r="L2130" t="str">
        <f>Table_DataFromNL[[#This Row],[PROFILECODE]]&amp;"-"&amp;Table_DataFromNL[[#This Row],[RULENAME]]</f>
        <v>CP228-SPECIAL_BONUS_40USD</v>
      </c>
      <c r="M2130" t="e">
        <f t="shared" si="269"/>
        <v>#N/A</v>
      </c>
      <c r="N2130" t="e">
        <f t="shared" si="270"/>
        <v>#N/A</v>
      </c>
    </row>
    <row r="2131" spans="1:14" hidden="1" x14ac:dyDescent="0.45">
      <c r="A2131" t="str">
        <f t="shared" si="271"/>
        <v>CP228-SPECIAL_BONUS_60USD</v>
      </c>
      <c r="B2131" t="s">
        <v>101</v>
      </c>
      <c r="C2131" t="str">
        <f t="shared" si="264"/>
        <v>Laredo</v>
      </c>
      <c r="D2131" t="str">
        <f t="shared" si="265"/>
        <v>Y</v>
      </c>
      <c r="E2131" t="s">
        <v>1165</v>
      </c>
      <c r="F2131" t="str">
        <f t="shared" si="266"/>
        <v>SPECIAL_BONUS_60USD</v>
      </c>
      <c r="G2131">
        <f t="shared" si="267"/>
        <v>0</v>
      </c>
      <c r="H2131" t="s">
        <v>1141</v>
      </c>
      <c r="I2131">
        <f t="shared" si="268"/>
        <v>0</v>
      </c>
      <c r="J2131" t="s">
        <v>1074</v>
      </c>
      <c r="K2131" s="5">
        <v>60</v>
      </c>
      <c r="L2131" t="str">
        <f>Table_DataFromNL[[#This Row],[PROFILECODE]]&amp;"-"&amp;Table_DataFromNL[[#This Row],[RULENAME]]</f>
        <v>CP228-SPECIAL_BONUS_60USD</v>
      </c>
      <c r="M2131" t="e">
        <f t="shared" si="269"/>
        <v>#N/A</v>
      </c>
      <c r="N2131" t="e">
        <f t="shared" si="270"/>
        <v>#N/A</v>
      </c>
    </row>
    <row r="2132" spans="1:14" hidden="1" x14ac:dyDescent="0.45">
      <c r="A2132" t="str">
        <f t="shared" si="271"/>
        <v>CP228-SPECIAL_x6_x7_15 _TWICE</v>
      </c>
      <c r="B2132" t="s">
        <v>101</v>
      </c>
      <c r="C2132" t="str">
        <f t="shared" si="264"/>
        <v>Laredo</v>
      </c>
      <c r="D2132" t="str">
        <f t="shared" si="265"/>
        <v>Y</v>
      </c>
      <c r="E2132" t="s">
        <v>1165</v>
      </c>
      <c r="F2132" t="str">
        <f t="shared" si="266"/>
        <v>SPECIAL_x6_x7_15 _TWICE</v>
      </c>
      <c r="G2132">
        <f t="shared" si="267"/>
        <v>0</v>
      </c>
      <c r="H2132" t="s">
        <v>1107</v>
      </c>
      <c r="I2132">
        <f t="shared" si="268"/>
        <v>0</v>
      </c>
      <c r="J2132" t="s">
        <v>1074</v>
      </c>
      <c r="K2132" s="5">
        <v>15</v>
      </c>
      <c r="L2132" t="str">
        <f>Table_DataFromNL[[#This Row],[PROFILECODE]]&amp;"-"&amp;Table_DataFromNL[[#This Row],[RULENAME]]</f>
        <v>CP228-SPECIAL_x6_x7_15 _TWICE</v>
      </c>
      <c r="M2132" t="e">
        <f t="shared" si="269"/>
        <v>#N/A</v>
      </c>
      <c r="N2132" t="e">
        <f t="shared" si="270"/>
        <v>#N/A</v>
      </c>
    </row>
    <row r="2133" spans="1:14" hidden="1" x14ac:dyDescent="0.45">
      <c r="A2133" t="str">
        <f t="shared" si="271"/>
        <v>CP228-SPECIAL_x8_x9_20 _TWICE</v>
      </c>
      <c r="B2133" t="s">
        <v>101</v>
      </c>
      <c r="C2133" t="str">
        <f t="shared" si="264"/>
        <v>Laredo</v>
      </c>
      <c r="D2133" t="str">
        <f t="shared" si="265"/>
        <v>Y</v>
      </c>
      <c r="E2133" t="s">
        <v>1165</v>
      </c>
      <c r="F2133" t="str">
        <f t="shared" si="266"/>
        <v>SPECIAL_x8_x9_20 _TWICE</v>
      </c>
      <c r="G2133">
        <f t="shared" si="267"/>
        <v>0</v>
      </c>
      <c r="H2133" t="s">
        <v>1108</v>
      </c>
      <c r="I2133">
        <f t="shared" si="268"/>
        <v>0</v>
      </c>
      <c r="J2133" t="s">
        <v>1074</v>
      </c>
      <c r="K2133" s="5">
        <v>20</v>
      </c>
      <c r="L2133" t="str">
        <f>Table_DataFromNL[[#This Row],[PROFILECODE]]&amp;"-"&amp;Table_DataFromNL[[#This Row],[RULENAME]]</f>
        <v>CP228-SPECIAL_x8_x9_20 _TWICE</v>
      </c>
      <c r="M2133" t="e">
        <f t="shared" si="269"/>
        <v>#N/A</v>
      </c>
      <c r="N2133" t="e">
        <f t="shared" si="270"/>
        <v>#N/A</v>
      </c>
    </row>
    <row r="2134" spans="1:14" hidden="1" x14ac:dyDescent="0.45">
      <c r="A2134" t="str">
        <f t="shared" si="271"/>
        <v>CP228-Sample Only</v>
      </c>
      <c r="B2134" t="s">
        <v>101</v>
      </c>
      <c r="C2134" t="str">
        <f t="shared" si="264"/>
        <v>Laredo</v>
      </c>
      <c r="D2134" t="str">
        <f t="shared" si="265"/>
        <v>Y</v>
      </c>
      <c r="E2134" t="s">
        <v>1165</v>
      </c>
      <c r="F2134" t="str">
        <f t="shared" si="266"/>
        <v>Sample Only</v>
      </c>
      <c r="G2134">
        <f t="shared" si="267"/>
        <v>0</v>
      </c>
      <c r="H2134" t="s">
        <v>1109</v>
      </c>
      <c r="I2134">
        <f t="shared" si="268"/>
        <v>0</v>
      </c>
      <c r="J2134" t="s">
        <v>1074</v>
      </c>
      <c r="K2134" s="5">
        <v>10</v>
      </c>
      <c r="L2134" t="str">
        <f>Table_DataFromNL[[#This Row],[PROFILECODE]]&amp;"-"&amp;Table_DataFromNL[[#This Row],[RULENAME]]</f>
        <v>CP228-Sample Only</v>
      </c>
      <c r="M2134" t="e">
        <f t="shared" si="269"/>
        <v>#N/A</v>
      </c>
      <c r="N2134" t="e">
        <f t="shared" si="270"/>
        <v>#N/A</v>
      </c>
    </row>
    <row r="2135" spans="1:14" hidden="1" x14ac:dyDescent="0.45">
      <c r="A2135" t="str">
        <f t="shared" si="271"/>
        <v>CP228-Unit Below 250 mL</v>
      </c>
      <c r="B2135" t="s">
        <v>101</v>
      </c>
      <c r="C2135" t="str">
        <f t="shared" si="264"/>
        <v>Laredo</v>
      </c>
      <c r="D2135" t="str">
        <f t="shared" si="265"/>
        <v>Y</v>
      </c>
      <c r="E2135" t="s">
        <v>1165</v>
      </c>
      <c r="F2135" t="str">
        <f t="shared" si="266"/>
        <v>Unit Below 250 mL</v>
      </c>
      <c r="G2135">
        <f t="shared" si="267"/>
        <v>0</v>
      </c>
      <c r="H2135" t="s">
        <v>1110</v>
      </c>
      <c r="I2135">
        <f t="shared" si="268"/>
        <v>0</v>
      </c>
      <c r="J2135" t="s">
        <v>1074</v>
      </c>
      <c r="K2135" s="5">
        <v>5</v>
      </c>
      <c r="L2135" t="str">
        <f>Table_DataFromNL[[#This Row],[PROFILECODE]]&amp;"-"&amp;Table_DataFromNL[[#This Row],[RULENAME]]</f>
        <v>CP228-Unit Below 250 mL</v>
      </c>
      <c r="M2135" t="e">
        <f t="shared" si="269"/>
        <v>#N/A</v>
      </c>
      <c r="N2135" t="e">
        <f t="shared" si="270"/>
        <v>#N/A</v>
      </c>
    </row>
    <row r="2136" spans="1:14" hidden="1" x14ac:dyDescent="0.45">
      <c r="A2136" t="str">
        <f t="shared" si="271"/>
        <v>CP228-Unit above 250 mL/underdraw</v>
      </c>
      <c r="B2136" t="s">
        <v>101</v>
      </c>
      <c r="C2136" t="str">
        <f t="shared" si="264"/>
        <v>Laredo</v>
      </c>
      <c r="D2136" t="str">
        <f t="shared" si="265"/>
        <v>Y</v>
      </c>
      <c r="E2136" t="s">
        <v>1165</v>
      </c>
      <c r="F2136" t="str">
        <f t="shared" si="266"/>
        <v>Unit above 250 mL/underdraw</v>
      </c>
      <c r="G2136">
        <f t="shared" si="267"/>
        <v>0</v>
      </c>
      <c r="H2136" t="s">
        <v>1111</v>
      </c>
      <c r="I2136">
        <f t="shared" si="268"/>
        <v>0</v>
      </c>
      <c r="J2136" t="s">
        <v>1074</v>
      </c>
      <c r="K2136" s="5">
        <v>10</v>
      </c>
      <c r="L2136" t="str">
        <f>Table_DataFromNL[[#This Row],[PROFILECODE]]&amp;"-"&amp;Table_DataFromNL[[#This Row],[RULENAME]]</f>
        <v>CP228-Unit above 250 mL/underdraw</v>
      </c>
      <c r="M2136" t="e">
        <f t="shared" si="269"/>
        <v>#N/A</v>
      </c>
      <c r="N2136" t="e">
        <f t="shared" si="270"/>
        <v>#N/A</v>
      </c>
    </row>
    <row r="2137" spans="1:14" hidden="1" x14ac:dyDescent="0.45">
      <c r="A2137" t="str">
        <f t="shared" si="271"/>
        <v>CP228-Vaccinia Immunization</v>
      </c>
      <c r="B2137" t="s">
        <v>101</v>
      </c>
      <c r="C2137" t="str">
        <f t="shared" si="264"/>
        <v>Laredo</v>
      </c>
      <c r="D2137" t="str">
        <f t="shared" si="265"/>
        <v>Y</v>
      </c>
      <c r="E2137" t="s">
        <v>1165</v>
      </c>
      <c r="F2137" t="str">
        <f t="shared" si="266"/>
        <v>Vaccinia Immunization</v>
      </c>
      <c r="G2137">
        <f t="shared" si="267"/>
        <v>0</v>
      </c>
      <c r="H2137" t="s">
        <v>1136</v>
      </c>
      <c r="I2137">
        <f t="shared" si="268"/>
        <v>0</v>
      </c>
      <c r="J2137" t="s">
        <v>1074</v>
      </c>
      <c r="K2137" s="5">
        <v>100</v>
      </c>
      <c r="L2137" t="str">
        <f>Table_DataFromNL[[#This Row],[PROFILECODE]]&amp;"-"&amp;Table_DataFromNL[[#This Row],[RULENAME]]</f>
        <v>CP228-Vaccinia Immunization</v>
      </c>
      <c r="M2137" t="e">
        <f t="shared" si="269"/>
        <v>#N/A</v>
      </c>
      <c r="N2137" t="e">
        <f t="shared" si="270"/>
        <v>#N/A</v>
      </c>
    </row>
    <row r="2138" spans="1:14" hidden="1" x14ac:dyDescent="0.45">
      <c r="A2138" t="str">
        <f t="shared" si="271"/>
        <v>CP228-RETURN - Buddy referral  -BONUS</v>
      </c>
      <c r="B2138" t="s">
        <v>101</v>
      </c>
      <c r="C2138" t="str">
        <f t="shared" si="264"/>
        <v>Laredo</v>
      </c>
      <c r="D2138" t="str">
        <f t="shared" si="265"/>
        <v>Y</v>
      </c>
      <c r="E2138" t="s">
        <v>1165</v>
      </c>
      <c r="F2138" t="str">
        <f t="shared" si="266"/>
        <v>RETURN - Buddy referral  -BONUS</v>
      </c>
      <c r="G2138" t="str">
        <f t="shared" si="267"/>
        <v>Marketing</v>
      </c>
      <c r="H2138" t="s">
        <v>73</v>
      </c>
      <c r="I2138">
        <f t="shared" si="268"/>
        <v>50</v>
      </c>
      <c r="J2138" t="s">
        <v>1112</v>
      </c>
      <c r="K2138" s="5">
        <v>50</v>
      </c>
      <c r="L2138" t="str">
        <f>Table_DataFromNL[[#This Row],[PROFILECODE]]&amp;"-"&amp;Table_DataFromNL[[#This Row],[RULENAME]]</f>
        <v>CP228-Referral</v>
      </c>
      <c r="M2138" t="str">
        <f t="shared" si="269"/>
        <v>CP228-RETURN - Buddy referral  -BONUS</v>
      </c>
      <c r="N2138" t="e">
        <f t="shared" si="270"/>
        <v>#N/A</v>
      </c>
    </row>
    <row r="2139" spans="1:14" hidden="1" x14ac:dyDescent="0.45">
      <c r="A2139" t="str">
        <f t="shared" si="271"/>
        <v>CP228-P Anti-D Pre-Existing Standard</v>
      </c>
      <c r="B2139" t="s">
        <v>101</v>
      </c>
      <c r="C2139" t="str">
        <f t="shared" si="264"/>
        <v>Laredo</v>
      </c>
      <c r="D2139" t="str">
        <f t="shared" si="265"/>
        <v>Y</v>
      </c>
      <c r="E2139" t="s">
        <v>1165</v>
      </c>
      <c r="F2139" t="str">
        <f t="shared" si="266"/>
        <v>P Anti-D Pre-Existing Standard</v>
      </c>
      <c r="G2139" t="str">
        <f t="shared" si="267"/>
        <v>Specialty</v>
      </c>
      <c r="H2139" t="s">
        <v>946</v>
      </c>
      <c r="I2139" t="str">
        <f t="shared" si="268"/>
        <v>RETURN - 1st don of the week -STD</v>
      </c>
      <c r="J2139" t="s">
        <v>1113</v>
      </c>
      <c r="K2139" s="5">
        <v>35</v>
      </c>
      <c r="L2139" t="str">
        <f>Table_DataFromNL[[#This Row],[PROFILECODE]]&amp;"-"&amp;Table_DataFromNL[[#This Row],[RULENAME]]</f>
        <v>CP228-P Anti-D Pre-Existing Standard</v>
      </c>
      <c r="M2139" t="str">
        <f t="shared" si="269"/>
        <v>CP228-P Anti-D Pre-Existing Standard</v>
      </c>
      <c r="N2139" t="str">
        <f t="shared" si="270"/>
        <v>CP228-P Anti-D Pre-Existing Standard</v>
      </c>
    </row>
    <row r="2140" spans="1:14" hidden="1" x14ac:dyDescent="0.45">
      <c r="A2140" t="str">
        <f t="shared" si="271"/>
        <v>CP228-P NORM KIG 10 Standard</v>
      </c>
      <c r="B2140" t="s">
        <v>101</v>
      </c>
      <c r="C2140" t="str">
        <f t="shared" si="264"/>
        <v>Laredo</v>
      </c>
      <c r="D2140" t="str">
        <f t="shared" si="265"/>
        <v>Y</v>
      </c>
      <c r="E2140" t="s">
        <v>1165</v>
      </c>
      <c r="F2140" t="str">
        <f t="shared" si="266"/>
        <v>P NORM KIG 10 Standard</v>
      </c>
      <c r="G2140" t="str">
        <f t="shared" si="267"/>
        <v>Specialty</v>
      </c>
      <c r="H2140" t="s">
        <v>950</v>
      </c>
      <c r="I2140" t="str">
        <f t="shared" si="268"/>
        <v>RETURN - 1st don of the week -STD</v>
      </c>
      <c r="J2140" t="s">
        <v>1113</v>
      </c>
      <c r="K2140" s="5">
        <v>50</v>
      </c>
      <c r="L2140" t="str">
        <f>Table_DataFromNL[[#This Row],[PROFILECODE]]&amp;"-"&amp;Table_DataFromNL[[#This Row],[RULENAME]]</f>
        <v>CP228-P NORM KIG 10 Standard</v>
      </c>
      <c r="M2140" t="str">
        <f t="shared" si="269"/>
        <v>CP228-P NORM KIG 10 Standard</v>
      </c>
      <c r="N2140" t="str">
        <f t="shared" si="270"/>
        <v>CP228-P NORM KIG 10 Standard</v>
      </c>
    </row>
    <row r="2141" spans="1:14" hidden="1" x14ac:dyDescent="0.45">
      <c r="A2141" t="str">
        <f t="shared" si="271"/>
        <v>CP228-P NORM KIG 10-1 Standard</v>
      </c>
      <c r="B2141" t="s">
        <v>101</v>
      </c>
      <c r="C2141" t="str">
        <f t="shared" si="264"/>
        <v>Laredo</v>
      </c>
      <c r="D2141" t="str">
        <f t="shared" si="265"/>
        <v>Y</v>
      </c>
      <c r="E2141" t="s">
        <v>1165</v>
      </c>
      <c r="F2141" t="str">
        <f t="shared" si="266"/>
        <v>P NORM KIG 10-1 Standard</v>
      </c>
      <c r="G2141" t="str">
        <f t="shared" si="267"/>
        <v>Specialty</v>
      </c>
      <c r="H2141" t="s">
        <v>951</v>
      </c>
      <c r="I2141" t="str">
        <f t="shared" si="268"/>
        <v>RETURN - 1st don of the week -STD</v>
      </c>
      <c r="J2141" t="s">
        <v>1113</v>
      </c>
      <c r="K2141" s="5">
        <v>50</v>
      </c>
      <c r="L2141" t="str">
        <f>Table_DataFromNL[[#This Row],[PROFILECODE]]&amp;"-"&amp;Table_DataFromNL[[#This Row],[RULENAME]]</f>
        <v>CP228-P NORM KIG 10-1 Standard</v>
      </c>
      <c r="M2141" t="str">
        <f t="shared" si="269"/>
        <v>CP228-P NORM KIG 10-1 Standard</v>
      </c>
      <c r="N2141" t="str">
        <f t="shared" si="270"/>
        <v>CP228-P NORM KIG 10-1 Standard</v>
      </c>
    </row>
    <row r="2142" spans="1:14" hidden="1" x14ac:dyDescent="0.45">
      <c r="A2142" t="str">
        <f t="shared" si="271"/>
        <v>CP228-P NORM KIG 10-2 Standard</v>
      </c>
      <c r="B2142" t="s">
        <v>101</v>
      </c>
      <c r="C2142" t="str">
        <f t="shared" si="264"/>
        <v>Laredo</v>
      </c>
      <c r="D2142" t="str">
        <f t="shared" si="265"/>
        <v>Y</v>
      </c>
      <c r="E2142" t="s">
        <v>1165</v>
      </c>
      <c r="F2142" t="str">
        <f t="shared" si="266"/>
        <v>P NORM KIG 10-2 Standard</v>
      </c>
      <c r="G2142" t="str">
        <f t="shared" si="267"/>
        <v>Specialty</v>
      </c>
      <c r="H2142" t="s">
        <v>952</v>
      </c>
      <c r="I2142" t="str">
        <f t="shared" si="268"/>
        <v>RETURN - 1st don of the week -STD</v>
      </c>
      <c r="J2142" t="s">
        <v>1113</v>
      </c>
      <c r="K2142" s="5">
        <v>50</v>
      </c>
      <c r="L2142" t="str">
        <f>Table_DataFromNL[[#This Row],[PROFILECODE]]&amp;"-"&amp;Table_DataFromNL[[#This Row],[RULENAME]]</f>
        <v>CP228-P NORM KIG 10-2 Standard</v>
      </c>
      <c r="M2142" t="str">
        <f t="shared" si="269"/>
        <v>CP228-P NORM KIG 10-2 Standard</v>
      </c>
      <c r="N2142" t="str">
        <f t="shared" si="270"/>
        <v>CP228-P NORM KIG 10-2 Standard</v>
      </c>
    </row>
    <row r="2143" spans="1:14" hidden="1" x14ac:dyDescent="0.45">
      <c r="A2143" t="str">
        <f t="shared" si="271"/>
        <v>CP228-P NORM KIG 10-3 Standard</v>
      </c>
      <c r="B2143" t="s">
        <v>101</v>
      </c>
      <c r="C2143" t="str">
        <f t="shared" si="264"/>
        <v>Laredo</v>
      </c>
      <c r="D2143" t="str">
        <f t="shared" si="265"/>
        <v>Y</v>
      </c>
      <c r="E2143" t="s">
        <v>1165</v>
      </c>
      <c r="F2143" t="str">
        <f t="shared" si="266"/>
        <v>P NORM KIG 10-3 Standard</v>
      </c>
      <c r="G2143" t="str">
        <f t="shared" si="267"/>
        <v>Specialty</v>
      </c>
      <c r="H2143" t="s">
        <v>953</v>
      </c>
      <c r="I2143" t="str">
        <f t="shared" si="268"/>
        <v>RETURN - 1st don of the week -STD</v>
      </c>
      <c r="J2143" t="s">
        <v>1113</v>
      </c>
      <c r="K2143" s="5">
        <v>50</v>
      </c>
      <c r="L2143" t="str">
        <f>Table_DataFromNL[[#This Row],[PROFILECODE]]&amp;"-"&amp;Table_DataFromNL[[#This Row],[RULENAME]]</f>
        <v>CP228-P NORM KIG 10-3 Standard</v>
      </c>
      <c r="M2143" t="str">
        <f t="shared" si="269"/>
        <v>CP228-P NORM KIG 10-3 Standard</v>
      </c>
      <c r="N2143" t="str">
        <f t="shared" si="270"/>
        <v>CP228-P NORM KIG 10-3 Standard</v>
      </c>
    </row>
    <row r="2144" spans="1:14" hidden="1" x14ac:dyDescent="0.45">
      <c r="A2144" t="str">
        <f t="shared" si="271"/>
        <v>CP228-P NORM KIG 10-4 Standard</v>
      </c>
      <c r="B2144" t="s">
        <v>101</v>
      </c>
      <c r="C2144" t="str">
        <f t="shared" si="264"/>
        <v>Laredo</v>
      </c>
      <c r="D2144" t="str">
        <f t="shared" si="265"/>
        <v>Y</v>
      </c>
      <c r="E2144" t="s">
        <v>1165</v>
      </c>
      <c r="F2144" t="str">
        <f t="shared" si="266"/>
        <v>P NORM KIG 10-4 Standard</v>
      </c>
      <c r="G2144" t="str">
        <f t="shared" si="267"/>
        <v>Specialty</v>
      </c>
      <c r="H2144" t="s">
        <v>954</v>
      </c>
      <c r="I2144" t="str">
        <f t="shared" si="268"/>
        <v>RETURN - 1st don of the week -STD</v>
      </c>
      <c r="J2144" t="s">
        <v>1113</v>
      </c>
      <c r="K2144" s="5">
        <v>50</v>
      </c>
      <c r="L2144" t="str">
        <f>Table_DataFromNL[[#This Row],[PROFILECODE]]&amp;"-"&amp;Table_DataFromNL[[#This Row],[RULENAME]]</f>
        <v>CP228-P NORM KIG 10-4 Standard</v>
      </c>
      <c r="M2144" t="str">
        <f t="shared" si="269"/>
        <v>CP228-P NORM KIG 10-4 Standard</v>
      </c>
      <c r="N2144" t="str">
        <f t="shared" si="270"/>
        <v>CP228-P NORM KIG 10-4 Standard</v>
      </c>
    </row>
    <row r="2145" spans="1:14" hidden="1" x14ac:dyDescent="0.45">
      <c r="A2145" t="str">
        <f t="shared" si="271"/>
        <v>CP228-RETURN - 1st don of the week -STD</v>
      </c>
      <c r="B2145" t="s">
        <v>101</v>
      </c>
      <c r="C2145" t="str">
        <f t="shared" si="264"/>
        <v>Laredo</v>
      </c>
      <c r="D2145" t="str">
        <f t="shared" si="265"/>
        <v>Y</v>
      </c>
      <c r="E2145" t="s">
        <v>1165</v>
      </c>
      <c r="F2145" t="str">
        <f t="shared" si="266"/>
        <v>RETURN - 1st don of the week -STD</v>
      </c>
      <c r="G2145" t="str">
        <f t="shared" si="267"/>
        <v>Marketing</v>
      </c>
      <c r="H2145" t="s">
        <v>1114</v>
      </c>
      <c r="I2145">
        <f t="shared" si="268"/>
        <v>0</v>
      </c>
      <c r="J2145" t="s">
        <v>1113</v>
      </c>
      <c r="K2145" s="5">
        <v>50</v>
      </c>
      <c r="L2145" t="str">
        <f>Table_DataFromNL[[#This Row],[PROFILECODE]]&amp;"-"&amp;Table_DataFromNL[[#This Row],[RULENAME]]</f>
        <v>CP228-P NSP NONEU Standard</v>
      </c>
      <c r="M2145" t="str">
        <f t="shared" si="269"/>
        <v>CP228-RETURN - 1st don of the week -STD</v>
      </c>
      <c r="N2145" t="e">
        <f t="shared" si="270"/>
        <v>#N/A</v>
      </c>
    </row>
    <row r="2146" spans="1:14" hidden="1" x14ac:dyDescent="0.45">
      <c r="A2146" t="str">
        <f t="shared" si="271"/>
        <v>CP228-RETURN - 1st don of the week -STD</v>
      </c>
      <c r="B2146" t="s">
        <v>101</v>
      </c>
      <c r="C2146" t="str">
        <f t="shared" si="264"/>
        <v>Laredo</v>
      </c>
      <c r="D2146" t="str">
        <f t="shared" si="265"/>
        <v>Y</v>
      </c>
      <c r="E2146" t="s">
        <v>1165</v>
      </c>
      <c r="F2146" t="str">
        <f t="shared" si="266"/>
        <v>RETURN - 1st don of the week -STD</v>
      </c>
      <c r="G2146" t="str">
        <f t="shared" si="267"/>
        <v>Marketing</v>
      </c>
      <c r="H2146" t="s">
        <v>1115</v>
      </c>
      <c r="I2146">
        <f t="shared" si="268"/>
        <v>23</v>
      </c>
      <c r="J2146" t="s">
        <v>1113</v>
      </c>
      <c r="K2146" s="5">
        <v>50</v>
      </c>
      <c r="L2146" t="str">
        <f>Table_DataFromNL[[#This Row],[PROFILECODE]]&amp;"-"&amp;Table_DataFromNL[[#This Row],[RULENAME]]</f>
        <v>CP228-P NSP NS Standard</v>
      </c>
      <c r="M2146" t="str">
        <f t="shared" si="269"/>
        <v>CP228-RETURN - 1st don of the week -STD</v>
      </c>
      <c r="N2146" t="e">
        <f t="shared" si="270"/>
        <v>#N/A</v>
      </c>
    </row>
    <row r="2147" spans="1:14" hidden="1" x14ac:dyDescent="0.45">
      <c r="A2147" t="str">
        <f t="shared" si="271"/>
        <v>CP228-P Normal Source PL Standard</v>
      </c>
      <c r="B2147" t="s">
        <v>101</v>
      </c>
      <c r="C2147" t="str">
        <f t="shared" si="264"/>
        <v>Laredo</v>
      </c>
      <c r="D2147" t="str">
        <f t="shared" si="265"/>
        <v>Y</v>
      </c>
      <c r="E2147" t="s">
        <v>1165</v>
      </c>
      <c r="F2147" t="str">
        <f t="shared" si="266"/>
        <v>P Normal Source PL Standard</v>
      </c>
      <c r="G2147" t="str">
        <f t="shared" si="267"/>
        <v>Marketing</v>
      </c>
      <c r="H2147" t="s">
        <v>1033</v>
      </c>
      <c r="I2147">
        <f t="shared" si="268"/>
        <v>0</v>
      </c>
      <c r="J2147" t="s">
        <v>1113</v>
      </c>
      <c r="K2147" s="5">
        <v>50</v>
      </c>
      <c r="L2147" t="str">
        <f>Table_DataFromNL[[#This Row],[PROFILECODE]]&amp;"-"&amp;Table_DataFromNL[[#This Row],[RULENAME]]</f>
        <v>CP228-P Normal Source PL Standard</v>
      </c>
      <c r="M2147" t="e">
        <f t="shared" si="269"/>
        <v>#N/A</v>
      </c>
      <c r="N2147" t="e">
        <f t="shared" si="270"/>
        <v>#N/A</v>
      </c>
    </row>
    <row r="2148" spans="1:14" hidden="1" x14ac:dyDescent="0.45">
      <c r="A2148" t="str">
        <f t="shared" si="271"/>
        <v>CP228-P RSV Pre-Existing Standard</v>
      </c>
      <c r="B2148" t="s">
        <v>101</v>
      </c>
      <c r="C2148" t="str">
        <f t="shared" si="264"/>
        <v>Laredo</v>
      </c>
      <c r="D2148" t="str">
        <f t="shared" si="265"/>
        <v>Y</v>
      </c>
      <c r="E2148" t="s">
        <v>1165</v>
      </c>
      <c r="F2148" t="str">
        <f t="shared" si="266"/>
        <v>P RSV Pre-Existing Standard</v>
      </c>
      <c r="G2148" t="str">
        <f t="shared" si="267"/>
        <v>Specialty</v>
      </c>
      <c r="H2148" t="s">
        <v>955</v>
      </c>
      <c r="I2148" t="str">
        <f t="shared" si="268"/>
        <v>RETURN - 1st don of the week -STD</v>
      </c>
      <c r="J2148" t="s">
        <v>1113</v>
      </c>
      <c r="K2148" s="5">
        <v>50</v>
      </c>
      <c r="L2148" t="str">
        <f>Table_DataFromNL[[#This Row],[PROFILECODE]]&amp;"-"&amp;Table_DataFromNL[[#This Row],[RULENAME]]</f>
        <v>CP228-P RSV Pre-Existing Standard</v>
      </c>
      <c r="M2148" t="str">
        <f t="shared" si="269"/>
        <v>CP228-P RSV Pre-Existing Standard</v>
      </c>
      <c r="N2148" t="str">
        <f t="shared" si="270"/>
        <v>CP228-P RSV Pre-Existing Standard</v>
      </c>
    </row>
    <row r="2149" spans="1:14" hidden="1" x14ac:dyDescent="0.45">
      <c r="A2149" t="str">
        <f t="shared" si="271"/>
        <v>CP228-P VZV Standard</v>
      </c>
      <c r="B2149" t="s">
        <v>101</v>
      </c>
      <c r="C2149" t="str">
        <f t="shared" si="264"/>
        <v>Laredo</v>
      </c>
      <c r="D2149" t="str">
        <f t="shared" si="265"/>
        <v>Y</v>
      </c>
      <c r="E2149" t="s">
        <v>1165</v>
      </c>
      <c r="F2149" t="str">
        <f t="shared" si="266"/>
        <v>P VZV Standard</v>
      </c>
      <c r="G2149" t="str">
        <f t="shared" si="267"/>
        <v>Specialty</v>
      </c>
      <c r="H2149" t="s">
        <v>971</v>
      </c>
      <c r="I2149" t="str">
        <f t="shared" si="268"/>
        <v>RETURN - 1st don of the week -STD</v>
      </c>
      <c r="J2149" t="s">
        <v>1113</v>
      </c>
      <c r="K2149" s="5">
        <v>60</v>
      </c>
      <c r="L2149" t="str">
        <f>Table_DataFromNL[[#This Row],[PROFILECODE]]&amp;"-"&amp;Table_DataFromNL[[#This Row],[RULENAME]]</f>
        <v>CP228-P VZV Standard</v>
      </c>
      <c r="M2149" t="str">
        <f t="shared" si="269"/>
        <v>CP228-P VZV Standard</v>
      </c>
      <c r="N2149" t="str">
        <f t="shared" si="270"/>
        <v>CP228-P VZV Standard</v>
      </c>
    </row>
    <row r="2150" spans="1:14" hidden="1" x14ac:dyDescent="0.45">
      <c r="A2150" t="str">
        <f t="shared" si="271"/>
        <v>CP228-P Vaccinia Standard</v>
      </c>
      <c r="B2150" t="s">
        <v>101</v>
      </c>
      <c r="C2150" t="str">
        <f t="shared" si="264"/>
        <v>Laredo</v>
      </c>
      <c r="D2150" t="str">
        <f t="shared" si="265"/>
        <v>Y</v>
      </c>
      <c r="E2150" t="s">
        <v>1165</v>
      </c>
      <c r="F2150" t="str">
        <f t="shared" si="266"/>
        <v>P Vaccinia Standard</v>
      </c>
      <c r="G2150" t="str">
        <f t="shared" si="267"/>
        <v>Specialty</v>
      </c>
      <c r="H2150" t="s">
        <v>956</v>
      </c>
      <c r="I2150">
        <f t="shared" si="268"/>
        <v>0</v>
      </c>
      <c r="J2150" t="s">
        <v>1113</v>
      </c>
      <c r="K2150" s="5">
        <v>100</v>
      </c>
      <c r="L2150" t="str">
        <f>Table_DataFromNL[[#This Row],[PROFILECODE]]&amp;"-"&amp;Table_DataFromNL[[#This Row],[RULENAME]]</f>
        <v>CP228-P Vaccinia Standard</v>
      </c>
      <c r="M2150" t="str">
        <f t="shared" si="269"/>
        <v>CP228-P Vaccinia Standard</v>
      </c>
      <c r="N2150" t="str">
        <f t="shared" si="270"/>
        <v>CP228-P Vaccinia Standard</v>
      </c>
    </row>
    <row r="2151" spans="1:14" hidden="1" x14ac:dyDescent="0.45">
      <c r="A2151" t="str">
        <f t="shared" si="271"/>
        <v>CP228-PVZV Pre-Existing Standard</v>
      </c>
      <c r="B2151" t="s">
        <v>101</v>
      </c>
      <c r="C2151" t="str">
        <f t="shared" si="264"/>
        <v>Laredo</v>
      </c>
      <c r="D2151" t="str">
        <f t="shared" si="265"/>
        <v>Y</v>
      </c>
      <c r="E2151" t="s">
        <v>1165</v>
      </c>
      <c r="F2151" t="str">
        <f t="shared" si="266"/>
        <v>PVZV Pre-Existing Standard</v>
      </c>
      <c r="G2151" t="str">
        <f t="shared" si="267"/>
        <v>Specialty</v>
      </c>
      <c r="H2151" t="s">
        <v>972</v>
      </c>
      <c r="I2151" t="str">
        <f t="shared" si="268"/>
        <v>RETURN - 1st don of the week -STD</v>
      </c>
      <c r="J2151" t="s">
        <v>1113</v>
      </c>
      <c r="K2151" s="5">
        <v>75</v>
      </c>
      <c r="L2151" t="str">
        <f>Table_DataFromNL[[#This Row],[PROFILECODE]]&amp;"-"&amp;Table_DataFromNL[[#This Row],[RULENAME]]</f>
        <v>CP228-PVZV Pre-Existing Standard</v>
      </c>
      <c r="M2151" t="str">
        <f t="shared" si="269"/>
        <v>CP228-PVZV Pre-Existing Standard</v>
      </c>
      <c r="N2151" t="str">
        <f t="shared" si="270"/>
        <v>CP228-PVZV Pre-Existing Standard</v>
      </c>
    </row>
    <row r="2152" spans="1:14" hidden="1" x14ac:dyDescent="0.45">
      <c r="A2152" t="str">
        <f t="shared" si="271"/>
        <v>CP284-1st Responder-Medical</v>
      </c>
      <c r="B2152" t="s">
        <v>255</v>
      </c>
      <c r="C2152" t="str">
        <f t="shared" si="264"/>
        <v>Lubbock 34th</v>
      </c>
      <c r="D2152" t="str">
        <f t="shared" si="265"/>
        <v>Y</v>
      </c>
      <c r="E2152" t="s">
        <v>1166</v>
      </c>
      <c r="F2152" t="str">
        <f t="shared" si="266"/>
        <v>1st Responder-Medical</v>
      </c>
      <c r="G2152">
        <f t="shared" si="267"/>
        <v>0</v>
      </c>
      <c r="H2152" t="s">
        <v>1053</v>
      </c>
      <c r="I2152">
        <f t="shared" si="268"/>
        <v>0</v>
      </c>
      <c r="J2152" t="s">
        <v>1054</v>
      </c>
      <c r="K2152" s="5">
        <v>5</v>
      </c>
      <c r="L2152" t="str">
        <f>Table_DataFromNL[[#This Row],[PROFILECODE]]&amp;"-"&amp;Table_DataFromNL[[#This Row],[RULENAME]]</f>
        <v>CP284-1st Responder-Medical</v>
      </c>
      <c r="M2152" t="e">
        <f t="shared" si="269"/>
        <v>#N/A</v>
      </c>
      <c r="N2152" t="e">
        <f t="shared" si="270"/>
        <v>#N/A</v>
      </c>
    </row>
    <row r="2153" spans="1:14" hidden="1" x14ac:dyDescent="0.45">
      <c r="A2153" t="str">
        <f t="shared" si="271"/>
        <v>CP284-RETURN - 2nd don of the week -BONUS</v>
      </c>
      <c r="B2153" t="s">
        <v>255</v>
      </c>
      <c r="C2153" t="str">
        <f t="shared" si="264"/>
        <v>Lubbock 34th</v>
      </c>
      <c r="D2153" t="str">
        <f t="shared" si="265"/>
        <v>Y</v>
      </c>
      <c r="E2153" t="s">
        <v>1166</v>
      </c>
      <c r="F2153" t="str">
        <f t="shared" si="266"/>
        <v>RETURN - 2nd don of the week -BONUS</v>
      </c>
      <c r="G2153" t="str">
        <f t="shared" si="267"/>
        <v>Marketing</v>
      </c>
      <c r="H2153" t="s">
        <v>1055</v>
      </c>
      <c r="I2153">
        <f t="shared" si="268"/>
        <v>26</v>
      </c>
      <c r="J2153" t="s">
        <v>1054</v>
      </c>
      <c r="K2153" s="5">
        <v>10</v>
      </c>
      <c r="L2153" t="str">
        <f>Table_DataFromNL[[#This Row],[PROFILECODE]]&amp;"-"&amp;Table_DataFromNL[[#This Row],[RULENAME]]</f>
        <v>CP284-2X Week P NSP NS</v>
      </c>
      <c r="M2153" t="str">
        <f t="shared" si="269"/>
        <v>CP284-RETURN - 2nd don of the week -BONUS</v>
      </c>
      <c r="N2153" t="e">
        <f t="shared" si="270"/>
        <v>#N/A</v>
      </c>
    </row>
    <row r="2154" spans="1:14" hidden="1" x14ac:dyDescent="0.45">
      <c r="A2154" t="str">
        <f t="shared" si="271"/>
        <v>CP284-RETURN - 2nd don of the week -BONUS</v>
      </c>
      <c r="B2154" t="s">
        <v>255</v>
      </c>
      <c r="C2154" t="str">
        <f t="shared" si="264"/>
        <v>Lubbock 34th</v>
      </c>
      <c r="D2154" t="str">
        <f t="shared" si="265"/>
        <v>Y</v>
      </c>
      <c r="E2154" t="s">
        <v>1166</v>
      </c>
      <c r="F2154" t="str">
        <f t="shared" si="266"/>
        <v>RETURN - 2nd don of the week -BONUS</v>
      </c>
      <c r="G2154" t="str">
        <f t="shared" si="267"/>
        <v>Marketing</v>
      </c>
      <c r="H2154" t="s">
        <v>1056</v>
      </c>
      <c r="I2154" t="str">
        <f t="shared" si="268"/>
        <v>RETURN - 2nd don of the week -BONUS</v>
      </c>
      <c r="J2154" t="s">
        <v>1054</v>
      </c>
      <c r="K2154" s="5">
        <v>10</v>
      </c>
      <c r="L2154" t="str">
        <f>Table_DataFromNL[[#This Row],[PROFILECODE]]&amp;"-"&amp;Table_DataFromNL[[#This Row],[RULENAME]]</f>
        <v>CP284-2X Week P NSP Non EU</v>
      </c>
      <c r="M2154" t="str">
        <f t="shared" si="269"/>
        <v>CP284-RETURN - 2nd don of the week -BONUS</v>
      </c>
      <c r="N2154" t="e">
        <f t="shared" si="270"/>
        <v>#N/A</v>
      </c>
    </row>
    <row r="2155" spans="1:14" hidden="1" x14ac:dyDescent="0.45">
      <c r="A2155" t="str">
        <f t="shared" si="271"/>
        <v>CP284-2X Week P Normal Source PL</v>
      </c>
      <c r="B2155" t="s">
        <v>255</v>
      </c>
      <c r="C2155" t="str">
        <f t="shared" si="264"/>
        <v>Lubbock 34th</v>
      </c>
      <c r="D2155" t="str">
        <f t="shared" si="265"/>
        <v>Y</v>
      </c>
      <c r="E2155" t="s">
        <v>1166</v>
      </c>
      <c r="F2155" t="str">
        <f t="shared" si="266"/>
        <v>2X Week P Normal Source PL</v>
      </c>
      <c r="G2155" t="str">
        <f t="shared" si="267"/>
        <v>Specialty</v>
      </c>
      <c r="H2155" t="s">
        <v>1026</v>
      </c>
      <c r="I2155" t="str">
        <f t="shared" si="268"/>
        <v>RETURN - 2nd don of the week -BONUS</v>
      </c>
      <c r="J2155" t="s">
        <v>1054</v>
      </c>
      <c r="K2155" s="5">
        <v>10</v>
      </c>
      <c r="L2155" t="str">
        <f>Table_DataFromNL[[#This Row],[PROFILECODE]]&amp;"-"&amp;Table_DataFromNL[[#This Row],[RULENAME]]</f>
        <v>CP284-2X Week P Normal Source PL</v>
      </c>
      <c r="M2155" t="e">
        <f t="shared" si="269"/>
        <v>#N/A</v>
      </c>
      <c r="N2155" t="e">
        <f t="shared" si="270"/>
        <v>#N/A</v>
      </c>
    </row>
    <row r="2156" spans="1:14" hidden="1" x14ac:dyDescent="0.45">
      <c r="A2156" t="str">
        <f t="shared" si="271"/>
        <v>CP284-2X Week P RSV Pre-Existing</v>
      </c>
      <c r="B2156" t="s">
        <v>255</v>
      </c>
      <c r="C2156" t="str">
        <f t="shared" si="264"/>
        <v>Lubbock 34th</v>
      </c>
      <c r="D2156" t="str">
        <f t="shared" si="265"/>
        <v>Y</v>
      </c>
      <c r="E2156" t="s">
        <v>1166</v>
      </c>
      <c r="F2156" t="str">
        <f t="shared" si="266"/>
        <v>2X Week P RSV Pre-Existing</v>
      </c>
      <c r="G2156" t="str">
        <f t="shared" si="267"/>
        <v>Specialty</v>
      </c>
      <c r="H2156" t="s">
        <v>945</v>
      </c>
      <c r="I2156" t="str">
        <f t="shared" si="268"/>
        <v>RETURN - 2nd don of the week -BONUS</v>
      </c>
      <c r="J2156" t="s">
        <v>1054</v>
      </c>
      <c r="K2156" s="5">
        <v>20</v>
      </c>
      <c r="L2156" t="str">
        <f>Table_DataFromNL[[#This Row],[PROFILECODE]]&amp;"-"&amp;Table_DataFromNL[[#This Row],[RULENAME]]</f>
        <v>CP284-2X Week P RSV Pre-Existing</v>
      </c>
      <c r="M2156" t="str">
        <f t="shared" si="269"/>
        <v>CP284-2X Week P RSV Pre-Existing</v>
      </c>
      <c r="N2156" t="str">
        <f t="shared" si="270"/>
        <v>CP284-2X Week P RSV Pre-Existing</v>
      </c>
    </row>
    <row r="2157" spans="1:14" hidden="1" x14ac:dyDescent="0.45">
      <c r="A2157" t="str">
        <f t="shared" si="271"/>
        <v>CP284-2X Week P VZV</v>
      </c>
      <c r="B2157" t="s">
        <v>255</v>
      </c>
      <c r="C2157" t="str">
        <f t="shared" si="264"/>
        <v>Lubbock 34th</v>
      </c>
      <c r="D2157" t="str">
        <f t="shared" si="265"/>
        <v>Y</v>
      </c>
      <c r="E2157" t="s">
        <v>1166</v>
      </c>
      <c r="F2157" t="str">
        <f t="shared" si="266"/>
        <v>2X Week P VZV</v>
      </c>
      <c r="G2157" t="str">
        <f t="shared" si="267"/>
        <v>Specialty</v>
      </c>
      <c r="H2157" t="s">
        <v>967</v>
      </c>
      <c r="I2157" t="str">
        <f t="shared" si="268"/>
        <v>RETURN - 2nd don of the week -BONUS</v>
      </c>
      <c r="J2157" t="s">
        <v>1054</v>
      </c>
      <c r="K2157" s="5">
        <v>10</v>
      </c>
      <c r="L2157" t="str">
        <f>Table_DataFromNL[[#This Row],[PROFILECODE]]&amp;"-"&amp;Table_DataFromNL[[#This Row],[RULENAME]]</f>
        <v>CP284-2X Week P VZV</v>
      </c>
      <c r="M2157" t="str">
        <f t="shared" si="269"/>
        <v>CP284-2X Week P VZV</v>
      </c>
      <c r="N2157" t="str">
        <f t="shared" si="270"/>
        <v>CP284-2X Week P VZV</v>
      </c>
    </row>
    <row r="2158" spans="1:14" hidden="1" x14ac:dyDescent="0.45">
      <c r="A2158" t="str">
        <f t="shared" si="271"/>
        <v>CP284-2X Week P VZV Pre-Existing</v>
      </c>
      <c r="B2158" t="s">
        <v>255</v>
      </c>
      <c r="C2158" t="str">
        <f t="shared" si="264"/>
        <v>Lubbock 34th</v>
      </c>
      <c r="D2158" t="str">
        <f t="shared" si="265"/>
        <v>Y</v>
      </c>
      <c r="E2158" t="s">
        <v>1166</v>
      </c>
      <c r="F2158" t="str">
        <f t="shared" si="266"/>
        <v>2X Week P VZV Pre-Existing</v>
      </c>
      <c r="G2158" t="str">
        <f t="shared" si="267"/>
        <v>Specialty</v>
      </c>
      <c r="H2158" t="s">
        <v>968</v>
      </c>
      <c r="I2158" t="str">
        <f t="shared" si="268"/>
        <v>RETURN - 2nd don of the week -BONUS</v>
      </c>
      <c r="J2158" t="s">
        <v>1054</v>
      </c>
      <c r="K2158" s="5">
        <v>10</v>
      </c>
      <c r="L2158" t="str">
        <f>Table_DataFromNL[[#This Row],[PROFILECODE]]&amp;"-"&amp;Table_DataFromNL[[#This Row],[RULENAME]]</f>
        <v>CP284-2X Week P VZV Pre-Existing</v>
      </c>
      <c r="M2158" t="str">
        <f t="shared" si="269"/>
        <v>CP284-2X Week P VZV Pre-Existing</v>
      </c>
      <c r="N2158" t="str">
        <f t="shared" si="270"/>
        <v>CP284-2X Week P VZV Pre-Existing</v>
      </c>
    </row>
    <row r="2159" spans="1:14" hidden="1" x14ac:dyDescent="0.45">
      <c r="A2159" t="str">
        <f t="shared" si="271"/>
        <v>CP284-RETURN - 5th don of the month -BONUS</v>
      </c>
      <c r="B2159" t="s">
        <v>255</v>
      </c>
      <c r="C2159" t="str">
        <f t="shared" si="264"/>
        <v>Lubbock 34th</v>
      </c>
      <c r="D2159" t="str">
        <f t="shared" si="265"/>
        <v>Y</v>
      </c>
      <c r="E2159" t="s">
        <v>1166</v>
      </c>
      <c r="F2159" t="str">
        <f t="shared" si="266"/>
        <v>RETURN - 5th don of the month -BONUS</v>
      </c>
      <c r="G2159" t="str">
        <f t="shared" si="267"/>
        <v>Marketing</v>
      </c>
      <c r="H2159" t="s">
        <v>1057</v>
      </c>
      <c r="I2159">
        <f t="shared" si="268"/>
        <v>27</v>
      </c>
      <c r="J2159" t="s">
        <v>1054</v>
      </c>
      <c r="K2159" s="5">
        <v>15</v>
      </c>
      <c r="L2159" t="str">
        <f>Table_DataFromNL[[#This Row],[PROFILECODE]]&amp;"-"&amp;Table_DataFromNL[[#This Row],[RULENAME]]</f>
        <v>CP284-5X Month</v>
      </c>
      <c r="M2159" t="str">
        <f t="shared" si="269"/>
        <v>CP284-RETURN - 5th don of the month -BONUS</v>
      </c>
      <c r="N2159" t="e">
        <f t="shared" si="270"/>
        <v>#N/A</v>
      </c>
    </row>
    <row r="2160" spans="1:14" hidden="1" x14ac:dyDescent="0.45">
      <c r="A2160" t="str">
        <f t="shared" si="271"/>
        <v>CP284-RETURN - 6th don of the month -BONUS</v>
      </c>
      <c r="B2160" t="s">
        <v>255</v>
      </c>
      <c r="C2160" t="str">
        <f t="shared" si="264"/>
        <v>Lubbock 34th</v>
      </c>
      <c r="D2160" t="str">
        <f t="shared" si="265"/>
        <v>Y</v>
      </c>
      <c r="E2160" t="s">
        <v>1166</v>
      </c>
      <c r="F2160" t="str">
        <f t="shared" si="266"/>
        <v>RETURN - 6th don of the month -BONUS</v>
      </c>
      <c r="G2160" t="str">
        <f t="shared" si="267"/>
        <v>Marketing</v>
      </c>
      <c r="H2160" t="s">
        <v>1058</v>
      </c>
      <c r="I2160">
        <f t="shared" si="268"/>
        <v>28</v>
      </c>
      <c r="J2160" t="s">
        <v>1054</v>
      </c>
      <c r="K2160" s="5">
        <v>25</v>
      </c>
      <c r="L2160" t="str">
        <f>Table_DataFromNL[[#This Row],[PROFILECODE]]&amp;"-"&amp;Table_DataFromNL[[#This Row],[RULENAME]]</f>
        <v>CP284-6X Month</v>
      </c>
      <c r="M2160" t="str">
        <f t="shared" si="269"/>
        <v>CP284-RETURN - 6th don of the month -BONUS</v>
      </c>
      <c r="N2160" t="e">
        <f t="shared" si="270"/>
        <v>#N/A</v>
      </c>
    </row>
    <row r="2161" spans="1:14" hidden="1" x14ac:dyDescent="0.45">
      <c r="A2161" t="str">
        <f t="shared" si="271"/>
        <v>CP284-RETURN - 7th don of the month -BONUS</v>
      </c>
      <c r="B2161" t="s">
        <v>255</v>
      </c>
      <c r="C2161" t="str">
        <f t="shared" si="264"/>
        <v>Lubbock 34th</v>
      </c>
      <c r="D2161" t="str">
        <f t="shared" si="265"/>
        <v>Y</v>
      </c>
      <c r="E2161" t="s">
        <v>1166</v>
      </c>
      <c r="F2161" t="str">
        <f t="shared" si="266"/>
        <v>RETURN - 7th don of the month -BONUS</v>
      </c>
      <c r="G2161" t="str">
        <f t="shared" si="267"/>
        <v>Marketing</v>
      </c>
      <c r="H2161" t="s">
        <v>1122</v>
      </c>
      <c r="I2161">
        <f t="shared" si="268"/>
        <v>29</v>
      </c>
      <c r="J2161" t="s">
        <v>1054</v>
      </c>
      <c r="K2161" s="5">
        <v>35</v>
      </c>
      <c r="L2161" t="str">
        <f>Table_DataFromNL[[#This Row],[PROFILECODE]]&amp;"-"&amp;Table_DataFromNL[[#This Row],[RULENAME]]</f>
        <v>CP284-7X Month</v>
      </c>
      <c r="M2161" t="str">
        <f t="shared" si="269"/>
        <v>CP284-RETURN - 7th don of the month -BONUS</v>
      </c>
      <c r="N2161" t="e">
        <f t="shared" si="270"/>
        <v>#N/A</v>
      </c>
    </row>
    <row r="2162" spans="1:14" hidden="1" x14ac:dyDescent="0.45">
      <c r="A2162" t="str">
        <f t="shared" si="271"/>
        <v>CP284-College ID Standard Bonus</v>
      </c>
      <c r="B2162" t="s">
        <v>255</v>
      </c>
      <c r="C2162" t="str">
        <f t="shared" si="264"/>
        <v>Lubbock 34th</v>
      </c>
      <c r="D2162" t="str">
        <f t="shared" si="265"/>
        <v>Y</v>
      </c>
      <c r="E2162" t="s">
        <v>1166</v>
      </c>
      <c r="F2162" t="str">
        <f t="shared" si="266"/>
        <v>College ID Standard Bonus</v>
      </c>
      <c r="G2162">
        <f t="shared" si="267"/>
        <v>0</v>
      </c>
      <c r="H2162" t="s">
        <v>1062</v>
      </c>
      <c r="I2162">
        <f t="shared" si="268"/>
        <v>0</v>
      </c>
      <c r="J2162" t="s">
        <v>1054</v>
      </c>
      <c r="K2162" s="5">
        <v>5</v>
      </c>
      <c r="L2162" t="str">
        <f>Table_DataFromNL[[#This Row],[PROFILECODE]]&amp;"-"&amp;Table_DataFromNL[[#This Row],[RULENAME]]</f>
        <v>CP284-College ID Standard Bonus</v>
      </c>
      <c r="M2162" t="e">
        <f t="shared" si="269"/>
        <v>#N/A</v>
      </c>
      <c r="N2162" t="e">
        <f t="shared" si="270"/>
        <v>#N/A</v>
      </c>
    </row>
    <row r="2163" spans="1:14" hidden="1" x14ac:dyDescent="0.45">
      <c r="A2163" t="str">
        <f t="shared" si="271"/>
        <v>CP284-Employee Donor</v>
      </c>
      <c r="B2163" t="s">
        <v>255</v>
      </c>
      <c r="C2163" t="str">
        <f t="shared" si="264"/>
        <v>Lubbock 34th</v>
      </c>
      <c r="D2163" t="str">
        <f t="shared" si="265"/>
        <v>Y</v>
      </c>
      <c r="E2163" t="s">
        <v>1166</v>
      </c>
      <c r="F2163" t="str">
        <f t="shared" si="266"/>
        <v>Employee Donor</v>
      </c>
      <c r="G2163">
        <f t="shared" si="267"/>
        <v>0</v>
      </c>
      <c r="H2163" t="s">
        <v>1063</v>
      </c>
      <c r="I2163">
        <f t="shared" si="268"/>
        <v>0</v>
      </c>
      <c r="J2163" t="s">
        <v>1054</v>
      </c>
      <c r="K2163" s="5">
        <v>90</v>
      </c>
      <c r="L2163" t="str">
        <f>Table_DataFromNL[[#This Row],[PROFILECODE]]&amp;"-"&amp;Table_DataFromNL[[#This Row],[RULENAME]]</f>
        <v>CP284-Employee Donor</v>
      </c>
      <c r="M2163" t="e">
        <f t="shared" si="269"/>
        <v>#N/A</v>
      </c>
      <c r="N2163" t="e">
        <f t="shared" si="270"/>
        <v>#N/A</v>
      </c>
    </row>
    <row r="2164" spans="1:14" hidden="1" x14ac:dyDescent="0.45">
      <c r="A2164" t="str">
        <f t="shared" si="271"/>
        <v>CP284-Military ID</v>
      </c>
      <c r="B2164" t="s">
        <v>255</v>
      </c>
      <c r="C2164" t="str">
        <f t="shared" si="264"/>
        <v>Lubbock 34th</v>
      </c>
      <c r="D2164" t="str">
        <f t="shared" si="265"/>
        <v>Y</v>
      </c>
      <c r="E2164" t="s">
        <v>1166</v>
      </c>
      <c r="F2164" t="str">
        <f t="shared" si="266"/>
        <v>Military ID</v>
      </c>
      <c r="G2164">
        <f t="shared" si="267"/>
        <v>0</v>
      </c>
      <c r="H2164" t="s">
        <v>1064</v>
      </c>
      <c r="I2164">
        <f t="shared" si="268"/>
        <v>0</v>
      </c>
      <c r="J2164" t="s">
        <v>1054</v>
      </c>
      <c r="K2164" s="5">
        <v>5</v>
      </c>
      <c r="L2164" t="str">
        <f>Table_DataFromNL[[#This Row],[PROFILECODE]]&amp;"-"&amp;Table_DataFromNL[[#This Row],[RULENAME]]</f>
        <v>CP284-Military ID</v>
      </c>
      <c r="M2164" t="e">
        <f t="shared" si="269"/>
        <v>#N/A</v>
      </c>
      <c r="N2164" t="e">
        <f t="shared" si="270"/>
        <v>#N/A</v>
      </c>
    </row>
    <row r="2165" spans="1:14" hidden="1" x14ac:dyDescent="0.45">
      <c r="A2165" t="str">
        <f t="shared" si="271"/>
        <v>CP284-NEW DONOR -1st</v>
      </c>
      <c r="B2165" t="s">
        <v>255</v>
      </c>
      <c r="C2165" t="str">
        <f t="shared" si="264"/>
        <v>Lubbock 34th</v>
      </c>
      <c r="D2165" t="str">
        <f t="shared" si="265"/>
        <v>Y</v>
      </c>
      <c r="E2165" t="s">
        <v>1166</v>
      </c>
      <c r="F2165" t="str">
        <f t="shared" si="266"/>
        <v>NEW DONOR -1st</v>
      </c>
      <c r="G2165" t="str">
        <f t="shared" si="267"/>
        <v>Marketing</v>
      </c>
      <c r="H2165" t="s">
        <v>1065</v>
      </c>
      <c r="I2165">
        <f t="shared" si="268"/>
        <v>1</v>
      </c>
      <c r="J2165" t="s">
        <v>1054</v>
      </c>
      <c r="K2165" s="5">
        <v>100</v>
      </c>
      <c r="L2165" t="str">
        <f>Table_DataFromNL[[#This Row],[PROFILECODE]]&amp;"-"&amp;Table_DataFromNL[[#This Row],[RULENAME]]</f>
        <v>CP284-New Donor 1st Visit-Bonus</v>
      </c>
      <c r="M2165" t="str">
        <f t="shared" si="269"/>
        <v>CP284-NEW DONOR -1st</v>
      </c>
      <c r="N2165" t="e">
        <f t="shared" si="270"/>
        <v>#N/A</v>
      </c>
    </row>
    <row r="2166" spans="1:14" hidden="1" x14ac:dyDescent="0.45">
      <c r="A2166" t="str">
        <f t="shared" si="271"/>
        <v>CP284-NEW DONOR -2nd</v>
      </c>
      <c r="B2166" t="s">
        <v>255</v>
      </c>
      <c r="C2166" t="str">
        <f t="shared" si="264"/>
        <v>Lubbock 34th</v>
      </c>
      <c r="D2166" t="str">
        <f t="shared" si="265"/>
        <v>Y</v>
      </c>
      <c r="E2166" t="s">
        <v>1166</v>
      </c>
      <c r="F2166" t="str">
        <f t="shared" si="266"/>
        <v>NEW DONOR -2nd</v>
      </c>
      <c r="G2166" t="str">
        <f t="shared" si="267"/>
        <v>Marketing</v>
      </c>
      <c r="H2166" t="s">
        <v>1066</v>
      </c>
      <c r="I2166">
        <f t="shared" si="268"/>
        <v>2</v>
      </c>
      <c r="J2166" t="s">
        <v>1054</v>
      </c>
      <c r="K2166" s="5">
        <v>100</v>
      </c>
      <c r="L2166" t="str">
        <f>Table_DataFromNL[[#This Row],[PROFILECODE]]&amp;"-"&amp;Table_DataFromNL[[#This Row],[RULENAME]]</f>
        <v>CP284-New Donor 2nd Visit-Bonus</v>
      </c>
      <c r="M2166" t="str">
        <f t="shared" si="269"/>
        <v>CP284-NEW DONOR -2nd</v>
      </c>
      <c r="N2166" t="e">
        <f t="shared" si="270"/>
        <v>#N/A</v>
      </c>
    </row>
    <row r="2167" spans="1:14" hidden="1" x14ac:dyDescent="0.45">
      <c r="A2167" t="str">
        <f t="shared" si="271"/>
        <v>CP284-NEW DONOR -3rd</v>
      </c>
      <c r="B2167" t="s">
        <v>255</v>
      </c>
      <c r="C2167" t="str">
        <f t="shared" si="264"/>
        <v>Lubbock 34th</v>
      </c>
      <c r="D2167" t="str">
        <f t="shared" si="265"/>
        <v>Y</v>
      </c>
      <c r="E2167" t="s">
        <v>1166</v>
      </c>
      <c r="F2167" t="str">
        <f t="shared" si="266"/>
        <v>NEW DONOR -3rd</v>
      </c>
      <c r="G2167" t="str">
        <f t="shared" si="267"/>
        <v>Marketing</v>
      </c>
      <c r="H2167" t="s">
        <v>1067</v>
      </c>
      <c r="I2167">
        <f t="shared" si="268"/>
        <v>3</v>
      </c>
      <c r="J2167" t="s">
        <v>1054</v>
      </c>
      <c r="K2167" s="5">
        <v>100</v>
      </c>
      <c r="L2167" t="str">
        <f>Table_DataFromNL[[#This Row],[PROFILECODE]]&amp;"-"&amp;Table_DataFromNL[[#This Row],[RULENAME]]</f>
        <v>CP284-New Donor 3rd Visit-Bonus</v>
      </c>
      <c r="M2167" t="str">
        <f t="shared" si="269"/>
        <v>CP284-NEW DONOR -3rd</v>
      </c>
      <c r="N2167" t="e">
        <f t="shared" si="270"/>
        <v>#N/A</v>
      </c>
    </row>
    <row r="2168" spans="1:14" hidden="1" x14ac:dyDescent="0.45">
      <c r="A2168" t="str">
        <f t="shared" si="271"/>
        <v>CP284-NEW DONOR -4th</v>
      </c>
      <c r="B2168" t="s">
        <v>255</v>
      </c>
      <c r="C2168" t="str">
        <f t="shared" si="264"/>
        <v>Lubbock 34th</v>
      </c>
      <c r="D2168" t="str">
        <f t="shared" si="265"/>
        <v>Y</v>
      </c>
      <c r="E2168" t="s">
        <v>1166</v>
      </c>
      <c r="F2168" t="str">
        <f t="shared" si="266"/>
        <v>NEW DONOR -4th</v>
      </c>
      <c r="G2168" t="str">
        <f t="shared" si="267"/>
        <v>Marketing</v>
      </c>
      <c r="H2168" t="s">
        <v>1068</v>
      </c>
      <c r="I2168">
        <f t="shared" si="268"/>
        <v>4</v>
      </c>
      <c r="J2168" t="s">
        <v>1054</v>
      </c>
      <c r="K2168" s="5">
        <v>60</v>
      </c>
      <c r="L2168" t="str">
        <f>Table_DataFromNL[[#This Row],[PROFILECODE]]&amp;"-"&amp;Table_DataFromNL[[#This Row],[RULENAME]]</f>
        <v>CP284-New Donor 4th Visit-Bonus</v>
      </c>
      <c r="M2168" t="str">
        <f t="shared" si="269"/>
        <v>CP284-NEW DONOR -4th</v>
      </c>
      <c r="N2168" t="e">
        <f t="shared" si="270"/>
        <v>#N/A</v>
      </c>
    </row>
    <row r="2169" spans="1:14" hidden="1" x14ac:dyDescent="0.45">
      <c r="A2169" t="str">
        <f t="shared" si="271"/>
        <v>CP284-NEW DONOR -5th</v>
      </c>
      <c r="B2169" t="s">
        <v>255</v>
      </c>
      <c r="C2169" t="str">
        <f t="shared" si="264"/>
        <v>Lubbock 34th</v>
      </c>
      <c r="D2169" t="str">
        <f t="shared" si="265"/>
        <v>Y</v>
      </c>
      <c r="E2169" t="s">
        <v>1166</v>
      </c>
      <c r="F2169" t="str">
        <f t="shared" si="266"/>
        <v>NEW DONOR -5th</v>
      </c>
      <c r="G2169" t="str">
        <f t="shared" si="267"/>
        <v>Marketing</v>
      </c>
      <c r="H2169" t="s">
        <v>1069</v>
      </c>
      <c r="I2169">
        <f t="shared" si="268"/>
        <v>5</v>
      </c>
      <c r="J2169" t="s">
        <v>1054</v>
      </c>
      <c r="K2169" s="5">
        <v>60</v>
      </c>
      <c r="L2169" t="str">
        <f>Table_DataFromNL[[#This Row],[PROFILECODE]]&amp;"-"&amp;Table_DataFromNL[[#This Row],[RULENAME]]</f>
        <v>CP284-New Donor 5th Visit-Bonus</v>
      </c>
      <c r="M2169" t="str">
        <f t="shared" si="269"/>
        <v>CP284-NEW DONOR -5th</v>
      </c>
      <c r="N2169" t="e">
        <f t="shared" si="270"/>
        <v>#N/A</v>
      </c>
    </row>
    <row r="2170" spans="1:14" hidden="1" x14ac:dyDescent="0.45">
      <c r="A2170" t="str">
        <f t="shared" si="271"/>
        <v>CP284-NEW DONOR -6th</v>
      </c>
      <c r="B2170" t="s">
        <v>255</v>
      </c>
      <c r="C2170" t="str">
        <f t="shared" si="264"/>
        <v>Lubbock 34th</v>
      </c>
      <c r="D2170" t="str">
        <f t="shared" si="265"/>
        <v>Y</v>
      </c>
      <c r="E2170" t="s">
        <v>1166</v>
      </c>
      <c r="F2170" t="str">
        <f t="shared" si="266"/>
        <v>NEW DONOR -6th</v>
      </c>
      <c r="G2170" t="str">
        <f t="shared" si="267"/>
        <v>Marketing</v>
      </c>
      <c r="H2170" t="s">
        <v>1070</v>
      </c>
      <c r="I2170">
        <f t="shared" si="268"/>
        <v>6</v>
      </c>
      <c r="J2170" t="s">
        <v>1054</v>
      </c>
      <c r="K2170" s="5">
        <v>60</v>
      </c>
      <c r="L2170" t="str">
        <f>Table_DataFromNL[[#This Row],[PROFILECODE]]&amp;"-"&amp;Table_DataFromNL[[#This Row],[RULENAME]]</f>
        <v>CP284-New Donor 6th Visit-Bonus</v>
      </c>
      <c r="M2170" t="str">
        <f t="shared" si="269"/>
        <v>CP284-NEW DONOR -6th</v>
      </c>
      <c r="N2170" t="e">
        <f t="shared" si="270"/>
        <v>#N/A</v>
      </c>
    </row>
    <row r="2171" spans="1:14" hidden="1" x14ac:dyDescent="0.45">
      <c r="A2171" t="str">
        <f t="shared" si="271"/>
        <v>CP284-NEW DONOR -7th</v>
      </c>
      <c r="B2171" t="s">
        <v>255</v>
      </c>
      <c r="C2171" t="str">
        <f t="shared" si="264"/>
        <v>Lubbock 34th</v>
      </c>
      <c r="D2171" t="str">
        <f t="shared" si="265"/>
        <v>Y</v>
      </c>
      <c r="E2171" t="s">
        <v>1166</v>
      </c>
      <c r="F2171" t="str">
        <f t="shared" si="266"/>
        <v>NEW DONOR -7th</v>
      </c>
      <c r="G2171" t="str">
        <f t="shared" si="267"/>
        <v>Marketing</v>
      </c>
      <c r="H2171" t="s">
        <v>1071</v>
      </c>
      <c r="I2171">
        <f t="shared" si="268"/>
        <v>7</v>
      </c>
      <c r="J2171" t="s">
        <v>1054</v>
      </c>
      <c r="K2171" s="5">
        <v>60</v>
      </c>
      <c r="L2171" t="str">
        <f>Table_DataFromNL[[#This Row],[PROFILECODE]]&amp;"-"&amp;Table_DataFromNL[[#This Row],[RULENAME]]</f>
        <v>CP284-New Donor 7th Visit-Bonus</v>
      </c>
      <c r="M2171" t="str">
        <f t="shared" si="269"/>
        <v>CP284-NEW DONOR -7th</v>
      </c>
      <c r="N2171" t="e">
        <f t="shared" si="270"/>
        <v>#N/A</v>
      </c>
    </row>
    <row r="2172" spans="1:14" hidden="1" x14ac:dyDescent="0.45">
      <c r="A2172" t="str">
        <f t="shared" si="271"/>
        <v>CP284-NEW DONOR -8th</v>
      </c>
      <c r="B2172" t="s">
        <v>255</v>
      </c>
      <c r="C2172" t="str">
        <f t="shared" si="264"/>
        <v>Lubbock 34th</v>
      </c>
      <c r="D2172" t="str">
        <f t="shared" si="265"/>
        <v>Y</v>
      </c>
      <c r="E2172" t="s">
        <v>1166</v>
      </c>
      <c r="F2172" t="str">
        <f t="shared" si="266"/>
        <v>NEW DONOR -8th</v>
      </c>
      <c r="G2172" t="str">
        <f t="shared" si="267"/>
        <v>Marketing</v>
      </c>
      <c r="H2172" t="s">
        <v>1072</v>
      </c>
      <c r="I2172">
        <f t="shared" si="268"/>
        <v>8</v>
      </c>
      <c r="J2172" t="s">
        <v>1054</v>
      </c>
      <c r="K2172" s="5">
        <v>60</v>
      </c>
      <c r="L2172" t="str">
        <f>Table_DataFromNL[[#This Row],[PROFILECODE]]&amp;"-"&amp;Table_DataFromNL[[#This Row],[RULENAME]]</f>
        <v>CP284-New Donor 8th Visit-Bonus</v>
      </c>
      <c r="M2172" t="str">
        <f t="shared" si="269"/>
        <v>CP284-NEW DONOR -8th</v>
      </c>
      <c r="N2172" t="e">
        <f t="shared" si="270"/>
        <v>#N/A</v>
      </c>
    </row>
    <row r="2173" spans="1:14" hidden="1" x14ac:dyDescent="0.45">
      <c r="A2173" t="str">
        <f t="shared" si="271"/>
        <v>CP284-Vaccinia - 1st Donation</v>
      </c>
      <c r="B2173" t="s">
        <v>255</v>
      </c>
      <c r="C2173" t="str">
        <f t="shared" si="264"/>
        <v>Lubbock 34th</v>
      </c>
      <c r="D2173" t="str">
        <f t="shared" si="265"/>
        <v>Y</v>
      </c>
      <c r="E2173" t="s">
        <v>1166</v>
      </c>
      <c r="F2173" t="str">
        <f t="shared" si="266"/>
        <v>Vaccinia - 1st Donation</v>
      </c>
      <c r="G2173" t="str">
        <f t="shared" si="267"/>
        <v>Specialty</v>
      </c>
      <c r="H2173" t="s">
        <v>957</v>
      </c>
      <c r="I2173">
        <f t="shared" si="268"/>
        <v>0</v>
      </c>
      <c r="J2173" t="s">
        <v>1054</v>
      </c>
      <c r="K2173" s="5">
        <v>150</v>
      </c>
      <c r="L2173" t="str">
        <f>Table_DataFromNL[[#This Row],[PROFILECODE]]&amp;"-"&amp;Table_DataFromNL[[#This Row],[RULENAME]]</f>
        <v>CP284-Vaccinia - 1st Donation</v>
      </c>
      <c r="M2173" t="str">
        <f t="shared" si="269"/>
        <v>CP284-Vaccinia - 1st Donation</v>
      </c>
      <c r="N2173" t="str">
        <f t="shared" si="270"/>
        <v>CP284-Vaccinia - 1st Donation</v>
      </c>
    </row>
    <row r="2174" spans="1:14" hidden="1" x14ac:dyDescent="0.45">
      <c r="A2174" t="str">
        <f t="shared" si="271"/>
        <v>CP284-Vaccinia - 2nd Donation</v>
      </c>
      <c r="B2174" t="s">
        <v>255</v>
      </c>
      <c r="C2174" t="str">
        <f t="shared" si="264"/>
        <v>Lubbock 34th</v>
      </c>
      <c r="D2174" t="str">
        <f t="shared" si="265"/>
        <v>Y</v>
      </c>
      <c r="E2174" t="s">
        <v>1166</v>
      </c>
      <c r="F2174" t="str">
        <f t="shared" si="266"/>
        <v>Vaccinia - 2nd Donation</v>
      </c>
      <c r="G2174" t="str">
        <f t="shared" si="267"/>
        <v>Specialty</v>
      </c>
      <c r="H2174" t="s">
        <v>958</v>
      </c>
      <c r="I2174">
        <f t="shared" si="268"/>
        <v>0</v>
      </c>
      <c r="J2174" t="s">
        <v>1054</v>
      </c>
      <c r="K2174" s="5">
        <v>250</v>
      </c>
      <c r="L2174" t="str">
        <f>Table_DataFromNL[[#This Row],[PROFILECODE]]&amp;"-"&amp;Table_DataFromNL[[#This Row],[RULENAME]]</f>
        <v>CP284-Vaccinia - 2nd Donation</v>
      </c>
      <c r="M2174" t="str">
        <f t="shared" si="269"/>
        <v>CP284-Vaccinia - 2nd Donation</v>
      </c>
      <c r="N2174" t="str">
        <f t="shared" si="270"/>
        <v>CP284-Vaccinia - 2nd Donation</v>
      </c>
    </row>
    <row r="2175" spans="1:14" hidden="1" x14ac:dyDescent="0.45">
      <c r="A2175" t="str">
        <f t="shared" si="271"/>
        <v>CP284-Vaccinia - 3rd Donation</v>
      </c>
      <c r="B2175" t="s">
        <v>255</v>
      </c>
      <c r="C2175" t="str">
        <f t="shared" si="264"/>
        <v>Lubbock 34th</v>
      </c>
      <c r="D2175" t="str">
        <f t="shared" si="265"/>
        <v>Y</v>
      </c>
      <c r="E2175" t="s">
        <v>1166</v>
      </c>
      <c r="F2175" t="str">
        <f t="shared" si="266"/>
        <v>Vaccinia - 3rd Donation</v>
      </c>
      <c r="G2175" t="str">
        <f t="shared" si="267"/>
        <v>Specialty</v>
      </c>
      <c r="H2175" t="s">
        <v>959</v>
      </c>
      <c r="I2175">
        <f t="shared" si="268"/>
        <v>0</v>
      </c>
      <c r="J2175" t="s">
        <v>1054</v>
      </c>
      <c r="K2175" s="5">
        <v>300</v>
      </c>
      <c r="L2175" t="str">
        <f>Table_DataFromNL[[#This Row],[PROFILECODE]]&amp;"-"&amp;Table_DataFromNL[[#This Row],[RULENAME]]</f>
        <v>CP284-Vaccinia - 3rd Donation</v>
      </c>
      <c r="M2175" t="str">
        <f t="shared" si="269"/>
        <v>CP284-Vaccinia - 3rd Donation</v>
      </c>
      <c r="N2175" t="str">
        <f t="shared" si="270"/>
        <v>CP284-Vaccinia - 3rd Donation</v>
      </c>
    </row>
    <row r="2176" spans="1:14" hidden="1" x14ac:dyDescent="0.45">
      <c r="A2176" t="str">
        <f t="shared" si="271"/>
        <v>CP284-Vaccinia - 4th Donation</v>
      </c>
      <c r="B2176" t="s">
        <v>255</v>
      </c>
      <c r="C2176" t="str">
        <f t="shared" si="264"/>
        <v>Lubbock 34th</v>
      </c>
      <c r="D2176" t="str">
        <f t="shared" si="265"/>
        <v>Y</v>
      </c>
      <c r="E2176" t="s">
        <v>1166</v>
      </c>
      <c r="F2176" t="str">
        <f t="shared" si="266"/>
        <v>Vaccinia - 4th Donation</v>
      </c>
      <c r="G2176" t="str">
        <f t="shared" si="267"/>
        <v>Specialty</v>
      </c>
      <c r="H2176" t="s">
        <v>960</v>
      </c>
      <c r="I2176">
        <f t="shared" si="268"/>
        <v>0</v>
      </c>
      <c r="J2176" t="s">
        <v>1054</v>
      </c>
      <c r="K2176" s="5">
        <v>300</v>
      </c>
      <c r="L2176" t="str">
        <f>Table_DataFromNL[[#This Row],[PROFILECODE]]&amp;"-"&amp;Table_DataFromNL[[#This Row],[RULENAME]]</f>
        <v>CP284-Vaccinia - 4th Donation</v>
      </c>
      <c r="M2176" t="str">
        <f t="shared" si="269"/>
        <v>CP284-Vaccinia - 4th Donation</v>
      </c>
      <c r="N2176" t="str">
        <f t="shared" si="270"/>
        <v>CP284-Vaccinia - 4th Donation</v>
      </c>
    </row>
    <row r="2177" spans="1:14" hidden="1" x14ac:dyDescent="0.45">
      <c r="A2177" t="str">
        <f t="shared" si="271"/>
        <v>CP284-1B_KEDLeague_Promo_5USD</v>
      </c>
      <c r="B2177" t="s">
        <v>255</v>
      </c>
      <c r="C2177" t="str">
        <f t="shared" si="264"/>
        <v>Lubbock 34th</v>
      </c>
      <c r="D2177" t="str">
        <f t="shared" si="265"/>
        <v>Y</v>
      </c>
      <c r="E2177" t="s">
        <v>1166</v>
      </c>
      <c r="F2177" t="str">
        <f t="shared" si="266"/>
        <v>1B_KEDLeague_Promo_5USD</v>
      </c>
      <c r="G2177">
        <f t="shared" si="267"/>
        <v>0</v>
      </c>
      <c r="H2177" t="s">
        <v>1073</v>
      </c>
      <c r="I2177">
        <f t="shared" si="268"/>
        <v>0</v>
      </c>
      <c r="J2177" t="s">
        <v>1074</v>
      </c>
      <c r="K2177" s="5">
        <v>5</v>
      </c>
      <c r="L2177" t="str">
        <f>Table_DataFromNL[[#This Row],[PROFILECODE]]&amp;"-"&amp;Table_DataFromNL[[#This Row],[RULENAME]]</f>
        <v>CP284-1B_KEDLeague_Promo_5USD</v>
      </c>
      <c r="M2177" t="e">
        <f t="shared" si="269"/>
        <v>#N/A</v>
      </c>
      <c r="N2177" t="e">
        <f t="shared" si="270"/>
        <v>#N/A</v>
      </c>
    </row>
    <row r="2178" spans="1:14" hidden="1" x14ac:dyDescent="0.45">
      <c r="A2178" t="str">
        <f t="shared" si="271"/>
        <v>CP284-CALL_10</v>
      </c>
      <c r="B2178" t="s">
        <v>255</v>
      </c>
      <c r="C2178" t="str">
        <f t="shared" ref="C2178:C2241" si="272">VLOOKUP(B2178,CenterLU,2,FALSE)</f>
        <v>Lubbock 34th</v>
      </c>
      <c r="D2178" t="str">
        <f t="shared" ref="D2178:D2241" si="273">VLOOKUP(B2178,CenterLU,3,FALSE)</f>
        <v>Y</v>
      </c>
      <c r="E2178" t="s">
        <v>1166</v>
      </c>
      <c r="F2178" t="str">
        <f t="shared" ref="F2178:F2241" si="274">IF(VLOOKUP(H2178,RULENAMELU,3,FALSE)=0,H2178,VLOOKUP(H2178,RULENAMELU,3,FALSE))</f>
        <v>CALL_10</v>
      </c>
      <c r="G2178">
        <f t="shared" ref="G2178:G2241" si="275">VLOOKUP(H2178,RULENAMELU,4,FALSE)</f>
        <v>0</v>
      </c>
      <c r="H2178" t="s">
        <v>1075</v>
      </c>
      <c r="I2178">
        <f t="shared" ref="I2178:I2241" si="276">VLOOKUP(H2178,RULENAMELU,5,FALSE)</f>
        <v>0</v>
      </c>
      <c r="J2178" t="s">
        <v>1074</v>
      </c>
      <c r="K2178" s="5">
        <v>10</v>
      </c>
      <c r="L2178" t="str">
        <f>Table_DataFromNL[[#This Row],[PROFILECODE]]&amp;"-"&amp;Table_DataFromNL[[#This Row],[RULENAME]]</f>
        <v>CP284-CALL_10</v>
      </c>
      <c r="M2178" t="e">
        <f t="shared" ref="M2178:M2241" si="277">IFERROR(VLOOKUP(A2178,PaychangesLU,1,FALSE),VLOOKUP(A2178,SpecialtyCheckLU,1,FALSE))</f>
        <v>#N/A</v>
      </c>
      <c r="N2178" t="e">
        <f t="shared" ref="N2178:N2241" si="278">VLOOKUP(A2178,SpecialtyCheckLU,1,FALSE)</f>
        <v>#N/A</v>
      </c>
    </row>
    <row r="2179" spans="1:14" hidden="1" x14ac:dyDescent="0.45">
      <c r="A2179" t="str">
        <f t="shared" ref="A2179:A2242" si="279">B2179&amp;"-"&amp;F2179</f>
        <v>CP284-CALL_15</v>
      </c>
      <c r="B2179" t="s">
        <v>255</v>
      </c>
      <c r="C2179" t="str">
        <f t="shared" si="272"/>
        <v>Lubbock 34th</v>
      </c>
      <c r="D2179" t="str">
        <f t="shared" si="273"/>
        <v>Y</v>
      </c>
      <c r="E2179" t="s">
        <v>1166</v>
      </c>
      <c r="F2179" t="str">
        <f t="shared" si="274"/>
        <v>CALL_15</v>
      </c>
      <c r="G2179">
        <f t="shared" si="275"/>
        <v>0</v>
      </c>
      <c r="H2179" t="s">
        <v>1076</v>
      </c>
      <c r="I2179">
        <f t="shared" si="276"/>
        <v>0</v>
      </c>
      <c r="J2179" t="s">
        <v>1074</v>
      </c>
      <c r="K2179" s="5">
        <v>15</v>
      </c>
      <c r="L2179" t="str">
        <f>Table_DataFromNL[[#This Row],[PROFILECODE]]&amp;"-"&amp;Table_DataFromNL[[#This Row],[RULENAME]]</f>
        <v>CP284-CALL_15</v>
      </c>
      <c r="M2179" t="e">
        <f t="shared" si="277"/>
        <v>#N/A</v>
      </c>
      <c r="N2179" t="e">
        <f t="shared" si="278"/>
        <v>#N/A</v>
      </c>
    </row>
    <row r="2180" spans="1:14" hidden="1" x14ac:dyDescent="0.45">
      <c r="A2180" t="str">
        <f t="shared" si="279"/>
        <v>CP284-CALL_25</v>
      </c>
      <c r="B2180" t="s">
        <v>255</v>
      </c>
      <c r="C2180" t="str">
        <f t="shared" si="272"/>
        <v>Lubbock 34th</v>
      </c>
      <c r="D2180" t="str">
        <f t="shared" si="273"/>
        <v>Y</v>
      </c>
      <c r="E2180" t="s">
        <v>1166</v>
      </c>
      <c r="F2180" t="str">
        <f t="shared" si="274"/>
        <v>CALL_25</v>
      </c>
      <c r="G2180">
        <f t="shared" si="275"/>
        <v>0</v>
      </c>
      <c r="H2180" t="s">
        <v>1077</v>
      </c>
      <c r="I2180">
        <f t="shared" si="276"/>
        <v>0</v>
      </c>
      <c r="J2180" t="s">
        <v>1074</v>
      </c>
      <c r="K2180" s="5">
        <v>25</v>
      </c>
      <c r="L2180" t="str">
        <f>Table_DataFromNL[[#This Row],[PROFILECODE]]&amp;"-"&amp;Table_DataFromNL[[#This Row],[RULENAME]]</f>
        <v>CP284-CALL_25</v>
      </c>
      <c r="M2180" t="e">
        <f t="shared" si="277"/>
        <v>#N/A</v>
      </c>
      <c r="N2180" t="e">
        <f t="shared" si="278"/>
        <v>#N/A</v>
      </c>
    </row>
    <row r="2181" spans="1:14" hidden="1" x14ac:dyDescent="0.45">
      <c r="A2181" t="str">
        <f t="shared" si="279"/>
        <v>CP284-CALL_5</v>
      </c>
      <c r="B2181" t="s">
        <v>255</v>
      </c>
      <c r="C2181" t="str">
        <f t="shared" si="272"/>
        <v>Lubbock 34th</v>
      </c>
      <c r="D2181" t="str">
        <f t="shared" si="273"/>
        <v>Y</v>
      </c>
      <c r="E2181" t="s">
        <v>1166</v>
      </c>
      <c r="F2181" t="str">
        <f t="shared" si="274"/>
        <v>CALL_5</v>
      </c>
      <c r="G2181">
        <f t="shared" si="275"/>
        <v>0</v>
      </c>
      <c r="H2181" t="s">
        <v>1078</v>
      </c>
      <c r="I2181">
        <f t="shared" si="276"/>
        <v>0</v>
      </c>
      <c r="J2181" t="s">
        <v>1074</v>
      </c>
      <c r="K2181" s="5">
        <v>5</v>
      </c>
      <c r="L2181" t="str">
        <f>Table_DataFromNL[[#This Row],[PROFILECODE]]&amp;"-"&amp;Table_DataFromNL[[#This Row],[RULENAME]]</f>
        <v>CP284-CALL_5</v>
      </c>
      <c r="M2181" t="e">
        <f t="shared" si="277"/>
        <v>#N/A</v>
      </c>
      <c r="N2181" t="e">
        <f t="shared" si="278"/>
        <v>#N/A</v>
      </c>
    </row>
    <row r="2182" spans="1:14" hidden="1" x14ac:dyDescent="0.45">
      <c r="A2182" t="str">
        <f t="shared" si="279"/>
        <v>CP284-Community</v>
      </c>
      <c r="B2182" t="s">
        <v>255</v>
      </c>
      <c r="C2182" t="str">
        <f t="shared" si="272"/>
        <v>Lubbock 34th</v>
      </c>
      <c r="D2182" t="str">
        <f t="shared" si="273"/>
        <v>Y</v>
      </c>
      <c r="E2182" t="s">
        <v>1166</v>
      </c>
      <c r="F2182" t="str">
        <f t="shared" si="274"/>
        <v>Community</v>
      </c>
      <c r="G2182">
        <f t="shared" si="275"/>
        <v>0</v>
      </c>
      <c r="H2182" t="s">
        <v>1080</v>
      </c>
      <c r="I2182">
        <f t="shared" si="276"/>
        <v>0</v>
      </c>
      <c r="J2182" t="s">
        <v>1074</v>
      </c>
      <c r="K2182" s="5">
        <v>5</v>
      </c>
      <c r="L2182" t="str">
        <f>Table_DataFromNL[[#This Row],[PROFILECODE]]&amp;"-"&amp;Table_DataFromNL[[#This Row],[RULENAME]]</f>
        <v>CP284-Community</v>
      </c>
      <c r="M2182" t="e">
        <f t="shared" si="277"/>
        <v>#N/A</v>
      </c>
      <c r="N2182" t="e">
        <f t="shared" si="278"/>
        <v>#N/A</v>
      </c>
    </row>
    <row r="2183" spans="1:14" hidden="1" x14ac:dyDescent="0.45">
      <c r="A2183" t="str">
        <f t="shared" si="279"/>
        <v>CP284-EMPLOYEE_BONUS_8MONTH_80USD</v>
      </c>
      <c r="B2183" t="s">
        <v>255</v>
      </c>
      <c r="C2183" t="str">
        <f t="shared" si="272"/>
        <v>Lubbock 34th</v>
      </c>
      <c r="D2183" t="str">
        <f t="shared" si="273"/>
        <v>Y</v>
      </c>
      <c r="E2183" t="s">
        <v>1166</v>
      </c>
      <c r="F2183" t="str">
        <f t="shared" si="274"/>
        <v>EMPLOYEE_BONUS_8MONTH_80USD</v>
      </c>
      <c r="G2183">
        <f t="shared" si="275"/>
        <v>0</v>
      </c>
      <c r="H2183" t="s">
        <v>1084</v>
      </c>
      <c r="I2183">
        <f t="shared" si="276"/>
        <v>0</v>
      </c>
      <c r="J2183" t="s">
        <v>1074</v>
      </c>
      <c r="K2183" s="5">
        <v>80</v>
      </c>
      <c r="L2183" t="str">
        <f>Table_DataFromNL[[#This Row],[PROFILECODE]]&amp;"-"&amp;Table_DataFromNL[[#This Row],[RULENAME]]</f>
        <v>CP284-EMPLOYEE_BONUS_8MONTH_80USD</v>
      </c>
      <c r="M2183" t="e">
        <f t="shared" si="277"/>
        <v>#N/A</v>
      </c>
      <c r="N2183" t="e">
        <f t="shared" si="278"/>
        <v>#N/A</v>
      </c>
    </row>
    <row r="2184" spans="1:14" hidden="1" x14ac:dyDescent="0.45">
      <c r="A2184" t="str">
        <f t="shared" si="279"/>
        <v>CP284-HANGER_RECRUIT_5USD_once</v>
      </c>
      <c r="B2184" t="s">
        <v>255</v>
      </c>
      <c r="C2184" t="str">
        <f t="shared" si="272"/>
        <v>Lubbock 34th</v>
      </c>
      <c r="D2184" t="str">
        <f t="shared" si="273"/>
        <v>Y</v>
      </c>
      <c r="E2184" t="s">
        <v>1166</v>
      </c>
      <c r="F2184" t="str">
        <f t="shared" si="274"/>
        <v>HANGER_RECRUIT_5USD_once</v>
      </c>
      <c r="G2184">
        <f t="shared" si="275"/>
        <v>0</v>
      </c>
      <c r="H2184" t="s">
        <v>1085</v>
      </c>
      <c r="I2184">
        <f t="shared" si="276"/>
        <v>0</v>
      </c>
      <c r="J2184" t="s">
        <v>1074</v>
      </c>
      <c r="K2184" s="5">
        <v>5</v>
      </c>
      <c r="L2184" t="str">
        <f>Table_DataFromNL[[#This Row],[PROFILECODE]]&amp;"-"&amp;Table_DataFromNL[[#This Row],[RULENAME]]</f>
        <v>CP284-HANGER_RECRUIT_5USD_once</v>
      </c>
      <c r="M2184" t="e">
        <f t="shared" si="277"/>
        <v>#N/A</v>
      </c>
      <c r="N2184" t="e">
        <f t="shared" si="278"/>
        <v>#N/A</v>
      </c>
    </row>
    <row r="2185" spans="1:14" hidden="1" x14ac:dyDescent="0.45">
      <c r="A2185" t="str">
        <f t="shared" si="279"/>
        <v>CP284-Immunization Boost Payment</v>
      </c>
      <c r="B2185" t="s">
        <v>255</v>
      </c>
      <c r="C2185" t="str">
        <f t="shared" si="272"/>
        <v>Lubbock 34th</v>
      </c>
      <c r="D2185" t="str">
        <f t="shared" si="273"/>
        <v>Y</v>
      </c>
      <c r="E2185" t="s">
        <v>1166</v>
      </c>
      <c r="F2185" t="str">
        <f t="shared" si="274"/>
        <v>Immunization Boost Payment</v>
      </c>
      <c r="G2185">
        <f t="shared" si="275"/>
        <v>0</v>
      </c>
      <c r="H2185" t="s">
        <v>1086</v>
      </c>
      <c r="I2185">
        <f t="shared" si="276"/>
        <v>0</v>
      </c>
      <c r="J2185" t="s">
        <v>1074</v>
      </c>
      <c r="K2185" s="5">
        <v>50</v>
      </c>
      <c r="L2185" t="str">
        <f>Table_DataFromNL[[#This Row],[PROFILECODE]]&amp;"-"&amp;Table_DataFromNL[[#This Row],[RULENAME]]</f>
        <v>CP284-Immunization Boost Payment</v>
      </c>
      <c r="M2185" t="e">
        <f t="shared" si="277"/>
        <v>#N/A</v>
      </c>
      <c r="N2185" t="e">
        <f t="shared" si="278"/>
        <v>#N/A</v>
      </c>
    </row>
    <row r="2186" spans="1:14" hidden="1" x14ac:dyDescent="0.45">
      <c r="A2186" t="str">
        <f t="shared" si="279"/>
        <v>CP284-Immunization Series Payment</v>
      </c>
      <c r="B2186" t="s">
        <v>255</v>
      </c>
      <c r="C2186" t="str">
        <f t="shared" si="272"/>
        <v>Lubbock 34th</v>
      </c>
      <c r="D2186" t="str">
        <f t="shared" si="273"/>
        <v>Y</v>
      </c>
      <c r="E2186" t="s">
        <v>1166</v>
      </c>
      <c r="F2186" t="str">
        <f t="shared" si="274"/>
        <v>Immunization Series Payment</v>
      </c>
      <c r="G2186">
        <f t="shared" si="275"/>
        <v>0</v>
      </c>
      <c r="H2186" t="s">
        <v>1087</v>
      </c>
      <c r="I2186">
        <f t="shared" si="276"/>
        <v>0</v>
      </c>
      <c r="J2186" t="s">
        <v>1074</v>
      </c>
      <c r="K2186" s="5">
        <v>100</v>
      </c>
      <c r="L2186" t="str">
        <f>Table_DataFromNL[[#This Row],[PROFILECODE]]&amp;"-"&amp;Table_DataFromNL[[#This Row],[RULENAME]]</f>
        <v>CP284-Immunization Series Payment</v>
      </c>
      <c r="M2186" t="e">
        <f t="shared" si="277"/>
        <v>#N/A</v>
      </c>
      <c r="N2186" t="e">
        <f t="shared" si="278"/>
        <v>#N/A</v>
      </c>
    </row>
    <row r="2187" spans="1:14" hidden="1" x14ac:dyDescent="0.45">
      <c r="A2187" t="str">
        <f t="shared" si="279"/>
        <v>CP284-Inconv Fee $20-$50-Comment Req'd</v>
      </c>
      <c r="B2187" t="s">
        <v>255</v>
      </c>
      <c r="C2187" t="str">
        <f t="shared" si="272"/>
        <v>Lubbock 34th</v>
      </c>
      <c r="D2187" t="str">
        <f t="shared" si="273"/>
        <v>Y</v>
      </c>
      <c r="E2187" t="s">
        <v>1166</v>
      </c>
      <c r="F2187" t="str">
        <f t="shared" si="274"/>
        <v>Inconv Fee $20-$50-Comment Req'd</v>
      </c>
      <c r="G2187">
        <f t="shared" si="275"/>
        <v>0</v>
      </c>
      <c r="H2187" t="s">
        <v>1088</v>
      </c>
      <c r="I2187">
        <f t="shared" si="276"/>
        <v>0</v>
      </c>
      <c r="J2187" t="s">
        <v>1074</v>
      </c>
      <c r="K2187" s="5">
        <v>50</v>
      </c>
      <c r="L2187" t="str">
        <f>Table_DataFromNL[[#This Row],[PROFILECODE]]&amp;"-"&amp;Table_DataFromNL[[#This Row],[RULENAME]]</f>
        <v>CP284-Inconv Fee $20-$50-Comment Req'd</v>
      </c>
      <c r="M2187" t="e">
        <f t="shared" si="277"/>
        <v>#N/A</v>
      </c>
      <c r="N2187" t="e">
        <f t="shared" si="278"/>
        <v>#N/A</v>
      </c>
    </row>
    <row r="2188" spans="1:14" hidden="1" x14ac:dyDescent="0.45">
      <c r="A2188" t="str">
        <f t="shared" si="279"/>
        <v>CP284-Inconv Fee $5-$20-Comment Req'd</v>
      </c>
      <c r="B2188" t="s">
        <v>255</v>
      </c>
      <c r="C2188" t="str">
        <f t="shared" si="272"/>
        <v>Lubbock 34th</v>
      </c>
      <c r="D2188" t="str">
        <f t="shared" si="273"/>
        <v>Y</v>
      </c>
      <c r="E2188" t="s">
        <v>1166</v>
      </c>
      <c r="F2188" t="str">
        <f t="shared" si="274"/>
        <v>Inconv Fee $5-$20-Comment Req'd</v>
      </c>
      <c r="G2188">
        <f t="shared" si="275"/>
        <v>0</v>
      </c>
      <c r="H2188" t="s">
        <v>1089</v>
      </c>
      <c r="I2188">
        <f t="shared" si="276"/>
        <v>0</v>
      </c>
      <c r="J2188" t="s">
        <v>1074</v>
      </c>
      <c r="K2188" s="5">
        <v>20</v>
      </c>
      <c r="L2188" t="str">
        <f>Table_DataFromNL[[#This Row],[PROFILECODE]]&amp;"-"&amp;Table_DataFromNL[[#This Row],[RULENAME]]</f>
        <v>CP284-Inconv Fee $5-$20-Comment Req'd</v>
      </c>
      <c r="M2188" t="e">
        <f t="shared" si="277"/>
        <v>#N/A</v>
      </c>
      <c r="N2188" t="e">
        <f t="shared" si="278"/>
        <v>#N/A</v>
      </c>
    </row>
    <row r="2189" spans="1:14" hidden="1" x14ac:dyDescent="0.45">
      <c r="A2189" t="str">
        <f t="shared" si="279"/>
        <v>CP284-Inconv Fee$50-$100-Comment Req'd</v>
      </c>
      <c r="B2189" t="s">
        <v>255</v>
      </c>
      <c r="C2189" t="str">
        <f t="shared" si="272"/>
        <v>Lubbock 34th</v>
      </c>
      <c r="D2189" t="str">
        <f t="shared" si="273"/>
        <v>Y</v>
      </c>
      <c r="E2189" t="s">
        <v>1166</v>
      </c>
      <c r="F2189" t="str">
        <f t="shared" si="274"/>
        <v>Inconv Fee$50-$100-Comment Req'd</v>
      </c>
      <c r="G2189">
        <f t="shared" si="275"/>
        <v>0</v>
      </c>
      <c r="H2189" t="s">
        <v>1090</v>
      </c>
      <c r="I2189">
        <f t="shared" si="276"/>
        <v>0</v>
      </c>
      <c r="J2189" t="s">
        <v>1074</v>
      </c>
      <c r="K2189" s="5">
        <v>100</v>
      </c>
      <c r="L2189" t="str">
        <f>Table_DataFromNL[[#This Row],[PROFILECODE]]&amp;"-"&amp;Table_DataFromNL[[#This Row],[RULENAME]]</f>
        <v>CP284-Inconv Fee$50-$100-Comment Req'd</v>
      </c>
      <c r="M2189" t="e">
        <f t="shared" si="277"/>
        <v>#N/A</v>
      </c>
      <c r="N2189" t="e">
        <f t="shared" si="278"/>
        <v>#N/A</v>
      </c>
    </row>
    <row r="2190" spans="1:14" hidden="1" x14ac:dyDescent="0.45">
      <c r="A2190" t="str">
        <f t="shared" si="279"/>
        <v>CP284-NSP_ LAPSEDONOR_50_Twice</v>
      </c>
      <c r="B2190" t="s">
        <v>255</v>
      </c>
      <c r="C2190" t="str">
        <f t="shared" si="272"/>
        <v>Lubbock 34th</v>
      </c>
      <c r="D2190" t="str">
        <f t="shared" si="273"/>
        <v>Y</v>
      </c>
      <c r="E2190" t="s">
        <v>1166</v>
      </c>
      <c r="F2190" t="str">
        <f t="shared" si="274"/>
        <v>NSP_ LAPSEDONOR_50_Twice</v>
      </c>
      <c r="G2190">
        <f t="shared" si="275"/>
        <v>0</v>
      </c>
      <c r="H2190" t="s">
        <v>1091</v>
      </c>
      <c r="I2190">
        <f t="shared" si="276"/>
        <v>0</v>
      </c>
      <c r="J2190" t="s">
        <v>1074</v>
      </c>
      <c r="K2190" s="5">
        <v>50</v>
      </c>
      <c r="L2190" t="str">
        <f>Table_DataFromNL[[#This Row],[PROFILECODE]]&amp;"-"&amp;Table_DataFromNL[[#This Row],[RULENAME]]</f>
        <v>CP284-NSP_ LAPSEDONOR_50_Twice</v>
      </c>
      <c r="M2190" t="e">
        <f t="shared" si="277"/>
        <v>#N/A</v>
      </c>
      <c r="N2190" t="e">
        <f t="shared" si="278"/>
        <v>#N/A</v>
      </c>
    </row>
    <row r="2191" spans="1:14" hidden="1" x14ac:dyDescent="0.45">
      <c r="A2191" t="str">
        <f t="shared" si="279"/>
        <v>CP284-NSP_LD_25_2X</v>
      </c>
      <c r="B2191" t="s">
        <v>255</v>
      </c>
      <c r="C2191" t="str">
        <f t="shared" si="272"/>
        <v>Lubbock 34th</v>
      </c>
      <c r="D2191" t="str">
        <f t="shared" si="273"/>
        <v>Y</v>
      </c>
      <c r="E2191" t="s">
        <v>1166</v>
      </c>
      <c r="F2191" t="str">
        <f t="shared" si="274"/>
        <v>NSP_LD_25_2X</v>
      </c>
      <c r="G2191">
        <f t="shared" si="275"/>
        <v>0</v>
      </c>
      <c r="H2191" t="s">
        <v>1092</v>
      </c>
      <c r="I2191">
        <f t="shared" si="276"/>
        <v>0</v>
      </c>
      <c r="J2191" t="s">
        <v>1074</v>
      </c>
      <c r="K2191" s="5">
        <v>25</v>
      </c>
      <c r="L2191" t="str">
        <f>Table_DataFromNL[[#This Row],[PROFILECODE]]&amp;"-"&amp;Table_DataFromNL[[#This Row],[RULENAME]]</f>
        <v>CP284-NSP_LD_25_2X</v>
      </c>
      <c r="M2191" t="e">
        <f t="shared" si="277"/>
        <v>#N/A</v>
      </c>
      <c r="N2191" t="e">
        <f t="shared" si="278"/>
        <v>#N/A</v>
      </c>
    </row>
    <row r="2192" spans="1:14" hidden="1" x14ac:dyDescent="0.45">
      <c r="A2192" t="str">
        <f t="shared" si="279"/>
        <v>CP284-NSP_LD_50_1X</v>
      </c>
      <c r="B2192" t="s">
        <v>255</v>
      </c>
      <c r="C2192" t="str">
        <f t="shared" si="272"/>
        <v>Lubbock 34th</v>
      </c>
      <c r="D2192" t="str">
        <f t="shared" si="273"/>
        <v>Y</v>
      </c>
      <c r="E2192" t="s">
        <v>1166</v>
      </c>
      <c r="F2192" t="str">
        <f t="shared" si="274"/>
        <v>NSP_LD_50_1X</v>
      </c>
      <c r="G2192">
        <f t="shared" si="275"/>
        <v>0</v>
      </c>
      <c r="H2192" t="s">
        <v>1093</v>
      </c>
      <c r="I2192">
        <f t="shared" si="276"/>
        <v>0</v>
      </c>
      <c r="J2192" t="s">
        <v>1074</v>
      </c>
      <c r="K2192" s="5">
        <v>50</v>
      </c>
      <c r="L2192" t="str">
        <f>Table_DataFromNL[[#This Row],[PROFILECODE]]&amp;"-"&amp;Table_DataFromNL[[#This Row],[RULENAME]]</f>
        <v>CP284-NSP_LD_50_1X</v>
      </c>
      <c r="M2192" t="e">
        <f t="shared" si="277"/>
        <v>#N/A</v>
      </c>
      <c r="N2192" t="e">
        <f t="shared" si="278"/>
        <v>#N/A</v>
      </c>
    </row>
    <row r="2193" spans="1:14" hidden="1" x14ac:dyDescent="0.45">
      <c r="A2193" t="str">
        <f t="shared" si="279"/>
        <v>CP284-NSP_ORPHAN_100_once</v>
      </c>
      <c r="B2193" t="s">
        <v>255</v>
      </c>
      <c r="C2193" t="str">
        <f t="shared" si="272"/>
        <v>Lubbock 34th</v>
      </c>
      <c r="D2193" t="str">
        <f t="shared" si="273"/>
        <v>Y</v>
      </c>
      <c r="E2193" t="s">
        <v>1166</v>
      </c>
      <c r="F2193" t="str">
        <f t="shared" si="274"/>
        <v>NSP_ORPHAN_100_once</v>
      </c>
      <c r="G2193">
        <f t="shared" si="275"/>
        <v>0</v>
      </c>
      <c r="H2193" t="s">
        <v>1094</v>
      </c>
      <c r="I2193">
        <f t="shared" si="276"/>
        <v>0</v>
      </c>
      <c r="J2193" t="s">
        <v>1074</v>
      </c>
      <c r="K2193" s="5">
        <v>100</v>
      </c>
      <c r="L2193" t="str">
        <f>Table_DataFromNL[[#This Row],[PROFILECODE]]&amp;"-"&amp;Table_DataFromNL[[#This Row],[RULENAME]]</f>
        <v>CP284-NSP_ORPHAN_100_once</v>
      </c>
      <c r="M2193" t="e">
        <f t="shared" si="277"/>
        <v>#N/A</v>
      </c>
      <c r="N2193" t="e">
        <f t="shared" si="278"/>
        <v>#N/A</v>
      </c>
    </row>
    <row r="2194" spans="1:14" hidden="1" x14ac:dyDescent="0.45">
      <c r="A2194" t="str">
        <f t="shared" si="279"/>
        <v>CP284-RSV WEEKLY BONUS 10</v>
      </c>
      <c r="B2194" t="s">
        <v>255</v>
      </c>
      <c r="C2194" t="str">
        <f t="shared" si="272"/>
        <v>Lubbock 34th</v>
      </c>
      <c r="D2194" t="str">
        <f t="shared" si="273"/>
        <v>Y</v>
      </c>
      <c r="E2194" t="s">
        <v>1166</v>
      </c>
      <c r="F2194" t="str">
        <f t="shared" si="274"/>
        <v>RSV WEEKLY BONUS 10</v>
      </c>
      <c r="G2194">
        <f t="shared" si="275"/>
        <v>0</v>
      </c>
      <c r="H2194" t="s">
        <v>1095</v>
      </c>
      <c r="I2194">
        <f t="shared" si="276"/>
        <v>0</v>
      </c>
      <c r="J2194" t="s">
        <v>1074</v>
      </c>
      <c r="K2194" s="5">
        <v>10</v>
      </c>
      <c r="L2194" t="str">
        <f>Table_DataFromNL[[#This Row],[PROFILECODE]]&amp;"-"&amp;Table_DataFromNL[[#This Row],[RULENAME]]</f>
        <v>CP284-RSV WEEKLY BONUS 10</v>
      </c>
      <c r="M2194" t="e">
        <f t="shared" si="277"/>
        <v>#N/A</v>
      </c>
      <c r="N2194" t="e">
        <f t="shared" si="278"/>
        <v>#N/A</v>
      </c>
    </row>
    <row r="2195" spans="1:14" hidden="1" x14ac:dyDescent="0.45">
      <c r="A2195" t="str">
        <f t="shared" si="279"/>
        <v>CP284-Referral - Vaccinia</v>
      </c>
      <c r="B2195" t="s">
        <v>255</v>
      </c>
      <c r="C2195" t="str">
        <f t="shared" si="272"/>
        <v>Lubbock 34th</v>
      </c>
      <c r="D2195" t="str">
        <f t="shared" si="273"/>
        <v>Y</v>
      </c>
      <c r="E2195" t="s">
        <v>1166</v>
      </c>
      <c r="F2195" t="str">
        <f t="shared" si="274"/>
        <v>Referral - Vaccinia</v>
      </c>
      <c r="G2195">
        <f t="shared" si="275"/>
        <v>0</v>
      </c>
      <c r="H2195" t="s">
        <v>1135</v>
      </c>
      <c r="I2195">
        <f t="shared" si="276"/>
        <v>0</v>
      </c>
      <c r="J2195" t="s">
        <v>1074</v>
      </c>
      <c r="K2195" s="5">
        <v>250</v>
      </c>
      <c r="L2195" t="str">
        <f>Table_DataFromNL[[#This Row],[PROFILECODE]]&amp;"-"&amp;Table_DataFromNL[[#This Row],[RULENAME]]</f>
        <v>CP284-Referral - Vaccinia</v>
      </c>
      <c r="M2195" t="e">
        <f t="shared" si="277"/>
        <v>#N/A</v>
      </c>
      <c r="N2195" t="e">
        <f t="shared" si="278"/>
        <v>#N/A</v>
      </c>
    </row>
    <row r="2196" spans="1:14" hidden="1" x14ac:dyDescent="0.45">
      <c r="A2196" t="str">
        <f t="shared" si="279"/>
        <v>CP284-Restick</v>
      </c>
      <c r="B2196" t="s">
        <v>255</v>
      </c>
      <c r="C2196" t="str">
        <f t="shared" si="272"/>
        <v>Lubbock 34th</v>
      </c>
      <c r="D2196" t="str">
        <f t="shared" si="273"/>
        <v>Y</v>
      </c>
      <c r="E2196" t="s">
        <v>1166</v>
      </c>
      <c r="F2196" t="str">
        <f t="shared" si="274"/>
        <v>Restick</v>
      </c>
      <c r="G2196">
        <f t="shared" si="275"/>
        <v>0</v>
      </c>
      <c r="H2196" t="s">
        <v>1096</v>
      </c>
      <c r="I2196">
        <f t="shared" si="276"/>
        <v>0</v>
      </c>
      <c r="J2196" t="s">
        <v>1074</v>
      </c>
      <c r="K2196" s="5">
        <v>5</v>
      </c>
      <c r="L2196" t="str">
        <f>Table_DataFromNL[[#This Row],[PROFILECODE]]&amp;"-"&amp;Table_DataFromNL[[#This Row],[RULENAME]]</f>
        <v>CP284-Restick</v>
      </c>
      <c r="M2196" t="e">
        <f t="shared" si="277"/>
        <v>#N/A</v>
      </c>
      <c r="N2196" t="e">
        <f t="shared" si="278"/>
        <v>#N/A</v>
      </c>
    </row>
    <row r="2197" spans="1:14" hidden="1" x14ac:dyDescent="0.45">
      <c r="A2197" t="str">
        <f t="shared" si="279"/>
        <v>CP284-SCRATCH_1000_USD</v>
      </c>
      <c r="B2197" t="s">
        <v>255</v>
      </c>
      <c r="C2197" t="str">
        <f t="shared" si="272"/>
        <v>Lubbock 34th</v>
      </c>
      <c r="D2197" t="str">
        <f t="shared" si="273"/>
        <v>Y</v>
      </c>
      <c r="E2197" t="s">
        <v>1166</v>
      </c>
      <c r="F2197" t="str">
        <f t="shared" si="274"/>
        <v>SCRATCH_1000_USD</v>
      </c>
      <c r="G2197">
        <f t="shared" si="275"/>
        <v>0</v>
      </c>
      <c r="H2197" t="s">
        <v>1097</v>
      </c>
      <c r="I2197">
        <f t="shared" si="276"/>
        <v>0</v>
      </c>
      <c r="J2197" t="s">
        <v>1074</v>
      </c>
      <c r="K2197" s="5">
        <v>1000</v>
      </c>
      <c r="L2197" t="str">
        <f>Table_DataFromNL[[#This Row],[PROFILECODE]]&amp;"-"&amp;Table_DataFromNL[[#This Row],[RULENAME]]</f>
        <v>CP284-SCRATCH_1000_USD</v>
      </c>
      <c r="M2197" t="e">
        <f t="shared" si="277"/>
        <v>#N/A</v>
      </c>
      <c r="N2197" t="e">
        <f t="shared" si="278"/>
        <v>#N/A</v>
      </c>
    </row>
    <row r="2198" spans="1:14" hidden="1" x14ac:dyDescent="0.45">
      <c r="A2198" t="str">
        <f t="shared" si="279"/>
        <v>CP284-SCRATCH_100_USD</v>
      </c>
      <c r="B2198" t="s">
        <v>255</v>
      </c>
      <c r="C2198" t="str">
        <f t="shared" si="272"/>
        <v>Lubbock 34th</v>
      </c>
      <c r="D2198" t="str">
        <f t="shared" si="273"/>
        <v>Y</v>
      </c>
      <c r="E2198" t="s">
        <v>1166</v>
      </c>
      <c r="F2198" t="str">
        <f t="shared" si="274"/>
        <v>SCRATCH_100_USD</v>
      </c>
      <c r="G2198">
        <f t="shared" si="275"/>
        <v>0</v>
      </c>
      <c r="H2198" t="s">
        <v>1098</v>
      </c>
      <c r="I2198">
        <f t="shared" si="276"/>
        <v>0</v>
      </c>
      <c r="J2198" t="s">
        <v>1074</v>
      </c>
      <c r="K2198" s="5">
        <v>100</v>
      </c>
      <c r="L2198" t="str">
        <f>Table_DataFromNL[[#This Row],[PROFILECODE]]&amp;"-"&amp;Table_DataFromNL[[#This Row],[RULENAME]]</f>
        <v>CP284-SCRATCH_100_USD</v>
      </c>
      <c r="M2198" t="e">
        <f t="shared" si="277"/>
        <v>#N/A</v>
      </c>
      <c r="N2198" t="e">
        <f t="shared" si="278"/>
        <v>#N/A</v>
      </c>
    </row>
    <row r="2199" spans="1:14" hidden="1" x14ac:dyDescent="0.45">
      <c r="A2199" t="str">
        <f t="shared" si="279"/>
        <v>CP284-SCRATCH_10_USD</v>
      </c>
      <c r="B2199" t="s">
        <v>255</v>
      </c>
      <c r="C2199" t="str">
        <f t="shared" si="272"/>
        <v>Lubbock 34th</v>
      </c>
      <c r="D2199" t="str">
        <f t="shared" si="273"/>
        <v>Y</v>
      </c>
      <c r="E2199" t="s">
        <v>1166</v>
      </c>
      <c r="F2199" t="str">
        <f t="shared" si="274"/>
        <v>SCRATCH_10_USD</v>
      </c>
      <c r="G2199">
        <f t="shared" si="275"/>
        <v>0</v>
      </c>
      <c r="H2199" t="s">
        <v>1099</v>
      </c>
      <c r="I2199">
        <f t="shared" si="276"/>
        <v>0</v>
      </c>
      <c r="J2199" t="s">
        <v>1074</v>
      </c>
      <c r="K2199" s="5">
        <v>10</v>
      </c>
      <c r="L2199" t="str">
        <f>Table_DataFromNL[[#This Row],[PROFILECODE]]&amp;"-"&amp;Table_DataFromNL[[#This Row],[RULENAME]]</f>
        <v>CP284-SCRATCH_10_USD</v>
      </c>
      <c r="M2199" t="e">
        <f t="shared" si="277"/>
        <v>#N/A</v>
      </c>
      <c r="N2199" t="e">
        <f t="shared" si="278"/>
        <v>#N/A</v>
      </c>
    </row>
    <row r="2200" spans="1:14" hidden="1" x14ac:dyDescent="0.45">
      <c r="A2200" t="str">
        <f t="shared" si="279"/>
        <v>CP284-SCRATCH_20_USD</v>
      </c>
      <c r="B2200" t="s">
        <v>255</v>
      </c>
      <c r="C2200" t="str">
        <f t="shared" si="272"/>
        <v>Lubbock 34th</v>
      </c>
      <c r="D2200" t="str">
        <f t="shared" si="273"/>
        <v>Y</v>
      </c>
      <c r="E2200" t="s">
        <v>1166</v>
      </c>
      <c r="F2200" t="str">
        <f t="shared" si="274"/>
        <v>SCRATCH_20_USD</v>
      </c>
      <c r="G2200">
        <f t="shared" si="275"/>
        <v>0</v>
      </c>
      <c r="H2200" t="s">
        <v>1100</v>
      </c>
      <c r="I2200">
        <f t="shared" si="276"/>
        <v>0</v>
      </c>
      <c r="J2200" t="s">
        <v>1074</v>
      </c>
      <c r="K2200" s="5">
        <v>20</v>
      </c>
      <c r="L2200" t="str">
        <f>Table_DataFromNL[[#This Row],[PROFILECODE]]&amp;"-"&amp;Table_DataFromNL[[#This Row],[RULENAME]]</f>
        <v>CP284-SCRATCH_20_USD</v>
      </c>
      <c r="M2200" t="e">
        <f t="shared" si="277"/>
        <v>#N/A</v>
      </c>
      <c r="N2200" t="e">
        <f t="shared" si="278"/>
        <v>#N/A</v>
      </c>
    </row>
    <row r="2201" spans="1:14" hidden="1" x14ac:dyDescent="0.45">
      <c r="A2201" t="str">
        <f t="shared" si="279"/>
        <v>CP284-SCRATCH_25_USD</v>
      </c>
      <c r="B2201" t="s">
        <v>255</v>
      </c>
      <c r="C2201" t="str">
        <f t="shared" si="272"/>
        <v>Lubbock 34th</v>
      </c>
      <c r="D2201" t="str">
        <f t="shared" si="273"/>
        <v>Y</v>
      </c>
      <c r="E2201" t="s">
        <v>1166</v>
      </c>
      <c r="F2201" t="str">
        <f t="shared" si="274"/>
        <v>SCRATCH_25_USD</v>
      </c>
      <c r="G2201">
        <f t="shared" si="275"/>
        <v>0</v>
      </c>
      <c r="H2201" t="s">
        <v>1101</v>
      </c>
      <c r="I2201">
        <f t="shared" si="276"/>
        <v>0</v>
      </c>
      <c r="J2201" t="s">
        <v>1074</v>
      </c>
      <c r="K2201" s="5">
        <v>25</v>
      </c>
      <c r="L2201" t="str">
        <f>Table_DataFromNL[[#This Row],[PROFILECODE]]&amp;"-"&amp;Table_DataFromNL[[#This Row],[RULENAME]]</f>
        <v>CP284-SCRATCH_25_USD</v>
      </c>
      <c r="M2201" t="e">
        <f t="shared" si="277"/>
        <v>#N/A</v>
      </c>
      <c r="N2201" t="e">
        <f t="shared" si="278"/>
        <v>#N/A</v>
      </c>
    </row>
    <row r="2202" spans="1:14" hidden="1" x14ac:dyDescent="0.45">
      <c r="A2202" t="str">
        <f t="shared" si="279"/>
        <v>CP284-SCRATCH_50_USD</v>
      </c>
      <c r="B2202" t="s">
        <v>255</v>
      </c>
      <c r="C2202" t="str">
        <f t="shared" si="272"/>
        <v>Lubbock 34th</v>
      </c>
      <c r="D2202" t="str">
        <f t="shared" si="273"/>
        <v>Y</v>
      </c>
      <c r="E2202" t="s">
        <v>1166</v>
      </c>
      <c r="F2202" t="str">
        <f t="shared" si="274"/>
        <v>SCRATCH_50_USD</v>
      </c>
      <c r="G2202">
        <f t="shared" si="275"/>
        <v>0</v>
      </c>
      <c r="H2202" t="s">
        <v>1102</v>
      </c>
      <c r="I2202">
        <f t="shared" si="276"/>
        <v>0</v>
      </c>
      <c r="J2202" t="s">
        <v>1074</v>
      </c>
      <c r="K2202" s="5">
        <v>50</v>
      </c>
      <c r="L2202" t="str">
        <f>Table_DataFromNL[[#This Row],[PROFILECODE]]&amp;"-"&amp;Table_DataFromNL[[#This Row],[RULENAME]]</f>
        <v>CP284-SCRATCH_50_USD</v>
      </c>
      <c r="M2202" t="e">
        <f t="shared" si="277"/>
        <v>#N/A</v>
      </c>
      <c r="N2202" t="e">
        <f t="shared" si="278"/>
        <v>#N/A</v>
      </c>
    </row>
    <row r="2203" spans="1:14" hidden="1" x14ac:dyDescent="0.45">
      <c r="A2203" t="str">
        <f t="shared" si="279"/>
        <v>CP284-SCRATCH_5_USD</v>
      </c>
      <c r="B2203" t="s">
        <v>255</v>
      </c>
      <c r="C2203" t="str">
        <f t="shared" si="272"/>
        <v>Lubbock 34th</v>
      </c>
      <c r="D2203" t="str">
        <f t="shared" si="273"/>
        <v>Y</v>
      </c>
      <c r="E2203" t="s">
        <v>1166</v>
      </c>
      <c r="F2203" t="str">
        <f t="shared" si="274"/>
        <v>SCRATCH_5_USD</v>
      </c>
      <c r="G2203">
        <f t="shared" si="275"/>
        <v>0</v>
      </c>
      <c r="H2203" t="s">
        <v>1103</v>
      </c>
      <c r="I2203">
        <f t="shared" si="276"/>
        <v>0</v>
      </c>
      <c r="J2203" t="s">
        <v>1074</v>
      </c>
      <c r="K2203" s="5">
        <v>5</v>
      </c>
      <c r="L2203" t="str">
        <f>Table_DataFromNL[[#This Row],[PROFILECODE]]&amp;"-"&amp;Table_DataFromNL[[#This Row],[RULENAME]]</f>
        <v>CP284-SCRATCH_5_USD</v>
      </c>
      <c r="M2203" t="e">
        <f t="shared" si="277"/>
        <v>#N/A</v>
      </c>
      <c r="N2203" t="e">
        <f t="shared" si="278"/>
        <v>#N/A</v>
      </c>
    </row>
    <row r="2204" spans="1:14" hidden="1" x14ac:dyDescent="0.45">
      <c r="A2204" t="str">
        <f t="shared" si="279"/>
        <v>CP284-SLOW_TEXT_5</v>
      </c>
      <c r="B2204" t="s">
        <v>255</v>
      </c>
      <c r="C2204" t="str">
        <f t="shared" si="272"/>
        <v>Lubbock 34th</v>
      </c>
      <c r="D2204" t="str">
        <f t="shared" si="273"/>
        <v>Y</v>
      </c>
      <c r="E2204" t="s">
        <v>1166</v>
      </c>
      <c r="F2204" t="str">
        <f t="shared" si="274"/>
        <v>SLOW_TEXT_5</v>
      </c>
      <c r="G2204">
        <f t="shared" si="275"/>
        <v>0</v>
      </c>
      <c r="H2204" t="s">
        <v>1104</v>
      </c>
      <c r="I2204">
        <f t="shared" si="276"/>
        <v>0</v>
      </c>
      <c r="J2204" t="s">
        <v>1074</v>
      </c>
      <c r="K2204" s="5">
        <v>5</v>
      </c>
      <c r="L2204" t="str">
        <f>Table_DataFromNL[[#This Row],[PROFILECODE]]&amp;"-"&amp;Table_DataFromNL[[#This Row],[RULENAME]]</f>
        <v>CP284-SLOW_TEXT_5</v>
      </c>
      <c r="M2204" t="e">
        <f t="shared" si="277"/>
        <v>#N/A</v>
      </c>
      <c r="N2204" t="e">
        <f t="shared" si="278"/>
        <v>#N/A</v>
      </c>
    </row>
    <row r="2205" spans="1:14" hidden="1" x14ac:dyDescent="0.45">
      <c r="A2205" t="str">
        <f t="shared" si="279"/>
        <v>CP284-SPECIAL_ x9_25 _ONCE</v>
      </c>
      <c r="B2205" t="s">
        <v>255</v>
      </c>
      <c r="C2205" t="str">
        <f t="shared" si="272"/>
        <v>Lubbock 34th</v>
      </c>
      <c r="D2205" t="str">
        <f t="shared" si="273"/>
        <v>Y</v>
      </c>
      <c r="E2205" t="s">
        <v>1166</v>
      </c>
      <c r="F2205" t="str">
        <f t="shared" si="274"/>
        <v>SPECIAL_ x9_25 _ONCE</v>
      </c>
      <c r="G2205">
        <f t="shared" si="275"/>
        <v>0</v>
      </c>
      <c r="H2205" t="s">
        <v>1105</v>
      </c>
      <c r="I2205">
        <f t="shared" si="276"/>
        <v>0</v>
      </c>
      <c r="J2205" t="s">
        <v>1074</v>
      </c>
      <c r="K2205" s="5">
        <v>25</v>
      </c>
      <c r="L2205" t="str">
        <f>Table_DataFromNL[[#This Row],[PROFILECODE]]&amp;"-"&amp;Table_DataFromNL[[#This Row],[RULENAME]]</f>
        <v>CP284-SPECIAL_ x9_25 _ONCE</v>
      </c>
      <c r="M2205" t="e">
        <f t="shared" si="277"/>
        <v>#N/A</v>
      </c>
      <c r="N2205" t="e">
        <f t="shared" si="278"/>
        <v>#N/A</v>
      </c>
    </row>
    <row r="2206" spans="1:14" hidden="1" x14ac:dyDescent="0.45">
      <c r="A2206" t="str">
        <f t="shared" si="279"/>
        <v>CP284-SPECIAL_BONUS_40USD</v>
      </c>
      <c r="B2206" t="s">
        <v>255</v>
      </c>
      <c r="C2206" t="str">
        <f t="shared" si="272"/>
        <v>Lubbock 34th</v>
      </c>
      <c r="D2206" t="str">
        <f t="shared" si="273"/>
        <v>Y</v>
      </c>
      <c r="E2206" t="s">
        <v>1166</v>
      </c>
      <c r="F2206" t="str">
        <f t="shared" si="274"/>
        <v>SPECIAL_BONUS_40USD</v>
      </c>
      <c r="G2206">
        <f t="shared" si="275"/>
        <v>0</v>
      </c>
      <c r="H2206" t="s">
        <v>1106</v>
      </c>
      <c r="I2206">
        <f t="shared" si="276"/>
        <v>0</v>
      </c>
      <c r="J2206" t="s">
        <v>1074</v>
      </c>
      <c r="K2206" s="5">
        <v>40</v>
      </c>
      <c r="L2206" t="str">
        <f>Table_DataFromNL[[#This Row],[PROFILECODE]]&amp;"-"&amp;Table_DataFromNL[[#This Row],[RULENAME]]</f>
        <v>CP284-SPECIAL_BONUS_40USD</v>
      </c>
      <c r="M2206" t="e">
        <f t="shared" si="277"/>
        <v>#N/A</v>
      </c>
      <c r="N2206" t="e">
        <f t="shared" si="278"/>
        <v>#N/A</v>
      </c>
    </row>
    <row r="2207" spans="1:14" hidden="1" x14ac:dyDescent="0.45">
      <c r="A2207" t="str">
        <f t="shared" si="279"/>
        <v>CP284-SPECIAL_x6_x7_15 _TWICE</v>
      </c>
      <c r="B2207" t="s">
        <v>255</v>
      </c>
      <c r="C2207" t="str">
        <f t="shared" si="272"/>
        <v>Lubbock 34th</v>
      </c>
      <c r="D2207" t="str">
        <f t="shared" si="273"/>
        <v>Y</v>
      </c>
      <c r="E2207" t="s">
        <v>1166</v>
      </c>
      <c r="F2207" t="str">
        <f t="shared" si="274"/>
        <v>SPECIAL_x6_x7_15 _TWICE</v>
      </c>
      <c r="G2207">
        <f t="shared" si="275"/>
        <v>0</v>
      </c>
      <c r="H2207" t="s">
        <v>1107</v>
      </c>
      <c r="I2207">
        <f t="shared" si="276"/>
        <v>0</v>
      </c>
      <c r="J2207" t="s">
        <v>1074</v>
      </c>
      <c r="K2207" s="5">
        <v>15</v>
      </c>
      <c r="L2207" t="str">
        <f>Table_DataFromNL[[#This Row],[PROFILECODE]]&amp;"-"&amp;Table_DataFromNL[[#This Row],[RULENAME]]</f>
        <v>CP284-SPECIAL_x6_x7_15 _TWICE</v>
      </c>
      <c r="M2207" t="e">
        <f t="shared" si="277"/>
        <v>#N/A</v>
      </c>
      <c r="N2207" t="e">
        <f t="shared" si="278"/>
        <v>#N/A</v>
      </c>
    </row>
    <row r="2208" spans="1:14" hidden="1" x14ac:dyDescent="0.45">
      <c r="A2208" t="str">
        <f t="shared" si="279"/>
        <v>CP284-SPECIAL_x8_x9_20 _TWICE</v>
      </c>
      <c r="B2208" t="s">
        <v>255</v>
      </c>
      <c r="C2208" t="str">
        <f t="shared" si="272"/>
        <v>Lubbock 34th</v>
      </c>
      <c r="D2208" t="str">
        <f t="shared" si="273"/>
        <v>Y</v>
      </c>
      <c r="E2208" t="s">
        <v>1166</v>
      </c>
      <c r="F2208" t="str">
        <f t="shared" si="274"/>
        <v>SPECIAL_x8_x9_20 _TWICE</v>
      </c>
      <c r="G2208">
        <f t="shared" si="275"/>
        <v>0</v>
      </c>
      <c r="H2208" t="s">
        <v>1108</v>
      </c>
      <c r="I2208">
        <f t="shared" si="276"/>
        <v>0</v>
      </c>
      <c r="J2208" t="s">
        <v>1074</v>
      </c>
      <c r="K2208" s="5">
        <v>20</v>
      </c>
      <c r="L2208" t="str">
        <f>Table_DataFromNL[[#This Row],[PROFILECODE]]&amp;"-"&amp;Table_DataFromNL[[#This Row],[RULENAME]]</f>
        <v>CP284-SPECIAL_x8_x9_20 _TWICE</v>
      </c>
      <c r="M2208" t="e">
        <f t="shared" si="277"/>
        <v>#N/A</v>
      </c>
      <c r="N2208" t="e">
        <f t="shared" si="278"/>
        <v>#N/A</v>
      </c>
    </row>
    <row r="2209" spans="1:14" hidden="1" x14ac:dyDescent="0.45">
      <c r="A2209" t="str">
        <f t="shared" si="279"/>
        <v>CP284-Sample Only</v>
      </c>
      <c r="B2209" t="s">
        <v>255</v>
      </c>
      <c r="C2209" t="str">
        <f t="shared" si="272"/>
        <v>Lubbock 34th</v>
      </c>
      <c r="D2209" t="str">
        <f t="shared" si="273"/>
        <v>Y</v>
      </c>
      <c r="E2209" t="s">
        <v>1166</v>
      </c>
      <c r="F2209" t="str">
        <f t="shared" si="274"/>
        <v>Sample Only</v>
      </c>
      <c r="G2209">
        <f t="shared" si="275"/>
        <v>0</v>
      </c>
      <c r="H2209" t="s">
        <v>1109</v>
      </c>
      <c r="I2209">
        <f t="shared" si="276"/>
        <v>0</v>
      </c>
      <c r="J2209" t="s">
        <v>1074</v>
      </c>
      <c r="K2209" s="5">
        <v>10</v>
      </c>
      <c r="L2209" t="str">
        <f>Table_DataFromNL[[#This Row],[PROFILECODE]]&amp;"-"&amp;Table_DataFromNL[[#This Row],[RULENAME]]</f>
        <v>CP284-Sample Only</v>
      </c>
      <c r="M2209" t="e">
        <f t="shared" si="277"/>
        <v>#N/A</v>
      </c>
      <c r="N2209" t="e">
        <f t="shared" si="278"/>
        <v>#N/A</v>
      </c>
    </row>
    <row r="2210" spans="1:14" hidden="1" x14ac:dyDescent="0.45">
      <c r="A2210" t="str">
        <f t="shared" si="279"/>
        <v>CP284-Unit Below 250 mL</v>
      </c>
      <c r="B2210" t="s">
        <v>255</v>
      </c>
      <c r="C2210" t="str">
        <f t="shared" si="272"/>
        <v>Lubbock 34th</v>
      </c>
      <c r="D2210" t="str">
        <f t="shared" si="273"/>
        <v>Y</v>
      </c>
      <c r="E2210" t="s">
        <v>1166</v>
      </c>
      <c r="F2210" t="str">
        <f t="shared" si="274"/>
        <v>Unit Below 250 mL</v>
      </c>
      <c r="G2210">
        <f t="shared" si="275"/>
        <v>0</v>
      </c>
      <c r="H2210" t="s">
        <v>1110</v>
      </c>
      <c r="I2210">
        <f t="shared" si="276"/>
        <v>0</v>
      </c>
      <c r="J2210" t="s">
        <v>1074</v>
      </c>
      <c r="K2210" s="5">
        <v>5</v>
      </c>
      <c r="L2210" t="str">
        <f>Table_DataFromNL[[#This Row],[PROFILECODE]]&amp;"-"&amp;Table_DataFromNL[[#This Row],[RULENAME]]</f>
        <v>CP284-Unit Below 250 mL</v>
      </c>
      <c r="M2210" t="e">
        <f t="shared" si="277"/>
        <v>#N/A</v>
      </c>
      <c r="N2210" t="e">
        <f t="shared" si="278"/>
        <v>#N/A</v>
      </c>
    </row>
    <row r="2211" spans="1:14" hidden="1" x14ac:dyDescent="0.45">
      <c r="A2211" t="str">
        <f t="shared" si="279"/>
        <v>CP284-Unit above 250 mL/underdraw</v>
      </c>
      <c r="B2211" t="s">
        <v>255</v>
      </c>
      <c r="C2211" t="str">
        <f t="shared" si="272"/>
        <v>Lubbock 34th</v>
      </c>
      <c r="D2211" t="str">
        <f t="shared" si="273"/>
        <v>Y</v>
      </c>
      <c r="E2211" t="s">
        <v>1166</v>
      </c>
      <c r="F2211" t="str">
        <f t="shared" si="274"/>
        <v>Unit above 250 mL/underdraw</v>
      </c>
      <c r="G2211">
        <f t="shared" si="275"/>
        <v>0</v>
      </c>
      <c r="H2211" t="s">
        <v>1111</v>
      </c>
      <c r="I2211">
        <f t="shared" si="276"/>
        <v>0</v>
      </c>
      <c r="J2211" t="s">
        <v>1074</v>
      </c>
      <c r="K2211" s="5">
        <v>10</v>
      </c>
      <c r="L2211" t="str">
        <f>Table_DataFromNL[[#This Row],[PROFILECODE]]&amp;"-"&amp;Table_DataFromNL[[#This Row],[RULENAME]]</f>
        <v>CP284-Unit above 250 mL/underdraw</v>
      </c>
      <c r="M2211" t="e">
        <f t="shared" si="277"/>
        <v>#N/A</v>
      </c>
      <c r="N2211" t="e">
        <f t="shared" si="278"/>
        <v>#N/A</v>
      </c>
    </row>
    <row r="2212" spans="1:14" hidden="1" x14ac:dyDescent="0.45">
      <c r="A2212" t="str">
        <f t="shared" si="279"/>
        <v>CP284-Vaccinia Immunization</v>
      </c>
      <c r="B2212" t="s">
        <v>255</v>
      </c>
      <c r="C2212" t="str">
        <f t="shared" si="272"/>
        <v>Lubbock 34th</v>
      </c>
      <c r="D2212" t="str">
        <f t="shared" si="273"/>
        <v>Y</v>
      </c>
      <c r="E2212" t="s">
        <v>1166</v>
      </c>
      <c r="F2212" t="str">
        <f t="shared" si="274"/>
        <v>Vaccinia Immunization</v>
      </c>
      <c r="G2212">
        <f t="shared" si="275"/>
        <v>0</v>
      </c>
      <c r="H2212" t="s">
        <v>1136</v>
      </c>
      <c r="I2212">
        <f t="shared" si="276"/>
        <v>0</v>
      </c>
      <c r="J2212" t="s">
        <v>1074</v>
      </c>
      <c r="K2212" s="5">
        <v>100</v>
      </c>
      <c r="L2212" t="str">
        <f>Table_DataFromNL[[#This Row],[PROFILECODE]]&amp;"-"&amp;Table_DataFromNL[[#This Row],[RULENAME]]</f>
        <v>CP284-Vaccinia Immunization</v>
      </c>
      <c r="M2212" t="e">
        <f t="shared" si="277"/>
        <v>#N/A</v>
      </c>
      <c r="N2212" t="e">
        <f t="shared" si="278"/>
        <v>#N/A</v>
      </c>
    </row>
    <row r="2213" spans="1:14" hidden="1" x14ac:dyDescent="0.45">
      <c r="A2213" t="str">
        <f t="shared" si="279"/>
        <v>CP284-RETURN - Buddy referral  -BONUS</v>
      </c>
      <c r="B2213" t="s">
        <v>255</v>
      </c>
      <c r="C2213" t="str">
        <f t="shared" si="272"/>
        <v>Lubbock 34th</v>
      </c>
      <c r="D2213" t="str">
        <f t="shared" si="273"/>
        <v>Y</v>
      </c>
      <c r="E2213" t="s">
        <v>1166</v>
      </c>
      <c r="F2213" t="str">
        <f t="shared" si="274"/>
        <v>RETURN - Buddy referral  -BONUS</v>
      </c>
      <c r="G2213" t="str">
        <f t="shared" si="275"/>
        <v>Marketing</v>
      </c>
      <c r="H2213" t="s">
        <v>73</v>
      </c>
      <c r="I2213">
        <f t="shared" si="276"/>
        <v>50</v>
      </c>
      <c r="J2213" t="s">
        <v>1112</v>
      </c>
      <c r="K2213" s="5">
        <v>50</v>
      </c>
      <c r="L2213" t="str">
        <f>Table_DataFromNL[[#This Row],[PROFILECODE]]&amp;"-"&amp;Table_DataFromNL[[#This Row],[RULENAME]]</f>
        <v>CP284-Referral</v>
      </c>
      <c r="M2213" t="str">
        <f t="shared" si="277"/>
        <v>CP284-RETURN - Buddy referral  -BONUS</v>
      </c>
      <c r="N2213" t="e">
        <f t="shared" si="278"/>
        <v>#N/A</v>
      </c>
    </row>
    <row r="2214" spans="1:14" hidden="1" x14ac:dyDescent="0.45">
      <c r="A2214" t="str">
        <f t="shared" si="279"/>
        <v>CP284-P Anti-D Pre-Existing Standard</v>
      </c>
      <c r="B2214" t="s">
        <v>255</v>
      </c>
      <c r="C2214" t="str">
        <f t="shared" si="272"/>
        <v>Lubbock 34th</v>
      </c>
      <c r="D2214" t="str">
        <f t="shared" si="273"/>
        <v>Y</v>
      </c>
      <c r="E2214" t="s">
        <v>1166</v>
      </c>
      <c r="F2214" t="str">
        <f t="shared" si="274"/>
        <v>P Anti-D Pre-Existing Standard</v>
      </c>
      <c r="G2214" t="str">
        <f t="shared" si="275"/>
        <v>Specialty</v>
      </c>
      <c r="H2214" t="s">
        <v>946</v>
      </c>
      <c r="I2214" t="str">
        <f t="shared" si="276"/>
        <v>RETURN - 1st don of the week -STD</v>
      </c>
      <c r="J2214" t="s">
        <v>1113</v>
      </c>
      <c r="K2214" s="5">
        <v>46</v>
      </c>
      <c r="L2214" t="str">
        <f>Table_DataFromNL[[#This Row],[PROFILECODE]]&amp;"-"&amp;Table_DataFromNL[[#This Row],[RULENAME]]</f>
        <v>CP284-P Anti-D Pre-Existing Standard</v>
      </c>
      <c r="M2214" t="str">
        <f t="shared" si="277"/>
        <v>CP284-P Anti-D Pre-Existing Standard</v>
      </c>
      <c r="N2214" t="str">
        <f t="shared" si="278"/>
        <v>CP284-P Anti-D Pre-Existing Standard</v>
      </c>
    </row>
    <row r="2215" spans="1:14" hidden="1" x14ac:dyDescent="0.45">
      <c r="A2215" t="str">
        <f t="shared" si="279"/>
        <v>CP284-RETURN - 1st don of the week -STD</v>
      </c>
      <c r="B2215" t="s">
        <v>255</v>
      </c>
      <c r="C2215" t="str">
        <f t="shared" si="272"/>
        <v>Lubbock 34th</v>
      </c>
      <c r="D2215" t="str">
        <f t="shared" si="273"/>
        <v>Y</v>
      </c>
      <c r="E2215" t="s">
        <v>1166</v>
      </c>
      <c r="F2215" t="str">
        <f t="shared" si="274"/>
        <v>RETURN - 1st don of the week -STD</v>
      </c>
      <c r="G2215" t="str">
        <f t="shared" si="275"/>
        <v>Marketing</v>
      </c>
      <c r="H2215" t="s">
        <v>1114</v>
      </c>
      <c r="I2215">
        <f t="shared" si="276"/>
        <v>0</v>
      </c>
      <c r="J2215" t="s">
        <v>1113</v>
      </c>
      <c r="K2215" s="5">
        <v>60</v>
      </c>
      <c r="L2215" t="str">
        <f>Table_DataFromNL[[#This Row],[PROFILECODE]]&amp;"-"&amp;Table_DataFromNL[[#This Row],[RULENAME]]</f>
        <v>CP284-P NSP NONEU Standard</v>
      </c>
      <c r="M2215" t="str">
        <f t="shared" si="277"/>
        <v>CP284-RETURN - 1st don of the week -STD</v>
      </c>
      <c r="N2215" t="e">
        <f t="shared" si="278"/>
        <v>#N/A</v>
      </c>
    </row>
    <row r="2216" spans="1:14" hidden="1" x14ac:dyDescent="0.45">
      <c r="A2216" t="str">
        <f t="shared" si="279"/>
        <v>CP284-RETURN - 1st don of the week -STD</v>
      </c>
      <c r="B2216" t="s">
        <v>255</v>
      </c>
      <c r="C2216" t="str">
        <f t="shared" si="272"/>
        <v>Lubbock 34th</v>
      </c>
      <c r="D2216" t="str">
        <f t="shared" si="273"/>
        <v>Y</v>
      </c>
      <c r="E2216" t="s">
        <v>1166</v>
      </c>
      <c r="F2216" t="str">
        <f t="shared" si="274"/>
        <v>RETURN - 1st don of the week -STD</v>
      </c>
      <c r="G2216" t="str">
        <f t="shared" si="275"/>
        <v>Marketing</v>
      </c>
      <c r="H2216" t="s">
        <v>1115</v>
      </c>
      <c r="I2216">
        <f t="shared" si="276"/>
        <v>23</v>
      </c>
      <c r="J2216" t="s">
        <v>1113</v>
      </c>
      <c r="K2216" s="5">
        <v>60</v>
      </c>
      <c r="L2216" t="str">
        <f>Table_DataFromNL[[#This Row],[PROFILECODE]]&amp;"-"&amp;Table_DataFromNL[[#This Row],[RULENAME]]</f>
        <v>CP284-P NSP NS Standard</v>
      </c>
      <c r="M2216" t="str">
        <f t="shared" si="277"/>
        <v>CP284-RETURN - 1st don of the week -STD</v>
      </c>
      <c r="N2216" t="e">
        <f t="shared" si="278"/>
        <v>#N/A</v>
      </c>
    </row>
    <row r="2217" spans="1:14" hidden="1" x14ac:dyDescent="0.45">
      <c r="A2217" t="str">
        <f t="shared" si="279"/>
        <v>CP284-P Normal Source PL Standard</v>
      </c>
      <c r="B2217" t="s">
        <v>255</v>
      </c>
      <c r="C2217" t="str">
        <f t="shared" si="272"/>
        <v>Lubbock 34th</v>
      </c>
      <c r="D2217" t="str">
        <f t="shared" si="273"/>
        <v>Y</v>
      </c>
      <c r="E2217" t="s">
        <v>1166</v>
      </c>
      <c r="F2217" t="str">
        <f t="shared" si="274"/>
        <v>P Normal Source PL Standard</v>
      </c>
      <c r="G2217" t="str">
        <f t="shared" si="275"/>
        <v>Marketing</v>
      </c>
      <c r="H2217" t="s">
        <v>1033</v>
      </c>
      <c r="I2217">
        <f t="shared" si="276"/>
        <v>0</v>
      </c>
      <c r="J2217" t="s">
        <v>1113</v>
      </c>
      <c r="K2217" s="5">
        <v>60</v>
      </c>
      <c r="L2217" t="str">
        <f>Table_DataFromNL[[#This Row],[PROFILECODE]]&amp;"-"&amp;Table_DataFromNL[[#This Row],[RULENAME]]</f>
        <v>CP284-P Normal Source PL Standard</v>
      </c>
      <c r="M2217" t="e">
        <f t="shared" si="277"/>
        <v>#N/A</v>
      </c>
      <c r="N2217" t="e">
        <f t="shared" si="278"/>
        <v>#N/A</v>
      </c>
    </row>
    <row r="2218" spans="1:14" hidden="1" x14ac:dyDescent="0.45">
      <c r="A2218" t="str">
        <f t="shared" si="279"/>
        <v>CP284-P RSV Pre-Existing Standard</v>
      </c>
      <c r="B2218" t="s">
        <v>255</v>
      </c>
      <c r="C2218" t="str">
        <f t="shared" si="272"/>
        <v>Lubbock 34th</v>
      </c>
      <c r="D2218" t="str">
        <f t="shared" si="273"/>
        <v>Y</v>
      </c>
      <c r="E2218" t="s">
        <v>1166</v>
      </c>
      <c r="F2218" t="str">
        <f t="shared" si="274"/>
        <v>P RSV Pre-Existing Standard</v>
      </c>
      <c r="G2218" t="str">
        <f t="shared" si="275"/>
        <v>Specialty</v>
      </c>
      <c r="H2218" t="s">
        <v>955</v>
      </c>
      <c r="I2218" t="str">
        <f t="shared" si="276"/>
        <v>RETURN - 1st don of the week -STD</v>
      </c>
      <c r="J2218" t="s">
        <v>1113</v>
      </c>
      <c r="K2218" s="5">
        <v>60</v>
      </c>
      <c r="L2218" t="str">
        <f>Table_DataFromNL[[#This Row],[PROFILECODE]]&amp;"-"&amp;Table_DataFromNL[[#This Row],[RULENAME]]</f>
        <v>CP284-P RSV Pre-Existing Standard</v>
      </c>
      <c r="M2218" t="str">
        <f t="shared" si="277"/>
        <v>CP284-P RSV Pre-Existing Standard</v>
      </c>
      <c r="N2218" t="str">
        <f t="shared" si="278"/>
        <v>CP284-P RSV Pre-Existing Standard</v>
      </c>
    </row>
    <row r="2219" spans="1:14" hidden="1" x14ac:dyDescent="0.45">
      <c r="A2219" t="str">
        <f t="shared" si="279"/>
        <v>CP284-P VZV Standard</v>
      </c>
      <c r="B2219" t="s">
        <v>255</v>
      </c>
      <c r="C2219" t="str">
        <f t="shared" si="272"/>
        <v>Lubbock 34th</v>
      </c>
      <c r="D2219" t="str">
        <f t="shared" si="273"/>
        <v>Y</v>
      </c>
      <c r="E2219" t="s">
        <v>1166</v>
      </c>
      <c r="F2219" t="str">
        <f t="shared" si="274"/>
        <v>P VZV Standard</v>
      </c>
      <c r="G2219" t="str">
        <f t="shared" si="275"/>
        <v>Specialty</v>
      </c>
      <c r="H2219" t="s">
        <v>971</v>
      </c>
      <c r="I2219" t="str">
        <f t="shared" si="276"/>
        <v>RETURN - 1st don of the week -STD</v>
      </c>
      <c r="J2219" t="s">
        <v>1113</v>
      </c>
      <c r="K2219" s="5">
        <v>70</v>
      </c>
      <c r="L2219" t="str">
        <f>Table_DataFromNL[[#This Row],[PROFILECODE]]&amp;"-"&amp;Table_DataFromNL[[#This Row],[RULENAME]]</f>
        <v>CP284-P VZV Standard</v>
      </c>
      <c r="M2219" t="str">
        <f t="shared" si="277"/>
        <v>CP284-P VZV Standard</v>
      </c>
      <c r="N2219" t="str">
        <f t="shared" si="278"/>
        <v>CP284-P VZV Standard</v>
      </c>
    </row>
    <row r="2220" spans="1:14" hidden="1" x14ac:dyDescent="0.45">
      <c r="A2220" t="str">
        <f t="shared" si="279"/>
        <v>CP284-P Vaccinia Standard</v>
      </c>
      <c r="B2220" t="s">
        <v>255</v>
      </c>
      <c r="C2220" t="str">
        <f t="shared" si="272"/>
        <v>Lubbock 34th</v>
      </c>
      <c r="D2220" t="str">
        <f t="shared" si="273"/>
        <v>Y</v>
      </c>
      <c r="E2220" t="s">
        <v>1166</v>
      </c>
      <c r="F2220" t="str">
        <f t="shared" si="274"/>
        <v>P Vaccinia Standard</v>
      </c>
      <c r="G2220" t="str">
        <f t="shared" si="275"/>
        <v>Specialty</v>
      </c>
      <c r="H2220" t="s">
        <v>956</v>
      </c>
      <c r="I2220">
        <f t="shared" si="276"/>
        <v>0</v>
      </c>
      <c r="J2220" t="s">
        <v>1113</v>
      </c>
      <c r="K2220" s="5">
        <v>100</v>
      </c>
      <c r="L2220" t="str">
        <f>Table_DataFromNL[[#This Row],[PROFILECODE]]&amp;"-"&amp;Table_DataFromNL[[#This Row],[RULENAME]]</f>
        <v>CP284-P Vaccinia Standard</v>
      </c>
      <c r="M2220" t="str">
        <f t="shared" si="277"/>
        <v>CP284-P Vaccinia Standard</v>
      </c>
      <c r="N2220" t="str">
        <f t="shared" si="278"/>
        <v>CP284-P Vaccinia Standard</v>
      </c>
    </row>
    <row r="2221" spans="1:14" hidden="1" x14ac:dyDescent="0.45">
      <c r="A2221" t="str">
        <f t="shared" si="279"/>
        <v>CP284-PVZV Pre-Existing Standard</v>
      </c>
      <c r="B2221" t="s">
        <v>255</v>
      </c>
      <c r="C2221" t="str">
        <f t="shared" si="272"/>
        <v>Lubbock 34th</v>
      </c>
      <c r="D2221" t="str">
        <f t="shared" si="273"/>
        <v>Y</v>
      </c>
      <c r="E2221" t="s">
        <v>1166</v>
      </c>
      <c r="F2221" t="str">
        <f t="shared" si="274"/>
        <v>PVZV Pre-Existing Standard</v>
      </c>
      <c r="G2221" t="str">
        <f t="shared" si="275"/>
        <v>Specialty</v>
      </c>
      <c r="H2221" t="s">
        <v>972</v>
      </c>
      <c r="I2221" t="str">
        <f t="shared" si="276"/>
        <v>RETURN - 1st don of the week -STD</v>
      </c>
      <c r="J2221" t="s">
        <v>1113</v>
      </c>
      <c r="K2221" s="5">
        <v>74</v>
      </c>
      <c r="L2221" t="str">
        <f>Table_DataFromNL[[#This Row],[PROFILECODE]]&amp;"-"&amp;Table_DataFromNL[[#This Row],[RULENAME]]</f>
        <v>CP284-PVZV Pre-Existing Standard</v>
      </c>
      <c r="M2221" t="str">
        <f t="shared" si="277"/>
        <v>CP284-PVZV Pre-Existing Standard</v>
      </c>
      <c r="N2221" t="str">
        <f t="shared" si="278"/>
        <v>CP284-PVZV Pre-Existing Standard</v>
      </c>
    </row>
    <row r="2222" spans="1:14" hidden="1" x14ac:dyDescent="0.45">
      <c r="A2222" t="str">
        <f t="shared" si="279"/>
        <v>CP285-1st Responder-Medical</v>
      </c>
      <c r="B2222" t="s">
        <v>240</v>
      </c>
      <c r="C2222" t="str">
        <f t="shared" si="272"/>
        <v>Lubbock Main</v>
      </c>
      <c r="D2222" t="str">
        <f t="shared" si="273"/>
        <v>Y</v>
      </c>
      <c r="E2222" t="s">
        <v>1167</v>
      </c>
      <c r="F2222" t="str">
        <f t="shared" si="274"/>
        <v>1st Responder-Medical</v>
      </c>
      <c r="G2222">
        <f t="shared" si="275"/>
        <v>0</v>
      </c>
      <c r="H2222" t="s">
        <v>1053</v>
      </c>
      <c r="I2222">
        <f t="shared" si="276"/>
        <v>0</v>
      </c>
      <c r="J2222" t="s">
        <v>1054</v>
      </c>
      <c r="K2222" s="5">
        <v>5</v>
      </c>
      <c r="L2222" t="str">
        <f>Table_DataFromNL[[#This Row],[PROFILECODE]]&amp;"-"&amp;Table_DataFromNL[[#This Row],[RULENAME]]</f>
        <v>CP285-1st Responder-Medical</v>
      </c>
      <c r="M2222" t="e">
        <f t="shared" si="277"/>
        <v>#N/A</v>
      </c>
      <c r="N2222" t="e">
        <f t="shared" si="278"/>
        <v>#N/A</v>
      </c>
    </row>
    <row r="2223" spans="1:14" hidden="1" x14ac:dyDescent="0.45">
      <c r="A2223" t="str">
        <f t="shared" si="279"/>
        <v>CP285-2X Week P HBS Pre-Existing</v>
      </c>
      <c r="B2223" t="s">
        <v>240</v>
      </c>
      <c r="C2223" t="str">
        <f t="shared" si="272"/>
        <v>Lubbock Main</v>
      </c>
      <c r="D2223" t="str">
        <f t="shared" si="273"/>
        <v>Y</v>
      </c>
      <c r="E2223" t="s">
        <v>1167</v>
      </c>
      <c r="F2223" t="str">
        <f t="shared" si="274"/>
        <v>2X Week P HBS Pre-Existing</v>
      </c>
      <c r="G2223" t="str">
        <f t="shared" si="275"/>
        <v>Specialty</v>
      </c>
      <c r="H2223" t="s">
        <v>962</v>
      </c>
      <c r="I2223" t="str">
        <f t="shared" si="276"/>
        <v>RETURN - 2nd don of the week -BONUS</v>
      </c>
      <c r="J2223" t="s">
        <v>1054</v>
      </c>
      <c r="K2223" s="5">
        <v>10</v>
      </c>
      <c r="L2223" t="str">
        <f>Table_DataFromNL[[#This Row],[PROFILECODE]]&amp;"-"&amp;Table_DataFromNL[[#This Row],[RULENAME]]</f>
        <v>CP285-2X Week P HBS Pre-Existing</v>
      </c>
      <c r="M2223" t="str">
        <f t="shared" si="277"/>
        <v>CP285-2X Week P HBS Pre-Existing</v>
      </c>
      <c r="N2223" t="str">
        <f t="shared" si="278"/>
        <v>CP285-2X Week P HBS Pre-Existing</v>
      </c>
    </row>
    <row r="2224" spans="1:14" hidden="1" x14ac:dyDescent="0.45">
      <c r="A2224" t="str">
        <f t="shared" si="279"/>
        <v>CP285-2X Week P HBS TWINRX</v>
      </c>
      <c r="B2224" t="s">
        <v>240</v>
      </c>
      <c r="C2224" t="str">
        <f t="shared" si="272"/>
        <v>Lubbock Main</v>
      </c>
      <c r="D2224" t="str">
        <f t="shared" si="273"/>
        <v>Y</v>
      </c>
      <c r="E2224" t="s">
        <v>1167</v>
      </c>
      <c r="F2224" t="str">
        <f t="shared" si="274"/>
        <v>2X Week P HBS TWINRX</v>
      </c>
      <c r="G2224" t="str">
        <f t="shared" si="275"/>
        <v>Specialty</v>
      </c>
      <c r="H2224" t="s">
        <v>983</v>
      </c>
      <c r="I2224" t="str">
        <f t="shared" si="276"/>
        <v>RETURN - 2nd don of the week -BONUS</v>
      </c>
      <c r="J2224" t="s">
        <v>1054</v>
      </c>
      <c r="K2224" s="5">
        <v>10</v>
      </c>
      <c r="L2224" t="str">
        <f>Table_DataFromNL[[#This Row],[PROFILECODE]]&amp;"-"&amp;Table_DataFromNL[[#This Row],[RULENAME]]</f>
        <v>CP285-2X Week P HBS TWINRX</v>
      </c>
      <c r="M2224" t="str">
        <f t="shared" si="277"/>
        <v>CP285-2X Week P HBS TWINRX</v>
      </c>
      <c r="N2224" t="str">
        <f t="shared" si="278"/>
        <v>CP285-2X Week P HBS TWINRX</v>
      </c>
    </row>
    <row r="2225" spans="1:14" hidden="1" x14ac:dyDescent="0.45">
      <c r="A2225" t="str">
        <f t="shared" si="279"/>
        <v>CP285-RETURN - 2nd don of the week -BONUS</v>
      </c>
      <c r="B2225" t="s">
        <v>240</v>
      </c>
      <c r="C2225" t="str">
        <f t="shared" si="272"/>
        <v>Lubbock Main</v>
      </c>
      <c r="D2225" t="str">
        <f t="shared" si="273"/>
        <v>Y</v>
      </c>
      <c r="E2225" t="s">
        <v>1167</v>
      </c>
      <c r="F2225" t="str">
        <f t="shared" si="274"/>
        <v>RETURN - 2nd don of the week -BONUS</v>
      </c>
      <c r="G2225" t="str">
        <f t="shared" si="275"/>
        <v>Marketing</v>
      </c>
      <c r="H2225" t="s">
        <v>1055</v>
      </c>
      <c r="I2225">
        <f t="shared" si="276"/>
        <v>26</v>
      </c>
      <c r="J2225" t="s">
        <v>1054</v>
      </c>
      <c r="K2225" s="5">
        <v>10</v>
      </c>
      <c r="L2225" t="str">
        <f>Table_DataFromNL[[#This Row],[PROFILECODE]]&amp;"-"&amp;Table_DataFromNL[[#This Row],[RULENAME]]</f>
        <v>CP285-2X Week P NSP NS</v>
      </c>
      <c r="M2225" t="str">
        <f t="shared" si="277"/>
        <v>CP285-RETURN - 2nd don of the week -BONUS</v>
      </c>
      <c r="N2225" t="e">
        <f t="shared" si="278"/>
        <v>#N/A</v>
      </c>
    </row>
    <row r="2226" spans="1:14" hidden="1" x14ac:dyDescent="0.45">
      <c r="A2226" t="str">
        <f t="shared" si="279"/>
        <v>CP285-RETURN - 2nd don of the week -BONUS</v>
      </c>
      <c r="B2226" t="s">
        <v>240</v>
      </c>
      <c r="C2226" t="str">
        <f t="shared" si="272"/>
        <v>Lubbock Main</v>
      </c>
      <c r="D2226" t="str">
        <f t="shared" si="273"/>
        <v>Y</v>
      </c>
      <c r="E2226" t="s">
        <v>1167</v>
      </c>
      <c r="F2226" t="str">
        <f t="shared" si="274"/>
        <v>RETURN - 2nd don of the week -BONUS</v>
      </c>
      <c r="G2226" t="str">
        <f t="shared" si="275"/>
        <v>Marketing</v>
      </c>
      <c r="H2226" t="s">
        <v>1056</v>
      </c>
      <c r="I2226" t="str">
        <f t="shared" si="276"/>
        <v>RETURN - 2nd don of the week -BONUS</v>
      </c>
      <c r="J2226" t="s">
        <v>1054</v>
      </c>
      <c r="K2226" s="5">
        <v>10</v>
      </c>
      <c r="L2226" t="str">
        <f>Table_DataFromNL[[#This Row],[PROFILECODE]]&amp;"-"&amp;Table_DataFromNL[[#This Row],[RULENAME]]</f>
        <v>CP285-2X Week P NSP Non EU</v>
      </c>
      <c r="M2226" t="str">
        <f t="shared" si="277"/>
        <v>CP285-RETURN - 2nd don of the week -BONUS</v>
      </c>
      <c r="N2226" t="e">
        <f t="shared" si="278"/>
        <v>#N/A</v>
      </c>
    </row>
    <row r="2227" spans="1:14" hidden="1" x14ac:dyDescent="0.45">
      <c r="A2227" t="str">
        <f t="shared" si="279"/>
        <v>CP285-2X Week P Normal Source PL</v>
      </c>
      <c r="B2227" t="s">
        <v>240</v>
      </c>
      <c r="C2227" t="str">
        <f t="shared" si="272"/>
        <v>Lubbock Main</v>
      </c>
      <c r="D2227" t="str">
        <f t="shared" si="273"/>
        <v>Y</v>
      </c>
      <c r="E2227" t="s">
        <v>1167</v>
      </c>
      <c r="F2227" t="str">
        <f t="shared" si="274"/>
        <v>2X Week P Normal Source PL</v>
      </c>
      <c r="G2227" t="str">
        <f t="shared" si="275"/>
        <v>Specialty</v>
      </c>
      <c r="H2227" t="s">
        <v>1026</v>
      </c>
      <c r="I2227" t="str">
        <f t="shared" si="276"/>
        <v>RETURN - 2nd don of the week -BONUS</v>
      </c>
      <c r="J2227" t="s">
        <v>1054</v>
      </c>
      <c r="K2227" s="5">
        <v>10</v>
      </c>
      <c r="L2227" t="str">
        <f>Table_DataFromNL[[#This Row],[PROFILECODE]]&amp;"-"&amp;Table_DataFromNL[[#This Row],[RULENAME]]</f>
        <v>CP285-2X Week P Normal Source PL</v>
      </c>
      <c r="M2227" t="e">
        <f t="shared" si="277"/>
        <v>#N/A</v>
      </c>
      <c r="N2227" t="e">
        <f t="shared" si="278"/>
        <v>#N/A</v>
      </c>
    </row>
    <row r="2228" spans="1:14" hidden="1" x14ac:dyDescent="0.45">
      <c r="A2228" t="str">
        <f t="shared" si="279"/>
        <v>CP285-2X Week P RSV Pre-Existing</v>
      </c>
      <c r="B2228" t="s">
        <v>240</v>
      </c>
      <c r="C2228" t="str">
        <f t="shared" si="272"/>
        <v>Lubbock Main</v>
      </c>
      <c r="D2228" t="str">
        <f t="shared" si="273"/>
        <v>Y</v>
      </c>
      <c r="E2228" t="s">
        <v>1167</v>
      </c>
      <c r="F2228" t="str">
        <f t="shared" si="274"/>
        <v>2X Week P RSV Pre-Existing</v>
      </c>
      <c r="G2228" t="str">
        <f t="shared" si="275"/>
        <v>Specialty</v>
      </c>
      <c r="H2228" t="s">
        <v>945</v>
      </c>
      <c r="I2228" t="str">
        <f t="shared" si="276"/>
        <v>RETURN - 2nd don of the week -BONUS</v>
      </c>
      <c r="J2228" t="s">
        <v>1054</v>
      </c>
      <c r="K2228" s="5">
        <v>20</v>
      </c>
      <c r="L2228" t="str">
        <f>Table_DataFromNL[[#This Row],[PROFILECODE]]&amp;"-"&amp;Table_DataFromNL[[#This Row],[RULENAME]]</f>
        <v>CP285-2X Week P RSV Pre-Existing</v>
      </c>
      <c r="M2228" t="str">
        <f t="shared" si="277"/>
        <v>CP285-2X Week P RSV Pre-Existing</v>
      </c>
      <c r="N2228" t="str">
        <f t="shared" si="278"/>
        <v>CP285-2X Week P RSV Pre-Existing</v>
      </c>
    </row>
    <row r="2229" spans="1:14" hidden="1" x14ac:dyDescent="0.45">
      <c r="A2229" t="str">
        <f t="shared" si="279"/>
        <v>CP285-2X Week P VZV Pre-Existing</v>
      </c>
      <c r="B2229" t="s">
        <v>240</v>
      </c>
      <c r="C2229" t="str">
        <f t="shared" si="272"/>
        <v>Lubbock Main</v>
      </c>
      <c r="D2229" t="str">
        <f t="shared" si="273"/>
        <v>Y</v>
      </c>
      <c r="E2229" t="s">
        <v>1167</v>
      </c>
      <c r="F2229" t="str">
        <f t="shared" si="274"/>
        <v>2X Week P VZV Pre-Existing</v>
      </c>
      <c r="G2229" t="str">
        <f t="shared" si="275"/>
        <v>Specialty</v>
      </c>
      <c r="H2229" t="s">
        <v>968</v>
      </c>
      <c r="I2229" t="str">
        <f t="shared" si="276"/>
        <v>RETURN - 2nd don of the week -BONUS</v>
      </c>
      <c r="J2229" t="s">
        <v>1054</v>
      </c>
      <c r="K2229" s="5">
        <v>10</v>
      </c>
      <c r="L2229" t="str">
        <f>Table_DataFromNL[[#This Row],[PROFILECODE]]&amp;"-"&amp;Table_DataFromNL[[#This Row],[RULENAME]]</f>
        <v>CP285-2X Week P VZV Pre-Existing</v>
      </c>
      <c r="M2229" t="str">
        <f t="shared" si="277"/>
        <v>CP285-2X Week P VZV Pre-Existing</v>
      </c>
      <c r="N2229" t="str">
        <f t="shared" si="278"/>
        <v>CP285-2X Week P VZV Pre-Existing</v>
      </c>
    </row>
    <row r="2230" spans="1:14" hidden="1" x14ac:dyDescent="0.45">
      <c r="A2230" t="str">
        <f t="shared" si="279"/>
        <v>CP285-RETURN - 5th don of the month -BONUS</v>
      </c>
      <c r="B2230" t="s">
        <v>240</v>
      </c>
      <c r="C2230" t="str">
        <f t="shared" si="272"/>
        <v>Lubbock Main</v>
      </c>
      <c r="D2230" t="str">
        <f t="shared" si="273"/>
        <v>Y</v>
      </c>
      <c r="E2230" t="s">
        <v>1167</v>
      </c>
      <c r="F2230" t="str">
        <f t="shared" si="274"/>
        <v>RETURN - 5th don of the month -BONUS</v>
      </c>
      <c r="G2230" t="str">
        <f t="shared" si="275"/>
        <v>Marketing</v>
      </c>
      <c r="H2230" t="s">
        <v>1057</v>
      </c>
      <c r="I2230">
        <f t="shared" si="276"/>
        <v>27</v>
      </c>
      <c r="J2230" t="s">
        <v>1054</v>
      </c>
      <c r="K2230" s="5">
        <v>15</v>
      </c>
      <c r="L2230" t="str">
        <f>Table_DataFromNL[[#This Row],[PROFILECODE]]&amp;"-"&amp;Table_DataFromNL[[#This Row],[RULENAME]]</f>
        <v>CP285-5X Month</v>
      </c>
      <c r="M2230" t="str">
        <f t="shared" si="277"/>
        <v>CP285-RETURN - 5th don of the month -BONUS</v>
      </c>
      <c r="N2230" t="e">
        <f t="shared" si="278"/>
        <v>#N/A</v>
      </c>
    </row>
    <row r="2231" spans="1:14" hidden="1" x14ac:dyDescent="0.45">
      <c r="A2231" t="str">
        <f t="shared" si="279"/>
        <v>CP285-RETURN - 6th don of the month -BONUS</v>
      </c>
      <c r="B2231" t="s">
        <v>240</v>
      </c>
      <c r="C2231" t="str">
        <f t="shared" si="272"/>
        <v>Lubbock Main</v>
      </c>
      <c r="D2231" t="str">
        <f t="shared" si="273"/>
        <v>Y</v>
      </c>
      <c r="E2231" t="s">
        <v>1167</v>
      </c>
      <c r="F2231" t="str">
        <f t="shared" si="274"/>
        <v>RETURN - 6th don of the month -BONUS</v>
      </c>
      <c r="G2231" t="str">
        <f t="shared" si="275"/>
        <v>Marketing</v>
      </c>
      <c r="H2231" t="s">
        <v>1058</v>
      </c>
      <c r="I2231">
        <f t="shared" si="276"/>
        <v>28</v>
      </c>
      <c r="J2231" t="s">
        <v>1054</v>
      </c>
      <c r="K2231" s="5">
        <v>25</v>
      </c>
      <c r="L2231" t="str">
        <f>Table_DataFromNL[[#This Row],[PROFILECODE]]&amp;"-"&amp;Table_DataFromNL[[#This Row],[RULENAME]]</f>
        <v>CP285-6X Month</v>
      </c>
      <c r="M2231" t="str">
        <f t="shared" si="277"/>
        <v>CP285-RETURN - 6th don of the month -BONUS</v>
      </c>
      <c r="N2231" t="e">
        <f t="shared" si="278"/>
        <v>#N/A</v>
      </c>
    </row>
    <row r="2232" spans="1:14" hidden="1" x14ac:dyDescent="0.45">
      <c r="A2232" t="str">
        <f t="shared" si="279"/>
        <v>CP285-RETURN - 7th don of the month -BONUS</v>
      </c>
      <c r="B2232" t="s">
        <v>240</v>
      </c>
      <c r="C2232" t="str">
        <f t="shared" si="272"/>
        <v>Lubbock Main</v>
      </c>
      <c r="D2232" t="str">
        <f t="shared" si="273"/>
        <v>Y</v>
      </c>
      <c r="E2232" t="s">
        <v>1167</v>
      </c>
      <c r="F2232" t="str">
        <f t="shared" si="274"/>
        <v>RETURN - 7th don of the month -BONUS</v>
      </c>
      <c r="G2232" t="str">
        <f t="shared" si="275"/>
        <v>Marketing</v>
      </c>
      <c r="H2232" t="s">
        <v>1122</v>
      </c>
      <c r="I2232">
        <f t="shared" si="276"/>
        <v>29</v>
      </c>
      <c r="J2232" t="s">
        <v>1054</v>
      </c>
      <c r="K2232" s="5">
        <v>35</v>
      </c>
      <c r="L2232" t="str">
        <f>Table_DataFromNL[[#This Row],[PROFILECODE]]&amp;"-"&amp;Table_DataFromNL[[#This Row],[RULENAME]]</f>
        <v>CP285-7X Month</v>
      </c>
      <c r="M2232" t="str">
        <f t="shared" si="277"/>
        <v>CP285-RETURN - 7th don of the month -BONUS</v>
      </c>
      <c r="N2232" t="e">
        <f t="shared" si="278"/>
        <v>#N/A</v>
      </c>
    </row>
    <row r="2233" spans="1:14" hidden="1" x14ac:dyDescent="0.45">
      <c r="A2233" t="str">
        <f t="shared" si="279"/>
        <v>CP285-College ID Standard Bonus</v>
      </c>
      <c r="B2233" t="s">
        <v>240</v>
      </c>
      <c r="C2233" t="str">
        <f t="shared" si="272"/>
        <v>Lubbock Main</v>
      </c>
      <c r="D2233" t="str">
        <f t="shared" si="273"/>
        <v>Y</v>
      </c>
      <c r="E2233" t="s">
        <v>1167</v>
      </c>
      <c r="F2233" t="str">
        <f t="shared" si="274"/>
        <v>College ID Standard Bonus</v>
      </c>
      <c r="G2233">
        <f t="shared" si="275"/>
        <v>0</v>
      </c>
      <c r="H2233" t="s">
        <v>1062</v>
      </c>
      <c r="I2233">
        <f t="shared" si="276"/>
        <v>0</v>
      </c>
      <c r="J2233" t="s">
        <v>1054</v>
      </c>
      <c r="K2233" s="5">
        <v>5</v>
      </c>
      <c r="L2233" t="str">
        <f>Table_DataFromNL[[#This Row],[PROFILECODE]]&amp;"-"&amp;Table_DataFromNL[[#This Row],[RULENAME]]</f>
        <v>CP285-College ID Standard Bonus</v>
      </c>
      <c r="M2233" t="e">
        <f t="shared" si="277"/>
        <v>#N/A</v>
      </c>
      <c r="N2233" t="e">
        <f t="shared" si="278"/>
        <v>#N/A</v>
      </c>
    </row>
    <row r="2234" spans="1:14" hidden="1" x14ac:dyDescent="0.45">
      <c r="A2234" t="str">
        <f t="shared" si="279"/>
        <v>CP285-Employee Donor</v>
      </c>
      <c r="B2234" t="s">
        <v>240</v>
      </c>
      <c r="C2234" t="str">
        <f t="shared" si="272"/>
        <v>Lubbock Main</v>
      </c>
      <c r="D2234" t="str">
        <f t="shared" si="273"/>
        <v>Y</v>
      </c>
      <c r="E2234" t="s">
        <v>1167</v>
      </c>
      <c r="F2234" t="str">
        <f t="shared" si="274"/>
        <v>Employee Donor</v>
      </c>
      <c r="G2234">
        <f t="shared" si="275"/>
        <v>0</v>
      </c>
      <c r="H2234" t="s">
        <v>1063</v>
      </c>
      <c r="I2234">
        <f t="shared" si="276"/>
        <v>0</v>
      </c>
      <c r="J2234" t="s">
        <v>1054</v>
      </c>
      <c r="K2234" s="5">
        <v>90</v>
      </c>
      <c r="L2234" t="str">
        <f>Table_DataFromNL[[#This Row],[PROFILECODE]]&amp;"-"&amp;Table_DataFromNL[[#This Row],[RULENAME]]</f>
        <v>CP285-Employee Donor</v>
      </c>
      <c r="M2234" t="e">
        <f t="shared" si="277"/>
        <v>#N/A</v>
      </c>
      <c r="N2234" t="e">
        <f t="shared" si="278"/>
        <v>#N/A</v>
      </c>
    </row>
    <row r="2235" spans="1:14" hidden="1" x14ac:dyDescent="0.45">
      <c r="A2235" t="str">
        <f t="shared" si="279"/>
        <v>CP285-Military ID</v>
      </c>
      <c r="B2235" t="s">
        <v>240</v>
      </c>
      <c r="C2235" t="str">
        <f t="shared" si="272"/>
        <v>Lubbock Main</v>
      </c>
      <c r="D2235" t="str">
        <f t="shared" si="273"/>
        <v>Y</v>
      </c>
      <c r="E2235" t="s">
        <v>1167</v>
      </c>
      <c r="F2235" t="str">
        <f t="shared" si="274"/>
        <v>Military ID</v>
      </c>
      <c r="G2235">
        <f t="shared" si="275"/>
        <v>0</v>
      </c>
      <c r="H2235" t="s">
        <v>1064</v>
      </c>
      <c r="I2235">
        <f t="shared" si="276"/>
        <v>0</v>
      </c>
      <c r="J2235" t="s">
        <v>1054</v>
      </c>
      <c r="K2235" s="5">
        <v>5</v>
      </c>
      <c r="L2235" t="str">
        <f>Table_DataFromNL[[#This Row],[PROFILECODE]]&amp;"-"&amp;Table_DataFromNL[[#This Row],[RULENAME]]</f>
        <v>CP285-Military ID</v>
      </c>
      <c r="M2235" t="e">
        <f t="shared" si="277"/>
        <v>#N/A</v>
      </c>
      <c r="N2235" t="e">
        <f t="shared" si="278"/>
        <v>#N/A</v>
      </c>
    </row>
    <row r="2236" spans="1:14" hidden="1" x14ac:dyDescent="0.45">
      <c r="A2236" t="str">
        <f t="shared" si="279"/>
        <v>CP285-NEW DONOR -1st</v>
      </c>
      <c r="B2236" t="s">
        <v>240</v>
      </c>
      <c r="C2236" t="str">
        <f t="shared" si="272"/>
        <v>Lubbock Main</v>
      </c>
      <c r="D2236" t="str">
        <f t="shared" si="273"/>
        <v>Y</v>
      </c>
      <c r="E2236" t="s">
        <v>1167</v>
      </c>
      <c r="F2236" t="str">
        <f t="shared" si="274"/>
        <v>NEW DONOR -1st</v>
      </c>
      <c r="G2236" t="str">
        <f t="shared" si="275"/>
        <v>Marketing</v>
      </c>
      <c r="H2236" t="s">
        <v>1065</v>
      </c>
      <c r="I2236">
        <f t="shared" si="276"/>
        <v>1</v>
      </c>
      <c r="J2236" t="s">
        <v>1054</v>
      </c>
      <c r="K2236" s="5">
        <v>100</v>
      </c>
      <c r="L2236" t="str">
        <f>Table_DataFromNL[[#This Row],[PROFILECODE]]&amp;"-"&amp;Table_DataFromNL[[#This Row],[RULENAME]]</f>
        <v>CP285-New Donor 1st Visit-Bonus</v>
      </c>
      <c r="M2236" t="str">
        <f t="shared" si="277"/>
        <v>CP285-NEW DONOR -1st</v>
      </c>
      <c r="N2236" t="e">
        <f t="shared" si="278"/>
        <v>#N/A</v>
      </c>
    </row>
    <row r="2237" spans="1:14" hidden="1" x14ac:dyDescent="0.45">
      <c r="A2237" t="str">
        <f t="shared" si="279"/>
        <v>CP285-NEW DONOR -2nd</v>
      </c>
      <c r="B2237" t="s">
        <v>240</v>
      </c>
      <c r="C2237" t="str">
        <f t="shared" si="272"/>
        <v>Lubbock Main</v>
      </c>
      <c r="D2237" t="str">
        <f t="shared" si="273"/>
        <v>Y</v>
      </c>
      <c r="E2237" t="s">
        <v>1167</v>
      </c>
      <c r="F2237" t="str">
        <f t="shared" si="274"/>
        <v>NEW DONOR -2nd</v>
      </c>
      <c r="G2237" t="str">
        <f t="shared" si="275"/>
        <v>Marketing</v>
      </c>
      <c r="H2237" t="s">
        <v>1066</v>
      </c>
      <c r="I2237">
        <f t="shared" si="276"/>
        <v>2</v>
      </c>
      <c r="J2237" t="s">
        <v>1054</v>
      </c>
      <c r="K2237" s="5">
        <v>100</v>
      </c>
      <c r="L2237" t="str">
        <f>Table_DataFromNL[[#This Row],[PROFILECODE]]&amp;"-"&amp;Table_DataFromNL[[#This Row],[RULENAME]]</f>
        <v>CP285-New Donor 2nd Visit-Bonus</v>
      </c>
      <c r="M2237" t="str">
        <f t="shared" si="277"/>
        <v>CP285-NEW DONOR -2nd</v>
      </c>
      <c r="N2237" t="e">
        <f t="shared" si="278"/>
        <v>#N/A</v>
      </c>
    </row>
    <row r="2238" spans="1:14" hidden="1" x14ac:dyDescent="0.45">
      <c r="A2238" t="str">
        <f t="shared" si="279"/>
        <v>CP285-NEW DONOR -3rd</v>
      </c>
      <c r="B2238" t="s">
        <v>240</v>
      </c>
      <c r="C2238" t="str">
        <f t="shared" si="272"/>
        <v>Lubbock Main</v>
      </c>
      <c r="D2238" t="str">
        <f t="shared" si="273"/>
        <v>Y</v>
      </c>
      <c r="E2238" t="s">
        <v>1167</v>
      </c>
      <c r="F2238" t="str">
        <f t="shared" si="274"/>
        <v>NEW DONOR -3rd</v>
      </c>
      <c r="G2238" t="str">
        <f t="shared" si="275"/>
        <v>Marketing</v>
      </c>
      <c r="H2238" t="s">
        <v>1067</v>
      </c>
      <c r="I2238">
        <f t="shared" si="276"/>
        <v>3</v>
      </c>
      <c r="J2238" t="s">
        <v>1054</v>
      </c>
      <c r="K2238" s="5">
        <v>100</v>
      </c>
      <c r="L2238" t="str">
        <f>Table_DataFromNL[[#This Row],[PROFILECODE]]&amp;"-"&amp;Table_DataFromNL[[#This Row],[RULENAME]]</f>
        <v>CP285-New Donor 3rd Visit-Bonus</v>
      </c>
      <c r="M2238" t="str">
        <f t="shared" si="277"/>
        <v>CP285-NEW DONOR -3rd</v>
      </c>
      <c r="N2238" t="e">
        <f t="shared" si="278"/>
        <v>#N/A</v>
      </c>
    </row>
    <row r="2239" spans="1:14" hidden="1" x14ac:dyDescent="0.45">
      <c r="A2239" t="str">
        <f t="shared" si="279"/>
        <v>CP285-NEW DONOR -4th</v>
      </c>
      <c r="B2239" t="s">
        <v>240</v>
      </c>
      <c r="C2239" t="str">
        <f t="shared" si="272"/>
        <v>Lubbock Main</v>
      </c>
      <c r="D2239" t="str">
        <f t="shared" si="273"/>
        <v>Y</v>
      </c>
      <c r="E2239" t="s">
        <v>1167</v>
      </c>
      <c r="F2239" t="str">
        <f t="shared" si="274"/>
        <v>NEW DONOR -4th</v>
      </c>
      <c r="G2239" t="str">
        <f t="shared" si="275"/>
        <v>Marketing</v>
      </c>
      <c r="H2239" t="s">
        <v>1068</v>
      </c>
      <c r="I2239">
        <f t="shared" si="276"/>
        <v>4</v>
      </c>
      <c r="J2239" t="s">
        <v>1054</v>
      </c>
      <c r="K2239" s="5">
        <v>60</v>
      </c>
      <c r="L2239" t="str">
        <f>Table_DataFromNL[[#This Row],[PROFILECODE]]&amp;"-"&amp;Table_DataFromNL[[#This Row],[RULENAME]]</f>
        <v>CP285-New Donor 4th Visit-Bonus</v>
      </c>
      <c r="M2239" t="str">
        <f t="shared" si="277"/>
        <v>CP285-NEW DONOR -4th</v>
      </c>
      <c r="N2239" t="e">
        <f t="shared" si="278"/>
        <v>#N/A</v>
      </c>
    </row>
    <row r="2240" spans="1:14" hidden="1" x14ac:dyDescent="0.45">
      <c r="A2240" t="str">
        <f t="shared" si="279"/>
        <v>CP285-NEW DONOR -5th</v>
      </c>
      <c r="B2240" t="s">
        <v>240</v>
      </c>
      <c r="C2240" t="str">
        <f t="shared" si="272"/>
        <v>Lubbock Main</v>
      </c>
      <c r="D2240" t="str">
        <f t="shared" si="273"/>
        <v>Y</v>
      </c>
      <c r="E2240" t="s">
        <v>1167</v>
      </c>
      <c r="F2240" t="str">
        <f t="shared" si="274"/>
        <v>NEW DONOR -5th</v>
      </c>
      <c r="G2240" t="str">
        <f t="shared" si="275"/>
        <v>Marketing</v>
      </c>
      <c r="H2240" t="s">
        <v>1069</v>
      </c>
      <c r="I2240">
        <f t="shared" si="276"/>
        <v>5</v>
      </c>
      <c r="J2240" t="s">
        <v>1054</v>
      </c>
      <c r="K2240" s="5">
        <v>60</v>
      </c>
      <c r="L2240" t="str">
        <f>Table_DataFromNL[[#This Row],[PROFILECODE]]&amp;"-"&amp;Table_DataFromNL[[#This Row],[RULENAME]]</f>
        <v>CP285-New Donor 5th Visit-Bonus</v>
      </c>
      <c r="M2240" t="str">
        <f t="shared" si="277"/>
        <v>CP285-NEW DONOR -5th</v>
      </c>
      <c r="N2240" t="e">
        <f t="shared" si="278"/>
        <v>#N/A</v>
      </c>
    </row>
    <row r="2241" spans="1:14" hidden="1" x14ac:dyDescent="0.45">
      <c r="A2241" t="str">
        <f t="shared" si="279"/>
        <v>CP285-NEW DONOR -6th</v>
      </c>
      <c r="B2241" t="s">
        <v>240</v>
      </c>
      <c r="C2241" t="str">
        <f t="shared" si="272"/>
        <v>Lubbock Main</v>
      </c>
      <c r="D2241" t="str">
        <f t="shared" si="273"/>
        <v>Y</v>
      </c>
      <c r="E2241" t="s">
        <v>1167</v>
      </c>
      <c r="F2241" t="str">
        <f t="shared" si="274"/>
        <v>NEW DONOR -6th</v>
      </c>
      <c r="G2241" t="str">
        <f t="shared" si="275"/>
        <v>Marketing</v>
      </c>
      <c r="H2241" t="s">
        <v>1070</v>
      </c>
      <c r="I2241">
        <f t="shared" si="276"/>
        <v>6</v>
      </c>
      <c r="J2241" t="s">
        <v>1054</v>
      </c>
      <c r="K2241" s="5">
        <v>60</v>
      </c>
      <c r="L2241" t="str">
        <f>Table_DataFromNL[[#This Row],[PROFILECODE]]&amp;"-"&amp;Table_DataFromNL[[#This Row],[RULENAME]]</f>
        <v>CP285-New Donor 6th Visit-Bonus</v>
      </c>
      <c r="M2241" t="str">
        <f t="shared" si="277"/>
        <v>CP285-NEW DONOR -6th</v>
      </c>
      <c r="N2241" t="e">
        <f t="shared" si="278"/>
        <v>#N/A</v>
      </c>
    </row>
    <row r="2242" spans="1:14" hidden="1" x14ac:dyDescent="0.45">
      <c r="A2242" t="str">
        <f t="shared" si="279"/>
        <v>CP285-NEW DONOR -7th</v>
      </c>
      <c r="B2242" t="s">
        <v>240</v>
      </c>
      <c r="C2242" t="str">
        <f t="shared" ref="C2242:C2305" si="280">VLOOKUP(B2242,CenterLU,2,FALSE)</f>
        <v>Lubbock Main</v>
      </c>
      <c r="D2242" t="str">
        <f t="shared" ref="D2242:D2305" si="281">VLOOKUP(B2242,CenterLU,3,FALSE)</f>
        <v>Y</v>
      </c>
      <c r="E2242" t="s">
        <v>1167</v>
      </c>
      <c r="F2242" t="str">
        <f t="shared" ref="F2242:F2305" si="282">IF(VLOOKUP(H2242,RULENAMELU,3,FALSE)=0,H2242,VLOOKUP(H2242,RULENAMELU,3,FALSE))</f>
        <v>NEW DONOR -7th</v>
      </c>
      <c r="G2242" t="str">
        <f t="shared" ref="G2242:G2305" si="283">VLOOKUP(H2242,RULENAMELU,4,FALSE)</f>
        <v>Marketing</v>
      </c>
      <c r="H2242" t="s">
        <v>1071</v>
      </c>
      <c r="I2242">
        <f t="shared" ref="I2242:I2305" si="284">VLOOKUP(H2242,RULENAMELU,5,FALSE)</f>
        <v>7</v>
      </c>
      <c r="J2242" t="s">
        <v>1054</v>
      </c>
      <c r="K2242" s="5">
        <v>60</v>
      </c>
      <c r="L2242" t="str">
        <f>Table_DataFromNL[[#This Row],[PROFILECODE]]&amp;"-"&amp;Table_DataFromNL[[#This Row],[RULENAME]]</f>
        <v>CP285-New Donor 7th Visit-Bonus</v>
      </c>
      <c r="M2242" t="str">
        <f t="shared" ref="M2242:M2305" si="285">IFERROR(VLOOKUP(A2242,PaychangesLU,1,FALSE),VLOOKUP(A2242,SpecialtyCheckLU,1,FALSE))</f>
        <v>CP285-NEW DONOR -7th</v>
      </c>
      <c r="N2242" t="e">
        <f t="shared" ref="N2242:N2305" si="286">VLOOKUP(A2242,SpecialtyCheckLU,1,FALSE)</f>
        <v>#N/A</v>
      </c>
    </row>
    <row r="2243" spans="1:14" hidden="1" x14ac:dyDescent="0.45">
      <c r="A2243" t="str">
        <f t="shared" ref="A2243:A2306" si="287">B2243&amp;"-"&amp;F2243</f>
        <v>CP285-NEW DONOR -8th</v>
      </c>
      <c r="B2243" t="s">
        <v>240</v>
      </c>
      <c r="C2243" t="str">
        <f t="shared" si="280"/>
        <v>Lubbock Main</v>
      </c>
      <c r="D2243" t="str">
        <f t="shared" si="281"/>
        <v>Y</v>
      </c>
      <c r="E2243" t="s">
        <v>1167</v>
      </c>
      <c r="F2243" t="str">
        <f t="shared" si="282"/>
        <v>NEW DONOR -8th</v>
      </c>
      <c r="G2243" t="str">
        <f t="shared" si="283"/>
        <v>Marketing</v>
      </c>
      <c r="H2243" t="s">
        <v>1072</v>
      </c>
      <c r="I2243">
        <f t="shared" si="284"/>
        <v>8</v>
      </c>
      <c r="J2243" t="s">
        <v>1054</v>
      </c>
      <c r="K2243" s="5">
        <v>60</v>
      </c>
      <c r="L2243" t="str">
        <f>Table_DataFromNL[[#This Row],[PROFILECODE]]&amp;"-"&amp;Table_DataFromNL[[#This Row],[RULENAME]]</f>
        <v>CP285-New Donor 8th Visit-Bonus</v>
      </c>
      <c r="M2243" t="str">
        <f t="shared" si="285"/>
        <v>CP285-NEW DONOR -8th</v>
      </c>
      <c r="N2243" t="e">
        <f t="shared" si="286"/>
        <v>#N/A</v>
      </c>
    </row>
    <row r="2244" spans="1:14" hidden="1" x14ac:dyDescent="0.45">
      <c r="A2244" t="str">
        <f t="shared" si="287"/>
        <v>CP285-Vaccinia - 1st Donation</v>
      </c>
      <c r="B2244" t="s">
        <v>240</v>
      </c>
      <c r="C2244" t="str">
        <f t="shared" si="280"/>
        <v>Lubbock Main</v>
      </c>
      <c r="D2244" t="str">
        <f t="shared" si="281"/>
        <v>Y</v>
      </c>
      <c r="E2244" t="s">
        <v>1167</v>
      </c>
      <c r="F2244" t="str">
        <f t="shared" si="282"/>
        <v>Vaccinia - 1st Donation</v>
      </c>
      <c r="G2244" t="str">
        <f t="shared" si="283"/>
        <v>Specialty</v>
      </c>
      <c r="H2244" t="s">
        <v>957</v>
      </c>
      <c r="I2244">
        <f t="shared" si="284"/>
        <v>0</v>
      </c>
      <c r="J2244" t="s">
        <v>1054</v>
      </c>
      <c r="K2244" s="5">
        <v>150</v>
      </c>
      <c r="L2244" t="str">
        <f>Table_DataFromNL[[#This Row],[PROFILECODE]]&amp;"-"&amp;Table_DataFromNL[[#This Row],[RULENAME]]</f>
        <v>CP285-Vaccinia - 1st Donation</v>
      </c>
      <c r="M2244" t="str">
        <f t="shared" si="285"/>
        <v>CP285-Vaccinia - 1st Donation</v>
      </c>
      <c r="N2244" t="str">
        <f t="shared" si="286"/>
        <v>CP285-Vaccinia - 1st Donation</v>
      </c>
    </row>
    <row r="2245" spans="1:14" hidden="1" x14ac:dyDescent="0.45">
      <c r="A2245" t="str">
        <f t="shared" si="287"/>
        <v>CP285-Vaccinia - 2nd Donation</v>
      </c>
      <c r="B2245" t="s">
        <v>240</v>
      </c>
      <c r="C2245" t="str">
        <f t="shared" si="280"/>
        <v>Lubbock Main</v>
      </c>
      <c r="D2245" t="str">
        <f t="shared" si="281"/>
        <v>Y</v>
      </c>
      <c r="E2245" t="s">
        <v>1167</v>
      </c>
      <c r="F2245" t="str">
        <f t="shared" si="282"/>
        <v>Vaccinia - 2nd Donation</v>
      </c>
      <c r="G2245" t="str">
        <f t="shared" si="283"/>
        <v>Specialty</v>
      </c>
      <c r="H2245" t="s">
        <v>958</v>
      </c>
      <c r="I2245">
        <f t="shared" si="284"/>
        <v>0</v>
      </c>
      <c r="J2245" t="s">
        <v>1054</v>
      </c>
      <c r="K2245" s="5">
        <v>250</v>
      </c>
      <c r="L2245" t="str">
        <f>Table_DataFromNL[[#This Row],[PROFILECODE]]&amp;"-"&amp;Table_DataFromNL[[#This Row],[RULENAME]]</f>
        <v>CP285-Vaccinia - 2nd Donation</v>
      </c>
      <c r="M2245" t="str">
        <f t="shared" si="285"/>
        <v>CP285-Vaccinia - 2nd Donation</v>
      </c>
      <c r="N2245" t="str">
        <f t="shared" si="286"/>
        <v>CP285-Vaccinia - 2nd Donation</v>
      </c>
    </row>
    <row r="2246" spans="1:14" hidden="1" x14ac:dyDescent="0.45">
      <c r="A2246" t="str">
        <f t="shared" si="287"/>
        <v>CP285-Vaccinia - 3rd Donation</v>
      </c>
      <c r="B2246" t="s">
        <v>240</v>
      </c>
      <c r="C2246" t="str">
        <f t="shared" si="280"/>
        <v>Lubbock Main</v>
      </c>
      <c r="D2246" t="str">
        <f t="shared" si="281"/>
        <v>Y</v>
      </c>
      <c r="E2246" t="s">
        <v>1167</v>
      </c>
      <c r="F2246" t="str">
        <f t="shared" si="282"/>
        <v>Vaccinia - 3rd Donation</v>
      </c>
      <c r="G2246" t="str">
        <f t="shared" si="283"/>
        <v>Specialty</v>
      </c>
      <c r="H2246" t="s">
        <v>959</v>
      </c>
      <c r="I2246">
        <f t="shared" si="284"/>
        <v>0</v>
      </c>
      <c r="J2246" t="s">
        <v>1054</v>
      </c>
      <c r="K2246" s="5">
        <v>300</v>
      </c>
      <c r="L2246" t="str">
        <f>Table_DataFromNL[[#This Row],[PROFILECODE]]&amp;"-"&amp;Table_DataFromNL[[#This Row],[RULENAME]]</f>
        <v>CP285-Vaccinia - 3rd Donation</v>
      </c>
      <c r="M2246" t="str">
        <f t="shared" si="285"/>
        <v>CP285-Vaccinia - 3rd Donation</v>
      </c>
      <c r="N2246" t="str">
        <f t="shared" si="286"/>
        <v>CP285-Vaccinia - 3rd Donation</v>
      </c>
    </row>
    <row r="2247" spans="1:14" hidden="1" x14ac:dyDescent="0.45">
      <c r="A2247" t="str">
        <f t="shared" si="287"/>
        <v>CP285-Vaccinia - 4th Donation</v>
      </c>
      <c r="B2247" t="s">
        <v>240</v>
      </c>
      <c r="C2247" t="str">
        <f t="shared" si="280"/>
        <v>Lubbock Main</v>
      </c>
      <c r="D2247" t="str">
        <f t="shared" si="281"/>
        <v>Y</v>
      </c>
      <c r="E2247" t="s">
        <v>1167</v>
      </c>
      <c r="F2247" t="str">
        <f t="shared" si="282"/>
        <v>Vaccinia - 4th Donation</v>
      </c>
      <c r="G2247" t="str">
        <f t="shared" si="283"/>
        <v>Specialty</v>
      </c>
      <c r="H2247" t="s">
        <v>960</v>
      </c>
      <c r="I2247">
        <f t="shared" si="284"/>
        <v>0</v>
      </c>
      <c r="J2247" t="s">
        <v>1054</v>
      </c>
      <c r="K2247" s="5">
        <v>300</v>
      </c>
      <c r="L2247" t="str">
        <f>Table_DataFromNL[[#This Row],[PROFILECODE]]&amp;"-"&amp;Table_DataFromNL[[#This Row],[RULENAME]]</f>
        <v>CP285-Vaccinia - 4th Donation</v>
      </c>
      <c r="M2247" t="str">
        <f t="shared" si="285"/>
        <v>CP285-Vaccinia - 4th Donation</v>
      </c>
      <c r="N2247" t="str">
        <f t="shared" si="286"/>
        <v>CP285-Vaccinia - 4th Donation</v>
      </c>
    </row>
    <row r="2248" spans="1:14" hidden="1" x14ac:dyDescent="0.45">
      <c r="A2248" t="str">
        <f t="shared" si="287"/>
        <v>CP285-1B_KEDLeague_Promo_5USD</v>
      </c>
      <c r="B2248" t="s">
        <v>240</v>
      </c>
      <c r="C2248" t="str">
        <f t="shared" si="280"/>
        <v>Lubbock Main</v>
      </c>
      <c r="D2248" t="str">
        <f t="shared" si="281"/>
        <v>Y</v>
      </c>
      <c r="E2248" t="s">
        <v>1167</v>
      </c>
      <c r="F2248" t="str">
        <f t="shared" si="282"/>
        <v>1B_KEDLeague_Promo_5USD</v>
      </c>
      <c r="G2248">
        <f t="shared" si="283"/>
        <v>0</v>
      </c>
      <c r="H2248" t="s">
        <v>1073</v>
      </c>
      <c r="I2248">
        <f t="shared" si="284"/>
        <v>0</v>
      </c>
      <c r="J2248" t="s">
        <v>1074</v>
      </c>
      <c r="K2248" s="5">
        <v>5</v>
      </c>
      <c r="L2248" t="str">
        <f>Table_DataFromNL[[#This Row],[PROFILECODE]]&amp;"-"&amp;Table_DataFromNL[[#This Row],[RULENAME]]</f>
        <v>CP285-1B_KEDLeague_Promo_5USD</v>
      </c>
      <c r="M2248" t="e">
        <f t="shared" si="285"/>
        <v>#N/A</v>
      </c>
      <c r="N2248" t="e">
        <f t="shared" si="286"/>
        <v>#N/A</v>
      </c>
    </row>
    <row r="2249" spans="1:14" hidden="1" x14ac:dyDescent="0.45">
      <c r="A2249" t="str">
        <f t="shared" si="287"/>
        <v>CP285-CALL_10</v>
      </c>
      <c r="B2249" t="s">
        <v>240</v>
      </c>
      <c r="C2249" t="str">
        <f t="shared" si="280"/>
        <v>Lubbock Main</v>
      </c>
      <c r="D2249" t="str">
        <f t="shared" si="281"/>
        <v>Y</v>
      </c>
      <c r="E2249" t="s">
        <v>1167</v>
      </c>
      <c r="F2249" t="str">
        <f t="shared" si="282"/>
        <v>CALL_10</v>
      </c>
      <c r="G2249">
        <f t="shared" si="283"/>
        <v>0</v>
      </c>
      <c r="H2249" t="s">
        <v>1075</v>
      </c>
      <c r="I2249">
        <f t="shared" si="284"/>
        <v>0</v>
      </c>
      <c r="J2249" t="s">
        <v>1074</v>
      </c>
      <c r="K2249" s="5">
        <v>10</v>
      </c>
      <c r="L2249" t="str">
        <f>Table_DataFromNL[[#This Row],[PROFILECODE]]&amp;"-"&amp;Table_DataFromNL[[#This Row],[RULENAME]]</f>
        <v>CP285-CALL_10</v>
      </c>
      <c r="M2249" t="e">
        <f t="shared" si="285"/>
        <v>#N/A</v>
      </c>
      <c r="N2249" t="e">
        <f t="shared" si="286"/>
        <v>#N/A</v>
      </c>
    </row>
    <row r="2250" spans="1:14" hidden="1" x14ac:dyDescent="0.45">
      <c r="A2250" t="str">
        <f t="shared" si="287"/>
        <v>CP285-CALL_15</v>
      </c>
      <c r="B2250" t="s">
        <v>240</v>
      </c>
      <c r="C2250" t="str">
        <f t="shared" si="280"/>
        <v>Lubbock Main</v>
      </c>
      <c r="D2250" t="str">
        <f t="shared" si="281"/>
        <v>Y</v>
      </c>
      <c r="E2250" t="s">
        <v>1167</v>
      </c>
      <c r="F2250" t="str">
        <f t="shared" si="282"/>
        <v>CALL_15</v>
      </c>
      <c r="G2250">
        <f t="shared" si="283"/>
        <v>0</v>
      </c>
      <c r="H2250" t="s">
        <v>1076</v>
      </c>
      <c r="I2250">
        <f t="shared" si="284"/>
        <v>0</v>
      </c>
      <c r="J2250" t="s">
        <v>1074</v>
      </c>
      <c r="K2250" s="5">
        <v>15</v>
      </c>
      <c r="L2250" t="str">
        <f>Table_DataFromNL[[#This Row],[PROFILECODE]]&amp;"-"&amp;Table_DataFromNL[[#This Row],[RULENAME]]</f>
        <v>CP285-CALL_15</v>
      </c>
      <c r="M2250" t="e">
        <f t="shared" si="285"/>
        <v>#N/A</v>
      </c>
      <c r="N2250" t="e">
        <f t="shared" si="286"/>
        <v>#N/A</v>
      </c>
    </row>
    <row r="2251" spans="1:14" hidden="1" x14ac:dyDescent="0.45">
      <c r="A2251" t="str">
        <f t="shared" si="287"/>
        <v>CP285-CALL_25</v>
      </c>
      <c r="B2251" t="s">
        <v>240</v>
      </c>
      <c r="C2251" t="str">
        <f t="shared" si="280"/>
        <v>Lubbock Main</v>
      </c>
      <c r="D2251" t="str">
        <f t="shared" si="281"/>
        <v>Y</v>
      </c>
      <c r="E2251" t="s">
        <v>1167</v>
      </c>
      <c r="F2251" t="str">
        <f t="shared" si="282"/>
        <v>CALL_25</v>
      </c>
      <c r="G2251">
        <f t="shared" si="283"/>
        <v>0</v>
      </c>
      <c r="H2251" t="s">
        <v>1077</v>
      </c>
      <c r="I2251">
        <f t="shared" si="284"/>
        <v>0</v>
      </c>
      <c r="J2251" t="s">
        <v>1074</v>
      </c>
      <c r="K2251" s="5">
        <v>25</v>
      </c>
      <c r="L2251" t="str">
        <f>Table_DataFromNL[[#This Row],[PROFILECODE]]&amp;"-"&amp;Table_DataFromNL[[#This Row],[RULENAME]]</f>
        <v>CP285-CALL_25</v>
      </c>
      <c r="M2251" t="e">
        <f t="shared" si="285"/>
        <v>#N/A</v>
      </c>
      <c r="N2251" t="e">
        <f t="shared" si="286"/>
        <v>#N/A</v>
      </c>
    </row>
    <row r="2252" spans="1:14" hidden="1" x14ac:dyDescent="0.45">
      <c r="A2252" t="str">
        <f t="shared" si="287"/>
        <v>CP285-CALL_5</v>
      </c>
      <c r="B2252" t="s">
        <v>240</v>
      </c>
      <c r="C2252" t="str">
        <f t="shared" si="280"/>
        <v>Lubbock Main</v>
      </c>
      <c r="D2252" t="str">
        <f t="shared" si="281"/>
        <v>Y</v>
      </c>
      <c r="E2252" t="s">
        <v>1167</v>
      </c>
      <c r="F2252" t="str">
        <f t="shared" si="282"/>
        <v>CALL_5</v>
      </c>
      <c r="G2252">
        <f t="shared" si="283"/>
        <v>0</v>
      </c>
      <c r="H2252" t="s">
        <v>1078</v>
      </c>
      <c r="I2252">
        <f t="shared" si="284"/>
        <v>0</v>
      </c>
      <c r="J2252" t="s">
        <v>1074</v>
      </c>
      <c r="K2252" s="5">
        <v>5</v>
      </c>
      <c r="L2252" t="str">
        <f>Table_DataFromNL[[#This Row],[PROFILECODE]]&amp;"-"&amp;Table_DataFromNL[[#This Row],[RULENAME]]</f>
        <v>CP285-CALL_5</v>
      </c>
      <c r="M2252" t="e">
        <f t="shared" si="285"/>
        <v>#N/A</v>
      </c>
      <c r="N2252" t="e">
        <f t="shared" si="286"/>
        <v>#N/A</v>
      </c>
    </row>
    <row r="2253" spans="1:14" hidden="1" x14ac:dyDescent="0.45">
      <c r="A2253" t="str">
        <f t="shared" si="287"/>
        <v>CP285-Community</v>
      </c>
      <c r="B2253" t="s">
        <v>240</v>
      </c>
      <c r="C2253" t="str">
        <f t="shared" si="280"/>
        <v>Lubbock Main</v>
      </c>
      <c r="D2253" t="str">
        <f t="shared" si="281"/>
        <v>Y</v>
      </c>
      <c r="E2253" t="s">
        <v>1167</v>
      </c>
      <c r="F2253" t="str">
        <f t="shared" si="282"/>
        <v>Community</v>
      </c>
      <c r="G2253">
        <f t="shared" si="283"/>
        <v>0</v>
      </c>
      <c r="H2253" t="s">
        <v>1080</v>
      </c>
      <c r="I2253">
        <f t="shared" si="284"/>
        <v>0</v>
      </c>
      <c r="J2253" t="s">
        <v>1074</v>
      </c>
      <c r="K2253" s="5">
        <v>5</v>
      </c>
      <c r="L2253" t="str">
        <f>Table_DataFromNL[[#This Row],[PROFILECODE]]&amp;"-"&amp;Table_DataFromNL[[#This Row],[RULENAME]]</f>
        <v>CP285-Community</v>
      </c>
      <c r="M2253" t="e">
        <f t="shared" si="285"/>
        <v>#N/A</v>
      </c>
      <c r="N2253" t="e">
        <f t="shared" si="286"/>
        <v>#N/A</v>
      </c>
    </row>
    <row r="2254" spans="1:14" hidden="1" x14ac:dyDescent="0.45">
      <c r="A2254" t="str">
        <f t="shared" si="287"/>
        <v>CP285-EMPLOYEE_BONUS_8MONTH_80USD</v>
      </c>
      <c r="B2254" t="s">
        <v>240</v>
      </c>
      <c r="C2254" t="str">
        <f t="shared" si="280"/>
        <v>Lubbock Main</v>
      </c>
      <c r="D2254" t="str">
        <f t="shared" si="281"/>
        <v>Y</v>
      </c>
      <c r="E2254" t="s">
        <v>1167</v>
      </c>
      <c r="F2254" t="str">
        <f t="shared" si="282"/>
        <v>EMPLOYEE_BONUS_8MONTH_80USD</v>
      </c>
      <c r="G2254">
        <f t="shared" si="283"/>
        <v>0</v>
      </c>
      <c r="H2254" t="s">
        <v>1084</v>
      </c>
      <c r="I2254">
        <f t="shared" si="284"/>
        <v>0</v>
      </c>
      <c r="J2254" t="s">
        <v>1074</v>
      </c>
      <c r="K2254" s="5">
        <v>80</v>
      </c>
      <c r="L2254" t="str">
        <f>Table_DataFromNL[[#This Row],[PROFILECODE]]&amp;"-"&amp;Table_DataFromNL[[#This Row],[RULENAME]]</f>
        <v>CP285-EMPLOYEE_BONUS_8MONTH_80USD</v>
      </c>
      <c r="M2254" t="e">
        <f t="shared" si="285"/>
        <v>#N/A</v>
      </c>
      <c r="N2254" t="e">
        <f t="shared" si="286"/>
        <v>#N/A</v>
      </c>
    </row>
    <row r="2255" spans="1:14" hidden="1" x14ac:dyDescent="0.45">
      <c r="A2255" t="str">
        <f t="shared" si="287"/>
        <v>CP285-HANGER_RECRUIT_5USD_once</v>
      </c>
      <c r="B2255" t="s">
        <v>240</v>
      </c>
      <c r="C2255" t="str">
        <f t="shared" si="280"/>
        <v>Lubbock Main</v>
      </c>
      <c r="D2255" t="str">
        <f t="shared" si="281"/>
        <v>Y</v>
      </c>
      <c r="E2255" t="s">
        <v>1167</v>
      </c>
      <c r="F2255" t="str">
        <f t="shared" si="282"/>
        <v>HANGER_RECRUIT_5USD_once</v>
      </c>
      <c r="G2255">
        <f t="shared" si="283"/>
        <v>0</v>
      </c>
      <c r="H2255" t="s">
        <v>1085</v>
      </c>
      <c r="I2255">
        <f t="shared" si="284"/>
        <v>0</v>
      </c>
      <c r="J2255" t="s">
        <v>1074</v>
      </c>
      <c r="K2255" s="5">
        <v>5</v>
      </c>
      <c r="L2255" t="str">
        <f>Table_DataFromNL[[#This Row],[PROFILECODE]]&amp;"-"&amp;Table_DataFromNL[[#This Row],[RULENAME]]</f>
        <v>CP285-HANGER_RECRUIT_5USD_once</v>
      </c>
      <c r="M2255" t="e">
        <f t="shared" si="285"/>
        <v>#N/A</v>
      </c>
      <c r="N2255" t="e">
        <f t="shared" si="286"/>
        <v>#N/A</v>
      </c>
    </row>
    <row r="2256" spans="1:14" hidden="1" x14ac:dyDescent="0.45">
      <c r="A2256" t="str">
        <f t="shared" si="287"/>
        <v>CP285-Immunization Boost Payment</v>
      </c>
      <c r="B2256" t="s">
        <v>240</v>
      </c>
      <c r="C2256" t="str">
        <f t="shared" si="280"/>
        <v>Lubbock Main</v>
      </c>
      <c r="D2256" t="str">
        <f t="shared" si="281"/>
        <v>Y</v>
      </c>
      <c r="E2256" t="s">
        <v>1167</v>
      </c>
      <c r="F2256" t="str">
        <f t="shared" si="282"/>
        <v>Immunization Boost Payment</v>
      </c>
      <c r="G2256">
        <f t="shared" si="283"/>
        <v>0</v>
      </c>
      <c r="H2256" t="s">
        <v>1086</v>
      </c>
      <c r="I2256">
        <f t="shared" si="284"/>
        <v>0</v>
      </c>
      <c r="J2256" t="s">
        <v>1074</v>
      </c>
      <c r="K2256" s="5">
        <v>50</v>
      </c>
      <c r="L2256" t="str">
        <f>Table_DataFromNL[[#This Row],[PROFILECODE]]&amp;"-"&amp;Table_DataFromNL[[#This Row],[RULENAME]]</f>
        <v>CP285-Immunization Boost Payment</v>
      </c>
      <c r="M2256" t="e">
        <f t="shared" si="285"/>
        <v>#N/A</v>
      </c>
      <c r="N2256" t="e">
        <f t="shared" si="286"/>
        <v>#N/A</v>
      </c>
    </row>
    <row r="2257" spans="1:14" hidden="1" x14ac:dyDescent="0.45">
      <c r="A2257" t="str">
        <f t="shared" si="287"/>
        <v>CP285-Immunization Series Payment</v>
      </c>
      <c r="B2257" t="s">
        <v>240</v>
      </c>
      <c r="C2257" t="str">
        <f t="shared" si="280"/>
        <v>Lubbock Main</v>
      </c>
      <c r="D2257" t="str">
        <f t="shared" si="281"/>
        <v>Y</v>
      </c>
      <c r="E2257" t="s">
        <v>1167</v>
      </c>
      <c r="F2257" t="str">
        <f t="shared" si="282"/>
        <v>Immunization Series Payment</v>
      </c>
      <c r="G2257">
        <f t="shared" si="283"/>
        <v>0</v>
      </c>
      <c r="H2257" t="s">
        <v>1087</v>
      </c>
      <c r="I2257">
        <f t="shared" si="284"/>
        <v>0</v>
      </c>
      <c r="J2257" t="s">
        <v>1074</v>
      </c>
      <c r="K2257" s="5">
        <v>100</v>
      </c>
      <c r="L2257" t="str">
        <f>Table_DataFromNL[[#This Row],[PROFILECODE]]&amp;"-"&amp;Table_DataFromNL[[#This Row],[RULENAME]]</f>
        <v>CP285-Immunization Series Payment</v>
      </c>
      <c r="M2257" t="e">
        <f t="shared" si="285"/>
        <v>#N/A</v>
      </c>
      <c r="N2257" t="e">
        <f t="shared" si="286"/>
        <v>#N/A</v>
      </c>
    </row>
    <row r="2258" spans="1:14" hidden="1" x14ac:dyDescent="0.45">
      <c r="A2258" t="str">
        <f t="shared" si="287"/>
        <v>CP285-Inconv Fee $20-$50-Comment Req'd</v>
      </c>
      <c r="B2258" t="s">
        <v>240</v>
      </c>
      <c r="C2258" t="str">
        <f t="shared" si="280"/>
        <v>Lubbock Main</v>
      </c>
      <c r="D2258" t="str">
        <f t="shared" si="281"/>
        <v>Y</v>
      </c>
      <c r="E2258" t="s">
        <v>1167</v>
      </c>
      <c r="F2258" t="str">
        <f t="shared" si="282"/>
        <v>Inconv Fee $20-$50-Comment Req'd</v>
      </c>
      <c r="G2258">
        <f t="shared" si="283"/>
        <v>0</v>
      </c>
      <c r="H2258" t="s">
        <v>1088</v>
      </c>
      <c r="I2258">
        <f t="shared" si="284"/>
        <v>0</v>
      </c>
      <c r="J2258" t="s">
        <v>1074</v>
      </c>
      <c r="K2258" s="5">
        <v>50</v>
      </c>
      <c r="L2258" t="str">
        <f>Table_DataFromNL[[#This Row],[PROFILECODE]]&amp;"-"&amp;Table_DataFromNL[[#This Row],[RULENAME]]</f>
        <v>CP285-Inconv Fee $20-$50-Comment Req'd</v>
      </c>
      <c r="M2258" t="e">
        <f t="shared" si="285"/>
        <v>#N/A</v>
      </c>
      <c r="N2258" t="e">
        <f t="shared" si="286"/>
        <v>#N/A</v>
      </c>
    </row>
    <row r="2259" spans="1:14" hidden="1" x14ac:dyDescent="0.45">
      <c r="A2259" t="str">
        <f t="shared" si="287"/>
        <v>CP285-Inconv Fee $5-$20-Comment Req'd</v>
      </c>
      <c r="B2259" t="s">
        <v>240</v>
      </c>
      <c r="C2259" t="str">
        <f t="shared" si="280"/>
        <v>Lubbock Main</v>
      </c>
      <c r="D2259" t="str">
        <f t="shared" si="281"/>
        <v>Y</v>
      </c>
      <c r="E2259" t="s">
        <v>1167</v>
      </c>
      <c r="F2259" t="str">
        <f t="shared" si="282"/>
        <v>Inconv Fee $5-$20-Comment Req'd</v>
      </c>
      <c r="G2259">
        <f t="shared" si="283"/>
        <v>0</v>
      </c>
      <c r="H2259" t="s">
        <v>1089</v>
      </c>
      <c r="I2259">
        <f t="shared" si="284"/>
        <v>0</v>
      </c>
      <c r="J2259" t="s">
        <v>1074</v>
      </c>
      <c r="K2259" s="5">
        <v>20</v>
      </c>
      <c r="L2259" t="str">
        <f>Table_DataFromNL[[#This Row],[PROFILECODE]]&amp;"-"&amp;Table_DataFromNL[[#This Row],[RULENAME]]</f>
        <v>CP285-Inconv Fee $5-$20-Comment Req'd</v>
      </c>
      <c r="M2259" t="e">
        <f t="shared" si="285"/>
        <v>#N/A</v>
      </c>
      <c r="N2259" t="e">
        <f t="shared" si="286"/>
        <v>#N/A</v>
      </c>
    </row>
    <row r="2260" spans="1:14" hidden="1" x14ac:dyDescent="0.45">
      <c r="A2260" t="str">
        <f t="shared" si="287"/>
        <v>CP285-Inconv Fee$50-$100-Comment Req'd</v>
      </c>
      <c r="B2260" t="s">
        <v>240</v>
      </c>
      <c r="C2260" t="str">
        <f t="shared" si="280"/>
        <v>Lubbock Main</v>
      </c>
      <c r="D2260" t="str">
        <f t="shared" si="281"/>
        <v>Y</v>
      </c>
      <c r="E2260" t="s">
        <v>1167</v>
      </c>
      <c r="F2260" t="str">
        <f t="shared" si="282"/>
        <v>Inconv Fee$50-$100-Comment Req'd</v>
      </c>
      <c r="G2260">
        <f t="shared" si="283"/>
        <v>0</v>
      </c>
      <c r="H2260" t="s">
        <v>1090</v>
      </c>
      <c r="I2260">
        <f t="shared" si="284"/>
        <v>0</v>
      </c>
      <c r="J2260" t="s">
        <v>1074</v>
      </c>
      <c r="K2260" s="5">
        <v>100</v>
      </c>
      <c r="L2260" t="str">
        <f>Table_DataFromNL[[#This Row],[PROFILECODE]]&amp;"-"&amp;Table_DataFromNL[[#This Row],[RULENAME]]</f>
        <v>CP285-Inconv Fee$50-$100-Comment Req'd</v>
      </c>
      <c r="M2260" t="e">
        <f t="shared" si="285"/>
        <v>#N/A</v>
      </c>
      <c r="N2260" t="e">
        <f t="shared" si="286"/>
        <v>#N/A</v>
      </c>
    </row>
    <row r="2261" spans="1:14" hidden="1" x14ac:dyDescent="0.45">
      <c r="A2261" t="str">
        <f t="shared" si="287"/>
        <v>CP285-NSP_ LAPSEDONOR_50_Twice</v>
      </c>
      <c r="B2261" t="s">
        <v>240</v>
      </c>
      <c r="C2261" t="str">
        <f t="shared" si="280"/>
        <v>Lubbock Main</v>
      </c>
      <c r="D2261" t="str">
        <f t="shared" si="281"/>
        <v>Y</v>
      </c>
      <c r="E2261" t="s">
        <v>1167</v>
      </c>
      <c r="F2261" t="str">
        <f t="shared" si="282"/>
        <v>NSP_ LAPSEDONOR_50_Twice</v>
      </c>
      <c r="G2261">
        <f t="shared" si="283"/>
        <v>0</v>
      </c>
      <c r="H2261" t="s">
        <v>1091</v>
      </c>
      <c r="I2261">
        <f t="shared" si="284"/>
        <v>0</v>
      </c>
      <c r="J2261" t="s">
        <v>1074</v>
      </c>
      <c r="K2261" s="5">
        <v>50</v>
      </c>
      <c r="L2261" t="str">
        <f>Table_DataFromNL[[#This Row],[PROFILECODE]]&amp;"-"&amp;Table_DataFromNL[[#This Row],[RULENAME]]</f>
        <v>CP285-NSP_ LAPSEDONOR_50_Twice</v>
      </c>
      <c r="M2261" t="e">
        <f t="shared" si="285"/>
        <v>#N/A</v>
      </c>
      <c r="N2261" t="e">
        <f t="shared" si="286"/>
        <v>#N/A</v>
      </c>
    </row>
    <row r="2262" spans="1:14" hidden="1" x14ac:dyDescent="0.45">
      <c r="A2262" t="str">
        <f t="shared" si="287"/>
        <v>CP285-NSP_LD_25_2X</v>
      </c>
      <c r="B2262" t="s">
        <v>240</v>
      </c>
      <c r="C2262" t="str">
        <f t="shared" si="280"/>
        <v>Lubbock Main</v>
      </c>
      <c r="D2262" t="str">
        <f t="shared" si="281"/>
        <v>Y</v>
      </c>
      <c r="E2262" t="s">
        <v>1167</v>
      </c>
      <c r="F2262" t="str">
        <f t="shared" si="282"/>
        <v>NSP_LD_25_2X</v>
      </c>
      <c r="G2262">
        <f t="shared" si="283"/>
        <v>0</v>
      </c>
      <c r="H2262" t="s">
        <v>1092</v>
      </c>
      <c r="I2262">
        <f t="shared" si="284"/>
        <v>0</v>
      </c>
      <c r="J2262" t="s">
        <v>1074</v>
      </c>
      <c r="K2262" s="5">
        <v>25</v>
      </c>
      <c r="L2262" t="str">
        <f>Table_DataFromNL[[#This Row],[PROFILECODE]]&amp;"-"&amp;Table_DataFromNL[[#This Row],[RULENAME]]</f>
        <v>CP285-NSP_LD_25_2X</v>
      </c>
      <c r="M2262" t="e">
        <f t="shared" si="285"/>
        <v>#N/A</v>
      </c>
      <c r="N2262" t="e">
        <f t="shared" si="286"/>
        <v>#N/A</v>
      </c>
    </row>
    <row r="2263" spans="1:14" hidden="1" x14ac:dyDescent="0.45">
      <c r="A2263" t="str">
        <f t="shared" si="287"/>
        <v>CP285-NSP_LD_50_1X</v>
      </c>
      <c r="B2263" t="s">
        <v>240</v>
      </c>
      <c r="C2263" t="str">
        <f t="shared" si="280"/>
        <v>Lubbock Main</v>
      </c>
      <c r="D2263" t="str">
        <f t="shared" si="281"/>
        <v>Y</v>
      </c>
      <c r="E2263" t="s">
        <v>1167</v>
      </c>
      <c r="F2263" t="str">
        <f t="shared" si="282"/>
        <v>NSP_LD_50_1X</v>
      </c>
      <c r="G2263">
        <f t="shared" si="283"/>
        <v>0</v>
      </c>
      <c r="H2263" t="s">
        <v>1093</v>
      </c>
      <c r="I2263">
        <f t="shared" si="284"/>
        <v>0</v>
      </c>
      <c r="J2263" t="s">
        <v>1074</v>
      </c>
      <c r="K2263" s="5">
        <v>50</v>
      </c>
      <c r="L2263" t="str">
        <f>Table_DataFromNL[[#This Row],[PROFILECODE]]&amp;"-"&amp;Table_DataFromNL[[#This Row],[RULENAME]]</f>
        <v>CP285-NSP_LD_50_1X</v>
      </c>
      <c r="M2263" t="e">
        <f t="shared" si="285"/>
        <v>#N/A</v>
      </c>
      <c r="N2263" t="e">
        <f t="shared" si="286"/>
        <v>#N/A</v>
      </c>
    </row>
    <row r="2264" spans="1:14" hidden="1" x14ac:dyDescent="0.45">
      <c r="A2264" t="str">
        <f t="shared" si="287"/>
        <v>CP285-NSP_ORPHAN_100_once</v>
      </c>
      <c r="B2264" t="s">
        <v>240</v>
      </c>
      <c r="C2264" t="str">
        <f t="shared" si="280"/>
        <v>Lubbock Main</v>
      </c>
      <c r="D2264" t="str">
        <f t="shared" si="281"/>
        <v>Y</v>
      </c>
      <c r="E2264" t="s">
        <v>1167</v>
      </c>
      <c r="F2264" t="str">
        <f t="shared" si="282"/>
        <v>NSP_ORPHAN_100_once</v>
      </c>
      <c r="G2264">
        <f t="shared" si="283"/>
        <v>0</v>
      </c>
      <c r="H2264" t="s">
        <v>1094</v>
      </c>
      <c r="I2264">
        <f t="shared" si="284"/>
        <v>0</v>
      </c>
      <c r="J2264" t="s">
        <v>1074</v>
      </c>
      <c r="K2264" s="5">
        <v>100</v>
      </c>
      <c r="L2264" t="str">
        <f>Table_DataFromNL[[#This Row],[PROFILECODE]]&amp;"-"&amp;Table_DataFromNL[[#This Row],[RULENAME]]</f>
        <v>CP285-NSP_ORPHAN_100_once</v>
      </c>
      <c r="M2264" t="e">
        <f t="shared" si="285"/>
        <v>#N/A</v>
      </c>
      <c r="N2264" t="e">
        <f t="shared" si="286"/>
        <v>#N/A</v>
      </c>
    </row>
    <row r="2265" spans="1:14" hidden="1" x14ac:dyDescent="0.45">
      <c r="A2265" t="str">
        <f t="shared" si="287"/>
        <v>CP285-Referral - Vaccinia</v>
      </c>
      <c r="B2265" t="s">
        <v>240</v>
      </c>
      <c r="C2265" t="str">
        <f t="shared" si="280"/>
        <v>Lubbock Main</v>
      </c>
      <c r="D2265" t="str">
        <f t="shared" si="281"/>
        <v>Y</v>
      </c>
      <c r="E2265" t="s">
        <v>1167</v>
      </c>
      <c r="F2265" t="str">
        <f t="shared" si="282"/>
        <v>Referral - Vaccinia</v>
      </c>
      <c r="G2265">
        <f t="shared" si="283"/>
        <v>0</v>
      </c>
      <c r="H2265" t="s">
        <v>1135</v>
      </c>
      <c r="I2265">
        <f t="shared" si="284"/>
        <v>0</v>
      </c>
      <c r="J2265" t="s">
        <v>1074</v>
      </c>
      <c r="K2265" s="5">
        <v>250</v>
      </c>
      <c r="L2265" t="str">
        <f>Table_DataFromNL[[#This Row],[PROFILECODE]]&amp;"-"&amp;Table_DataFromNL[[#This Row],[RULENAME]]</f>
        <v>CP285-Referral - Vaccinia</v>
      </c>
      <c r="M2265" t="e">
        <f t="shared" si="285"/>
        <v>#N/A</v>
      </c>
      <c r="N2265" t="e">
        <f t="shared" si="286"/>
        <v>#N/A</v>
      </c>
    </row>
    <row r="2266" spans="1:14" hidden="1" x14ac:dyDescent="0.45">
      <c r="A2266" t="str">
        <f t="shared" si="287"/>
        <v>CP285-Restick</v>
      </c>
      <c r="B2266" t="s">
        <v>240</v>
      </c>
      <c r="C2266" t="str">
        <f t="shared" si="280"/>
        <v>Lubbock Main</v>
      </c>
      <c r="D2266" t="str">
        <f t="shared" si="281"/>
        <v>Y</v>
      </c>
      <c r="E2266" t="s">
        <v>1167</v>
      </c>
      <c r="F2266" t="str">
        <f t="shared" si="282"/>
        <v>Restick</v>
      </c>
      <c r="G2266">
        <f t="shared" si="283"/>
        <v>0</v>
      </c>
      <c r="H2266" t="s">
        <v>1096</v>
      </c>
      <c r="I2266">
        <f t="shared" si="284"/>
        <v>0</v>
      </c>
      <c r="J2266" t="s">
        <v>1074</v>
      </c>
      <c r="K2266" s="5">
        <v>5</v>
      </c>
      <c r="L2266" t="str">
        <f>Table_DataFromNL[[#This Row],[PROFILECODE]]&amp;"-"&amp;Table_DataFromNL[[#This Row],[RULENAME]]</f>
        <v>CP285-Restick</v>
      </c>
      <c r="M2266" t="e">
        <f t="shared" si="285"/>
        <v>#N/A</v>
      </c>
      <c r="N2266" t="e">
        <f t="shared" si="286"/>
        <v>#N/A</v>
      </c>
    </row>
    <row r="2267" spans="1:14" hidden="1" x14ac:dyDescent="0.45">
      <c r="A2267" t="str">
        <f t="shared" si="287"/>
        <v>CP285-SCRATCH_1000_USD</v>
      </c>
      <c r="B2267" t="s">
        <v>240</v>
      </c>
      <c r="C2267" t="str">
        <f t="shared" si="280"/>
        <v>Lubbock Main</v>
      </c>
      <c r="D2267" t="str">
        <f t="shared" si="281"/>
        <v>Y</v>
      </c>
      <c r="E2267" t="s">
        <v>1167</v>
      </c>
      <c r="F2267" t="str">
        <f t="shared" si="282"/>
        <v>SCRATCH_1000_USD</v>
      </c>
      <c r="G2267">
        <f t="shared" si="283"/>
        <v>0</v>
      </c>
      <c r="H2267" t="s">
        <v>1097</v>
      </c>
      <c r="I2267">
        <f t="shared" si="284"/>
        <v>0</v>
      </c>
      <c r="J2267" t="s">
        <v>1074</v>
      </c>
      <c r="K2267" s="5">
        <v>1000</v>
      </c>
      <c r="L2267" t="str">
        <f>Table_DataFromNL[[#This Row],[PROFILECODE]]&amp;"-"&amp;Table_DataFromNL[[#This Row],[RULENAME]]</f>
        <v>CP285-SCRATCH_1000_USD</v>
      </c>
      <c r="M2267" t="e">
        <f t="shared" si="285"/>
        <v>#N/A</v>
      </c>
      <c r="N2267" t="e">
        <f t="shared" si="286"/>
        <v>#N/A</v>
      </c>
    </row>
    <row r="2268" spans="1:14" hidden="1" x14ac:dyDescent="0.45">
      <c r="A2268" t="str">
        <f t="shared" si="287"/>
        <v>CP285-SCRATCH_100_USD</v>
      </c>
      <c r="B2268" t="s">
        <v>240</v>
      </c>
      <c r="C2268" t="str">
        <f t="shared" si="280"/>
        <v>Lubbock Main</v>
      </c>
      <c r="D2268" t="str">
        <f t="shared" si="281"/>
        <v>Y</v>
      </c>
      <c r="E2268" t="s">
        <v>1167</v>
      </c>
      <c r="F2268" t="str">
        <f t="shared" si="282"/>
        <v>SCRATCH_100_USD</v>
      </c>
      <c r="G2268">
        <f t="shared" si="283"/>
        <v>0</v>
      </c>
      <c r="H2268" t="s">
        <v>1098</v>
      </c>
      <c r="I2268">
        <f t="shared" si="284"/>
        <v>0</v>
      </c>
      <c r="J2268" t="s">
        <v>1074</v>
      </c>
      <c r="K2268" s="5">
        <v>100</v>
      </c>
      <c r="L2268" t="str">
        <f>Table_DataFromNL[[#This Row],[PROFILECODE]]&amp;"-"&amp;Table_DataFromNL[[#This Row],[RULENAME]]</f>
        <v>CP285-SCRATCH_100_USD</v>
      </c>
      <c r="M2268" t="e">
        <f t="shared" si="285"/>
        <v>#N/A</v>
      </c>
      <c r="N2268" t="e">
        <f t="shared" si="286"/>
        <v>#N/A</v>
      </c>
    </row>
    <row r="2269" spans="1:14" hidden="1" x14ac:dyDescent="0.45">
      <c r="A2269" t="str">
        <f t="shared" si="287"/>
        <v>CP285-SCRATCH_10_USD</v>
      </c>
      <c r="B2269" t="s">
        <v>240</v>
      </c>
      <c r="C2269" t="str">
        <f t="shared" si="280"/>
        <v>Lubbock Main</v>
      </c>
      <c r="D2269" t="str">
        <f t="shared" si="281"/>
        <v>Y</v>
      </c>
      <c r="E2269" t="s">
        <v>1167</v>
      </c>
      <c r="F2269" t="str">
        <f t="shared" si="282"/>
        <v>SCRATCH_10_USD</v>
      </c>
      <c r="G2269">
        <f t="shared" si="283"/>
        <v>0</v>
      </c>
      <c r="H2269" t="s">
        <v>1099</v>
      </c>
      <c r="I2269">
        <f t="shared" si="284"/>
        <v>0</v>
      </c>
      <c r="J2269" t="s">
        <v>1074</v>
      </c>
      <c r="K2269" s="5">
        <v>10</v>
      </c>
      <c r="L2269" t="str">
        <f>Table_DataFromNL[[#This Row],[PROFILECODE]]&amp;"-"&amp;Table_DataFromNL[[#This Row],[RULENAME]]</f>
        <v>CP285-SCRATCH_10_USD</v>
      </c>
      <c r="M2269" t="e">
        <f t="shared" si="285"/>
        <v>#N/A</v>
      </c>
      <c r="N2269" t="e">
        <f t="shared" si="286"/>
        <v>#N/A</v>
      </c>
    </row>
    <row r="2270" spans="1:14" hidden="1" x14ac:dyDescent="0.45">
      <c r="A2270" t="str">
        <f t="shared" si="287"/>
        <v>CP285-SCRATCH_20_USD</v>
      </c>
      <c r="B2270" t="s">
        <v>240</v>
      </c>
      <c r="C2270" t="str">
        <f t="shared" si="280"/>
        <v>Lubbock Main</v>
      </c>
      <c r="D2270" t="str">
        <f t="shared" si="281"/>
        <v>Y</v>
      </c>
      <c r="E2270" t="s">
        <v>1167</v>
      </c>
      <c r="F2270" t="str">
        <f t="shared" si="282"/>
        <v>SCRATCH_20_USD</v>
      </c>
      <c r="G2270">
        <f t="shared" si="283"/>
        <v>0</v>
      </c>
      <c r="H2270" t="s">
        <v>1100</v>
      </c>
      <c r="I2270">
        <f t="shared" si="284"/>
        <v>0</v>
      </c>
      <c r="J2270" t="s">
        <v>1074</v>
      </c>
      <c r="K2270" s="5">
        <v>20</v>
      </c>
      <c r="L2270" t="str">
        <f>Table_DataFromNL[[#This Row],[PROFILECODE]]&amp;"-"&amp;Table_DataFromNL[[#This Row],[RULENAME]]</f>
        <v>CP285-SCRATCH_20_USD</v>
      </c>
      <c r="M2270" t="e">
        <f t="shared" si="285"/>
        <v>#N/A</v>
      </c>
      <c r="N2270" t="e">
        <f t="shared" si="286"/>
        <v>#N/A</v>
      </c>
    </row>
    <row r="2271" spans="1:14" hidden="1" x14ac:dyDescent="0.45">
      <c r="A2271" t="str">
        <f t="shared" si="287"/>
        <v>CP285-SCRATCH_25_USD</v>
      </c>
      <c r="B2271" t="s">
        <v>240</v>
      </c>
      <c r="C2271" t="str">
        <f t="shared" si="280"/>
        <v>Lubbock Main</v>
      </c>
      <c r="D2271" t="str">
        <f t="shared" si="281"/>
        <v>Y</v>
      </c>
      <c r="E2271" t="s">
        <v>1167</v>
      </c>
      <c r="F2271" t="str">
        <f t="shared" si="282"/>
        <v>SCRATCH_25_USD</v>
      </c>
      <c r="G2271">
        <f t="shared" si="283"/>
        <v>0</v>
      </c>
      <c r="H2271" t="s">
        <v>1101</v>
      </c>
      <c r="I2271">
        <f t="shared" si="284"/>
        <v>0</v>
      </c>
      <c r="J2271" t="s">
        <v>1074</v>
      </c>
      <c r="K2271" s="5">
        <v>25</v>
      </c>
      <c r="L2271" t="str">
        <f>Table_DataFromNL[[#This Row],[PROFILECODE]]&amp;"-"&amp;Table_DataFromNL[[#This Row],[RULENAME]]</f>
        <v>CP285-SCRATCH_25_USD</v>
      </c>
      <c r="M2271" t="e">
        <f t="shared" si="285"/>
        <v>#N/A</v>
      </c>
      <c r="N2271" t="e">
        <f t="shared" si="286"/>
        <v>#N/A</v>
      </c>
    </row>
    <row r="2272" spans="1:14" hidden="1" x14ac:dyDescent="0.45">
      <c r="A2272" t="str">
        <f t="shared" si="287"/>
        <v>CP285-SCRATCH_50_USD</v>
      </c>
      <c r="B2272" t="s">
        <v>240</v>
      </c>
      <c r="C2272" t="str">
        <f t="shared" si="280"/>
        <v>Lubbock Main</v>
      </c>
      <c r="D2272" t="str">
        <f t="shared" si="281"/>
        <v>Y</v>
      </c>
      <c r="E2272" t="s">
        <v>1167</v>
      </c>
      <c r="F2272" t="str">
        <f t="shared" si="282"/>
        <v>SCRATCH_50_USD</v>
      </c>
      <c r="G2272">
        <f t="shared" si="283"/>
        <v>0</v>
      </c>
      <c r="H2272" t="s">
        <v>1102</v>
      </c>
      <c r="I2272">
        <f t="shared" si="284"/>
        <v>0</v>
      </c>
      <c r="J2272" t="s">
        <v>1074</v>
      </c>
      <c r="K2272" s="5">
        <v>50</v>
      </c>
      <c r="L2272" t="str">
        <f>Table_DataFromNL[[#This Row],[PROFILECODE]]&amp;"-"&amp;Table_DataFromNL[[#This Row],[RULENAME]]</f>
        <v>CP285-SCRATCH_50_USD</v>
      </c>
      <c r="M2272" t="e">
        <f t="shared" si="285"/>
        <v>#N/A</v>
      </c>
      <c r="N2272" t="e">
        <f t="shared" si="286"/>
        <v>#N/A</v>
      </c>
    </row>
    <row r="2273" spans="1:14" hidden="1" x14ac:dyDescent="0.45">
      <c r="A2273" t="str">
        <f t="shared" si="287"/>
        <v>CP285-SCRATCH_5_USD</v>
      </c>
      <c r="B2273" t="s">
        <v>240</v>
      </c>
      <c r="C2273" t="str">
        <f t="shared" si="280"/>
        <v>Lubbock Main</v>
      </c>
      <c r="D2273" t="str">
        <f t="shared" si="281"/>
        <v>Y</v>
      </c>
      <c r="E2273" t="s">
        <v>1167</v>
      </c>
      <c r="F2273" t="str">
        <f t="shared" si="282"/>
        <v>SCRATCH_5_USD</v>
      </c>
      <c r="G2273">
        <f t="shared" si="283"/>
        <v>0</v>
      </c>
      <c r="H2273" t="s">
        <v>1103</v>
      </c>
      <c r="I2273">
        <f t="shared" si="284"/>
        <v>0</v>
      </c>
      <c r="J2273" t="s">
        <v>1074</v>
      </c>
      <c r="K2273" s="5">
        <v>5</v>
      </c>
      <c r="L2273" t="str">
        <f>Table_DataFromNL[[#This Row],[PROFILECODE]]&amp;"-"&amp;Table_DataFromNL[[#This Row],[RULENAME]]</f>
        <v>CP285-SCRATCH_5_USD</v>
      </c>
      <c r="M2273" t="e">
        <f t="shared" si="285"/>
        <v>#N/A</v>
      </c>
      <c r="N2273" t="e">
        <f t="shared" si="286"/>
        <v>#N/A</v>
      </c>
    </row>
    <row r="2274" spans="1:14" hidden="1" x14ac:dyDescent="0.45">
      <c r="A2274" t="str">
        <f t="shared" si="287"/>
        <v>CP285-SEASON_WELCOME_BONUS_5_USD</v>
      </c>
      <c r="B2274" t="s">
        <v>240</v>
      </c>
      <c r="C2274" t="str">
        <f t="shared" si="280"/>
        <v>Lubbock Main</v>
      </c>
      <c r="D2274" t="str">
        <f t="shared" si="281"/>
        <v>Y</v>
      </c>
      <c r="E2274" t="s">
        <v>1167</v>
      </c>
      <c r="F2274" t="str">
        <f t="shared" si="282"/>
        <v>SEASON_WELCOME_BONUS_5_USD</v>
      </c>
      <c r="G2274">
        <f t="shared" si="283"/>
        <v>0</v>
      </c>
      <c r="H2274" t="s">
        <v>1117</v>
      </c>
      <c r="I2274">
        <f t="shared" si="284"/>
        <v>0</v>
      </c>
      <c r="J2274" t="s">
        <v>1074</v>
      </c>
      <c r="K2274" s="5">
        <v>5</v>
      </c>
      <c r="L2274" t="str">
        <f>Table_DataFromNL[[#This Row],[PROFILECODE]]&amp;"-"&amp;Table_DataFromNL[[#This Row],[RULENAME]]</f>
        <v>CP285-SEASON_WELCOME_BONUS_5_USD</v>
      </c>
      <c r="M2274" t="e">
        <f t="shared" si="285"/>
        <v>#N/A</v>
      </c>
      <c r="N2274" t="e">
        <f t="shared" si="286"/>
        <v>#N/A</v>
      </c>
    </row>
    <row r="2275" spans="1:14" hidden="1" x14ac:dyDescent="0.45">
      <c r="A2275" t="str">
        <f t="shared" si="287"/>
        <v>CP285-SEASON_WELCOME__BONUS_10_USD</v>
      </c>
      <c r="B2275" t="s">
        <v>240</v>
      </c>
      <c r="C2275" t="str">
        <f t="shared" si="280"/>
        <v>Lubbock Main</v>
      </c>
      <c r="D2275" t="str">
        <f t="shared" si="281"/>
        <v>Y</v>
      </c>
      <c r="E2275" t="s">
        <v>1167</v>
      </c>
      <c r="F2275" t="str">
        <f t="shared" si="282"/>
        <v>SEASON_WELCOME__BONUS_10_USD</v>
      </c>
      <c r="G2275">
        <f t="shared" si="283"/>
        <v>0</v>
      </c>
      <c r="H2275" t="s">
        <v>1118</v>
      </c>
      <c r="I2275">
        <f t="shared" si="284"/>
        <v>0</v>
      </c>
      <c r="J2275" t="s">
        <v>1074</v>
      </c>
      <c r="K2275" s="5">
        <v>10</v>
      </c>
      <c r="L2275" t="str">
        <f>Table_DataFromNL[[#This Row],[PROFILECODE]]&amp;"-"&amp;Table_DataFromNL[[#This Row],[RULENAME]]</f>
        <v>CP285-SEASON_WELCOME__BONUS_10_USD</v>
      </c>
      <c r="M2275" t="e">
        <f t="shared" si="285"/>
        <v>#N/A</v>
      </c>
      <c r="N2275" t="e">
        <f t="shared" si="286"/>
        <v>#N/A</v>
      </c>
    </row>
    <row r="2276" spans="1:14" hidden="1" x14ac:dyDescent="0.45">
      <c r="A2276" t="str">
        <f t="shared" si="287"/>
        <v>CP285-SEASON_WELCOME__BONUS_20_USD</v>
      </c>
      <c r="B2276" t="s">
        <v>240</v>
      </c>
      <c r="C2276" t="str">
        <f t="shared" si="280"/>
        <v>Lubbock Main</v>
      </c>
      <c r="D2276" t="str">
        <f t="shared" si="281"/>
        <v>Y</v>
      </c>
      <c r="E2276" t="s">
        <v>1167</v>
      </c>
      <c r="F2276" t="str">
        <f t="shared" si="282"/>
        <v>SEASON_WELCOME__BONUS_20_USD</v>
      </c>
      <c r="G2276">
        <f t="shared" si="283"/>
        <v>0</v>
      </c>
      <c r="H2276" t="s">
        <v>1119</v>
      </c>
      <c r="I2276">
        <f t="shared" si="284"/>
        <v>0</v>
      </c>
      <c r="J2276" t="s">
        <v>1074</v>
      </c>
      <c r="K2276" s="5">
        <v>20</v>
      </c>
      <c r="L2276" t="str">
        <f>Table_DataFromNL[[#This Row],[PROFILECODE]]&amp;"-"&amp;Table_DataFromNL[[#This Row],[RULENAME]]</f>
        <v>CP285-SEASON_WELCOME__BONUS_20_USD</v>
      </c>
      <c r="M2276" t="e">
        <f t="shared" si="285"/>
        <v>#N/A</v>
      </c>
      <c r="N2276" t="e">
        <f t="shared" si="286"/>
        <v>#N/A</v>
      </c>
    </row>
    <row r="2277" spans="1:14" hidden="1" x14ac:dyDescent="0.45">
      <c r="A2277" t="str">
        <f t="shared" si="287"/>
        <v>CP285-SEASON_WELCOME__BONUS_50_USD</v>
      </c>
      <c r="B2277" t="s">
        <v>240</v>
      </c>
      <c r="C2277" t="str">
        <f t="shared" si="280"/>
        <v>Lubbock Main</v>
      </c>
      <c r="D2277" t="str">
        <f t="shared" si="281"/>
        <v>Y</v>
      </c>
      <c r="E2277" t="s">
        <v>1167</v>
      </c>
      <c r="F2277" t="str">
        <f t="shared" si="282"/>
        <v>SEASON_WELCOME__BONUS_50_USD</v>
      </c>
      <c r="G2277">
        <f t="shared" si="283"/>
        <v>0</v>
      </c>
      <c r="H2277" t="s">
        <v>1120</v>
      </c>
      <c r="I2277">
        <f t="shared" si="284"/>
        <v>0</v>
      </c>
      <c r="J2277" t="s">
        <v>1074</v>
      </c>
      <c r="K2277" s="5">
        <v>50</v>
      </c>
      <c r="L2277" t="str">
        <f>Table_DataFromNL[[#This Row],[PROFILECODE]]&amp;"-"&amp;Table_DataFromNL[[#This Row],[RULENAME]]</f>
        <v>CP285-SEASON_WELCOME__BONUS_50_USD</v>
      </c>
      <c r="M2277" t="e">
        <f t="shared" si="285"/>
        <v>#N/A</v>
      </c>
      <c r="N2277" t="e">
        <f t="shared" si="286"/>
        <v>#N/A</v>
      </c>
    </row>
    <row r="2278" spans="1:14" hidden="1" x14ac:dyDescent="0.45">
      <c r="A2278" t="str">
        <f t="shared" si="287"/>
        <v>CP285-SLOW_TEXT_5</v>
      </c>
      <c r="B2278" t="s">
        <v>240</v>
      </c>
      <c r="C2278" t="str">
        <f t="shared" si="280"/>
        <v>Lubbock Main</v>
      </c>
      <c r="D2278" t="str">
        <f t="shared" si="281"/>
        <v>Y</v>
      </c>
      <c r="E2278" t="s">
        <v>1167</v>
      </c>
      <c r="F2278" t="str">
        <f t="shared" si="282"/>
        <v>SLOW_TEXT_5</v>
      </c>
      <c r="G2278">
        <f t="shared" si="283"/>
        <v>0</v>
      </c>
      <c r="H2278" t="s">
        <v>1104</v>
      </c>
      <c r="I2278">
        <f t="shared" si="284"/>
        <v>0</v>
      </c>
      <c r="J2278" t="s">
        <v>1074</v>
      </c>
      <c r="K2278" s="5">
        <v>5</v>
      </c>
      <c r="L2278" t="str">
        <f>Table_DataFromNL[[#This Row],[PROFILECODE]]&amp;"-"&amp;Table_DataFromNL[[#This Row],[RULENAME]]</f>
        <v>CP285-SLOW_TEXT_5</v>
      </c>
      <c r="M2278" t="e">
        <f t="shared" si="285"/>
        <v>#N/A</v>
      </c>
      <c r="N2278" t="e">
        <f t="shared" si="286"/>
        <v>#N/A</v>
      </c>
    </row>
    <row r="2279" spans="1:14" hidden="1" x14ac:dyDescent="0.45">
      <c r="A2279" t="str">
        <f t="shared" si="287"/>
        <v>CP285-SPECIAL_ x9_25 _ONCE</v>
      </c>
      <c r="B2279" t="s">
        <v>240</v>
      </c>
      <c r="C2279" t="str">
        <f t="shared" si="280"/>
        <v>Lubbock Main</v>
      </c>
      <c r="D2279" t="str">
        <f t="shared" si="281"/>
        <v>Y</v>
      </c>
      <c r="E2279" t="s">
        <v>1167</v>
      </c>
      <c r="F2279" t="str">
        <f t="shared" si="282"/>
        <v>SPECIAL_ x9_25 _ONCE</v>
      </c>
      <c r="G2279">
        <f t="shared" si="283"/>
        <v>0</v>
      </c>
      <c r="H2279" t="s">
        <v>1105</v>
      </c>
      <c r="I2279">
        <f t="shared" si="284"/>
        <v>0</v>
      </c>
      <c r="J2279" t="s">
        <v>1074</v>
      </c>
      <c r="K2279" s="5">
        <v>25</v>
      </c>
      <c r="L2279" t="str">
        <f>Table_DataFromNL[[#This Row],[PROFILECODE]]&amp;"-"&amp;Table_DataFromNL[[#This Row],[RULENAME]]</f>
        <v>CP285-SPECIAL_ x9_25 _ONCE</v>
      </c>
      <c r="M2279" t="e">
        <f t="shared" si="285"/>
        <v>#N/A</v>
      </c>
      <c r="N2279" t="e">
        <f t="shared" si="286"/>
        <v>#N/A</v>
      </c>
    </row>
    <row r="2280" spans="1:14" hidden="1" x14ac:dyDescent="0.45">
      <c r="A2280" t="str">
        <f t="shared" si="287"/>
        <v>CP285-SPECIAL_BONUS_40USD</v>
      </c>
      <c r="B2280" t="s">
        <v>240</v>
      </c>
      <c r="C2280" t="str">
        <f t="shared" si="280"/>
        <v>Lubbock Main</v>
      </c>
      <c r="D2280" t="str">
        <f t="shared" si="281"/>
        <v>Y</v>
      </c>
      <c r="E2280" t="s">
        <v>1167</v>
      </c>
      <c r="F2280" t="str">
        <f t="shared" si="282"/>
        <v>SPECIAL_BONUS_40USD</v>
      </c>
      <c r="G2280">
        <f t="shared" si="283"/>
        <v>0</v>
      </c>
      <c r="H2280" t="s">
        <v>1106</v>
      </c>
      <c r="I2280">
        <f t="shared" si="284"/>
        <v>0</v>
      </c>
      <c r="J2280" t="s">
        <v>1074</v>
      </c>
      <c r="K2280" s="5">
        <v>40</v>
      </c>
      <c r="L2280" t="str">
        <f>Table_DataFromNL[[#This Row],[PROFILECODE]]&amp;"-"&amp;Table_DataFromNL[[#This Row],[RULENAME]]</f>
        <v>CP285-SPECIAL_BONUS_40USD</v>
      </c>
      <c r="M2280" t="e">
        <f t="shared" si="285"/>
        <v>#N/A</v>
      </c>
      <c r="N2280" t="e">
        <f t="shared" si="286"/>
        <v>#N/A</v>
      </c>
    </row>
    <row r="2281" spans="1:14" hidden="1" x14ac:dyDescent="0.45">
      <c r="A2281" t="str">
        <f t="shared" si="287"/>
        <v>CP285-SPECIAL_x6_x7_15 _TWICE</v>
      </c>
      <c r="B2281" t="s">
        <v>240</v>
      </c>
      <c r="C2281" t="str">
        <f t="shared" si="280"/>
        <v>Lubbock Main</v>
      </c>
      <c r="D2281" t="str">
        <f t="shared" si="281"/>
        <v>Y</v>
      </c>
      <c r="E2281" t="s">
        <v>1167</v>
      </c>
      <c r="F2281" t="str">
        <f t="shared" si="282"/>
        <v>SPECIAL_x6_x7_15 _TWICE</v>
      </c>
      <c r="G2281">
        <f t="shared" si="283"/>
        <v>0</v>
      </c>
      <c r="H2281" t="s">
        <v>1107</v>
      </c>
      <c r="I2281">
        <f t="shared" si="284"/>
        <v>0</v>
      </c>
      <c r="J2281" t="s">
        <v>1074</v>
      </c>
      <c r="K2281" s="5">
        <v>15</v>
      </c>
      <c r="L2281" t="str">
        <f>Table_DataFromNL[[#This Row],[PROFILECODE]]&amp;"-"&amp;Table_DataFromNL[[#This Row],[RULENAME]]</f>
        <v>CP285-SPECIAL_x6_x7_15 _TWICE</v>
      </c>
      <c r="M2281" t="e">
        <f t="shared" si="285"/>
        <v>#N/A</v>
      </c>
      <c r="N2281" t="e">
        <f t="shared" si="286"/>
        <v>#N/A</v>
      </c>
    </row>
    <row r="2282" spans="1:14" hidden="1" x14ac:dyDescent="0.45">
      <c r="A2282" t="str">
        <f t="shared" si="287"/>
        <v>CP285-SPECIAL_x8_x9_20 _TWICE</v>
      </c>
      <c r="B2282" t="s">
        <v>240</v>
      </c>
      <c r="C2282" t="str">
        <f t="shared" si="280"/>
        <v>Lubbock Main</v>
      </c>
      <c r="D2282" t="str">
        <f t="shared" si="281"/>
        <v>Y</v>
      </c>
      <c r="E2282" t="s">
        <v>1167</v>
      </c>
      <c r="F2282" t="str">
        <f t="shared" si="282"/>
        <v>SPECIAL_x8_x9_20 _TWICE</v>
      </c>
      <c r="G2282">
        <f t="shared" si="283"/>
        <v>0</v>
      </c>
      <c r="H2282" t="s">
        <v>1108</v>
      </c>
      <c r="I2282">
        <f t="shared" si="284"/>
        <v>0</v>
      </c>
      <c r="J2282" t="s">
        <v>1074</v>
      </c>
      <c r="K2282" s="5">
        <v>20</v>
      </c>
      <c r="L2282" t="str">
        <f>Table_DataFromNL[[#This Row],[PROFILECODE]]&amp;"-"&amp;Table_DataFromNL[[#This Row],[RULENAME]]</f>
        <v>CP285-SPECIAL_x8_x9_20 _TWICE</v>
      </c>
      <c r="M2282" t="e">
        <f t="shared" si="285"/>
        <v>#N/A</v>
      </c>
      <c r="N2282" t="e">
        <f t="shared" si="286"/>
        <v>#N/A</v>
      </c>
    </row>
    <row r="2283" spans="1:14" hidden="1" x14ac:dyDescent="0.45">
      <c r="A2283" t="str">
        <f t="shared" si="287"/>
        <v>CP285-SPRING_COUPON_10_PER_WEEK</v>
      </c>
      <c r="B2283" t="s">
        <v>240</v>
      </c>
      <c r="C2283" t="str">
        <f t="shared" si="280"/>
        <v>Lubbock Main</v>
      </c>
      <c r="D2283" t="str">
        <f t="shared" si="281"/>
        <v>Y</v>
      </c>
      <c r="E2283" t="s">
        <v>1167</v>
      </c>
      <c r="F2283" t="str">
        <f t="shared" si="282"/>
        <v>SPRING_COUPON_10_PER_WEEK</v>
      </c>
      <c r="G2283">
        <f t="shared" si="283"/>
        <v>0</v>
      </c>
      <c r="H2283" t="s">
        <v>1149</v>
      </c>
      <c r="I2283">
        <f t="shared" si="284"/>
        <v>0</v>
      </c>
      <c r="J2283" t="s">
        <v>1074</v>
      </c>
      <c r="K2283" s="5">
        <v>10</v>
      </c>
      <c r="L2283" t="str">
        <f>Table_DataFromNL[[#This Row],[PROFILECODE]]&amp;"-"&amp;Table_DataFromNL[[#This Row],[RULENAME]]</f>
        <v>CP285-SPRING_COUPON_10_PER_WEEK</v>
      </c>
      <c r="M2283" t="e">
        <f t="shared" si="285"/>
        <v>#N/A</v>
      </c>
      <c r="N2283" t="e">
        <f t="shared" si="286"/>
        <v>#N/A</v>
      </c>
    </row>
    <row r="2284" spans="1:14" hidden="1" x14ac:dyDescent="0.45">
      <c r="A2284" t="str">
        <f t="shared" si="287"/>
        <v>CP285-Sample Only</v>
      </c>
      <c r="B2284" t="s">
        <v>240</v>
      </c>
      <c r="C2284" t="str">
        <f t="shared" si="280"/>
        <v>Lubbock Main</v>
      </c>
      <c r="D2284" t="str">
        <f t="shared" si="281"/>
        <v>Y</v>
      </c>
      <c r="E2284" t="s">
        <v>1167</v>
      </c>
      <c r="F2284" t="str">
        <f t="shared" si="282"/>
        <v>Sample Only</v>
      </c>
      <c r="G2284">
        <f t="shared" si="283"/>
        <v>0</v>
      </c>
      <c r="H2284" t="s">
        <v>1109</v>
      </c>
      <c r="I2284">
        <f t="shared" si="284"/>
        <v>0</v>
      </c>
      <c r="J2284" t="s">
        <v>1074</v>
      </c>
      <c r="K2284" s="5">
        <v>10</v>
      </c>
      <c r="L2284" t="str">
        <f>Table_DataFromNL[[#This Row],[PROFILECODE]]&amp;"-"&amp;Table_DataFromNL[[#This Row],[RULENAME]]</f>
        <v>CP285-Sample Only</v>
      </c>
      <c r="M2284" t="e">
        <f t="shared" si="285"/>
        <v>#N/A</v>
      </c>
      <c r="N2284" t="e">
        <f t="shared" si="286"/>
        <v>#N/A</v>
      </c>
    </row>
    <row r="2285" spans="1:14" hidden="1" x14ac:dyDescent="0.45">
      <c r="A2285" t="str">
        <f t="shared" si="287"/>
        <v>CP285-Unit Below 250 mL</v>
      </c>
      <c r="B2285" t="s">
        <v>240</v>
      </c>
      <c r="C2285" t="str">
        <f t="shared" si="280"/>
        <v>Lubbock Main</v>
      </c>
      <c r="D2285" t="str">
        <f t="shared" si="281"/>
        <v>Y</v>
      </c>
      <c r="E2285" t="s">
        <v>1167</v>
      </c>
      <c r="F2285" t="str">
        <f t="shared" si="282"/>
        <v>Unit Below 250 mL</v>
      </c>
      <c r="G2285">
        <f t="shared" si="283"/>
        <v>0</v>
      </c>
      <c r="H2285" t="s">
        <v>1110</v>
      </c>
      <c r="I2285">
        <f t="shared" si="284"/>
        <v>0</v>
      </c>
      <c r="J2285" t="s">
        <v>1074</v>
      </c>
      <c r="K2285" s="5">
        <v>5</v>
      </c>
      <c r="L2285" t="str">
        <f>Table_DataFromNL[[#This Row],[PROFILECODE]]&amp;"-"&amp;Table_DataFromNL[[#This Row],[RULENAME]]</f>
        <v>CP285-Unit Below 250 mL</v>
      </c>
      <c r="M2285" t="e">
        <f t="shared" si="285"/>
        <v>#N/A</v>
      </c>
      <c r="N2285" t="e">
        <f t="shared" si="286"/>
        <v>#N/A</v>
      </c>
    </row>
    <row r="2286" spans="1:14" hidden="1" x14ac:dyDescent="0.45">
      <c r="A2286" t="str">
        <f t="shared" si="287"/>
        <v>CP285-Unit above 250 mL/underdraw</v>
      </c>
      <c r="B2286" t="s">
        <v>240</v>
      </c>
      <c r="C2286" t="str">
        <f t="shared" si="280"/>
        <v>Lubbock Main</v>
      </c>
      <c r="D2286" t="str">
        <f t="shared" si="281"/>
        <v>Y</v>
      </c>
      <c r="E2286" t="s">
        <v>1167</v>
      </c>
      <c r="F2286" t="str">
        <f t="shared" si="282"/>
        <v>Unit above 250 mL/underdraw</v>
      </c>
      <c r="G2286">
        <f t="shared" si="283"/>
        <v>0</v>
      </c>
      <c r="H2286" t="s">
        <v>1111</v>
      </c>
      <c r="I2286">
        <f t="shared" si="284"/>
        <v>0</v>
      </c>
      <c r="J2286" t="s">
        <v>1074</v>
      </c>
      <c r="K2286" s="5">
        <v>10</v>
      </c>
      <c r="L2286" t="str">
        <f>Table_DataFromNL[[#This Row],[PROFILECODE]]&amp;"-"&amp;Table_DataFromNL[[#This Row],[RULENAME]]</f>
        <v>CP285-Unit above 250 mL/underdraw</v>
      </c>
      <c r="M2286" t="e">
        <f t="shared" si="285"/>
        <v>#N/A</v>
      </c>
      <c r="N2286" t="e">
        <f t="shared" si="286"/>
        <v>#N/A</v>
      </c>
    </row>
    <row r="2287" spans="1:14" hidden="1" x14ac:dyDescent="0.45">
      <c r="A2287" t="str">
        <f t="shared" si="287"/>
        <v>CP285-Vaccinia Immunization</v>
      </c>
      <c r="B2287" t="s">
        <v>240</v>
      </c>
      <c r="C2287" t="str">
        <f t="shared" si="280"/>
        <v>Lubbock Main</v>
      </c>
      <c r="D2287" t="str">
        <f t="shared" si="281"/>
        <v>Y</v>
      </c>
      <c r="E2287" t="s">
        <v>1167</v>
      </c>
      <c r="F2287" t="str">
        <f t="shared" si="282"/>
        <v>Vaccinia Immunization</v>
      </c>
      <c r="G2287">
        <f t="shared" si="283"/>
        <v>0</v>
      </c>
      <c r="H2287" t="s">
        <v>1136</v>
      </c>
      <c r="I2287">
        <f t="shared" si="284"/>
        <v>0</v>
      </c>
      <c r="J2287" t="s">
        <v>1074</v>
      </c>
      <c r="K2287" s="5">
        <v>100</v>
      </c>
      <c r="L2287" t="str">
        <f>Table_DataFromNL[[#This Row],[PROFILECODE]]&amp;"-"&amp;Table_DataFromNL[[#This Row],[RULENAME]]</f>
        <v>CP285-Vaccinia Immunization</v>
      </c>
      <c r="M2287" t="e">
        <f t="shared" si="285"/>
        <v>#N/A</v>
      </c>
      <c r="N2287" t="e">
        <f t="shared" si="286"/>
        <v>#N/A</v>
      </c>
    </row>
    <row r="2288" spans="1:14" hidden="1" x14ac:dyDescent="0.45">
      <c r="A2288" t="str">
        <f t="shared" si="287"/>
        <v>CP285-RETURN - Buddy referral  -BONUS</v>
      </c>
      <c r="B2288" t="s">
        <v>240</v>
      </c>
      <c r="C2288" t="str">
        <f t="shared" si="280"/>
        <v>Lubbock Main</v>
      </c>
      <c r="D2288" t="str">
        <f t="shared" si="281"/>
        <v>Y</v>
      </c>
      <c r="E2288" t="s">
        <v>1167</v>
      </c>
      <c r="F2288" t="str">
        <f t="shared" si="282"/>
        <v>RETURN - Buddy referral  -BONUS</v>
      </c>
      <c r="G2288" t="str">
        <f t="shared" si="283"/>
        <v>Marketing</v>
      </c>
      <c r="H2288" t="s">
        <v>73</v>
      </c>
      <c r="I2288">
        <f t="shared" si="284"/>
        <v>50</v>
      </c>
      <c r="J2288" t="s">
        <v>1112</v>
      </c>
      <c r="K2288" s="5">
        <v>50</v>
      </c>
      <c r="L2288" t="str">
        <f>Table_DataFromNL[[#This Row],[PROFILECODE]]&amp;"-"&amp;Table_DataFromNL[[#This Row],[RULENAME]]</f>
        <v>CP285-Referral</v>
      </c>
      <c r="M2288" t="str">
        <f t="shared" si="285"/>
        <v>CP285-RETURN - Buddy referral  -BONUS</v>
      </c>
      <c r="N2288" t="e">
        <f t="shared" si="286"/>
        <v>#N/A</v>
      </c>
    </row>
    <row r="2289" spans="1:14" hidden="1" x14ac:dyDescent="0.45">
      <c r="A2289" t="str">
        <f t="shared" si="287"/>
        <v>CP285-P Anti-D Pre-Existing Standard</v>
      </c>
      <c r="B2289" t="s">
        <v>240</v>
      </c>
      <c r="C2289" t="str">
        <f t="shared" si="280"/>
        <v>Lubbock Main</v>
      </c>
      <c r="D2289" t="str">
        <f t="shared" si="281"/>
        <v>Y</v>
      </c>
      <c r="E2289" t="s">
        <v>1167</v>
      </c>
      <c r="F2289" t="str">
        <f t="shared" si="282"/>
        <v>P Anti-D Pre-Existing Standard</v>
      </c>
      <c r="G2289" t="str">
        <f t="shared" si="283"/>
        <v>Specialty</v>
      </c>
      <c r="H2289" t="s">
        <v>946</v>
      </c>
      <c r="I2289" t="str">
        <f t="shared" si="284"/>
        <v>RETURN - 1st don of the week -STD</v>
      </c>
      <c r="J2289" t="s">
        <v>1113</v>
      </c>
      <c r="K2289" s="5">
        <v>50</v>
      </c>
      <c r="L2289" t="str">
        <f>Table_DataFromNL[[#This Row],[PROFILECODE]]&amp;"-"&amp;Table_DataFromNL[[#This Row],[RULENAME]]</f>
        <v>CP285-P Anti-D Pre-Existing Standard</v>
      </c>
      <c r="M2289" t="str">
        <f t="shared" si="285"/>
        <v>CP285-P Anti-D Pre-Existing Standard</v>
      </c>
      <c r="N2289" t="str">
        <f t="shared" si="286"/>
        <v>CP285-P Anti-D Pre-Existing Standard</v>
      </c>
    </row>
    <row r="2290" spans="1:14" hidden="1" x14ac:dyDescent="0.45">
      <c r="A2290" t="str">
        <f t="shared" si="287"/>
        <v>CP285-P HBS Pre-Existing Standard</v>
      </c>
      <c r="B2290" t="s">
        <v>240</v>
      </c>
      <c r="C2290" t="str">
        <f t="shared" si="280"/>
        <v>Lubbock Main</v>
      </c>
      <c r="D2290" t="str">
        <f t="shared" si="281"/>
        <v>Y</v>
      </c>
      <c r="E2290" t="s">
        <v>1167</v>
      </c>
      <c r="F2290" t="str">
        <f t="shared" si="282"/>
        <v>P HBS Pre-Existing Standard</v>
      </c>
      <c r="G2290" t="str">
        <f t="shared" si="283"/>
        <v>Specialty</v>
      </c>
      <c r="H2290" t="s">
        <v>963</v>
      </c>
      <c r="I2290" t="str">
        <f t="shared" si="284"/>
        <v>RETURN - 1st don of the week -STD</v>
      </c>
      <c r="J2290" t="s">
        <v>1113</v>
      </c>
      <c r="K2290" s="5">
        <v>80</v>
      </c>
      <c r="L2290" t="str">
        <f>Table_DataFromNL[[#This Row],[PROFILECODE]]&amp;"-"&amp;Table_DataFromNL[[#This Row],[RULENAME]]</f>
        <v>CP285-P HBS Pre-Existing Standard</v>
      </c>
      <c r="M2290" t="str">
        <f t="shared" si="285"/>
        <v>CP285-P HBS Pre-Existing Standard</v>
      </c>
      <c r="N2290" t="str">
        <f t="shared" si="286"/>
        <v>CP285-P HBS Pre-Existing Standard</v>
      </c>
    </row>
    <row r="2291" spans="1:14" hidden="1" x14ac:dyDescent="0.45">
      <c r="A2291" t="str">
        <f t="shared" si="287"/>
        <v>CP285-P HBS TWINRIX Standard</v>
      </c>
      <c r="B2291" t="s">
        <v>240</v>
      </c>
      <c r="C2291" t="str">
        <f t="shared" si="280"/>
        <v>Lubbock Main</v>
      </c>
      <c r="D2291" t="str">
        <f t="shared" si="281"/>
        <v>Y</v>
      </c>
      <c r="E2291" t="s">
        <v>1167</v>
      </c>
      <c r="F2291" t="str">
        <f t="shared" si="282"/>
        <v>P HBS TWINRIX Standard</v>
      </c>
      <c r="G2291" t="str">
        <f t="shared" si="283"/>
        <v>Specialty</v>
      </c>
      <c r="H2291" t="s">
        <v>999</v>
      </c>
      <c r="I2291" t="str">
        <f t="shared" si="284"/>
        <v>RETURN - 1st don of the week -STD</v>
      </c>
      <c r="J2291" t="s">
        <v>1113</v>
      </c>
      <c r="K2291" s="5">
        <v>80</v>
      </c>
      <c r="L2291" t="str">
        <f>Table_DataFromNL[[#This Row],[PROFILECODE]]&amp;"-"&amp;Table_DataFromNL[[#This Row],[RULENAME]]</f>
        <v>CP285-P HBS TWINRIX Standard</v>
      </c>
      <c r="M2291" t="str">
        <f t="shared" si="285"/>
        <v>CP285-P HBS TWINRIX Standard</v>
      </c>
      <c r="N2291" t="str">
        <f t="shared" si="286"/>
        <v>CP285-P HBS TWINRIX Standard</v>
      </c>
    </row>
    <row r="2292" spans="1:14" hidden="1" x14ac:dyDescent="0.45">
      <c r="A2292" t="str">
        <f t="shared" si="287"/>
        <v>CP285-RETURN - 1st don of the week -STD</v>
      </c>
      <c r="B2292" t="s">
        <v>240</v>
      </c>
      <c r="C2292" t="str">
        <f t="shared" si="280"/>
        <v>Lubbock Main</v>
      </c>
      <c r="D2292" t="str">
        <f t="shared" si="281"/>
        <v>Y</v>
      </c>
      <c r="E2292" t="s">
        <v>1167</v>
      </c>
      <c r="F2292" t="str">
        <f t="shared" si="282"/>
        <v>RETURN - 1st don of the week -STD</v>
      </c>
      <c r="G2292" t="str">
        <f t="shared" si="283"/>
        <v>Marketing</v>
      </c>
      <c r="H2292" t="s">
        <v>1114</v>
      </c>
      <c r="I2292">
        <f t="shared" si="284"/>
        <v>0</v>
      </c>
      <c r="J2292" t="s">
        <v>1113</v>
      </c>
      <c r="K2292" s="5">
        <v>60</v>
      </c>
      <c r="L2292" t="str">
        <f>Table_DataFromNL[[#This Row],[PROFILECODE]]&amp;"-"&amp;Table_DataFromNL[[#This Row],[RULENAME]]</f>
        <v>CP285-P NSP NONEU Standard</v>
      </c>
      <c r="M2292" t="str">
        <f t="shared" si="285"/>
        <v>CP285-RETURN - 1st don of the week -STD</v>
      </c>
      <c r="N2292" t="e">
        <f t="shared" si="286"/>
        <v>#N/A</v>
      </c>
    </row>
    <row r="2293" spans="1:14" hidden="1" x14ac:dyDescent="0.45">
      <c r="A2293" t="str">
        <f t="shared" si="287"/>
        <v>CP285-RETURN - 1st don of the week -STD</v>
      </c>
      <c r="B2293" t="s">
        <v>240</v>
      </c>
      <c r="C2293" t="str">
        <f t="shared" si="280"/>
        <v>Lubbock Main</v>
      </c>
      <c r="D2293" t="str">
        <f t="shared" si="281"/>
        <v>Y</v>
      </c>
      <c r="E2293" t="s">
        <v>1167</v>
      </c>
      <c r="F2293" t="str">
        <f t="shared" si="282"/>
        <v>RETURN - 1st don of the week -STD</v>
      </c>
      <c r="G2293" t="str">
        <f t="shared" si="283"/>
        <v>Marketing</v>
      </c>
      <c r="H2293" t="s">
        <v>1115</v>
      </c>
      <c r="I2293">
        <f t="shared" si="284"/>
        <v>23</v>
      </c>
      <c r="J2293" t="s">
        <v>1113</v>
      </c>
      <c r="K2293" s="5">
        <v>60</v>
      </c>
      <c r="L2293" t="str">
        <f>Table_DataFromNL[[#This Row],[PROFILECODE]]&amp;"-"&amp;Table_DataFromNL[[#This Row],[RULENAME]]</f>
        <v>CP285-P NSP NS Standard</v>
      </c>
      <c r="M2293" t="str">
        <f t="shared" si="285"/>
        <v>CP285-RETURN - 1st don of the week -STD</v>
      </c>
      <c r="N2293" t="e">
        <f t="shared" si="286"/>
        <v>#N/A</v>
      </c>
    </row>
    <row r="2294" spans="1:14" hidden="1" x14ac:dyDescent="0.45">
      <c r="A2294" t="str">
        <f t="shared" si="287"/>
        <v>CP285-P Normal Source PL Standard</v>
      </c>
      <c r="B2294" t="s">
        <v>240</v>
      </c>
      <c r="C2294" t="str">
        <f t="shared" si="280"/>
        <v>Lubbock Main</v>
      </c>
      <c r="D2294" t="str">
        <f t="shared" si="281"/>
        <v>Y</v>
      </c>
      <c r="E2294" t="s">
        <v>1167</v>
      </c>
      <c r="F2294" t="str">
        <f t="shared" si="282"/>
        <v>P Normal Source PL Standard</v>
      </c>
      <c r="G2294" t="str">
        <f t="shared" si="283"/>
        <v>Marketing</v>
      </c>
      <c r="H2294" t="s">
        <v>1033</v>
      </c>
      <c r="I2294">
        <f t="shared" si="284"/>
        <v>0</v>
      </c>
      <c r="J2294" t="s">
        <v>1113</v>
      </c>
      <c r="K2294" s="5">
        <v>60</v>
      </c>
      <c r="L2294" t="str">
        <f>Table_DataFromNL[[#This Row],[PROFILECODE]]&amp;"-"&amp;Table_DataFromNL[[#This Row],[RULENAME]]</f>
        <v>CP285-P Normal Source PL Standard</v>
      </c>
      <c r="M2294" t="e">
        <f t="shared" si="285"/>
        <v>#N/A</v>
      </c>
      <c r="N2294" t="e">
        <f t="shared" si="286"/>
        <v>#N/A</v>
      </c>
    </row>
    <row r="2295" spans="1:14" hidden="1" x14ac:dyDescent="0.45">
      <c r="A2295" t="str">
        <f t="shared" si="287"/>
        <v>CP285-P RSV Pre-Existing Standard</v>
      </c>
      <c r="B2295" t="s">
        <v>240</v>
      </c>
      <c r="C2295" t="str">
        <f t="shared" si="280"/>
        <v>Lubbock Main</v>
      </c>
      <c r="D2295" t="str">
        <f t="shared" si="281"/>
        <v>Y</v>
      </c>
      <c r="E2295" t="s">
        <v>1167</v>
      </c>
      <c r="F2295" t="str">
        <f t="shared" si="282"/>
        <v>P RSV Pre-Existing Standard</v>
      </c>
      <c r="G2295" t="str">
        <f t="shared" si="283"/>
        <v>Specialty</v>
      </c>
      <c r="H2295" t="s">
        <v>955</v>
      </c>
      <c r="I2295" t="str">
        <f t="shared" si="284"/>
        <v>RETURN - 1st don of the week -STD</v>
      </c>
      <c r="J2295" t="s">
        <v>1113</v>
      </c>
      <c r="K2295" s="5">
        <v>60</v>
      </c>
      <c r="L2295" t="str">
        <f>Table_DataFromNL[[#This Row],[PROFILECODE]]&amp;"-"&amp;Table_DataFromNL[[#This Row],[RULENAME]]</f>
        <v>CP285-P RSV Pre-Existing Standard</v>
      </c>
      <c r="M2295" t="str">
        <f t="shared" si="285"/>
        <v>CP285-P RSV Pre-Existing Standard</v>
      </c>
      <c r="N2295" t="str">
        <f t="shared" si="286"/>
        <v>CP285-P RSV Pre-Existing Standard</v>
      </c>
    </row>
    <row r="2296" spans="1:14" hidden="1" x14ac:dyDescent="0.45">
      <c r="A2296" t="str">
        <f t="shared" si="287"/>
        <v>CP285-P Vaccinia Standard</v>
      </c>
      <c r="B2296" t="s">
        <v>240</v>
      </c>
      <c r="C2296" t="str">
        <f t="shared" si="280"/>
        <v>Lubbock Main</v>
      </c>
      <c r="D2296" t="str">
        <f t="shared" si="281"/>
        <v>Y</v>
      </c>
      <c r="E2296" t="s">
        <v>1167</v>
      </c>
      <c r="F2296" t="str">
        <f t="shared" si="282"/>
        <v>P Vaccinia Standard</v>
      </c>
      <c r="G2296" t="str">
        <f t="shared" si="283"/>
        <v>Specialty</v>
      </c>
      <c r="H2296" t="s">
        <v>956</v>
      </c>
      <c r="I2296">
        <f t="shared" si="284"/>
        <v>0</v>
      </c>
      <c r="J2296" t="s">
        <v>1113</v>
      </c>
      <c r="K2296" s="5">
        <v>100</v>
      </c>
      <c r="L2296" t="str">
        <f>Table_DataFromNL[[#This Row],[PROFILECODE]]&amp;"-"&amp;Table_DataFromNL[[#This Row],[RULENAME]]</f>
        <v>CP285-P Vaccinia Standard</v>
      </c>
      <c r="M2296" t="str">
        <f t="shared" si="285"/>
        <v>CP285-P Vaccinia Standard</v>
      </c>
      <c r="N2296" t="str">
        <f t="shared" si="286"/>
        <v>CP285-P Vaccinia Standard</v>
      </c>
    </row>
    <row r="2297" spans="1:14" hidden="1" x14ac:dyDescent="0.45">
      <c r="A2297" t="str">
        <f t="shared" si="287"/>
        <v>CP285-PVZV Pre-Existing Standard</v>
      </c>
      <c r="B2297" t="s">
        <v>240</v>
      </c>
      <c r="C2297" t="str">
        <f t="shared" si="280"/>
        <v>Lubbock Main</v>
      </c>
      <c r="D2297" t="str">
        <f t="shared" si="281"/>
        <v>Y</v>
      </c>
      <c r="E2297" t="s">
        <v>1167</v>
      </c>
      <c r="F2297" t="str">
        <f t="shared" si="282"/>
        <v>PVZV Pre-Existing Standard</v>
      </c>
      <c r="G2297" t="str">
        <f t="shared" si="283"/>
        <v>Specialty</v>
      </c>
      <c r="H2297" t="s">
        <v>972</v>
      </c>
      <c r="I2297" t="str">
        <f t="shared" si="284"/>
        <v>RETURN - 1st don of the week -STD</v>
      </c>
      <c r="J2297" t="s">
        <v>1113</v>
      </c>
      <c r="K2297" s="5">
        <v>70</v>
      </c>
      <c r="L2297" t="str">
        <f>Table_DataFromNL[[#This Row],[PROFILECODE]]&amp;"-"&amp;Table_DataFromNL[[#This Row],[RULENAME]]</f>
        <v>CP285-PVZV Pre-Existing Standard</v>
      </c>
      <c r="M2297" t="str">
        <f t="shared" si="285"/>
        <v>CP285-PVZV Pre-Existing Standard</v>
      </c>
      <c r="N2297" t="str">
        <f t="shared" si="286"/>
        <v>CP285-PVZV Pre-Existing Standard</v>
      </c>
    </row>
    <row r="2298" spans="1:14" hidden="1" x14ac:dyDescent="0.45">
      <c r="A2298" t="str">
        <f t="shared" si="287"/>
        <v>CP328-1st Responder-Medical</v>
      </c>
      <c r="B2298" t="s">
        <v>508</v>
      </c>
      <c r="C2298" t="str">
        <f t="shared" si="280"/>
        <v>Mobile Moffet</v>
      </c>
      <c r="D2298" t="str">
        <f t="shared" si="281"/>
        <v>Y</v>
      </c>
      <c r="E2298" t="s">
        <v>1168</v>
      </c>
      <c r="F2298" t="str">
        <f t="shared" si="282"/>
        <v>1st Responder-Medical</v>
      </c>
      <c r="G2298">
        <f t="shared" si="283"/>
        <v>0</v>
      </c>
      <c r="H2298" t="s">
        <v>1053</v>
      </c>
      <c r="I2298">
        <f t="shared" si="284"/>
        <v>0</v>
      </c>
      <c r="J2298" t="s">
        <v>1054</v>
      </c>
      <c r="K2298" s="5">
        <v>5</v>
      </c>
      <c r="L2298" t="str">
        <f>Table_DataFromNL[[#This Row],[PROFILECODE]]&amp;"-"&amp;Table_DataFromNL[[#This Row],[RULENAME]]</f>
        <v>CP328-1st Responder-Medical</v>
      </c>
      <c r="M2298" t="e">
        <f t="shared" si="285"/>
        <v>#N/A</v>
      </c>
      <c r="N2298" t="e">
        <f t="shared" si="286"/>
        <v>#N/A</v>
      </c>
    </row>
    <row r="2299" spans="1:14" hidden="1" x14ac:dyDescent="0.45">
      <c r="A2299" t="str">
        <f t="shared" si="287"/>
        <v>CP328-2X Week P CMV</v>
      </c>
      <c r="B2299" t="s">
        <v>508</v>
      </c>
      <c r="C2299" t="str">
        <f t="shared" si="280"/>
        <v>Mobile Moffet</v>
      </c>
      <c r="D2299" t="str">
        <f t="shared" si="281"/>
        <v>Y</v>
      </c>
      <c r="E2299" t="s">
        <v>1168</v>
      </c>
      <c r="F2299" t="str">
        <f t="shared" si="282"/>
        <v>2X Week P CMV</v>
      </c>
      <c r="G2299" t="str">
        <f t="shared" si="283"/>
        <v>Specialty</v>
      </c>
      <c r="H2299" t="s">
        <v>944</v>
      </c>
      <c r="I2299" t="str">
        <f t="shared" si="284"/>
        <v>RETURN - 2nd don of the week -BONUS</v>
      </c>
      <c r="J2299" t="s">
        <v>1054</v>
      </c>
      <c r="K2299" s="5">
        <v>50</v>
      </c>
      <c r="L2299" t="str">
        <f>Table_DataFromNL[[#This Row],[PROFILECODE]]&amp;"-"&amp;Table_DataFromNL[[#This Row],[RULENAME]]</f>
        <v>CP328-2X Week P CMV</v>
      </c>
      <c r="M2299" t="str">
        <f t="shared" si="285"/>
        <v>CP328-2X Week P CMV</v>
      </c>
      <c r="N2299" t="str">
        <f t="shared" si="286"/>
        <v>CP328-2X Week P CMV</v>
      </c>
    </row>
    <row r="2300" spans="1:14" hidden="1" x14ac:dyDescent="0.45">
      <c r="A2300" t="str">
        <f t="shared" si="287"/>
        <v>CP328-2X Week P HBS</v>
      </c>
      <c r="B2300" t="s">
        <v>508</v>
      </c>
      <c r="C2300" t="str">
        <f t="shared" si="280"/>
        <v>Mobile Moffet</v>
      </c>
      <c r="D2300" t="str">
        <f t="shared" si="281"/>
        <v>Y</v>
      </c>
      <c r="E2300" t="s">
        <v>1168</v>
      </c>
      <c r="F2300" t="str">
        <f t="shared" si="282"/>
        <v>2X Week P HBS</v>
      </c>
      <c r="G2300" t="str">
        <f t="shared" si="283"/>
        <v>Specialty</v>
      </c>
      <c r="H2300" t="s">
        <v>961</v>
      </c>
      <c r="I2300" t="str">
        <f t="shared" si="284"/>
        <v>RETURN - 2nd don of the week -BONUS</v>
      </c>
      <c r="J2300" t="s">
        <v>1054</v>
      </c>
      <c r="K2300" s="5">
        <v>100</v>
      </c>
      <c r="L2300" t="str">
        <f>Table_DataFromNL[[#This Row],[PROFILECODE]]&amp;"-"&amp;Table_DataFromNL[[#This Row],[RULENAME]]</f>
        <v>CP328-2X Week P HBS</v>
      </c>
      <c r="M2300" t="str">
        <f t="shared" si="285"/>
        <v>CP328-2X Week P HBS</v>
      </c>
      <c r="N2300" t="str">
        <f t="shared" si="286"/>
        <v>CP328-2X Week P HBS</v>
      </c>
    </row>
    <row r="2301" spans="1:14" hidden="1" x14ac:dyDescent="0.45">
      <c r="A2301" t="str">
        <f t="shared" si="287"/>
        <v>CP328-2X Week P HBS Pre-Existing</v>
      </c>
      <c r="B2301" t="s">
        <v>508</v>
      </c>
      <c r="C2301" t="str">
        <f t="shared" si="280"/>
        <v>Mobile Moffet</v>
      </c>
      <c r="D2301" t="str">
        <f t="shared" si="281"/>
        <v>Y</v>
      </c>
      <c r="E2301" t="s">
        <v>1168</v>
      </c>
      <c r="F2301" t="str">
        <f t="shared" si="282"/>
        <v>2X Week P HBS Pre-Existing</v>
      </c>
      <c r="G2301" t="str">
        <f t="shared" si="283"/>
        <v>Specialty</v>
      </c>
      <c r="H2301" t="s">
        <v>962</v>
      </c>
      <c r="I2301" t="str">
        <f t="shared" si="284"/>
        <v>RETURN - 2nd don of the week -BONUS</v>
      </c>
      <c r="J2301" t="s">
        <v>1054</v>
      </c>
      <c r="K2301" s="5">
        <v>100</v>
      </c>
      <c r="L2301" t="str">
        <f>Table_DataFromNL[[#This Row],[PROFILECODE]]&amp;"-"&amp;Table_DataFromNL[[#This Row],[RULENAME]]</f>
        <v>CP328-2X Week P HBS Pre-Existing</v>
      </c>
      <c r="M2301" t="str">
        <f t="shared" si="285"/>
        <v>CP328-2X Week P HBS Pre-Existing</v>
      </c>
      <c r="N2301" t="str">
        <f t="shared" si="286"/>
        <v>CP328-2X Week P HBS Pre-Existing</v>
      </c>
    </row>
    <row r="2302" spans="1:14" hidden="1" x14ac:dyDescent="0.45">
      <c r="A2302" t="str">
        <f t="shared" si="287"/>
        <v>CP328-RETURN - 2nd don of the week -BONUS</v>
      </c>
      <c r="B2302" t="s">
        <v>508</v>
      </c>
      <c r="C2302" t="str">
        <f t="shared" si="280"/>
        <v>Mobile Moffet</v>
      </c>
      <c r="D2302" t="str">
        <f t="shared" si="281"/>
        <v>Y</v>
      </c>
      <c r="E2302" t="s">
        <v>1168</v>
      </c>
      <c r="F2302" t="str">
        <f t="shared" si="282"/>
        <v>RETURN - 2nd don of the week -BONUS</v>
      </c>
      <c r="G2302" t="str">
        <f t="shared" si="283"/>
        <v>Marketing</v>
      </c>
      <c r="H2302" t="s">
        <v>1055</v>
      </c>
      <c r="I2302">
        <f t="shared" si="284"/>
        <v>26</v>
      </c>
      <c r="J2302" t="s">
        <v>1054</v>
      </c>
      <c r="K2302" s="5">
        <v>50</v>
      </c>
      <c r="L2302" t="str">
        <f>Table_DataFromNL[[#This Row],[PROFILECODE]]&amp;"-"&amp;Table_DataFromNL[[#This Row],[RULENAME]]</f>
        <v>CP328-2X Week P NSP NS</v>
      </c>
      <c r="M2302" t="str">
        <f t="shared" si="285"/>
        <v>CP328-RETURN - 2nd don of the week -BONUS</v>
      </c>
      <c r="N2302" t="e">
        <f t="shared" si="286"/>
        <v>#N/A</v>
      </c>
    </row>
    <row r="2303" spans="1:14" hidden="1" x14ac:dyDescent="0.45">
      <c r="A2303" t="str">
        <f t="shared" si="287"/>
        <v>CP328-RETURN - 2nd don of the week -BONUS</v>
      </c>
      <c r="B2303" t="s">
        <v>508</v>
      </c>
      <c r="C2303" t="str">
        <f t="shared" si="280"/>
        <v>Mobile Moffet</v>
      </c>
      <c r="D2303" t="str">
        <f t="shared" si="281"/>
        <v>Y</v>
      </c>
      <c r="E2303" t="s">
        <v>1168</v>
      </c>
      <c r="F2303" t="str">
        <f t="shared" si="282"/>
        <v>RETURN - 2nd don of the week -BONUS</v>
      </c>
      <c r="G2303" t="str">
        <f t="shared" si="283"/>
        <v>Marketing</v>
      </c>
      <c r="H2303" t="s">
        <v>1056</v>
      </c>
      <c r="I2303" t="str">
        <f t="shared" si="284"/>
        <v>RETURN - 2nd don of the week -BONUS</v>
      </c>
      <c r="J2303" t="s">
        <v>1054</v>
      </c>
      <c r="K2303" s="5">
        <v>50</v>
      </c>
      <c r="L2303" t="str">
        <f>Table_DataFromNL[[#This Row],[PROFILECODE]]&amp;"-"&amp;Table_DataFromNL[[#This Row],[RULENAME]]</f>
        <v>CP328-2X Week P NSP Non EU</v>
      </c>
      <c r="M2303" t="str">
        <f t="shared" si="285"/>
        <v>CP328-RETURN - 2nd don of the week -BONUS</v>
      </c>
      <c r="N2303" t="e">
        <f t="shared" si="286"/>
        <v>#N/A</v>
      </c>
    </row>
    <row r="2304" spans="1:14" hidden="1" x14ac:dyDescent="0.45">
      <c r="A2304" t="str">
        <f t="shared" si="287"/>
        <v>CP328-2X Week P Normal Source PL</v>
      </c>
      <c r="B2304" t="s">
        <v>508</v>
      </c>
      <c r="C2304" t="str">
        <f t="shared" si="280"/>
        <v>Mobile Moffet</v>
      </c>
      <c r="D2304" t="str">
        <f t="shared" si="281"/>
        <v>Y</v>
      </c>
      <c r="E2304" t="s">
        <v>1168</v>
      </c>
      <c r="F2304" t="str">
        <f t="shared" si="282"/>
        <v>2X Week P Normal Source PL</v>
      </c>
      <c r="G2304" t="str">
        <f t="shared" si="283"/>
        <v>Specialty</v>
      </c>
      <c r="H2304" t="s">
        <v>1026</v>
      </c>
      <c r="I2304" t="str">
        <f t="shared" si="284"/>
        <v>RETURN - 2nd don of the week -BONUS</v>
      </c>
      <c r="J2304" t="s">
        <v>1054</v>
      </c>
      <c r="K2304" s="5">
        <v>50</v>
      </c>
      <c r="L2304" t="str">
        <f>Table_DataFromNL[[#This Row],[PROFILECODE]]&amp;"-"&amp;Table_DataFromNL[[#This Row],[RULENAME]]</f>
        <v>CP328-2X Week P Normal Source PL</v>
      </c>
      <c r="M2304" t="e">
        <f t="shared" si="285"/>
        <v>#N/A</v>
      </c>
      <c r="N2304" t="e">
        <f t="shared" si="286"/>
        <v>#N/A</v>
      </c>
    </row>
    <row r="2305" spans="1:14" hidden="1" x14ac:dyDescent="0.45">
      <c r="A2305" t="str">
        <f t="shared" si="287"/>
        <v>CP328-2X Week P RSV Pre-Existing</v>
      </c>
      <c r="B2305" t="s">
        <v>508</v>
      </c>
      <c r="C2305" t="str">
        <f t="shared" si="280"/>
        <v>Mobile Moffet</v>
      </c>
      <c r="D2305" t="str">
        <f t="shared" si="281"/>
        <v>Y</v>
      </c>
      <c r="E2305" t="s">
        <v>1168</v>
      </c>
      <c r="F2305" t="str">
        <f t="shared" si="282"/>
        <v>2X Week P RSV Pre-Existing</v>
      </c>
      <c r="G2305" t="str">
        <f t="shared" si="283"/>
        <v>Specialty</v>
      </c>
      <c r="H2305" t="s">
        <v>945</v>
      </c>
      <c r="I2305" t="str">
        <f t="shared" si="284"/>
        <v>RETURN - 2nd don of the week -BONUS</v>
      </c>
      <c r="J2305" t="s">
        <v>1054</v>
      </c>
      <c r="K2305" s="5">
        <v>60</v>
      </c>
      <c r="L2305" t="str">
        <f>Table_DataFromNL[[#This Row],[PROFILECODE]]&amp;"-"&amp;Table_DataFromNL[[#This Row],[RULENAME]]</f>
        <v>CP328-2X Week P RSV Pre-Existing</v>
      </c>
      <c r="M2305" t="str">
        <f t="shared" si="285"/>
        <v>CP328-2X Week P RSV Pre-Existing</v>
      </c>
      <c r="N2305" t="str">
        <f t="shared" si="286"/>
        <v>CP328-2X Week P RSV Pre-Existing</v>
      </c>
    </row>
    <row r="2306" spans="1:14" hidden="1" x14ac:dyDescent="0.45">
      <c r="A2306" t="str">
        <f t="shared" si="287"/>
        <v>CP328-2X Week P Rabies</v>
      </c>
      <c r="B2306" t="s">
        <v>508</v>
      </c>
      <c r="C2306" t="str">
        <f t="shared" ref="C2306:C2369" si="288">VLOOKUP(B2306,CenterLU,2,FALSE)</f>
        <v>Mobile Moffet</v>
      </c>
      <c r="D2306" t="str">
        <f t="shared" ref="D2306:D2369" si="289">VLOOKUP(B2306,CenterLU,3,FALSE)</f>
        <v>Y</v>
      </c>
      <c r="E2306" t="s">
        <v>1168</v>
      </c>
      <c r="F2306" t="str">
        <f t="shared" ref="F2306:F2369" si="290">IF(VLOOKUP(H2306,RULENAMELU,3,FALSE)=0,H2306,VLOOKUP(H2306,RULENAMELU,3,FALSE))</f>
        <v>2X Week P Rabies</v>
      </c>
      <c r="G2306" t="str">
        <f t="shared" ref="G2306:G2369" si="291">VLOOKUP(H2306,RULENAMELU,4,FALSE)</f>
        <v>Specialty</v>
      </c>
      <c r="H2306" t="s">
        <v>973</v>
      </c>
      <c r="I2306" t="str">
        <f t="shared" ref="I2306:I2369" si="292">VLOOKUP(H2306,RULENAMELU,5,FALSE)</f>
        <v>RETURN - 2nd don of the week -BONUS</v>
      </c>
      <c r="J2306" t="s">
        <v>1054</v>
      </c>
      <c r="K2306" s="5">
        <v>100</v>
      </c>
      <c r="L2306" t="str">
        <f>Table_DataFromNL[[#This Row],[PROFILECODE]]&amp;"-"&amp;Table_DataFromNL[[#This Row],[RULENAME]]</f>
        <v>CP328-2X Week P Rabies</v>
      </c>
      <c r="M2306" t="str">
        <f t="shared" ref="M2306:M2369" si="293">IFERROR(VLOOKUP(A2306,PaychangesLU,1,FALSE),VLOOKUP(A2306,SpecialtyCheckLU,1,FALSE))</f>
        <v>CP328-2X Week P Rabies</v>
      </c>
      <c r="N2306" t="str">
        <f t="shared" ref="N2306:N2369" si="294">VLOOKUP(A2306,SpecialtyCheckLU,1,FALSE)</f>
        <v>CP328-2X Week P Rabies</v>
      </c>
    </row>
    <row r="2307" spans="1:14" hidden="1" x14ac:dyDescent="0.45">
      <c r="A2307" t="str">
        <f t="shared" ref="A2307:A2370" si="295">B2307&amp;"-"&amp;F2307</f>
        <v>CP328-2X Week P Rabies HT</v>
      </c>
      <c r="B2307" t="s">
        <v>508</v>
      </c>
      <c r="C2307" t="str">
        <f t="shared" si="288"/>
        <v>Mobile Moffet</v>
      </c>
      <c r="D2307" t="str">
        <f t="shared" si="289"/>
        <v>Y</v>
      </c>
      <c r="E2307" t="s">
        <v>1168</v>
      </c>
      <c r="F2307" t="str">
        <f t="shared" si="290"/>
        <v>2X Week P Rabies HT</v>
      </c>
      <c r="G2307" t="str">
        <f t="shared" si="291"/>
        <v>Specialty</v>
      </c>
      <c r="H2307" t="s">
        <v>974</v>
      </c>
      <c r="I2307" t="str">
        <f t="shared" si="292"/>
        <v>RETURN - 2nd don of the week -BONUS</v>
      </c>
      <c r="J2307" t="s">
        <v>1054</v>
      </c>
      <c r="K2307" s="5">
        <v>100</v>
      </c>
      <c r="L2307" t="str">
        <f>Table_DataFromNL[[#This Row],[PROFILECODE]]&amp;"-"&amp;Table_DataFromNL[[#This Row],[RULENAME]]</f>
        <v>CP328-2X Week P Rabies HT</v>
      </c>
      <c r="M2307" t="str">
        <f t="shared" si="293"/>
        <v>CP328-2X Week P Rabies HT</v>
      </c>
      <c r="N2307" t="str">
        <f t="shared" si="294"/>
        <v>CP328-2X Week P Rabies HT</v>
      </c>
    </row>
    <row r="2308" spans="1:14" hidden="1" x14ac:dyDescent="0.45">
      <c r="A2308" t="str">
        <f t="shared" si="295"/>
        <v>CP328-2X Week P Tetanus</v>
      </c>
      <c r="B2308" t="s">
        <v>508</v>
      </c>
      <c r="C2308" t="str">
        <f t="shared" si="288"/>
        <v>Mobile Moffet</v>
      </c>
      <c r="D2308" t="str">
        <f t="shared" si="289"/>
        <v>Y</v>
      </c>
      <c r="E2308" t="s">
        <v>1168</v>
      </c>
      <c r="F2308" t="str">
        <f t="shared" si="290"/>
        <v>2X Week P Tetanus</v>
      </c>
      <c r="G2308" t="str">
        <f t="shared" si="291"/>
        <v>Specialty</v>
      </c>
      <c r="H2308" t="s">
        <v>965</v>
      </c>
      <c r="I2308" t="str">
        <f t="shared" si="292"/>
        <v>RETURN - 2nd don of the week -BONUS</v>
      </c>
      <c r="J2308" t="s">
        <v>1054</v>
      </c>
      <c r="K2308" s="5">
        <v>100</v>
      </c>
      <c r="L2308" t="str">
        <f>Table_DataFromNL[[#This Row],[PROFILECODE]]&amp;"-"&amp;Table_DataFromNL[[#This Row],[RULENAME]]</f>
        <v>CP328-2X Week P Tetanus</v>
      </c>
      <c r="M2308" t="str">
        <f t="shared" si="293"/>
        <v>CP328-2X Week P Tetanus</v>
      </c>
      <c r="N2308" t="str">
        <f t="shared" si="294"/>
        <v>CP328-2X Week P Tetanus</v>
      </c>
    </row>
    <row r="2309" spans="1:14" hidden="1" x14ac:dyDescent="0.45">
      <c r="A2309" t="str">
        <f t="shared" si="295"/>
        <v>CP328-2X Week P Tetanus PE</v>
      </c>
      <c r="B2309" t="s">
        <v>508</v>
      </c>
      <c r="C2309" t="str">
        <f t="shared" si="288"/>
        <v>Mobile Moffet</v>
      </c>
      <c r="D2309" t="str">
        <f t="shared" si="289"/>
        <v>Y</v>
      </c>
      <c r="E2309" t="s">
        <v>1168</v>
      </c>
      <c r="F2309" t="str">
        <f t="shared" si="290"/>
        <v>2X Week P Tetanus PE</v>
      </c>
      <c r="G2309" t="str">
        <f t="shared" si="291"/>
        <v>Specialty</v>
      </c>
      <c r="H2309" t="s">
        <v>966</v>
      </c>
      <c r="I2309" t="str">
        <f t="shared" si="292"/>
        <v>RETURN - 2nd don of the week -BONUS</v>
      </c>
      <c r="J2309" t="s">
        <v>1054</v>
      </c>
      <c r="K2309" s="5">
        <v>100</v>
      </c>
      <c r="L2309" t="str">
        <f>Table_DataFromNL[[#This Row],[PROFILECODE]]&amp;"-"&amp;Table_DataFromNL[[#This Row],[RULENAME]]</f>
        <v>CP328-2X Week P Tetanus PE</v>
      </c>
      <c r="M2309" t="str">
        <f t="shared" si="293"/>
        <v>CP328-2X Week P Tetanus PE</v>
      </c>
      <c r="N2309" t="str">
        <f t="shared" si="294"/>
        <v>CP328-2X Week P Tetanus PE</v>
      </c>
    </row>
    <row r="2310" spans="1:14" hidden="1" x14ac:dyDescent="0.45">
      <c r="A2310" t="str">
        <f t="shared" si="295"/>
        <v>CP328-RETURN - 5th don of the month -BONUS</v>
      </c>
      <c r="B2310" t="s">
        <v>508</v>
      </c>
      <c r="C2310" t="str">
        <f t="shared" si="288"/>
        <v>Mobile Moffet</v>
      </c>
      <c r="D2310" t="str">
        <f t="shared" si="289"/>
        <v>Y</v>
      </c>
      <c r="E2310" t="s">
        <v>1168</v>
      </c>
      <c r="F2310" t="str">
        <f t="shared" si="290"/>
        <v>RETURN - 5th don of the month -BONUS</v>
      </c>
      <c r="G2310" t="str">
        <f t="shared" si="291"/>
        <v>Marketing</v>
      </c>
      <c r="H2310" t="s">
        <v>1057</v>
      </c>
      <c r="I2310">
        <f t="shared" si="292"/>
        <v>27</v>
      </c>
      <c r="J2310" t="s">
        <v>1054</v>
      </c>
      <c r="K2310" s="5">
        <v>20</v>
      </c>
      <c r="L2310" t="str">
        <f>Table_DataFromNL[[#This Row],[PROFILECODE]]&amp;"-"&amp;Table_DataFromNL[[#This Row],[RULENAME]]</f>
        <v>CP328-5X Month</v>
      </c>
      <c r="M2310" t="str">
        <f t="shared" si="293"/>
        <v>CP328-RETURN - 5th don of the month -BONUS</v>
      </c>
      <c r="N2310" t="e">
        <f t="shared" si="294"/>
        <v>#N/A</v>
      </c>
    </row>
    <row r="2311" spans="1:14" hidden="1" x14ac:dyDescent="0.45">
      <c r="A2311" t="str">
        <f t="shared" si="295"/>
        <v>CP328-RETURN - 6th don of the month -BONUS</v>
      </c>
      <c r="B2311" t="s">
        <v>508</v>
      </c>
      <c r="C2311" t="str">
        <f t="shared" si="288"/>
        <v>Mobile Moffet</v>
      </c>
      <c r="D2311" t="str">
        <f t="shared" si="289"/>
        <v>Y</v>
      </c>
      <c r="E2311" t="s">
        <v>1168</v>
      </c>
      <c r="F2311" t="str">
        <f t="shared" si="290"/>
        <v>RETURN - 6th don of the month -BONUS</v>
      </c>
      <c r="G2311" t="str">
        <f t="shared" si="291"/>
        <v>Marketing</v>
      </c>
      <c r="H2311" t="s">
        <v>1058</v>
      </c>
      <c r="I2311">
        <f t="shared" si="292"/>
        <v>28</v>
      </c>
      <c r="J2311" t="s">
        <v>1054</v>
      </c>
      <c r="K2311" s="5">
        <v>20</v>
      </c>
      <c r="L2311" t="str">
        <f>Table_DataFromNL[[#This Row],[PROFILECODE]]&amp;"-"&amp;Table_DataFromNL[[#This Row],[RULENAME]]</f>
        <v>CP328-6X Month</v>
      </c>
      <c r="M2311" t="str">
        <f t="shared" si="293"/>
        <v>CP328-RETURN - 6th don of the month -BONUS</v>
      </c>
      <c r="N2311" t="e">
        <f t="shared" si="294"/>
        <v>#N/A</v>
      </c>
    </row>
    <row r="2312" spans="1:14" hidden="1" x14ac:dyDescent="0.45">
      <c r="A2312" t="str">
        <f t="shared" si="295"/>
        <v>CP328-College ID Standard Bonus</v>
      </c>
      <c r="B2312" t="s">
        <v>508</v>
      </c>
      <c r="C2312" t="str">
        <f t="shared" si="288"/>
        <v>Mobile Moffet</v>
      </c>
      <c r="D2312" t="str">
        <f t="shared" si="289"/>
        <v>Y</v>
      </c>
      <c r="E2312" t="s">
        <v>1168</v>
      </c>
      <c r="F2312" t="str">
        <f t="shared" si="290"/>
        <v>College ID Standard Bonus</v>
      </c>
      <c r="G2312">
        <f t="shared" si="291"/>
        <v>0</v>
      </c>
      <c r="H2312" t="s">
        <v>1062</v>
      </c>
      <c r="I2312">
        <f t="shared" si="292"/>
        <v>0</v>
      </c>
      <c r="J2312" t="s">
        <v>1054</v>
      </c>
      <c r="K2312" s="5">
        <v>5</v>
      </c>
      <c r="L2312" t="str">
        <f>Table_DataFromNL[[#This Row],[PROFILECODE]]&amp;"-"&amp;Table_DataFromNL[[#This Row],[RULENAME]]</f>
        <v>CP328-College ID Standard Bonus</v>
      </c>
      <c r="M2312" t="e">
        <f t="shared" si="293"/>
        <v>#N/A</v>
      </c>
      <c r="N2312" t="e">
        <f t="shared" si="294"/>
        <v>#N/A</v>
      </c>
    </row>
    <row r="2313" spans="1:14" hidden="1" x14ac:dyDescent="0.45">
      <c r="A2313" t="str">
        <f t="shared" si="295"/>
        <v>CP328-Employee Donor</v>
      </c>
      <c r="B2313" t="s">
        <v>508</v>
      </c>
      <c r="C2313" t="str">
        <f t="shared" si="288"/>
        <v>Mobile Moffet</v>
      </c>
      <c r="D2313" t="str">
        <f t="shared" si="289"/>
        <v>Y</v>
      </c>
      <c r="E2313" t="s">
        <v>1168</v>
      </c>
      <c r="F2313" t="str">
        <f t="shared" si="290"/>
        <v>Employee Donor</v>
      </c>
      <c r="G2313">
        <f t="shared" si="291"/>
        <v>0</v>
      </c>
      <c r="H2313" t="s">
        <v>1063</v>
      </c>
      <c r="I2313">
        <f t="shared" si="292"/>
        <v>0</v>
      </c>
      <c r="J2313" t="s">
        <v>1054</v>
      </c>
      <c r="K2313" s="5">
        <v>90</v>
      </c>
      <c r="L2313" t="str">
        <f>Table_DataFromNL[[#This Row],[PROFILECODE]]&amp;"-"&amp;Table_DataFromNL[[#This Row],[RULENAME]]</f>
        <v>CP328-Employee Donor</v>
      </c>
      <c r="M2313" t="e">
        <f t="shared" si="293"/>
        <v>#N/A</v>
      </c>
      <c r="N2313" t="e">
        <f t="shared" si="294"/>
        <v>#N/A</v>
      </c>
    </row>
    <row r="2314" spans="1:14" hidden="1" x14ac:dyDescent="0.45">
      <c r="A2314" t="str">
        <f t="shared" si="295"/>
        <v>CP328-Military ID</v>
      </c>
      <c r="B2314" t="s">
        <v>508</v>
      </c>
      <c r="C2314" t="str">
        <f t="shared" si="288"/>
        <v>Mobile Moffet</v>
      </c>
      <c r="D2314" t="str">
        <f t="shared" si="289"/>
        <v>Y</v>
      </c>
      <c r="E2314" t="s">
        <v>1168</v>
      </c>
      <c r="F2314" t="str">
        <f t="shared" si="290"/>
        <v>Military ID</v>
      </c>
      <c r="G2314">
        <f t="shared" si="291"/>
        <v>0</v>
      </c>
      <c r="H2314" t="s">
        <v>1064</v>
      </c>
      <c r="I2314">
        <f t="shared" si="292"/>
        <v>0</v>
      </c>
      <c r="J2314" t="s">
        <v>1054</v>
      </c>
      <c r="K2314" s="5">
        <v>5</v>
      </c>
      <c r="L2314" t="str">
        <f>Table_DataFromNL[[#This Row],[PROFILECODE]]&amp;"-"&amp;Table_DataFromNL[[#This Row],[RULENAME]]</f>
        <v>CP328-Military ID</v>
      </c>
      <c r="M2314" t="e">
        <f t="shared" si="293"/>
        <v>#N/A</v>
      </c>
      <c r="N2314" t="e">
        <f t="shared" si="294"/>
        <v>#N/A</v>
      </c>
    </row>
    <row r="2315" spans="1:14" hidden="1" x14ac:dyDescent="0.45">
      <c r="A2315" t="str">
        <f t="shared" si="295"/>
        <v>CP328-NEW DONOR -1st</v>
      </c>
      <c r="B2315" t="s">
        <v>508</v>
      </c>
      <c r="C2315" t="str">
        <f t="shared" si="288"/>
        <v>Mobile Moffet</v>
      </c>
      <c r="D2315" t="str">
        <f t="shared" si="289"/>
        <v>Y</v>
      </c>
      <c r="E2315" t="s">
        <v>1168</v>
      </c>
      <c r="F2315" t="str">
        <f t="shared" si="290"/>
        <v>NEW DONOR -1st</v>
      </c>
      <c r="G2315" t="str">
        <f t="shared" si="291"/>
        <v>Marketing</v>
      </c>
      <c r="H2315" t="s">
        <v>1065</v>
      </c>
      <c r="I2315">
        <f t="shared" si="292"/>
        <v>1</v>
      </c>
      <c r="J2315" t="s">
        <v>1054</v>
      </c>
      <c r="K2315" s="5">
        <v>100</v>
      </c>
      <c r="L2315" t="str">
        <f>Table_DataFromNL[[#This Row],[PROFILECODE]]&amp;"-"&amp;Table_DataFromNL[[#This Row],[RULENAME]]</f>
        <v>CP328-New Donor 1st Visit-Bonus</v>
      </c>
      <c r="M2315" t="str">
        <f t="shared" si="293"/>
        <v>CP328-NEW DONOR -1st</v>
      </c>
      <c r="N2315" t="e">
        <f t="shared" si="294"/>
        <v>#N/A</v>
      </c>
    </row>
    <row r="2316" spans="1:14" hidden="1" x14ac:dyDescent="0.45">
      <c r="A2316" t="str">
        <f t="shared" si="295"/>
        <v>CP328-NEW DONOR -2nd</v>
      </c>
      <c r="B2316" t="s">
        <v>508</v>
      </c>
      <c r="C2316" t="str">
        <f t="shared" si="288"/>
        <v>Mobile Moffet</v>
      </c>
      <c r="D2316" t="str">
        <f t="shared" si="289"/>
        <v>Y</v>
      </c>
      <c r="E2316" t="s">
        <v>1168</v>
      </c>
      <c r="F2316" t="str">
        <f t="shared" si="290"/>
        <v>NEW DONOR -2nd</v>
      </c>
      <c r="G2316" t="str">
        <f t="shared" si="291"/>
        <v>Marketing</v>
      </c>
      <c r="H2316" t="s">
        <v>1066</v>
      </c>
      <c r="I2316">
        <f t="shared" si="292"/>
        <v>2</v>
      </c>
      <c r="J2316" t="s">
        <v>1054</v>
      </c>
      <c r="K2316" s="5">
        <v>100</v>
      </c>
      <c r="L2316" t="str">
        <f>Table_DataFromNL[[#This Row],[PROFILECODE]]&amp;"-"&amp;Table_DataFromNL[[#This Row],[RULENAME]]</f>
        <v>CP328-New Donor 2nd Visit-Bonus</v>
      </c>
      <c r="M2316" t="str">
        <f t="shared" si="293"/>
        <v>CP328-NEW DONOR -2nd</v>
      </c>
      <c r="N2316" t="e">
        <f t="shared" si="294"/>
        <v>#N/A</v>
      </c>
    </row>
    <row r="2317" spans="1:14" hidden="1" x14ac:dyDescent="0.45">
      <c r="A2317" t="str">
        <f t="shared" si="295"/>
        <v>CP328-NEW DONOR -3rd</v>
      </c>
      <c r="B2317" t="s">
        <v>508</v>
      </c>
      <c r="C2317" t="str">
        <f t="shared" si="288"/>
        <v>Mobile Moffet</v>
      </c>
      <c r="D2317" t="str">
        <f t="shared" si="289"/>
        <v>Y</v>
      </c>
      <c r="E2317" t="s">
        <v>1168</v>
      </c>
      <c r="F2317" t="str">
        <f t="shared" si="290"/>
        <v>NEW DONOR -3rd</v>
      </c>
      <c r="G2317" t="str">
        <f t="shared" si="291"/>
        <v>Marketing</v>
      </c>
      <c r="H2317" t="s">
        <v>1067</v>
      </c>
      <c r="I2317">
        <f t="shared" si="292"/>
        <v>3</v>
      </c>
      <c r="J2317" t="s">
        <v>1054</v>
      </c>
      <c r="K2317" s="5">
        <v>100</v>
      </c>
      <c r="L2317" t="str">
        <f>Table_DataFromNL[[#This Row],[PROFILECODE]]&amp;"-"&amp;Table_DataFromNL[[#This Row],[RULENAME]]</f>
        <v>CP328-New Donor 3rd Visit-Bonus</v>
      </c>
      <c r="M2317" t="str">
        <f t="shared" si="293"/>
        <v>CP328-NEW DONOR -3rd</v>
      </c>
      <c r="N2317" t="e">
        <f t="shared" si="294"/>
        <v>#N/A</v>
      </c>
    </row>
    <row r="2318" spans="1:14" hidden="1" x14ac:dyDescent="0.45">
      <c r="A2318" t="str">
        <f t="shared" si="295"/>
        <v>CP328-NEW DONOR -4th</v>
      </c>
      <c r="B2318" t="s">
        <v>508</v>
      </c>
      <c r="C2318" t="str">
        <f t="shared" si="288"/>
        <v>Mobile Moffet</v>
      </c>
      <c r="D2318" t="str">
        <f t="shared" si="289"/>
        <v>Y</v>
      </c>
      <c r="E2318" t="s">
        <v>1168</v>
      </c>
      <c r="F2318" t="str">
        <f t="shared" si="290"/>
        <v>NEW DONOR -4th</v>
      </c>
      <c r="G2318" t="str">
        <f t="shared" si="291"/>
        <v>Marketing</v>
      </c>
      <c r="H2318" t="s">
        <v>1068</v>
      </c>
      <c r="I2318">
        <f t="shared" si="292"/>
        <v>4</v>
      </c>
      <c r="J2318" t="s">
        <v>1054</v>
      </c>
      <c r="K2318" s="5">
        <v>100</v>
      </c>
      <c r="L2318" t="str">
        <f>Table_DataFromNL[[#This Row],[PROFILECODE]]&amp;"-"&amp;Table_DataFromNL[[#This Row],[RULENAME]]</f>
        <v>CP328-New Donor 4th Visit-Bonus</v>
      </c>
      <c r="M2318" t="str">
        <f t="shared" si="293"/>
        <v>CP328-NEW DONOR -4th</v>
      </c>
      <c r="N2318" t="e">
        <f t="shared" si="294"/>
        <v>#N/A</v>
      </c>
    </row>
    <row r="2319" spans="1:14" hidden="1" x14ac:dyDescent="0.45">
      <c r="A2319" t="str">
        <f t="shared" si="295"/>
        <v>CP328-NEW DONOR -5th</v>
      </c>
      <c r="B2319" t="s">
        <v>508</v>
      </c>
      <c r="C2319" t="str">
        <f t="shared" si="288"/>
        <v>Mobile Moffet</v>
      </c>
      <c r="D2319" t="str">
        <f t="shared" si="289"/>
        <v>Y</v>
      </c>
      <c r="E2319" t="s">
        <v>1168</v>
      </c>
      <c r="F2319" t="str">
        <f t="shared" si="290"/>
        <v>NEW DONOR -5th</v>
      </c>
      <c r="G2319" t="str">
        <f t="shared" si="291"/>
        <v>Marketing</v>
      </c>
      <c r="H2319" t="s">
        <v>1069</v>
      </c>
      <c r="I2319">
        <f t="shared" si="292"/>
        <v>5</v>
      </c>
      <c r="J2319" t="s">
        <v>1054</v>
      </c>
      <c r="K2319" s="5">
        <v>100</v>
      </c>
      <c r="L2319" t="str">
        <f>Table_DataFromNL[[#This Row],[PROFILECODE]]&amp;"-"&amp;Table_DataFromNL[[#This Row],[RULENAME]]</f>
        <v>CP328-New Donor 5th Visit-Bonus</v>
      </c>
      <c r="M2319" t="str">
        <f t="shared" si="293"/>
        <v>CP328-NEW DONOR -5th</v>
      </c>
      <c r="N2319" t="e">
        <f t="shared" si="294"/>
        <v>#N/A</v>
      </c>
    </row>
    <row r="2320" spans="1:14" hidden="1" x14ac:dyDescent="0.45">
      <c r="A2320" t="str">
        <f t="shared" si="295"/>
        <v>CP328-NEW DONOR -6th</v>
      </c>
      <c r="B2320" t="s">
        <v>508</v>
      </c>
      <c r="C2320" t="str">
        <f t="shared" si="288"/>
        <v>Mobile Moffet</v>
      </c>
      <c r="D2320" t="str">
        <f t="shared" si="289"/>
        <v>Y</v>
      </c>
      <c r="E2320" t="s">
        <v>1168</v>
      </c>
      <c r="F2320" t="str">
        <f t="shared" si="290"/>
        <v>NEW DONOR -6th</v>
      </c>
      <c r="G2320" t="str">
        <f t="shared" si="291"/>
        <v>Marketing</v>
      </c>
      <c r="H2320" t="s">
        <v>1070</v>
      </c>
      <c r="I2320">
        <f t="shared" si="292"/>
        <v>6</v>
      </c>
      <c r="J2320" t="s">
        <v>1054</v>
      </c>
      <c r="K2320" s="5">
        <v>100</v>
      </c>
      <c r="L2320" t="str">
        <f>Table_DataFromNL[[#This Row],[PROFILECODE]]&amp;"-"&amp;Table_DataFromNL[[#This Row],[RULENAME]]</f>
        <v>CP328-New Donor 6th Visit-Bonus</v>
      </c>
      <c r="M2320" t="str">
        <f t="shared" si="293"/>
        <v>CP328-NEW DONOR -6th</v>
      </c>
      <c r="N2320" t="e">
        <f t="shared" si="294"/>
        <v>#N/A</v>
      </c>
    </row>
    <row r="2321" spans="1:14" hidden="1" x14ac:dyDescent="0.45">
      <c r="A2321" t="str">
        <f t="shared" si="295"/>
        <v>CP328-NEW DONOR -7th</v>
      </c>
      <c r="B2321" t="s">
        <v>508</v>
      </c>
      <c r="C2321" t="str">
        <f t="shared" si="288"/>
        <v>Mobile Moffet</v>
      </c>
      <c r="D2321" t="str">
        <f t="shared" si="289"/>
        <v>Y</v>
      </c>
      <c r="E2321" t="s">
        <v>1168</v>
      </c>
      <c r="F2321" t="str">
        <f t="shared" si="290"/>
        <v>NEW DONOR -7th</v>
      </c>
      <c r="G2321" t="str">
        <f t="shared" si="291"/>
        <v>Marketing</v>
      </c>
      <c r="H2321" t="s">
        <v>1071</v>
      </c>
      <c r="I2321">
        <f t="shared" si="292"/>
        <v>7</v>
      </c>
      <c r="J2321" t="s">
        <v>1054</v>
      </c>
      <c r="K2321" s="5">
        <v>40</v>
      </c>
      <c r="L2321" t="str">
        <f>Table_DataFromNL[[#This Row],[PROFILECODE]]&amp;"-"&amp;Table_DataFromNL[[#This Row],[RULENAME]]</f>
        <v>CP328-New Donor 7th Visit-Bonus</v>
      </c>
      <c r="M2321" t="str">
        <f t="shared" si="293"/>
        <v>CP328-NEW DONOR -7th</v>
      </c>
      <c r="N2321" t="e">
        <f t="shared" si="294"/>
        <v>#N/A</v>
      </c>
    </row>
    <row r="2322" spans="1:14" hidden="1" x14ac:dyDescent="0.45">
      <c r="A2322" t="str">
        <f t="shared" si="295"/>
        <v>CP328-NEW DONOR -8th</v>
      </c>
      <c r="B2322" t="s">
        <v>508</v>
      </c>
      <c r="C2322" t="str">
        <f t="shared" si="288"/>
        <v>Mobile Moffet</v>
      </c>
      <c r="D2322" t="str">
        <f t="shared" si="289"/>
        <v>Y</v>
      </c>
      <c r="E2322" t="s">
        <v>1168</v>
      </c>
      <c r="F2322" t="str">
        <f t="shared" si="290"/>
        <v>NEW DONOR -8th</v>
      </c>
      <c r="G2322" t="str">
        <f t="shared" si="291"/>
        <v>Marketing</v>
      </c>
      <c r="H2322" t="s">
        <v>1072</v>
      </c>
      <c r="I2322">
        <f t="shared" si="292"/>
        <v>8</v>
      </c>
      <c r="J2322" t="s">
        <v>1054</v>
      </c>
      <c r="K2322" s="5">
        <v>40</v>
      </c>
      <c r="L2322" t="str">
        <f>Table_DataFromNL[[#This Row],[PROFILECODE]]&amp;"-"&amp;Table_DataFromNL[[#This Row],[RULENAME]]</f>
        <v>CP328-New Donor 8th Visit-Bonus</v>
      </c>
      <c r="M2322" t="str">
        <f t="shared" si="293"/>
        <v>CP328-NEW DONOR -8th</v>
      </c>
      <c r="N2322" t="e">
        <f t="shared" si="294"/>
        <v>#N/A</v>
      </c>
    </row>
    <row r="2323" spans="1:14" hidden="1" x14ac:dyDescent="0.45">
      <c r="A2323" t="str">
        <f t="shared" si="295"/>
        <v>CP328-Vaccinia - 1st Donation</v>
      </c>
      <c r="B2323" t="s">
        <v>508</v>
      </c>
      <c r="C2323" t="str">
        <f t="shared" si="288"/>
        <v>Mobile Moffet</v>
      </c>
      <c r="D2323" t="str">
        <f t="shared" si="289"/>
        <v>Y</v>
      </c>
      <c r="E2323" t="s">
        <v>1168</v>
      </c>
      <c r="F2323" t="str">
        <f t="shared" si="290"/>
        <v>Vaccinia - 1st Donation</v>
      </c>
      <c r="G2323" t="str">
        <f t="shared" si="291"/>
        <v>Specialty</v>
      </c>
      <c r="H2323" t="s">
        <v>957</v>
      </c>
      <c r="I2323">
        <f t="shared" si="292"/>
        <v>0</v>
      </c>
      <c r="J2323" t="s">
        <v>1054</v>
      </c>
      <c r="K2323" s="5">
        <v>150</v>
      </c>
      <c r="L2323" t="str">
        <f>Table_DataFromNL[[#This Row],[PROFILECODE]]&amp;"-"&amp;Table_DataFromNL[[#This Row],[RULENAME]]</f>
        <v>CP328-Vaccinia - 1st Donation</v>
      </c>
      <c r="M2323" t="str">
        <f t="shared" si="293"/>
        <v>CP328-Vaccinia - 1st Donation</v>
      </c>
      <c r="N2323" t="str">
        <f t="shared" si="294"/>
        <v>CP328-Vaccinia - 1st Donation</v>
      </c>
    </row>
    <row r="2324" spans="1:14" hidden="1" x14ac:dyDescent="0.45">
      <c r="A2324" t="str">
        <f t="shared" si="295"/>
        <v>CP328-Vaccinia - 2nd Donation</v>
      </c>
      <c r="B2324" t="s">
        <v>508</v>
      </c>
      <c r="C2324" t="str">
        <f t="shared" si="288"/>
        <v>Mobile Moffet</v>
      </c>
      <c r="D2324" t="str">
        <f t="shared" si="289"/>
        <v>Y</v>
      </c>
      <c r="E2324" t="s">
        <v>1168</v>
      </c>
      <c r="F2324" t="str">
        <f t="shared" si="290"/>
        <v>Vaccinia - 2nd Donation</v>
      </c>
      <c r="G2324" t="str">
        <f t="shared" si="291"/>
        <v>Specialty</v>
      </c>
      <c r="H2324" t="s">
        <v>958</v>
      </c>
      <c r="I2324">
        <f t="shared" si="292"/>
        <v>0</v>
      </c>
      <c r="J2324" t="s">
        <v>1054</v>
      </c>
      <c r="K2324" s="5">
        <v>250</v>
      </c>
      <c r="L2324" t="str">
        <f>Table_DataFromNL[[#This Row],[PROFILECODE]]&amp;"-"&amp;Table_DataFromNL[[#This Row],[RULENAME]]</f>
        <v>CP328-Vaccinia - 2nd Donation</v>
      </c>
      <c r="M2324" t="str">
        <f t="shared" si="293"/>
        <v>CP328-Vaccinia - 2nd Donation</v>
      </c>
      <c r="N2324" t="str">
        <f t="shared" si="294"/>
        <v>CP328-Vaccinia - 2nd Donation</v>
      </c>
    </row>
    <row r="2325" spans="1:14" hidden="1" x14ac:dyDescent="0.45">
      <c r="A2325" t="str">
        <f t="shared" si="295"/>
        <v>CP328-Vaccinia - 3rd Donation</v>
      </c>
      <c r="B2325" t="s">
        <v>508</v>
      </c>
      <c r="C2325" t="str">
        <f t="shared" si="288"/>
        <v>Mobile Moffet</v>
      </c>
      <c r="D2325" t="str">
        <f t="shared" si="289"/>
        <v>Y</v>
      </c>
      <c r="E2325" t="s">
        <v>1168</v>
      </c>
      <c r="F2325" t="str">
        <f t="shared" si="290"/>
        <v>Vaccinia - 3rd Donation</v>
      </c>
      <c r="G2325" t="str">
        <f t="shared" si="291"/>
        <v>Specialty</v>
      </c>
      <c r="H2325" t="s">
        <v>959</v>
      </c>
      <c r="I2325">
        <f t="shared" si="292"/>
        <v>0</v>
      </c>
      <c r="J2325" t="s">
        <v>1054</v>
      </c>
      <c r="K2325" s="5">
        <v>300</v>
      </c>
      <c r="L2325" t="str">
        <f>Table_DataFromNL[[#This Row],[PROFILECODE]]&amp;"-"&amp;Table_DataFromNL[[#This Row],[RULENAME]]</f>
        <v>CP328-Vaccinia - 3rd Donation</v>
      </c>
      <c r="M2325" t="str">
        <f t="shared" si="293"/>
        <v>CP328-Vaccinia - 3rd Donation</v>
      </c>
      <c r="N2325" t="str">
        <f t="shared" si="294"/>
        <v>CP328-Vaccinia - 3rd Donation</v>
      </c>
    </row>
    <row r="2326" spans="1:14" hidden="1" x14ac:dyDescent="0.45">
      <c r="A2326" t="str">
        <f t="shared" si="295"/>
        <v>CP328-Vaccinia - 4th Donation</v>
      </c>
      <c r="B2326" t="s">
        <v>508</v>
      </c>
      <c r="C2326" t="str">
        <f t="shared" si="288"/>
        <v>Mobile Moffet</v>
      </c>
      <c r="D2326" t="str">
        <f t="shared" si="289"/>
        <v>Y</v>
      </c>
      <c r="E2326" t="s">
        <v>1168</v>
      </c>
      <c r="F2326" t="str">
        <f t="shared" si="290"/>
        <v>Vaccinia - 4th Donation</v>
      </c>
      <c r="G2326" t="str">
        <f t="shared" si="291"/>
        <v>Specialty</v>
      </c>
      <c r="H2326" t="s">
        <v>960</v>
      </c>
      <c r="I2326">
        <f t="shared" si="292"/>
        <v>0</v>
      </c>
      <c r="J2326" t="s">
        <v>1054</v>
      </c>
      <c r="K2326" s="5">
        <v>300</v>
      </c>
      <c r="L2326" t="str">
        <f>Table_DataFromNL[[#This Row],[PROFILECODE]]&amp;"-"&amp;Table_DataFromNL[[#This Row],[RULENAME]]</f>
        <v>CP328-Vaccinia - 4th Donation</v>
      </c>
      <c r="M2326" t="str">
        <f t="shared" si="293"/>
        <v>CP328-Vaccinia - 4th Donation</v>
      </c>
      <c r="N2326" t="str">
        <f t="shared" si="294"/>
        <v>CP328-Vaccinia - 4th Donation</v>
      </c>
    </row>
    <row r="2327" spans="1:14" hidden="1" x14ac:dyDescent="0.45">
      <c r="A2327" t="str">
        <f t="shared" si="295"/>
        <v>CP328-1B_KEDLeague_Promo_5USD</v>
      </c>
      <c r="B2327" t="s">
        <v>508</v>
      </c>
      <c r="C2327" t="str">
        <f t="shared" si="288"/>
        <v>Mobile Moffet</v>
      </c>
      <c r="D2327" t="str">
        <f t="shared" si="289"/>
        <v>Y</v>
      </c>
      <c r="E2327" t="s">
        <v>1168</v>
      </c>
      <c r="F2327" t="str">
        <f t="shared" si="290"/>
        <v>1B_KEDLeague_Promo_5USD</v>
      </c>
      <c r="G2327">
        <f t="shared" si="291"/>
        <v>0</v>
      </c>
      <c r="H2327" t="s">
        <v>1073</v>
      </c>
      <c r="I2327">
        <f t="shared" si="292"/>
        <v>0</v>
      </c>
      <c r="J2327" t="s">
        <v>1074</v>
      </c>
      <c r="K2327" s="5">
        <v>5</v>
      </c>
      <c r="L2327" t="str">
        <f>Table_DataFromNL[[#This Row],[PROFILECODE]]&amp;"-"&amp;Table_DataFromNL[[#This Row],[RULENAME]]</f>
        <v>CP328-1B_KEDLeague_Promo_5USD</v>
      </c>
      <c r="M2327" t="e">
        <f t="shared" si="293"/>
        <v>#N/A</v>
      </c>
      <c r="N2327" t="e">
        <f t="shared" si="294"/>
        <v>#N/A</v>
      </c>
    </row>
    <row r="2328" spans="1:14" hidden="1" x14ac:dyDescent="0.45">
      <c r="A2328" t="str">
        <f t="shared" si="295"/>
        <v>CP328-CALL_10</v>
      </c>
      <c r="B2328" t="s">
        <v>508</v>
      </c>
      <c r="C2328" t="str">
        <f t="shared" si="288"/>
        <v>Mobile Moffet</v>
      </c>
      <c r="D2328" t="str">
        <f t="shared" si="289"/>
        <v>Y</v>
      </c>
      <c r="E2328" t="s">
        <v>1168</v>
      </c>
      <c r="F2328" t="str">
        <f t="shared" si="290"/>
        <v>CALL_10</v>
      </c>
      <c r="G2328">
        <f t="shared" si="291"/>
        <v>0</v>
      </c>
      <c r="H2328" t="s">
        <v>1075</v>
      </c>
      <c r="I2328">
        <f t="shared" si="292"/>
        <v>0</v>
      </c>
      <c r="J2328" t="s">
        <v>1074</v>
      </c>
      <c r="K2328" s="5">
        <v>10</v>
      </c>
      <c r="L2328" t="str">
        <f>Table_DataFromNL[[#This Row],[PROFILECODE]]&amp;"-"&amp;Table_DataFromNL[[#This Row],[RULENAME]]</f>
        <v>CP328-CALL_10</v>
      </c>
      <c r="M2328" t="e">
        <f t="shared" si="293"/>
        <v>#N/A</v>
      </c>
      <c r="N2328" t="e">
        <f t="shared" si="294"/>
        <v>#N/A</v>
      </c>
    </row>
    <row r="2329" spans="1:14" hidden="1" x14ac:dyDescent="0.45">
      <c r="A2329" t="str">
        <f t="shared" si="295"/>
        <v>CP328-CALL_15</v>
      </c>
      <c r="B2329" t="s">
        <v>508</v>
      </c>
      <c r="C2329" t="str">
        <f t="shared" si="288"/>
        <v>Mobile Moffet</v>
      </c>
      <c r="D2329" t="str">
        <f t="shared" si="289"/>
        <v>Y</v>
      </c>
      <c r="E2329" t="s">
        <v>1168</v>
      </c>
      <c r="F2329" t="str">
        <f t="shared" si="290"/>
        <v>CALL_15</v>
      </c>
      <c r="G2329">
        <f t="shared" si="291"/>
        <v>0</v>
      </c>
      <c r="H2329" t="s">
        <v>1076</v>
      </c>
      <c r="I2329">
        <f t="shared" si="292"/>
        <v>0</v>
      </c>
      <c r="J2329" t="s">
        <v>1074</v>
      </c>
      <c r="K2329" s="5">
        <v>15</v>
      </c>
      <c r="L2329" t="str">
        <f>Table_DataFromNL[[#This Row],[PROFILECODE]]&amp;"-"&amp;Table_DataFromNL[[#This Row],[RULENAME]]</f>
        <v>CP328-CALL_15</v>
      </c>
      <c r="M2329" t="e">
        <f t="shared" si="293"/>
        <v>#N/A</v>
      </c>
      <c r="N2329" t="e">
        <f t="shared" si="294"/>
        <v>#N/A</v>
      </c>
    </row>
    <row r="2330" spans="1:14" hidden="1" x14ac:dyDescent="0.45">
      <c r="A2330" t="str">
        <f t="shared" si="295"/>
        <v>CP328-CALL_25</v>
      </c>
      <c r="B2330" t="s">
        <v>508</v>
      </c>
      <c r="C2330" t="str">
        <f t="shared" si="288"/>
        <v>Mobile Moffet</v>
      </c>
      <c r="D2330" t="str">
        <f t="shared" si="289"/>
        <v>Y</v>
      </c>
      <c r="E2330" t="s">
        <v>1168</v>
      </c>
      <c r="F2330" t="str">
        <f t="shared" si="290"/>
        <v>CALL_25</v>
      </c>
      <c r="G2330">
        <f t="shared" si="291"/>
        <v>0</v>
      </c>
      <c r="H2330" t="s">
        <v>1077</v>
      </c>
      <c r="I2330">
        <f t="shared" si="292"/>
        <v>0</v>
      </c>
      <c r="J2330" t="s">
        <v>1074</v>
      </c>
      <c r="K2330" s="5">
        <v>25</v>
      </c>
      <c r="L2330" t="str">
        <f>Table_DataFromNL[[#This Row],[PROFILECODE]]&amp;"-"&amp;Table_DataFromNL[[#This Row],[RULENAME]]</f>
        <v>CP328-CALL_25</v>
      </c>
      <c r="M2330" t="e">
        <f t="shared" si="293"/>
        <v>#N/A</v>
      </c>
      <c r="N2330" t="e">
        <f t="shared" si="294"/>
        <v>#N/A</v>
      </c>
    </row>
    <row r="2331" spans="1:14" hidden="1" x14ac:dyDescent="0.45">
      <c r="A2331" t="str">
        <f t="shared" si="295"/>
        <v>CP328-CALL_5</v>
      </c>
      <c r="B2331" t="s">
        <v>508</v>
      </c>
      <c r="C2331" t="str">
        <f t="shared" si="288"/>
        <v>Mobile Moffet</v>
      </c>
      <c r="D2331" t="str">
        <f t="shared" si="289"/>
        <v>Y</v>
      </c>
      <c r="E2331" t="s">
        <v>1168</v>
      </c>
      <c r="F2331" t="str">
        <f t="shared" si="290"/>
        <v>CALL_5</v>
      </c>
      <c r="G2331">
        <f t="shared" si="291"/>
        <v>0</v>
      </c>
      <c r="H2331" t="s">
        <v>1078</v>
      </c>
      <c r="I2331">
        <f t="shared" si="292"/>
        <v>0</v>
      </c>
      <c r="J2331" t="s">
        <v>1074</v>
      </c>
      <c r="K2331" s="5">
        <v>5</v>
      </c>
      <c r="L2331" t="str">
        <f>Table_DataFromNL[[#This Row],[PROFILECODE]]&amp;"-"&amp;Table_DataFromNL[[#This Row],[RULENAME]]</f>
        <v>CP328-CALL_5</v>
      </c>
      <c r="M2331" t="e">
        <f t="shared" si="293"/>
        <v>#N/A</v>
      </c>
      <c r="N2331" t="e">
        <f t="shared" si="294"/>
        <v>#N/A</v>
      </c>
    </row>
    <row r="2332" spans="1:14" hidden="1" x14ac:dyDescent="0.45">
      <c r="A2332" t="str">
        <f t="shared" si="295"/>
        <v>CP328-CMV Lapsed $15 Twice</v>
      </c>
      <c r="B2332" t="s">
        <v>508</v>
      </c>
      <c r="C2332" t="str">
        <f t="shared" si="288"/>
        <v>Mobile Moffet</v>
      </c>
      <c r="D2332" t="str">
        <f t="shared" si="289"/>
        <v>Y</v>
      </c>
      <c r="E2332" t="s">
        <v>1168</v>
      </c>
      <c r="F2332" t="str">
        <f t="shared" si="290"/>
        <v>CMV Lapsed $15 Twice</v>
      </c>
      <c r="G2332">
        <f t="shared" si="291"/>
        <v>0</v>
      </c>
      <c r="H2332" t="s">
        <v>1079</v>
      </c>
      <c r="I2332">
        <f t="shared" si="292"/>
        <v>0</v>
      </c>
      <c r="J2332" t="s">
        <v>1074</v>
      </c>
      <c r="K2332" s="5">
        <v>15</v>
      </c>
      <c r="L2332" t="str">
        <f>Table_DataFromNL[[#This Row],[PROFILECODE]]&amp;"-"&amp;Table_DataFromNL[[#This Row],[RULENAME]]</f>
        <v>CP328-CMV Lapsed $15 Twice</v>
      </c>
      <c r="M2332" t="e">
        <f t="shared" si="293"/>
        <v>#N/A</v>
      </c>
      <c r="N2332" t="e">
        <f t="shared" si="294"/>
        <v>#N/A</v>
      </c>
    </row>
    <row r="2333" spans="1:14" hidden="1" x14ac:dyDescent="0.45">
      <c r="A2333" t="str">
        <f t="shared" si="295"/>
        <v>CP328-Community</v>
      </c>
      <c r="B2333" t="s">
        <v>508</v>
      </c>
      <c r="C2333" t="str">
        <f t="shared" si="288"/>
        <v>Mobile Moffet</v>
      </c>
      <c r="D2333" t="str">
        <f t="shared" si="289"/>
        <v>Y</v>
      </c>
      <c r="E2333" t="s">
        <v>1168</v>
      </c>
      <c r="F2333" t="str">
        <f t="shared" si="290"/>
        <v>Community</v>
      </c>
      <c r="G2333">
        <f t="shared" si="291"/>
        <v>0</v>
      </c>
      <c r="H2333" t="s">
        <v>1080</v>
      </c>
      <c r="I2333">
        <f t="shared" si="292"/>
        <v>0</v>
      </c>
      <c r="J2333" t="s">
        <v>1074</v>
      </c>
      <c r="K2333" s="5">
        <v>5</v>
      </c>
      <c r="L2333" t="str">
        <f>Table_DataFromNL[[#This Row],[PROFILECODE]]&amp;"-"&amp;Table_DataFromNL[[#This Row],[RULENAME]]</f>
        <v>CP328-Community</v>
      </c>
      <c r="M2333" t="e">
        <f t="shared" si="293"/>
        <v>#N/A</v>
      </c>
      <c r="N2333" t="e">
        <f t="shared" si="294"/>
        <v>#N/A</v>
      </c>
    </row>
    <row r="2334" spans="1:14" hidden="1" x14ac:dyDescent="0.45">
      <c r="A2334" t="str">
        <f t="shared" si="295"/>
        <v>CP328-DENOVO  - Antibody Screen</v>
      </c>
      <c r="B2334" t="s">
        <v>508</v>
      </c>
      <c r="C2334" t="str">
        <f t="shared" si="288"/>
        <v>Mobile Moffet</v>
      </c>
      <c r="D2334" t="str">
        <f t="shared" si="289"/>
        <v>Y</v>
      </c>
      <c r="E2334" t="s">
        <v>1168</v>
      </c>
      <c r="F2334" t="str">
        <f t="shared" si="290"/>
        <v>DENOVO  - Antibody Screen</v>
      </c>
      <c r="G2334">
        <f t="shared" si="291"/>
        <v>0</v>
      </c>
      <c r="H2334" t="s">
        <v>1081</v>
      </c>
      <c r="I2334">
        <f t="shared" si="292"/>
        <v>0</v>
      </c>
      <c r="J2334" t="s">
        <v>1074</v>
      </c>
      <c r="K2334" s="5">
        <v>300</v>
      </c>
      <c r="L2334" t="str">
        <f>Table_DataFromNL[[#This Row],[PROFILECODE]]&amp;"-"&amp;Table_DataFromNL[[#This Row],[RULENAME]]</f>
        <v>CP328-DENOVO  - Antibody Screen</v>
      </c>
      <c r="M2334" t="e">
        <f t="shared" si="293"/>
        <v>#N/A</v>
      </c>
      <c r="N2334" t="e">
        <f t="shared" si="294"/>
        <v>#N/A</v>
      </c>
    </row>
    <row r="2335" spans="1:14" hidden="1" x14ac:dyDescent="0.45">
      <c r="A2335" t="str">
        <f t="shared" si="295"/>
        <v>CP328-Denovo - Attendance Bonus</v>
      </c>
      <c r="B2335" t="s">
        <v>508</v>
      </c>
      <c r="C2335" t="str">
        <f t="shared" si="288"/>
        <v>Mobile Moffet</v>
      </c>
      <c r="D2335" t="str">
        <f t="shared" si="289"/>
        <v>Y</v>
      </c>
      <c r="E2335" t="s">
        <v>1168</v>
      </c>
      <c r="F2335" t="str">
        <f t="shared" si="290"/>
        <v>Denovo - Attendance Bonus</v>
      </c>
      <c r="G2335">
        <f t="shared" si="291"/>
        <v>0</v>
      </c>
      <c r="H2335" t="s">
        <v>1082</v>
      </c>
      <c r="I2335">
        <f t="shared" si="292"/>
        <v>0</v>
      </c>
      <c r="J2335" t="s">
        <v>1074</v>
      </c>
      <c r="K2335" s="5">
        <v>100</v>
      </c>
      <c r="L2335" t="str">
        <f>Table_DataFromNL[[#This Row],[PROFILECODE]]&amp;"-"&amp;Table_DataFromNL[[#This Row],[RULENAME]]</f>
        <v>CP328-Denovo - Attendance Bonus</v>
      </c>
      <c r="M2335" t="e">
        <f t="shared" si="293"/>
        <v>#N/A</v>
      </c>
      <c r="N2335" t="e">
        <f t="shared" si="294"/>
        <v>#N/A</v>
      </c>
    </row>
    <row r="2336" spans="1:14" hidden="1" x14ac:dyDescent="0.45">
      <c r="A2336" t="str">
        <f t="shared" si="295"/>
        <v>CP328-Denovo - Immunization</v>
      </c>
      <c r="B2336" t="s">
        <v>508</v>
      </c>
      <c r="C2336" t="str">
        <f t="shared" si="288"/>
        <v>Mobile Moffet</v>
      </c>
      <c r="D2336" t="str">
        <f t="shared" si="289"/>
        <v>Y</v>
      </c>
      <c r="E2336" t="s">
        <v>1168</v>
      </c>
      <c r="F2336" t="str">
        <f t="shared" si="290"/>
        <v>Denovo - Immunization</v>
      </c>
      <c r="G2336">
        <f t="shared" si="291"/>
        <v>0</v>
      </c>
      <c r="H2336" t="s">
        <v>1083</v>
      </c>
      <c r="I2336">
        <f t="shared" si="292"/>
        <v>0</v>
      </c>
      <c r="J2336" t="s">
        <v>1074</v>
      </c>
      <c r="K2336" s="5">
        <v>300</v>
      </c>
      <c r="L2336" t="str">
        <f>Table_DataFromNL[[#This Row],[PROFILECODE]]&amp;"-"&amp;Table_DataFromNL[[#This Row],[RULENAME]]</f>
        <v>CP328-Denovo - Immunization</v>
      </c>
      <c r="M2336" t="e">
        <f t="shared" si="293"/>
        <v>#N/A</v>
      </c>
      <c r="N2336" t="e">
        <f t="shared" si="294"/>
        <v>#N/A</v>
      </c>
    </row>
    <row r="2337" spans="1:14" hidden="1" x14ac:dyDescent="0.45">
      <c r="A2337" t="str">
        <f t="shared" si="295"/>
        <v>CP328-EMPLOYEE_BONUS_8MONTH_80USD</v>
      </c>
      <c r="B2337" t="s">
        <v>508</v>
      </c>
      <c r="C2337" t="str">
        <f t="shared" si="288"/>
        <v>Mobile Moffet</v>
      </c>
      <c r="D2337" t="str">
        <f t="shared" si="289"/>
        <v>Y</v>
      </c>
      <c r="E2337" t="s">
        <v>1168</v>
      </c>
      <c r="F2337" t="str">
        <f t="shared" si="290"/>
        <v>EMPLOYEE_BONUS_8MONTH_80USD</v>
      </c>
      <c r="G2337">
        <f t="shared" si="291"/>
        <v>0</v>
      </c>
      <c r="H2337" t="s">
        <v>1084</v>
      </c>
      <c r="I2337">
        <f t="shared" si="292"/>
        <v>0</v>
      </c>
      <c r="J2337" t="s">
        <v>1074</v>
      </c>
      <c r="K2337" s="5">
        <v>80</v>
      </c>
      <c r="L2337" t="str">
        <f>Table_DataFromNL[[#This Row],[PROFILECODE]]&amp;"-"&amp;Table_DataFromNL[[#This Row],[RULENAME]]</f>
        <v>CP328-EMPLOYEE_BONUS_8MONTH_80USD</v>
      </c>
      <c r="M2337" t="e">
        <f t="shared" si="293"/>
        <v>#N/A</v>
      </c>
      <c r="N2337" t="e">
        <f t="shared" si="294"/>
        <v>#N/A</v>
      </c>
    </row>
    <row r="2338" spans="1:14" hidden="1" x14ac:dyDescent="0.45">
      <c r="A2338" t="str">
        <f t="shared" si="295"/>
        <v>CP328-HANGER_RECRUIT_5USD_once</v>
      </c>
      <c r="B2338" t="s">
        <v>508</v>
      </c>
      <c r="C2338" t="str">
        <f t="shared" si="288"/>
        <v>Mobile Moffet</v>
      </c>
      <c r="D2338" t="str">
        <f t="shared" si="289"/>
        <v>Y</v>
      </c>
      <c r="E2338" t="s">
        <v>1168</v>
      </c>
      <c r="F2338" t="str">
        <f t="shared" si="290"/>
        <v>HANGER_RECRUIT_5USD_once</v>
      </c>
      <c r="G2338">
        <f t="shared" si="291"/>
        <v>0</v>
      </c>
      <c r="H2338" t="s">
        <v>1085</v>
      </c>
      <c r="I2338">
        <f t="shared" si="292"/>
        <v>0</v>
      </c>
      <c r="J2338" t="s">
        <v>1074</v>
      </c>
      <c r="K2338" s="5">
        <v>5</v>
      </c>
      <c r="L2338" t="str">
        <f>Table_DataFromNL[[#This Row],[PROFILECODE]]&amp;"-"&amp;Table_DataFromNL[[#This Row],[RULENAME]]</f>
        <v>CP328-HANGER_RECRUIT_5USD_once</v>
      </c>
      <c r="M2338" t="e">
        <f t="shared" si="293"/>
        <v>#N/A</v>
      </c>
      <c r="N2338" t="e">
        <f t="shared" si="294"/>
        <v>#N/A</v>
      </c>
    </row>
    <row r="2339" spans="1:14" hidden="1" x14ac:dyDescent="0.45">
      <c r="A2339" t="str">
        <f t="shared" si="295"/>
        <v>CP328-HBS Missed Donation</v>
      </c>
      <c r="B2339" t="s">
        <v>508</v>
      </c>
      <c r="C2339" t="str">
        <f t="shared" si="288"/>
        <v>Mobile Moffet</v>
      </c>
      <c r="D2339" t="str">
        <f t="shared" si="289"/>
        <v>Y</v>
      </c>
      <c r="E2339" t="s">
        <v>1168</v>
      </c>
      <c r="F2339" t="str">
        <f t="shared" si="290"/>
        <v>HBS Missed Donation</v>
      </c>
      <c r="G2339">
        <f t="shared" si="291"/>
        <v>0</v>
      </c>
      <c r="H2339" t="s">
        <v>1134</v>
      </c>
      <c r="I2339">
        <f t="shared" si="292"/>
        <v>0</v>
      </c>
      <c r="J2339" t="s">
        <v>1074</v>
      </c>
      <c r="K2339" s="5">
        <v>25</v>
      </c>
      <c r="L2339" t="str">
        <f>Table_DataFromNL[[#This Row],[PROFILECODE]]&amp;"-"&amp;Table_DataFromNL[[#This Row],[RULENAME]]</f>
        <v>CP328-HBS Missed Donation</v>
      </c>
      <c r="M2339" t="e">
        <f t="shared" si="293"/>
        <v>#N/A</v>
      </c>
      <c r="N2339" t="e">
        <f t="shared" si="294"/>
        <v>#N/A</v>
      </c>
    </row>
    <row r="2340" spans="1:14" hidden="1" x14ac:dyDescent="0.45">
      <c r="A2340" t="str">
        <f t="shared" si="295"/>
        <v>CP328-Immunization Boost Payment</v>
      </c>
      <c r="B2340" t="s">
        <v>508</v>
      </c>
      <c r="C2340" t="str">
        <f t="shared" si="288"/>
        <v>Mobile Moffet</v>
      </c>
      <c r="D2340" t="str">
        <f t="shared" si="289"/>
        <v>Y</v>
      </c>
      <c r="E2340" t="s">
        <v>1168</v>
      </c>
      <c r="F2340" t="str">
        <f t="shared" si="290"/>
        <v>Immunization Boost Payment</v>
      </c>
      <c r="G2340">
        <f t="shared" si="291"/>
        <v>0</v>
      </c>
      <c r="H2340" t="s">
        <v>1086</v>
      </c>
      <c r="I2340">
        <f t="shared" si="292"/>
        <v>0</v>
      </c>
      <c r="J2340" t="s">
        <v>1074</v>
      </c>
      <c r="K2340" s="5">
        <v>50</v>
      </c>
      <c r="L2340" t="str">
        <f>Table_DataFromNL[[#This Row],[PROFILECODE]]&amp;"-"&amp;Table_DataFromNL[[#This Row],[RULENAME]]</f>
        <v>CP328-Immunization Boost Payment</v>
      </c>
      <c r="M2340" t="e">
        <f t="shared" si="293"/>
        <v>#N/A</v>
      </c>
      <c r="N2340" t="e">
        <f t="shared" si="294"/>
        <v>#N/A</v>
      </c>
    </row>
    <row r="2341" spans="1:14" hidden="1" x14ac:dyDescent="0.45">
      <c r="A2341" t="str">
        <f t="shared" si="295"/>
        <v>CP328-Immunization Series Payment</v>
      </c>
      <c r="B2341" t="s">
        <v>508</v>
      </c>
      <c r="C2341" t="str">
        <f t="shared" si="288"/>
        <v>Mobile Moffet</v>
      </c>
      <c r="D2341" t="str">
        <f t="shared" si="289"/>
        <v>Y</v>
      </c>
      <c r="E2341" t="s">
        <v>1168</v>
      </c>
      <c r="F2341" t="str">
        <f t="shared" si="290"/>
        <v>Immunization Series Payment</v>
      </c>
      <c r="G2341">
        <f t="shared" si="291"/>
        <v>0</v>
      </c>
      <c r="H2341" t="s">
        <v>1087</v>
      </c>
      <c r="I2341">
        <f t="shared" si="292"/>
        <v>0</v>
      </c>
      <c r="J2341" t="s">
        <v>1074</v>
      </c>
      <c r="K2341" s="5">
        <v>100</v>
      </c>
      <c r="L2341" t="str">
        <f>Table_DataFromNL[[#This Row],[PROFILECODE]]&amp;"-"&amp;Table_DataFromNL[[#This Row],[RULENAME]]</f>
        <v>CP328-Immunization Series Payment</v>
      </c>
      <c r="M2341" t="e">
        <f t="shared" si="293"/>
        <v>#N/A</v>
      </c>
      <c r="N2341" t="e">
        <f t="shared" si="294"/>
        <v>#N/A</v>
      </c>
    </row>
    <row r="2342" spans="1:14" hidden="1" x14ac:dyDescent="0.45">
      <c r="A2342" t="str">
        <f t="shared" si="295"/>
        <v>CP328-Inconv Fee $20-$50-Comment Req'd</v>
      </c>
      <c r="B2342" t="s">
        <v>508</v>
      </c>
      <c r="C2342" t="str">
        <f t="shared" si="288"/>
        <v>Mobile Moffet</v>
      </c>
      <c r="D2342" t="str">
        <f t="shared" si="289"/>
        <v>Y</v>
      </c>
      <c r="E2342" t="s">
        <v>1168</v>
      </c>
      <c r="F2342" t="str">
        <f t="shared" si="290"/>
        <v>Inconv Fee $20-$50-Comment Req'd</v>
      </c>
      <c r="G2342">
        <f t="shared" si="291"/>
        <v>0</v>
      </c>
      <c r="H2342" t="s">
        <v>1088</v>
      </c>
      <c r="I2342">
        <f t="shared" si="292"/>
        <v>0</v>
      </c>
      <c r="J2342" t="s">
        <v>1074</v>
      </c>
      <c r="K2342" s="5">
        <v>50</v>
      </c>
      <c r="L2342" t="str">
        <f>Table_DataFromNL[[#This Row],[PROFILECODE]]&amp;"-"&amp;Table_DataFromNL[[#This Row],[RULENAME]]</f>
        <v>CP328-Inconv Fee $20-$50-Comment Req'd</v>
      </c>
      <c r="M2342" t="e">
        <f t="shared" si="293"/>
        <v>#N/A</v>
      </c>
      <c r="N2342" t="e">
        <f t="shared" si="294"/>
        <v>#N/A</v>
      </c>
    </row>
    <row r="2343" spans="1:14" hidden="1" x14ac:dyDescent="0.45">
      <c r="A2343" t="str">
        <f t="shared" si="295"/>
        <v>CP328-Inconv Fee $5-$20-Comment Req'd</v>
      </c>
      <c r="B2343" t="s">
        <v>508</v>
      </c>
      <c r="C2343" t="str">
        <f t="shared" si="288"/>
        <v>Mobile Moffet</v>
      </c>
      <c r="D2343" t="str">
        <f t="shared" si="289"/>
        <v>Y</v>
      </c>
      <c r="E2343" t="s">
        <v>1168</v>
      </c>
      <c r="F2343" t="str">
        <f t="shared" si="290"/>
        <v>Inconv Fee $5-$20-Comment Req'd</v>
      </c>
      <c r="G2343">
        <f t="shared" si="291"/>
        <v>0</v>
      </c>
      <c r="H2343" t="s">
        <v>1089</v>
      </c>
      <c r="I2343">
        <f t="shared" si="292"/>
        <v>0</v>
      </c>
      <c r="J2343" t="s">
        <v>1074</v>
      </c>
      <c r="K2343" s="5">
        <v>20</v>
      </c>
      <c r="L2343" t="str">
        <f>Table_DataFromNL[[#This Row],[PROFILECODE]]&amp;"-"&amp;Table_DataFromNL[[#This Row],[RULENAME]]</f>
        <v>CP328-Inconv Fee $5-$20-Comment Req'd</v>
      </c>
      <c r="M2343" t="e">
        <f t="shared" si="293"/>
        <v>#N/A</v>
      </c>
      <c r="N2343" t="e">
        <f t="shared" si="294"/>
        <v>#N/A</v>
      </c>
    </row>
    <row r="2344" spans="1:14" hidden="1" x14ac:dyDescent="0.45">
      <c r="A2344" t="str">
        <f t="shared" si="295"/>
        <v>CP328-Inconv Fee$50-$100-Comment Req'd</v>
      </c>
      <c r="B2344" t="s">
        <v>508</v>
      </c>
      <c r="C2344" t="str">
        <f t="shared" si="288"/>
        <v>Mobile Moffet</v>
      </c>
      <c r="D2344" t="str">
        <f t="shared" si="289"/>
        <v>Y</v>
      </c>
      <c r="E2344" t="s">
        <v>1168</v>
      </c>
      <c r="F2344" t="str">
        <f t="shared" si="290"/>
        <v>Inconv Fee$50-$100-Comment Req'd</v>
      </c>
      <c r="G2344">
        <f t="shared" si="291"/>
        <v>0</v>
      </c>
      <c r="H2344" t="s">
        <v>1090</v>
      </c>
      <c r="I2344">
        <f t="shared" si="292"/>
        <v>0</v>
      </c>
      <c r="J2344" t="s">
        <v>1074</v>
      </c>
      <c r="K2344" s="5">
        <v>100</v>
      </c>
      <c r="L2344" t="str">
        <f>Table_DataFromNL[[#This Row],[PROFILECODE]]&amp;"-"&amp;Table_DataFromNL[[#This Row],[RULENAME]]</f>
        <v>CP328-Inconv Fee$50-$100-Comment Req'd</v>
      </c>
      <c r="M2344" t="e">
        <f t="shared" si="293"/>
        <v>#N/A</v>
      </c>
      <c r="N2344" t="e">
        <f t="shared" si="294"/>
        <v>#N/A</v>
      </c>
    </row>
    <row r="2345" spans="1:14" hidden="1" x14ac:dyDescent="0.45">
      <c r="A2345" t="str">
        <f t="shared" si="295"/>
        <v>CP328-NSP_ LAPSEDONOR_50_Twice</v>
      </c>
      <c r="B2345" t="s">
        <v>508</v>
      </c>
      <c r="C2345" t="str">
        <f t="shared" si="288"/>
        <v>Mobile Moffet</v>
      </c>
      <c r="D2345" t="str">
        <f t="shared" si="289"/>
        <v>Y</v>
      </c>
      <c r="E2345" t="s">
        <v>1168</v>
      </c>
      <c r="F2345" t="str">
        <f t="shared" si="290"/>
        <v>NSP_ LAPSEDONOR_50_Twice</v>
      </c>
      <c r="G2345">
        <f t="shared" si="291"/>
        <v>0</v>
      </c>
      <c r="H2345" t="s">
        <v>1091</v>
      </c>
      <c r="I2345">
        <f t="shared" si="292"/>
        <v>0</v>
      </c>
      <c r="J2345" t="s">
        <v>1074</v>
      </c>
      <c r="K2345" s="5">
        <v>50</v>
      </c>
      <c r="L2345" t="str">
        <f>Table_DataFromNL[[#This Row],[PROFILECODE]]&amp;"-"&amp;Table_DataFromNL[[#This Row],[RULENAME]]</f>
        <v>CP328-NSP_ LAPSEDONOR_50_Twice</v>
      </c>
      <c r="M2345" t="e">
        <f t="shared" si="293"/>
        <v>#N/A</v>
      </c>
      <c r="N2345" t="e">
        <f t="shared" si="294"/>
        <v>#N/A</v>
      </c>
    </row>
    <row r="2346" spans="1:14" hidden="1" x14ac:dyDescent="0.45">
      <c r="A2346" t="str">
        <f t="shared" si="295"/>
        <v>CP328-NSP_LD_25_2X</v>
      </c>
      <c r="B2346" t="s">
        <v>508</v>
      </c>
      <c r="C2346" t="str">
        <f t="shared" si="288"/>
        <v>Mobile Moffet</v>
      </c>
      <c r="D2346" t="str">
        <f t="shared" si="289"/>
        <v>Y</v>
      </c>
      <c r="E2346" t="s">
        <v>1168</v>
      </c>
      <c r="F2346" t="str">
        <f t="shared" si="290"/>
        <v>NSP_LD_25_2X</v>
      </c>
      <c r="G2346">
        <f t="shared" si="291"/>
        <v>0</v>
      </c>
      <c r="H2346" t="s">
        <v>1092</v>
      </c>
      <c r="I2346">
        <f t="shared" si="292"/>
        <v>0</v>
      </c>
      <c r="J2346" t="s">
        <v>1074</v>
      </c>
      <c r="K2346" s="5">
        <v>25</v>
      </c>
      <c r="L2346" t="str">
        <f>Table_DataFromNL[[#This Row],[PROFILECODE]]&amp;"-"&amp;Table_DataFromNL[[#This Row],[RULENAME]]</f>
        <v>CP328-NSP_LD_25_2X</v>
      </c>
      <c r="M2346" t="e">
        <f t="shared" si="293"/>
        <v>#N/A</v>
      </c>
      <c r="N2346" t="e">
        <f t="shared" si="294"/>
        <v>#N/A</v>
      </c>
    </row>
    <row r="2347" spans="1:14" hidden="1" x14ac:dyDescent="0.45">
      <c r="A2347" t="str">
        <f t="shared" si="295"/>
        <v>CP328-NSP_LD_50_1X</v>
      </c>
      <c r="B2347" t="s">
        <v>508</v>
      </c>
      <c r="C2347" t="str">
        <f t="shared" si="288"/>
        <v>Mobile Moffet</v>
      </c>
      <c r="D2347" t="str">
        <f t="shared" si="289"/>
        <v>Y</v>
      </c>
      <c r="E2347" t="s">
        <v>1168</v>
      </c>
      <c r="F2347" t="str">
        <f t="shared" si="290"/>
        <v>NSP_LD_50_1X</v>
      </c>
      <c r="G2347">
        <f t="shared" si="291"/>
        <v>0</v>
      </c>
      <c r="H2347" t="s">
        <v>1093</v>
      </c>
      <c r="I2347">
        <f t="shared" si="292"/>
        <v>0</v>
      </c>
      <c r="J2347" t="s">
        <v>1074</v>
      </c>
      <c r="K2347" s="5">
        <v>50</v>
      </c>
      <c r="L2347" t="str">
        <f>Table_DataFromNL[[#This Row],[PROFILECODE]]&amp;"-"&amp;Table_DataFromNL[[#This Row],[RULENAME]]</f>
        <v>CP328-NSP_LD_50_1X</v>
      </c>
      <c r="M2347" t="e">
        <f t="shared" si="293"/>
        <v>#N/A</v>
      </c>
      <c r="N2347" t="e">
        <f t="shared" si="294"/>
        <v>#N/A</v>
      </c>
    </row>
    <row r="2348" spans="1:14" hidden="1" x14ac:dyDescent="0.45">
      <c r="A2348" t="str">
        <f t="shared" si="295"/>
        <v>CP328-NSP_ORPHAN_100_once</v>
      </c>
      <c r="B2348" t="s">
        <v>508</v>
      </c>
      <c r="C2348" t="str">
        <f t="shared" si="288"/>
        <v>Mobile Moffet</v>
      </c>
      <c r="D2348" t="str">
        <f t="shared" si="289"/>
        <v>Y</v>
      </c>
      <c r="E2348" t="s">
        <v>1168</v>
      </c>
      <c r="F2348" t="str">
        <f t="shared" si="290"/>
        <v>NSP_ORPHAN_100_once</v>
      </c>
      <c r="G2348">
        <f t="shared" si="291"/>
        <v>0</v>
      </c>
      <c r="H2348" t="s">
        <v>1094</v>
      </c>
      <c r="I2348">
        <f t="shared" si="292"/>
        <v>0</v>
      </c>
      <c r="J2348" t="s">
        <v>1074</v>
      </c>
      <c r="K2348" s="5">
        <v>100</v>
      </c>
      <c r="L2348" t="str">
        <f>Table_DataFromNL[[#This Row],[PROFILECODE]]&amp;"-"&amp;Table_DataFromNL[[#This Row],[RULENAME]]</f>
        <v>CP328-NSP_ORPHAN_100_once</v>
      </c>
      <c r="M2348" t="e">
        <f t="shared" si="293"/>
        <v>#N/A</v>
      </c>
      <c r="N2348" t="e">
        <f t="shared" si="294"/>
        <v>#N/A</v>
      </c>
    </row>
    <row r="2349" spans="1:14" hidden="1" x14ac:dyDescent="0.45">
      <c r="A2349" t="str">
        <f t="shared" si="295"/>
        <v>CP328-RSV WEEKLY BONUS 10</v>
      </c>
      <c r="B2349" t="s">
        <v>508</v>
      </c>
      <c r="C2349" t="str">
        <f t="shared" si="288"/>
        <v>Mobile Moffet</v>
      </c>
      <c r="D2349" t="str">
        <f t="shared" si="289"/>
        <v>Y</v>
      </c>
      <c r="E2349" t="s">
        <v>1168</v>
      </c>
      <c r="F2349" t="str">
        <f t="shared" si="290"/>
        <v>RSV WEEKLY BONUS 10</v>
      </c>
      <c r="G2349">
        <f t="shared" si="291"/>
        <v>0</v>
      </c>
      <c r="H2349" t="s">
        <v>1095</v>
      </c>
      <c r="I2349">
        <f t="shared" si="292"/>
        <v>0</v>
      </c>
      <c r="J2349" t="s">
        <v>1074</v>
      </c>
      <c r="K2349" s="5">
        <v>10</v>
      </c>
      <c r="L2349" t="str">
        <f>Table_DataFromNL[[#This Row],[PROFILECODE]]&amp;"-"&amp;Table_DataFromNL[[#This Row],[RULENAME]]</f>
        <v>CP328-RSV WEEKLY BONUS 10</v>
      </c>
      <c r="M2349" t="e">
        <f t="shared" si="293"/>
        <v>#N/A</v>
      </c>
      <c r="N2349" t="e">
        <f t="shared" si="294"/>
        <v>#N/A</v>
      </c>
    </row>
    <row r="2350" spans="1:14" hidden="1" x14ac:dyDescent="0.45">
      <c r="A2350" t="str">
        <f t="shared" si="295"/>
        <v>CP328-Referral - Vaccinia</v>
      </c>
      <c r="B2350" t="s">
        <v>508</v>
      </c>
      <c r="C2350" t="str">
        <f t="shared" si="288"/>
        <v>Mobile Moffet</v>
      </c>
      <c r="D2350" t="str">
        <f t="shared" si="289"/>
        <v>Y</v>
      </c>
      <c r="E2350" t="s">
        <v>1168</v>
      </c>
      <c r="F2350" t="str">
        <f t="shared" si="290"/>
        <v>Referral - Vaccinia</v>
      </c>
      <c r="G2350">
        <f t="shared" si="291"/>
        <v>0</v>
      </c>
      <c r="H2350" t="s">
        <v>1135</v>
      </c>
      <c r="I2350">
        <f t="shared" si="292"/>
        <v>0</v>
      </c>
      <c r="J2350" t="s">
        <v>1074</v>
      </c>
      <c r="K2350" s="5">
        <v>200</v>
      </c>
      <c r="L2350" t="str">
        <f>Table_DataFromNL[[#This Row],[PROFILECODE]]&amp;"-"&amp;Table_DataFromNL[[#This Row],[RULENAME]]</f>
        <v>CP328-Referral - Vaccinia</v>
      </c>
      <c r="M2350" t="e">
        <f t="shared" si="293"/>
        <v>#N/A</v>
      </c>
      <c r="N2350" t="e">
        <f t="shared" si="294"/>
        <v>#N/A</v>
      </c>
    </row>
    <row r="2351" spans="1:14" hidden="1" x14ac:dyDescent="0.45">
      <c r="A2351" t="str">
        <f t="shared" si="295"/>
        <v>CP328-Restick</v>
      </c>
      <c r="B2351" t="s">
        <v>508</v>
      </c>
      <c r="C2351" t="str">
        <f t="shared" si="288"/>
        <v>Mobile Moffet</v>
      </c>
      <c r="D2351" t="str">
        <f t="shared" si="289"/>
        <v>Y</v>
      </c>
      <c r="E2351" t="s">
        <v>1168</v>
      </c>
      <c r="F2351" t="str">
        <f t="shared" si="290"/>
        <v>Restick</v>
      </c>
      <c r="G2351">
        <f t="shared" si="291"/>
        <v>0</v>
      </c>
      <c r="H2351" t="s">
        <v>1096</v>
      </c>
      <c r="I2351">
        <f t="shared" si="292"/>
        <v>0</v>
      </c>
      <c r="J2351" t="s">
        <v>1074</v>
      </c>
      <c r="K2351" s="5">
        <v>5</v>
      </c>
      <c r="L2351" t="str">
        <f>Table_DataFromNL[[#This Row],[PROFILECODE]]&amp;"-"&amp;Table_DataFromNL[[#This Row],[RULENAME]]</f>
        <v>CP328-Restick</v>
      </c>
      <c r="M2351" t="e">
        <f t="shared" si="293"/>
        <v>#N/A</v>
      </c>
      <c r="N2351" t="e">
        <f t="shared" si="294"/>
        <v>#N/A</v>
      </c>
    </row>
    <row r="2352" spans="1:14" hidden="1" x14ac:dyDescent="0.45">
      <c r="A2352" t="str">
        <f t="shared" si="295"/>
        <v>CP328-SCRATCH_1000_USD</v>
      </c>
      <c r="B2352" t="s">
        <v>508</v>
      </c>
      <c r="C2352" t="str">
        <f t="shared" si="288"/>
        <v>Mobile Moffet</v>
      </c>
      <c r="D2352" t="str">
        <f t="shared" si="289"/>
        <v>Y</v>
      </c>
      <c r="E2352" t="s">
        <v>1168</v>
      </c>
      <c r="F2352" t="str">
        <f t="shared" si="290"/>
        <v>SCRATCH_1000_USD</v>
      </c>
      <c r="G2352">
        <f t="shared" si="291"/>
        <v>0</v>
      </c>
      <c r="H2352" t="s">
        <v>1097</v>
      </c>
      <c r="I2352">
        <f t="shared" si="292"/>
        <v>0</v>
      </c>
      <c r="J2352" t="s">
        <v>1074</v>
      </c>
      <c r="K2352" s="5">
        <v>1000</v>
      </c>
      <c r="L2352" t="str">
        <f>Table_DataFromNL[[#This Row],[PROFILECODE]]&amp;"-"&amp;Table_DataFromNL[[#This Row],[RULENAME]]</f>
        <v>CP328-SCRATCH_1000_USD</v>
      </c>
      <c r="M2352" t="e">
        <f t="shared" si="293"/>
        <v>#N/A</v>
      </c>
      <c r="N2352" t="e">
        <f t="shared" si="294"/>
        <v>#N/A</v>
      </c>
    </row>
    <row r="2353" spans="1:14" hidden="1" x14ac:dyDescent="0.45">
      <c r="A2353" t="str">
        <f t="shared" si="295"/>
        <v>CP328-SCRATCH_100_USD</v>
      </c>
      <c r="B2353" t="s">
        <v>508</v>
      </c>
      <c r="C2353" t="str">
        <f t="shared" si="288"/>
        <v>Mobile Moffet</v>
      </c>
      <c r="D2353" t="str">
        <f t="shared" si="289"/>
        <v>Y</v>
      </c>
      <c r="E2353" t="s">
        <v>1168</v>
      </c>
      <c r="F2353" t="str">
        <f t="shared" si="290"/>
        <v>SCRATCH_100_USD</v>
      </c>
      <c r="G2353">
        <f t="shared" si="291"/>
        <v>0</v>
      </c>
      <c r="H2353" t="s">
        <v>1098</v>
      </c>
      <c r="I2353">
        <f t="shared" si="292"/>
        <v>0</v>
      </c>
      <c r="J2353" t="s">
        <v>1074</v>
      </c>
      <c r="K2353" s="5">
        <v>100</v>
      </c>
      <c r="L2353" t="str">
        <f>Table_DataFromNL[[#This Row],[PROFILECODE]]&amp;"-"&amp;Table_DataFromNL[[#This Row],[RULENAME]]</f>
        <v>CP328-SCRATCH_100_USD</v>
      </c>
      <c r="M2353" t="e">
        <f t="shared" si="293"/>
        <v>#N/A</v>
      </c>
      <c r="N2353" t="e">
        <f t="shared" si="294"/>
        <v>#N/A</v>
      </c>
    </row>
    <row r="2354" spans="1:14" hidden="1" x14ac:dyDescent="0.45">
      <c r="A2354" t="str">
        <f t="shared" si="295"/>
        <v>CP328-SCRATCH_10_USD</v>
      </c>
      <c r="B2354" t="s">
        <v>508</v>
      </c>
      <c r="C2354" t="str">
        <f t="shared" si="288"/>
        <v>Mobile Moffet</v>
      </c>
      <c r="D2354" t="str">
        <f t="shared" si="289"/>
        <v>Y</v>
      </c>
      <c r="E2354" t="s">
        <v>1168</v>
      </c>
      <c r="F2354" t="str">
        <f t="shared" si="290"/>
        <v>SCRATCH_10_USD</v>
      </c>
      <c r="G2354">
        <f t="shared" si="291"/>
        <v>0</v>
      </c>
      <c r="H2354" t="s">
        <v>1099</v>
      </c>
      <c r="I2354">
        <f t="shared" si="292"/>
        <v>0</v>
      </c>
      <c r="J2354" t="s">
        <v>1074</v>
      </c>
      <c r="K2354" s="5">
        <v>10</v>
      </c>
      <c r="L2354" t="str">
        <f>Table_DataFromNL[[#This Row],[PROFILECODE]]&amp;"-"&amp;Table_DataFromNL[[#This Row],[RULENAME]]</f>
        <v>CP328-SCRATCH_10_USD</v>
      </c>
      <c r="M2354" t="e">
        <f t="shared" si="293"/>
        <v>#N/A</v>
      </c>
      <c r="N2354" t="e">
        <f t="shared" si="294"/>
        <v>#N/A</v>
      </c>
    </row>
    <row r="2355" spans="1:14" hidden="1" x14ac:dyDescent="0.45">
      <c r="A2355" t="str">
        <f t="shared" si="295"/>
        <v>CP328-SCRATCH_20_USD</v>
      </c>
      <c r="B2355" t="s">
        <v>508</v>
      </c>
      <c r="C2355" t="str">
        <f t="shared" si="288"/>
        <v>Mobile Moffet</v>
      </c>
      <c r="D2355" t="str">
        <f t="shared" si="289"/>
        <v>Y</v>
      </c>
      <c r="E2355" t="s">
        <v>1168</v>
      </c>
      <c r="F2355" t="str">
        <f t="shared" si="290"/>
        <v>SCRATCH_20_USD</v>
      </c>
      <c r="G2355">
        <f t="shared" si="291"/>
        <v>0</v>
      </c>
      <c r="H2355" t="s">
        <v>1100</v>
      </c>
      <c r="I2355">
        <f t="shared" si="292"/>
        <v>0</v>
      </c>
      <c r="J2355" t="s">
        <v>1074</v>
      </c>
      <c r="K2355" s="5">
        <v>20</v>
      </c>
      <c r="L2355" t="str">
        <f>Table_DataFromNL[[#This Row],[PROFILECODE]]&amp;"-"&amp;Table_DataFromNL[[#This Row],[RULENAME]]</f>
        <v>CP328-SCRATCH_20_USD</v>
      </c>
      <c r="M2355" t="e">
        <f t="shared" si="293"/>
        <v>#N/A</v>
      </c>
      <c r="N2355" t="e">
        <f t="shared" si="294"/>
        <v>#N/A</v>
      </c>
    </row>
    <row r="2356" spans="1:14" hidden="1" x14ac:dyDescent="0.45">
      <c r="A2356" t="str">
        <f t="shared" si="295"/>
        <v>CP328-SCRATCH_25_USD</v>
      </c>
      <c r="B2356" t="s">
        <v>508</v>
      </c>
      <c r="C2356" t="str">
        <f t="shared" si="288"/>
        <v>Mobile Moffet</v>
      </c>
      <c r="D2356" t="str">
        <f t="shared" si="289"/>
        <v>Y</v>
      </c>
      <c r="E2356" t="s">
        <v>1168</v>
      </c>
      <c r="F2356" t="str">
        <f t="shared" si="290"/>
        <v>SCRATCH_25_USD</v>
      </c>
      <c r="G2356">
        <f t="shared" si="291"/>
        <v>0</v>
      </c>
      <c r="H2356" t="s">
        <v>1101</v>
      </c>
      <c r="I2356">
        <f t="shared" si="292"/>
        <v>0</v>
      </c>
      <c r="J2356" t="s">
        <v>1074</v>
      </c>
      <c r="K2356" s="5">
        <v>25</v>
      </c>
      <c r="L2356" t="str">
        <f>Table_DataFromNL[[#This Row],[PROFILECODE]]&amp;"-"&amp;Table_DataFromNL[[#This Row],[RULENAME]]</f>
        <v>CP328-SCRATCH_25_USD</v>
      </c>
      <c r="M2356" t="e">
        <f t="shared" si="293"/>
        <v>#N/A</v>
      </c>
      <c r="N2356" t="e">
        <f t="shared" si="294"/>
        <v>#N/A</v>
      </c>
    </row>
    <row r="2357" spans="1:14" hidden="1" x14ac:dyDescent="0.45">
      <c r="A2357" t="str">
        <f t="shared" si="295"/>
        <v>CP328-SCRATCH_50_USD</v>
      </c>
      <c r="B2357" t="s">
        <v>508</v>
      </c>
      <c r="C2357" t="str">
        <f t="shared" si="288"/>
        <v>Mobile Moffet</v>
      </c>
      <c r="D2357" t="str">
        <f t="shared" si="289"/>
        <v>Y</v>
      </c>
      <c r="E2357" t="s">
        <v>1168</v>
      </c>
      <c r="F2357" t="str">
        <f t="shared" si="290"/>
        <v>SCRATCH_50_USD</v>
      </c>
      <c r="G2357">
        <f t="shared" si="291"/>
        <v>0</v>
      </c>
      <c r="H2357" t="s">
        <v>1102</v>
      </c>
      <c r="I2357">
        <f t="shared" si="292"/>
        <v>0</v>
      </c>
      <c r="J2357" t="s">
        <v>1074</v>
      </c>
      <c r="K2357" s="5">
        <v>50</v>
      </c>
      <c r="L2357" t="str">
        <f>Table_DataFromNL[[#This Row],[PROFILECODE]]&amp;"-"&amp;Table_DataFromNL[[#This Row],[RULENAME]]</f>
        <v>CP328-SCRATCH_50_USD</v>
      </c>
      <c r="M2357" t="e">
        <f t="shared" si="293"/>
        <v>#N/A</v>
      </c>
      <c r="N2357" t="e">
        <f t="shared" si="294"/>
        <v>#N/A</v>
      </c>
    </row>
    <row r="2358" spans="1:14" hidden="1" x14ac:dyDescent="0.45">
      <c r="A2358" t="str">
        <f t="shared" si="295"/>
        <v>CP328-SCRATCH_5_USD</v>
      </c>
      <c r="B2358" t="s">
        <v>508</v>
      </c>
      <c r="C2358" t="str">
        <f t="shared" si="288"/>
        <v>Mobile Moffet</v>
      </c>
      <c r="D2358" t="str">
        <f t="shared" si="289"/>
        <v>Y</v>
      </c>
      <c r="E2358" t="s">
        <v>1168</v>
      </c>
      <c r="F2358" t="str">
        <f t="shared" si="290"/>
        <v>SCRATCH_5_USD</v>
      </c>
      <c r="G2358">
        <f t="shared" si="291"/>
        <v>0</v>
      </c>
      <c r="H2358" t="s">
        <v>1103</v>
      </c>
      <c r="I2358">
        <f t="shared" si="292"/>
        <v>0</v>
      </c>
      <c r="J2358" t="s">
        <v>1074</v>
      </c>
      <c r="K2358" s="5">
        <v>5</v>
      </c>
      <c r="L2358" t="str">
        <f>Table_DataFromNL[[#This Row],[PROFILECODE]]&amp;"-"&amp;Table_DataFromNL[[#This Row],[RULENAME]]</f>
        <v>CP328-SCRATCH_5_USD</v>
      </c>
      <c r="M2358" t="e">
        <f t="shared" si="293"/>
        <v>#N/A</v>
      </c>
      <c r="N2358" t="e">
        <f t="shared" si="294"/>
        <v>#N/A</v>
      </c>
    </row>
    <row r="2359" spans="1:14" hidden="1" x14ac:dyDescent="0.45">
      <c r="A2359" t="str">
        <f t="shared" si="295"/>
        <v>CP328-SEASON_WELCOME_BONUS_5_USD</v>
      </c>
      <c r="B2359" t="s">
        <v>508</v>
      </c>
      <c r="C2359" t="str">
        <f t="shared" si="288"/>
        <v>Mobile Moffet</v>
      </c>
      <c r="D2359" t="str">
        <f t="shared" si="289"/>
        <v>Y</v>
      </c>
      <c r="E2359" t="s">
        <v>1168</v>
      </c>
      <c r="F2359" t="str">
        <f t="shared" si="290"/>
        <v>SEASON_WELCOME_BONUS_5_USD</v>
      </c>
      <c r="G2359">
        <f t="shared" si="291"/>
        <v>0</v>
      </c>
      <c r="H2359" t="s">
        <v>1117</v>
      </c>
      <c r="I2359">
        <f t="shared" si="292"/>
        <v>0</v>
      </c>
      <c r="J2359" t="s">
        <v>1074</v>
      </c>
      <c r="K2359" s="5">
        <v>5</v>
      </c>
      <c r="L2359" t="str">
        <f>Table_DataFromNL[[#This Row],[PROFILECODE]]&amp;"-"&amp;Table_DataFromNL[[#This Row],[RULENAME]]</f>
        <v>CP328-SEASON_WELCOME_BONUS_5_USD</v>
      </c>
      <c r="M2359" t="e">
        <f t="shared" si="293"/>
        <v>#N/A</v>
      </c>
      <c r="N2359" t="e">
        <f t="shared" si="294"/>
        <v>#N/A</v>
      </c>
    </row>
    <row r="2360" spans="1:14" hidden="1" x14ac:dyDescent="0.45">
      <c r="A2360" t="str">
        <f t="shared" si="295"/>
        <v>CP328-SEASON_WELCOME__BONUS_10_USD</v>
      </c>
      <c r="B2360" t="s">
        <v>508</v>
      </c>
      <c r="C2360" t="str">
        <f t="shared" si="288"/>
        <v>Mobile Moffet</v>
      </c>
      <c r="D2360" t="str">
        <f t="shared" si="289"/>
        <v>Y</v>
      </c>
      <c r="E2360" t="s">
        <v>1168</v>
      </c>
      <c r="F2360" t="str">
        <f t="shared" si="290"/>
        <v>SEASON_WELCOME__BONUS_10_USD</v>
      </c>
      <c r="G2360">
        <f t="shared" si="291"/>
        <v>0</v>
      </c>
      <c r="H2360" t="s">
        <v>1118</v>
      </c>
      <c r="I2360">
        <f t="shared" si="292"/>
        <v>0</v>
      </c>
      <c r="J2360" t="s">
        <v>1074</v>
      </c>
      <c r="K2360" s="5">
        <v>10</v>
      </c>
      <c r="L2360" t="str">
        <f>Table_DataFromNL[[#This Row],[PROFILECODE]]&amp;"-"&amp;Table_DataFromNL[[#This Row],[RULENAME]]</f>
        <v>CP328-SEASON_WELCOME__BONUS_10_USD</v>
      </c>
      <c r="M2360" t="e">
        <f t="shared" si="293"/>
        <v>#N/A</v>
      </c>
      <c r="N2360" t="e">
        <f t="shared" si="294"/>
        <v>#N/A</v>
      </c>
    </row>
    <row r="2361" spans="1:14" hidden="1" x14ac:dyDescent="0.45">
      <c r="A2361" t="str">
        <f t="shared" si="295"/>
        <v>CP328-SEASON_WELCOME__BONUS_20_USD</v>
      </c>
      <c r="B2361" t="s">
        <v>508</v>
      </c>
      <c r="C2361" t="str">
        <f t="shared" si="288"/>
        <v>Mobile Moffet</v>
      </c>
      <c r="D2361" t="str">
        <f t="shared" si="289"/>
        <v>Y</v>
      </c>
      <c r="E2361" t="s">
        <v>1168</v>
      </c>
      <c r="F2361" t="str">
        <f t="shared" si="290"/>
        <v>SEASON_WELCOME__BONUS_20_USD</v>
      </c>
      <c r="G2361">
        <f t="shared" si="291"/>
        <v>0</v>
      </c>
      <c r="H2361" t="s">
        <v>1119</v>
      </c>
      <c r="I2361">
        <f t="shared" si="292"/>
        <v>0</v>
      </c>
      <c r="J2361" t="s">
        <v>1074</v>
      </c>
      <c r="K2361" s="5">
        <v>20</v>
      </c>
      <c r="L2361" t="str">
        <f>Table_DataFromNL[[#This Row],[PROFILECODE]]&amp;"-"&amp;Table_DataFromNL[[#This Row],[RULENAME]]</f>
        <v>CP328-SEASON_WELCOME__BONUS_20_USD</v>
      </c>
      <c r="M2361" t="e">
        <f t="shared" si="293"/>
        <v>#N/A</v>
      </c>
      <c r="N2361" t="e">
        <f t="shared" si="294"/>
        <v>#N/A</v>
      </c>
    </row>
    <row r="2362" spans="1:14" hidden="1" x14ac:dyDescent="0.45">
      <c r="A2362" t="str">
        <f t="shared" si="295"/>
        <v>CP328-SEASON_WELCOME__BONUS_50_USD</v>
      </c>
      <c r="B2362" t="s">
        <v>508</v>
      </c>
      <c r="C2362" t="str">
        <f t="shared" si="288"/>
        <v>Mobile Moffet</v>
      </c>
      <c r="D2362" t="str">
        <f t="shared" si="289"/>
        <v>Y</v>
      </c>
      <c r="E2362" t="s">
        <v>1168</v>
      </c>
      <c r="F2362" t="str">
        <f t="shared" si="290"/>
        <v>SEASON_WELCOME__BONUS_50_USD</v>
      </c>
      <c r="G2362">
        <f t="shared" si="291"/>
        <v>0</v>
      </c>
      <c r="H2362" t="s">
        <v>1120</v>
      </c>
      <c r="I2362">
        <f t="shared" si="292"/>
        <v>0</v>
      </c>
      <c r="J2362" t="s">
        <v>1074</v>
      </c>
      <c r="K2362" s="5">
        <v>50</v>
      </c>
      <c r="L2362" t="str">
        <f>Table_DataFromNL[[#This Row],[PROFILECODE]]&amp;"-"&amp;Table_DataFromNL[[#This Row],[RULENAME]]</f>
        <v>CP328-SEASON_WELCOME__BONUS_50_USD</v>
      </c>
      <c r="M2362" t="e">
        <f t="shared" si="293"/>
        <v>#N/A</v>
      </c>
      <c r="N2362" t="e">
        <f t="shared" si="294"/>
        <v>#N/A</v>
      </c>
    </row>
    <row r="2363" spans="1:14" hidden="1" x14ac:dyDescent="0.45">
      <c r="A2363" t="str">
        <f t="shared" si="295"/>
        <v>CP328-SLOW_TEXT_5</v>
      </c>
      <c r="B2363" t="s">
        <v>508</v>
      </c>
      <c r="C2363" t="str">
        <f t="shared" si="288"/>
        <v>Mobile Moffet</v>
      </c>
      <c r="D2363" t="str">
        <f t="shared" si="289"/>
        <v>Y</v>
      </c>
      <c r="E2363" t="s">
        <v>1168</v>
      </c>
      <c r="F2363" t="str">
        <f t="shared" si="290"/>
        <v>SLOW_TEXT_5</v>
      </c>
      <c r="G2363">
        <f t="shared" si="291"/>
        <v>0</v>
      </c>
      <c r="H2363" t="s">
        <v>1104</v>
      </c>
      <c r="I2363">
        <f t="shared" si="292"/>
        <v>0</v>
      </c>
      <c r="J2363" t="s">
        <v>1074</v>
      </c>
      <c r="K2363" s="5">
        <v>5</v>
      </c>
      <c r="L2363" t="str">
        <f>Table_DataFromNL[[#This Row],[PROFILECODE]]&amp;"-"&amp;Table_DataFromNL[[#This Row],[RULENAME]]</f>
        <v>CP328-SLOW_TEXT_5</v>
      </c>
      <c r="M2363" t="e">
        <f t="shared" si="293"/>
        <v>#N/A</v>
      </c>
      <c r="N2363" t="e">
        <f t="shared" si="294"/>
        <v>#N/A</v>
      </c>
    </row>
    <row r="2364" spans="1:14" hidden="1" x14ac:dyDescent="0.45">
      <c r="A2364" t="str">
        <f t="shared" si="295"/>
        <v>CP328-SPECIAL_ x9_25 _ONCE</v>
      </c>
      <c r="B2364" t="s">
        <v>508</v>
      </c>
      <c r="C2364" t="str">
        <f t="shared" si="288"/>
        <v>Mobile Moffet</v>
      </c>
      <c r="D2364" t="str">
        <f t="shared" si="289"/>
        <v>Y</v>
      </c>
      <c r="E2364" t="s">
        <v>1168</v>
      </c>
      <c r="F2364" t="str">
        <f t="shared" si="290"/>
        <v>SPECIAL_ x9_25 _ONCE</v>
      </c>
      <c r="G2364">
        <f t="shared" si="291"/>
        <v>0</v>
      </c>
      <c r="H2364" t="s">
        <v>1105</v>
      </c>
      <c r="I2364">
        <f t="shared" si="292"/>
        <v>0</v>
      </c>
      <c r="J2364" t="s">
        <v>1074</v>
      </c>
      <c r="K2364" s="5">
        <v>25</v>
      </c>
      <c r="L2364" t="str">
        <f>Table_DataFromNL[[#This Row],[PROFILECODE]]&amp;"-"&amp;Table_DataFromNL[[#This Row],[RULENAME]]</f>
        <v>CP328-SPECIAL_ x9_25 _ONCE</v>
      </c>
      <c r="M2364" t="e">
        <f t="shared" si="293"/>
        <v>#N/A</v>
      </c>
      <c r="N2364" t="e">
        <f t="shared" si="294"/>
        <v>#N/A</v>
      </c>
    </row>
    <row r="2365" spans="1:14" hidden="1" x14ac:dyDescent="0.45">
      <c r="A2365" t="str">
        <f t="shared" si="295"/>
        <v>CP328-SPECIAL_BONUS_40USD</v>
      </c>
      <c r="B2365" t="s">
        <v>508</v>
      </c>
      <c r="C2365" t="str">
        <f t="shared" si="288"/>
        <v>Mobile Moffet</v>
      </c>
      <c r="D2365" t="str">
        <f t="shared" si="289"/>
        <v>Y</v>
      </c>
      <c r="E2365" t="s">
        <v>1168</v>
      </c>
      <c r="F2365" t="str">
        <f t="shared" si="290"/>
        <v>SPECIAL_BONUS_40USD</v>
      </c>
      <c r="G2365">
        <f t="shared" si="291"/>
        <v>0</v>
      </c>
      <c r="H2365" t="s">
        <v>1106</v>
      </c>
      <c r="I2365">
        <f t="shared" si="292"/>
        <v>0</v>
      </c>
      <c r="J2365" t="s">
        <v>1074</v>
      </c>
      <c r="K2365" s="5">
        <v>40</v>
      </c>
      <c r="L2365" t="str">
        <f>Table_DataFromNL[[#This Row],[PROFILECODE]]&amp;"-"&amp;Table_DataFromNL[[#This Row],[RULENAME]]</f>
        <v>CP328-SPECIAL_BONUS_40USD</v>
      </c>
      <c r="M2365" t="e">
        <f t="shared" si="293"/>
        <v>#N/A</v>
      </c>
      <c r="N2365" t="e">
        <f t="shared" si="294"/>
        <v>#N/A</v>
      </c>
    </row>
    <row r="2366" spans="1:14" hidden="1" x14ac:dyDescent="0.45">
      <c r="A2366" t="str">
        <f t="shared" si="295"/>
        <v>CP328-SPECIAL_x6_x7_15 _TWICE</v>
      </c>
      <c r="B2366" t="s">
        <v>508</v>
      </c>
      <c r="C2366" t="str">
        <f t="shared" si="288"/>
        <v>Mobile Moffet</v>
      </c>
      <c r="D2366" t="str">
        <f t="shared" si="289"/>
        <v>Y</v>
      </c>
      <c r="E2366" t="s">
        <v>1168</v>
      </c>
      <c r="F2366" t="str">
        <f t="shared" si="290"/>
        <v>SPECIAL_x6_x7_15 _TWICE</v>
      </c>
      <c r="G2366">
        <f t="shared" si="291"/>
        <v>0</v>
      </c>
      <c r="H2366" t="s">
        <v>1107</v>
      </c>
      <c r="I2366">
        <f t="shared" si="292"/>
        <v>0</v>
      </c>
      <c r="J2366" t="s">
        <v>1074</v>
      </c>
      <c r="K2366" s="5">
        <v>15</v>
      </c>
      <c r="L2366" t="str">
        <f>Table_DataFromNL[[#This Row],[PROFILECODE]]&amp;"-"&amp;Table_DataFromNL[[#This Row],[RULENAME]]</f>
        <v>CP328-SPECIAL_x6_x7_15 _TWICE</v>
      </c>
      <c r="M2366" t="e">
        <f t="shared" si="293"/>
        <v>#N/A</v>
      </c>
      <c r="N2366" t="e">
        <f t="shared" si="294"/>
        <v>#N/A</v>
      </c>
    </row>
    <row r="2367" spans="1:14" hidden="1" x14ac:dyDescent="0.45">
      <c r="A2367" t="str">
        <f t="shared" si="295"/>
        <v>CP328-SPECIAL_x8_x9_20 _TWICE</v>
      </c>
      <c r="B2367" t="s">
        <v>508</v>
      </c>
      <c r="C2367" t="str">
        <f t="shared" si="288"/>
        <v>Mobile Moffet</v>
      </c>
      <c r="D2367" t="str">
        <f t="shared" si="289"/>
        <v>Y</v>
      </c>
      <c r="E2367" t="s">
        <v>1168</v>
      </c>
      <c r="F2367" t="str">
        <f t="shared" si="290"/>
        <v>SPECIAL_x8_x9_20 _TWICE</v>
      </c>
      <c r="G2367">
        <f t="shared" si="291"/>
        <v>0</v>
      </c>
      <c r="H2367" t="s">
        <v>1108</v>
      </c>
      <c r="I2367">
        <f t="shared" si="292"/>
        <v>0</v>
      </c>
      <c r="J2367" t="s">
        <v>1074</v>
      </c>
      <c r="K2367" s="5">
        <v>20</v>
      </c>
      <c r="L2367" t="str">
        <f>Table_DataFromNL[[#This Row],[PROFILECODE]]&amp;"-"&amp;Table_DataFromNL[[#This Row],[RULENAME]]</f>
        <v>CP328-SPECIAL_x8_x9_20 _TWICE</v>
      </c>
      <c r="M2367" t="e">
        <f t="shared" si="293"/>
        <v>#N/A</v>
      </c>
      <c r="N2367" t="e">
        <f t="shared" si="294"/>
        <v>#N/A</v>
      </c>
    </row>
    <row r="2368" spans="1:14" hidden="1" x14ac:dyDescent="0.45">
      <c r="A2368" t="str">
        <f t="shared" si="295"/>
        <v>CP328-Sample Only</v>
      </c>
      <c r="B2368" t="s">
        <v>508</v>
      </c>
      <c r="C2368" t="str">
        <f t="shared" si="288"/>
        <v>Mobile Moffet</v>
      </c>
      <c r="D2368" t="str">
        <f t="shared" si="289"/>
        <v>Y</v>
      </c>
      <c r="E2368" t="s">
        <v>1168</v>
      </c>
      <c r="F2368" t="str">
        <f t="shared" si="290"/>
        <v>Sample Only</v>
      </c>
      <c r="G2368">
        <f t="shared" si="291"/>
        <v>0</v>
      </c>
      <c r="H2368" t="s">
        <v>1109</v>
      </c>
      <c r="I2368">
        <f t="shared" si="292"/>
        <v>0</v>
      </c>
      <c r="J2368" t="s">
        <v>1074</v>
      </c>
      <c r="K2368" s="5">
        <v>10</v>
      </c>
      <c r="L2368" t="str">
        <f>Table_DataFromNL[[#This Row],[PROFILECODE]]&amp;"-"&amp;Table_DataFromNL[[#This Row],[RULENAME]]</f>
        <v>CP328-Sample Only</v>
      </c>
      <c r="M2368" t="e">
        <f t="shared" si="293"/>
        <v>#N/A</v>
      </c>
      <c r="N2368" t="e">
        <f t="shared" si="294"/>
        <v>#N/A</v>
      </c>
    </row>
    <row r="2369" spans="1:14" hidden="1" x14ac:dyDescent="0.45">
      <c r="A2369" t="str">
        <f t="shared" si="295"/>
        <v>CP328-Unit Below 250 mL</v>
      </c>
      <c r="B2369" t="s">
        <v>508</v>
      </c>
      <c r="C2369" t="str">
        <f t="shared" si="288"/>
        <v>Mobile Moffet</v>
      </c>
      <c r="D2369" t="str">
        <f t="shared" si="289"/>
        <v>Y</v>
      </c>
      <c r="E2369" t="s">
        <v>1168</v>
      </c>
      <c r="F2369" t="str">
        <f t="shared" si="290"/>
        <v>Unit Below 250 mL</v>
      </c>
      <c r="G2369">
        <f t="shared" si="291"/>
        <v>0</v>
      </c>
      <c r="H2369" t="s">
        <v>1110</v>
      </c>
      <c r="I2369">
        <f t="shared" si="292"/>
        <v>0</v>
      </c>
      <c r="J2369" t="s">
        <v>1074</v>
      </c>
      <c r="K2369" s="5">
        <v>5</v>
      </c>
      <c r="L2369" t="str">
        <f>Table_DataFromNL[[#This Row],[PROFILECODE]]&amp;"-"&amp;Table_DataFromNL[[#This Row],[RULENAME]]</f>
        <v>CP328-Unit Below 250 mL</v>
      </c>
      <c r="M2369" t="e">
        <f t="shared" si="293"/>
        <v>#N/A</v>
      </c>
      <c r="N2369" t="e">
        <f t="shared" si="294"/>
        <v>#N/A</v>
      </c>
    </row>
    <row r="2370" spans="1:14" hidden="1" x14ac:dyDescent="0.45">
      <c r="A2370" t="str">
        <f t="shared" si="295"/>
        <v>CP328-Unit above 250 mL/underdraw</v>
      </c>
      <c r="B2370" t="s">
        <v>508</v>
      </c>
      <c r="C2370" t="str">
        <f t="shared" ref="C2370:C2433" si="296">VLOOKUP(B2370,CenterLU,2,FALSE)</f>
        <v>Mobile Moffet</v>
      </c>
      <c r="D2370" t="str">
        <f t="shared" ref="D2370:D2433" si="297">VLOOKUP(B2370,CenterLU,3,FALSE)</f>
        <v>Y</v>
      </c>
      <c r="E2370" t="s">
        <v>1168</v>
      </c>
      <c r="F2370" t="str">
        <f t="shared" ref="F2370:F2433" si="298">IF(VLOOKUP(H2370,RULENAMELU,3,FALSE)=0,H2370,VLOOKUP(H2370,RULENAMELU,3,FALSE))</f>
        <v>Unit above 250 mL/underdraw</v>
      </c>
      <c r="G2370">
        <f t="shared" ref="G2370:G2433" si="299">VLOOKUP(H2370,RULENAMELU,4,FALSE)</f>
        <v>0</v>
      </c>
      <c r="H2370" t="s">
        <v>1111</v>
      </c>
      <c r="I2370">
        <f t="shared" ref="I2370:I2433" si="300">VLOOKUP(H2370,RULENAMELU,5,FALSE)</f>
        <v>0</v>
      </c>
      <c r="J2370" t="s">
        <v>1074</v>
      </c>
      <c r="K2370" s="5">
        <v>10</v>
      </c>
      <c r="L2370" t="str">
        <f>Table_DataFromNL[[#This Row],[PROFILECODE]]&amp;"-"&amp;Table_DataFromNL[[#This Row],[RULENAME]]</f>
        <v>CP328-Unit above 250 mL/underdraw</v>
      </c>
      <c r="M2370" t="e">
        <f t="shared" ref="M2370:M2433" si="301">IFERROR(VLOOKUP(A2370,PaychangesLU,1,FALSE),VLOOKUP(A2370,SpecialtyCheckLU,1,FALSE))</f>
        <v>#N/A</v>
      </c>
      <c r="N2370" t="e">
        <f t="shared" ref="N2370:N2433" si="302">VLOOKUP(A2370,SpecialtyCheckLU,1,FALSE)</f>
        <v>#N/A</v>
      </c>
    </row>
    <row r="2371" spans="1:14" hidden="1" x14ac:dyDescent="0.45">
      <c r="A2371" t="str">
        <f t="shared" ref="A2371:A2434" si="303">B2371&amp;"-"&amp;F2371</f>
        <v>CP328-Vaccinia Immunization</v>
      </c>
      <c r="B2371" t="s">
        <v>508</v>
      </c>
      <c r="C2371" t="str">
        <f t="shared" si="296"/>
        <v>Mobile Moffet</v>
      </c>
      <c r="D2371" t="str">
        <f t="shared" si="297"/>
        <v>Y</v>
      </c>
      <c r="E2371" t="s">
        <v>1168</v>
      </c>
      <c r="F2371" t="str">
        <f t="shared" si="298"/>
        <v>Vaccinia Immunization</v>
      </c>
      <c r="G2371">
        <f t="shared" si="299"/>
        <v>0</v>
      </c>
      <c r="H2371" t="s">
        <v>1136</v>
      </c>
      <c r="I2371">
        <f t="shared" si="300"/>
        <v>0</v>
      </c>
      <c r="J2371" t="s">
        <v>1074</v>
      </c>
      <c r="K2371" s="5">
        <v>100</v>
      </c>
      <c r="L2371" t="str">
        <f>Table_DataFromNL[[#This Row],[PROFILECODE]]&amp;"-"&amp;Table_DataFromNL[[#This Row],[RULENAME]]</f>
        <v>CP328-Vaccinia Immunization</v>
      </c>
      <c r="M2371" t="e">
        <f t="shared" si="301"/>
        <v>#N/A</v>
      </c>
      <c r="N2371" t="e">
        <f t="shared" si="302"/>
        <v>#N/A</v>
      </c>
    </row>
    <row r="2372" spans="1:14" hidden="1" x14ac:dyDescent="0.45">
      <c r="A2372" t="str">
        <f t="shared" si="303"/>
        <v>CP328-RETURN - Buddy referral  -BONUS</v>
      </c>
      <c r="B2372" t="s">
        <v>508</v>
      </c>
      <c r="C2372" t="str">
        <f t="shared" si="296"/>
        <v>Mobile Moffet</v>
      </c>
      <c r="D2372" t="str">
        <f t="shared" si="297"/>
        <v>Y</v>
      </c>
      <c r="E2372" t="s">
        <v>1168</v>
      </c>
      <c r="F2372" t="str">
        <f t="shared" si="298"/>
        <v>RETURN - Buddy referral  -BONUS</v>
      </c>
      <c r="G2372" t="str">
        <f t="shared" si="299"/>
        <v>Marketing</v>
      </c>
      <c r="H2372" t="s">
        <v>73</v>
      </c>
      <c r="I2372">
        <f t="shared" si="300"/>
        <v>50</v>
      </c>
      <c r="J2372" t="s">
        <v>1112</v>
      </c>
      <c r="K2372" s="5">
        <v>50</v>
      </c>
      <c r="L2372" t="str">
        <f>Table_DataFromNL[[#This Row],[PROFILECODE]]&amp;"-"&amp;Table_DataFromNL[[#This Row],[RULENAME]]</f>
        <v>CP328-Referral</v>
      </c>
      <c r="M2372" t="str">
        <f t="shared" si="301"/>
        <v>CP328-RETURN - Buddy referral  -BONUS</v>
      </c>
      <c r="N2372" t="e">
        <f t="shared" si="302"/>
        <v>#N/A</v>
      </c>
    </row>
    <row r="2373" spans="1:14" hidden="1" x14ac:dyDescent="0.45">
      <c r="A2373" t="str">
        <f t="shared" si="303"/>
        <v>CP328-P Anti-D Pre-Existing Standard</v>
      </c>
      <c r="B2373" t="s">
        <v>508</v>
      </c>
      <c r="C2373" t="str">
        <f t="shared" si="296"/>
        <v>Mobile Moffet</v>
      </c>
      <c r="D2373" t="str">
        <f t="shared" si="297"/>
        <v>Y</v>
      </c>
      <c r="E2373" t="s">
        <v>1168</v>
      </c>
      <c r="F2373" t="str">
        <f t="shared" si="298"/>
        <v>P Anti-D Pre-Existing Standard</v>
      </c>
      <c r="G2373" t="str">
        <f t="shared" si="299"/>
        <v>Specialty</v>
      </c>
      <c r="H2373" t="s">
        <v>946</v>
      </c>
      <c r="I2373" t="str">
        <f t="shared" si="300"/>
        <v>RETURN - 1st don of the week -STD</v>
      </c>
      <c r="J2373" t="s">
        <v>1113</v>
      </c>
      <c r="K2373" s="5">
        <v>60</v>
      </c>
      <c r="L2373" t="str">
        <f>Table_DataFromNL[[#This Row],[PROFILECODE]]&amp;"-"&amp;Table_DataFromNL[[#This Row],[RULENAME]]</f>
        <v>CP328-P Anti-D Pre-Existing Standard</v>
      </c>
      <c r="M2373" t="str">
        <f t="shared" si="301"/>
        <v>CP328-P Anti-D Pre-Existing Standard</v>
      </c>
      <c r="N2373" t="str">
        <f t="shared" si="302"/>
        <v>CP328-P Anti-D Pre-Existing Standard</v>
      </c>
    </row>
    <row r="2374" spans="1:14" hidden="1" x14ac:dyDescent="0.45">
      <c r="A2374" t="str">
        <f t="shared" si="303"/>
        <v>CP328-P Anti-D Standard</v>
      </c>
      <c r="B2374" t="s">
        <v>508</v>
      </c>
      <c r="C2374" t="str">
        <f t="shared" si="296"/>
        <v>Mobile Moffet</v>
      </c>
      <c r="D2374" t="str">
        <f t="shared" si="297"/>
        <v>Y</v>
      </c>
      <c r="E2374" t="s">
        <v>1168</v>
      </c>
      <c r="F2374" t="str">
        <f t="shared" si="298"/>
        <v>P Anti-D Standard</v>
      </c>
      <c r="G2374" t="str">
        <f t="shared" si="299"/>
        <v>Specialty</v>
      </c>
      <c r="H2374" t="s">
        <v>947</v>
      </c>
      <c r="I2374" t="str">
        <f t="shared" si="300"/>
        <v>RETURN - 1st don of the week -STD</v>
      </c>
      <c r="J2374" t="s">
        <v>1113</v>
      </c>
      <c r="K2374" s="5">
        <v>60</v>
      </c>
      <c r="L2374" t="str">
        <f>Table_DataFromNL[[#This Row],[PROFILECODE]]&amp;"-"&amp;Table_DataFromNL[[#This Row],[RULENAME]]</f>
        <v>CP328-P Anti-D Standard</v>
      </c>
      <c r="M2374" t="e">
        <f t="shared" si="301"/>
        <v>#N/A</v>
      </c>
      <c r="N2374" t="e">
        <f t="shared" si="302"/>
        <v>#N/A</v>
      </c>
    </row>
    <row r="2375" spans="1:14" hidden="1" x14ac:dyDescent="0.45">
      <c r="A2375" t="str">
        <f t="shared" si="303"/>
        <v>CP328-P CMV Standard</v>
      </c>
      <c r="B2375" t="s">
        <v>508</v>
      </c>
      <c r="C2375" t="str">
        <f t="shared" si="296"/>
        <v>Mobile Moffet</v>
      </c>
      <c r="D2375" t="str">
        <f t="shared" si="297"/>
        <v>Y</v>
      </c>
      <c r="E2375" t="s">
        <v>1168</v>
      </c>
      <c r="F2375" t="str">
        <f t="shared" si="298"/>
        <v>P CMV Standard</v>
      </c>
      <c r="G2375" t="str">
        <f t="shared" si="299"/>
        <v>Specialty</v>
      </c>
      <c r="H2375" t="s">
        <v>948</v>
      </c>
      <c r="I2375" t="str">
        <f t="shared" si="300"/>
        <v>RETURN - 1st don of the week -STD</v>
      </c>
      <c r="J2375" t="s">
        <v>1113</v>
      </c>
      <c r="K2375" s="5">
        <v>40</v>
      </c>
      <c r="L2375" t="str">
        <f>Table_DataFromNL[[#This Row],[PROFILECODE]]&amp;"-"&amp;Table_DataFromNL[[#This Row],[RULENAME]]</f>
        <v>CP328-P CMV Standard</v>
      </c>
      <c r="M2375" t="str">
        <f t="shared" si="301"/>
        <v>CP328-P CMV Standard</v>
      </c>
      <c r="N2375" t="str">
        <f t="shared" si="302"/>
        <v>CP328-P CMV Standard</v>
      </c>
    </row>
    <row r="2376" spans="1:14" hidden="1" x14ac:dyDescent="0.45">
      <c r="A2376" t="str">
        <f t="shared" si="303"/>
        <v>CP328-P HBS Pre-Existing Standard</v>
      </c>
      <c r="B2376" t="s">
        <v>508</v>
      </c>
      <c r="C2376" t="str">
        <f t="shared" si="296"/>
        <v>Mobile Moffet</v>
      </c>
      <c r="D2376" t="str">
        <f t="shared" si="297"/>
        <v>Y</v>
      </c>
      <c r="E2376" t="s">
        <v>1168</v>
      </c>
      <c r="F2376" t="str">
        <f t="shared" si="298"/>
        <v>P HBS Pre-Existing Standard</v>
      </c>
      <c r="G2376" t="str">
        <f t="shared" si="299"/>
        <v>Specialty</v>
      </c>
      <c r="H2376" t="s">
        <v>963</v>
      </c>
      <c r="I2376" t="str">
        <f t="shared" si="300"/>
        <v>RETURN - 1st don of the week -STD</v>
      </c>
      <c r="J2376" t="s">
        <v>1113</v>
      </c>
      <c r="K2376" s="5">
        <v>40</v>
      </c>
      <c r="L2376" t="str">
        <f>Table_DataFromNL[[#This Row],[PROFILECODE]]&amp;"-"&amp;Table_DataFromNL[[#This Row],[RULENAME]]</f>
        <v>CP328-P HBS Pre-Existing Standard</v>
      </c>
      <c r="M2376" t="str">
        <f t="shared" si="301"/>
        <v>CP328-P HBS Pre-Existing Standard</v>
      </c>
      <c r="N2376" t="str">
        <f t="shared" si="302"/>
        <v>CP328-P HBS Pre-Existing Standard</v>
      </c>
    </row>
    <row r="2377" spans="1:14" hidden="1" x14ac:dyDescent="0.45">
      <c r="A2377" t="str">
        <f t="shared" si="303"/>
        <v>CP328-P HBS Standard</v>
      </c>
      <c r="B2377" t="s">
        <v>508</v>
      </c>
      <c r="C2377" t="str">
        <f t="shared" si="296"/>
        <v>Mobile Moffet</v>
      </c>
      <c r="D2377" t="str">
        <f t="shared" si="297"/>
        <v>Y</v>
      </c>
      <c r="E2377" t="s">
        <v>1168</v>
      </c>
      <c r="F2377" t="str">
        <f t="shared" si="298"/>
        <v>P HBS Standard</v>
      </c>
      <c r="G2377" t="str">
        <f t="shared" si="299"/>
        <v>Specialty</v>
      </c>
      <c r="H2377" t="s">
        <v>964</v>
      </c>
      <c r="I2377" t="str">
        <f t="shared" si="300"/>
        <v>RETURN - 1st don of the week -STD</v>
      </c>
      <c r="J2377" t="s">
        <v>1113</v>
      </c>
      <c r="K2377" s="5">
        <v>40</v>
      </c>
      <c r="L2377" t="str">
        <f>Table_DataFromNL[[#This Row],[PROFILECODE]]&amp;"-"&amp;Table_DataFromNL[[#This Row],[RULENAME]]</f>
        <v>CP328-P HBS Standard</v>
      </c>
      <c r="M2377" t="str">
        <f t="shared" si="301"/>
        <v>CP328-P HBS Standard</v>
      </c>
      <c r="N2377" t="str">
        <f t="shared" si="302"/>
        <v>CP328-P HBS Standard</v>
      </c>
    </row>
    <row r="2378" spans="1:14" hidden="1" x14ac:dyDescent="0.45">
      <c r="A2378" t="str">
        <f t="shared" si="303"/>
        <v>CP328-RETURN - 1st don of the week -STD</v>
      </c>
      <c r="B2378" t="s">
        <v>508</v>
      </c>
      <c r="C2378" t="str">
        <f t="shared" si="296"/>
        <v>Mobile Moffet</v>
      </c>
      <c r="D2378" t="str">
        <f t="shared" si="297"/>
        <v>Y</v>
      </c>
      <c r="E2378" t="s">
        <v>1168</v>
      </c>
      <c r="F2378" t="str">
        <f t="shared" si="298"/>
        <v>RETURN - 1st don of the week -STD</v>
      </c>
      <c r="G2378" t="str">
        <f t="shared" si="299"/>
        <v>Marketing</v>
      </c>
      <c r="H2378" t="s">
        <v>1114</v>
      </c>
      <c r="I2378">
        <f t="shared" si="300"/>
        <v>0</v>
      </c>
      <c r="J2378" t="s">
        <v>1113</v>
      </c>
      <c r="K2378" s="5">
        <v>40</v>
      </c>
      <c r="L2378" t="str">
        <f>Table_DataFromNL[[#This Row],[PROFILECODE]]&amp;"-"&amp;Table_DataFromNL[[#This Row],[RULENAME]]</f>
        <v>CP328-P NSP NONEU Standard</v>
      </c>
      <c r="M2378" t="str">
        <f t="shared" si="301"/>
        <v>CP328-RETURN - 1st don of the week -STD</v>
      </c>
      <c r="N2378" t="e">
        <f t="shared" si="302"/>
        <v>#N/A</v>
      </c>
    </row>
    <row r="2379" spans="1:14" hidden="1" x14ac:dyDescent="0.45">
      <c r="A2379" t="str">
        <f t="shared" si="303"/>
        <v>CP328-RETURN - 1st don of the week -STD</v>
      </c>
      <c r="B2379" t="s">
        <v>508</v>
      </c>
      <c r="C2379" t="str">
        <f t="shared" si="296"/>
        <v>Mobile Moffet</v>
      </c>
      <c r="D2379" t="str">
        <f t="shared" si="297"/>
        <v>Y</v>
      </c>
      <c r="E2379" t="s">
        <v>1168</v>
      </c>
      <c r="F2379" t="str">
        <f t="shared" si="298"/>
        <v>RETURN - 1st don of the week -STD</v>
      </c>
      <c r="G2379" t="str">
        <f t="shared" si="299"/>
        <v>Marketing</v>
      </c>
      <c r="H2379" t="s">
        <v>1115</v>
      </c>
      <c r="I2379">
        <f t="shared" si="300"/>
        <v>23</v>
      </c>
      <c r="J2379" t="s">
        <v>1113</v>
      </c>
      <c r="K2379" s="5">
        <v>40</v>
      </c>
      <c r="L2379" t="str">
        <f>Table_DataFromNL[[#This Row],[PROFILECODE]]&amp;"-"&amp;Table_DataFromNL[[#This Row],[RULENAME]]</f>
        <v>CP328-P NSP NS Standard</v>
      </c>
      <c r="M2379" t="str">
        <f t="shared" si="301"/>
        <v>CP328-RETURN - 1st don of the week -STD</v>
      </c>
      <c r="N2379" t="e">
        <f t="shared" si="302"/>
        <v>#N/A</v>
      </c>
    </row>
    <row r="2380" spans="1:14" hidden="1" x14ac:dyDescent="0.45">
      <c r="A2380" t="str">
        <f t="shared" si="303"/>
        <v>CP328-P Normal Source PL Standard</v>
      </c>
      <c r="B2380" t="s">
        <v>508</v>
      </c>
      <c r="C2380" t="str">
        <f t="shared" si="296"/>
        <v>Mobile Moffet</v>
      </c>
      <c r="D2380" t="str">
        <f t="shared" si="297"/>
        <v>Y</v>
      </c>
      <c r="E2380" t="s">
        <v>1168</v>
      </c>
      <c r="F2380" t="str">
        <f t="shared" si="298"/>
        <v>P Normal Source PL Standard</v>
      </c>
      <c r="G2380" t="str">
        <f t="shared" si="299"/>
        <v>Marketing</v>
      </c>
      <c r="H2380" t="s">
        <v>1033</v>
      </c>
      <c r="I2380">
        <f t="shared" si="300"/>
        <v>0</v>
      </c>
      <c r="J2380" t="s">
        <v>1113</v>
      </c>
      <c r="K2380" s="5">
        <v>40</v>
      </c>
      <c r="L2380" t="str">
        <f>Table_DataFromNL[[#This Row],[PROFILECODE]]&amp;"-"&amp;Table_DataFromNL[[#This Row],[RULENAME]]</f>
        <v>CP328-P Normal Source PL Standard</v>
      </c>
      <c r="M2380" t="e">
        <f t="shared" si="301"/>
        <v>#N/A</v>
      </c>
      <c r="N2380" t="e">
        <f t="shared" si="302"/>
        <v>#N/A</v>
      </c>
    </row>
    <row r="2381" spans="1:14" hidden="1" x14ac:dyDescent="0.45">
      <c r="A2381" t="str">
        <f t="shared" si="303"/>
        <v>CP328-P RSV Pre-Existing Standard</v>
      </c>
      <c r="B2381" t="s">
        <v>508</v>
      </c>
      <c r="C2381" t="str">
        <f t="shared" si="296"/>
        <v>Mobile Moffet</v>
      </c>
      <c r="D2381" t="str">
        <f t="shared" si="297"/>
        <v>Y</v>
      </c>
      <c r="E2381" t="s">
        <v>1168</v>
      </c>
      <c r="F2381" t="str">
        <f t="shared" si="298"/>
        <v>P RSV Pre-Existing Standard</v>
      </c>
      <c r="G2381" t="str">
        <f t="shared" si="299"/>
        <v>Specialty</v>
      </c>
      <c r="H2381" t="s">
        <v>955</v>
      </c>
      <c r="I2381" t="str">
        <f t="shared" si="300"/>
        <v>RETURN - 1st don of the week -STD</v>
      </c>
      <c r="J2381" t="s">
        <v>1113</v>
      </c>
      <c r="K2381" s="5">
        <v>40</v>
      </c>
      <c r="L2381" t="str">
        <f>Table_DataFromNL[[#This Row],[PROFILECODE]]&amp;"-"&amp;Table_DataFromNL[[#This Row],[RULENAME]]</f>
        <v>CP328-P RSV Pre-Existing Standard</v>
      </c>
      <c r="M2381" t="str">
        <f t="shared" si="301"/>
        <v>CP328-P RSV Pre-Existing Standard</v>
      </c>
      <c r="N2381" t="str">
        <f t="shared" si="302"/>
        <v>CP328-P RSV Pre-Existing Standard</v>
      </c>
    </row>
    <row r="2382" spans="1:14" hidden="1" x14ac:dyDescent="0.45">
      <c r="A2382" t="str">
        <f t="shared" si="303"/>
        <v>CP328-P Rabies HT Standard</v>
      </c>
      <c r="B2382" t="s">
        <v>508</v>
      </c>
      <c r="C2382" t="str">
        <f t="shared" si="296"/>
        <v>Mobile Moffet</v>
      </c>
      <c r="D2382" t="str">
        <f t="shared" si="297"/>
        <v>Y</v>
      </c>
      <c r="E2382" t="s">
        <v>1168</v>
      </c>
      <c r="F2382" t="str">
        <f t="shared" si="298"/>
        <v>P Rabies HT Standard</v>
      </c>
      <c r="G2382" t="str">
        <f t="shared" si="299"/>
        <v>Specialty</v>
      </c>
      <c r="H2382" t="s">
        <v>975</v>
      </c>
      <c r="I2382" t="str">
        <f t="shared" si="300"/>
        <v>RETURN - 1st don of the week -STD</v>
      </c>
      <c r="J2382" t="s">
        <v>1113</v>
      </c>
      <c r="K2382" s="5">
        <v>40</v>
      </c>
      <c r="L2382" t="str">
        <f>Table_DataFromNL[[#This Row],[PROFILECODE]]&amp;"-"&amp;Table_DataFromNL[[#This Row],[RULENAME]]</f>
        <v>CP328-P Rabies HT Standard</v>
      </c>
      <c r="M2382" t="str">
        <f t="shared" si="301"/>
        <v>CP328-P Rabies HT Standard</v>
      </c>
      <c r="N2382" t="str">
        <f t="shared" si="302"/>
        <v>CP328-P Rabies HT Standard</v>
      </c>
    </row>
    <row r="2383" spans="1:14" hidden="1" x14ac:dyDescent="0.45">
      <c r="A2383" t="str">
        <f t="shared" si="303"/>
        <v>CP328-P Rabies Standard</v>
      </c>
      <c r="B2383" t="s">
        <v>508</v>
      </c>
      <c r="C2383" t="str">
        <f t="shared" si="296"/>
        <v>Mobile Moffet</v>
      </c>
      <c r="D2383" t="str">
        <f t="shared" si="297"/>
        <v>Y</v>
      </c>
      <c r="E2383" t="s">
        <v>1168</v>
      </c>
      <c r="F2383" t="str">
        <f t="shared" si="298"/>
        <v>P Rabies Standard</v>
      </c>
      <c r="G2383" t="str">
        <f t="shared" si="299"/>
        <v>Specialty</v>
      </c>
      <c r="H2383" t="s">
        <v>976</v>
      </c>
      <c r="I2383" t="str">
        <f t="shared" si="300"/>
        <v>RETURN - 1st don of the week -STD</v>
      </c>
      <c r="J2383" t="s">
        <v>1113</v>
      </c>
      <c r="K2383" s="5">
        <v>40</v>
      </c>
      <c r="L2383" t="str">
        <f>Table_DataFromNL[[#This Row],[PROFILECODE]]&amp;"-"&amp;Table_DataFromNL[[#This Row],[RULENAME]]</f>
        <v>CP328-P Rabies Standard</v>
      </c>
      <c r="M2383" t="str">
        <f t="shared" si="301"/>
        <v>CP328-P Rabies Standard</v>
      </c>
      <c r="N2383" t="str">
        <f t="shared" si="302"/>
        <v>CP328-P Rabies Standard</v>
      </c>
    </row>
    <row r="2384" spans="1:14" hidden="1" x14ac:dyDescent="0.45">
      <c r="A2384" t="str">
        <f t="shared" si="303"/>
        <v>CP328-P Tetanus Pre-Existing Standard</v>
      </c>
      <c r="B2384" t="s">
        <v>508</v>
      </c>
      <c r="C2384" t="str">
        <f t="shared" si="296"/>
        <v>Mobile Moffet</v>
      </c>
      <c r="D2384" t="str">
        <f t="shared" si="297"/>
        <v>Y</v>
      </c>
      <c r="E2384" t="s">
        <v>1168</v>
      </c>
      <c r="F2384" t="str">
        <f t="shared" si="298"/>
        <v>P Tetanus Pre-Existing Standard</v>
      </c>
      <c r="G2384" t="str">
        <f t="shared" si="299"/>
        <v>Specialty</v>
      </c>
      <c r="H2384" t="s">
        <v>969</v>
      </c>
      <c r="I2384" t="str">
        <f t="shared" si="300"/>
        <v>RETURN - 1st don of the week -STD</v>
      </c>
      <c r="J2384" t="s">
        <v>1113</v>
      </c>
      <c r="K2384" s="5">
        <v>40</v>
      </c>
      <c r="L2384" t="str">
        <f>Table_DataFromNL[[#This Row],[PROFILECODE]]&amp;"-"&amp;Table_DataFromNL[[#This Row],[RULENAME]]</f>
        <v>CP328-P Tetanus Pre-Existing Standard</v>
      </c>
      <c r="M2384" t="str">
        <f t="shared" si="301"/>
        <v>CP328-P Tetanus Pre-Existing Standard</v>
      </c>
      <c r="N2384" t="str">
        <f t="shared" si="302"/>
        <v>CP328-P Tetanus Pre-Existing Standard</v>
      </c>
    </row>
    <row r="2385" spans="1:14" hidden="1" x14ac:dyDescent="0.45">
      <c r="A2385" t="str">
        <f t="shared" si="303"/>
        <v>CP328-P Tetanus Standard</v>
      </c>
      <c r="B2385" t="s">
        <v>508</v>
      </c>
      <c r="C2385" t="str">
        <f t="shared" si="296"/>
        <v>Mobile Moffet</v>
      </c>
      <c r="D2385" t="str">
        <f t="shared" si="297"/>
        <v>Y</v>
      </c>
      <c r="E2385" t="s">
        <v>1168</v>
      </c>
      <c r="F2385" t="str">
        <f t="shared" si="298"/>
        <v>P Tetanus Standard</v>
      </c>
      <c r="G2385" t="str">
        <f t="shared" si="299"/>
        <v>Specialty</v>
      </c>
      <c r="H2385" t="s">
        <v>970</v>
      </c>
      <c r="I2385" t="str">
        <f t="shared" si="300"/>
        <v>RETURN - 1st don of the week -STD</v>
      </c>
      <c r="J2385" t="s">
        <v>1113</v>
      </c>
      <c r="K2385" s="5">
        <v>40</v>
      </c>
      <c r="L2385" t="str">
        <f>Table_DataFromNL[[#This Row],[PROFILECODE]]&amp;"-"&amp;Table_DataFromNL[[#This Row],[RULENAME]]</f>
        <v>CP328-P Tetanus Standard</v>
      </c>
      <c r="M2385" t="str">
        <f t="shared" si="301"/>
        <v>CP328-P Tetanus Standard</v>
      </c>
      <c r="N2385" t="str">
        <f t="shared" si="302"/>
        <v>CP328-P Tetanus Standard</v>
      </c>
    </row>
    <row r="2386" spans="1:14" hidden="1" x14ac:dyDescent="0.45">
      <c r="A2386" t="str">
        <f t="shared" si="303"/>
        <v>CP328-P Tetanus Tox Standard</v>
      </c>
      <c r="B2386" t="s">
        <v>508</v>
      </c>
      <c r="C2386" t="str">
        <f t="shared" si="296"/>
        <v>Mobile Moffet</v>
      </c>
      <c r="D2386" t="str">
        <f t="shared" si="297"/>
        <v>Y</v>
      </c>
      <c r="E2386" t="s">
        <v>1168</v>
      </c>
      <c r="F2386" t="str">
        <f t="shared" si="298"/>
        <v>P Tetanus Tox Standard</v>
      </c>
      <c r="G2386" t="str">
        <f t="shared" si="299"/>
        <v>Specialty</v>
      </c>
      <c r="H2386" t="s">
        <v>1000</v>
      </c>
      <c r="I2386" t="str">
        <f t="shared" si="300"/>
        <v>RETURN - 1st don of the week -STD</v>
      </c>
      <c r="J2386" t="s">
        <v>1113</v>
      </c>
      <c r="K2386" s="5">
        <v>40</v>
      </c>
      <c r="L2386" t="str">
        <f>Table_DataFromNL[[#This Row],[PROFILECODE]]&amp;"-"&amp;Table_DataFromNL[[#This Row],[RULENAME]]</f>
        <v>CP328-P Tetanus Tox Standard</v>
      </c>
      <c r="M2386" t="str">
        <f t="shared" si="301"/>
        <v>CP328-P Tetanus Tox Standard</v>
      </c>
      <c r="N2386" t="str">
        <f t="shared" si="302"/>
        <v>CP328-P Tetanus Tox Standard</v>
      </c>
    </row>
    <row r="2387" spans="1:14" hidden="1" x14ac:dyDescent="0.45">
      <c r="A2387" t="str">
        <f t="shared" si="303"/>
        <v>CP328-P VIP A Standard</v>
      </c>
      <c r="B2387" t="s">
        <v>508</v>
      </c>
      <c r="C2387" t="str">
        <f t="shared" si="296"/>
        <v>Mobile Moffet</v>
      </c>
      <c r="D2387" t="str">
        <f t="shared" si="297"/>
        <v>Y</v>
      </c>
      <c r="E2387" t="s">
        <v>1168</v>
      </c>
      <c r="F2387" t="str">
        <f t="shared" si="298"/>
        <v>P VIP A Standard</v>
      </c>
      <c r="G2387" t="str">
        <f t="shared" si="299"/>
        <v>Specialty</v>
      </c>
      <c r="H2387" t="s">
        <v>1011</v>
      </c>
      <c r="I2387" t="str">
        <f t="shared" si="300"/>
        <v>RETURN - 1st don of the week -STD</v>
      </c>
      <c r="J2387" t="s">
        <v>1113</v>
      </c>
      <c r="K2387" s="5">
        <v>40</v>
      </c>
      <c r="L2387" t="str">
        <f>Table_DataFromNL[[#This Row],[PROFILECODE]]&amp;"-"&amp;Table_DataFromNL[[#This Row],[RULENAME]]</f>
        <v>CP328-P VIP A Standard</v>
      </c>
      <c r="M2387" t="str">
        <f t="shared" si="301"/>
        <v>CP328-P VIP A Standard</v>
      </c>
      <c r="N2387" t="str">
        <f t="shared" si="302"/>
        <v>CP328-P VIP A Standard</v>
      </c>
    </row>
    <row r="2388" spans="1:14" hidden="1" x14ac:dyDescent="0.45">
      <c r="A2388" t="str">
        <f t="shared" si="303"/>
        <v>CP328-P Vaccinia Standard</v>
      </c>
      <c r="B2388" t="s">
        <v>508</v>
      </c>
      <c r="C2388" t="str">
        <f t="shared" si="296"/>
        <v>Mobile Moffet</v>
      </c>
      <c r="D2388" t="str">
        <f t="shared" si="297"/>
        <v>Y</v>
      </c>
      <c r="E2388" t="s">
        <v>1168</v>
      </c>
      <c r="F2388" t="str">
        <f t="shared" si="298"/>
        <v>P Vaccinia Standard</v>
      </c>
      <c r="G2388" t="str">
        <f t="shared" si="299"/>
        <v>Specialty</v>
      </c>
      <c r="H2388" t="s">
        <v>956</v>
      </c>
      <c r="I2388">
        <f t="shared" si="300"/>
        <v>0</v>
      </c>
      <c r="J2388" t="s">
        <v>1113</v>
      </c>
      <c r="K2388" s="5">
        <v>100</v>
      </c>
      <c r="L2388" t="str">
        <f>Table_DataFromNL[[#This Row],[PROFILECODE]]&amp;"-"&amp;Table_DataFromNL[[#This Row],[RULENAME]]</f>
        <v>CP328-P Vaccinia Standard</v>
      </c>
      <c r="M2388" t="str">
        <f t="shared" si="301"/>
        <v>CP328-P Vaccinia Standard</v>
      </c>
      <c r="N2388" t="str">
        <f t="shared" si="302"/>
        <v>CP328-P Vaccinia Standard</v>
      </c>
    </row>
    <row r="2389" spans="1:14" hidden="1" x14ac:dyDescent="0.45">
      <c r="A2389" t="str">
        <f t="shared" si="303"/>
        <v>CP523-1st Responder-Medical</v>
      </c>
      <c r="B2389" t="s">
        <v>137</v>
      </c>
      <c r="C2389" t="str">
        <f t="shared" si="296"/>
        <v>Pharr</v>
      </c>
      <c r="D2389" t="str">
        <f t="shared" si="297"/>
        <v>Y</v>
      </c>
      <c r="E2389" t="s">
        <v>1169</v>
      </c>
      <c r="F2389" t="str">
        <f t="shared" si="298"/>
        <v>1st Responder-Medical</v>
      </c>
      <c r="G2389">
        <f t="shared" si="299"/>
        <v>0</v>
      </c>
      <c r="H2389" t="s">
        <v>1053</v>
      </c>
      <c r="I2389">
        <f t="shared" si="300"/>
        <v>0</v>
      </c>
      <c r="J2389" t="s">
        <v>1054</v>
      </c>
      <c r="K2389" s="5">
        <v>5</v>
      </c>
      <c r="L2389" t="str">
        <f>Table_DataFromNL[[#This Row],[PROFILECODE]]&amp;"-"&amp;Table_DataFromNL[[#This Row],[RULENAME]]</f>
        <v>CP523-1st Responder-Medical</v>
      </c>
      <c r="M2389" t="e">
        <f t="shared" si="301"/>
        <v>#N/A</v>
      </c>
      <c r="N2389" t="e">
        <f t="shared" si="302"/>
        <v>#N/A</v>
      </c>
    </row>
    <row r="2390" spans="1:14" hidden="1" x14ac:dyDescent="0.45">
      <c r="A2390" t="str">
        <f t="shared" si="303"/>
        <v>CP523-2X Week P HBS Pre-Existing</v>
      </c>
      <c r="B2390" t="s">
        <v>137</v>
      </c>
      <c r="C2390" t="str">
        <f t="shared" si="296"/>
        <v>Pharr</v>
      </c>
      <c r="D2390" t="str">
        <f t="shared" si="297"/>
        <v>Y</v>
      </c>
      <c r="E2390" t="s">
        <v>1169</v>
      </c>
      <c r="F2390" t="str">
        <f t="shared" si="298"/>
        <v>2X Week P HBS Pre-Existing</v>
      </c>
      <c r="G2390" t="str">
        <f t="shared" si="299"/>
        <v>Specialty</v>
      </c>
      <c r="H2390" t="s">
        <v>962</v>
      </c>
      <c r="I2390" t="str">
        <f t="shared" si="300"/>
        <v>RETURN - 2nd don of the week -BONUS</v>
      </c>
      <c r="J2390" t="s">
        <v>1054</v>
      </c>
      <c r="K2390" s="5">
        <v>20</v>
      </c>
      <c r="L2390" t="str">
        <f>Table_DataFromNL[[#This Row],[PROFILECODE]]&amp;"-"&amp;Table_DataFromNL[[#This Row],[RULENAME]]</f>
        <v>CP523-2X Week P HBS Pre-Existing</v>
      </c>
      <c r="M2390" t="str">
        <f t="shared" si="301"/>
        <v>CP523-2X Week P HBS Pre-Existing</v>
      </c>
      <c r="N2390" t="str">
        <f t="shared" si="302"/>
        <v>CP523-2X Week P HBS Pre-Existing</v>
      </c>
    </row>
    <row r="2391" spans="1:14" hidden="1" x14ac:dyDescent="0.45">
      <c r="A2391" t="str">
        <f t="shared" si="303"/>
        <v>CP523-2X Week P HBS TWINRX</v>
      </c>
      <c r="B2391" t="s">
        <v>137</v>
      </c>
      <c r="C2391" t="str">
        <f t="shared" si="296"/>
        <v>Pharr</v>
      </c>
      <c r="D2391" t="str">
        <f t="shared" si="297"/>
        <v>Y</v>
      </c>
      <c r="E2391" t="s">
        <v>1169</v>
      </c>
      <c r="F2391" t="str">
        <f t="shared" si="298"/>
        <v>2X Week P HBS TWINRX</v>
      </c>
      <c r="G2391" t="str">
        <f t="shared" si="299"/>
        <v>Specialty</v>
      </c>
      <c r="H2391" t="s">
        <v>983</v>
      </c>
      <c r="I2391" t="str">
        <f t="shared" si="300"/>
        <v>RETURN - 2nd don of the week -BONUS</v>
      </c>
      <c r="J2391" t="s">
        <v>1054</v>
      </c>
      <c r="K2391" s="5">
        <v>20</v>
      </c>
      <c r="L2391" t="str">
        <f>Table_DataFromNL[[#This Row],[PROFILECODE]]&amp;"-"&amp;Table_DataFromNL[[#This Row],[RULENAME]]</f>
        <v>CP523-2X Week P HBS TWINRX</v>
      </c>
      <c r="M2391" t="str">
        <f t="shared" si="301"/>
        <v>CP523-2X Week P HBS TWINRX</v>
      </c>
      <c r="N2391" t="str">
        <f t="shared" si="302"/>
        <v>CP523-2X Week P HBS TWINRX</v>
      </c>
    </row>
    <row r="2392" spans="1:14" hidden="1" x14ac:dyDescent="0.45">
      <c r="A2392" t="str">
        <f t="shared" si="303"/>
        <v>CP523-2X Week P NORM KIG10-1</v>
      </c>
      <c r="B2392" t="s">
        <v>137</v>
      </c>
      <c r="C2392" t="str">
        <f t="shared" si="296"/>
        <v>Pharr</v>
      </c>
      <c r="D2392" t="str">
        <f t="shared" si="297"/>
        <v>Y</v>
      </c>
      <c r="E2392" t="s">
        <v>1169</v>
      </c>
      <c r="F2392" t="str">
        <f t="shared" si="298"/>
        <v>2X Week P NORM KIG10-1</v>
      </c>
      <c r="G2392" t="str">
        <f t="shared" si="299"/>
        <v>Specialty</v>
      </c>
      <c r="H2392" t="s">
        <v>1005</v>
      </c>
      <c r="I2392" t="str">
        <f t="shared" si="300"/>
        <v>RETURN - 2nd don of the week -BONUS</v>
      </c>
      <c r="J2392" t="s">
        <v>1054</v>
      </c>
      <c r="K2392" s="5">
        <v>10</v>
      </c>
      <c r="L2392" t="str">
        <f>Table_DataFromNL[[#This Row],[PROFILECODE]]&amp;"-"&amp;Table_DataFromNL[[#This Row],[RULENAME]]</f>
        <v>CP523-2X Week P NORM KIG10-1</v>
      </c>
      <c r="M2392" t="str">
        <f t="shared" si="301"/>
        <v>CP523-2X Week P NORM KIG10-1</v>
      </c>
      <c r="N2392" t="str">
        <f t="shared" si="302"/>
        <v>CP523-2X Week P NORM KIG10-1</v>
      </c>
    </row>
    <row r="2393" spans="1:14" hidden="1" x14ac:dyDescent="0.45">
      <c r="A2393" t="str">
        <f t="shared" si="303"/>
        <v>CP523-2X Week P NORM KIG10_0</v>
      </c>
      <c r="B2393" t="s">
        <v>137</v>
      </c>
      <c r="C2393" t="str">
        <f t="shared" si="296"/>
        <v>Pharr</v>
      </c>
      <c r="D2393" t="str">
        <f t="shared" si="297"/>
        <v>Y</v>
      </c>
      <c r="E2393" t="s">
        <v>1169</v>
      </c>
      <c r="F2393" t="str">
        <f t="shared" si="298"/>
        <v>2X Week P NORM KIG10_0</v>
      </c>
      <c r="G2393" t="str">
        <f t="shared" si="299"/>
        <v>Specialty</v>
      </c>
      <c r="H2393" t="s">
        <v>1001</v>
      </c>
      <c r="I2393" t="str">
        <f t="shared" si="300"/>
        <v>RETURN - 2nd don of the week -BONUS</v>
      </c>
      <c r="J2393" t="s">
        <v>1054</v>
      </c>
      <c r="K2393" s="5">
        <v>20</v>
      </c>
      <c r="L2393" t="str">
        <f>Table_DataFromNL[[#This Row],[PROFILECODE]]&amp;"-"&amp;Table_DataFromNL[[#This Row],[RULENAME]]</f>
        <v>CP523-2X Week P NORM KIG10_0</v>
      </c>
      <c r="M2393" t="str">
        <f t="shared" si="301"/>
        <v>CP523-2X Week P NORM KIG10_0</v>
      </c>
      <c r="N2393" t="str">
        <f t="shared" si="302"/>
        <v>CP523-2X Week P NORM KIG10_0</v>
      </c>
    </row>
    <row r="2394" spans="1:14" hidden="1" x14ac:dyDescent="0.45">
      <c r="A2394" t="str">
        <f t="shared" si="303"/>
        <v>CP523-2X Week P NORM KIG10_2</v>
      </c>
      <c r="B2394" t="s">
        <v>137</v>
      </c>
      <c r="C2394" t="str">
        <f t="shared" si="296"/>
        <v>Pharr</v>
      </c>
      <c r="D2394" t="str">
        <f t="shared" si="297"/>
        <v>Y</v>
      </c>
      <c r="E2394" t="s">
        <v>1169</v>
      </c>
      <c r="F2394" t="str">
        <f t="shared" si="298"/>
        <v>2X Week P NORM KIG10_2</v>
      </c>
      <c r="G2394" t="str">
        <f t="shared" si="299"/>
        <v>Specialty</v>
      </c>
      <c r="H2394" t="s">
        <v>1002</v>
      </c>
      <c r="I2394" t="str">
        <f t="shared" si="300"/>
        <v>RETURN - 2nd don of the week -BONUS</v>
      </c>
      <c r="J2394" t="s">
        <v>1054</v>
      </c>
      <c r="K2394" s="5">
        <v>10</v>
      </c>
      <c r="L2394" t="str">
        <f>Table_DataFromNL[[#This Row],[PROFILECODE]]&amp;"-"&amp;Table_DataFromNL[[#This Row],[RULENAME]]</f>
        <v>CP523-2X Week P NORM KIG10_2</v>
      </c>
      <c r="M2394" t="str">
        <f t="shared" si="301"/>
        <v>CP523-2X Week P NORM KIG10_2</v>
      </c>
      <c r="N2394" t="str">
        <f t="shared" si="302"/>
        <v>CP523-2X Week P NORM KIG10_2</v>
      </c>
    </row>
    <row r="2395" spans="1:14" hidden="1" x14ac:dyDescent="0.45">
      <c r="A2395" t="str">
        <f t="shared" si="303"/>
        <v>CP523-2X Week P NORM KIG10_3</v>
      </c>
      <c r="B2395" t="s">
        <v>137</v>
      </c>
      <c r="C2395" t="str">
        <f t="shared" si="296"/>
        <v>Pharr</v>
      </c>
      <c r="D2395" t="str">
        <f t="shared" si="297"/>
        <v>Y</v>
      </c>
      <c r="E2395" t="s">
        <v>1169</v>
      </c>
      <c r="F2395" t="str">
        <f t="shared" si="298"/>
        <v>2X Week P NORM KIG10_3</v>
      </c>
      <c r="G2395" t="str">
        <f t="shared" si="299"/>
        <v>Specialty</v>
      </c>
      <c r="H2395" t="s">
        <v>1003</v>
      </c>
      <c r="I2395" t="str">
        <f t="shared" si="300"/>
        <v>RETURN - 2nd don of the week -BONUS</v>
      </c>
      <c r="J2395" t="s">
        <v>1054</v>
      </c>
      <c r="K2395" s="5">
        <v>10</v>
      </c>
      <c r="L2395" t="str">
        <f>Table_DataFromNL[[#This Row],[PROFILECODE]]&amp;"-"&amp;Table_DataFromNL[[#This Row],[RULENAME]]</f>
        <v>CP523-2X Week P NORM KIG10_3</v>
      </c>
      <c r="M2395" t="str">
        <f t="shared" si="301"/>
        <v>CP523-2X Week P NORM KIG10_3</v>
      </c>
      <c r="N2395" t="str">
        <f t="shared" si="302"/>
        <v>CP523-2X Week P NORM KIG10_3</v>
      </c>
    </row>
    <row r="2396" spans="1:14" hidden="1" x14ac:dyDescent="0.45">
      <c r="A2396" t="str">
        <f t="shared" si="303"/>
        <v>CP523-2X Week P NORM KIG10_4</v>
      </c>
      <c r="B2396" t="s">
        <v>137</v>
      </c>
      <c r="C2396" t="str">
        <f t="shared" si="296"/>
        <v>Pharr</v>
      </c>
      <c r="D2396" t="str">
        <f t="shared" si="297"/>
        <v>Y</v>
      </c>
      <c r="E2396" t="s">
        <v>1169</v>
      </c>
      <c r="F2396" t="str">
        <f t="shared" si="298"/>
        <v>2X Week P NORM KIG10_4</v>
      </c>
      <c r="G2396" t="str">
        <f t="shared" si="299"/>
        <v>Specialty</v>
      </c>
      <c r="H2396" t="s">
        <v>1004</v>
      </c>
      <c r="I2396" t="str">
        <f t="shared" si="300"/>
        <v>RETURN - 2nd don of the week -BONUS</v>
      </c>
      <c r="J2396" t="s">
        <v>1054</v>
      </c>
      <c r="K2396" s="5">
        <v>10</v>
      </c>
      <c r="L2396" t="str">
        <f>Table_DataFromNL[[#This Row],[PROFILECODE]]&amp;"-"&amp;Table_DataFromNL[[#This Row],[RULENAME]]</f>
        <v>CP523-2X Week P NORM KIG10_4</v>
      </c>
      <c r="M2396" t="str">
        <f t="shared" si="301"/>
        <v>CP523-2X Week P NORM KIG10_4</v>
      </c>
      <c r="N2396" t="str">
        <f t="shared" si="302"/>
        <v>CP523-2X Week P NORM KIG10_4</v>
      </c>
    </row>
    <row r="2397" spans="1:14" hidden="1" x14ac:dyDescent="0.45">
      <c r="A2397" t="str">
        <f t="shared" si="303"/>
        <v>CP523-RETURN - 2nd don of the week -BONUS</v>
      </c>
      <c r="B2397" t="s">
        <v>137</v>
      </c>
      <c r="C2397" t="str">
        <f t="shared" si="296"/>
        <v>Pharr</v>
      </c>
      <c r="D2397" t="str">
        <f t="shared" si="297"/>
        <v>Y</v>
      </c>
      <c r="E2397" t="s">
        <v>1169</v>
      </c>
      <c r="F2397" t="str">
        <f t="shared" si="298"/>
        <v>RETURN - 2nd don of the week -BONUS</v>
      </c>
      <c r="G2397" t="str">
        <f t="shared" si="299"/>
        <v>Marketing</v>
      </c>
      <c r="H2397" t="s">
        <v>1055</v>
      </c>
      <c r="I2397">
        <f t="shared" si="300"/>
        <v>26</v>
      </c>
      <c r="J2397" t="s">
        <v>1054</v>
      </c>
      <c r="K2397" s="5">
        <v>10</v>
      </c>
      <c r="L2397" t="str">
        <f>Table_DataFromNL[[#This Row],[PROFILECODE]]&amp;"-"&amp;Table_DataFromNL[[#This Row],[RULENAME]]</f>
        <v>CP523-2X Week P NSP NS</v>
      </c>
      <c r="M2397" t="str">
        <f t="shared" si="301"/>
        <v>CP523-RETURN - 2nd don of the week -BONUS</v>
      </c>
      <c r="N2397" t="e">
        <f t="shared" si="302"/>
        <v>#N/A</v>
      </c>
    </row>
    <row r="2398" spans="1:14" hidden="1" x14ac:dyDescent="0.45">
      <c r="A2398" t="str">
        <f t="shared" si="303"/>
        <v>CP523-RETURN - 2nd don of the week -BONUS</v>
      </c>
      <c r="B2398" t="s">
        <v>137</v>
      </c>
      <c r="C2398" t="str">
        <f t="shared" si="296"/>
        <v>Pharr</v>
      </c>
      <c r="D2398" t="str">
        <f t="shared" si="297"/>
        <v>Y</v>
      </c>
      <c r="E2398" t="s">
        <v>1169</v>
      </c>
      <c r="F2398" t="str">
        <f t="shared" si="298"/>
        <v>RETURN - 2nd don of the week -BONUS</v>
      </c>
      <c r="G2398" t="str">
        <f t="shared" si="299"/>
        <v>Marketing</v>
      </c>
      <c r="H2398" t="s">
        <v>1056</v>
      </c>
      <c r="I2398" t="str">
        <f t="shared" si="300"/>
        <v>RETURN - 2nd don of the week -BONUS</v>
      </c>
      <c r="J2398" t="s">
        <v>1054</v>
      </c>
      <c r="K2398" s="5">
        <v>10</v>
      </c>
      <c r="L2398" t="str">
        <f>Table_DataFromNL[[#This Row],[PROFILECODE]]&amp;"-"&amp;Table_DataFromNL[[#This Row],[RULENAME]]</f>
        <v>CP523-2X Week P NSP Non EU</v>
      </c>
      <c r="M2398" t="str">
        <f t="shared" si="301"/>
        <v>CP523-RETURN - 2nd don of the week -BONUS</v>
      </c>
      <c r="N2398" t="e">
        <f t="shared" si="302"/>
        <v>#N/A</v>
      </c>
    </row>
    <row r="2399" spans="1:14" hidden="1" x14ac:dyDescent="0.45">
      <c r="A2399" t="str">
        <f t="shared" si="303"/>
        <v>CP523-2X Week P Normal Source PL</v>
      </c>
      <c r="B2399" t="s">
        <v>137</v>
      </c>
      <c r="C2399" t="str">
        <f t="shared" si="296"/>
        <v>Pharr</v>
      </c>
      <c r="D2399" t="str">
        <f t="shared" si="297"/>
        <v>Y</v>
      </c>
      <c r="E2399" t="s">
        <v>1169</v>
      </c>
      <c r="F2399" t="str">
        <f t="shared" si="298"/>
        <v>2X Week P Normal Source PL</v>
      </c>
      <c r="G2399" t="str">
        <f t="shared" si="299"/>
        <v>Specialty</v>
      </c>
      <c r="H2399" t="s">
        <v>1026</v>
      </c>
      <c r="I2399" t="str">
        <f t="shared" si="300"/>
        <v>RETURN - 2nd don of the week -BONUS</v>
      </c>
      <c r="J2399" t="s">
        <v>1054</v>
      </c>
      <c r="K2399" s="5">
        <v>10</v>
      </c>
      <c r="L2399" t="str">
        <f>Table_DataFromNL[[#This Row],[PROFILECODE]]&amp;"-"&amp;Table_DataFromNL[[#This Row],[RULENAME]]</f>
        <v>CP523-2X Week P Normal Source PL</v>
      </c>
      <c r="M2399" t="e">
        <f t="shared" si="301"/>
        <v>#N/A</v>
      </c>
      <c r="N2399" t="e">
        <f t="shared" si="302"/>
        <v>#N/A</v>
      </c>
    </row>
    <row r="2400" spans="1:14" hidden="1" x14ac:dyDescent="0.45">
      <c r="A2400" t="str">
        <f t="shared" si="303"/>
        <v>CP523-2X Week P RSV Pre-Existing</v>
      </c>
      <c r="B2400" t="s">
        <v>137</v>
      </c>
      <c r="C2400" t="str">
        <f t="shared" si="296"/>
        <v>Pharr</v>
      </c>
      <c r="D2400" t="str">
        <f t="shared" si="297"/>
        <v>Y</v>
      </c>
      <c r="E2400" t="s">
        <v>1169</v>
      </c>
      <c r="F2400" t="str">
        <f t="shared" si="298"/>
        <v>2X Week P RSV Pre-Existing</v>
      </c>
      <c r="G2400" t="str">
        <f t="shared" si="299"/>
        <v>Specialty</v>
      </c>
      <c r="H2400" t="s">
        <v>945</v>
      </c>
      <c r="I2400" t="str">
        <f t="shared" si="300"/>
        <v>RETURN - 2nd don of the week -BONUS</v>
      </c>
      <c r="J2400" t="s">
        <v>1054</v>
      </c>
      <c r="K2400" s="5">
        <v>20</v>
      </c>
      <c r="L2400" t="str">
        <f>Table_DataFromNL[[#This Row],[PROFILECODE]]&amp;"-"&amp;Table_DataFromNL[[#This Row],[RULENAME]]</f>
        <v>CP523-2X Week P RSV Pre-Existing</v>
      </c>
      <c r="M2400" t="str">
        <f t="shared" si="301"/>
        <v>CP523-2X Week P RSV Pre-Existing</v>
      </c>
      <c r="N2400" t="str">
        <f t="shared" si="302"/>
        <v>CP523-2X Week P RSV Pre-Existing</v>
      </c>
    </row>
    <row r="2401" spans="1:14" hidden="1" x14ac:dyDescent="0.45">
      <c r="A2401" t="str">
        <f t="shared" si="303"/>
        <v>CP523-2X Week P VZV Pre-Existing</v>
      </c>
      <c r="B2401" t="s">
        <v>137</v>
      </c>
      <c r="C2401" t="str">
        <f t="shared" si="296"/>
        <v>Pharr</v>
      </c>
      <c r="D2401" t="str">
        <f t="shared" si="297"/>
        <v>Y</v>
      </c>
      <c r="E2401" t="s">
        <v>1169</v>
      </c>
      <c r="F2401" t="str">
        <f t="shared" si="298"/>
        <v>2X Week P VZV Pre-Existing</v>
      </c>
      <c r="G2401" t="str">
        <f t="shared" si="299"/>
        <v>Specialty</v>
      </c>
      <c r="H2401" t="s">
        <v>968</v>
      </c>
      <c r="I2401" t="str">
        <f t="shared" si="300"/>
        <v>RETURN - 2nd don of the week -BONUS</v>
      </c>
      <c r="J2401" t="s">
        <v>1054</v>
      </c>
      <c r="K2401" s="5">
        <v>20</v>
      </c>
      <c r="L2401" t="str">
        <f>Table_DataFromNL[[#This Row],[PROFILECODE]]&amp;"-"&amp;Table_DataFromNL[[#This Row],[RULENAME]]</f>
        <v>CP523-2X Week P VZV Pre-Existing</v>
      </c>
      <c r="M2401" t="str">
        <f t="shared" si="301"/>
        <v>CP523-2X Week P VZV Pre-Existing</v>
      </c>
      <c r="N2401" t="str">
        <f t="shared" si="302"/>
        <v>CP523-2X Week P VZV Pre-Existing</v>
      </c>
    </row>
    <row r="2402" spans="1:14" hidden="1" x14ac:dyDescent="0.45">
      <c r="A2402" t="str">
        <f t="shared" si="303"/>
        <v>CP523-RETURN - 5th don of the month -BONUS</v>
      </c>
      <c r="B2402" t="s">
        <v>137</v>
      </c>
      <c r="C2402" t="str">
        <f t="shared" si="296"/>
        <v>Pharr</v>
      </c>
      <c r="D2402" t="str">
        <f t="shared" si="297"/>
        <v>Y</v>
      </c>
      <c r="E2402" t="s">
        <v>1169</v>
      </c>
      <c r="F2402" t="str">
        <f t="shared" si="298"/>
        <v>RETURN - 5th don of the month -BONUS</v>
      </c>
      <c r="G2402" t="str">
        <f t="shared" si="299"/>
        <v>Marketing</v>
      </c>
      <c r="H2402" t="s">
        <v>1057</v>
      </c>
      <c r="I2402">
        <f t="shared" si="300"/>
        <v>27</v>
      </c>
      <c r="J2402" t="s">
        <v>1054</v>
      </c>
      <c r="K2402" s="5">
        <v>20</v>
      </c>
      <c r="L2402" t="str">
        <f>Table_DataFromNL[[#This Row],[PROFILECODE]]&amp;"-"&amp;Table_DataFromNL[[#This Row],[RULENAME]]</f>
        <v>CP523-5X Month</v>
      </c>
      <c r="M2402" t="str">
        <f t="shared" si="301"/>
        <v>CP523-RETURN - 5th don of the month -BONUS</v>
      </c>
      <c r="N2402" t="e">
        <f t="shared" si="302"/>
        <v>#N/A</v>
      </c>
    </row>
    <row r="2403" spans="1:14" hidden="1" x14ac:dyDescent="0.45">
      <c r="A2403" t="str">
        <f t="shared" si="303"/>
        <v>CP523-RETURN - 6th don of the month -BONUS</v>
      </c>
      <c r="B2403" t="s">
        <v>137</v>
      </c>
      <c r="C2403" t="str">
        <f t="shared" si="296"/>
        <v>Pharr</v>
      </c>
      <c r="D2403" t="str">
        <f t="shared" si="297"/>
        <v>Y</v>
      </c>
      <c r="E2403" t="s">
        <v>1169</v>
      </c>
      <c r="F2403" t="str">
        <f t="shared" si="298"/>
        <v>RETURN - 6th don of the month -BONUS</v>
      </c>
      <c r="G2403" t="str">
        <f t="shared" si="299"/>
        <v>Marketing</v>
      </c>
      <c r="H2403" t="s">
        <v>1058</v>
      </c>
      <c r="I2403">
        <f t="shared" si="300"/>
        <v>28</v>
      </c>
      <c r="J2403" t="s">
        <v>1054</v>
      </c>
      <c r="K2403" s="5">
        <v>40</v>
      </c>
      <c r="L2403" t="str">
        <f>Table_DataFromNL[[#This Row],[PROFILECODE]]&amp;"-"&amp;Table_DataFromNL[[#This Row],[RULENAME]]</f>
        <v>CP523-6X Month</v>
      </c>
      <c r="M2403" t="str">
        <f t="shared" si="301"/>
        <v>CP523-RETURN - 6th don of the month -BONUS</v>
      </c>
      <c r="N2403" t="e">
        <f t="shared" si="302"/>
        <v>#N/A</v>
      </c>
    </row>
    <row r="2404" spans="1:14" hidden="1" x14ac:dyDescent="0.45">
      <c r="A2404" t="str">
        <f t="shared" si="303"/>
        <v>CP523-College ID Standard Bonus</v>
      </c>
      <c r="B2404" t="s">
        <v>137</v>
      </c>
      <c r="C2404" t="str">
        <f t="shared" si="296"/>
        <v>Pharr</v>
      </c>
      <c r="D2404" t="str">
        <f t="shared" si="297"/>
        <v>Y</v>
      </c>
      <c r="E2404" t="s">
        <v>1169</v>
      </c>
      <c r="F2404" t="str">
        <f t="shared" si="298"/>
        <v>College ID Standard Bonus</v>
      </c>
      <c r="G2404">
        <f t="shared" si="299"/>
        <v>0</v>
      </c>
      <c r="H2404" t="s">
        <v>1062</v>
      </c>
      <c r="I2404">
        <f t="shared" si="300"/>
        <v>0</v>
      </c>
      <c r="J2404" t="s">
        <v>1054</v>
      </c>
      <c r="K2404" s="5">
        <v>5</v>
      </c>
      <c r="L2404" t="str">
        <f>Table_DataFromNL[[#This Row],[PROFILECODE]]&amp;"-"&amp;Table_DataFromNL[[#This Row],[RULENAME]]</f>
        <v>CP523-College ID Standard Bonus</v>
      </c>
      <c r="M2404" t="e">
        <f t="shared" si="301"/>
        <v>#N/A</v>
      </c>
      <c r="N2404" t="e">
        <f t="shared" si="302"/>
        <v>#N/A</v>
      </c>
    </row>
    <row r="2405" spans="1:14" hidden="1" x14ac:dyDescent="0.45">
      <c r="A2405" t="str">
        <f t="shared" si="303"/>
        <v>CP523-Employee Donor</v>
      </c>
      <c r="B2405" t="s">
        <v>137</v>
      </c>
      <c r="C2405" t="str">
        <f t="shared" si="296"/>
        <v>Pharr</v>
      </c>
      <c r="D2405" t="str">
        <f t="shared" si="297"/>
        <v>Y</v>
      </c>
      <c r="E2405" t="s">
        <v>1169</v>
      </c>
      <c r="F2405" t="str">
        <f t="shared" si="298"/>
        <v>Employee Donor</v>
      </c>
      <c r="G2405">
        <f t="shared" si="299"/>
        <v>0</v>
      </c>
      <c r="H2405" t="s">
        <v>1063</v>
      </c>
      <c r="I2405">
        <f t="shared" si="300"/>
        <v>0</v>
      </c>
      <c r="J2405" t="s">
        <v>1054</v>
      </c>
      <c r="K2405" s="5">
        <v>90</v>
      </c>
      <c r="L2405" t="str">
        <f>Table_DataFromNL[[#This Row],[PROFILECODE]]&amp;"-"&amp;Table_DataFromNL[[#This Row],[RULENAME]]</f>
        <v>CP523-Employee Donor</v>
      </c>
      <c r="M2405" t="e">
        <f t="shared" si="301"/>
        <v>#N/A</v>
      </c>
      <c r="N2405" t="e">
        <f t="shared" si="302"/>
        <v>#N/A</v>
      </c>
    </row>
    <row r="2406" spans="1:14" hidden="1" x14ac:dyDescent="0.45">
      <c r="A2406" t="str">
        <f t="shared" si="303"/>
        <v>CP523-Military ID</v>
      </c>
      <c r="B2406" t="s">
        <v>137</v>
      </c>
      <c r="C2406" t="str">
        <f t="shared" si="296"/>
        <v>Pharr</v>
      </c>
      <c r="D2406" t="str">
        <f t="shared" si="297"/>
        <v>Y</v>
      </c>
      <c r="E2406" t="s">
        <v>1169</v>
      </c>
      <c r="F2406" t="str">
        <f t="shared" si="298"/>
        <v>Military ID</v>
      </c>
      <c r="G2406">
        <f t="shared" si="299"/>
        <v>0</v>
      </c>
      <c r="H2406" t="s">
        <v>1064</v>
      </c>
      <c r="I2406">
        <f t="shared" si="300"/>
        <v>0</v>
      </c>
      <c r="J2406" t="s">
        <v>1054</v>
      </c>
      <c r="K2406" s="5">
        <v>5</v>
      </c>
      <c r="L2406" t="str">
        <f>Table_DataFromNL[[#This Row],[PROFILECODE]]&amp;"-"&amp;Table_DataFromNL[[#This Row],[RULENAME]]</f>
        <v>CP523-Military ID</v>
      </c>
      <c r="M2406" t="e">
        <f t="shared" si="301"/>
        <v>#N/A</v>
      </c>
      <c r="N2406" t="e">
        <f t="shared" si="302"/>
        <v>#N/A</v>
      </c>
    </row>
    <row r="2407" spans="1:14" hidden="1" x14ac:dyDescent="0.45">
      <c r="A2407" t="str">
        <f t="shared" si="303"/>
        <v>CP523-NEW DONOR -1st</v>
      </c>
      <c r="B2407" t="s">
        <v>137</v>
      </c>
      <c r="C2407" t="str">
        <f t="shared" si="296"/>
        <v>Pharr</v>
      </c>
      <c r="D2407" t="str">
        <f t="shared" si="297"/>
        <v>Y</v>
      </c>
      <c r="E2407" t="s">
        <v>1169</v>
      </c>
      <c r="F2407" t="str">
        <f t="shared" si="298"/>
        <v>NEW DONOR -1st</v>
      </c>
      <c r="G2407" t="str">
        <f t="shared" si="299"/>
        <v>Marketing</v>
      </c>
      <c r="H2407" t="s">
        <v>1065</v>
      </c>
      <c r="I2407">
        <f t="shared" si="300"/>
        <v>1</v>
      </c>
      <c r="J2407" t="s">
        <v>1054</v>
      </c>
      <c r="K2407" s="5">
        <v>100</v>
      </c>
      <c r="L2407" t="str">
        <f>Table_DataFromNL[[#This Row],[PROFILECODE]]&amp;"-"&amp;Table_DataFromNL[[#This Row],[RULENAME]]</f>
        <v>CP523-New Donor 1st Visit-Bonus</v>
      </c>
      <c r="M2407" t="str">
        <f t="shared" si="301"/>
        <v>CP523-NEW DONOR -1st</v>
      </c>
      <c r="N2407" t="e">
        <f t="shared" si="302"/>
        <v>#N/A</v>
      </c>
    </row>
    <row r="2408" spans="1:14" hidden="1" x14ac:dyDescent="0.45">
      <c r="A2408" t="str">
        <f t="shared" si="303"/>
        <v>CP523-NEW DONOR -2nd</v>
      </c>
      <c r="B2408" t="s">
        <v>137</v>
      </c>
      <c r="C2408" t="str">
        <f t="shared" si="296"/>
        <v>Pharr</v>
      </c>
      <c r="D2408" t="str">
        <f t="shared" si="297"/>
        <v>Y</v>
      </c>
      <c r="E2408" t="s">
        <v>1169</v>
      </c>
      <c r="F2408" t="str">
        <f t="shared" si="298"/>
        <v>NEW DONOR -2nd</v>
      </c>
      <c r="G2408" t="str">
        <f t="shared" si="299"/>
        <v>Marketing</v>
      </c>
      <c r="H2408" t="s">
        <v>1066</v>
      </c>
      <c r="I2408">
        <f t="shared" si="300"/>
        <v>2</v>
      </c>
      <c r="J2408" t="s">
        <v>1054</v>
      </c>
      <c r="K2408" s="5">
        <v>100</v>
      </c>
      <c r="L2408" t="str">
        <f>Table_DataFromNL[[#This Row],[PROFILECODE]]&amp;"-"&amp;Table_DataFromNL[[#This Row],[RULENAME]]</f>
        <v>CP523-New Donor 2nd Visit-Bonus</v>
      </c>
      <c r="M2408" t="str">
        <f t="shared" si="301"/>
        <v>CP523-NEW DONOR -2nd</v>
      </c>
      <c r="N2408" t="e">
        <f t="shared" si="302"/>
        <v>#N/A</v>
      </c>
    </row>
    <row r="2409" spans="1:14" hidden="1" x14ac:dyDescent="0.45">
      <c r="A2409" t="str">
        <f t="shared" si="303"/>
        <v>CP523-NEW DONOR -3rd</v>
      </c>
      <c r="B2409" t="s">
        <v>137</v>
      </c>
      <c r="C2409" t="str">
        <f t="shared" si="296"/>
        <v>Pharr</v>
      </c>
      <c r="D2409" t="str">
        <f t="shared" si="297"/>
        <v>Y</v>
      </c>
      <c r="E2409" t="s">
        <v>1169</v>
      </c>
      <c r="F2409" t="str">
        <f t="shared" si="298"/>
        <v>NEW DONOR -3rd</v>
      </c>
      <c r="G2409" t="str">
        <f t="shared" si="299"/>
        <v>Marketing</v>
      </c>
      <c r="H2409" t="s">
        <v>1067</v>
      </c>
      <c r="I2409">
        <f t="shared" si="300"/>
        <v>3</v>
      </c>
      <c r="J2409" t="s">
        <v>1054</v>
      </c>
      <c r="K2409" s="5">
        <v>100</v>
      </c>
      <c r="L2409" t="str">
        <f>Table_DataFromNL[[#This Row],[PROFILECODE]]&amp;"-"&amp;Table_DataFromNL[[#This Row],[RULENAME]]</f>
        <v>CP523-New Donor 3rd Visit-Bonus</v>
      </c>
      <c r="M2409" t="str">
        <f t="shared" si="301"/>
        <v>CP523-NEW DONOR -3rd</v>
      </c>
      <c r="N2409" t="e">
        <f t="shared" si="302"/>
        <v>#N/A</v>
      </c>
    </row>
    <row r="2410" spans="1:14" hidden="1" x14ac:dyDescent="0.45">
      <c r="A2410" t="str">
        <f t="shared" si="303"/>
        <v>CP523-NEW DONOR -4th</v>
      </c>
      <c r="B2410" t="s">
        <v>137</v>
      </c>
      <c r="C2410" t="str">
        <f t="shared" si="296"/>
        <v>Pharr</v>
      </c>
      <c r="D2410" t="str">
        <f t="shared" si="297"/>
        <v>Y</v>
      </c>
      <c r="E2410" t="s">
        <v>1169</v>
      </c>
      <c r="F2410" t="str">
        <f t="shared" si="298"/>
        <v>NEW DONOR -4th</v>
      </c>
      <c r="G2410" t="str">
        <f t="shared" si="299"/>
        <v>Marketing</v>
      </c>
      <c r="H2410" t="s">
        <v>1068</v>
      </c>
      <c r="I2410">
        <f t="shared" si="300"/>
        <v>4</v>
      </c>
      <c r="J2410" t="s">
        <v>1054</v>
      </c>
      <c r="K2410" s="5">
        <v>55</v>
      </c>
      <c r="L2410" t="str">
        <f>Table_DataFromNL[[#This Row],[PROFILECODE]]&amp;"-"&amp;Table_DataFromNL[[#This Row],[RULENAME]]</f>
        <v>CP523-New Donor 4th Visit-Bonus</v>
      </c>
      <c r="M2410" t="str">
        <f t="shared" si="301"/>
        <v>CP523-NEW DONOR -4th</v>
      </c>
      <c r="N2410" t="e">
        <f t="shared" si="302"/>
        <v>#N/A</v>
      </c>
    </row>
    <row r="2411" spans="1:14" hidden="1" x14ac:dyDescent="0.45">
      <c r="A2411" t="str">
        <f t="shared" si="303"/>
        <v>CP523-NEW DONOR -5th</v>
      </c>
      <c r="B2411" t="s">
        <v>137</v>
      </c>
      <c r="C2411" t="str">
        <f t="shared" si="296"/>
        <v>Pharr</v>
      </c>
      <c r="D2411" t="str">
        <f t="shared" si="297"/>
        <v>Y</v>
      </c>
      <c r="E2411" t="s">
        <v>1169</v>
      </c>
      <c r="F2411" t="str">
        <f t="shared" si="298"/>
        <v>NEW DONOR -5th</v>
      </c>
      <c r="G2411" t="str">
        <f t="shared" si="299"/>
        <v>Marketing</v>
      </c>
      <c r="H2411" t="s">
        <v>1069</v>
      </c>
      <c r="I2411">
        <f t="shared" si="300"/>
        <v>5</v>
      </c>
      <c r="J2411" t="s">
        <v>1054</v>
      </c>
      <c r="K2411" s="5">
        <v>55</v>
      </c>
      <c r="L2411" t="str">
        <f>Table_DataFromNL[[#This Row],[PROFILECODE]]&amp;"-"&amp;Table_DataFromNL[[#This Row],[RULENAME]]</f>
        <v>CP523-New Donor 5th Visit-Bonus</v>
      </c>
      <c r="M2411" t="str">
        <f t="shared" si="301"/>
        <v>CP523-NEW DONOR -5th</v>
      </c>
      <c r="N2411" t="e">
        <f t="shared" si="302"/>
        <v>#N/A</v>
      </c>
    </row>
    <row r="2412" spans="1:14" hidden="1" x14ac:dyDescent="0.45">
      <c r="A2412" t="str">
        <f t="shared" si="303"/>
        <v>CP523-NEW DONOR -6th</v>
      </c>
      <c r="B2412" t="s">
        <v>137</v>
      </c>
      <c r="C2412" t="str">
        <f t="shared" si="296"/>
        <v>Pharr</v>
      </c>
      <c r="D2412" t="str">
        <f t="shared" si="297"/>
        <v>Y</v>
      </c>
      <c r="E2412" t="s">
        <v>1169</v>
      </c>
      <c r="F2412" t="str">
        <f t="shared" si="298"/>
        <v>NEW DONOR -6th</v>
      </c>
      <c r="G2412" t="str">
        <f t="shared" si="299"/>
        <v>Marketing</v>
      </c>
      <c r="H2412" t="s">
        <v>1070</v>
      </c>
      <c r="I2412">
        <f t="shared" si="300"/>
        <v>6</v>
      </c>
      <c r="J2412" t="s">
        <v>1054</v>
      </c>
      <c r="K2412" s="5">
        <v>55</v>
      </c>
      <c r="L2412" t="str">
        <f>Table_DataFromNL[[#This Row],[PROFILECODE]]&amp;"-"&amp;Table_DataFromNL[[#This Row],[RULENAME]]</f>
        <v>CP523-New Donor 6th Visit-Bonus</v>
      </c>
      <c r="M2412" t="str">
        <f t="shared" si="301"/>
        <v>CP523-NEW DONOR -6th</v>
      </c>
      <c r="N2412" t="e">
        <f t="shared" si="302"/>
        <v>#N/A</v>
      </c>
    </row>
    <row r="2413" spans="1:14" hidden="1" x14ac:dyDescent="0.45">
      <c r="A2413" t="str">
        <f t="shared" si="303"/>
        <v>CP523-NEW DONOR -7th</v>
      </c>
      <c r="B2413" t="s">
        <v>137</v>
      </c>
      <c r="C2413" t="str">
        <f t="shared" si="296"/>
        <v>Pharr</v>
      </c>
      <c r="D2413" t="str">
        <f t="shared" si="297"/>
        <v>Y</v>
      </c>
      <c r="E2413" t="s">
        <v>1169</v>
      </c>
      <c r="F2413" t="str">
        <f t="shared" si="298"/>
        <v>NEW DONOR -7th</v>
      </c>
      <c r="G2413" t="str">
        <f t="shared" si="299"/>
        <v>Marketing</v>
      </c>
      <c r="H2413" t="s">
        <v>1071</v>
      </c>
      <c r="I2413">
        <f t="shared" si="300"/>
        <v>7</v>
      </c>
      <c r="J2413" t="s">
        <v>1054</v>
      </c>
      <c r="K2413" s="5">
        <v>55</v>
      </c>
      <c r="L2413" t="str">
        <f>Table_DataFromNL[[#This Row],[PROFILECODE]]&amp;"-"&amp;Table_DataFromNL[[#This Row],[RULENAME]]</f>
        <v>CP523-New Donor 7th Visit-Bonus</v>
      </c>
      <c r="M2413" t="str">
        <f t="shared" si="301"/>
        <v>CP523-NEW DONOR -7th</v>
      </c>
      <c r="N2413" t="e">
        <f t="shared" si="302"/>
        <v>#N/A</v>
      </c>
    </row>
    <row r="2414" spans="1:14" hidden="1" x14ac:dyDescent="0.45">
      <c r="A2414" t="str">
        <f t="shared" si="303"/>
        <v>CP523-NEW DONOR -8th</v>
      </c>
      <c r="B2414" t="s">
        <v>137</v>
      </c>
      <c r="C2414" t="str">
        <f t="shared" si="296"/>
        <v>Pharr</v>
      </c>
      <c r="D2414" t="str">
        <f t="shared" si="297"/>
        <v>Y</v>
      </c>
      <c r="E2414" t="s">
        <v>1169</v>
      </c>
      <c r="F2414" t="str">
        <f t="shared" si="298"/>
        <v>NEW DONOR -8th</v>
      </c>
      <c r="G2414" t="str">
        <f t="shared" si="299"/>
        <v>Marketing</v>
      </c>
      <c r="H2414" t="s">
        <v>1072</v>
      </c>
      <c r="I2414">
        <f t="shared" si="300"/>
        <v>8</v>
      </c>
      <c r="J2414" t="s">
        <v>1054</v>
      </c>
      <c r="K2414" s="5">
        <v>55</v>
      </c>
      <c r="L2414" t="str">
        <f>Table_DataFromNL[[#This Row],[PROFILECODE]]&amp;"-"&amp;Table_DataFromNL[[#This Row],[RULENAME]]</f>
        <v>CP523-New Donor 8th Visit-Bonus</v>
      </c>
      <c r="M2414" t="str">
        <f t="shared" si="301"/>
        <v>CP523-NEW DONOR -8th</v>
      </c>
      <c r="N2414" t="e">
        <f t="shared" si="302"/>
        <v>#N/A</v>
      </c>
    </row>
    <row r="2415" spans="1:14" hidden="1" x14ac:dyDescent="0.45">
      <c r="A2415" t="str">
        <f t="shared" si="303"/>
        <v>CP523-Vaccinia - 1st Donation</v>
      </c>
      <c r="B2415" t="s">
        <v>137</v>
      </c>
      <c r="C2415" t="str">
        <f t="shared" si="296"/>
        <v>Pharr</v>
      </c>
      <c r="D2415" t="str">
        <f t="shared" si="297"/>
        <v>Y</v>
      </c>
      <c r="E2415" t="s">
        <v>1169</v>
      </c>
      <c r="F2415" t="str">
        <f t="shared" si="298"/>
        <v>Vaccinia - 1st Donation</v>
      </c>
      <c r="G2415" t="str">
        <f t="shared" si="299"/>
        <v>Specialty</v>
      </c>
      <c r="H2415" t="s">
        <v>957</v>
      </c>
      <c r="I2415">
        <f t="shared" si="300"/>
        <v>0</v>
      </c>
      <c r="J2415" t="s">
        <v>1054</v>
      </c>
      <c r="K2415" s="5">
        <v>150</v>
      </c>
      <c r="L2415" t="str">
        <f>Table_DataFromNL[[#This Row],[PROFILECODE]]&amp;"-"&amp;Table_DataFromNL[[#This Row],[RULENAME]]</f>
        <v>CP523-Vaccinia - 1st Donation</v>
      </c>
      <c r="M2415" t="str">
        <f t="shared" si="301"/>
        <v>CP523-Vaccinia - 1st Donation</v>
      </c>
      <c r="N2415" t="str">
        <f t="shared" si="302"/>
        <v>CP523-Vaccinia - 1st Donation</v>
      </c>
    </row>
    <row r="2416" spans="1:14" hidden="1" x14ac:dyDescent="0.45">
      <c r="A2416" t="str">
        <f t="shared" si="303"/>
        <v>CP523-Vaccinia - 2nd Donation</v>
      </c>
      <c r="B2416" t="s">
        <v>137</v>
      </c>
      <c r="C2416" t="str">
        <f t="shared" si="296"/>
        <v>Pharr</v>
      </c>
      <c r="D2416" t="str">
        <f t="shared" si="297"/>
        <v>Y</v>
      </c>
      <c r="E2416" t="s">
        <v>1169</v>
      </c>
      <c r="F2416" t="str">
        <f t="shared" si="298"/>
        <v>Vaccinia - 2nd Donation</v>
      </c>
      <c r="G2416" t="str">
        <f t="shared" si="299"/>
        <v>Specialty</v>
      </c>
      <c r="H2416" t="s">
        <v>958</v>
      </c>
      <c r="I2416">
        <f t="shared" si="300"/>
        <v>0</v>
      </c>
      <c r="J2416" t="s">
        <v>1054</v>
      </c>
      <c r="K2416" s="5">
        <v>250</v>
      </c>
      <c r="L2416" t="str">
        <f>Table_DataFromNL[[#This Row],[PROFILECODE]]&amp;"-"&amp;Table_DataFromNL[[#This Row],[RULENAME]]</f>
        <v>CP523-Vaccinia - 2nd Donation</v>
      </c>
      <c r="M2416" t="str">
        <f t="shared" si="301"/>
        <v>CP523-Vaccinia - 2nd Donation</v>
      </c>
      <c r="N2416" t="str">
        <f t="shared" si="302"/>
        <v>CP523-Vaccinia - 2nd Donation</v>
      </c>
    </row>
    <row r="2417" spans="1:14" hidden="1" x14ac:dyDescent="0.45">
      <c r="A2417" t="str">
        <f t="shared" si="303"/>
        <v>CP523-Vaccinia - 3rd Donation</v>
      </c>
      <c r="B2417" t="s">
        <v>137</v>
      </c>
      <c r="C2417" t="str">
        <f t="shared" si="296"/>
        <v>Pharr</v>
      </c>
      <c r="D2417" t="str">
        <f t="shared" si="297"/>
        <v>Y</v>
      </c>
      <c r="E2417" t="s">
        <v>1169</v>
      </c>
      <c r="F2417" t="str">
        <f t="shared" si="298"/>
        <v>Vaccinia - 3rd Donation</v>
      </c>
      <c r="G2417" t="str">
        <f t="shared" si="299"/>
        <v>Specialty</v>
      </c>
      <c r="H2417" t="s">
        <v>959</v>
      </c>
      <c r="I2417">
        <f t="shared" si="300"/>
        <v>0</v>
      </c>
      <c r="J2417" t="s">
        <v>1054</v>
      </c>
      <c r="K2417" s="5">
        <v>300</v>
      </c>
      <c r="L2417" t="str">
        <f>Table_DataFromNL[[#This Row],[PROFILECODE]]&amp;"-"&amp;Table_DataFromNL[[#This Row],[RULENAME]]</f>
        <v>CP523-Vaccinia - 3rd Donation</v>
      </c>
      <c r="M2417" t="str">
        <f t="shared" si="301"/>
        <v>CP523-Vaccinia - 3rd Donation</v>
      </c>
      <c r="N2417" t="str">
        <f t="shared" si="302"/>
        <v>CP523-Vaccinia - 3rd Donation</v>
      </c>
    </row>
    <row r="2418" spans="1:14" hidden="1" x14ac:dyDescent="0.45">
      <c r="A2418" t="str">
        <f t="shared" si="303"/>
        <v>CP523-Vaccinia - 4th Donation</v>
      </c>
      <c r="B2418" t="s">
        <v>137</v>
      </c>
      <c r="C2418" t="str">
        <f t="shared" si="296"/>
        <v>Pharr</v>
      </c>
      <c r="D2418" t="str">
        <f t="shared" si="297"/>
        <v>Y</v>
      </c>
      <c r="E2418" t="s">
        <v>1169</v>
      </c>
      <c r="F2418" t="str">
        <f t="shared" si="298"/>
        <v>Vaccinia - 4th Donation</v>
      </c>
      <c r="G2418" t="str">
        <f t="shared" si="299"/>
        <v>Specialty</v>
      </c>
      <c r="H2418" t="s">
        <v>960</v>
      </c>
      <c r="I2418">
        <f t="shared" si="300"/>
        <v>0</v>
      </c>
      <c r="J2418" t="s">
        <v>1054</v>
      </c>
      <c r="K2418" s="5">
        <v>300</v>
      </c>
      <c r="L2418" t="str">
        <f>Table_DataFromNL[[#This Row],[PROFILECODE]]&amp;"-"&amp;Table_DataFromNL[[#This Row],[RULENAME]]</f>
        <v>CP523-Vaccinia - 4th Donation</v>
      </c>
      <c r="M2418" t="str">
        <f t="shared" si="301"/>
        <v>CP523-Vaccinia - 4th Donation</v>
      </c>
      <c r="N2418" t="str">
        <f t="shared" si="302"/>
        <v>CP523-Vaccinia - 4th Donation</v>
      </c>
    </row>
    <row r="2419" spans="1:14" hidden="1" x14ac:dyDescent="0.45">
      <c r="A2419" t="str">
        <f t="shared" si="303"/>
        <v>CP523-1B_KEDLeague_Promo_5USD</v>
      </c>
      <c r="B2419" t="s">
        <v>137</v>
      </c>
      <c r="C2419" t="str">
        <f t="shared" si="296"/>
        <v>Pharr</v>
      </c>
      <c r="D2419" t="str">
        <f t="shared" si="297"/>
        <v>Y</v>
      </c>
      <c r="E2419" t="s">
        <v>1169</v>
      </c>
      <c r="F2419" t="str">
        <f t="shared" si="298"/>
        <v>1B_KEDLeague_Promo_5USD</v>
      </c>
      <c r="G2419">
        <f t="shared" si="299"/>
        <v>0</v>
      </c>
      <c r="H2419" t="s">
        <v>1073</v>
      </c>
      <c r="I2419">
        <f t="shared" si="300"/>
        <v>0</v>
      </c>
      <c r="J2419" t="s">
        <v>1074</v>
      </c>
      <c r="K2419" s="5">
        <v>5</v>
      </c>
      <c r="L2419" t="str">
        <f>Table_DataFromNL[[#This Row],[PROFILECODE]]&amp;"-"&amp;Table_DataFromNL[[#This Row],[RULENAME]]</f>
        <v>CP523-1B_KEDLeague_Promo_5USD</v>
      </c>
      <c r="M2419" t="e">
        <f t="shared" si="301"/>
        <v>#N/A</v>
      </c>
      <c r="N2419" t="e">
        <f t="shared" si="302"/>
        <v>#N/A</v>
      </c>
    </row>
    <row r="2420" spans="1:14" hidden="1" x14ac:dyDescent="0.45">
      <c r="A2420" t="str">
        <f t="shared" si="303"/>
        <v>CP523-CALL_10</v>
      </c>
      <c r="B2420" t="s">
        <v>137</v>
      </c>
      <c r="C2420" t="str">
        <f t="shared" si="296"/>
        <v>Pharr</v>
      </c>
      <c r="D2420" t="str">
        <f t="shared" si="297"/>
        <v>Y</v>
      </c>
      <c r="E2420" t="s">
        <v>1169</v>
      </c>
      <c r="F2420" t="str">
        <f t="shared" si="298"/>
        <v>CALL_10</v>
      </c>
      <c r="G2420">
        <f t="shared" si="299"/>
        <v>0</v>
      </c>
      <c r="H2420" t="s">
        <v>1075</v>
      </c>
      <c r="I2420">
        <f t="shared" si="300"/>
        <v>0</v>
      </c>
      <c r="J2420" t="s">
        <v>1074</v>
      </c>
      <c r="K2420" s="5">
        <v>10</v>
      </c>
      <c r="L2420" t="str">
        <f>Table_DataFromNL[[#This Row],[PROFILECODE]]&amp;"-"&amp;Table_DataFromNL[[#This Row],[RULENAME]]</f>
        <v>CP523-CALL_10</v>
      </c>
      <c r="M2420" t="e">
        <f t="shared" si="301"/>
        <v>#N/A</v>
      </c>
      <c r="N2420" t="e">
        <f t="shared" si="302"/>
        <v>#N/A</v>
      </c>
    </row>
    <row r="2421" spans="1:14" hidden="1" x14ac:dyDescent="0.45">
      <c r="A2421" t="str">
        <f t="shared" si="303"/>
        <v>CP523-CALL_15</v>
      </c>
      <c r="B2421" t="s">
        <v>137</v>
      </c>
      <c r="C2421" t="str">
        <f t="shared" si="296"/>
        <v>Pharr</v>
      </c>
      <c r="D2421" t="str">
        <f t="shared" si="297"/>
        <v>Y</v>
      </c>
      <c r="E2421" t="s">
        <v>1169</v>
      </c>
      <c r="F2421" t="str">
        <f t="shared" si="298"/>
        <v>CALL_15</v>
      </c>
      <c r="G2421">
        <f t="shared" si="299"/>
        <v>0</v>
      </c>
      <c r="H2421" t="s">
        <v>1076</v>
      </c>
      <c r="I2421">
        <f t="shared" si="300"/>
        <v>0</v>
      </c>
      <c r="J2421" t="s">
        <v>1074</v>
      </c>
      <c r="K2421" s="5">
        <v>15</v>
      </c>
      <c r="L2421" t="str">
        <f>Table_DataFromNL[[#This Row],[PROFILECODE]]&amp;"-"&amp;Table_DataFromNL[[#This Row],[RULENAME]]</f>
        <v>CP523-CALL_15</v>
      </c>
      <c r="M2421" t="e">
        <f t="shared" si="301"/>
        <v>#N/A</v>
      </c>
      <c r="N2421" t="e">
        <f t="shared" si="302"/>
        <v>#N/A</v>
      </c>
    </row>
    <row r="2422" spans="1:14" hidden="1" x14ac:dyDescent="0.45">
      <c r="A2422" t="str">
        <f t="shared" si="303"/>
        <v>CP523-CALL_25</v>
      </c>
      <c r="B2422" t="s">
        <v>137</v>
      </c>
      <c r="C2422" t="str">
        <f t="shared" si="296"/>
        <v>Pharr</v>
      </c>
      <c r="D2422" t="str">
        <f t="shared" si="297"/>
        <v>Y</v>
      </c>
      <c r="E2422" t="s">
        <v>1169</v>
      </c>
      <c r="F2422" t="str">
        <f t="shared" si="298"/>
        <v>CALL_25</v>
      </c>
      <c r="G2422">
        <f t="shared" si="299"/>
        <v>0</v>
      </c>
      <c r="H2422" t="s">
        <v>1077</v>
      </c>
      <c r="I2422">
        <f t="shared" si="300"/>
        <v>0</v>
      </c>
      <c r="J2422" t="s">
        <v>1074</v>
      </c>
      <c r="K2422" s="5">
        <v>25</v>
      </c>
      <c r="L2422" t="str">
        <f>Table_DataFromNL[[#This Row],[PROFILECODE]]&amp;"-"&amp;Table_DataFromNL[[#This Row],[RULENAME]]</f>
        <v>CP523-CALL_25</v>
      </c>
      <c r="M2422" t="e">
        <f t="shared" si="301"/>
        <v>#N/A</v>
      </c>
      <c r="N2422" t="e">
        <f t="shared" si="302"/>
        <v>#N/A</v>
      </c>
    </row>
    <row r="2423" spans="1:14" hidden="1" x14ac:dyDescent="0.45">
      <c r="A2423" t="str">
        <f t="shared" si="303"/>
        <v>CP523-CALL_5</v>
      </c>
      <c r="B2423" t="s">
        <v>137</v>
      </c>
      <c r="C2423" t="str">
        <f t="shared" si="296"/>
        <v>Pharr</v>
      </c>
      <c r="D2423" t="str">
        <f t="shared" si="297"/>
        <v>Y</v>
      </c>
      <c r="E2423" t="s">
        <v>1169</v>
      </c>
      <c r="F2423" t="str">
        <f t="shared" si="298"/>
        <v>CALL_5</v>
      </c>
      <c r="G2423">
        <f t="shared" si="299"/>
        <v>0</v>
      </c>
      <c r="H2423" t="s">
        <v>1078</v>
      </c>
      <c r="I2423">
        <f t="shared" si="300"/>
        <v>0</v>
      </c>
      <c r="J2423" t="s">
        <v>1074</v>
      </c>
      <c r="K2423" s="5">
        <v>5</v>
      </c>
      <c r="L2423" t="str">
        <f>Table_DataFromNL[[#This Row],[PROFILECODE]]&amp;"-"&amp;Table_DataFromNL[[#This Row],[RULENAME]]</f>
        <v>CP523-CALL_5</v>
      </c>
      <c r="M2423" t="e">
        <f t="shared" si="301"/>
        <v>#N/A</v>
      </c>
      <c r="N2423" t="e">
        <f t="shared" si="302"/>
        <v>#N/A</v>
      </c>
    </row>
    <row r="2424" spans="1:14" hidden="1" x14ac:dyDescent="0.45">
      <c r="A2424" t="str">
        <f t="shared" si="303"/>
        <v>CP523-Community</v>
      </c>
      <c r="B2424" t="s">
        <v>137</v>
      </c>
      <c r="C2424" t="str">
        <f t="shared" si="296"/>
        <v>Pharr</v>
      </c>
      <c r="D2424" t="str">
        <f t="shared" si="297"/>
        <v>Y</v>
      </c>
      <c r="E2424" t="s">
        <v>1169</v>
      </c>
      <c r="F2424" t="str">
        <f t="shared" si="298"/>
        <v>Community</v>
      </c>
      <c r="G2424">
        <f t="shared" si="299"/>
        <v>0</v>
      </c>
      <c r="H2424" t="s">
        <v>1080</v>
      </c>
      <c r="I2424">
        <f t="shared" si="300"/>
        <v>0</v>
      </c>
      <c r="J2424" t="s">
        <v>1074</v>
      </c>
      <c r="K2424" s="5">
        <v>5</v>
      </c>
      <c r="L2424" t="str">
        <f>Table_DataFromNL[[#This Row],[PROFILECODE]]&amp;"-"&amp;Table_DataFromNL[[#This Row],[RULENAME]]</f>
        <v>CP523-Community</v>
      </c>
      <c r="M2424" t="e">
        <f t="shared" si="301"/>
        <v>#N/A</v>
      </c>
      <c r="N2424" t="e">
        <f t="shared" si="302"/>
        <v>#N/A</v>
      </c>
    </row>
    <row r="2425" spans="1:14" hidden="1" x14ac:dyDescent="0.45">
      <c r="A2425" t="str">
        <f t="shared" si="303"/>
        <v>CP523-EMPLOYEE_BONUS_8MONTH_80USD</v>
      </c>
      <c r="B2425" t="s">
        <v>137</v>
      </c>
      <c r="C2425" t="str">
        <f t="shared" si="296"/>
        <v>Pharr</v>
      </c>
      <c r="D2425" t="str">
        <f t="shared" si="297"/>
        <v>Y</v>
      </c>
      <c r="E2425" t="s">
        <v>1169</v>
      </c>
      <c r="F2425" t="str">
        <f t="shared" si="298"/>
        <v>EMPLOYEE_BONUS_8MONTH_80USD</v>
      </c>
      <c r="G2425">
        <f t="shared" si="299"/>
        <v>0</v>
      </c>
      <c r="H2425" t="s">
        <v>1084</v>
      </c>
      <c r="I2425">
        <f t="shared" si="300"/>
        <v>0</v>
      </c>
      <c r="J2425" t="s">
        <v>1074</v>
      </c>
      <c r="K2425" s="5">
        <v>80</v>
      </c>
      <c r="L2425" t="str">
        <f>Table_DataFromNL[[#This Row],[PROFILECODE]]&amp;"-"&amp;Table_DataFromNL[[#This Row],[RULENAME]]</f>
        <v>CP523-EMPLOYEE_BONUS_8MONTH_80USD</v>
      </c>
      <c r="M2425" t="e">
        <f t="shared" si="301"/>
        <v>#N/A</v>
      </c>
      <c r="N2425" t="e">
        <f t="shared" si="302"/>
        <v>#N/A</v>
      </c>
    </row>
    <row r="2426" spans="1:14" hidden="1" x14ac:dyDescent="0.45">
      <c r="A2426" t="str">
        <f t="shared" si="303"/>
        <v>CP523-HANGER_RECRUIT_5USD_once</v>
      </c>
      <c r="B2426" t="s">
        <v>137</v>
      </c>
      <c r="C2426" t="str">
        <f t="shared" si="296"/>
        <v>Pharr</v>
      </c>
      <c r="D2426" t="str">
        <f t="shared" si="297"/>
        <v>Y</v>
      </c>
      <c r="E2426" t="s">
        <v>1169</v>
      </c>
      <c r="F2426" t="str">
        <f t="shared" si="298"/>
        <v>HANGER_RECRUIT_5USD_once</v>
      </c>
      <c r="G2426">
        <f t="shared" si="299"/>
        <v>0</v>
      </c>
      <c r="H2426" t="s">
        <v>1085</v>
      </c>
      <c r="I2426">
        <f t="shared" si="300"/>
        <v>0</v>
      </c>
      <c r="J2426" t="s">
        <v>1074</v>
      </c>
      <c r="K2426" s="5">
        <v>5</v>
      </c>
      <c r="L2426" t="str">
        <f>Table_DataFromNL[[#This Row],[PROFILECODE]]&amp;"-"&amp;Table_DataFromNL[[#This Row],[RULENAME]]</f>
        <v>CP523-HANGER_RECRUIT_5USD_once</v>
      </c>
      <c r="M2426" t="e">
        <f t="shared" si="301"/>
        <v>#N/A</v>
      </c>
      <c r="N2426" t="e">
        <f t="shared" si="302"/>
        <v>#N/A</v>
      </c>
    </row>
    <row r="2427" spans="1:14" hidden="1" x14ac:dyDescent="0.45">
      <c r="A2427" t="str">
        <f t="shared" si="303"/>
        <v>CP523-Immunization Boost Payment</v>
      </c>
      <c r="B2427" t="s">
        <v>137</v>
      </c>
      <c r="C2427" t="str">
        <f t="shared" si="296"/>
        <v>Pharr</v>
      </c>
      <c r="D2427" t="str">
        <f t="shared" si="297"/>
        <v>Y</v>
      </c>
      <c r="E2427" t="s">
        <v>1169</v>
      </c>
      <c r="F2427" t="str">
        <f t="shared" si="298"/>
        <v>Immunization Boost Payment</v>
      </c>
      <c r="G2427">
        <f t="shared" si="299"/>
        <v>0</v>
      </c>
      <c r="H2427" t="s">
        <v>1086</v>
      </c>
      <c r="I2427">
        <f t="shared" si="300"/>
        <v>0</v>
      </c>
      <c r="J2427" t="s">
        <v>1074</v>
      </c>
      <c r="K2427" s="5">
        <v>50</v>
      </c>
      <c r="L2427" t="str">
        <f>Table_DataFromNL[[#This Row],[PROFILECODE]]&amp;"-"&amp;Table_DataFromNL[[#This Row],[RULENAME]]</f>
        <v>CP523-Immunization Boost Payment</v>
      </c>
      <c r="M2427" t="e">
        <f t="shared" si="301"/>
        <v>#N/A</v>
      </c>
      <c r="N2427" t="e">
        <f t="shared" si="302"/>
        <v>#N/A</v>
      </c>
    </row>
    <row r="2428" spans="1:14" hidden="1" x14ac:dyDescent="0.45">
      <c r="A2428" t="str">
        <f t="shared" si="303"/>
        <v>CP523-Immunization Series Payment</v>
      </c>
      <c r="B2428" t="s">
        <v>137</v>
      </c>
      <c r="C2428" t="str">
        <f t="shared" si="296"/>
        <v>Pharr</v>
      </c>
      <c r="D2428" t="str">
        <f t="shared" si="297"/>
        <v>Y</v>
      </c>
      <c r="E2428" t="s">
        <v>1169</v>
      </c>
      <c r="F2428" t="str">
        <f t="shared" si="298"/>
        <v>Immunization Series Payment</v>
      </c>
      <c r="G2428">
        <f t="shared" si="299"/>
        <v>0</v>
      </c>
      <c r="H2428" t="s">
        <v>1087</v>
      </c>
      <c r="I2428">
        <f t="shared" si="300"/>
        <v>0</v>
      </c>
      <c r="J2428" t="s">
        <v>1074</v>
      </c>
      <c r="K2428" s="5">
        <v>100</v>
      </c>
      <c r="L2428" t="str">
        <f>Table_DataFromNL[[#This Row],[PROFILECODE]]&amp;"-"&amp;Table_DataFromNL[[#This Row],[RULENAME]]</f>
        <v>CP523-Immunization Series Payment</v>
      </c>
      <c r="M2428" t="e">
        <f t="shared" si="301"/>
        <v>#N/A</v>
      </c>
      <c r="N2428" t="e">
        <f t="shared" si="302"/>
        <v>#N/A</v>
      </c>
    </row>
    <row r="2429" spans="1:14" hidden="1" x14ac:dyDescent="0.45">
      <c r="A2429" t="str">
        <f t="shared" si="303"/>
        <v>CP523-Inconv Fee $20-$50-Comment Req'd</v>
      </c>
      <c r="B2429" t="s">
        <v>137</v>
      </c>
      <c r="C2429" t="str">
        <f t="shared" si="296"/>
        <v>Pharr</v>
      </c>
      <c r="D2429" t="str">
        <f t="shared" si="297"/>
        <v>Y</v>
      </c>
      <c r="E2429" t="s">
        <v>1169</v>
      </c>
      <c r="F2429" t="str">
        <f t="shared" si="298"/>
        <v>Inconv Fee $20-$50-Comment Req'd</v>
      </c>
      <c r="G2429">
        <f t="shared" si="299"/>
        <v>0</v>
      </c>
      <c r="H2429" t="s">
        <v>1088</v>
      </c>
      <c r="I2429">
        <f t="shared" si="300"/>
        <v>0</v>
      </c>
      <c r="J2429" t="s">
        <v>1074</v>
      </c>
      <c r="K2429" s="5">
        <v>50</v>
      </c>
      <c r="L2429" t="str">
        <f>Table_DataFromNL[[#This Row],[PROFILECODE]]&amp;"-"&amp;Table_DataFromNL[[#This Row],[RULENAME]]</f>
        <v>CP523-Inconv Fee $20-$50-Comment Req'd</v>
      </c>
      <c r="M2429" t="e">
        <f t="shared" si="301"/>
        <v>#N/A</v>
      </c>
      <c r="N2429" t="e">
        <f t="shared" si="302"/>
        <v>#N/A</v>
      </c>
    </row>
    <row r="2430" spans="1:14" hidden="1" x14ac:dyDescent="0.45">
      <c r="A2430" t="str">
        <f t="shared" si="303"/>
        <v>CP523-Inconv Fee $5-$20-Comment Req'd</v>
      </c>
      <c r="B2430" t="s">
        <v>137</v>
      </c>
      <c r="C2430" t="str">
        <f t="shared" si="296"/>
        <v>Pharr</v>
      </c>
      <c r="D2430" t="str">
        <f t="shared" si="297"/>
        <v>Y</v>
      </c>
      <c r="E2430" t="s">
        <v>1169</v>
      </c>
      <c r="F2430" t="str">
        <f t="shared" si="298"/>
        <v>Inconv Fee $5-$20-Comment Req'd</v>
      </c>
      <c r="G2430">
        <f t="shared" si="299"/>
        <v>0</v>
      </c>
      <c r="H2430" t="s">
        <v>1089</v>
      </c>
      <c r="I2430">
        <f t="shared" si="300"/>
        <v>0</v>
      </c>
      <c r="J2430" t="s">
        <v>1074</v>
      </c>
      <c r="K2430" s="5">
        <v>20</v>
      </c>
      <c r="L2430" t="str">
        <f>Table_DataFromNL[[#This Row],[PROFILECODE]]&amp;"-"&amp;Table_DataFromNL[[#This Row],[RULENAME]]</f>
        <v>CP523-Inconv Fee $5-$20-Comment Req'd</v>
      </c>
      <c r="M2430" t="e">
        <f t="shared" si="301"/>
        <v>#N/A</v>
      </c>
      <c r="N2430" t="e">
        <f t="shared" si="302"/>
        <v>#N/A</v>
      </c>
    </row>
    <row r="2431" spans="1:14" hidden="1" x14ac:dyDescent="0.45">
      <c r="A2431" t="str">
        <f t="shared" si="303"/>
        <v>CP523-Inconv Fee$50-$100-Comment Req'd</v>
      </c>
      <c r="B2431" t="s">
        <v>137</v>
      </c>
      <c r="C2431" t="str">
        <f t="shared" si="296"/>
        <v>Pharr</v>
      </c>
      <c r="D2431" t="str">
        <f t="shared" si="297"/>
        <v>Y</v>
      </c>
      <c r="E2431" t="s">
        <v>1169</v>
      </c>
      <c r="F2431" t="str">
        <f t="shared" si="298"/>
        <v>Inconv Fee$50-$100-Comment Req'd</v>
      </c>
      <c r="G2431">
        <f t="shared" si="299"/>
        <v>0</v>
      </c>
      <c r="H2431" t="s">
        <v>1090</v>
      </c>
      <c r="I2431">
        <f t="shared" si="300"/>
        <v>0</v>
      </c>
      <c r="J2431" t="s">
        <v>1074</v>
      </c>
      <c r="K2431" s="5">
        <v>100</v>
      </c>
      <c r="L2431" t="str">
        <f>Table_DataFromNL[[#This Row],[PROFILECODE]]&amp;"-"&amp;Table_DataFromNL[[#This Row],[RULENAME]]</f>
        <v>CP523-Inconv Fee$50-$100-Comment Req'd</v>
      </c>
      <c r="M2431" t="e">
        <f t="shared" si="301"/>
        <v>#N/A</v>
      </c>
      <c r="N2431" t="e">
        <f t="shared" si="302"/>
        <v>#N/A</v>
      </c>
    </row>
    <row r="2432" spans="1:14" hidden="1" x14ac:dyDescent="0.45">
      <c r="A2432" t="str">
        <f t="shared" si="303"/>
        <v>CP523-NSP_ LAPSEDONOR_50_Twice</v>
      </c>
      <c r="B2432" t="s">
        <v>137</v>
      </c>
      <c r="C2432" t="str">
        <f t="shared" si="296"/>
        <v>Pharr</v>
      </c>
      <c r="D2432" t="str">
        <f t="shared" si="297"/>
        <v>Y</v>
      </c>
      <c r="E2432" t="s">
        <v>1169</v>
      </c>
      <c r="F2432" t="str">
        <f t="shared" si="298"/>
        <v>NSP_ LAPSEDONOR_50_Twice</v>
      </c>
      <c r="G2432">
        <f t="shared" si="299"/>
        <v>0</v>
      </c>
      <c r="H2432" t="s">
        <v>1091</v>
      </c>
      <c r="I2432">
        <f t="shared" si="300"/>
        <v>0</v>
      </c>
      <c r="J2432" t="s">
        <v>1074</v>
      </c>
      <c r="K2432" s="5">
        <v>50</v>
      </c>
      <c r="L2432" t="str">
        <f>Table_DataFromNL[[#This Row],[PROFILECODE]]&amp;"-"&amp;Table_DataFromNL[[#This Row],[RULENAME]]</f>
        <v>CP523-NSP_ LAPSEDONOR_50_Twice</v>
      </c>
      <c r="M2432" t="e">
        <f t="shared" si="301"/>
        <v>#N/A</v>
      </c>
      <c r="N2432" t="e">
        <f t="shared" si="302"/>
        <v>#N/A</v>
      </c>
    </row>
    <row r="2433" spans="1:14" hidden="1" x14ac:dyDescent="0.45">
      <c r="A2433" t="str">
        <f t="shared" si="303"/>
        <v>CP523-NSP_LD_25_2X</v>
      </c>
      <c r="B2433" t="s">
        <v>137</v>
      </c>
      <c r="C2433" t="str">
        <f t="shared" si="296"/>
        <v>Pharr</v>
      </c>
      <c r="D2433" t="str">
        <f t="shared" si="297"/>
        <v>Y</v>
      </c>
      <c r="E2433" t="s">
        <v>1169</v>
      </c>
      <c r="F2433" t="str">
        <f t="shared" si="298"/>
        <v>NSP_LD_25_2X</v>
      </c>
      <c r="G2433">
        <f t="shared" si="299"/>
        <v>0</v>
      </c>
      <c r="H2433" t="s">
        <v>1092</v>
      </c>
      <c r="I2433">
        <f t="shared" si="300"/>
        <v>0</v>
      </c>
      <c r="J2433" t="s">
        <v>1074</v>
      </c>
      <c r="K2433" s="5">
        <v>25</v>
      </c>
      <c r="L2433" t="str">
        <f>Table_DataFromNL[[#This Row],[PROFILECODE]]&amp;"-"&amp;Table_DataFromNL[[#This Row],[RULENAME]]</f>
        <v>CP523-NSP_LD_25_2X</v>
      </c>
      <c r="M2433" t="e">
        <f t="shared" si="301"/>
        <v>#N/A</v>
      </c>
      <c r="N2433" t="e">
        <f t="shared" si="302"/>
        <v>#N/A</v>
      </c>
    </row>
    <row r="2434" spans="1:14" hidden="1" x14ac:dyDescent="0.45">
      <c r="A2434" t="str">
        <f t="shared" si="303"/>
        <v>CP523-NSP_LD_50_1X</v>
      </c>
      <c r="B2434" t="s">
        <v>137</v>
      </c>
      <c r="C2434" t="str">
        <f t="shared" ref="C2434:C2497" si="304">VLOOKUP(B2434,CenterLU,2,FALSE)</f>
        <v>Pharr</v>
      </c>
      <c r="D2434" t="str">
        <f t="shared" ref="D2434:D2497" si="305">VLOOKUP(B2434,CenterLU,3,FALSE)</f>
        <v>Y</v>
      </c>
      <c r="E2434" t="s">
        <v>1169</v>
      </c>
      <c r="F2434" t="str">
        <f t="shared" ref="F2434:F2497" si="306">IF(VLOOKUP(H2434,RULENAMELU,3,FALSE)=0,H2434,VLOOKUP(H2434,RULENAMELU,3,FALSE))</f>
        <v>NSP_LD_50_1X</v>
      </c>
      <c r="G2434">
        <f t="shared" ref="G2434:G2497" si="307">VLOOKUP(H2434,RULENAMELU,4,FALSE)</f>
        <v>0</v>
      </c>
      <c r="H2434" t="s">
        <v>1093</v>
      </c>
      <c r="I2434">
        <f t="shared" ref="I2434:I2497" si="308">VLOOKUP(H2434,RULENAMELU,5,FALSE)</f>
        <v>0</v>
      </c>
      <c r="J2434" t="s">
        <v>1074</v>
      </c>
      <c r="K2434" s="5">
        <v>50</v>
      </c>
      <c r="L2434" t="str">
        <f>Table_DataFromNL[[#This Row],[PROFILECODE]]&amp;"-"&amp;Table_DataFromNL[[#This Row],[RULENAME]]</f>
        <v>CP523-NSP_LD_50_1X</v>
      </c>
      <c r="M2434" t="e">
        <f t="shared" ref="M2434:M2497" si="309">IFERROR(VLOOKUP(A2434,PaychangesLU,1,FALSE),VLOOKUP(A2434,SpecialtyCheckLU,1,FALSE))</f>
        <v>#N/A</v>
      </c>
      <c r="N2434" t="e">
        <f t="shared" ref="N2434:N2497" si="310">VLOOKUP(A2434,SpecialtyCheckLU,1,FALSE)</f>
        <v>#N/A</v>
      </c>
    </row>
    <row r="2435" spans="1:14" hidden="1" x14ac:dyDescent="0.45">
      <c r="A2435" t="str">
        <f t="shared" ref="A2435:A2498" si="311">B2435&amp;"-"&amp;F2435</f>
        <v>CP523-NSP_ORPHAN_100_once</v>
      </c>
      <c r="B2435" t="s">
        <v>137</v>
      </c>
      <c r="C2435" t="str">
        <f t="shared" si="304"/>
        <v>Pharr</v>
      </c>
      <c r="D2435" t="str">
        <f t="shared" si="305"/>
        <v>Y</v>
      </c>
      <c r="E2435" t="s">
        <v>1169</v>
      </c>
      <c r="F2435" t="str">
        <f t="shared" si="306"/>
        <v>NSP_ORPHAN_100_once</v>
      </c>
      <c r="G2435">
        <f t="shared" si="307"/>
        <v>0</v>
      </c>
      <c r="H2435" t="s">
        <v>1094</v>
      </c>
      <c r="I2435">
        <f t="shared" si="308"/>
        <v>0</v>
      </c>
      <c r="J2435" t="s">
        <v>1074</v>
      </c>
      <c r="K2435" s="5">
        <v>100</v>
      </c>
      <c r="L2435" t="str">
        <f>Table_DataFromNL[[#This Row],[PROFILECODE]]&amp;"-"&amp;Table_DataFromNL[[#This Row],[RULENAME]]</f>
        <v>CP523-NSP_ORPHAN_100_once</v>
      </c>
      <c r="M2435" t="e">
        <f t="shared" si="309"/>
        <v>#N/A</v>
      </c>
      <c r="N2435" t="e">
        <f t="shared" si="310"/>
        <v>#N/A</v>
      </c>
    </row>
    <row r="2436" spans="1:14" hidden="1" x14ac:dyDescent="0.45">
      <c r="A2436" t="str">
        <f t="shared" si="311"/>
        <v>CP523-NSP_ORPHAN_125_ONCE</v>
      </c>
      <c r="B2436" t="s">
        <v>137</v>
      </c>
      <c r="C2436" t="str">
        <f t="shared" si="304"/>
        <v>Pharr</v>
      </c>
      <c r="D2436" t="str">
        <f t="shared" si="305"/>
        <v>Y</v>
      </c>
      <c r="E2436" t="s">
        <v>1169</v>
      </c>
      <c r="F2436" t="str">
        <f t="shared" si="306"/>
        <v>NSP_ORPHAN_125_ONCE</v>
      </c>
      <c r="G2436">
        <f t="shared" si="307"/>
        <v>0</v>
      </c>
      <c r="H2436" t="s">
        <v>1132</v>
      </c>
      <c r="I2436">
        <f t="shared" si="308"/>
        <v>0</v>
      </c>
      <c r="J2436" t="s">
        <v>1074</v>
      </c>
      <c r="K2436" s="5">
        <v>125</v>
      </c>
      <c r="L2436" t="str">
        <f>Table_DataFromNL[[#This Row],[PROFILECODE]]&amp;"-"&amp;Table_DataFromNL[[#This Row],[RULENAME]]</f>
        <v>CP523-NSP_ORPHAN_125_ONCE</v>
      </c>
      <c r="M2436" t="e">
        <f t="shared" si="309"/>
        <v>#N/A</v>
      </c>
      <c r="N2436" t="e">
        <f t="shared" si="310"/>
        <v>#N/A</v>
      </c>
    </row>
    <row r="2437" spans="1:14" hidden="1" x14ac:dyDescent="0.45">
      <c r="A2437" t="str">
        <f t="shared" si="311"/>
        <v>CP523-Referral - Vaccinia</v>
      </c>
      <c r="B2437" t="s">
        <v>137</v>
      </c>
      <c r="C2437" t="str">
        <f t="shared" si="304"/>
        <v>Pharr</v>
      </c>
      <c r="D2437" t="str">
        <f t="shared" si="305"/>
        <v>Y</v>
      </c>
      <c r="E2437" t="s">
        <v>1169</v>
      </c>
      <c r="F2437" t="str">
        <f t="shared" si="306"/>
        <v>Referral - Vaccinia</v>
      </c>
      <c r="G2437">
        <f t="shared" si="307"/>
        <v>0</v>
      </c>
      <c r="H2437" t="s">
        <v>1135</v>
      </c>
      <c r="I2437">
        <f t="shared" si="308"/>
        <v>0</v>
      </c>
      <c r="J2437" t="s">
        <v>1074</v>
      </c>
      <c r="K2437" s="5">
        <v>250</v>
      </c>
      <c r="L2437" t="str">
        <f>Table_DataFromNL[[#This Row],[PROFILECODE]]&amp;"-"&amp;Table_DataFromNL[[#This Row],[RULENAME]]</f>
        <v>CP523-Referral - Vaccinia</v>
      </c>
      <c r="M2437" t="e">
        <f t="shared" si="309"/>
        <v>#N/A</v>
      </c>
      <c r="N2437" t="e">
        <f t="shared" si="310"/>
        <v>#N/A</v>
      </c>
    </row>
    <row r="2438" spans="1:14" hidden="1" x14ac:dyDescent="0.45">
      <c r="A2438" t="str">
        <f t="shared" si="311"/>
        <v>CP523-Restick</v>
      </c>
      <c r="B2438" t="s">
        <v>137</v>
      </c>
      <c r="C2438" t="str">
        <f t="shared" si="304"/>
        <v>Pharr</v>
      </c>
      <c r="D2438" t="str">
        <f t="shared" si="305"/>
        <v>Y</v>
      </c>
      <c r="E2438" t="s">
        <v>1169</v>
      </c>
      <c r="F2438" t="str">
        <f t="shared" si="306"/>
        <v>Restick</v>
      </c>
      <c r="G2438">
        <f t="shared" si="307"/>
        <v>0</v>
      </c>
      <c r="H2438" t="s">
        <v>1096</v>
      </c>
      <c r="I2438">
        <f t="shared" si="308"/>
        <v>0</v>
      </c>
      <c r="J2438" t="s">
        <v>1074</v>
      </c>
      <c r="K2438" s="5">
        <v>5</v>
      </c>
      <c r="L2438" t="str">
        <f>Table_DataFromNL[[#This Row],[PROFILECODE]]&amp;"-"&amp;Table_DataFromNL[[#This Row],[RULENAME]]</f>
        <v>CP523-Restick</v>
      </c>
      <c r="M2438" t="e">
        <f t="shared" si="309"/>
        <v>#N/A</v>
      </c>
      <c r="N2438" t="e">
        <f t="shared" si="310"/>
        <v>#N/A</v>
      </c>
    </row>
    <row r="2439" spans="1:14" hidden="1" x14ac:dyDescent="0.45">
      <c r="A2439" t="str">
        <f t="shared" si="311"/>
        <v>CP523-SLOW_TEXT_5</v>
      </c>
      <c r="B2439" t="s">
        <v>137</v>
      </c>
      <c r="C2439" t="str">
        <f t="shared" si="304"/>
        <v>Pharr</v>
      </c>
      <c r="D2439" t="str">
        <f t="shared" si="305"/>
        <v>Y</v>
      </c>
      <c r="E2439" t="s">
        <v>1169</v>
      </c>
      <c r="F2439" t="str">
        <f t="shared" si="306"/>
        <v>SLOW_TEXT_5</v>
      </c>
      <c r="G2439">
        <f t="shared" si="307"/>
        <v>0</v>
      </c>
      <c r="H2439" t="s">
        <v>1104</v>
      </c>
      <c r="I2439">
        <f t="shared" si="308"/>
        <v>0</v>
      </c>
      <c r="J2439" t="s">
        <v>1074</v>
      </c>
      <c r="K2439" s="5">
        <v>5</v>
      </c>
      <c r="L2439" t="str">
        <f>Table_DataFromNL[[#This Row],[PROFILECODE]]&amp;"-"&amp;Table_DataFromNL[[#This Row],[RULENAME]]</f>
        <v>CP523-SLOW_TEXT_5</v>
      </c>
      <c r="M2439" t="e">
        <f t="shared" si="309"/>
        <v>#N/A</v>
      </c>
      <c r="N2439" t="e">
        <f t="shared" si="310"/>
        <v>#N/A</v>
      </c>
    </row>
    <row r="2440" spans="1:14" hidden="1" x14ac:dyDescent="0.45">
      <c r="A2440" t="str">
        <f t="shared" si="311"/>
        <v>CP523-SPECIAL_ x9_25 _ONCE</v>
      </c>
      <c r="B2440" t="s">
        <v>137</v>
      </c>
      <c r="C2440" t="str">
        <f t="shared" si="304"/>
        <v>Pharr</v>
      </c>
      <c r="D2440" t="str">
        <f t="shared" si="305"/>
        <v>Y</v>
      </c>
      <c r="E2440" t="s">
        <v>1169</v>
      </c>
      <c r="F2440" t="str">
        <f t="shared" si="306"/>
        <v>SPECIAL_ x9_25 _ONCE</v>
      </c>
      <c r="G2440">
        <f t="shared" si="307"/>
        <v>0</v>
      </c>
      <c r="H2440" t="s">
        <v>1105</v>
      </c>
      <c r="I2440">
        <f t="shared" si="308"/>
        <v>0</v>
      </c>
      <c r="J2440" t="s">
        <v>1074</v>
      </c>
      <c r="K2440" s="5">
        <v>25</v>
      </c>
      <c r="L2440" t="str">
        <f>Table_DataFromNL[[#This Row],[PROFILECODE]]&amp;"-"&amp;Table_DataFromNL[[#This Row],[RULENAME]]</f>
        <v>CP523-SPECIAL_ x9_25 _ONCE</v>
      </c>
      <c r="M2440" t="e">
        <f t="shared" si="309"/>
        <v>#N/A</v>
      </c>
      <c r="N2440" t="e">
        <f t="shared" si="310"/>
        <v>#N/A</v>
      </c>
    </row>
    <row r="2441" spans="1:14" hidden="1" x14ac:dyDescent="0.45">
      <c r="A2441" t="str">
        <f t="shared" si="311"/>
        <v>CP523-SPECIAL_BONUS_40USD</v>
      </c>
      <c r="B2441" t="s">
        <v>137</v>
      </c>
      <c r="C2441" t="str">
        <f t="shared" si="304"/>
        <v>Pharr</v>
      </c>
      <c r="D2441" t="str">
        <f t="shared" si="305"/>
        <v>Y</v>
      </c>
      <c r="E2441" t="s">
        <v>1169</v>
      </c>
      <c r="F2441" t="str">
        <f t="shared" si="306"/>
        <v>SPECIAL_BONUS_40USD</v>
      </c>
      <c r="G2441">
        <f t="shared" si="307"/>
        <v>0</v>
      </c>
      <c r="H2441" t="s">
        <v>1106</v>
      </c>
      <c r="I2441">
        <f t="shared" si="308"/>
        <v>0</v>
      </c>
      <c r="J2441" t="s">
        <v>1074</v>
      </c>
      <c r="K2441" s="5">
        <v>40</v>
      </c>
      <c r="L2441" t="str">
        <f>Table_DataFromNL[[#This Row],[PROFILECODE]]&amp;"-"&amp;Table_DataFromNL[[#This Row],[RULENAME]]</f>
        <v>CP523-SPECIAL_BONUS_40USD</v>
      </c>
      <c r="M2441" t="e">
        <f t="shared" si="309"/>
        <v>#N/A</v>
      </c>
      <c r="N2441" t="e">
        <f t="shared" si="310"/>
        <v>#N/A</v>
      </c>
    </row>
    <row r="2442" spans="1:14" hidden="1" x14ac:dyDescent="0.45">
      <c r="A2442" t="str">
        <f t="shared" si="311"/>
        <v>CP523-SPECIAL_BONUS_60USD</v>
      </c>
      <c r="B2442" t="s">
        <v>137</v>
      </c>
      <c r="C2442" t="str">
        <f t="shared" si="304"/>
        <v>Pharr</v>
      </c>
      <c r="D2442" t="str">
        <f t="shared" si="305"/>
        <v>Y</v>
      </c>
      <c r="E2442" t="s">
        <v>1169</v>
      </c>
      <c r="F2442" t="str">
        <f t="shared" si="306"/>
        <v>SPECIAL_BONUS_60USD</v>
      </c>
      <c r="G2442">
        <f t="shared" si="307"/>
        <v>0</v>
      </c>
      <c r="H2442" t="s">
        <v>1141</v>
      </c>
      <c r="I2442">
        <f t="shared" si="308"/>
        <v>0</v>
      </c>
      <c r="J2442" t="s">
        <v>1074</v>
      </c>
      <c r="K2442" s="5">
        <v>60</v>
      </c>
      <c r="L2442" t="str">
        <f>Table_DataFromNL[[#This Row],[PROFILECODE]]&amp;"-"&amp;Table_DataFromNL[[#This Row],[RULENAME]]</f>
        <v>CP523-SPECIAL_BONUS_60USD</v>
      </c>
      <c r="M2442" t="e">
        <f t="shared" si="309"/>
        <v>#N/A</v>
      </c>
      <c r="N2442" t="e">
        <f t="shared" si="310"/>
        <v>#N/A</v>
      </c>
    </row>
    <row r="2443" spans="1:14" hidden="1" x14ac:dyDescent="0.45">
      <c r="A2443" t="str">
        <f t="shared" si="311"/>
        <v>CP523-SPECIAL_x6_x7_15 _TWICE</v>
      </c>
      <c r="B2443" t="s">
        <v>137</v>
      </c>
      <c r="C2443" t="str">
        <f t="shared" si="304"/>
        <v>Pharr</v>
      </c>
      <c r="D2443" t="str">
        <f t="shared" si="305"/>
        <v>Y</v>
      </c>
      <c r="E2443" t="s">
        <v>1169</v>
      </c>
      <c r="F2443" t="str">
        <f t="shared" si="306"/>
        <v>SPECIAL_x6_x7_15 _TWICE</v>
      </c>
      <c r="G2443">
        <f t="shared" si="307"/>
        <v>0</v>
      </c>
      <c r="H2443" t="s">
        <v>1107</v>
      </c>
      <c r="I2443">
        <f t="shared" si="308"/>
        <v>0</v>
      </c>
      <c r="J2443" t="s">
        <v>1074</v>
      </c>
      <c r="K2443" s="5">
        <v>15</v>
      </c>
      <c r="L2443" t="str">
        <f>Table_DataFromNL[[#This Row],[PROFILECODE]]&amp;"-"&amp;Table_DataFromNL[[#This Row],[RULENAME]]</f>
        <v>CP523-SPECIAL_x6_x7_15 _TWICE</v>
      </c>
      <c r="M2443" t="e">
        <f t="shared" si="309"/>
        <v>#N/A</v>
      </c>
      <c r="N2443" t="e">
        <f t="shared" si="310"/>
        <v>#N/A</v>
      </c>
    </row>
    <row r="2444" spans="1:14" hidden="1" x14ac:dyDescent="0.45">
      <c r="A2444" t="str">
        <f t="shared" si="311"/>
        <v>CP523-SPECIAL_x8_x9_20 _TWICE</v>
      </c>
      <c r="B2444" t="s">
        <v>137</v>
      </c>
      <c r="C2444" t="str">
        <f t="shared" si="304"/>
        <v>Pharr</v>
      </c>
      <c r="D2444" t="str">
        <f t="shared" si="305"/>
        <v>Y</v>
      </c>
      <c r="E2444" t="s">
        <v>1169</v>
      </c>
      <c r="F2444" t="str">
        <f t="shared" si="306"/>
        <v>SPECIAL_x8_x9_20 _TWICE</v>
      </c>
      <c r="G2444">
        <f t="shared" si="307"/>
        <v>0</v>
      </c>
      <c r="H2444" t="s">
        <v>1108</v>
      </c>
      <c r="I2444">
        <f t="shared" si="308"/>
        <v>0</v>
      </c>
      <c r="J2444" t="s">
        <v>1074</v>
      </c>
      <c r="K2444" s="5">
        <v>20</v>
      </c>
      <c r="L2444" t="str">
        <f>Table_DataFromNL[[#This Row],[PROFILECODE]]&amp;"-"&amp;Table_DataFromNL[[#This Row],[RULENAME]]</f>
        <v>CP523-SPECIAL_x8_x9_20 _TWICE</v>
      </c>
      <c r="M2444" t="e">
        <f t="shared" si="309"/>
        <v>#N/A</v>
      </c>
      <c r="N2444" t="e">
        <f t="shared" si="310"/>
        <v>#N/A</v>
      </c>
    </row>
    <row r="2445" spans="1:14" hidden="1" x14ac:dyDescent="0.45">
      <c r="A2445" t="str">
        <f t="shared" si="311"/>
        <v>CP523-SPRING_COUPON_10_PER_WEEK</v>
      </c>
      <c r="B2445" t="s">
        <v>137</v>
      </c>
      <c r="C2445" t="str">
        <f t="shared" si="304"/>
        <v>Pharr</v>
      </c>
      <c r="D2445" t="str">
        <f t="shared" si="305"/>
        <v>Y</v>
      </c>
      <c r="E2445" t="s">
        <v>1169</v>
      </c>
      <c r="F2445" t="str">
        <f t="shared" si="306"/>
        <v>SPRING_COUPON_10_PER_WEEK</v>
      </c>
      <c r="G2445">
        <f t="shared" si="307"/>
        <v>0</v>
      </c>
      <c r="H2445" t="s">
        <v>1149</v>
      </c>
      <c r="I2445">
        <f t="shared" si="308"/>
        <v>0</v>
      </c>
      <c r="J2445" t="s">
        <v>1074</v>
      </c>
      <c r="K2445" s="5">
        <v>10</v>
      </c>
      <c r="L2445" t="str">
        <f>Table_DataFromNL[[#This Row],[PROFILECODE]]&amp;"-"&amp;Table_DataFromNL[[#This Row],[RULENAME]]</f>
        <v>CP523-SPRING_COUPON_10_PER_WEEK</v>
      </c>
      <c r="M2445" t="e">
        <f t="shared" si="309"/>
        <v>#N/A</v>
      </c>
      <c r="N2445" t="e">
        <f t="shared" si="310"/>
        <v>#N/A</v>
      </c>
    </row>
    <row r="2446" spans="1:14" hidden="1" x14ac:dyDescent="0.45">
      <c r="A2446" t="str">
        <f t="shared" si="311"/>
        <v>CP523-Sample Only</v>
      </c>
      <c r="B2446" t="s">
        <v>137</v>
      </c>
      <c r="C2446" t="str">
        <f t="shared" si="304"/>
        <v>Pharr</v>
      </c>
      <c r="D2446" t="str">
        <f t="shared" si="305"/>
        <v>Y</v>
      </c>
      <c r="E2446" t="s">
        <v>1169</v>
      </c>
      <c r="F2446" t="str">
        <f t="shared" si="306"/>
        <v>Sample Only</v>
      </c>
      <c r="G2446">
        <f t="shared" si="307"/>
        <v>0</v>
      </c>
      <c r="H2446" t="s">
        <v>1109</v>
      </c>
      <c r="I2446">
        <f t="shared" si="308"/>
        <v>0</v>
      </c>
      <c r="J2446" t="s">
        <v>1074</v>
      </c>
      <c r="K2446" s="5">
        <v>10</v>
      </c>
      <c r="L2446" t="str">
        <f>Table_DataFromNL[[#This Row],[PROFILECODE]]&amp;"-"&amp;Table_DataFromNL[[#This Row],[RULENAME]]</f>
        <v>CP523-Sample Only</v>
      </c>
      <c r="M2446" t="e">
        <f t="shared" si="309"/>
        <v>#N/A</v>
      </c>
      <c r="N2446" t="e">
        <f t="shared" si="310"/>
        <v>#N/A</v>
      </c>
    </row>
    <row r="2447" spans="1:14" hidden="1" x14ac:dyDescent="0.45">
      <c r="A2447" t="str">
        <f t="shared" si="311"/>
        <v>CP523-Unit Below 250 mL</v>
      </c>
      <c r="B2447" t="s">
        <v>137</v>
      </c>
      <c r="C2447" t="str">
        <f t="shared" si="304"/>
        <v>Pharr</v>
      </c>
      <c r="D2447" t="str">
        <f t="shared" si="305"/>
        <v>Y</v>
      </c>
      <c r="E2447" t="s">
        <v>1169</v>
      </c>
      <c r="F2447" t="str">
        <f t="shared" si="306"/>
        <v>Unit Below 250 mL</v>
      </c>
      <c r="G2447">
        <f t="shared" si="307"/>
        <v>0</v>
      </c>
      <c r="H2447" t="s">
        <v>1110</v>
      </c>
      <c r="I2447">
        <f t="shared" si="308"/>
        <v>0</v>
      </c>
      <c r="J2447" t="s">
        <v>1074</v>
      </c>
      <c r="K2447" s="5">
        <v>5</v>
      </c>
      <c r="L2447" t="str">
        <f>Table_DataFromNL[[#This Row],[PROFILECODE]]&amp;"-"&amp;Table_DataFromNL[[#This Row],[RULENAME]]</f>
        <v>CP523-Unit Below 250 mL</v>
      </c>
      <c r="M2447" t="e">
        <f t="shared" si="309"/>
        <v>#N/A</v>
      </c>
      <c r="N2447" t="e">
        <f t="shared" si="310"/>
        <v>#N/A</v>
      </c>
    </row>
    <row r="2448" spans="1:14" hidden="1" x14ac:dyDescent="0.45">
      <c r="A2448" t="str">
        <f t="shared" si="311"/>
        <v>CP523-Unit above 250 mL/underdraw</v>
      </c>
      <c r="B2448" t="s">
        <v>137</v>
      </c>
      <c r="C2448" t="str">
        <f t="shared" si="304"/>
        <v>Pharr</v>
      </c>
      <c r="D2448" t="str">
        <f t="shared" si="305"/>
        <v>Y</v>
      </c>
      <c r="E2448" t="s">
        <v>1169</v>
      </c>
      <c r="F2448" t="str">
        <f t="shared" si="306"/>
        <v>Unit above 250 mL/underdraw</v>
      </c>
      <c r="G2448">
        <f t="shared" si="307"/>
        <v>0</v>
      </c>
      <c r="H2448" t="s">
        <v>1111</v>
      </c>
      <c r="I2448">
        <f t="shared" si="308"/>
        <v>0</v>
      </c>
      <c r="J2448" t="s">
        <v>1074</v>
      </c>
      <c r="K2448" s="5">
        <v>10</v>
      </c>
      <c r="L2448" t="str">
        <f>Table_DataFromNL[[#This Row],[PROFILECODE]]&amp;"-"&amp;Table_DataFromNL[[#This Row],[RULENAME]]</f>
        <v>CP523-Unit above 250 mL/underdraw</v>
      </c>
      <c r="M2448" t="e">
        <f t="shared" si="309"/>
        <v>#N/A</v>
      </c>
      <c r="N2448" t="e">
        <f t="shared" si="310"/>
        <v>#N/A</v>
      </c>
    </row>
    <row r="2449" spans="1:14" hidden="1" x14ac:dyDescent="0.45">
      <c r="A2449" t="str">
        <f t="shared" si="311"/>
        <v>CP523-Vaccinia Immunization</v>
      </c>
      <c r="B2449" t="s">
        <v>137</v>
      </c>
      <c r="C2449" t="str">
        <f t="shared" si="304"/>
        <v>Pharr</v>
      </c>
      <c r="D2449" t="str">
        <f t="shared" si="305"/>
        <v>Y</v>
      </c>
      <c r="E2449" t="s">
        <v>1169</v>
      </c>
      <c r="F2449" t="str">
        <f t="shared" si="306"/>
        <v>Vaccinia Immunization</v>
      </c>
      <c r="G2449">
        <f t="shared" si="307"/>
        <v>0</v>
      </c>
      <c r="H2449" t="s">
        <v>1136</v>
      </c>
      <c r="I2449">
        <f t="shared" si="308"/>
        <v>0</v>
      </c>
      <c r="J2449" t="s">
        <v>1074</v>
      </c>
      <c r="K2449" s="5">
        <v>100</v>
      </c>
      <c r="L2449" t="str">
        <f>Table_DataFromNL[[#This Row],[PROFILECODE]]&amp;"-"&amp;Table_DataFromNL[[#This Row],[RULENAME]]</f>
        <v>CP523-Vaccinia Immunization</v>
      </c>
      <c r="M2449" t="e">
        <f t="shared" si="309"/>
        <v>#N/A</v>
      </c>
      <c r="N2449" t="e">
        <f t="shared" si="310"/>
        <v>#N/A</v>
      </c>
    </row>
    <row r="2450" spans="1:14" hidden="1" x14ac:dyDescent="0.45">
      <c r="A2450" t="str">
        <f t="shared" si="311"/>
        <v>CP523-RETURN - Buddy referral  -BONUS</v>
      </c>
      <c r="B2450" t="s">
        <v>137</v>
      </c>
      <c r="C2450" t="str">
        <f t="shared" si="304"/>
        <v>Pharr</v>
      </c>
      <c r="D2450" t="str">
        <f t="shared" si="305"/>
        <v>Y</v>
      </c>
      <c r="E2450" t="s">
        <v>1169</v>
      </c>
      <c r="F2450" t="str">
        <f t="shared" si="306"/>
        <v>RETURN - Buddy referral  -BONUS</v>
      </c>
      <c r="G2450" t="str">
        <f t="shared" si="307"/>
        <v>Marketing</v>
      </c>
      <c r="H2450" t="s">
        <v>73</v>
      </c>
      <c r="I2450">
        <f t="shared" si="308"/>
        <v>50</v>
      </c>
      <c r="J2450" t="s">
        <v>1112</v>
      </c>
      <c r="K2450" s="5">
        <v>0</v>
      </c>
      <c r="L2450" t="str">
        <f>Table_DataFromNL[[#This Row],[PROFILECODE]]&amp;"-"&amp;Table_DataFromNL[[#This Row],[RULENAME]]</f>
        <v>CP523-Referral</v>
      </c>
      <c r="M2450" t="str">
        <f t="shared" si="309"/>
        <v>CP523-RETURN - Buddy referral  -BONUS</v>
      </c>
      <c r="N2450" t="e">
        <f t="shared" si="310"/>
        <v>#N/A</v>
      </c>
    </row>
    <row r="2451" spans="1:14" hidden="1" x14ac:dyDescent="0.45">
      <c r="A2451" t="str">
        <f t="shared" si="311"/>
        <v>CP523-P Anti-D Pre-Existing Standard</v>
      </c>
      <c r="B2451" t="s">
        <v>137</v>
      </c>
      <c r="C2451" t="str">
        <f t="shared" si="304"/>
        <v>Pharr</v>
      </c>
      <c r="D2451" t="str">
        <f t="shared" si="305"/>
        <v>Y</v>
      </c>
      <c r="E2451" t="s">
        <v>1169</v>
      </c>
      <c r="F2451" t="str">
        <f t="shared" si="306"/>
        <v>P Anti-D Pre-Existing Standard</v>
      </c>
      <c r="G2451" t="str">
        <f t="shared" si="307"/>
        <v>Specialty</v>
      </c>
      <c r="H2451" t="s">
        <v>946</v>
      </c>
      <c r="I2451" t="str">
        <f t="shared" si="308"/>
        <v>RETURN - 1st don of the week -STD</v>
      </c>
      <c r="J2451" t="s">
        <v>1113</v>
      </c>
      <c r="K2451" s="5">
        <v>45</v>
      </c>
      <c r="L2451" t="str">
        <f>Table_DataFromNL[[#This Row],[PROFILECODE]]&amp;"-"&amp;Table_DataFromNL[[#This Row],[RULENAME]]</f>
        <v>CP523-P Anti-D Pre-Existing Standard</v>
      </c>
      <c r="M2451" t="str">
        <f t="shared" si="309"/>
        <v>CP523-P Anti-D Pre-Existing Standard</v>
      </c>
      <c r="N2451" t="str">
        <f t="shared" si="310"/>
        <v>CP523-P Anti-D Pre-Existing Standard</v>
      </c>
    </row>
    <row r="2452" spans="1:14" hidden="1" x14ac:dyDescent="0.45">
      <c r="A2452" t="str">
        <f t="shared" si="311"/>
        <v>CP523-P HBS Pre-Existing Standard</v>
      </c>
      <c r="B2452" t="s">
        <v>137</v>
      </c>
      <c r="C2452" t="str">
        <f t="shared" si="304"/>
        <v>Pharr</v>
      </c>
      <c r="D2452" t="str">
        <f t="shared" si="305"/>
        <v>Y</v>
      </c>
      <c r="E2452" t="s">
        <v>1169</v>
      </c>
      <c r="F2452" t="str">
        <f t="shared" si="306"/>
        <v>P HBS Pre-Existing Standard</v>
      </c>
      <c r="G2452" t="str">
        <f t="shared" si="307"/>
        <v>Specialty</v>
      </c>
      <c r="H2452" t="s">
        <v>963</v>
      </c>
      <c r="I2452" t="str">
        <f t="shared" si="308"/>
        <v>RETURN - 1st don of the week -STD</v>
      </c>
      <c r="J2452" t="s">
        <v>1113</v>
      </c>
      <c r="K2452" s="5">
        <v>75</v>
      </c>
      <c r="L2452" t="str">
        <f>Table_DataFromNL[[#This Row],[PROFILECODE]]&amp;"-"&amp;Table_DataFromNL[[#This Row],[RULENAME]]</f>
        <v>CP523-P HBS Pre-Existing Standard</v>
      </c>
      <c r="M2452" t="str">
        <f t="shared" si="309"/>
        <v>CP523-P HBS Pre-Existing Standard</v>
      </c>
      <c r="N2452" t="str">
        <f t="shared" si="310"/>
        <v>CP523-P HBS Pre-Existing Standard</v>
      </c>
    </row>
    <row r="2453" spans="1:14" hidden="1" x14ac:dyDescent="0.45">
      <c r="A2453" t="str">
        <f t="shared" si="311"/>
        <v>CP523-P HBS TWINRIX Standard</v>
      </c>
      <c r="B2453" t="s">
        <v>137</v>
      </c>
      <c r="C2453" t="str">
        <f t="shared" si="304"/>
        <v>Pharr</v>
      </c>
      <c r="D2453" t="str">
        <f t="shared" si="305"/>
        <v>Y</v>
      </c>
      <c r="E2453" t="s">
        <v>1169</v>
      </c>
      <c r="F2453" t="str">
        <f t="shared" si="306"/>
        <v>P HBS TWINRIX Standard</v>
      </c>
      <c r="G2453" t="str">
        <f t="shared" si="307"/>
        <v>Specialty</v>
      </c>
      <c r="H2453" t="s">
        <v>999</v>
      </c>
      <c r="I2453" t="str">
        <f t="shared" si="308"/>
        <v>RETURN - 1st don of the week -STD</v>
      </c>
      <c r="J2453" t="s">
        <v>1113</v>
      </c>
      <c r="K2453" s="5">
        <v>75</v>
      </c>
      <c r="L2453" t="str">
        <f>Table_DataFromNL[[#This Row],[PROFILECODE]]&amp;"-"&amp;Table_DataFromNL[[#This Row],[RULENAME]]</f>
        <v>CP523-P HBS TWINRIX Standard</v>
      </c>
      <c r="M2453" t="str">
        <f t="shared" si="309"/>
        <v>CP523-P HBS TWINRIX Standard</v>
      </c>
      <c r="N2453" t="str">
        <f t="shared" si="310"/>
        <v>CP523-P HBS TWINRIX Standard</v>
      </c>
    </row>
    <row r="2454" spans="1:14" hidden="1" x14ac:dyDescent="0.45">
      <c r="A2454" t="str">
        <f t="shared" si="311"/>
        <v>CP523-P NORM KIG 10 Standard</v>
      </c>
      <c r="B2454" t="s">
        <v>137</v>
      </c>
      <c r="C2454" t="str">
        <f t="shared" si="304"/>
        <v>Pharr</v>
      </c>
      <c r="D2454" t="str">
        <f t="shared" si="305"/>
        <v>Y</v>
      </c>
      <c r="E2454" t="s">
        <v>1169</v>
      </c>
      <c r="F2454" t="str">
        <f t="shared" si="306"/>
        <v>P NORM KIG 10 Standard</v>
      </c>
      <c r="G2454" t="str">
        <f t="shared" si="307"/>
        <v>Specialty</v>
      </c>
      <c r="H2454" t="s">
        <v>950</v>
      </c>
      <c r="I2454" t="str">
        <f t="shared" si="308"/>
        <v>RETURN - 1st don of the week -STD</v>
      </c>
      <c r="J2454" t="s">
        <v>1113</v>
      </c>
      <c r="K2454" s="5">
        <v>55</v>
      </c>
      <c r="L2454" t="str">
        <f>Table_DataFromNL[[#This Row],[PROFILECODE]]&amp;"-"&amp;Table_DataFromNL[[#This Row],[RULENAME]]</f>
        <v>CP523-P NORM KIG 10 Standard</v>
      </c>
      <c r="M2454" t="str">
        <f t="shared" si="309"/>
        <v>CP523-P NORM KIG 10 Standard</v>
      </c>
      <c r="N2454" t="str">
        <f t="shared" si="310"/>
        <v>CP523-P NORM KIG 10 Standard</v>
      </c>
    </row>
    <row r="2455" spans="1:14" hidden="1" x14ac:dyDescent="0.45">
      <c r="A2455" t="str">
        <f t="shared" si="311"/>
        <v>CP523-P NORM KIG 10-1 Standard</v>
      </c>
      <c r="B2455" t="s">
        <v>137</v>
      </c>
      <c r="C2455" t="str">
        <f t="shared" si="304"/>
        <v>Pharr</v>
      </c>
      <c r="D2455" t="str">
        <f t="shared" si="305"/>
        <v>Y</v>
      </c>
      <c r="E2455" t="s">
        <v>1169</v>
      </c>
      <c r="F2455" t="str">
        <f t="shared" si="306"/>
        <v>P NORM KIG 10-1 Standard</v>
      </c>
      <c r="G2455" t="str">
        <f t="shared" si="307"/>
        <v>Specialty</v>
      </c>
      <c r="H2455" t="s">
        <v>951</v>
      </c>
      <c r="I2455" t="str">
        <f t="shared" si="308"/>
        <v>RETURN - 1st don of the week -STD</v>
      </c>
      <c r="J2455" t="s">
        <v>1113</v>
      </c>
      <c r="K2455" s="5">
        <v>55</v>
      </c>
      <c r="L2455" t="str">
        <f>Table_DataFromNL[[#This Row],[PROFILECODE]]&amp;"-"&amp;Table_DataFromNL[[#This Row],[RULENAME]]</f>
        <v>CP523-P NORM KIG 10-1 Standard</v>
      </c>
      <c r="M2455" t="str">
        <f t="shared" si="309"/>
        <v>CP523-P NORM KIG 10-1 Standard</v>
      </c>
      <c r="N2455" t="str">
        <f t="shared" si="310"/>
        <v>CP523-P NORM KIG 10-1 Standard</v>
      </c>
    </row>
    <row r="2456" spans="1:14" hidden="1" x14ac:dyDescent="0.45">
      <c r="A2456" t="str">
        <f t="shared" si="311"/>
        <v>CP523-P NORM KIG 10-2 Standard</v>
      </c>
      <c r="B2456" t="s">
        <v>137</v>
      </c>
      <c r="C2456" t="str">
        <f t="shared" si="304"/>
        <v>Pharr</v>
      </c>
      <c r="D2456" t="str">
        <f t="shared" si="305"/>
        <v>Y</v>
      </c>
      <c r="E2456" t="s">
        <v>1169</v>
      </c>
      <c r="F2456" t="str">
        <f t="shared" si="306"/>
        <v>P NORM KIG 10-2 Standard</v>
      </c>
      <c r="G2456" t="str">
        <f t="shared" si="307"/>
        <v>Specialty</v>
      </c>
      <c r="H2456" t="s">
        <v>952</v>
      </c>
      <c r="I2456" t="str">
        <f t="shared" si="308"/>
        <v>RETURN - 1st don of the week -STD</v>
      </c>
      <c r="J2456" t="s">
        <v>1113</v>
      </c>
      <c r="K2456" s="5">
        <v>55</v>
      </c>
      <c r="L2456" t="str">
        <f>Table_DataFromNL[[#This Row],[PROFILECODE]]&amp;"-"&amp;Table_DataFromNL[[#This Row],[RULENAME]]</f>
        <v>CP523-P NORM KIG 10-2 Standard</v>
      </c>
      <c r="M2456" t="str">
        <f t="shared" si="309"/>
        <v>CP523-P NORM KIG 10-2 Standard</v>
      </c>
      <c r="N2456" t="str">
        <f t="shared" si="310"/>
        <v>CP523-P NORM KIG 10-2 Standard</v>
      </c>
    </row>
    <row r="2457" spans="1:14" hidden="1" x14ac:dyDescent="0.45">
      <c r="A2457" t="str">
        <f t="shared" si="311"/>
        <v>CP523-P NORM KIG 10-3 Standard</v>
      </c>
      <c r="B2457" t="s">
        <v>137</v>
      </c>
      <c r="C2457" t="str">
        <f t="shared" si="304"/>
        <v>Pharr</v>
      </c>
      <c r="D2457" t="str">
        <f t="shared" si="305"/>
        <v>Y</v>
      </c>
      <c r="E2457" t="s">
        <v>1169</v>
      </c>
      <c r="F2457" t="str">
        <f t="shared" si="306"/>
        <v>P NORM KIG 10-3 Standard</v>
      </c>
      <c r="G2457" t="str">
        <f t="shared" si="307"/>
        <v>Specialty</v>
      </c>
      <c r="H2457" t="s">
        <v>953</v>
      </c>
      <c r="I2457" t="str">
        <f t="shared" si="308"/>
        <v>RETURN - 1st don of the week -STD</v>
      </c>
      <c r="J2457" t="s">
        <v>1113</v>
      </c>
      <c r="K2457" s="5">
        <v>55</v>
      </c>
      <c r="L2457" t="str">
        <f>Table_DataFromNL[[#This Row],[PROFILECODE]]&amp;"-"&amp;Table_DataFromNL[[#This Row],[RULENAME]]</f>
        <v>CP523-P NORM KIG 10-3 Standard</v>
      </c>
      <c r="M2457" t="str">
        <f t="shared" si="309"/>
        <v>CP523-P NORM KIG 10-3 Standard</v>
      </c>
      <c r="N2457" t="str">
        <f t="shared" si="310"/>
        <v>CP523-P NORM KIG 10-3 Standard</v>
      </c>
    </row>
    <row r="2458" spans="1:14" hidden="1" x14ac:dyDescent="0.45">
      <c r="A2458" t="str">
        <f t="shared" si="311"/>
        <v>CP523-P NORM KIG 10-4 Standard</v>
      </c>
      <c r="B2458" t="s">
        <v>137</v>
      </c>
      <c r="C2458" t="str">
        <f t="shared" si="304"/>
        <v>Pharr</v>
      </c>
      <c r="D2458" t="str">
        <f t="shared" si="305"/>
        <v>Y</v>
      </c>
      <c r="E2458" t="s">
        <v>1169</v>
      </c>
      <c r="F2458" t="str">
        <f t="shared" si="306"/>
        <v>P NORM KIG 10-4 Standard</v>
      </c>
      <c r="G2458" t="str">
        <f t="shared" si="307"/>
        <v>Specialty</v>
      </c>
      <c r="H2458" t="s">
        <v>954</v>
      </c>
      <c r="I2458" t="str">
        <f t="shared" si="308"/>
        <v>RETURN - 1st don of the week -STD</v>
      </c>
      <c r="J2458" t="s">
        <v>1113</v>
      </c>
      <c r="K2458" s="5">
        <v>55</v>
      </c>
      <c r="L2458" t="str">
        <f>Table_DataFromNL[[#This Row],[PROFILECODE]]&amp;"-"&amp;Table_DataFromNL[[#This Row],[RULENAME]]</f>
        <v>CP523-P NORM KIG 10-4 Standard</v>
      </c>
      <c r="M2458" t="str">
        <f t="shared" si="309"/>
        <v>CP523-P NORM KIG 10-4 Standard</v>
      </c>
      <c r="N2458" t="str">
        <f t="shared" si="310"/>
        <v>CP523-P NORM KIG 10-4 Standard</v>
      </c>
    </row>
    <row r="2459" spans="1:14" hidden="1" x14ac:dyDescent="0.45">
      <c r="A2459" t="str">
        <f t="shared" si="311"/>
        <v>CP523-RETURN - 1st don of the week -STD</v>
      </c>
      <c r="B2459" t="s">
        <v>137</v>
      </c>
      <c r="C2459" t="str">
        <f t="shared" si="304"/>
        <v>Pharr</v>
      </c>
      <c r="D2459" t="str">
        <f t="shared" si="305"/>
        <v>Y</v>
      </c>
      <c r="E2459" t="s">
        <v>1169</v>
      </c>
      <c r="F2459" t="str">
        <f t="shared" si="306"/>
        <v>RETURN - 1st don of the week -STD</v>
      </c>
      <c r="G2459" t="str">
        <f t="shared" si="307"/>
        <v>Marketing</v>
      </c>
      <c r="H2459" t="s">
        <v>1114</v>
      </c>
      <c r="I2459">
        <f t="shared" si="308"/>
        <v>0</v>
      </c>
      <c r="J2459" t="s">
        <v>1113</v>
      </c>
      <c r="K2459" s="5">
        <v>55</v>
      </c>
      <c r="L2459" t="str">
        <f>Table_DataFromNL[[#This Row],[PROFILECODE]]&amp;"-"&amp;Table_DataFromNL[[#This Row],[RULENAME]]</f>
        <v>CP523-P NSP NONEU Standard</v>
      </c>
      <c r="M2459" t="str">
        <f t="shared" si="309"/>
        <v>CP523-RETURN - 1st don of the week -STD</v>
      </c>
      <c r="N2459" t="e">
        <f t="shared" si="310"/>
        <v>#N/A</v>
      </c>
    </row>
    <row r="2460" spans="1:14" hidden="1" x14ac:dyDescent="0.45">
      <c r="A2460" t="str">
        <f t="shared" si="311"/>
        <v>CP523-RETURN - 1st don of the week -STD</v>
      </c>
      <c r="B2460" t="s">
        <v>137</v>
      </c>
      <c r="C2460" t="str">
        <f t="shared" si="304"/>
        <v>Pharr</v>
      </c>
      <c r="D2460" t="str">
        <f t="shared" si="305"/>
        <v>Y</v>
      </c>
      <c r="E2460" t="s">
        <v>1169</v>
      </c>
      <c r="F2460" t="str">
        <f t="shared" si="306"/>
        <v>RETURN - 1st don of the week -STD</v>
      </c>
      <c r="G2460" t="str">
        <f t="shared" si="307"/>
        <v>Marketing</v>
      </c>
      <c r="H2460" t="s">
        <v>1115</v>
      </c>
      <c r="I2460">
        <f t="shared" si="308"/>
        <v>23</v>
      </c>
      <c r="J2460" t="s">
        <v>1113</v>
      </c>
      <c r="K2460" s="5">
        <v>55</v>
      </c>
      <c r="L2460" t="str">
        <f>Table_DataFromNL[[#This Row],[PROFILECODE]]&amp;"-"&amp;Table_DataFromNL[[#This Row],[RULENAME]]</f>
        <v>CP523-P NSP NS Standard</v>
      </c>
      <c r="M2460" t="str">
        <f t="shared" si="309"/>
        <v>CP523-RETURN - 1st don of the week -STD</v>
      </c>
      <c r="N2460" t="e">
        <f t="shared" si="310"/>
        <v>#N/A</v>
      </c>
    </row>
    <row r="2461" spans="1:14" hidden="1" x14ac:dyDescent="0.45">
      <c r="A2461" t="str">
        <f t="shared" si="311"/>
        <v>CP523-P Normal Source PL Standard</v>
      </c>
      <c r="B2461" t="s">
        <v>137</v>
      </c>
      <c r="C2461" t="str">
        <f t="shared" si="304"/>
        <v>Pharr</v>
      </c>
      <c r="D2461" t="str">
        <f t="shared" si="305"/>
        <v>Y</v>
      </c>
      <c r="E2461" t="s">
        <v>1169</v>
      </c>
      <c r="F2461" t="str">
        <f t="shared" si="306"/>
        <v>P Normal Source PL Standard</v>
      </c>
      <c r="G2461" t="str">
        <f t="shared" si="307"/>
        <v>Marketing</v>
      </c>
      <c r="H2461" t="s">
        <v>1033</v>
      </c>
      <c r="I2461">
        <f t="shared" si="308"/>
        <v>0</v>
      </c>
      <c r="J2461" t="s">
        <v>1113</v>
      </c>
      <c r="K2461" s="5">
        <v>60</v>
      </c>
      <c r="L2461" t="str">
        <f>Table_DataFromNL[[#This Row],[PROFILECODE]]&amp;"-"&amp;Table_DataFromNL[[#This Row],[RULENAME]]</f>
        <v>CP523-P Normal Source PL Standard</v>
      </c>
      <c r="M2461" t="e">
        <f t="shared" si="309"/>
        <v>#N/A</v>
      </c>
      <c r="N2461" t="e">
        <f t="shared" si="310"/>
        <v>#N/A</v>
      </c>
    </row>
    <row r="2462" spans="1:14" hidden="1" x14ac:dyDescent="0.45">
      <c r="A2462" t="str">
        <f t="shared" si="311"/>
        <v>CP523-P RSV Pre-Existing Standard</v>
      </c>
      <c r="B2462" t="s">
        <v>137</v>
      </c>
      <c r="C2462" t="str">
        <f t="shared" si="304"/>
        <v>Pharr</v>
      </c>
      <c r="D2462" t="str">
        <f t="shared" si="305"/>
        <v>Y</v>
      </c>
      <c r="E2462" t="s">
        <v>1169</v>
      </c>
      <c r="F2462" t="str">
        <f t="shared" si="306"/>
        <v>P RSV Pre-Existing Standard</v>
      </c>
      <c r="G2462" t="str">
        <f t="shared" si="307"/>
        <v>Specialty</v>
      </c>
      <c r="H2462" t="s">
        <v>955</v>
      </c>
      <c r="I2462" t="str">
        <f t="shared" si="308"/>
        <v>RETURN - 1st don of the week -STD</v>
      </c>
      <c r="J2462" t="s">
        <v>1113</v>
      </c>
      <c r="K2462" s="5">
        <v>55</v>
      </c>
      <c r="L2462" t="str">
        <f>Table_DataFromNL[[#This Row],[PROFILECODE]]&amp;"-"&amp;Table_DataFromNL[[#This Row],[RULENAME]]</f>
        <v>CP523-P RSV Pre-Existing Standard</v>
      </c>
      <c r="M2462" t="str">
        <f t="shared" si="309"/>
        <v>CP523-P RSV Pre-Existing Standard</v>
      </c>
      <c r="N2462" t="str">
        <f t="shared" si="310"/>
        <v>CP523-P RSV Pre-Existing Standard</v>
      </c>
    </row>
    <row r="2463" spans="1:14" hidden="1" x14ac:dyDescent="0.45">
      <c r="A2463" t="str">
        <f t="shared" si="311"/>
        <v>CP523-P Vaccinia Standard</v>
      </c>
      <c r="B2463" t="s">
        <v>137</v>
      </c>
      <c r="C2463" t="str">
        <f t="shared" si="304"/>
        <v>Pharr</v>
      </c>
      <c r="D2463" t="str">
        <f t="shared" si="305"/>
        <v>Y</v>
      </c>
      <c r="E2463" t="s">
        <v>1169</v>
      </c>
      <c r="F2463" t="str">
        <f t="shared" si="306"/>
        <v>P Vaccinia Standard</v>
      </c>
      <c r="G2463" t="str">
        <f t="shared" si="307"/>
        <v>Specialty</v>
      </c>
      <c r="H2463" t="s">
        <v>956</v>
      </c>
      <c r="I2463">
        <f t="shared" si="308"/>
        <v>0</v>
      </c>
      <c r="J2463" t="s">
        <v>1113</v>
      </c>
      <c r="K2463" s="5">
        <v>100</v>
      </c>
      <c r="L2463" t="str">
        <f>Table_DataFromNL[[#This Row],[PROFILECODE]]&amp;"-"&amp;Table_DataFromNL[[#This Row],[RULENAME]]</f>
        <v>CP523-P Vaccinia Standard</v>
      </c>
      <c r="M2463" t="str">
        <f t="shared" si="309"/>
        <v>CP523-P Vaccinia Standard</v>
      </c>
      <c r="N2463" t="str">
        <f t="shared" si="310"/>
        <v>CP523-P Vaccinia Standard</v>
      </c>
    </row>
    <row r="2464" spans="1:14" hidden="1" x14ac:dyDescent="0.45">
      <c r="A2464" t="str">
        <f t="shared" si="311"/>
        <v>CP523-PVZV Pre-Existing Standard</v>
      </c>
      <c r="B2464" t="s">
        <v>137</v>
      </c>
      <c r="C2464" t="str">
        <f t="shared" si="304"/>
        <v>Pharr</v>
      </c>
      <c r="D2464" t="str">
        <f t="shared" si="305"/>
        <v>Y</v>
      </c>
      <c r="E2464" t="s">
        <v>1169</v>
      </c>
      <c r="F2464" t="str">
        <f t="shared" si="306"/>
        <v>PVZV Pre-Existing Standard</v>
      </c>
      <c r="G2464" t="str">
        <f t="shared" si="307"/>
        <v>Specialty</v>
      </c>
      <c r="H2464" t="s">
        <v>972</v>
      </c>
      <c r="I2464" t="str">
        <f t="shared" si="308"/>
        <v>RETURN - 1st don of the week -STD</v>
      </c>
      <c r="J2464" t="s">
        <v>1113</v>
      </c>
      <c r="K2464" s="5">
        <v>70</v>
      </c>
      <c r="L2464" t="str">
        <f>Table_DataFromNL[[#This Row],[PROFILECODE]]&amp;"-"&amp;Table_DataFromNL[[#This Row],[RULENAME]]</f>
        <v>CP523-PVZV Pre-Existing Standard</v>
      </c>
      <c r="M2464" t="str">
        <f t="shared" si="309"/>
        <v>CP523-PVZV Pre-Existing Standard</v>
      </c>
      <c r="N2464" t="str">
        <f t="shared" si="310"/>
        <v>CP523-PVZV Pre-Existing Standard</v>
      </c>
    </row>
    <row r="2465" spans="1:14" hidden="1" x14ac:dyDescent="0.45">
      <c r="A2465" t="str">
        <f t="shared" si="311"/>
        <v>CP524-1st Responder-Medical</v>
      </c>
      <c r="B2465" t="s">
        <v>159</v>
      </c>
      <c r="C2465" t="str">
        <f t="shared" si="304"/>
        <v>Phoenix</v>
      </c>
      <c r="D2465" t="str">
        <f t="shared" si="305"/>
        <v>Y</v>
      </c>
      <c r="E2465" t="s">
        <v>1170</v>
      </c>
      <c r="F2465" t="str">
        <f t="shared" si="306"/>
        <v>1st Responder-Medical</v>
      </c>
      <c r="G2465">
        <f t="shared" si="307"/>
        <v>0</v>
      </c>
      <c r="H2465" t="s">
        <v>1053</v>
      </c>
      <c r="I2465">
        <f t="shared" si="308"/>
        <v>0</v>
      </c>
      <c r="J2465" t="s">
        <v>1054</v>
      </c>
      <c r="K2465" s="5">
        <v>5</v>
      </c>
      <c r="L2465" t="str">
        <f>Table_DataFromNL[[#This Row],[PROFILECODE]]&amp;"-"&amp;Table_DataFromNL[[#This Row],[RULENAME]]</f>
        <v>CP524-1st Responder-Medical</v>
      </c>
      <c r="M2465" t="e">
        <f t="shared" si="309"/>
        <v>#N/A</v>
      </c>
      <c r="N2465" t="e">
        <f t="shared" si="310"/>
        <v>#N/A</v>
      </c>
    </row>
    <row r="2466" spans="1:14" hidden="1" x14ac:dyDescent="0.45">
      <c r="A2466" t="str">
        <f t="shared" si="311"/>
        <v>CP524-2X Week P HBS Pre-Existing</v>
      </c>
      <c r="B2466" t="s">
        <v>159</v>
      </c>
      <c r="C2466" t="str">
        <f t="shared" si="304"/>
        <v>Phoenix</v>
      </c>
      <c r="D2466" t="str">
        <f t="shared" si="305"/>
        <v>Y</v>
      </c>
      <c r="E2466" t="s">
        <v>1170</v>
      </c>
      <c r="F2466" t="str">
        <f t="shared" si="306"/>
        <v>2X Week P HBS Pre-Existing</v>
      </c>
      <c r="G2466" t="str">
        <f t="shared" si="307"/>
        <v>Specialty</v>
      </c>
      <c r="H2466" t="s">
        <v>962</v>
      </c>
      <c r="I2466" t="str">
        <f t="shared" si="308"/>
        <v>RETURN - 2nd don of the week -BONUS</v>
      </c>
      <c r="J2466" t="s">
        <v>1054</v>
      </c>
      <c r="K2466" s="5">
        <v>10</v>
      </c>
      <c r="L2466" t="str">
        <f>Table_DataFromNL[[#This Row],[PROFILECODE]]&amp;"-"&amp;Table_DataFromNL[[#This Row],[RULENAME]]</f>
        <v>CP524-2X Week P HBS Pre-Existing</v>
      </c>
      <c r="M2466" t="str">
        <f t="shared" si="309"/>
        <v>CP524-2X Week P HBS Pre-Existing</v>
      </c>
      <c r="N2466" t="str">
        <f t="shared" si="310"/>
        <v>CP524-2X Week P HBS Pre-Existing</v>
      </c>
    </row>
    <row r="2467" spans="1:14" hidden="1" x14ac:dyDescent="0.45">
      <c r="A2467" t="str">
        <f t="shared" si="311"/>
        <v>CP524-2X Week P HBS TWINRX</v>
      </c>
      <c r="B2467" t="s">
        <v>159</v>
      </c>
      <c r="C2467" t="str">
        <f t="shared" si="304"/>
        <v>Phoenix</v>
      </c>
      <c r="D2467" t="str">
        <f t="shared" si="305"/>
        <v>Y</v>
      </c>
      <c r="E2467" t="s">
        <v>1170</v>
      </c>
      <c r="F2467" t="str">
        <f t="shared" si="306"/>
        <v>2X Week P HBS TWINRX</v>
      </c>
      <c r="G2467" t="str">
        <f t="shared" si="307"/>
        <v>Specialty</v>
      </c>
      <c r="H2467" t="s">
        <v>983</v>
      </c>
      <c r="I2467" t="str">
        <f t="shared" si="308"/>
        <v>RETURN - 2nd don of the week -BONUS</v>
      </c>
      <c r="J2467" t="s">
        <v>1054</v>
      </c>
      <c r="K2467" s="5">
        <v>10</v>
      </c>
      <c r="L2467" t="str">
        <f>Table_DataFromNL[[#This Row],[PROFILECODE]]&amp;"-"&amp;Table_DataFromNL[[#This Row],[RULENAME]]</f>
        <v>CP524-2X Week P HBS TWINRX</v>
      </c>
      <c r="M2467" t="str">
        <f t="shared" si="309"/>
        <v>CP524-2X Week P HBS TWINRX</v>
      </c>
      <c r="N2467" t="str">
        <f t="shared" si="310"/>
        <v>CP524-2X Week P HBS TWINRX</v>
      </c>
    </row>
    <row r="2468" spans="1:14" hidden="1" x14ac:dyDescent="0.45">
      <c r="A2468" t="str">
        <f t="shared" si="311"/>
        <v>CP524-2X Week P NORM KIG10-1</v>
      </c>
      <c r="B2468" t="s">
        <v>159</v>
      </c>
      <c r="C2468" t="str">
        <f t="shared" si="304"/>
        <v>Phoenix</v>
      </c>
      <c r="D2468" t="str">
        <f t="shared" si="305"/>
        <v>Y</v>
      </c>
      <c r="E2468" t="s">
        <v>1170</v>
      </c>
      <c r="F2468" t="str">
        <f t="shared" si="306"/>
        <v>2X Week P NORM KIG10-1</v>
      </c>
      <c r="G2468" t="str">
        <f t="shared" si="307"/>
        <v>Specialty</v>
      </c>
      <c r="H2468" t="s">
        <v>1005</v>
      </c>
      <c r="I2468" t="str">
        <f t="shared" si="308"/>
        <v>RETURN - 2nd don of the week -BONUS</v>
      </c>
      <c r="J2468" t="s">
        <v>1054</v>
      </c>
      <c r="K2468" s="5">
        <v>10</v>
      </c>
      <c r="L2468" t="str">
        <f>Table_DataFromNL[[#This Row],[PROFILECODE]]&amp;"-"&amp;Table_DataFromNL[[#This Row],[RULENAME]]</f>
        <v>CP524-2X Week P NORM KIG10-1</v>
      </c>
      <c r="M2468" t="str">
        <f t="shared" si="309"/>
        <v>CP524-2X Week P NORM KIG10-1</v>
      </c>
      <c r="N2468" t="str">
        <f t="shared" si="310"/>
        <v>CP524-2X Week P NORM KIG10-1</v>
      </c>
    </row>
    <row r="2469" spans="1:14" hidden="1" x14ac:dyDescent="0.45">
      <c r="A2469" t="str">
        <f t="shared" si="311"/>
        <v>CP524-2X Week P NORM KIG10_0</v>
      </c>
      <c r="B2469" t="s">
        <v>159</v>
      </c>
      <c r="C2469" t="str">
        <f t="shared" si="304"/>
        <v>Phoenix</v>
      </c>
      <c r="D2469" t="str">
        <f t="shared" si="305"/>
        <v>Y</v>
      </c>
      <c r="E2469" t="s">
        <v>1170</v>
      </c>
      <c r="F2469" t="str">
        <f t="shared" si="306"/>
        <v>2X Week P NORM KIG10_0</v>
      </c>
      <c r="G2469" t="str">
        <f t="shared" si="307"/>
        <v>Specialty</v>
      </c>
      <c r="H2469" t="s">
        <v>1001</v>
      </c>
      <c r="I2469" t="str">
        <f t="shared" si="308"/>
        <v>RETURN - 2nd don of the week -BONUS</v>
      </c>
      <c r="J2469" t="s">
        <v>1054</v>
      </c>
      <c r="K2469" s="5">
        <v>20</v>
      </c>
      <c r="L2469" t="str">
        <f>Table_DataFromNL[[#This Row],[PROFILECODE]]&amp;"-"&amp;Table_DataFromNL[[#This Row],[RULENAME]]</f>
        <v>CP524-2X Week P NORM KIG10_0</v>
      </c>
      <c r="M2469" t="str">
        <f t="shared" si="309"/>
        <v>CP524-2X Week P NORM KIG10_0</v>
      </c>
      <c r="N2469" t="str">
        <f t="shared" si="310"/>
        <v>CP524-2X Week P NORM KIG10_0</v>
      </c>
    </row>
    <row r="2470" spans="1:14" hidden="1" x14ac:dyDescent="0.45">
      <c r="A2470" t="str">
        <f t="shared" si="311"/>
        <v>CP524-2X Week P NORM KIG10_2</v>
      </c>
      <c r="B2470" t="s">
        <v>159</v>
      </c>
      <c r="C2470" t="str">
        <f t="shared" si="304"/>
        <v>Phoenix</v>
      </c>
      <c r="D2470" t="str">
        <f t="shared" si="305"/>
        <v>Y</v>
      </c>
      <c r="E2470" t="s">
        <v>1170</v>
      </c>
      <c r="F2470" t="str">
        <f t="shared" si="306"/>
        <v>2X Week P NORM KIG10_2</v>
      </c>
      <c r="G2470" t="str">
        <f t="shared" si="307"/>
        <v>Specialty</v>
      </c>
      <c r="H2470" t="s">
        <v>1002</v>
      </c>
      <c r="I2470" t="str">
        <f t="shared" si="308"/>
        <v>RETURN - 2nd don of the week -BONUS</v>
      </c>
      <c r="J2470" t="s">
        <v>1054</v>
      </c>
      <c r="K2470" s="5">
        <v>10</v>
      </c>
      <c r="L2470" t="str">
        <f>Table_DataFromNL[[#This Row],[PROFILECODE]]&amp;"-"&amp;Table_DataFromNL[[#This Row],[RULENAME]]</f>
        <v>CP524-2X Week P NORM KIG10_2</v>
      </c>
      <c r="M2470" t="str">
        <f t="shared" si="309"/>
        <v>CP524-2X Week P NORM KIG10_2</v>
      </c>
      <c r="N2470" t="str">
        <f t="shared" si="310"/>
        <v>CP524-2X Week P NORM KIG10_2</v>
      </c>
    </row>
    <row r="2471" spans="1:14" hidden="1" x14ac:dyDescent="0.45">
      <c r="A2471" t="str">
        <f t="shared" si="311"/>
        <v>CP524-2X Week P NORM KIG10_3</v>
      </c>
      <c r="B2471" t="s">
        <v>159</v>
      </c>
      <c r="C2471" t="str">
        <f t="shared" si="304"/>
        <v>Phoenix</v>
      </c>
      <c r="D2471" t="str">
        <f t="shared" si="305"/>
        <v>Y</v>
      </c>
      <c r="E2471" t="s">
        <v>1170</v>
      </c>
      <c r="F2471" t="str">
        <f t="shared" si="306"/>
        <v>2X Week P NORM KIG10_3</v>
      </c>
      <c r="G2471" t="str">
        <f t="shared" si="307"/>
        <v>Specialty</v>
      </c>
      <c r="H2471" t="s">
        <v>1003</v>
      </c>
      <c r="I2471" t="str">
        <f t="shared" si="308"/>
        <v>RETURN - 2nd don of the week -BONUS</v>
      </c>
      <c r="J2471" t="s">
        <v>1054</v>
      </c>
      <c r="K2471" s="5">
        <v>10</v>
      </c>
      <c r="L2471" t="str">
        <f>Table_DataFromNL[[#This Row],[PROFILECODE]]&amp;"-"&amp;Table_DataFromNL[[#This Row],[RULENAME]]</f>
        <v>CP524-2X Week P NORM KIG10_3</v>
      </c>
      <c r="M2471" t="str">
        <f t="shared" si="309"/>
        <v>CP524-2X Week P NORM KIG10_3</v>
      </c>
      <c r="N2471" t="str">
        <f t="shared" si="310"/>
        <v>CP524-2X Week P NORM KIG10_3</v>
      </c>
    </row>
    <row r="2472" spans="1:14" hidden="1" x14ac:dyDescent="0.45">
      <c r="A2472" t="str">
        <f t="shared" si="311"/>
        <v>CP524-2X Week P NORM KIG10_4</v>
      </c>
      <c r="B2472" t="s">
        <v>159</v>
      </c>
      <c r="C2472" t="str">
        <f t="shared" si="304"/>
        <v>Phoenix</v>
      </c>
      <c r="D2472" t="str">
        <f t="shared" si="305"/>
        <v>Y</v>
      </c>
      <c r="E2472" t="s">
        <v>1170</v>
      </c>
      <c r="F2472" t="str">
        <f t="shared" si="306"/>
        <v>2X Week P NORM KIG10_4</v>
      </c>
      <c r="G2472" t="str">
        <f t="shared" si="307"/>
        <v>Specialty</v>
      </c>
      <c r="H2472" t="s">
        <v>1004</v>
      </c>
      <c r="I2472" t="str">
        <f t="shared" si="308"/>
        <v>RETURN - 2nd don of the week -BONUS</v>
      </c>
      <c r="J2472" t="s">
        <v>1054</v>
      </c>
      <c r="K2472" s="5">
        <v>10</v>
      </c>
      <c r="L2472" t="str">
        <f>Table_DataFromNL[[#This Row],[PROFILECODE]]&amp;"-"&amp;Table_DataFromNL[[#This Row],[RULENAME]]</f>
        <v>CP524-2X Week P NORM KIG10_4</v>
      </c>
      <c r="M2472" t="str">
        <f t="shared" si="309"/>
        <v>CP524-2X Week P NORM KIG10_4</v>
      </c>
      <c r="N2472" t="str">
        <f t="shared" si="310"/>
        <v>CP524-2X Week P NORM KIG10_4</v>
      </c>
    </row>
    <row r="2473" spans="1:14" hidden="1" x14ac:dyDescent="0.45">
      <c r="A2473" t="str">
        <f t="shared" si="311"/>
        <v>CP524-RETURN - 2nd don of the week -BONUS</v>
      </c>
      <c r="B2473" t="s">
        <v>159</v>
      </c>
      <c r="C2473" t="str">
        <f t="shared" si="304"/>
        <v>Phoenix</v>
      </c>
      <c r="D2473" t="str">
        <f t="shared" si="305"/>
        <v>Y</v>
      </c>
      <c r="E2473" t="s">
        <v>1170</v>
      </c>
      <c r="F2473" t="str">
        <f t="shared" si="306"/>
        <v>RETURN - 2nd don of the week -BONUS</v>
      </c>
      <c r="G2473" t="str">
        <f t="shared" si="307"/>
        <v>Marketing</v>
      </c>
      <c r="H2473" t="s">
        <v>1055</v>
      </c>
      <c r="I2473">
        <f t="shared" si="308"/>
        <v>26</v>
      </c>
      <c r="J2473" t="s">
        <v>1054</v>
      </c>
      <c r="K2473" s="5">
        <v>10</v>
      </c>
      <c r="L2473" t="str">
        <f>Table_DataFromNL[[#This Row],[PROFILECODE]]&amp;"-"&amp;Table_DataFromNL[[#This Row],[RULENAME]]</f>
        <v>CP524-2X Week P NSP NS</v>
      </c>
      <c r="M2473" t="str">
        <f t="shared" si="309"/>
        <v>CP524-RETURN - 2nd don of the week -BONUS</v>
      </c>
      <c r="N2473" t="e">
        <f t="shared" si="310"/>
        <v>#N/A</v>
      </c>
    </row>
    <row r="2474" spans="1:14" hidden="1" x14ac:dyDescent="0.45">
      <c r="A2474" t="str">
        <f t="shared" si="311"/>
        <v>CP524-RETURN - 2nd don of the week -BONUS</v>
      </c>
      <c r="B2474" t="s">
        <v>159</v>
      </c>
      <c r="C2474" t="str">
        <f t="shared" si="304"/>
        <v>Phoenix</v>
      </c>
      <c r="D2474" t="str">
        <f t="shared" si="305"/>
        <v>Y</v>
      </c>
      <c r="E2474" t="s">
        <v>1170</v>
      </c>
      <c r="F2474" t="str">
        <f t="shared" si="306"/>
        <v>RETURN - 2nd don of the week -BONUS</v>
      </c>
      <c r="G2474" t="str">
        <f t="shared" si="307"/>
        <v>Marketing</v>
      </c>
      <c r="H2474" t="s">
        <v>1056</v>
      </c>
      <c r="I2474" t="str">
        <f t="shared" si="308"/>
        <v>RETURN - 2nd don of the week -BONUS</v>
      </c>
      <c r="J2474" t="s">
        <v>1054</v>
      </c>
      <c r="K2474" s="5">
        <v>10</v>
      </c>
      <c r="L2474" t="str">
        <f>Table_DataFromNL[[#This Row],[PROFILECODE]]&amp;"-"&amp;Table_DataFromNL[[#This Row],[RULENAME]]</f>
        <v>CP524-2X Week P NSP Non EU</v>
      </c>
      <c r="M2474" t="str">
        <f t="shared" si="309"/>
        <v>CP524-RETURN - 2nd don of the week -BONUS</v>
      </c>
      <c r="N2474" t="e">
        <f t="shared" si="310"/>
        <v>#N/A</v>
      </c>
    </row>
    <row r="2475" spans="1:14" hidden="1" x14ac:dyDescent="0.45">
      <c r="A2475" t="str">
        <f t="shared" si="311"/>
        <v>CP524-2X Week P Normal Source PL</v>
      </c>
      <c r="B2475" t="s">
        <v>159</v>
      </c>
      <c r="C2475" t="str">
        <f t="shared" si="304"/>
        <v>Phoenix</v>
      </c>
      <c r="D2475" t="str">
        <f t="shared" si="305"/>
        <v>Y</v>
      </c>
      <c r="E2475" t="s">
        <v>1170</v>
      </c>
      <c r="F2475" t="str">
        <f t="shared" si="306"/>
        <v>2X Week P Normal Source PL</v>
      </c>
      <c r="G2475" t="str">
        <f t="shared" si="307"/>
        <v>Specialty</v>
      </c>
      <c r="H2475" t="s">
        <v>1026</v>
      </c>
      <c r="I2475" t="str">
        <f t="shared" si="308"/>
        <v>RETURN - 2nd don of the week -BONUS</v>
      </c>
      <c r="J2475" t="s">
        <v>1054</v>
      </c>
      <c r="K2475" s="5">
        <v>20</v>
      </c>
      <c r="L2475" t="str">
        <f>Table_DataFromNL[[#This Row],[PROFILECODE]]&amp;"-"&amp;Table_DataFromNL[[#This Row],[RULENAME]]</f>
        <v>CP524-2X Week P Normal Source PL</v>
      </c>
      <c r="M2475" t="e">
        <f t="shared" si="309"/>
        <v>#N/A</v>
      </c>
      <c r="N2475" t="e">
        <f t="shared" si="310"/>
        <v>#N/A</v>
      </c>
    </row>
    <row r="2476" spans="1:14" hidden="1" x14ac:dyDescent="0.45">
      <c r="A2476" t="str">
        <f t="shared" si="311"/>
        <v>CP524-2X Week P RSV Pre-Existing</v>
      </c>
      <c r="B2476" t="s">
        <v>159</v>
      </c>
      <c r="C2476" t="str">
        <f t="shared" si="304"/>
        <v>Phoenix</v>
      </c>
      <c r="D2476" t="str">
        <f t="shared" si="305"/>
        <v>Y</v>
      </c>
      <c r="E2476" t="s">
        <v>1170</v>
      </c>
      <c r="F2476" t="str">
        <f t="shared" si="306"/>
        <v>2X Week P RSV Pre-Existing</v>
      </c>
      <c r="G2476" t="str">
        <f t="shared" si="307"/>
        <v>Specialty</v>
      </c>
      <c r="H2476" t="s">
        <v>945</v>
      </c>
      <c r="I2476" t="str">
        <f t="shared" si="308"/>
        <v>RETURN - 2nd don of the week -BONUS</v>
      </c>
      <c r="J2476" t="s">
        <v>1054</v>
      </c>
      <c r="K2476" s="5">
        <v>20</v>
      </c>
      <c r="L2476" t="str">
        <f>Table_DataFromNL[[#This Row],[PROFILECODE]]&amp;"-"&amp;Table_DataFromNL[[#This Row],[RULENAME]]</f>
        <v>CP524-2X Week P RSV Pre-Existing</v>
      </c>
      <c r="M2476" t="str">
        <f t="shared" si="309"/>
        <v>CP524-2X Week P RSV Pre-Existing</v>
      </c>
      <c r="N2476" t="str">
        <f t="shared" si="310"/>
        <v>CP524-2X Week P RSV Pre-Existing</v>
      </c>
    </row>
    <row r="2477" spans="1:14" hidden="1" x14ac:dyDescent="0.45">
      <c r="A2477" t="str">
        <f t="shared" si="311"/>
        <v>CP524-2X Week P VZV Pre-Existing</v>
      </c>
      <c r="B2477" t="s">
        <v>159</v>
      </c>
      <c r="C2477" t="str">
        <f t="shared" si="304"/>
        <v>Phoenix</v>
      </c>
      <c r="D2477" t="str">
        <f t="shared" si="305"/>
        <v>Y</v>
      </c>
      <c r="E2477" t="s">
        <v>1170</v>
      </c>
      <c r="F2477" t="str">
        <f t="shared" si="306"/>
        <v>2X Week P VZV Pre-Existing</v>
      </c>
      <c r="G2477" t="str">
        <f t="shared" si="307"/>
        <v>Specialty</v>
      </c>
      <c r="H2477" t="s">
        <v>968</v>
      </c>
      <c r="I2477" t="str">
        <f t="shared" si="308"/>
        <v>RETURN - 2nd don of the week -BONUS</v>
      </c>
      <c r="J2477" t="s">
        <v>1054</v>
      </c>
      <c r="K2477" s="5">
        <v>10</v>
      </c>
      <c r="L2477" t="str">
        <f>Table_DataFromNL[[#This Row],[PROFILECODE]]&amp;"-"&amp;Table_DataFromNL[[#This Row],[RULENAME]]</f>
        <v>CP524-2X Week P VZV Pre-Existing</v>
      </c>
      <c r="M2477" t="str">
        <f t="shared" si="309"/>
        <v>CP524-2X Week P VZV Pre-Existing</v>
      </c>
      <c r="N2477" t="str">
        <f t="shared" si="310"/>
        <v>CP524-2X Week P VZV Pre-Existing</v>
      </c>
    </row>
    <row r="2478" spans="1:14" hidden="1" x14ac:dyDescent="0.45">
      <c r="A2478" t="str">
        <f t="shared" si="311"/>
        <v>CP524-RETURN - 5th don of the month -BONUS</v>
      </c>
      <c r="B2478" t="s">
        <v>159</v>
      </c>
      <c r="C2478" t="str">
        <f t="shared" si="304"/>
        <v>Phoenix</v>
      </c>
      <c r="D2478" t="str">
        <f t="shared" si="305"/>
        <v>Y</v>
      </c>
      <c r="E2478" t="s">
        <v>1170</v>
      </c>
      <c r="F2478" t="str">
        <f t="shared" si="306"/>
        <v>RETURN - 5th don of the month -BONUS</v>
      </c>
      <c r="G2478" t="str">
        <f t="shared" si="307"/>
        <v>Marketing</v>
      </c>
      <c r="H2478" t="s">
        <v>1057</v>
      </c>
      <c r="I2478">
        <f t="shared" si="308"/>
        <v>27</v>
      </c>
      <c r="J2478" t="s">
        <v>1054</v>
      </c>
      <c r="K2478" s="5">
        <v>20</v>
      </c>
      <c r="L2478" t="str">
        <f>Table_DataFromNL[[#This Row],[PROFILECODE]]&amp;"-"&amp;Table_DataFromNL[[#This Row],[RULENAME]]</f>
        <v>CP524-5X Month</v>
      </c>
      <c r="M2478" t="str">
        <f t="shared" si="309"/>
        <v>CP524-RETURN - 5th don of the month -BONUS</v>
      </c>
      <c r="N2478" t="e">
        <f t="shared" si="310"/>
        <v>#N/A</v>
      </c>
    </row>
    <row r="2479" spans="1:14" hidden="1" x14ac:dyDescent="0.45">
      <c r="A2479" t="str">
        <f t="shared" si="311"/>
        <v>CP524-RETURN - 6th don of the month -BONUS</v>
      </c>
      <c r="B2479" t="s">
        <v>159</v>
      </c>
      <c r="C2479" t="str">
        <f t="shared" si="304"/>
        <v>Phoenix</v>
      </c>
      <c r="D2479" t="str">
        <f t="shared" si="305"/>
        <v>Y</v>
      </c>
      <c r="E2479" t="s">
        <v>1170</v>
      </c>
      <c r="F2479" t="str">
        <f t="shared" si="306"/>
        <v>RETURN - 6th don of the month -BONUS</v>
      </c>
      <c r="G2479" t="str">
        <f t="shared" si="307"/>
        <v>Marketing</v>
      </c>
      <c r="H2479" t="s">
        <v>1058</v>
      </c>
      <c r="I2479">
        <f t="shared" si="308"/>
        <v>28</v>
      </c>
      <c r="J2479" t="s">
        <v>1054</v>
      </c>
      <c r="K2479" s="5">
        <v>20</v>
      </c>
      <c r="L2479" t="str">
        <f>Table_DataFromNL[[#This Row],[PROFILECODE]]&amp;"-"&amp;Table_DataFromNL[[#This Row],[RULENAME]]</f>
        <v>CP524-6X Month</v>
      </c>
      <c r="M2479" t="str">
        <f t="shared" si="309"/>
        <v>CP524-RETURN - 6th don of the month -BONUS</v>
      </c>
      <c r="N2479" t="e">
        <f t="shared" si="310"/>
        <v>#N/A</v>
      </c>
    </row>
    <row r="2480" spans="1:14" hidden="1" x14ac:dyDescent="0.45">
      <c r="A2480" t="str">
        <f t="shared" si="311"/>
        <v>CP524-College ID Standard Bonus</v>
      </c>
      <c r="B2480" t="s">
        <v>159</v>
      </c>
      <c r="C2480" t="str">
        <f t="shared" si="304"/>
        <v>Phoenix</v>
      </c>
      <c r="D2480" t="str">
        <f t="shared" si="305"/>
        <v>Y</v>
      </c>
      <c r="E2480" t="s">
        <v>1170</v>
      </c>
      <c r="F2480" t="str">
        <f t="shared" si="306"/>
        <v>College ID Standard Bonus</v>
      </c>
      <c r="G2480">
        <f t="shared" si="307"/>
        <v>0</v>
      </c>
      <c r="H2480" t="s">
        <v>1062</v>
      </c>
      <c r="I2480">
        <f t="shared" si="308"/>
        <v>0</v>
      </c>
      <c r="J2480" t="s">
        <v>1054</v>
      </c>
      <c r="K2480" s="5">
        <v>5</v>
      </c>
      <c r="L2480" t="str">
        <f>Table_DataFromNL[[#This Row],[PROFILECODE]]&amp;"-"&amp;Table_DataFromNL[[#This Row],[RULENAME]]</f>
        <v>CP524-College ID Standard Bonus</v>
      </c>
      <c r="M2480" t="e">
        <f t="shared" si="309"/>
        <v>#N/A</v>
      </c>
      <c r="N2480" t="e">
        <f t="shared" si="310"/>
        <v>#N/A</v>
      </c>
    </row>
    <row r="2481" spans="1:14" hidden="1" x14ac:dyDescent="0.45">
      <c r="A2481" t="str">
        <f t="shared" si="311"/>
        <v>CP524-Employee Donor</v>
      </c>
      <c r="B2481" t="s">
        <v>159</v>
      </c>
      <c r="C2481" t="str">
        <f t="shared" si="304"/>
        <v>Phoenix</v>
      </c>
      <c r="D2481" t="str">
        <f t="shared" si="305"/>
        <v>Y</v>
      </c>
      <c r="E2481" t="s">
        <v>1170</v>
      </c>
      <c r="F2481" t="str">
        <f t="shared" si="306"/>
        <v>Employee Donor</v>
      </c>
      <c r="G2481">
        <f t="shared" si="307"/>
        <v>0</v>
      </c>
      <c r="H2481" t="s">
        <v>1063</v>
      </c>
      <c r="I2481">
        <f t="shared" si="308"/>
        <v>0</v>
      </c>
      <c r="J2481" t="s">
        <v>1054</v>
      </c>
      <c r="K2481" s="5">
        <v>90</v>
      </c>
      <c r="L2481" t="str">
        <f>Table_DataFromNL[[#This Row],[PROFILECODE]]&amp;"-"&amp;Table_DataFromNL[[#This Row],[RULENAME]]</f>
        <v>CP524-Employee Donor</v>
      </c>
      <c r="M2481" t="e">
        <f t="shared" si="309"/>
        <v>#N/A</v>
      </c>
      <c r="N2481" t="e">
        <f t="shared" si="310"/>
        <v>#N/A</v>
      </c>
    </row>
    <row r="2482" spans="1:14" hidden="1" x14ac:dyDescent="0.45">
      <c r="A2482" t="str">
        <f t="shared" si="311"/>
        <v>CP524-Military ID</v>
      </c>
      <c r="B2482" t="s">
        <v>159</v>
      </c>
      <c r="C2482" t="str">
        <f t="shared" si="304"/>
        <v>Phoenix</v>
      </c>
      <c r="D2482" t="str">
        <f t="shared" si="305"/>
        <v>Y</v>
      </c>
      <c r="E2482" t="s">
        <v>1170</v>
      </c>
      <c r="F2482" t="str">
        <f t="shared" si="306"/>
        <v>Military ID</v>
      </c>
      <c r="G2482">
        <f t="shared" si="307"/>
        <v>0</v>
      </c>
      <c r="H2482" t="s">
        <v>1064</v>
      </c>
      <c r="I2482">
        <f t="shared" si="308"/>
        <v>0</v>
      </c>
      <c r="J2482" t="s">
        <v>1054</v>
      </c>
      <c r="K2482" s="5">
        <v>5</v>
      </c>
      <c r="L2482" t="str">
        <f>Table_DataFromNL[[#This Row],[PROFILECODE]]&amp;"-"&amp;Table_DataFromNL[[#This Row],[RULENAME]]</f>
        <v>CP524-Military ID</v>
      </c>
      <c r="M2482" t="e">
        <f t="shared" si="309"/>
        <v>#N/A</v>
      </c>
      <c r="N2482" t="e">
        <f t="shared" si="310"/>
        <v>#N/A</v>
      </c>
    </row>
    <row r="2483" spans="1:14" hidden="1" x14ac:dyDescent="0.45">
      <c r="A2483" t="str">
        <f t="shared" si="311"/>
        <v>CP524-NEW DONOR -1st</v>
      </c>
      <c r="B2483" t="s">
        <v>159</v>
      </c>
      <c r="C2483" t="str">
        <f t="shared" si="304"/>
        <v>Phoenix</v>
      </c>
      <c r="D2483" t="str">
        <f t="shared" si="305"/>
        <v>Y</v>
      </c>
      <c r="E2483" t="s">
        <v>1170</v>
      </c>
      <c r="F2483" t="str">
        <f t="shared" si="306"/>
        <v>NEW DONOR -1st</v>
      </c>
      <c r="G2483" t="str">
        <f t="shared" si="307"/>
        <v>Marketing</v>
      </c>
      <c r="H2483" t="s">
        <v>1065</v>
      </c>
      <c r="I2483">
        <f t="shared" si="308"/>
        <v>1</v>
      </c>
      <c r="J2483" t="s">
        <v>1054</v>
      </c>
      <c r="K2483" s="5">
        <v>100</v>
      </c>
      <c r="L2483" t="str">
        <f>Table_DataFromNL[[#This Row],[PROFILECODE]]&amp;"-"&amp;Table_DataFromNL[[#This Row],[RULENAME]]</f>
        <v>CP524-New Donor 1st Visit-Bonus</v>
      </c>
      <c r="M2483" t="str">
        <f t="shared" si="309"/>
        <v>CP524-NEW DONOR -1st</v>
      </c>
      <c r="N2483" t="e">
        <f t="shared" si="310"/>
        <v>#N/A</v>
      </c>
    </row>
    <row r="2484" spans="1:14" hidden="1" x14ac:dyDescent="0.45">
      <c r="A2484" t="str">
        <f t="shared" si="311"/>
        <v>CP524-NEW DONOR -2nd</v>
      </c>
      <c r="B2484" t="s">
        <v>159</v>
      </c>
      <c r="C2484" t="str">
        <f t="shared" si="304"/>
        <v>Phoenix</v>
      </c>
      <c r="D2484" t="str">
        <f t="shared" si="305"/>
        <v>Y</v>
      </c>
      <c r="E2484" t="s">
        <v>1170</v>
      </c>
      <c r="F2484" t="str">
        <f t="shared" si="306"/>
        <v>NEW DONOR -2nd</v>
      </c>
      <c r="G2484" t="str">
        <f t="shared" si="307"/>
        <v>Marketing</v>
      </c>
      <c r="H2484" t="s">
        <v>1066</v>
      </c>
      <c r="I2484">
        <f t="shared" si="308"/>
        <v>2</v>
      </c>
      <c r="J2484" t="s">
        <v>1054</v>
      </c>
      <c r="K2484" s="5">
        <v>100</v>
      </c>
      <c r="L2484" t="str">
        <f>Table_DataFromNL[[#This Row],[PROFILECODE]]&amp;"-"&amp;Table_DataFromNL[[#This Row],[RULENAME]]</f>
        <v>CP524-New Donor 2nd Visit-Bonus</v>
      </c>
      <c r="M2484" t="str">
        <f t="shared" si="309"/>
        <v>CP524-NEW DONOR -2nd</v>
      </c>
      <c r="N2484" t="e">
        <f t="shared" si="310"/>
        <v>#N/A</v>
      </c>
    </row>
    <row r="2485" spans="1:14" hidden="1" x14ac:dyDescent="0.45">
      <c r="A2485" t="str">
        <f t="shared" si="311"/>
        <v>CP524-NEW DONOR -3rd</v>
      </c>
      <c r="B2485" t="s">
        <v>159</v>
      </c>
      <c r="C2485" t="str">
        <f t="shared" si="304"/>
        <v>Phoenix</v>
      </c>
      <c r="D2485" t="str">
        <f t="shared" si="305"/>
        <v>Y</v>
      </c>
      <c r="E2485" t="s">
        <v>1170</v>
      </c>
      <c r="F2485" t="str">
        <f t="shared" si="306"/>
        <v>NEW DONOR -3rd</v>
      </c>
      <c r="G2485" t="str">
        <f t="shared" si="307"/>
        <v>Marketing</v>
      </c>
      <c r="H2485" t="s">
        <v>1067</v>
      </c>
      <c r="I2485">
        <f t="shared" si="308"/>
        <v>3</v>
      </c>
      <c r="J2485" t="s">
        <v>1054</v>
      </c>
      <c r="K2485" s="5">
        <v>100</v>
      </c>
      <c r="L2485" t="str">
        <f>Table_DataFromNL[[#This Row],[PROFILECODE]]&amp;"-"&amp;Table_DataFromNL[[#This Row],[RULENAME]]</f>
        <v>CP524-New Donor 3rd Visit-Bonus</v>
      </c>
      <c r="M2485" t="str">
        <f t="shared" si="309"/>
        <v>CP524-NEW DONOR -3rd</v>
      </c>
      <c r="N2485" t="e">
        <f t="shared" si="310"/>
        <v>#N/A</v>
      </c>
    </row>
    <row r="2486" spans="1:14" hidden="1" x14ac:dyDescent="0.45">
      <c r="A2486" t="str">
        <f t="shared" si="311"/>
        <v>CP524-NEW DONOR -4th</v>
      </c>
      <c r="B2486" t="s">
        <v>159</v>
      </c>
      <c r="C2486" t="str">
        <f t="shared" si="304"/>
        <v>Phoenix</v>
      </c>
      <c r="D2486" t="str">
        <f t="shared" si="305"/>
        <v>Y</v>
      </c>
      <c r="E2486" t="s">
        <v>1170</v>
      </c>
      <c r="F2486" t="str">
        <f t="shared" si="306"/>
        <v>NEW DONOR -4th</v>
      </c>
      <c r="G2486" t="str">
        <f t="shared" si="307"/>
        <v>Marketing</v>
      </c>
      <c r="H2486" t="s">
        <v>1068</v>
      </c>
      <c r="I2486">
        <f t="shared" si="308"/>
        <v>4</v>
      </c>
      <c r="J2486" t="s">
        <v>1054</v>
      </c>
      <c r="K2486" s="5">
        <v>100</v>
      </c>
      <c r="L2486" t="str">
        <f>Table_DataFromNL[[#This Row],[PROFILECODE]]&amp;"-"&amp;Table_DataFromNL[[#This Row],[RULENAME]]</f>
        <v>CP524-New Donor 4th Visit-Bonus</v>
      </c>
      <c r="M2486" t="str">
        <f t="shared" si="309"/>
        <v>CP524-NEW DONOR -4th</v>
      </c>
      <c r="N2486" t="e">
        <f t="shared" si="310"/>
        <v>#N/A</v>
      </c>
    </row>
    <row r="2487" spans="1:14" hidden="1" x14ac:dyDescent="0.45">
      <c r="A2487" t="str">
        <f t="shared" si="311"/>
        <v>CP524-NEW DONOR -5th</v>
      </c>
      <c r="B2487" t="s">
        <v>159</v>
      </c>
      <c r="C2487" t="str">
        <f t="shared" si="304"/>
        <v>Phoenix</v>
      </c>
      <c r="D2487" t="str">
        <f t="shared" si="305"/>
        <v>Y</v>
      </c>
      <c r="E2487" t="s">
        <v>1170</v>
      </c>
      <c r="F2487" t="str">
        <f t="shared" si="306"/>
        <v>NEW DONOR -5th</v>
      </c>
      <c r="G2487" t="str">
        <f t="shared" si="307"/>
        <v>Marketing</v>
      </c>
      <c r="H2487" t="s">
        <v>1069</v>
      </c>
      <c r="I2487">
        <f t="shared" si="308"/>
        <v>5</v>
      </c>
      <c r="J2487" t="s">
        <v>1054</v>
      </c>
      <c r="K2487" s="5">
        <v>100</v>
      </c>
      <c r="L2487" t="str">
        <f>Table_DataFromNL[[#This Row],[PROFILECODE]]&amp;"-"&amp;Table_DataFromNL[[#This Row],[RULENAME]]</f>
        <v>CP524-New Donor 5th Visit-Bonus</v>
      </c>
      <c r="M2487" t="str">
        <f t="shared" si="309"/>
        <v>CP524-NEW DONOR -5th</v>
      </c>
      <c r="N2487" t="e">
        <f t="shared" si="310"/>
        <v>#N/A</v>
      </c>
    </row>
    <row r="2488" spans="1:14" hidden="1" x14ac:dyDescent="0.45">
      <c r="A2488" t="str">
        <f t="shared" si="311"/>
        <v>CP524-NEW DONOR -6th</v>
      </c>
      <c r="B2488" t="s">
        <v>159</v>
      </c>
      <c r="C2488" t="str">
        <f t="shared" si="304"/>
        <v>Phoenix</v>
      </c>
      <c r="D2488" t="str">
        <f t="shared" si="305"/>
        <v>Y</v>
      </c>
      <c r="E2488" t="s">
        <v>1170</v>
      </c>
      <c r="F2488" t="str">
        <f t="shared" si="306"/>
        <v>NEW DONOR -6th</v>
      </c>
      <c r="G2488" t="str">
        <f t="shared" si="307"/>
        <v>Marketing</v>
      </c>
      <c r="H2488" t="s">
        <v>1070</v>
      </c>
      <c r="I2488">
        <f t="shared" si="308"/>
        <v>6</v>
      </c>
      <c r="J2488" t="s">
        <v>1054</v>
      </c>
      <c r="K2488" s="5">
        <v>100</v>
      </c>
      <c r="L2488" t="str">
        <f>Table_DataFromNL[[#This Row],[PROFILECODE]]&amp;"-"&amp;Table_DataFromNL[[#This Row],[RULENAME]]</f>
        <v>CP524-New Donor 6th Visit-Bonus</v>
      </c>
      <c r="M2488" t="str">
        <f t="shared" si="309"/>
        <v>CP524-NEW DONOR -6th</v>
      </c>
      <c r="N2488" t="e">
        <f t="shared" si="310"/>
        <v>#N/A</v>
      </c>
    </row>
    <row r="2489" spans="1:14" hidden="1" x14ac:dyDescent="0.45">
      <c r="A2489" t="str">
        <f t="shared" si="311"/>
        <v>CP524-NEW DONOR -7th</v>
      </c>
      <c r="B2489" t="s">
        <v>159</v>
      </c>
      <c r="C2489" t="str">
        <f t="shared" si="304"/>
        <v>Phoenix</v>
      </c>
      <c r="D2489" t="str">
        <f t="shared" si="305"/>
        <v>Y</v>
      </c>
      <c r="E2489" t="s">
        <v>1170</v>
      </c>
      <c r="F2489" t="str">
        <f t="shared" si="306"/>
        <v>NEW DONOR -7th</v>
      </c>
      <c r="G2489" t="str">
        <f t="shared" si="307"/>
        <v>Marketing</v>
      </c>
      <c r="H2489" t="s">
        <v>1071</v>
      </c>
      <c r="I2489">
        <f t="shared" si="308"/>
        <v>7</v>
      </c>
      <c r="J2489" t="s">
        <v>1054</v>
      </c>
      <c r="K2489" s="5">
        <v>100</v>
      </c>
      <c r="L2489" t="str">
        <f>Table_DataFromNL[[#This Row],[PROFILECODE]]&amp;"-"&amp;Table_DataFromNL[[#This Row],[RULENAME]]</f>
        <v>CP524-New Donor 7th Visit-Bonus</v>
      </c>
      <c r="M2489" t="str">
        <f t="shared" si="309"/>
        <v>CP524-NEW DONOR -7th</v>
      </c>
      <c r="N2489" t="e">
        <f t="shared" si="310"/>
        <v>#N/A</v>
      </c>
    </row>
    <row r="2490" spans="1:14" hidden="1" x14ac:dyDescent="0.45">
      <c r="A2490" t="str">
        <f t="shared" si="311"/>
        <v>CP524-NEW DONOR -8th</v>
      </c>
      <c r="B2490" t="s">
        <v>159</v>
      </c>
      <c r="C2490" t="str">
        <f t="shared" si="304"/>
        <v>Phoenix</v>
      </c>
      <c r="D2490" t="str">
        <f t="shared" si="305"/>
        <v>Y</v>
      </c>
      <c r="E2490" t="s">
        <v>1170</v>
      </c>
      <c r="F2490" t="str">
        <f t="shared" si="306"/>
        <v>NEW DONOR -8th</v>
      </c>
      <c r="G2490" t="str">
        <f t="shared" si="307"/>
        <v>Marketing</v>
      </c>
      <c r="H2490" t="s">
        <v>1072</v>
      </c>
      <c r="I2490">
        <f t="shared" si="308"/>
        <v>8</v>
      </c>
      <c r="J2490" t="s">
        <v>1054</v>
      </c>
      <c r="K2490" s="5">
        <v>50</v>
      </c>
      <c r="L2490" t="str">
        <f>Table_DataFromNL[[#This Row],[PROFILECODE]]&amp;"-"&amp;Table_DataFromNL[[#This Row],[RULENAME]]</f>
        <v>CP524-New Donor 8th Visit-Bonus</v>
      </c>
      <c r="M2490" t="str">
        <f t="shared" si="309"/>
        <v>CP524-NEW DONOR -8th</v>
      </c>
      <c r="N2490" t="e">
        <f t="shared" si="310"/>
        <v>#N/A</v>
      </c>
    </row>
    <row r="2491" spans="1:14" hidden="1" x14ac:dyDescent="0.45">
      <c r="A2491" t="str">
        <f t="shared" si="311"/>
        <v>CP524-Vaccinia - 1st Donation</v>
      </c>
      <c r="B2491" t="s">
        <v>159</v>
      </c>
      <c r="C2491" t="str">
        <f t="shared" si="304"/>
        <v>Phoenix</v>
      </c>
      <c r="D2491" t="str">
        <f t="shared" si="305"/>
        <v>Y</v>
      </c>
      <c r="E2491" t="s">
        <v>1170</v>
      </c>
      <c r="F2491" t="str">
        <f t="shared" si="306"/>
        <v>Vaccinia - 1st Donation</v>
      </c>
      <c r="G2491" t="str">
        <f t="shared" si="307"/>
        <v>Specialty</v>
      </c>
      <c r="H2491" t="s">
        <v>957</v>
      </c>
      <c r="I2491">
        <f t="shared" si="308"/>
        <v>0</v>
      </c>
      <c r="J2491" t="s">
        <v>1054</v>
      </c>
      <c r="K2491" s="5">
        <v>150</v>
      </c>
      <c r="L2491" t="str">
        <f>Table_DataFromNL[[#This Row],[PROFILECODE]]&amp;"-"&amp;Table_DataFromNL[[#This Row],[RULENAME]]</f>
        <v>CP524-Vaccinia - 1st Donation</v>
      </c>
      <c r="M2491" t="str">
        <f t="shared" si="309"/>
        <v>CP524-Vaccinia - 1st Donation</v>
      </c>
      <c r="N2491" t="str">
        <f t="shared" si="310"/>
        <v>CP524-Vaccinia - 1st Donation</v>
      </c>
    </row>
    <row r="2492" spans="1:14" hidden="1" x14ac:dyDescent="0.45">
      <c r="A2492" t="str">
        <f t="shared" si="311"/>
        <v>CP524-Vaccinia - 2nd Donation</v>
      </c>
      <c r="B2492" t="s">
        <v>159</v>
      </c>
      <c r="C2492" t="str">
        <f t="shared" si="304"/>
        <v>Phoenix</v>
      </c>
      <c r="D2492" t="str">
        <f t="shared" si="305"/>
        <v>Y</v>
      </c>
      <c r="E2492" t="s">
        <v>1170</v>
      </c>
      <c r="F2492" t="str">
        <f t="shared" si="306"/>
        <v>Vaccinia - 2nd Donation</v>
      </c>
      <c r="G2492" t="str">
        <f t="shared" si="307"/>
        <v>Specialty</v>
      </c>
      <c r="H2492" t="s">
        <v>958</v>
      </c>
      <c r="I2492">
        <f t="shared" si="308"/>
        <v>0</v>
      </c>
      <c r="J2492" t="s">
        <v>1054</v>
      </c>
      <c r="K2492" s="5">
        <v>250</v>
      </c>
      <c r="L2492" t="str">
        <f>Table_DataFromNL[[#This Row],[PROFILECODE]]&amp;"-"&amp;Table_DataFromNL[[#This Row],[RULENAME]]</f>
        <v>CP524-Vaccinia - 2nd Donation</v>
      </c>
      <c r="M2492" t="str">
        <f t="shared" si="309"/>
        <v>CP524-Vaccinia - 2nd Donation</v>
      </c>
      <c r="N2492" t="str">
        <f t="shared" si="310"/>
        <v>CP524-Vaccinia - 2nd Donation</v>
      </c>
    </row>
    <row r="2493" spans="1:14" hidden="1" x14ac:dyDescent="0.45">
      <c r="A2493" t="str">
        <f t="shared" si="311"/>
        <v>CP524-Vaccinia - 3rd Donation</v>
      </c>
      <c r="B2493" t="s">
        <v>159</v>
      </c>
      <c r="C2493" t="str">
        <f t="shared" si="304"/>
        <v>Phoenix</v>
      </c>
      <c r="D2493" t="str">
        <f t="shared" si="305"/>
        <v>Y</v>
      </c>
      <c r="E2493" t="s">
        <v>1170</v>
      </c>
      <c r="F2493" t="str">
        <f t="shared" si="306"/>
        <v>Vaccinia - 3rd Donation</v>
      </c>
      <c r="G2493" t="str">
        <f t="shared" si="307"/>
        <v>Specialty</v>
      </c>
      <c r="H2493" t="s">
        <v>959</v>
      </c>
      <c r="I2493">
        <f t="shared" si="308"/>
        <v>0</v>
      </c>
      <c r="J2493" t="s">
        <v>1054</v>
      </c>
      <c r="K2493" s="5">
        <v>300</v>
      </c>
      <c r="L2493" t="str">
        <f>Table_DataFromNL[[#This Row],[PROFILECODE]]&amp;"-"&amp;Table_DataFromNL[[#This Row],[RULENAME]]</f>
        <v>CP524-Vaccinia - 3rd Donation</v>
      </c>
      <c r="M2493" t="str">
        <f t="shared" si="309"/>
        <v>CP524-Vaccinia - 3rd Donation</v>
      </c>
      <c r="N2493" t="str">
        <f t="shared" si="310"/>
        <v>CP524-Vaccinia - 3rd Donation</v>
      </c>
    </row>
    <row r="2494" spans="1:14" hidden="1" x14ac:dyDescent="0.45">
      <c r="A2494" t="str">
        <f t="shared" si="311"/>
        <v>CP524-Vaccinia - 4th Donation</v>
      </c>
      <c r="B2494" t="s">
        <v>159</v>
      </c>
      <c r="C2494" t="str">
        <f t="shared" si="304"/>
        <v>Phoenix</v>
      </c>
      <c r="D2494" t="str">
        <f t="shared" si="305"/>
        <v>Y</v>
      </c>
      <c r="E2494" t="s">
        <v>1170</v>
      </c>
      <c r="F2494" t="str">
        <f t="shared" si="306"/>
        <v>Vaccinia - 4th Donation</v>
      </c>
      <c r="G2494" t="str">
        <f t="shared" si="307"/>
        <v>Specialty</v>
      </c>
      <c r="H2494" t="s">
        <v>960</v>
      </c>
      <c r="I2494">
        <f t="shared" si="308"/>
        <v>0</v>
      </c>
      <c r="J2494" t="s">
        <v>1054</v>
      </c>
      <c r="K2494" s="5">
        <v>300</v>
      </c>
      <c r="L2494" t="str">
        <f>Table_DataFromNL[[#This Row],[PROFILECODE]]&amp;"-"&amp;Table_DataFromNL[[#This Row],[RULENAME]]</f>
        <v>CP524-Vaccinia - 4th Donation</v>
      </c>
      <c r="M2494" t="str">
        <f t="shared" si="309"/>
        <v>CP524-Vaccinia - 4th Donation</v>
      </c>
      <c r="N2494" t="str">
        <f t="shared" si="310"/>
        <v>CP524-Vaccinia - 4th Donation</v>
      </c>
    </row>
    <row r="2495" spans="1:14" hidden="1" x14ac:dyDescent="0.45">
      <c r="A2495" t="str">
        <f t="shared" si="311"/>
        <v>CP524-1B_KEDLeague_Promo_5USD</v>
      </c>
      <c r="B2495" t="s">
        <v>159</v>
      </c>
      <c r="C2495" t="str">
        <f t="shared" si="304"/>
        <v>Phoenix</v>
      </c>
      <c r="D2495" t="str">
        <f t="shared" si="305"/>
        <v>Y</v>
      </c>
      <c r="E2495" t="s">
        <v>1170</v>
      </c>
      <c r="F2495" t="str">
        <f t="shared" si="306"/>
        <v>1B_KEDLeague_Promo_5USD</v>
      </c>
      <c r="G2495">
        <f t="shared" si="307"/>
        <v>0</v>
      </c>
      <c r="H2495" t="s">
        <v>1073</v>
      </c>
      <c r="I2495">
        <f t="shared" si="308"/>
        <v>0</v>
      </c>
      <c r="J2495" t="s">
        <v>1074</v>
      </c>
      <c r="K2495" s="5">
        <v>5</v>
      </c>
      <c r="L2495" t="str">
        <f>Table_DataFromNL[[#This Row],[PROFILECODE]]&amp;"-"&amp;Table_DataFromNL[[#This Row],[RULENAME]]</f>
        <v>CP524-1B_KEDLeague_Promo_5USD</v>
      </c>
      <c r="M2495" t="e">
        <f t="shared" si="309"/>
        <v>#N/A</v>
      </c>
      <c r="N2495" t="e">
        <f t="shared" si="310"/>
        <v>#N/A</v>
      </c>
    </row>
    <row r="2496" spans="1:14" hidden="1" x14ac:dyDescent="0.45">
      <c r="A2496" t="str">
        <f t="shared" si="311"/>
        <v>CP524-CALL_10</v>
      </c>
      <c r="B2496" t="s">
        <v>159</v>
      </c>
      <c r="C2496" t="str">
        <f t="shared" si="304"/>
        <v>Phoenix</v>
      </c>
      <c r="D2496" t="str">
        <f t="shared" si="305"/>
        <v>Y</v>
      </c>
      <c r="E2496" t="s">
        <v>1170</v>
      </c>
      <c r="F2496" t="str">
        <f t="shared" si="306"/>
        <v>CALL_10</v>
      </c>
      <c r="G2496">
        <f t="shared" si="307"/>
        <v>0</v>
      </c>
      <c r="H2496" t="s">
        <v>1075</v>
      </c>
      <c r="I2496">
        <f t="shared" si="308"/>
        <v>0</v>
      </c>
      <c r="J2496" t="s">
        <v>1074</v>
      </c>
      <c r="K2496" s="5">
        <v>10</v>
      </c>
      <c r="L2496" t="str">
        <f>Table_DataFromNL[[#This Row],[PROFILECODE]]&amp;"-"&amp;Table_DataFromNL[[#This Row],[RULENAME]]</f>
        <v>CP524-CALL_10</v>
      </c>
      <c r="M2496" t="e">
        <f t="shared" si="309"/>
        <v>#N/A</v>
      </c>
      <c r="N2496" t="e">
        <f t="shared" si="310"/>
        <v>#N/A</v>
      </c>
    </row>
    <row r="2497" spans="1:14" hidden="1" x14ac:dyDescent="0.45">
      <c r="A2497" t="str">
        <f t="shared" si="311"/>
        <v>CP524-CALL_15</v>
      </c>
      <c r="B2497" t="s">
        <v>159</v>
      </c>
      <c r="C2497" t="str">
        <f t="shared" si="304"/>
        <v>Phoenix</v>
      </c>
      <c r="D2497" t="str">
        <f t="shared" si="305"/>
        <v>Y</v>
      </c>
      <c r="E2497" t="s">
        <v>1170</v>
      </c>
      <c r="F2497" t="str">
        <f t="shared" si="306"/>
        <v>CALL_15</v>
      </c>
      <c r="G2497">
        <f t="shared" si="307"/>
        <v>0</v>
      </c>
      <c r="H2497" t="s">
        <v>1076</v>
      </c>
      <c r="I2497">
        <f t="shared" si="308"/>
        <v>0</v>
      </c>
      <c r="J2497" t="s">
        <v>1074</v>
      </c>
      <c r="K2497" s="5">
        <v>15</v>
      </c>
      <c r="L2497" t="str">
        <f>Table_DataFromNL[[#This Row],[PROFILECODE]]&amp;"-"&amp;Table_DataFromNL[[#This Row],[RULENAME]]</f>
        <v>CP524-CALL_15</v>
      </c>
      <c r="M2497" t="e">
        <f t="shared" si="309"/>
        <v>#N/A</v>
      </c>
      <c r="N2497" t="e">
        <f t="shared" si="310"/>
        <v>#N/A</v>
      </c>
    </row>
    <row r="2498" spans="1:14" hidden="1" x14ac:dyDescent="0.45">
      <c r="A2498" t="str">
        <f t="shared" si="311"/>
        <v>CP524-CALL_25</v>
      </c>
      <c r="B2498" t="s">
        <v>159</v>
      </c>
      <c r="C2498" t="str">
        <f t="shared" ref="C2498:C2561" si="312">VLOOKUP(B2498,CenterLU,2,FALSE)</f>
        <v>Phoenix</v>
      </c>
      <c r="D2498" t="str">
        <f t="shared" ref="D2498:D2561" si="313">VLOOKUP(B2498,CenterLU,3,FALSE)</f>
        <v>Y</v>
      </c>
      <c r="E2498" t="s">
        <v>1170</v>
      </c>
      <c r="F2498" t="str">
        <f t="shared" ref="F2498:F2561" si="314">IF(VLOOKUP(H2498,RULENAMELU,3,FALSE)=0,H2498,VLOOKUP(H2498,RULENAMELU,3,FALSE))</f>
        <v>CALL_25</v>
      </c>
      <c r="G2498">
        <f t="shared" ref="G2498:G2561" si="315">VLOOKUP(H2498,RULENAMELU,4,FALSE)</f>
        <v>0</v>
      </c>
      <c r="H2498" t="s">
        <v>1077</v>
      </c>
      <c r="I2498">
        <f t="shared" ref="I2498:I2561" si="316">VLOOKUP(H2498,RULENAMELU,5,FALSE)</f>
        <v>0</v>
      </c>
      <c r="J2498" t="s">
        <v>1074</v>
      </c>
      <c r="K2498" s="5">
        <v>25</v>
      </c>
      <c r="L2498" t="str">
        <f>Table_DataFromNL[[#This Row],[PROFILECODE]]&amp;"-"&amp;Table_DataFromNL[[#This Row],[RULENAME]]</f>
        <v>CP524-CALL_25</v>
      </c>
      <c r="M2498" t="e">
        <f t="shared" ref="M2498:M2561" si="317">IFERROR(VLOOKUP(A2498,PaychangesLU,1,FALSE),VLOOKUP(A2498,SpecialtyCheckLU,1,FALSE))</f>
        <v>#N/A</v>
      </c>
      <c r="N2498" t="e">
        <f t="shared" ref="N2498:N2561" si="318">VLOOKUP(A2498,SpecialtyCheckLU,1,FALSE)</f>
        <v>#N/A</v>
      </c>
    </row>
    <row r="2499" spans="1:14" hidden="1" x14ac:dyDescent="0.45">
      <c r="A2499" t="str">
        <f t="shared" ref="A2499:A2562" si="319">B2499&amp;"-"&amp;F2499</f>
        <v>CP524-CALL_5</v>
      </c>
      <c r="B2499" t="s">
        <v>159</v>
      </c>
      <c r="C2499" t="str">
        <f t="shared" si="312"/>
        <v>Phoenix</v>
      </c>
      <c r="D2499" t="str">
        <f t="shared" si="313"/>
        <v>Y</v>
      </c>
      <c r="E2499" t="s">
        <v>1170</v>
      </c>
      <c r="F2499" t="str">
        <f t="shared" si="314"/>
        <v>CALL_5</v>
      </c>
      <c r="G2499">
        <f t="shared" si="315"/>
        <v>0</v>
      </c>
      <c r="H2499" t="s">
        <v>1078</v>
      </c>
      <c r="I2499">
        <f t="shared" si="316"/>
        <v>0</v>
      </c>
      <c r="J2499" t="s">
        <v>1074</v>
      </c>
      <c r="K2499" s="5">
        <v>5</v>
      </c>
      <c r="L2499" t="str">
        <f>Table_DataFromNL[[#This Row],[PROFILECODE]]&amp;"-"&amp;Table_DataFromNL[[#This Row],[RULENAME]]</f>
        <v>CP524-CALL_5</v>
      </c>
      <c r="M2499" t="e">
        <f t="shared" si="317"/>
        <v>#N/A</v>
      </c>
      <c r="N2499" t="e">
        <f t="shared" si="318"/>
        <v>#N/A</v>
      </c>
    </row>
    <row r="2500" spans="1:14" hidden="1" x14ac:dyDescent="0.45">
      <c r="A2500" t="str">
        <f t="shared" si="319"/>
        <v>CP524-Community</v>
      </c>
      <c r="B2500" t="s">
        <v>159</v>
      </c>
      <c r="C2500" t="str">
        <f t="shared" si="312"/>
        <v>Phoenix</v>
      </c>
      <c r="D2500" t="str">
        <f t="shared" si="313"/>
        <v>Y</v>
      </c>
      <c r="E2500" t="s">
        <v>1170</v>
      </c>
      <c r="F2500" t="str">
        <f t="shared" si="314"/>
        <v>Community</v>
      </c>
      <c r="G2500">
        <f t="shared" si="315"/>
        <v>0</v>
      </c>
      <c r="H2500" t="s">
        <v>1080</v>
      </c>
      <c r="I2500">
        <f t="shared" si="316"/>
        <v>0</v>
      </c>
      <c r="J2500" t="s">
        <v>1074</v>
      </c>
      <c r="K2500" s="5">
        <v>5</v>
      </c>
      <c r="L2500" t="str">
        <f>Table_DataFromNL[[#This Row],[PROFILECODE]]&amp;"-"&amp;Table_DataFromNL[[#This Row],[RULENAME]]</f>
        <v>CP524-Community</v>
      </c>
      <c r="M2500" t="e">
        <f t="shared" si="317"/>
        <v>#N/A</v>
      </c>
      <c r="N2500" t="e">
        <f t="shared" si="318"/>
        <v>#N/A</v>
      </c>
    </row>
    <row r="2501" spans="1:14" hidden="1" x14ac:dyDescent="0.45">
      <c r="A2501" t="str">
        <f t="shared" si="319"/>
        <v>CP524-EMPLOYEE_BONUS_8MONTH_80USD</v>
      </c>
      <c r="B2501" t="s">
        <v>159</v>
      </c>
      <c r="C2501" t="str">
        <f t="shared" si="312"/>
        <v>Phoenix</v>
      </c>
      <c r="D2501" t="str">
        <f t="shared" si="313"/>
        <v>Y</v>
      </c>
      <c r="E2501" t="s">
        <v>1170</v>
      </c>
      <c r="F2501" t="str">
        <f t="shared" si="314"/>
        <v>EMPLOYEE_BONUS_8MONTH_80USD</v>
      </c>
      <c r="G2501">
        <f t="shared" si="315"/>
        <v>0</v>
      </c>
      <c r="H2501" t="s">
        <v>1084</v>
      </c>
      <c r="I2501">
        <f t="shared" si="316"/>
        <v>0</v>
      </c>
      <c r="J2501" t="s">
        <v>1074</v>
      </c>
      <c r="K2501" s="5">
        <v>80</v>
      </c>
      <c r="L2501" t="str">
        <f>Table_DataFromNL[[#This Row],[PROFILECODE]]&amp;"-"&amp;Table_DataFromNL[[#This Row],[RULENAME]]</f>
        <v>CP524-EMPLOYEE_BONUS_8MONTH_80USD</v>
      </c>
      <c r="M2501" t="e">
        <f t="shared" si="317"/>
        <v>#N/A</v>
      </c>
      <c r="N2501" t="e">
        <f t="shared" si="318"/>
        <v>#N/A</v>
      </c>
    </row>
    <row r="2502" spans="1:14" hidden="1" x14ac:dyDescent="0.45">
      <c r="A2502" t="str">
        <f t="shared" si="319"/>
        <v>CP524-HANGER_RECRUIT_5USD_once</v>
      </c>
      <c r="B2502" t="s">
        <v>159</v>
      </c>
      <c r="C2502" t="str">
        <f t="shared" si="312"/>
        <v>Phoenix</v>
      </c>
      <c r="D2502" t="str">
        <f t="shared" si="313"/>
        <v>Y</v>
      </c>
      <c r="E2502" t="s">
        <v>1170</v>
      </c>
      <c r="F2502" t="str">
        <f t="shared" si="314"/>
        <v>HANGER_RECRUIT_5USD_once</v>
      </c>
      <c r="G2502">
        <f t="shared" si="315"/>
        <v>0</v>
      </c>
      <c r="H2502" t="s">
        <v>1085</v>
      </c>
      <c r="I2502">
        <f t="shared" si="316"/>
        <v>0</v>
      </c>
      <c r="J2502" t="s">
        <v>1074</v>
      </c>
      <c r="K2502" s="5">
        <v>5</v>
      </c>
      <c r="L2502" t="str">
        <f>Table_DataFromNL[[#This Row],[PROFILECODE]]&amp;"-"&amp;Table_DataFromNL[[#This Row],[RULENAME]]</f>
        <v>CP524-HANGER_RECRUIT_5USD_once</v>
      </c>
      <c r="M2502" t="e">
        <f t="shared" si="317"/>
        <v>#N/A</v>
      </c>
      <c r="N2502" t="e">
        <f t="shared" si="318"/>
        <v>#N/A</v>
      </c>
    </row>
    <row r="2503" spans="1:14" hidden="1" x14ac:dyDescent="0.45">
      <c r="A2503" t="str">
        <f t="shared" si="319"/>
        <v>CP524-Inconv Fee $20-$50-Comment Req'd</v>
      </c>
      <c r="B2503" t="s">
        <v>159</v>
      </c>
      <c r="C2503" t="str">
        <f t="shared" si="312"/>
        <v>Phoenix</v>
      </c>
      <c r="D2503" t="str">
        <f t="shared" si="313"/>
        <v>Y</v>
      </c>
      <c r="E2503" t="s">
        <v>1170</v>
      </c>
      <c r="F2503" t="str">
        <f t="shared" si="314"/>
        <v>Inconv Fee $20-$50-Comment Req'd</v>
      </c>
      <c r="G2503">
        <f t="shared" si="315"/>
        <v>0</v>
      </c>
      <c r="H2503" t="s">
        <v>1088</v>
      </c>
      <c r="I2503">
        <f t="shared" si="316"/>
        <v>0</v>
      </c>
      <c r="J2503" t="s">
        <v>1074</v>
      </c>
      <c r="K2503" s="5">
        <v>50</v>
      </c>
      <c r="L2503" t="str">
        <f>Table_DataFromNL[[#This Row],[PROFILECODE]]&amp;"-"&amp;Table_DataFromNL[[#This Row],[RULENAME]]</f>
        <v>CP524-Inconv Fee $20-$50-Comment Req'd</v>
      </c>
      <c r="M2503" t="e">
        <f t="shared" si="317"/>
        <v>#N/A</v>
      </c>
      <c r="N2503" t="e">
        <f t="shared" si="318"/>
        <v>#N/A</v>
      </c>
    </row>
    <row r="2504" spans="1:14" hidden="1" x14ac:dyDescent="0.45">
      <c r="A2504" t="str">
        <f t="shared" si="319"/>
        <v>CP524-Inconv Fee $5-$20-Comment Req'd</v>
      </c>
      <c r="B2504" t="s">
        <v>159</v>
      </c>
      <c r="C2504" t="str">
        <f t="shared" si="312"/>
        <v>Phoenix</v>
      </c>
      <c r="D2504" t="str">
        <f t="shared" si="313"/>
        <v>Y</v>
      </c>
      <c r="E2504" t="s">
        <v>1170</v>
      </c>
      <c r="F2504" t="str">
        <f t="shared" si="314"/>
        <v>Inconv Fee $5-$20-Comment Req'd</v>
      </c>
      <c r="G2504">
        <f t="shared" si="315"/>
        <v>0</v>
      </c>
      <c r="H2504" t="s">
        <v>1089</v>
      </c>
      <c r="I2504">
        <f t="shared" si="316"/>
        <v>0</v>
      </c>
      <c r="J2504" t="s">
        <v>1074</v>
      </c>
      <c r="K2504" s="5">
        <v>20</v>
      </c>
      <c r="L2504" t="str">
        <f>Table_DataFromNL[[#This Row],[PROFILECODE]]&amp;"-"&amp;Table_DataFromNL[[#This Row],[RULENAME]]</f>
        <v>CP524-Inconv Fee $5-$20-Comment Req'd</v>
      </c>
      <c r="M2504" t="e">
        <f t="shared" si="317"/>
        <v>#N/A</v>
      </c>
      <c r="N2504" t="e">
        <f t="shared" si="318"/>
        <v>#N/A</v>
      </c>
    </row>
    <row r="2505" spans="1:14" hidden="1" x14ac:dyDescent="0.45">
      <c r="A2505" t="str">
        <f t="shared" si="319"/>
        <v>CP524-Inconv Fee$50-$100-Comment Req'd</v>
      </c>
      <c r="B2505" t="s">
        <v>159</v>
      </c>
      <c r="C2505" t="str">
        <f t="shared" si="312"/>
        <v>Phoenix</v>
      </c>
      <c r="D2505" t="str">
        <f t="shared" si="313"/>
        <v>Y</v>
      </c>
      <c r="E2505" t="s">
        <v>1170</v>
      </c>
      <c r="F2505" t="str">
        <f t="shared" si="314"/>
        <v>Inconv Fee$50-$100-Comment Req'd</v>
      </c>
      <c r="G2505">
        <f t="shared" si="315"/>
        <v>0</v>
      </c>
      <c r="H2505" t="s">
        <v>1090</v>
      </c>
      <c r="I2505">
        <f t="shared" si="316"/>
        <v>0</v>
      </c>
      <c r="J2505" t="s">
        <v>1074</v>
      </c>
      <c r="K2505" s="5">
        <v>100</v>
      </c>
      <c r="L2505" t="str">
        <f>Table_DataFromNL[[#This Row],[PROFILECODE]]&amp;"-"&amp;Table_DataFromNL[[#This Row],[RULENAME]]</f>
        <v>CP524-Inconv Fee$50-$100-Comment Req'd</v>
      </c>
      <c r="M2505" t="e">
        <f t="shared" si="317"/>
        <v>#N/A</v>
      </c>
      <c r="N2505" t="e">
        <f t="shared" si="318"/>
        <v>#N/A</v>
      </c>
    </row>
    <row r="2506" spans="1:14" hidden="1" x14ac:dyDescent="0.45">
      <c r="A2506" t="str">
        <f t="shared" si="319"/>
        <v>CP524-NSP_ LAPSEDONOR_50_Twice</v>
      </c>
      <c r="B2506" t="s">
        <v>159</v>
      </c>
      <c r="C2506" t="str">
        <f t="shared" si="312"/>
        <v>Phoenix</v>
      </c>
      <c r="D2506" t="str">
        <f t="shared" si="313"/>
        <v>Y</v>
      </c>
      <c r="E2506" t="s">
        <v>1170</v>
      </c>
      <c r="F2506" t="str">
        <f t="shared" si="314"/>
        <v>NSP_ LAPSEDONOR_50_Twice</v>
      </c>
      <c r="G2506">
        <f t="shared" si="315"/>
        <v>0</v>
      </c>
      <c r="H2506" t="s">
        <v>1091</v>
      </c>
      <c r="I2506">
        <f t="shared" si="316"/>
        <v>0</v>
      </c>
      <c r="J2506" t="s">
        <v>1074</v>
      </c>
      <c r="K2506" s="5">
        <v>50</v>
      </c>
      <c r="L2506" t="str">
        <f>Table_DataFromNL[[#This Row],[PROFILECODE]]&amp;"-"&amp;Table_DataFromNL[[#This Row],[RULENAME]]</f>
        <v>CP524-NSP_ LAPSEDONOR_50_Twice</v>
      </c>
      <c r="M2506" t="e">
        <f t="shared" si="317"/>
        <v>#N/A</v>
      </c>
      <c r="N2506" t="e">
        <f t="shared" si="318"/>
        <v>#N/A</v>
      </c>
    </row>
    <row r="2507" spans="1:14" hidden="1" x14ac:dyDescent="0.45">
      <c r="A2507" t="str">
        <f t="shared" si="319"/>
        <v>CP524-NSP_LD_25_2X</v>
      </c>
      <c r="B2507" t="s">
        <v>159</v>
      </c>
      <c r="C2507" t="str">
        <f t="shared" si="312"/>
        <v>Phoenix</v>
      </c>
      <c r="D2507" t="str">
        <f t="shared" si="313"/>
        <v>Y</v>
      </c>
      <c r="E2507" t="s">
        <v>1170</v>
      </c>
      <c r="F2507" t="str">
        <f t="shared" si="314"/>
        <v>NSP_LD_25_2X</v>
      </c>
      <c r="G2507">
        <f t="shared" si="315"/>
        <v>0</v>
      </c>
      <c r="H2507" t="s">
        <v>1092</v>
      </c>
      <c r="I2507">
        <f t="shared" si="316"/>
        <v>0</v>
      </c>
      <c r="J2507" t="s">
        <v>1074</v>
      </c>
      <c r="K2507" s="5">
        <v>25</v>
      </c>
      <c r="L2507" t="str">
        <f>Table_DataFromNL[[#This Row],[PROFILECODE]]&amp;"-"&amp;Table_DataFromNL[[#This Row],[RULENAME]]</f>
        <v>CP524-NSP_LD_25_2X</v>
      </c>
      <c r="M2507" t="e">
        <f t="shared" si="317"/>
        <v>#N/A</v>
      </c>
      <c r="N2507" t="e">
        <f t="shared" si="318"/>
        <v>#N/A</v>
      </c>
    </row>
    <row r="2508" spans="1:14" hidden="1" x14ac:dyDescent="0.45">
      <c r="A2508" t="str">
        <f t="shared" si="319"/>
        <v>CP524-NSP_LD_50_1X</v>
      </c>
      <c r="B2508" t="s">
        <v>159</v>
      </c>
      <c r="C2508" t="str">
        <f t="shared" si="312"/>
        <v>Phoenix</v>
      </c>
      <c r="D2508" t="str">
        <f t="shared" si="313"/>
        <v>Y</v>
      </c>
      <c r="E2508" t="s">
        <v>1170</v>
      </c>
      <c r="F2508" t="str">
        <f t="shared" si="314"/>
        <v>NSP_LD_50_1X</v>
      </c>
      <c r="G2508">
        <f t="shared" si="315"/>
        <v>0</v>
      </c>
      <c r="H2508" t="s">
        <v>1093</v>
      </c>
      <c r="I2508">
        <f t="shared" si="316"/>
        <v>0</v>
      </c>
      <c r="J2508" t="s">
        <v>1074</v>
      </c>
      <c r="K2508" s="5">
        <v>50</v>
      </c>
      <c r="L2508" t="str">
        <f>Table_DataFromNL[[#This Row],[PROFILECODE]]&amp;"-"&amp;Table_DataFromNL[[#This Row],[RULENAME]]</f>
        <v>CP524-NSP_LD_50_1X</v>
      </c>
      <c r="M2508" t="e">
        <f t="shared" si="317"/>
        <v>#N/A</v>
      </c>
      <c r="N2508" t="e">
        <f t="shared" si="318"/>
        <v>#N/A</v>
      </c>
    </row>
    <row r="2509" spans="1:14" hidden="1" x14ac:dyDescent="0.45">
      <c r="A2509" t="str">
        <f t="shared" si="319"/>
        <v>CP524-NSP_ORPHAN_100_once</v>
      </c>
      <c r="B2509" t="s">
        <v>159</v>
      </c>
      <c r="C2509" t="str">
        <f t="shared" si="312"/>
        <v>Phoenix</v>
      </c>
      <c r="D2509" t="str">
        <f t="shared" si="313"/>
        <v>Y</v>
      </c>
      <c r="E2509" t="s">
        <v>1170</v>
      </c>
      <c r="F2509" t="str">
        <f t="shared" si="314"/>
        <v>NSP_ORPHAN_100_once</v>
      </c>
      <c r="G2509">
        <f t="shared" si="315"/>
        <v>0</v>
      </c>
      <c r="H2509" t="s">
        <v>1094</v>
      </c>
      <c r="I2509">
        <f t="shared" si="316"/>
        <v>0</v>
      </c>
      <c r="J2509" t="s">
        <v>1074</v>
      </c>
      <c r="K2509" s="5">
        <v>100</v>
      </c>
      <c r="L2509" t="str">
        <f>Table_DataFromNL[[#This Row],[PROFILECODE]]&amp;"-"&amp;Table_DataFromNL[[#This Row],[RULENAME]]</f>
        <v>CP524-NSP_ORPHAN_100_once</v>
      </c>
      <c r="M2509" t="e">
        <f t="shared" si="317"/>
        <v>#N/A</v>
      </c>
      <c r="N2509" t="e">
        <f t="shared" si="318"/>
        <v>#N/A</v>
      </c>
    </row>
    <row r="2510" spans="1:14" hidden="1" x14ac:dyDescent="0.45">
      <c r="A2510" t="str">
        <f t="shared" si="319"/>
        <v>CP524-RSV WEEKLY BONUS 10</v>
      </c>
      <c r="B2510" t="s">
        <v>159</v>
      </c>
      <c r="C2510" t="str">
        <f t="shared" si="312"/>
        <v>Phoenix</v>
      </c>
      <c r="D2510" t="str">
        <f t="shared" si="313"/>
        <v>Y</v>
      </c>
      <c r="E2510" t="s">
        <v>1170</v>
      </c>
      <c r="F2510" t="str">
        <f t="shared" si="314"/>
        <v>RSV WEEKLY BONUS 10</v>
      </c>
      <c r="G2510">
        <f t="shared" si="315"/>
        <v>0</v>
      </c>
      <c r="H2510" t="s">
        <v>1095</v>
      </c>
      <c r="I2510">
        <f t="shared" si="316"/>
        <v>0</v>
      </c>
      <c r="J2510" t="s">
        <v>1074</v>
      </c>
      <c r="K2510" s="5">
        <v>10</v>
      </c>
      <c r="L2510" t="str">
        <f>Table_DataFromNL[[#This Row],[PROFILECODE]]&amp;"-"&amp;Table_DataFromNL[[#This Row],[RULENAME]]</f>
        <v>CP524-RSV WEEKLY BONUS 10</v>
      </c>
      <c r="M2510" t="e">
        <f t="shared" si="317"/>
        <v>#N/A</v>
      </c>
      <c r="N2510" t="e">
        <f t="shared" si="318"/>
        <v>#N/A</v>
      </c>
    </row>
    <row r="2511" spans="1:14" hidden="1" x14ac:dyDescent="0.45">
      <c r="A2511" t="str">
        <f t="shared" si="319"/>
        <v>CP524-Referral - Vaccinia</v>
      </c>
      <c r="B2511" t="s">
        <v>159</v>
      </c>
      <c r="C2511" t="str">
        <f t="shared" si="312"/>
        <v>Phoenix</v>
      </c>
      <c r="D2511" t="str">
        <f t="shared" si="313"/>
        <v>Y</v>
      </c>
      <c r="E2511" t="s">
        <v>1170</v>
      </c>
      <c r="F2511" t="str">
        <f t="shared" si="314"/>
        <v>Referral - Vaccinia</v>
      </c>
      <c r="G2511">
        <f t="shared" si="315"/>
        <v>0</v>
      </c>
      <c r="H2511" t="s">
        <v>1135</v>
      </c>
      <c r="I2511">
        <f t="shared" si="316"/>
        <v>0</v>
      </c>
      <c r="J2511" t="s">
        <v>1074</v>
      </c>
      <c r="K2511" s="5">
        <v>250</v>
      </c>
      <c r="L2511" t="str">
        <f>Table_DataFromNL[[#This Row],[PROFILECODE]]&amp;"-"&amp;Table_DataFromNL[[#This Row],[RULENAME]]</f>
        <v>CP524-Referral - Vaccinia</v>
      </c>
      <c r="M2511" t="e">
        <f t="shared" si="317"/>
        <v>#N/A</v>
      </c>
      <c r="N2511" t="e">
        <f t="shared" si="318"/>
        <v>#N/A</v>
      </c>
    </row>
    <row r="2512" spans="1:14" hidden="1" x14ac:dyDescent="0.45">
      <c r="A2512" t="str">
        <f t="shared" si="319"/>
        <v>CP524-Restick</v>
      </c>
      <c r="B2512" t="s">
        <v>159</v>
      </c>
      <c r="C2512" t="str">
        <f t="shared" si="312"/>
        <v>Phoenix</v>
      </c>
      <c r="D2512" t="str">
        <f t="shared" si="313"/>
        <v>Y</v>
      </c>
      <c r="E2512" t="s">
        <v>1170</v>
      </c>
      <c r="F2512" t="str">
        <f t="shared" si="314"/>
        <v>Restick</v>
      </c>
      <c r="G2512">
        <f t="shared" si="315"/>
        <v>0</v>
      </c>
      <c r="H2512" t="s">
        <v>1096</v>
      </c>
      <c r="I2512">
        <f t="shared" si="316"/>
        <v>0</v>
      </c>
      <c r="J2512" t="s">
        <v>1074</v>
      </c>
      <c r="K2512" s="5">
        <v>5</v>
      </c>
      <c r="L2512" t="str">
        <f>Table_DataFromNL[[#This Row],[PROFILECODE]]&amp;"-"&amp;Table_DataFromNL[[#This Row],[RULENAME]]</f>
        <v>CP524-Restick</v>
      </c>
      <c r="M2512" t="e">
        <f t="shared" si="317"/>
        <v>#N/A</v>
      </c>
      <c r="N2512" t="e">
        <f t="shared" si="318"/>
        <v>#N/A</v>
      </c>
    </row>
    <row r="2513" spans="1:14" hidden="1" x14ac:dyDescent="0.45">
      <c r="A2513" t="str">
        <f t="shared" si="319"/>
        <v>CP524-SLOW_TEXT_5</v>
      </c>
      <c r="B2513" t="s">
        <v>159</v>
      </c>
      <c r="C2513" t="str">
        <f t="shared" si="312"/>
        <v>Phoenix</v>
      </c>
      <c r="D2513" t="str">
        <f t="shared" si="313"/>
        <v>Y</v>
      </c>
      <c r="E2513" t="s">
        <v>1170</v>
      </c>
      <c r="F2513" t="str">
        <f t="shared" si="314"/>
        <v>SLOW_TEXT_5</v>
      </c>
      <c r="G2513">
        <f t="shared" si="315"/>
        <v>0</v>
      </c>
      <c r="H2513" t="s">
        <v>1104</v>
      </c>
      <c r="I2513">
        <f t="shared" si="316"/>
        <v>0</v>
      </c>
      <c r="J2513" t="s">
        <v>1074</v>
      </c>
      <c r="K2513" s="5">
        <v>5</v>
      </c>
      <c r="L2513" t="str">
        <f>Table_DataFromNL[[#This Row],[PROFILECODE]]&amp;"-"&amp;Table_DataFromNL[[#This Row],[RULENAME]]</f>
        <v>CP524-SLOW_TEXT_5</v>
      </c>
      <c r="M2513" t="e">
        <f t="shared" si="317"/>
        <v>#N/A</v>
      </c>
      <c r="N2513" t="e">
        <f t="shared" si="318"/>
        <v>#N/A</v>
      </c>
    </row>
    <row r="2514" spans="1:14" hidden="1" x14ac:dyDescent="0.45">
      <c r="A2514" t="str">
        <f t="shared" si="319"/>
        <v>CP524-SPECIAL_ x9_25 _ONCE</v>
      </c>
      <c r="B2514" t="s">
        <v>159</v>
      </c>
      <c r="C2514" t="str">
        <f t="shared" si="312"/>
        <v>Phoenix</v>
      </c>
      <c r="D2514" t="str">
        <f t="shared" si="313"/>
        <v>Y</v>
      </c>
      <c r="E2514" t="s">
        <v>1170</v>
      </c>
      <c r="F2514" t="str">
        <f t="shared" si="314"/>
        <v>SPECIAL_ x9_25 _ONCE</v>
      </c>
      <c r="G2514">
        <f t="shared" si="315"/>
        <v>0</v>
      </c>
      <c r="H2514" t="s">
        <v>1105</v>
      </c>
      <c r="I2514">
        <f t="shared" si="316"/>
        <v>0</v>
      </c>
      <c r="J2514" t="s">
        <v>1074</v>
      </c>
      <c r="K2514" s="5">
        <v>25</v>
      </c>
      <c r="L2514" t="str">
        <f>Table_DataFromNL[[#This Row],[PROFILECODE]]&amp;"-"&amp;Table_DataFromNL[[#This Row],[RULENAME]]</f>
        <v>CP524-SPECIAL_ x9_25 _ONCE</v>
      </c>
      <c r="M2514" t="e">
        <f t="shared" si="317"/>
        <v>#N/A</v>
      </c>
      <c r="N2514" t="e">
        <f t="shared" si="318"/>
        <v>#N/A</v>
      </c>
    </row>
    <row r="2515" spans="1:14" hidden="1" x14ac:dyDescent="0.45">
      <c r="A2515" t="str">
        <f t="shared" si="319"/>
        <v>CP524-SPECIAL_BONUS_40USD</v>
      </c>
      <c r="B2515" t="s">
        <v>159</v>
      </c>
      <c r="C2515" t="str">
        <f t="shared" si="312"/>
        <v>Phoenix</v>
      </c>
      <c r="D2515" t="str">
        <f t="shared" si="313"/>
        <v>Y</v>
      </c>
      <c r="E2515" t="s">
        <v>1170</v>
      </c>
      <c r="F2515" t="str">
        <f t="shared" si="314"/>
        <v>SPECIAL_BONUS_40USD</v>
      </c>
      <c r="G2515">
        <f t="shared" si="315"/>
        <v>0</v>
      </c>
      <c r="H2515" t="s">
        <v>1106</v>
      </c>
      <c r="I2515">
        <f t="shared" si="316"/>
        <v>0</v>
      </c>
      <c r="J2515" t="s">
        <v>1074</v>
      </c>
      <c r="K2515" s="5">
        <v>40</v>
      </c>
      <c r="L2515" t="str">
        <f>Table_DataFromNL[[#This Row],[PROFILECODE]]&amp;"-"&amp;Table_DataFromNL[[#This Row],[RULENAME]]</f>
        <v>CP524-SPECIAL_BONUS_40USD</v>
      </c>
      <c r="M2515" t="e">
        <f t="shared" si="317"/>
        <v>#N/A</v>
      </c>
      <c r="N2515" t="e">
        <f t="shared" si="318"/>
        <v>#N/A</v>
      </c>
    </row>
    <row r="2516" spans="1:14" hidden="1" x14ac:dyDescent="0.45">
      <c r="A2516" t="str">
        <f t="shared" si="319"/>
        <v>CP524-SPECIAL_BONUS_60USD</v>
      </c>
      <c r="B2516" t="s">
        <v>159</v>
      </c>
      <c r="C2516" t="str">
        <f t="shared" si="312"/>
        <v>Phoenix</v>
      </c>
      <c r="D2516" t="str">
        <f t="shared" si="313"/>
        <v>Y</v>
      </c>
      <c r="E2516" t="s">
        <v>1170</v>
      </c>
      <c r="F2516" t="str">
        <f t="shared" si="314"/>
        <v>SPECIAL_BONUS_60USD</v>
      </c>
      <c r="G2516">
        <f t="shared" si="315"/>
        <v>0</v>
      </c>
      <c r="H2516" t="s">
        <v>1141</v>
      </c>
      <c r="I2516">
        <f t="shared" si="316"/>
        <v>0</v>
      </c>
      <c r="J2516" t="s">
        <v>1074</v>
      </c>
      <c r="K2516" s="5">
        <v>60</v>
      </c>
      <c r="L2516" t="str">
        <f>Table_DataFromNL[[#This Row],[PROFILECODE]]&amp;"-"&amp;Table_DataFromNL[[#This Row],[RULENAME]]</f>
        <v>CP524-SPECIAL_BONUS_60USD</v>
      </c>
      <c r="M2516" t="e">
        <f t="shared" si="317"/>
        <v>#N/A</v>
      </c>
      <c r="N2516" t="e">
        <f t="shared" si="318"/>
        <v>#N/A</v>
      </c>
    </row>
    <row r="2517" spans="1:14" hidden="1" x14ac:dyDescent="0.45">
      <c r="A2517" t="str">
        <f t="shared" si="319"/>
        <v>CP524-SPECIAL_x6_x7_15 _TWICE</v>
      </c>
      <c r="B2517" t="s">
        <v>159</v>
      </c>
      <c r="C2517" t="str">
        <f t="shared" si="312"/>
        <v>Phoenix</v>
      </c>
      <c r="D2517" t="str">
        <f t="shared" si="313"/>
        <v>Y</v>
      </c>
      <c r="E2517" t="s">
        <v>1170</v>
      </c>
      <c r="F2517" t="str">
        <f t="shared" si="314"/>
        <v>SPECIAL_x6_x7_15 _TWICE</v>
      </c>
      <c r="G2517">
        <f t="shared" si="315"/>
        <v>0</v>
      </c>
      <c r="H2517" t="s">
        <v>1107</v>
      </c>
      <c r="I2517">
        <f t="shared" si="316"/>
        <v>0</v>
      </c>
      <c r="J2517" t="s">
        <v>1074</v>
      </c>
      <c r="K2517" s="5">
        <v>15</v>
      </c>
      <c r="L2517" t="str">
        <f>Table_DataFromNL[[#This Row],[PROFILECODE]]&amp;"-"&amp;Table_DataFromNL[[#This Row],[RULENAME]]</f>
        <v>CP524-SPECIAL_x6_x7_15 _TWICE</v>
      </c>
      <c r="M2517" t="e">
        <f t="shared" si="317"/>
        <v>#N/A</v>
      </c>
      <c r="N2517" t="e">
        <f t="shared" si="318"/>
        <v>#N/A</v>
      </c>
    </row>
    <row r="2518" spans="1:14" hidden="1" x14ac:dyDescent="0.45">
      <c r="A2518" t="str">
        <f t="shared" si="319"/>
        <v>CP524-SPECIAL_x8_x9_20 _TWICE</v>
      </c>
      <c r="B2518" t="s">
        <v>159</v>
      </c>
      <c r="C2518" t="str">
        <f t="shared" si="312"/>
        <v>Phoenix</v>
      </c>
      <c r="D2518" t="str">
        <f t="shared" si="313"/>
        <v>Y</v>
      </c>
      <c r="E2518" t="s">
        <v>1170</v>
      </c>
      <c r="F2518" t="str">
        <f t="shared" si="314"/>
        <v>SPECIAL_x8_x9_20 _TWICE</v>
      </c>
      <c r="G2518">
        <f t="shared" si="315"/>
        <v>0</v>
      </c>
      <c r="H2518" t="s">
        <v>1108</v>
      </c>
      <c r="I2518">
        <f t="shared" si="316"/>
        <v>0</v>
      </c>
      <c r="J2518" t="s">
        <v>1074</v>
      </c>
      <c r="K2518" s="5">
        <v>20</v>
      </c>
      <c r="L2518" t="str">
        <f>Table_DataFromNL[[#This Row],[PROFILECODE]]&amp;"-"&amp;Table_DataFromNL[[#This Row],[RULENAME]]</f>
        <v>CP524-SPECIAL_x8_x9_20 _TWICE</v>
      </c>
      <c r="M2518" t="e">
        <f t="shared" si="317"/>
        <v>#N/A</v>
      </c>
      <c r="N2518" t="e">
        <f t="shared" si="318"/>
        <v>#N/A</v>
      </c>
    </row>
    <row r="2519" spans="1:14" hidden="1" x14ac:dyDescent="0.45">
      <c r="A2519" t="str">
        <f t="shared" si="319"/>
        <v>CP524-SPRING_COUPON_10_PER_WEEK</v>
      </c>
      <c r="B2519" t="s">
        <v>159</v>
      </c>
      <c r="C2519" t="str">
        <f t="shared" si="312"/>
        <v>Phoenix</v>
      </c>
      <c r="D2519" t="str">
        <f t="shared" si="313"/>
        <v>Y</v>
      </c>
      <c r="E2519" t="s">
        <v>1170</v>
      </c>
      <c r="F2519" t="str">
        <f t="shared" si="314"/>
        <v>SPRING_COUPON_10_PER_WEEK</v>
      </c>
      <c r="G2519">
        <f t="shared" si="315"/>
        <v>0</v>
      </c>
      <c r="H2519" t="s">
        <v>1149</v>
      </c>
      <c r="I2519">
        <f t="shared" si="316"/>
        <v>0</v>
      </c>
      <c r="J2519" t="s">
        <v>1074</v>
      </c>
      <c r="K2519" s="5">
        <v>10</v>
      </c>
      <c r="L2519" t="str">
        <f>Table_DataFromNL[[#This Row],[PROFILECODE]]&amp;"-"&amp;Table_DataFromNL[[#This Row],[RULENAME]]</f>
        <v>CP524-SPRING_COUPON_10_PER_WEEK</v>
      </c>
      <c r="M2519" t="e">
        <f t="shared" si="317"/>
        <v>#N/A</v>
      </c>
      <c r="N2519" t="e">
        <f t="shared" si="318"/>
        <v>#N/A</v>
      </c>
    </row>
    <row r="2520" spans="1:14" hidden="1" x14ac:dyDescent="0.45">
      <c r="A2520" t="str">
        <f t="shared" si="319"/>
        <v>CP524-Sample Only</v>
      </c>
      <c r="B2520" t="s">
        <v>159</v>
      </c>
      <c r="C2520" t="str">
        <f t="shared" si="312"/>
        <v>Phoenix</v>
      </c>
      <c r="D2520" t="str">
        <f t="shared" si="313"/>
        <v>Y</v>
      </c>
      <c r="E2520" t="s">
        <v>1170</v>
      </c>
      <c r="F2520" t="str">
        <f t="shared" si="314"/>
        <v>Sample Only</v>
      </c>
      <c r="G2520">
        <f t="shared" si="315"/>
        <v>0</v>
      </c>
      <c r="H2520" t="s">
        <v>1109</v>
      </c>
      <c r="I2520">
        <f t="shared" si="316"/>
        <v>0</v>
      </c>
      <c r="J2520" t="s">
        <v>1074</v>
      </c>
      <c r="K2520" s="5">
        <v>10</v>
      </c>
      <c r="L2520" t="str">
        <f>Table_DataFromNL[[#This Row],[PROFILECODE]]&amp;"-"&amp;Table_DataFromNL[[#This Row],[RULENAME]]</f>
        <v>CP524-Sample Only</v>
      </c>
      <c r="M2520" t="e">
        <f t="shared" si="317"/>
        <v>#N/A</v>
      </c>
      <c r="N2520" t="e">
        <f t="shared" si="318"/>
        <v>#N/A</v>
      </c>
    </row>
    <row r="2521" spans="1:14" hidden="1" x14ac:dyDescent="0.45">
      <c r="A2521" t="str">
        <f t="shared" si="319"/>
        <v>CP524-Unit Below 250 mL</v>
      </c>
      <c r="B2521" t="s">
        <v>159</v>
      </c>
      <c r="C2521" t="str">
        <f t="shared" si="312"/>
        <v>Phoenix</v>
      </c>
      <c r="D2521" t="str">
        <f t="shared" si="313"/>
        <v>Y</v>
      </c>
      <c r="E2521" t="s">
        <v>1170</v>
      </c>
      <c r="F2521" t="str">
        <f t="shared" si="314"/>
        <v>Unit Below 250 mL</v>
      </c>
      <c r="G2521">
        <f t="shared" si="315"/>
        <v>0</v>
      </c>
      <c r="H2521" t="s">
        <v>1110</v>
      </c>
      <c r="I2521">
        <f t="shared" si="316"/>
        <v>0</v>
      </c>
      <c r="J2521" t="s">
        <v>1074</v>
      </c>
      <c r="K2521" s="5">
        <v>5</v>
      </c>
      <c r="L2521" t="str">
        <f>Table_DataFromNL[[#This Row],[PROFILECODE]]&amp;"-"&amp;Table_DataFromNL[[#This Row],[RULENAME]]</f>
        <v>CP524-Unit Below 250 mL</v>
      </c>
      <c r="M2521" t="e">
        <f t="shared" si="317"/>
        <v>#N/A</v>
      </c>
      <c r="N2521" t="e">
        <f t="shared" si="318"/>
        <v>#N/A</v>
      </c>
    </row>
    <row r="2522" spans="1:14" hidden="1" x14ac:dyDescent="0.45">
      <c r="A2522" t="str">
        <f t="shared" si="319"/>
        <v>CP524-Unit above 250 mL/underdraw</v>
      </c>
      <c r="B2522" t="s">
        <v>159</v>
      </c>
      <c r="C2522" t="str">
        <f t="shared" si="312"/>
        <v>Phoenix</v>
      </c>
      <c r="D2522" t="str">
        <f t="shared" si="313"/>
        <v>Y</v>
      </c>
      <c r="E2522" t="s">
        <v>1170</v>
      </c>
      <c r="F2522" t="str">
        <f t="shared" si="314"/>
        <v>Unit above 250 mL/underdraw</v>
      </c>
      <c r="G2522">
        <f t="shared" si="315"/>
        <v>0</v>
      </c>
      <c r="H2522" t="s">
        <v>1111</v>
      </c>
      <c r="I2522">
        <f t="shared" si="316"/>
        <v>0</v>
      </c>
      <c r="J2522" t="s">
        <v>1074</v>
      </c>
      <c r="K2522" s="5">
        <v>10</v>
      </c>
      <c r="L2522" t="str">
        <f>Table_DataFromNL[[#This Row],[PROFILECODE]]&amp;"-"&amp;Table_DataFromNL[[#This Row],[RULENAME]]</f>
        <v>CP524-Unit above 250 mL/underdraw</v>
      </c>
      <c r="M2522" t="e">
        <f t="shared" si="317"/>
        <v>#N/A</v>
      </c>
      <c r="N2522" t="e">
        <f t="shared" si="318"/>
        <v>#N/A</v>
      </c>
    </row>
    <row r="2523" spans="1:14" hidden="1" x14ac:dyDescent="0.45">
      <c r="A2523" t="str">
        <f t="shared" si="319"/>
        <v>CP524-Vaccinia Immunization</v>
      </c>
      <c r="B2523" t="s">
        <v>159</v>
      </c>
      <c r="C2523" t="str">
        <f t="shared" si="312"/>
        <v>Phoenix</v>
      </c>
      <c r="D2523" t="str">
        <f t="shared" si="313"/>
        <v>Y</v>
      </c>
      <c r="E2523" t="s">
        <v>1170</v>
      </c>
      <c r="F2523" t="str">
        <f t="shared" si="314"/>
        <v>Vaccinia Immunization</v>
      </c>
      <c r="G2523">
        <f t="shared" si="315"/>
        <v>0</v>
      </c>
      <c r="H2523" t="s">
        <v>1136</v>
      </c>
      <c r="I2523">
        <f t="shared" si="316"/>
        <v>0</v>
      </c>
      <c r="J2523" t="s">
        <v>1074</v>
      </c>
      <c r="K2523" s="5">
        <v>100</v>
      </c>
      <c r="L2523" t="str">
        <f>Table_DataFromNL[[#This Row],[PROFILECODE]]&amp;"-"&amp;Table_DataFromNL[[#This Row],[RULENAME]]</f>
        <v>CP524-Vaccinia Immunization</v>
      </c>
      <c r="M2523" t="e">
        <f t="shared" si="317"/>
        <v>#N/A</v>
      </c>
      <c r="N2523" t="e">
        <f t="shared" si="318"/>
        <v>#N/A</v>
      </c>
    </row>
    <row r="2524" spans="1:14" hidden="1" x14ac:dyDescent="0.45">
      <c r="A2524" t="str">
        <f t="shared" si="319"/>
        <v>CP524-RETURN - Buddy referral  -BONUS</v>
      </c>
      <c r="B2524" t="s">
        <v>159</v>
      </c>
      <c r="C2524" t="str">
        <f t="shared" si="312"/>
        <v>Phoenix</v>
      </c>
      <c r="D2524" t="str">
        <f t="shared" si="313"/>
        <v>Y</v>
      </c>
      <c r="E2524" t="s">
        <v>1170</v>
      </c>
      <c r="F2524" t="str">
        <f t="shared" si="314"/>
        <v>RETURN - Buddy referral  -BONUS</v>
      </c>
      <c r="G2524" t="str">
        <f t="shared" si="315"/>
        <v>Marketing</v>
      </c>
      <c r="H2524" t="s">
        <v>73</v>
      </c>
      <c r="I2524">
        <f t="shared" si="316"/>
        <v>50</v>
      </c>
      <c r="J2524" t="s">
        <v>1112</v>
      </c>
      <c r="K2524" s="5">
        <v>50</v>
      </c>
      <c r="L2524" t="str">
        <f>Table_DataFromNL[[#This Row],[PROFILECODE]]&amp;"-"&amp;Table_DataFromNL[[#This Row],[RULENAME]]</f>
        <v>CP524-Referral</v>
      </c>
      <c r="M2524" t="str">
        <f t="shared" si="317"/>
        <v>CP524-RETURN - Buddy referral  -BONUS</v>
      </c>
      <c r="N2524" t="e">
        <f t="shared" si="318"/>
        <v>#N/A</v>
      </c>
    </row>
    <row r="2525" spans="1:14" hidden="1" x14ac:dyDescent="0.45">
      <c r="A2525" t="str">
        <f t="shared" si="319"/>
        <v>CP524-P Anti-D Pre-Existing Standard</v>
      </c>
      <c r="B2525" t="s">
        <v>159</v>
      </c>
      <c r="C2525" t="str">
        <f t="shared" si="312"/>
        <v>Phoenix</v>
      </c>
      <c r="D2525" t="str">
        <f t="shared" si="313"/>
        <v>Y</v>
      </c>
      <c r="E2525" t="s">
        <v>1170</v>
      </c>
      <c r="F2525" t="str">
        <f t="shared" si="314"/>
        <v>P Anti-D Pre-Existing Standard</v>
      </c>
      <c r="G2525" t="str">
        <f t="shared" si="315"/>
        <v>Specialty</v>
      </c>
      <c r="H2525" t="s">
        <v>946</v>
      </c>
      <c r="I2525" t="str">
        <f t="shared" si="316"/>
        <v>RETURN - 1st don of the week -STD</v>
      </c>
      <c r="J2525" t="s">
        <v>1113</v>
      </c>
      <c r="K2525" s="5">
        <v>44</v>
      </c>
      <c r="L2525" t="str">
        <f>Table_DataFromNL[[#This Row],[PROFILECODE]]&amp;"-"&amp;Table_DataFromNL[[#This Row],[RULENAME]]</f>
        <v>CP524-P Anti-D Pre-Existing Standard</v>
      </c>
      <c r="M2525" t="str">
        <f t="shared" si="317"/>
        <v>CP524-P Anti-D Pre-Existing Standard</v>
      </c>
      <c r="N2525" t="str">
        <f t="shared" si="318"/>
        <v>CP524-P Anti-D Pre-Existing Standard</v>
      </c>
    </row>
    <row r="2526" spans="1:14" hidden="1" x14ac:dyDescent="0.45">
      <c r="A2526" t="str">
        <f t="shared" si="319"/>
        <v>CP524-P HBS Pre-Existing Standard</v>
      </c>
      <c r="B2526" t="s">
        <v>159</v>
      </c>
      <c r="C2526" t="str">
        <f t="shared" si="312"/>
        <v>Phoenix</v>
      </c>
      <c r="D2526" t="str">
        <f t="shared" si="313"/>
        <v>Y</v>
      </c>
      <c r="E2526" t="s">
        <v>1170</v>
      </c>
      <c r="F2526" t="str">
        <f t="shared" si="314"/>
        <v>P HBS Pre-Existing Standard</v>
      </c>
      <c r="G2526" t="str">
        <f t="shared" si="315"/>
        <v>Specialty</v>
      </c>
      <c r="H2526" t="s">
        <v>963</v>
      </c>
      <c r="I2526" t="str">
        <f t="shared" si="316"/>
        <v>RETURN - 1st don of the week -STD</v>
      </c>
      <c r="J2526" t="s">
        <v>1113</v>
      </c>
      <c r="K2526" s="5">
        <v>70</v>
      </c>
      <c r="L2526" t="str">
        <f>Table_DataFromNL[[#This Row],[PROFILECODE]]&amp;"-"&amp;Table_DataFromNL[[#This Row],[RULENAME]]</f>
        <v>CP524-P HBS Pre-Existing Standard</v>
      </c>
      <c r="M2526" t="str">
        <f t="shared" si="317"/>
        <v>CP524-P HBS Pre-Existing Standard</v>
      </c>
      <c r="N2526" t="str">
        <f t="shared" si="318"/>
        <v>CP524-P HBS Pre-Existing Standard</v>
      </c>
    </row>
    <row r="2527" spans="1:14" hidden="1" x14ac:dyDescent="0.45">
      <c r="A2527" t="str">
        <f t="shared" si="319"/>
        <v>CP524-P HBS TWINRIX Standard</v>
      </c>
      <c r="B2527" t="s">
        <v>159</v>
      </c>
      <c r="C2527" t="str">
        <f t="shared" si="312"/>
        <v>Phoenix</v>
      </c>
      <c r="D2527" t="str">
        <f t="shared" si="313"/>
        <v>Y</v>
      </c>
      <c r="E2527" t="s">
        <v>1170</v>
      </c>
      <c r="F2527" t="str">
        <f t="shared" si="314"/>
        <v>P HBS TWINRIX Standard</v>
      </c>
      <c r="G2527" t="str">
        <f t="shared" si="315"/>
        <v>Specialty</v>
      </c>
      <c r="H2527" t="s">
        <v>999</v>
      </c>
      <c r="I2527" t="str">
        <f t="shared" si="316"/>
        <v>RETURN - 1st don of the week -STD</v>
      </c>
      <c r="J2527" t="s">
        <v>1113</v>
      </c>
      <c r="K2527" s="5">
        <v>70</v>
      </c>
      <c r="L2527" t="str">
        <f>Table_DataFromNL[[#This Row],[PROFILECODE]]&amp;"-"&amp;Table_DataFromNL[[#This Row],[RULENAME]]</f>
        <v>CP524-P HBS TWINRIX Standard</v>
      </c>
      <c r="M2527" t="str">
        <f t="shared" si="317"/>
        <v>CP524-P HBS TWINRIX Standard</v>
      </c>
      <c r="N2527" t="str">
        <f t="shared" si="318"/>
        <v>CP524-P HBS TWINRIX Standard</v>
      </c>
    </row>
    <row r="2528" spans="1:14" hidden="1" x14ac:dyDescent="0.45">
      <c r="A2528" t="str">
        <f t="shared" si="319"/>
        <v>CP524-P NORM KIG 10 Standard</v>
      </c>
      <c r="B2528" t="s">
        <v>159</v>
      </c>
      <c r="C2528" t="str">
        <f t="shared" si="312"/>
        <v>Phoenix</v>
      </c>
      <c r="D2528" t="str">
        <f t="shared" si="313"/>
        <v>Y</v>
      </c>
      <c r="E2528" t="s">
        <v>1170</v>
      </c>
      <c r="F2528" t="str">
        <f t="shared" si="314"/>
        <v>P NORM KIG 10 Standard</v>
      </c>
      <c r="G2528" t="str">
        <f t="shared" si="315"/>
        <v>Specialty</v>
      </c>
      <c r="H2528" t="s">
        <v>950</v>
      </c>
      <c r="I2528" t="str">
        <f t="shared" si="316"/>
        <v>RETURN - 1st don of the week -STD</v>
      </c>
      <c r="J2528" t="s">
        <v>1113</v>
      </c>
      <c r="K2528" s="5">
        <v>50</v>
      </c>
      <c r="L2528" t="str">
        <f>Table_DataFromNL[[#This Row],[PROFILECODE]]&amp;"-"&amp;Table_DataFromNL[[#This Row],[RULENAME]]</f>
        <v>CP524-P NORM KIG 10 Standard</v>
      </c>
      <c r="M2528" t="str">
        <f t="shared" si="317"/>
        <v>CP524-P NORM KIG 10 Standard</v>
      </c>
      <c r="N2528" t="str">
        <f t="shared" si="318"/>
        <v>CP524-P NORM KIG 10 Standard</v>
      </c>
    </row>
    <row r="2529" spans="1:14" hidden="1" x14ac:dyDescent="0.45">
      <c r="A2529" t="str">
        <f t="shared" si="319"/>
        <v>CP524-P NORM KIG 10-1 Standard</v>
      </c>
      <c r="B2529" t="s">
        <v>159</v>
      </c>
      <c r="C2529" t="str">
        <f t="shared" si="312"/>
        <v>Phoenix</v>
      </c>
      <c r="D2529" t="str">
        <f t="shared" si="313"/>
        <v>Y</v>
      </c>
      <c r="E2529" t="s">
        <v>1170</v>
      </c>
      <c r="F2529" t="str">
        <f t="shared" si="314"/>
        <v>P NORM KIG 10-1 Standard</v>
      </c>
      <c r="G2529" t="str">
        <f t="shared" si="315"/>
        <v>Specialty</v>
      </c>
      <c r="H2529" t="s">
        <v>951</v>
      </c>
      <c r="I2529" t="str">
        <f t="shared" si="316"/>
        <v>RETURN - 1st don of the week -STD</v>
      </c>
      <c r="J2529" t="s">
        <v>1113</v>
      </c>
      <c r="K2529" s="5">
        <v>50</v>
      </c>
      <c r="L2529" t="str">
        <f>Table_DataFromNL[[#This Row],[PROFILECODE]]&amp;"-"&amp;Table_DataFromNL[[#This Row],[RULENAME]]</f>
        <v>CP524-P NORM KIG 10-1 Standard</v>
      </c>
      <c r="M2529" t="str">
        <f t="shared" si="317"/>
        <v>CP524-P NORM KIG 10-1 Standard</v>
      </c>
      <c r="N2529" t="str">
        <f t="shared" si="318"/>
        <v>CP524-P NORM KIG 10-1 Standard</v>
      </c>
    </row>
    <row r="2530" spans="1:14" hidden="1" x14ac:dyDescent="0.45">
      <c r="A2530" t="str">
        <f t="shared" si="319"/>
        <v>CP524-P NORM KIG 10-2 Standard</v>
      </c>
      <c r="B2530" t="s">
        <v>159</v>
      </c>
      <c r="C2530" t="str">
        <f t="shared" si="312"/>
        <v>Phoenix</v>
      </c>
      <c r="D2530" t="str">
        <f t="shared" si="313"/>
        <v>Y</v>
      </c>
      <c r="E2530" t="s">
        <v>1170</v>
      </c>
      <c r="F2530" t="str">
        <f t="shared" si="314"/>
        <v>P NORM KIG 10-2 Standard</v>
      </c>
      <c r="G2530" t="str">
        <f t="shared" si="315"/>
        <v>Specialty</v>
      </c>
      <c r="H2530" t="s">
        <v>952</v>
      </c>
      <c r="I2530" t="str">
        <f t="shared" si="316"/>
        <v>RETURN - 1st don of the week -STD</v>
      </c>
      <c r="J2530" t="s">
        <v>1113</v>
      </c>
      <c r="K2530" s="5">
        <v>50</v>
      </c>
      <c r="L2530" t="str">
        <f>Table_DataFromNL[[#This Row],[PROFILECODE]]&amp;"-"&amp;Table_DataFromNL[[#This Row],[RULENAME]]</f>
        <v>CP524-P NORM KIG 10-2 Standard</v>
      </c>
      <c r="M2530" t="str">
        <f t="shared" si="317"/>
        <v>CP524-P NORM KIG 10-2 Standard</v>
      </c>
      <c r="N2530" t="str">
        <f t="shared" si="318"/>
        <v>CP524-P NORM KIG 10-2 Standard</v>
      </c>
    </row>
    <row r="2531" spans="1:14" hidden="1" x14ac:dyDescent="0.45">
      <c r="A2531" t="str">
        <f t="shared" si="319"/>
        <v>CP524-P NORM KIG 10-3 Standard</v>
      </c>
      <c r="B2531" t="s">
        <v>159</v>
      </c>
      <c r="C2531" t="str">
        <f t="shared" si="312"/>
        <v>Phoenix</v>
      </c>
      <c r="D2531" t="str">
        <f t="shared" si="313"/>
        <v>Y</v>
      </c>
      <c r="E2531" t="s">
        <v>1170</v>
      </c>
      <c r="F2531" t="str">
        <f t="shared" si="314"/>
        <v>P NORM KIG 10-3 Standard</v>
      </c>
      <c r="G2531" t="str">
        <f t="shared" si="315"/>
        <v>Specialty</v>
      </c>
      <c r="H2531" t="s">
        <v>953</v>
      </c>
      <c r="I2531" t="str">
        <f t="shared" si="316"/>
        <v>RETURN - 1st don of the week -STD</v>
      </c>
      <c r="J2531" t="s">
        <v>1113</v>
      </c>
      <c r="K2531" s="5">
        <v>50</v>
      </c>
      <c r="L2531" t="str">
        <f>Table_DataFromNL[[#This Row],[PROFILECODE]]&amp;"-"&amp;Table_DataFromNL[[#This Row],[RULENAME]]</f>
        <v>CP524-P NORM KIG 10-3 Standard</v>
      </c>
      <c r="M2531" t="str">
        <f t="shared" si="317"/>
        <v>CP524-P NORM KIG 10-3 Standard</v>
      </c>
      <c r="N2531" t="str">
        <f t="shared" si="318"/>
        <v>CP524-P NORM KIG 10-3 Standard</v>
      </c>
    </row>
    <row r="2532" spans="1:14" hidden="1" x14ac:dyDescent="0.45">
      <c r="A2532" t="str">
        <f t="shared" si="319"/>
        <v>CP524-P NORM KIG 10-4 Standard</v>
      </c>
      <c r="B2532" t="s">
        <v>159</v>
      </c>
      <c r="C2532" t="str">
        <f t="shared" si="312"/>
        <v>Phoenix</v>
      </c>
      <c r="D2532" t="str">
        <f t="shared" si="313"/>
        <v>Y</v>
      </c>
      <c r="E2532" t="s">
        <v>1170</v>
      </c>
      <c r="F2532" t="str">
        <f t="shared" si="314"/>
        <v>P NORM KIG 10-4 Standard</v>
      </c>
      <c r="G2532" t="str">
        <f t="shared" si="315"/>
        <v>Specialty</v>
      </c>
      <c r="H2532" t="s">
        <v>954</v>
      </c>
      <c r="I2532" t="str">
        <f t="shared" si="316"/>
        <v>RETURN - 1st don of the week -STD</v>
      </c>
      <c r="J2532" t="s">
        <v>1113</v>
      </c>
      <c r="K2532" s="5">
        <v>50</v>
      </c>
      <c r="L2532" t="str">
        <f>Table_DataFromNL[[#This Row],[PROFILECODE]]&amp;"-"&amp;Table_DataFromNL[[#This Row],[RULENAME]]</f>
        <v>CP524-P NORM KIG 10-4 Standard</v>
      </c>
      <c r="M2532" t="str">
        <f t="shared" si="317"/>
        <v>CP524-P NORM KIG 10-4 Standard</v>
      </c>
      <c r="N2532" t="str">
        <f t="shared" si="318"/>
        <v>CP524-P NORM KIG 10-4 Standard</v>
      </c>
    </row>
    <row r="2533" spans="1:14" hidden="1" x14ac:dyDescent="0.45">
      <c r="A2533" t="str">
        <f t="shared" si="319"/>
        <v>CP524-RETURN - 1st don of the week -STD</v>
      </c>
      <c r="B2533" t="s">
        <v>159</v>
      </c>
      <c r="C2533" t="str">
        <f t="shared" si="312"/>
        <v>Phoenix</v>
      </c>
      <c r="D2533" t="str">
        <f t="shared" si="313"/>
        <v>Y</v>
      </c>
      <c r="E2533" t="s">
        <v>1170</v>
      </c>
      <c r="F2533" t="str">
        <f t="shared" si="314"/>
        <v>RETURN - 1st don of the week -STD</v>
      </c>
      <c r="G2533" t="str">
        <f t="shared" si="315"/>
        <v>Marketing</v>
      </c>
      <c r="H2533" t="s">
        <v>1114</v>
      </c>
      <c r="I2533">
        <f t="shared" si="316"/>
        <v>0</v>
      </c>
      <c r="J2533" t="s">
        <v>1113</v>
      </c>
      <c r="K2533" s="5">
        <v>50</v>
      </c>
      <c r="L2533" t="str">
        <f>Table_DataFromNL[[#This Row],[PROFILECODE]]&amp;"-"&amp;Table_DataFromNL[[#This Row],[RULENAME]]</f>
        <v>CP524-P NSP NONEU Standard</v>
      </c>
      <c r="M2533" t="str">
        <f t="shared" si="317"/>
        <v>CP524-RETURN - 1st don of the week -STD</v>
      </c>
      <c r="N2533" t="e">
        <f t="shared" si="318"/>
        <v>#N/A</v>
      </c>
    </row>
    <row r="2534" spans="1:14" hidden="1" x14ac:dyDescent="0.45">
      <c r="A2534" t="str">
        <f t="shared" si="319"/>
        <v>CP524-RETURN - 1st don of the week -STD</v>
      </c>
      <c r="B2534" t="s">
        <v>159</v>
      </c>
      <c r="C2534" t="str">
        <f t="shared" si="312"/>
        <v>Phoenix</v>
      </c>
      <c r="D2534" t="str">
        <f t="shared" si="313"/>
        <v>Y</v>
      </c>
      <c r="E2534" t="s">
        <v>1170</v>
      </c>
      <c r="F2534" t="str">
        <f t="shared" si="314"/>
        <v>RETURN - 1st don of the week -STD</v>
      </c>
      <c r="G2534" t="str">
        <f t="shared" si="315"/>
        <v>Marketing</v>
      </c>
      <c r="H2534" t="s">
        <v>1115</v>
      </c>
      <c r="I2534">
        <f t="shared" si="316"/>
        <v>23</v>
      </c>
      <c r="J2534" t="s">
        <v>1113</v>
      </c>
      <c r="K2534" s="5">
        <v>50</v>
      </c>
      <c r="L2534" t="str">
        <f>Table_DataFromNL[[#This Row],[PROFILECODE]]&amp;"-"&amp;Table_DataFromNL[[#This Row],[RULENAME]]</f>
        <v>CP524-P NSP NS Standard</v>
      </c>
      <c r="M2534" t="str">
        <f t="shared" si="317"/>
        <v>CP524-RETURN - 1st don of the week -STD</v>
      </c>
      <c r="N2534" t="e">
        <f t="shared" si="318"/>
        <v>#N/A</v>
      </c>
    </row>
    <row r="2535" spans="1:14" hidden="1" x14ac:dyDescent="0.45">
      <c r="A2535" t="str">
        <f t="shared" si="319"/>
        <v>CP524-P Normal Source PL Standard</v>
      </c>
      <c r="B2535" t="s">
        <v>159</v>
      </c>
      <c r="C2535" t="str">
        <f t="shared" si="312"/>
        <v>Phoenix</v>
      </c>
      <c r="D2535" t="str">
        <f t="shared" si="313"/>
        <v>Y</v>
      </c>
      <c r="E2535" t="s">
        <v>1170</v>
      </c>
      <c r="F2535" t="str">
        <f t="shared" si="314"/>
        <v>P Normal Source PL Standard</v>
      </c>
      <c r="G2535" t="str">
        <f t="shared" si="315"/>
        <v>Marketing</v>
      </c>
      <c r="H2535" t="s">
        <v>1033</v>
      </c>
      <c r="I2535">
        <f t="shared" si="316"/>
        <v>0</v>
      </c>
      <c r="J2535" t="s">
        <v>1113</v>
      </c>
      <c r="K2535" s="5">
        <v>50</v>
      </c>
      <c r="L2535" t="str">
        <f>Table_DataFromNL[[#This Row],[PROFILECODE]]&amp;"-"&amp;Table_DataFromNL[[#This Row],[RULENAME]]</f>
        <v>CP524-P Normal Source PL Standard</v>
      </c>
      <c r="M2535" t="e">
        <f t="shared" si="317"/>
        <v>#N/A</v>
      </c>
      <c r="N2535" t="e">
        <f t="shared" si="318"/>
        <v>#N/A</v>
      </c>
    </row>
    <row r="2536" spans="1:14" hidden="1" x14ac:dyDescent="0.45">
      <c r="A2536" t="str">
        <f t="shared" si="319"/>
        <v>CP524-P RSV Pre-Existing Standard</v>
      </c>
      <c r="B2536" t="s">
        <v>159</v>
      </c>
      <c r="C2536" t="str">
        <f t="shared" si="312"/>
        <v>Phoenix</v>
      </c>
      <c r="D2536" t="str">
        <f t="shared" si="313"/>
        <v>Y</v>
      </c>
      <c r="E2536" t="s">
        <v>1170</v>
      </c>
      <c r="F2536" t="str">
        <f t="shared" si="314"/>
        <v>P RSV Pre-Existing Standard</v>
      </c>
      <c r="G2536" t="str">
        <f t="shared" si="315"/>
        <v>Specialty</v>
      </c>
      <c r="H2536" t="s">
        <v>955</v>
      </c>
      <c r="I2536" t="str">
        <f t="shared" si="316"/>
        <v>RETURN - 1st don of the week -STD</v>
      </c>
      <c r="J2536" t="s">
        <v>1113</v>
      </c>
      <c r="K2536" s="5">
        <v>50</v>
      </c>
      <c r="L2536" t="str">
        <f>Table_DataFromNL[[#This Row],[PROFILECODE]]&amp;"-"&amp;Table_DataFromNL[[#This Row],[RULENAME]]</f>
        <v>CP524-P RSV Pre-Existing Standard</v>
      </c>
      <c r="M2536" t="str">
        <f t="shared" si="317"/>
        <v>CP524-P RSV Pre-Existing Standard</v>
      </c>
      <c r="N2536" t="str">
        <f t="shared" si="318"/>
        <v>CP524-P RSV Pre-Existing Standard</v>
      </c>
    </row>
    <row r="2537" spans="1:14" hidden="1" x14ac:dyDescent="0.45">
      <c r="A2537" t="str">
        <f t="shared" si="319"/>
        <v>CP524-P VZV Standard</v>
      </c>
      <c r="B2537" t="s">
        <v>159</v>
      </c>
      <c r="C2537" t="str">
        <f t="shared" si="312"/>
        <v>Phoenix</v>
      </c>
      <c r="D2537" t="str">
        <f t="shared" si="313"/>
        <v>Y</v>
      </c>
      <c r="E2537" t="s">
        <v>1170</v>
      </c>
      <c r="F2537" t="str">
        <f t="shared" si="314"/>
        <v>P VZV Standard</v>
      </c>
      <c r="G2537" t="str">
        <f t="shared" si="315"/>
        <v>Specialty</v>
      </c>
      <c r="H2537" t="s">
        <v>971</v>
      </c>
      <c r="I2537" t="str">
        <f t="shared" si="316"/>
        <v>RETURN - 1st don of the week -STD</v>
      </c>
      <c r="J2537" t="s">
        <v>1113</v>
      </c>
      <c r="K2537" s="5">
        <v>60</v>
      </c>
      <c r="L2537" t="str">
        <f>Table_DataFromNL[[#This Row],[PROFILECODE]]&amp;"-"&amp;Table_DataFromNL[[#This Row],[RULENAME]]</f>
        <v>CP524-P VZV Standard</v>
      </c>
      <c r="M2537" t="str">
        <f t="shared" si="317"/>
        <v>CP524-P VZV Standard</v>
      </c>
      <c r="N2537" t="str">
        <f t="shared" si="318"/>
        <v>CP524-P VZV Standard</v>
      </c>
    </row>
    <row r="2538" spans="1:14" hidden="1" x14ac:dyDescent="0.45">
      <c r="A2538" t="str">
        <f t="shared" si="319"/>
        <v>CP524-P Vaccinia Standard</v>
      </c>
      <c r="B2538" t="s">
        <v>159</v>
      </c>
      <c r="C2538" t="str">
        <f t="shared" si="312"/>
        <v>Phoenix</v>
      </c>
      <c r="D2538" t="str">
        <f t="shared" si="313"/>
        <v>Y</v>
      </c>
      <c r="E2538" t="s">
        <v>1170</v>
      </c>
      <c r="F2538" t="str">
        <f t="shared" si="314"/>
        <v>P Vaccinia Standard</v>
      </c>
      <c r="G2538" t="str">
        <f t="shared" si="315"/>
        <v>Specialty</v>
      </c>
      <c r="H2538" t="s">
        <v>956</v>
      </c>
      <c r="I2538">
        <f t="shared" si="316"/>
        <v>0</v>
      </c>
      <c r="J2538" t="s">
        <v>1113</v>
      </c>
      <c r="K2538" s="5">
        <v>100</v>
      </c>
      <c r="L2538" t="str">
        <f>Table_DataFromNL[[#This Row],[PROFILECODE]]&amp;"-"&amp;Table_DataFromNL[[#This Row],[RULENAME]]</f>
        <v>CP524-P Vaccinia Standard</v>
      </c>
      <c r="M2538" t="str">
        <f t="shared" si="317"/>
        <v>CP524-P Vaccinia Standard</v>
      </c>
      <c r="N2538" t="str">
        <f t="shared" si="318"/>
        <v>CP524-P Vaccinia Standard</v>
      </c>
    </row>
    <row r="2539" spans="1:14" hidden="1" x14ac:dyDescent="0.45">
      <c r="A2539" t="str">
        <f t="shared" si="319"/>
        <v>CP524-PVZV Pre-Existing Standard</v>
      </c>
      <c r="B2539" t="s">
        <v>159</v>
      </c>
      <c r="C2539" t="str">
        <f t="shared" si="312"/>
        <v>Phoenix</v>
      </c>
      <c r="D2539" t="str">
        <f t="shared" si="313"/>
        <v>Y</v>
      </c>
      <c r="E2539" t="s">
        <v>1170</v>
      </c>
      <c r="F2539" t="str">
        <f t="shared" si="314"/>
        <v>PVZV Pre-Existing Standard</v>
      </c>
      <c r="G2539" t="str">
        <f t="shared" si="315"/>
        <v>Specialty</v>
      </c>
      <c r="H2539" t="s">
        <v>972</v>
      </c>
      <c r="I2539" t="str">
        <f t="shared" si="316"/>
        <v>RETURN - 1st don of the week -STD</v>
      </c>
      <c r="J2539" t="s">
        <v>1113</v>
      </c>
      <c r="K2539" s="5">
        <v>66</v>
      </c>
      <c r="L2539" t="str">
        <f>Table_DataFromNL[[#This Row],[PROFILECODE]]&amp;"-"&amp;Table_DataFromNL[[#This Row],[RULENAME]]</f>
        <v>CP524-PVZV Pre-Existing Standard</v>
      </c>
      <c r="M2539" t="str">
        <f t="shared" si="317"/>
        <v>CP524-PVZV Pre-Existing Standard</v>
      </c>
      <c r="N2539" t="str">
        <f t="shared" si="318"/>
        <v>CP524-PVZV Pre-Existing Standard</v>
      </c>
    </row>
    <row r="2540" spans="1:14" hidden="1" x14ac:dyDescent="0.45">
      <c r="A2540" t="str">
        <f t="shared" si="319"/>
        <v>CP525-1st Responder-Medical</v>
      </c>
      <c r="B2540" t="s">
        <v>46</v>
      </c>
      <c r="C2540" t="str">
        <f t="shared" si="312"/>
        <v>San Antonio</v>
      </c>
      <c r="D2540" t="str">
        <f t="shared" si="313"/>
        <v>Y</v>
      </c>
      <c r="E2540" t="s">
        <v>1171</v>
      </c>
      <c r="F2540" t="str">
        <f t="shared" si="314"/>
        <v>1st Responder-Medical</v>
      </c>
      <c r="G2540">
        <f t="shared" si="315"/>
        <v>0</v>
      </c>
      <c r="H2540" t="s">
        <v>1053</v>
      </c>
      <c r="I2540">
        <f t="shared" si="316"/>
        <v>0</v>
      </c>
      <c r="J2540" t="s">
        <v>1054</v>
      </c>
      <c r="K2540" s="5">
        <v>5</v>
      </c>
      <c r="L2540" t="str">
        <f>Table_DataFromNL[[#This Row],[PROFILECODE]]&amp;"-"&amp;Table_DataFromNL[[#This Row],[RULENAME]]</f>
        <v>CP525-1st Responder-Medical</v>
      </c>
      <c r="M2540" t="e">
        <f t="shared" si="317"/>
        <v>#N/A</v>
      </c>
      <c r="N2540" t="e">
        <f t="shared" si="318"/>
        <v>#N/A</v>
      </c>
    </row>
    <row r="2541" spans="1:14" hidden="1" x14ac:dyDescent="0.45">
      <c r="A2541" t="str">
        <f t="shared" si="319"/>
        <v>CP525-RETURN - 2nd don of the week -BONUS</v>
      </c>
      <c r="B2541" t="s">
        <v>46</v>
      </c>
      <c r="C2541" t="str">
        <f t="shared" si="312"/>
        <v>San Antonio</v>
      </c>
      <c r="D2541" t="str">
        <f t="shared" si="313"/>
        <v>Y</v>
      </c>
      <c r="E2541" t="s">
        <v>1171</v>
      </c>
      <c r="F2541" t="str">
        <f t="shared" si="314"/>
        <v>RETURN - 2nd don of the week -BONUS</v>
      </c>
      <c r="G2541" t="str">
        <f t="shared" si="315"/>
        <v>Marketing</v>
      </c>
      <c r="H2541" t="s">
        <v>1055</v>
      </c>
      <c r="I2541">
        <f t="shared" si="316"/>
        <v>26</v>
      </c>
      <c r="J2541" t="s">
        <v>1054</v>
      </c>
      <c r="K2541" s="5">
        <v>15</v>
      </c>
      <c r="L2541" t="str">
        <f>Table_DataFromNL[[#This Row],[PROFILECODE]]&amp;"-"&amp;Table_DataFromNL[[#This Row],[RULENAME]]</f>
        <v>CP525-2X Week P NSP NS</v>
      </c>
      <c r="M2541" t="str">
        <f t="shared" si="317"/>
        <v>CP525-RETURN - 2nd don of the week -BONUS</v>
      </c>
      <c r="N2541" t="e">
        <f t="shared" si="318"/>
        <v>#N/A</v>
      </c>
    </row>
    <row r="2542" spans="1:14" hidden="1" x14ac:dyDescent="0.45">
      <c r="A2542" t="str">
        <f t="shared" si="319"/>
        <v>CP525-RETURN - 2nd don of the week -BONUS</v>
      </c>
      <c r="B2542" t="s">
        <v>46</v>
      </c>
      <c r="C2542" t="str">
        <f t="shared" si="312"/>
        <v>San Antonio</v>
      </c>
      <c r="D2542" t="str">
        <f t="shared" si="313"/>
        <v>Y</v>
      </c>
      <c r="E2542" t="s">
        <v>1171</v>
      </c>
      <c r="F2542" t="str">
        <f t="shared" si="314"/>
        <v>RETURN - 2nd don of the week -BONUS</v>
      </c>
      <c r="G2542" t="str">
        <f t="shared" si="315"/>
        <v>Marketing</v>
      </c>
      <c r="H2542" t="s">
        <v>1056</v>
      </c>
      <c r="I2542" t="str">
        <f t="shared" si="316"/>
        <v>RETURN - 2nd don of the week -BONUS</v>
      </c>
      <c r="J2542" t="s">
        <v>1054</v>
      </c>
      <c r="K2542" s="5">
        <v>15</v>
      </c>
      <c r="L2542" t="str">
        <f>Table_DataFromNL[[#This Row],[PROFILECODE]]&amp;"-"&amp;Table_DataFromNL[[#This Row],[RULENAME]]</f>
        <v>CP525-2X Week P NSP Non EU</v>
      </c>
      <c r="M2542" t="str">
        <f t="shared" si="317"/>
        <v>CP525-RETURN - 2nd don of the week -BONUS</v>
      </c>
      <c r="N2542" t="e">
        <f t="shared" si="318"/>
        <v>#N/A</v>
      </c>
    </row>
    <row r="2543" spans="1:14" hidden="1" x14ac:dyDescent="0.45">
      <c r="A2543" t="str">
        <f t="shared" si="319"/>
        <v>CP525-2X Week P Normal Source PL</v>
      </c>
      <c r="B2543" t="s">
        <v>46</v>
      </c>
      <c r="C2543" t="str">
        <f t="shared" si="312"/>
        <v>San Antonio</v>
      </c>
      <c r="D2543" t="str">
        <f t="shared" si="313"/>
        <v>Y</v>
      </c>
      <c r="E2543" t="s">
        <v>1171</v>
      </c>
      <c r="F2543" t="str">
        <f t="shared" si="314"/>
        <v>2X Week P Normal Source PL</v>
      </c>
      <c r="G2543" t="str">
        <f t="shared" si="315"/>
        <v>Specialty</v>
      </c>
      <c r="H2543" t="s">
        <v>1026</v>
      </c>
      <c r="I2543" t="str">
        <f t="shared" si="316"/>
        <v>RETURN - 2nd don of the week -BONUS</v>
      </c>
      <c r="J2543" t="s">
        <v>1054</v>
      </c>
      <c r="K2543" s="5">
        <v>15</v>
      </c>
      <c r="L2543" t="str">
        <f>Table_DataFromNL[[#This Row],[PROFILECODE]]&amp;"-"&amp;Table_DataFromNL[[#This Row],[RULENAME]]</f>
        <v>CP525-2X Week P Normal Source PL</v>
      </c>
      <c r="M2543" t="e">
        <f t="shared" si="317"/>
        <v>#N/A</v>
      </c>
      <c r="N2543" t="e">
        <f t="shared" si="318"/>
        <v>#N/A</v>
      </c>
    </row>
    <row r="2544" spans="1:14" hidden="1" x14ac:dyDescent="0.45">
      <c r="A2544" t="str">
        <f t="shared" si="319"/>
        <v>CP525-2X Week P RSV Pre-Existing</v>
      </c>
      <c r="B2544" t="s">
        <v>46</v>
      </c>
      <c r="C2544" t="str">
        <f t="shared" si="312"/>
        <v>San Antonio</v>
      </c>
      <c r="D2544" t="str">
        <f t="shared" si="313"/>
        <v>Y</v>
      </c>
      <c r="E2544" t="s">
        <v>1171</v>
      </c>
      <c r="F2544" t="str">
        <f t="shared" si="314"/>
        <v>2X Week P RSV Pre-Existing</v>
      </c>
      <c r="G2544" t="str">
        <f t="shared" si="315"/>
        <v>Specialty</v>
      </c>
      <c r="H2544" t="s">
        <v>945</v>
      </c>
      <c r="I2544" t="str">
        <f t="shared" si="316"/>
        <v>RETURN - 2nd don of the week -BONUS</v>
      </c>
      <c r="J2544" t="s">
        <v>1054</v>
      </c>
      <c r="K2544" s="5">
        <v>25</v>
      </c>
      <c r="L2544" t="str">
        <f>Table_DataFromNL[[#This Row],[PROFILECODE]]&amp;"-"&amp;Table_DataFromNL[[#This Row],[RULENAME]]</f>
        <v>CP525-2X Week P RSV Pre-Existing</v>
      </c>
      <c r="M2544" t="str">
        <f t="shared" si="317"/>
        <v>CP525-2X Week P RSV Pre-Existing</v>
      </c>
      <c r="N2544" t="str">
        <f t="shared" si="318"/>
        <v>CP525-2X Week P RSV Pre-Existing</v>
      </c>
    </row>
    <row r="2545" spans="1:14" hidden="1" x14ac:dyDescent="0.45">
      <c r="A2545" t="str">
        <f t="shared" si="319"/>
        <v>CP525-2X Week P VZV Pre-Existing</v>
      </c>
      <c r="B2545" t="s">
        <v>46</v>
      </c>
      <c r="C2545" t="str">
        <f t="shared" si="312"/>
        <v>San Antonio</v>
      </c>
      <c r="D2545" t="str">
        <f t="shared" si="313"/>
        <v>Y</v>
      </c>
      <c r="E2545" t="s">
        <v>1171</v>
      </c>
      <c r="F2545" t="str">
        <f t="shared" si="314"/>
        <v>2X Week P VZV Pre-Existing</v>
      </c>
      <c r="G2545" t="str">
        <f t="shared" si="315"/>
        <v>Specialty</v>
      </c>
      <c r="H2545" t="s">
        <v>968</v>
      </c>
      <c r="I2545" t="str">
        <f t="shared" si="316"/>
        <v>RETURN - 2nd don of the week -BONUS</v>
      </c>
      <c r="J2545" t="s">
        <v>1054</v>
      </c>
      <c r="K2545" s="5">
        <v>15</v>
      </c>
      <c r="L2545" t="str">
        <f>Table_DataFromNL[[#This Row],[PROFILECODE]]&amp;"-"&amp;Table_DataFromNL[[#This Row],[RULENAME]]</f>
        <v>CP525-2X Week P VZV Pre-Existing</v>
      </c>
      <c r="M2545" t="str">
        <f t="shared" si="317"/>
        <v>CP525-2X Week P VZV Pre-Existing</v>
      </c>
      <c r="N2545" t="str">
        <f t="shared" si="318"/>
        <v>CP525-2X Week P VZV Pre-Existing</v>
      </c>
    </row>
    <row r="2546" spans="1:14" hidden="1" x14ac:dyDescent="0.45">
      <c r="A2546" t="str">
        <f t="shared" si="319"/>
        <v>CP525-RETURN - 6th don of the month -BONUS</v>
      </c>
      <c r="B2546" t="s">
        <v>46</v>
      </c>
      <c r="C2546" t="str">
        <f t="shared" si="312"/>
        <v>San Antonio</v>
      </c>
      <c r="D2546" t="str">
        <f t="shared" si="313"/>
        <v>Y</v>
      </c>
      <c r="E2546" t="s">
        <v>1171</v>
      </c>
      <c r="F2546" t="str">
        <f t="shared" si="314"/>
        <v>RETURN - 6th don of the month -BONUS</v>
      </c>
      <c r="G2546" t="str">
        <f t="shared" si="315"/>
        <v>Marketing</v>
      </c>
      <c r="H2546" t="s">
        <v>1058</v>
      </c>
      <c r="I2546">
        <f t="shared" si="316"/>
        <v>28</v>
      </c>
      <c r="J2546" t="s">
        <v>1054</v>
      </c>
      <c r="K2546" s="5">
        <v>20</v>
      </c>
      <c r="L2546" t="str">
        <f>Table_DataFromNL[[#This Row],[PROFILECODE]]&amp;"-"&amp;Table_DataFromNL[[#This Row],[RULENAME]]</f>
        <v>CP525-6X Month</v>
      </c>
      <c r="M2546" t="str">
        <f t="shared" si="317"/>
        <v>CP525-RETURN - 6th don of the month -BONUS</v>
      </c>
      <c r="N2546" t="e">
        <f t="shared" si="318"/>
        <v>#N/A</v>
      </c>
    </row>
    <row r="2547" spans="1:14" hidden="1" x14ac:dyDescent="0.45">
      <c r="A2547" t="str">
        <f t="shared" si="319"/>
        <v>CP525-College ID Standard Bonus</v>
      </c>
      <c r="B2547" t="s">
        <v>46</v>
      </c>
      <c r="C2547" t="str">
        <f t="shared" si="312"/>
        <v>San Antonio</v>
      </c>
      <c r="D2547" t="str">
        <f t="shared" si="313"/>
        <v>Y</v>
      </c>
      <c r="E2547" t="s">
        <v>1171</v>
      </c>
      <c r="F2547" t="str">
        <f t="shared" si="314"/>
        <v>College ID Standard Bonus</v>
      </c>
      <c r="G2547">
        <f t="shared" si="315"/>
        <v>0</v>
      </c>
      <c r="H2547" t="s">
        <v>1062</v>
      </c>
      <c r="I2547">
        <f t="shared" si="316"/>
        <v>0</v>
      </c>
      <c r="J2547" t="s">
        <v>1054</v>
      </c>
      <c r="K2547" s="5">
        <v>5</v>
      </c>
      <c r="L2547" t="str">
        <f>Table_DataFromNL[[#This Row],[PROFILECODE]]&amp;"-"&amp;Table_DataFromNL[[#This Row],[RULENAME]]</f>
        <v>CP525-College ID Standard Bonus</v>
      </c>
      <c r="M2547" t="e">
        <f t="shared" si="317"/>
        <v>#N/A</v>
      </c>
      <c r="N2547" t="e">
        <f t="shared" si="318"/>
        <v>#N/A</v>
      </c>
    </row>
    <row r="2548" spans="1:14" hidden="1" x14ac:dyDescent="0.45">
      <c r="A2548" t="str">
        <f t="shared" si="319"/>
        <v>CP525-Employee Donor</v>
      </c>
      <c r="B2548" t="s">
        <v>46</v>
      </c>
      <c r="C2548" t="str">
        <f t="shared" si="312"/>
        <v>San Antonio</v>
      </c>
      <c r="D2548" t="str">
        <f t="shared" si="313"/>
        <v>Y</v>
      </c>
      <c r="E2548" t="s">
        <v>1171</v>
      </c>
      <c r="F2548" t="str">
        <f t="shared" si="314"/>
        <v>Employee Donor</v>
      </c>
      <c r="G2548">
        <f t="shared" si="315"/>
        <v>0</v>
      </c>
      <c r="H2548" t="s">
        <v>1063</v>
      </c>
      <c r="I2548">
        <f t="shared" si="316"/>
        <v>0</v>
      </c>
      <c r="J2548" t="s">
        <v>1054</v>
      </c>
      <c r="K2548" s="5">
        <v>90</v>
      </c>
      <c r="L2548" t="str">
        <f>Table_DataFromNL[[#This Row],[PROFILECODE]]&amp;"-"&amp;Table_DataFromNL[[#This Row],[RULENAME]]</f>
        <v>CP525-Employee Donor</v>
      </c>
      <c r="M2548" t="e">
        <f t="shared" si="317"/>
        <v>#N/A</v>
      </c>
      <c r="N2548" t="e">
        <f t="shared" si="318"/>
        <v>#N/A</v>
      </c>
    </row>
    <row r="2549" spans="1:14" hidden="1" x14ac:dyDescent="0.45">
      <c r="A2549" t="str">
        <f t="shared" si="319"/>
        <v>CP525-Military ID</v>
      </c>
      <c r="B2549" t="s">
        <v>46</v>
      </c>
      <c r="C2549" t="str">
        <f t="shared" si="312"/>
        <v>San Antonio</v>
      </c>
      <c r="D2549" t="str">
        <f t="shared" si="313"/>
        <v>Y</v>
      </c>
      <c r="E2549" t="s">
        <v>1171</v>
      </c>
      <c r="F2549" t="str">
        <f t="shared" si="314"/>
        <v>Military ID</v>
      </c>
      <c r="G2549">
        <f t="shared" si="315"/>
        <v>0</v>
      </c>
      <c r="H2549" t="s">
        <v>1064</v>
      </c>
      <c r="I2549">
        <f t="shared" si="316"/>
        <v>0</v>
      </c>
      <c r="J2549" t="s">
        <v>1054</v>
      </c>
      <c r="K2549" s="5">
        <v>5</v>
      </c>
      <c r="L2549" t="str">
        <f>Table_DataFromNL[[#This Row],[PROFILECODE]]&amp;"-"&amp;Table_DataFromNL[[#This Row],[RULENAME]]</f>
        <v>CP525-Military ID</v>
      </c>
      <c r="M2549" t="e">
        <f t="shared" si="317"/>
        <v>#N/A</v>
      </c>
      <c r="N2549" t="e">
        <f t="shared" si="318"/>
        <v>#N/A</v>
      </c>
    </row>
    <row r="2550" spans="1:14" hidden="1" x14ac:dyDescent="0.45">
      <c r="A2550" t="str">
        <f t="shared" si="319"/>
        <v>CP525-NEW DONOR -1st</v>
      </c>
      <c r="B2550" t="s">
        <v>46</v>
      </c>
      <c r="C2550" t="str">
        <f t="shared" si="312"/>
        <v>San Antonio</v>
      </c>
      <c r="D2550" t="str">
        <f t="shared" si="313"/>
        <v>Y</v>
      </c>
      <c r="E2550" t="s">
        <v>1171</v>
      </c>
      <c r="F2550" t="str">
        <f t="shared" si="314"/>
        <v>NEW DONOR -1st</v>
      </c>
      <c r="G2550" t="str">
        <f t="shared" si="315"/>
        <v>Marketing</v>
      </c>
      <c r="H2550" t="s">
        <v>1065</v>
      </c>
      <c r="I2550">
        <f t="shared" si="316"/>
        <v>1</v>
      </c>
      <c r="J2550" t="s">
        <v>1054</v>
      </c>
      <c r="K2550" s="5">
        <v>100</v>
      </c>
      <c r="L2550" t="str">
        <f>Table_DataFromNL[[#This Row],[PROFILECODE]]&amp;"-"&amp;Table_DataFromNL[[#This Row],[RULENAME]]</f>
        <v>CP525-New Donor 1st Visit-Bonus</v>
      </c>
      <c r="M2550" t="str">
        <f t="shared" si="317"/>
        <v>CP525-NEW DONOR -1st</v>
      </c>
      <c r="N2550" t="e">
        <f t="shared" si="318"/>
        <v>#N/A</v>
      </c>
    </row>
    <row r="2551" spans="1:14" hidden="1" x14ac:dyDescent="0.45">
      <c r="A2551" t="str">
        <f t="shared" si="319"/>
        <v>CP525-NEW DONOR -2nd</v>
      </c>
      <c r="B2551" t="s">
        <v>46</v>
      </c>
      <c r="C2551" t="str">
        <f t="shared" si="312"/>
        <v>San Antonio</v>
      </c>
      <c r="D2551" t="str">
        <f t="shared" si="313"/>
        <v>Y</v>
      </c>
      <c r="E2551" t="s">
        <v>1171</v>
      </c>
      <c r="F2551" t="str">
        <f t="shared" si="314"/>
        <v>NEW DONOR -2nd</v>
      </c>
      <c r="G2551" t="str">
        <f t="shared" si="315"/>
        <v>Marketing</v>
      </c>
      <c r="H2551" t="s">
        <v>1066</v>
      </c>
      <c r="I2551">
        <f t="shared" si="316"/>
        <v>2</v>
      </c>
      <c r="J2551" t="s">
        <v>1054</v>
      </c>
      <c r="K2551" s="5">
        <v>100</v>
      </c>
      <c r="L2551" t="str">
        <f>Table_DataFromNL[[#This Row],[PROFILECODE]]&amp;"-"&amp;Table_DataFromNL[[#This Row],[RULENAME]]</f>
        <v>CP525-New Donor 2nd Visit-Bonus</v>
      </c>
      <c r="M2551" t="str">
        <f t="shared" si="317"/>
        <v>CP525-NEW DONOR -2nd</v>
      </c>
      <c r="N2551" t="e">
        <f t="shared" si="318"/>
        <v>#N/A</v>
      </c>
    </row>
    <row r="2552" spans="1:14" hidden="1" x14ac:dyDescent="0.45">
      <c r="A2552" t="str">
        <f t="shared" si="319"/>
        <v>CP525-NEW DONOR -3rd</v>
      </c>
      <c r="B2552" t="s">
        <v>46</v>
      </c>
      <c r="C2552" t="str">
        <f t="shared" si="312"/>
        <v>San Antonio</v>
      </c>
      <c r="D2552" t="str">
        <f t="shared" si="313"/>
        <v>Y</v>
      </c>
      <c r="E2552" t="s">
        <v>1171</v>
      </c>
      <c r="F2552" t="str">
        <f t="shared" si="314"/>
        <v>NEW DONOR -3rd</v>
      </c>
      <c r="G2552" t="str">
        <f t="shared" si="315"/>
        <v>Marketing</v>
      </c>
      <c r="H2552" t="s">
        <v>1067</v>
      </c>
      <c r="I2552">
        <f t="shared" si="316"/>
        <v>3</v>
      </c>
      <c r="J2552" t="s">
        <v>1054</v>
      </c>
      <c r="K2552" s="5">
        <v>55</v>
      </c>
      <c r="L2552" t="str">
        <f>Table_DataFromNL[[#This Row],[PROFILECODE]]&amp;"-"&amp;Table_DataFromNL[[#This Row],[RULENAME]]</f>
        <v>CP525-New Donor 3rd Visit-Bonus</v>
      </c>
      <c r="M2552" t="str">
        <f t="shared" si="317"/>
        <v>CP525-NEW DONOR -3rd</v>
      </c>
      <c r="N2552" t="e">
        <f t="shared" si="318"/>
        <v>#N/A</v>
      </c>
    </row>
    <row r="2553" spans="1:14" hidden="1" x14ac:dyDescent="0.45">
      <c r="A2553" t="str">
        <f t="shared" si="319"/>
        <v>CP525-NEW DONOR -4th</v>
      </c>
      <c r="B2553" t="s">
        <v>46</v>
      </c>
      <c r="C2553" t="str">
        <f t="shared" si="312"/>
        <v>San Antonio</v>
      </c>
      <c r="D2553" t="str">
        <f t="shared" si="313"/>
        <v>Y</v>
      </c>
      <c r="E2553" t="s">
        <v>1171</v>
      </c>
      <c r="F2553" t="str">
        <f t="shared" si="314"/>
        <v>NEW DONOR -4th</v>
      </c>
      <c r="G2553" t="str">
        <f t="shared" si="315"/>
        <v>Marketing</v>
      </c>
      <c r="H2553" t="s">
        <v>1068</v>
      </c>
      <c r="I2553">
        <f t="shared" si="316"/>
        <v>4</v>
      </c>
      <c r="J2553" t="s">
        <v>1054</v>
      </c>
      <c r="K2553" s="5">
        <v>55</v>
      </c>
      <c r="L2553" t="str">
        <f>Table_DataFromNL[[#This Row],[PROFILECODE]]&amp;"-"&amp;Table_DataFromNL[[#This Row],[RULENAME]]</f>
        <v>CP525-New Donor 4th Visit-Bonus</v>
      </c>
      <c r="M2553" t="str">
        <f t="shared" si="317"/>
        <v>CP525-NEW DONOR -4th</v>
      </c>
      <c r="N2553" t="e">
        <f t="shared" si="318"/>
        <v>#N/A</v>
      </c>
    </row>
    <row r="2554" spans="1:14" hidden="1" x14ac:dyDescent="0.45">
      <c r="A2554" t="str">
        <f t="shared" si="319"/>
        <v>CP525-NEW DONOR -5th</v>
      </c>
      <c r="B2554" t="s">
        <v>46</v>
      </c>
      <c r="C2554" t="str">
        <f t="shared" si="312"/>
        <v>San Antonio</v>
      </c>
      <c r="D2554" t="str">
        <f t="shared" si="313"/>
        <v>Y</v>
      </c>
      <c r="E2554" t="s">
        <v>1171</v>
      </c>
      <c r="F2554" t="str">
        <f t="shared" si="314"/>
        <v>NEW DONOR -5th</v>
      </c>
      <c r="G2554" t="str">
        <f t="shared" si="315"/>
        <v>Marketing</v>
      </c>
      <c r="H2554" t="s">
        <v>1069</v>
      </c>
      <c r="I2554">
        <f t="shared" si="316"/>
        <v>5</v>
      </c>
      <c r="J2554" t="s">
        <v>1054</v>
      </c>
      <c r="K2554" s="5">
        <v>55</v>
      </c>
      <c r="L2554" t="str">
        <f>Table_DataFromNL[[#This Row],[PROFILECODE]]&amp;"-"&amp;Table_DataFromNL[[#This Row],[RULENAME]]</f>
        <v>CP525-New Donor 5th Visit-Bonus</v>
      </c>
      <c r="M2554" t="str">
        <f t="shared" si="317"/>
        <v>CP525-NEW DONOR -5th</v>
      </c>
      <c r="N2554" t="e">
        <f t="shared" si="318"/>
        <v>#N/A</v>
      </c>
    </row>
    <row r="2555" spans="1:14" hidden="1" x14ac:dyDescent="0.45">
      <c r="A2555" t="str">
        <f t="shared" si="319"/>
        <v>CP525-NEW DONOR -6th</v>
      </c>
      <c r="B2555" t="s">
        <v>46</v>
      </c>
      <c r="C2555" t="str">
        <f t="shared" si="312"/>
        <v>San Antonio</v>
      </c>
      <c r="D2555" t="str">
        <f t="shared" si="313"/>
        <v>Y</v>
      </c>
      <c r="E2555" t="s">
        <v>1171</v>
      </c>
      <c r="F2555" t="str">
        <f t="shared" si="314"/>
        <v>NEW DONOR -6th</v>
      </c>
      <c r="G2555" t="str">
        <f t="shared" si="315"/>
        <v>Marketing</v>
      </c>
      <c r="H2555" t="s">
        <v>1070</v>
      </c>
      <c r="I2555">
        <f t="shared" si="316"/>
        <v>6</v>
      </c>
      <c r="J2555" t="s">
        <v>1054</v>
      </c>
      <c r="K2555" s="5">
        <v>55</v>
      </c>
      <c r="L2555" t="str">
        <f>Table_DataFromNL[[#This Row],[PROFILECODE]]&amp;"-"&amp;Table_DataFromNL[[#This Row],[RULENAME]]</f>
        <v>CP525-New Donor 6th Visit-Bonus</v>
      </c>
      <c r="M2555" t="str">
        <f t="shared" si="317"/>
        <v>CP525-NEW DONOR -6th</v>
      </c>
      <c r="N2555" t="e">
        <f t="shared" si="318"/>
        <v>#N/A</v>
      </c>
    </row>
    <row r="2556" spans="1:14" hidden="1" x14ac:dyDescent="0.45">
      <c r="A2556" t="str">
        <f t="shared" si="319"/>
        <v>CP525-NEW DONOR -7th</v>
      </c>
      <c r="B2556" t="s">
        <v>46</v>
      </c>
      <c r="C2556" t="str">
        <f t="shared" si="312"/>
        <v>San Antonio</v>
      </c>
      <c r="D2556" t="str">
        <f t="shared" si="313"/>
        <v>Y</v>
      </c>
      <c r="E2556" t="s">
        <v>1171</v>
      </c>
      <c r="F2556" t="str">
        <f t="shared" si="314"/>
        <v>NEW DONOR -7th</v>
      </c>
      <c r="G2556" t="str">
        <f t="shared" si="315"/>
        <v>Marketing</v>
      </c>
      <c r="H2556" t="s">
        <v>1071</v>
      </c>
      <c r="I2556">
        <f t="shared" si="316"/>
        <v>7</v>
      </c>
      <c r="J2556" t="s">
        <v>1054</v>
      </c>
      <c r="K2556" s="5">
        <v>55</v>
      </c>
      <c r="L2556" t="str">
        <f>Table_DataFromNL[[#This Row],[PROFILECODE]]&amp;"-"&amp;Table_DataFromNL[[#This Row],[RULENAME]]</f>
        <v>CP525-New Donor 7th Visit-Bonus</v>
      </c>
      <c r="M2556" t="str">
        <f t="shared" si="317"/>
        <v>CP525-NEW DONOR -7th</v>
      </c>
      <c r="N2556" t="e">
        <f t="shared" si="318"/>
        <v>#N/A</v>
      </c>
    </row>
    <row r="2557" spans="1:14" hidden="1" x14ac:dyDescent="0.45">
      <c r="A2557" t="str">
        <f t="shared" si="319"/>
        <v>CP525-NEW DONOR -8th</v>
      </c>
      <c r="B2557" t="s">
        <v>46</v>
      </c>
      <c r="C2557" t="str">
        <f t="shared" si="312"/>
        <v>San Antonio</v>
      </c>
      <c r="D2557" t="str">
        <f t="shared" si="313"/>
        <v>Y</v>
      </c>
      <c r="E2557" t="s">
        <v>1171</v>
      </c>
      <c r="F2557" t="str">
        <f t="shared" si="314"/>
        <v>NEW DONOR -8th</v>
      </c>
      <c r="G2557" t="str">
        <f t="shared" si="315"/>
        <v>Marketing</v>
      </c>
      <c r="H2557" t="s">
        <v>1072</v>
      </c>
      <c r="I2557">
        <f t="shared" si="316"/>
        <v>8</v>
      </c>
      <c r="J2557" t="s">
        <v>1054</v>
      </c>
      <c r="K2557" s="5">
        <v>55</v>
      </c>
      <c r="L2557" t="str">
        <f>Table_DataFromNL[[#This Row],[PROFILECODE]]&amp;"-"&amp;Table_DataFromNL[[#This Row],[RULENAME]]</f>
        <v>CP525-New Donor 8th Visit-Bonus</v>
      </c>
      <c r="M2557" t="str">
        <f t="shared" si="317"/>
        <v>CP525-NEW DONOR -8th</v>
      </c>
      <c r="N2557" t="e">
        <f t="shared" si="318"/>
        <v>#N/A</v>
      </c>
    </row>
    <row r="2558" spans="1:14" hidden="1" x14ac:dyDescent="0.45">
      <c r="A2558" t="str">
        <f t="shared" si="319"/>
        <v>CP525-P Anthrax 1st Donation</v>
      </c>
      <c r="B2558" t="s">
        <v>46</v>
      </c>
      <c r="C2558" t="str">
        <f t="shared" si="312"/>
        <v>San Antonio</v>
      </c>
      <c r="D2558" t="str">
        <f t="shared" si="313"/>
        <v>Y</v>
      </c>
      <c r="E2558" t="s">
        <v>1171</v>
      </c>
      <c r="F2558" t="str">
        <f t="shared" si="314"/>
        <v>P Anthrax 1st Donation</v>
      </c>
      <c r="G2558">
        <f t="shared" si="315"/>
        <v>0</v>
      </c>
      <c r="H2558" t="s">
        <v>990</v>
      </c>
      <c r="I2558">
        <f t="shared" si="316"/>
        <v>0</v>
      </c>
      <c r="J2558" t="s">
        <v>1054</v>
      </c>
      <c r="K2558" s="5">
        <v>50</v>
      </c>
      <c r="L2558" t="str">
        <f>Table_DataFromNL[[#This Row],[PROFILECODE]]&amp;"-"&amp;Table_DataFromNL[[#This Row],[RULENAME]]</f>
        <v>CP525-P Anthrax 1st Donation</v>
      </c>
      <c r="M2558" t="str">
        <f t="shared" si="317"/>
        <v>CP525-P Anthrax 1st Donation</v>
      </c>
      <c r="N2558" t="str">
        <f t="shared" si="318"/>
        <v>CP525-P Anthrax 1st Donation</v>
      </c>
    </row>
    <row r="2559" spans="1:14" hidden="1" x14ac:dyDescent="0.45">
      <c r="A2559" t="str">
        <f t="shared" si="319"/>
        <v>CP525-P Anthrax 2nd Donation</v>
      </c>
      <c r="B2559" t="s">
        <v>46</v>
      </c>
      <c r="C2559" t="str">
        <f t="shared" si="312"/>
        <v>San Antonio</v>
      </c>
      <c r="D2559" t="str">
        <f t="shared" si="313"/>
        <v>Y</v>
      </c>
      <c r="E2559" t="s">
        <v>1171</v>
      </c>
      <c r="F2559" t="str">
        <f t="shared" si="314"/>
        <v>P Anthrax 2nd Donation</v>
      </c>
      <c r="G2559" t="str">
        <f t="shared" si="315"/>
        <v>Specialty</v>
      </c>
      <c r="H2559" t="s">
        <v>991</v>
      </c>
      <c r="I2559">
        <f t="shared" si="316"/>
        <v>0</v>
      </c>
      <c r="J2559" t="s">
        <v>1054</v>
      </c>
      <c r="K2559" s="5">
        <v>50</v>
      </c>
      <c r="L2559" t="str">
        <f>Table_DataFromNL[[#This Row],[PROFILECODE]]&amp;"-"&amp;Table_DataFromNL[[#This Row],[RULENAME]]</f>
        <v>CP525-P Anthrax 2nd Donation</v>
      </c>
      <c r="M2559" t="str">
        <f t="shared" si="317"/>
        <v>CP525-P Anthrax 2nd Donation</v>
      </c>
      <c r="N2559" t="str">
        <f t="shared" si="318"/>
        <v>CP525-P Anthrax 2nd Donation</v>
      </c>
    </row>
    <row r="2560" spans="1:14" hidden="1" x14ac:dyDescent="0.45">
      <c r="A2560" t="str">
        <f t="shared" si="319"/>
        <v>CP525-P Anthrax 3rd Donation</v>
      </c>
      <c r="B2560" t="s">
        <v>46</v>
      </c>
      <c r="C2560" t="str">
        <f t="shared" si="312"/>
        <v>San Antonio</v>
      </c>
      <c r="D2560" t="str">
        <f t="shared" si="313"/>
        <v>Y</v>
      </c>
      <c r="E2560" t="s">
        <v>1171</v>
      </c>
      <c r="F2560" t="str">
        <f t="shared" si="314"/>
        <v>P Anthrax 3rd Donation</v>
      </c>
      <c r="G2560" t="str">
        <f t="shared" si="315"/>
        <v>Specialty</v>
      </c>
      <c r="H2560" t="s">
        <v>992</v>
      </c>
      <c r="I2560">
        <f t="shared" si="316"/>
        <v>0</v>
      </c>
      <c r="J2560" t="s">
        <v>1054</v>
      </c>
      <c r="K2560" s="5">
        <v>50</v>
      </c>
      <c r="L2560" t="str">
        <f>Table_DataFromNL[[#This Row],[PROFILECODE]]&amp;"-"&amp;Table_DataFromNL[[#This Row],[RULENAME]]</f>
        <v>CP525-P Anthrax 3rd Donation</v>
      </c>
      <c r="M2560" t="str">
        <f t="shared" si="317"/>
        <v>CP525-P Anthrax 3rd Donation</v>
      </c>
      <c r="N2560" t="str">
        <f t="shared" si="318"/>
        <v>CP525-P Anthrax 3rd Donation</v>
      </c>
    </row>
    <row r="2561" spans="1:14" hidden="1" x14ac:dyDescent="0.45">
      <c r="A2561" t="str">
        <f t="shared" si="319"/>
        <v>CP525-P Anthrax 4th Donation</v>
      </c>
      <c r="B2561" t="s">
        <v>46</v>
      </c>
      <c r="C2561" t="str">
        <f t="shared" si="312"/>
        <v>San Antonio</v>
      </c>
      <c r="D2561" t="str">
        <f t="shared" si="313"/>
        <v>Y</v>
      </c>
      <c r="E2561" t="s">
        <v>1171</v>
      </c>
      <c r="F2561" t="str">
        <f t="shared" si="314"/>
        <v>P Anthrax 4th Donation</v>
      </c>
      <c r="G2561" t="str">
        <f t="shared" si="315"/>
        <v>Specialty</v>
      </c>
      <c r="H2561" t="s">
        <v>993</v>
      </c>
      <c r="I2561">
        <f t="shared" si="316"/>
        <v>0</v>
      </c>
      <c r="J2561" t="s">
        <v>1054</v>
      </c>
      <c r="K2561" s="5">
        <v>50</v>
      </c>
      <c r="L2561" t="str">
        <f>Table_DataFromNL[[#This Row],[PROFILECODE]]&amp;"-"&amp;Table_DataFromNL[[#This Row],[RULENAME]]</f>
        <v>CP525-P Anthrax 4th Donation</v>
      </c>
      <c r="M2561" t="str">
        <f t="shared" si="317"/>
        <v>CP525-P Anthrax 4th Donation</v>
      </c>
      <c r="N2561" t="str">
        <f t="shared" si="318"/>
        <v>CP525-P Anthrax 4th Donation</v>
      </c>
    </row>
    <row r="2562" spans="1:14" hidden="1" x14ac:dyDescent="0.45">
      <c r="A2562" t="str">
        <f t="shared" si="319"/>
        <v>CP525-P Anthrax 5th Donation</v>
      </c>
      <c r="B2562" t="s">
        <v>46</v>
      </c>
      <c r="C2562" t="str">
        <f t="shared" ref="C2562:C2625" si="320">VLOOKUP(B2562,CenterLU,2,FALSE)</f>
        <v>San Antonio</v>
      </c>
      <c r="D2562" t="str">
        <f t="shared" ref="D2562:D2625" si="321">VLOOKUP(B2562,CenterLU,3,FALSE)</f>
        <v>Y</v>
      </c>
      <c r="E2562" t="s">
        <v>1171</v>
      </c>
      <c r="F2562" t="str">
        <f t="shared" ref="F2562:F2625" si="322">IF(VLOOKUP(H2562,RULENAMELU,3,FALSE)=0,H2562,VLOOKUP(H2562,RULENAMELU,3,FALSE))</f>
        <v>P Anthrax 5th Donation</v>
      </c>
      <c r="G2562" t="str">
        <f t="shared" ref="G2562:G2625" si="323">VLOOKUP(H2562,RULENAMELU,4,FALSE)</f>
        <v>Specialty</v>
      </c>
      <c r="H2562" t="s">
        <v>994</v>
      </c>
      <c r="I2562">
        <f t="shared" ref="I2562:I2625" si="324">VLOOKUP(H2562,RULENAMELU,5,FALSE)</f>
        <v>0</v>
      </c>
      <c r="J2562" t="s">
        <v>1054</v>
      </c>
      <c r="K2562" s="5">
        <v>50</v>
      </c>
      <c r="L2562" t="str">
        <f>Table_DataFromNL[[#This Row],[PROFILECODE]]&amp;"-"&amp;Table_DataFromNL[[#This Row],[RULENAME]]</f>
        <v>CP525-P Anthrax 5th Donation</v>
      </c>
      <c r="M2562" t="str">
        <f t="shared" ref="M2562:M2625" si="325">IFERROR(VLOOKUP(A2562,PaychangesLU,1,FALSE),VLOOKUP(A2562,SpecialtyCheckLU,1,FALSE))</f>
        <v>CP525-P Anthrax 5th Donation</v>
      </c>
      <c r="N2562" t="str">
        <f t="shared" ref="N2562:N2625" si="326">VLOOKUP(A2562,SpecialtyCheckLU,1,FALSE)</f>
        <v>CP525-P Anthrax 5th Donation</v>
      </c>
    </row>
    <row r="2563" spans="1:14" hidden="1" x14ac:dyDescent="0.45">
      <c r="A2563" t="str">
        <f t="shared" ref="A2563:A2626" si="327">B2563&amp;"-"&amp;F2563</f>
        <v>CP525-P Anthrax 6th Donation</v>
      </c>
      <c r="B2563" t="s">
        <v>46</v>
      </c>
      <c r="C2563" t="str">
        <f t="shared" si="320"/>
        <v>San Antonio</v>
      </c>
      <c r="D2563" t="str">
        <f t="shared" si="321"/>
        <v>Y</v>
      </c>
      <c r="E2563" t="s">
        <v>1171</v>
      </c>
      <c r="F2563" t="str">
        <f t="shared" si="322"/>
        <v>P Anthrax 6th Donation</v>
      </c>
      <c r="G2563" t="str">
        <f t="shared" si="323"/>
        <v>Specialty</v>
      </c>
      <c r="H2563" t="s">
        <v>995</v>
      </c>
      <c r="I2563">
        <f t="shared" si="324"/>
        <v>0</v>
      </c>
      <c r="J2563" t="s">
        <v>1054</v>
      </c>
      <c r="K2563" s="5">
        <v>50</v>
      </c>
      <c r="L2563" t="str">
        <f>Table_DataFromNL[[#This Row],[PROFILECODE]]&amp;"-"&amp;Table_DataFromNL[[#This Row],[RULENAME]]</f>
        <v>CP525-P Anthrax 6th Donation</v>
      </c>
      <c r="M2563" t="str">
        <f t="shared" si="325"/>
        <v>CP525-P Anthrax 6th Donation</v>
      </c>
      <c r="N2563" t="str">
        <f t="shared" si="326"/>
        <v>CP525-P Anthrax 6th Donation</v>
      </c>
    </row>
    <row r="2564" spans="1:14" hidden="1" x14ac:dyDescent="0.45">
      <c r="A2564" t="str">
        <f t="shared" si="327"/>
        <v>CP525-P Anthrax 7th Donation</v>
      </c>
      <c r="B2564" t="s">
        <v>46</v>
      </c>
      <c r="C2564" t="str">
        <f t="shared" si="320"/>
        <v>San Antonio</v>
      </c>
      <c r="D2564" t="str">
        <f t="shared" si="321"/>
        <v>Y</v>
      </c>
      <c r="E2564" t="s">
        <v>1171</v>
      </c>
      <c r="F2564" t="str">
        <f t="shared" si="322"/>
        <v>P Anthrax 7th Donation</v>
      </c>
      <c r="G2564" t="str">
        <f t="shared" si="323"/>
        <v>Specialty</v>
      </c>
      <c r="H2564" t="s">
        <v>996</v>
      </c>
      <c r="I2564">
        <f t="shared" si="324"/>
        <v>0</v>
      </c>
      <c r="J2564" t="s">
        <v>1054</v>
      </c>
      <c r="K2564" s="5">
        <v>50</v>
      </c>
      <c r="L2564" t="str">
        <f>Table_DataFromNL[[#This Row],[PROFILECODE]]&amp;"-"&amp;Table_DataFromNL[[#This Row],[RULENAME]]</f>
        <v>CP525-P Anthrax 7th Donation</v>
      </c>
      <c r="M2564" t="str">
        <f t="shared" si="325"/>
        <v>CP525-P Anthrax 7th Donation</v>
      </c>
      <c r="N2564" t="str">
        <f t="shared" si="326"/>
        <v>CP525-P Anthrax 7th Donation</v>
      </c>
    </row>
    <row r="2565" spans="1:14" hidden="1" x14ac:dyDescent="0.45">
      <c r="A2565" t="str">
        <f t="shared" si="327"/>
        <v>CP525-P Anthrax 8th Donation</v>
      </c>
      <c r="B2565" t="s">
        <v>46</v>
      </c>
      <c r="C2565" t="str">
        <f t="shared" si="320"/>
        <v>San Antonio</v>
      </c>
      <c r="D2565" t="str">
        <f t="shared" si="321"/>
        <v>Y</v>
      </c>
      <c r="E2565" t="s">
        <v>1171</v>
      </c>
      <c r="F2565" t="str">
        <f t="shared" si="322"/>
        <v>P Anthrax 8th Donation</v>
      </c>
      <c r="G2565" t="str">
        <f t="shared" si="323"/>
        <v>Specialty</v>
      </c>
      <c r="H2565" t="s">
        <v>997</v>
      </c>
      <c r="I2565">
        <f t="shared" si="324"/>
        <v>0</v>
      </c>
      <c r="J2565" t="s">
        <v>1054</v>
      </c>
      <c r="K2565" s="5">
        <v>50</v>
      </c>
      <c r="L2565" t="str">
        <f>Table_DataFromNL[[#This Row],[PROFILECODE]]&amp;"-"&amp;Table_DataFromNL[[#This Row],[RULENAME]]</f>
        <v>CP525-P Anthrax 8th Donation</v>
      </c>
      <c r="M2565" t="str">
        <f t="shared" si="325"/>
        <v>CP525-P Anthrax 8th Donation</v>
      </c>
      <c r="N2565" t="str">
        <f t="shared" si="326"/>
        <v>CP525-P Anthrax 8th Donation</v>
      </c>
    </row>
    <row r="2566" spans="1:14" hidden="1" x14ac:dyDescent="0.45">
      <c r="A2566" t="str">
        <f t="shared" si="327"/>
        <v>CP525-Vaccinia - 1st Donation</v>
      </c>
      <c r="B2566" t="s">
        <v>46</v>
      </c>
      <c r="C2566" t="str">
        <f t="shared" si="320"/>
        <v>San Antonio</v>
      </c>
      <c r="D2566" t="str">
        <f t="shared" si="321"/>
        <v>Y</v>
      </c>
      <c r="E2566" t="s">
        <v>1171</v>
      </c>
      <c r="F2566" t="str">
        <f t="shared" si="322"/>
        <v>Vaccinia - 1st Donation</v>
      </c>
      <c r="G2566" t="str">
        <f t="shared" si="323"/>
        <v>Specialty</v>
      </c>
      <c r="H2566" t="s">
        <v>957</v>
      </c>
      <c r="I2566">
        <f t="shared" si="324"/>
        <v>0</v>
      </c>
      <c r="J2566" t="s">
        <v>1054</v>
      </c>
      <c r="K2566" s="5">
        <v>150</v>
      </c>
      <c r="L2566" t="str">
        <f>Table_DataFromNL[[#This Row],[PROFILECODE]]&amp;"-"&amp;Table_DataFromNL[[#This Row],[RULENAME]]</f>
        <v>CP525-Vaccinia - 1st Donation</v>
      </c>
      <c r="M2566" t="str">
        <f t="shared" si="325"/>
        <v>CP525-Vaccinia - 1st Donation</v>
      </c>
      <c r="N2566" t="str">
        <f t="shared" si="326"/>
        <v>CP525-Vaccinia - 1st Donation</v>
      </c>
    </row>
    <row r="2567" spans="1:14" hidden="1" x14ac:dyDescent="0.45">
      <c r="A2567" t="str">
        <f t="shared" si="327"/>
        <v>CP525-Vaccinia - 2nd Donation</v>
      </c>
      <c r="B2567" t="s">
        <v>46</v>
      </c>
      <c r="C2567" t="str">
        <f t="shared" si="320"/>
        <v>San Antonio</v>
      </c>
      <c r="D2567" t="str">
        <f t="shared" si="321"/>
        <v>Y</v>
      </c>
      <c r="E2567" t="s">
        <v>1171</v>
      </c>
      <c r="F2567" t="str">
        <f t="shared" si="322"/>
        <v>Vaccinia - 2nd Donation</v>
      </c>
      <c r="G2567" t="str">
        <f t="shared" si="323"/>
        <v>Specialty</v>
      </c>
      <c r="H2567" t="s">
        <v>958</v>
      </c>
      <c r="I2567">
        <f t="shared" si="324"/>
        <v>0</v>
      </c>
      <c r="J2567" t="s">
        <v>1054</v>
      </c>
      <c r="K2567" s="5">
        <v>250</v>
      </c>
      <c r="L2567" t="str">
        <f>Table_DataFromNL[[#This Row],[PROFILECODE]]&amp;"-"&amp;Table_DataFromNL[[#This Row],[RULENAME]]</f>
        <v>CP525-Vaccinia - 2nd Donation</v>
      </c>
      <c r="M2567" t="str">
        <f t="shared" si="325"/>
        <v>CP525-Vaccinia - 2nd Donation</v>
      </c>
      <c r="N2567" t="str">
        <f t="shared" si="326"/>
        <v>CP525-Vaccinia - 2nd Donation</v>
      </c>
    </row>
    <row r="2568" spans="1:14" hidden="1" x14ac:dyDescent="0.45">
      <c r="A2568" t="str">
        <f t="shared" si="327"/>
        <v>CP525-Vaccinia - 3rd Donation</v>
      </c>
      <c r="B2568" t="s">
        <v>46</v>
      </c>
      <c r="C2568" t="str">
        <f t="shared" si="320"/>
        <v>San Antonio</v>
      </c>
      <c r="D2568" t="str">
        <f t="shared" si="321"/>
        <v>Y</v>
      </c>
      <c r="E2568" t="s">
        <v>1171</v>
      </c>
      <c r="F2568" t="str">
        <f t="shared" si="322"/>
        <v>Vaccinia - 3rd Donation</v>
      </c>
      <c r="G2568" t="str">
        <f t="shared" si="323"/>
        <v>Specialty</v>
      </c>
      <c r="H2568" t="s">
        <v>959</v>
      </c>
      <c r="I2568">
        <f t="shared" si="324"/>
        <v>0</v>
      </c>
      <c r="J2568" t="s">
        <v>1054</v>
      </c>
      <c r="K2568" s="5">
        <v>300</v>
      </c>
      <c r="L2568" t="str">
        <f>Table_DataFromNL[[#This Row],[PROFILECODE]]&amp;"-"&amp;Table_DataFromNL[[#This Row],[RULENAME]]</f>
        <v>CP525-Vaccinia - 3rd Donation</v>
      </c>
      <c r="M2568" t="str">
        <f t="shared" si="325"/>
        <v>CP525-Vaccinia - 3rd Donation</v>
      </c>
      <c r="N2568" t="str">
        <f t="shared" si="326"/>
        <v>CP525-Vaccinia - 3rd Donation</v>
      </c>
    </row>
    <row r="2569" spans="1:14" hidden="1" x14ac:dyDescent="0.45">
      <c r="A2569" t="str">
        <f t="shared" si="327"/>
        <v>CP525-Vaccinia - 4th Donation</v>
      </c>
      <c r="B2569" t="s">
        <v>46</v>
      </c>
      <c r="C2569" t="str">
        <f t="shared" si="320"/>
        <v>San Antonio</v>
      </c>
      <c r="D2569" t="str">
        <f t="shared" si="321"/>
        <v>Y</v>
      </c>
      <c r="E2569" t="s">
        <v>1171</v>
      </c>
      <c r="F2569" t="str">
        <f t="shared" si="322"/>
        <v>Vaccinia - 4th Donation</v>
      </c>
      <c r="G2569" t="str">
        <f t="shared" si="323"/>
        <v>Specialty</v>
      </c>
      <c r="H2569" t="s">
        <v>960</v>
      </c>
      <c r="I2569">
        <f t="shared" si="324"/>
        <v>0</v>
      </c>
      <c r="J2569" t="s">
        <v>1054</v>
      </c>
      <c r="K2569" s="5">
        <v>300</v>
      </c>
      <c r="L2569" t="str">
        <f>Table_DataFromNL[[#This Row],[PROFILECODE]]&amp;"-"&amp;Table_DataFromNL[[#This Row],[RULENAME]]</f>
        <v>CP525-Vaccinia - 4th Donation</v>
      </c>
      <c r="M2569" t="str">
        <f t="shared" si="325"/>
        <v>CP525-Vaccinia - 4th Donation</v>
      </c>
      <c r="N2569" t="str">
        <f t="shared" si="326"/>
        <v>CP525-Vaccinia - 4th Donation</v>
      </c>
    </row>
    <row r="2570" spans="1:14" hidden="1" x14ac:dyDescent="0.45">
      <c r="A2570" t="str">
        <f t="shared" si="327"/>
        <v>CP525-1A_LAND_PAGE_55USD</v>
      </c>
      <c r="B2570" t="s">
        <v>46</v>
      </c>
      <c r="C2570" t="str">
        <f t="shared" si="320"/>
        <v>San Antonio</v>
      </c>
      <c r="D2570" t="str">
        <f t="shared" si="321"/>
        <v>Y</v>
      </c>
      <c r="E2570" t="s">
        <v>1171</v>
      </c>
      <c r="F2570" t="str">
        <f t="shared" si="322"/>
        <v>1A_LAND_PAGE_55USD</v>
      </c>
      <c r="G2570">
        <f t="shared" si="323"/>
        <v>0</v>
      </c>
      <c r="H2570" t="s">
        <v>1131</v>
      </c>
      <c r="I2570">
        <f t="shared" si="324"/>
        <v>0</v>
      </c>
      <c r="J2570" t="s">
        <v>1074</v>
      </c>
      <c r="K2570" s="5">
        <v>55</v>
      </c>
      <c r="L2570" t="str">
        <f>Table_DataFromNL[[#This Row],[PROFILECODE]]&amp;"-"&amp;Table_DataFromNL[[#This Row],[RULENAME]]</f>
        <v>CP525-1A_LAND_PAGE_55USD</v>
      </c>
      <c r="M2570" t="e">
        <f t="shared" si="325"/>
        <v>#N/A</v>
      </c>
      <c r="N2570" t="e">
        <f t="shared" si="326"/>
        <v>#N/A</v>
      </c>
    </row>
    <row r="2571" spans="1:14" hidden="1" x14ac:dyDescent="0.45">
      <c r="A2571" t="str">
        <f t="shared" si="327"/>
        <v>CP525-1B_KEDLeague_Promo_5USD</v>
      </c>
      <c r="B2571" t="s">
        <v>46</v>
      </c>
      <c r="C2571" t="str">
        <f t="shared" si="320"/>
        <v>San Antonio</v>
      </c>
      <c r="D2571" t="str">
        <f t="shared" si="321"/>
        <v>Y</v>
      </c>
      <c r="E2571" t="s">
        <v>1171</v>
      </c>
      <c r="F2571" t="str">
        <f t="shared" si="322"/>
        <v>1B_KEDLeague_Promo_5USD</v>
      </c>
      <c r="G2571">
        <f t="shared" si="323"/>
        <v>0</v>
      </c>
      <c r="H2571" t="s">
        <v>1073</v>
      </c>
      <c r="I2571">
        <f t="shared" si="324"/>
        <v>0</v>
      </c>
      <c r="J2571" t="s">
        <v>1074</v>
      </c>
      <c r="K2571" s="5">
        <v>5</v>
      </c>
      <c r="L2571" t="str">
        <f>Table_DataFromNL[[#This Row],[PROFILECODE]]&amp;"-"&amp;Table_DataFromNL[[#This Row],[RULENAME]]</f>
        <v>CP525-1B_KEDLeague_Promo_5USD</v>
      </c>
      <c r="M2571" t="e">
        <f t="shared" si="325"/>
        <v>#N/A</v>
      </c>
      <c r="N2571" t="e">
        <f t="shared" si="326"/>
        <v>#N/A</v>
      </c>
    </row>
    <row r="2572" spans="1:14" hidden="1" x14ac:dyDescent="0.45">
      <c r="A2572" t="str">
        <f t="shared" si="327"/>
        <v>CP525-Anthrax Booster Immunization</v>
      </c>
      <c r="B2572" t="s">
        <v>46</v>
      </c>
      <c r="C2572" t="str">
        <f t="shared" si="320"/>
        <v>San Antonio</v>
      </c>
      <c r="D2572" t="str">
        <f t="shared" si="321"/>
        <v>Y</v>
      </c>
      <c r="E2572" t="s">
        <v>1171</v>
      </c>
      <c r="F2572" t="str">
        <f t="shared" si="322"/>
        <v>Anthrax Booster Immunization</v>
      </c>
      <c r="G2572" t="str">
        <f t="shared" si="323"/>
        <v>Specialty</v>
      </c>
      <c r="H2572" t="s">
        <v>985</v>
      </c>
      <c r="I2572">
        <f t="shared" si="324"/>
        <v>0</v>
      </c>
      <c r="J2572" t="s">
        <v>1074</v>
      </c>
      <c r="K2572" s="5">
        <v>200</v>
      </c>
      <c r="L2572" t="str">
        <f>Table_DataFromNL[[#This Row],[PROFILECODE]]&amp;"-"&amp;Table_DataFromNL[[#This Row],[RULENAME]]</f>
        <v>CP525-Anthrax Booster Immunization</v>
      </c>
      <c r="M2572" t="str">
        <f t="shared" si="325"/>
        <v>CP525-Anthrax Booster Immunization</v>
      </c>
      <c r="N2572" t="str">
        <f t="shared" si="326"/>
        <v>CP525-Anthrax Booster Immunization</v>
      </c>
    </row>
    <row r="2573" spans="1:14" hidden="1" x14ac:dyDescent="0.45">
      <c r="A2573" t="str">
        <f t="shared" si="327"/>
        <v>CP525-Anthrax P1 (1 Month Priming) Imm</v>
      </c>
      <c r="B2573" t="s">
        <v>46</v>
      </c>
      <c r="C2573" t="str">
        <f t="shared" si="320"/>
        <v>San Antonio</v>
      </c>
      <c r="D2573" t="str">
        <f t="shared" si="321"/>
        <v>Y</v>
      </c>
      <c r="E2573" t="s">
        <v>1171</v>
      </c>
      <c r="F2573" t="str">
        <f t="shared" si="322"/>
        <v>Anthrax P1 (1 Month Priming) Imm</v>
      </c>
      <c r="G2573" t="str">
        <f t="shared" si="323"/>
        <v>Specialty</v>
      </c>
      <c r="H2573" t="s">
        <v>986</v>
      </c>
      <c r="I2573">
        <f t="shared" si="324"/>
        <v>0</v>
      </c>
      <c r="J2573" t="s">
        <v>1074</v>
      </c>
      <c r="K2573" s="5">
        <v>75</v>
      </c>
      <c r="L2573" t="str">
        <f>Table_DataFromNL[[#This Row],[PROFILECODE]]&amp;"-"&amp;Table_DataFromNL[[#This Row],[RULENAME]]</f>
        <v>CP525-Anthrax P1 (1 Month Priming) Imm</v>
      </c>
      <c r="M2573" t="str">
        <f t="shared" si="325"/>
        <v>CP525-Anthrax P1 (1 Month Priming) Imm</v>
      </c>
      <c r="N2573" t="str">
        <f t="shared" si="326"/>
        <v>CP525-Anthrax P1 (1 Month Priming) Imm</v>
      </c>
    </row>
    <row r="2574" spans="1:14" hidden="1" x14ac:dyDescent="0.45">
      <c r="A2574" t="str">
        <f t="shared" si="327"/>
        <v>CP525-Anthrax P6 (6 Month Priming) Imm</v>
      </c>
      <c r="B2574" t="s">
        <v>46</v>
      </c>
      <c r="C2574" t="str">
        <f t="shared" si="320"/>
        <v>San Antonio</v>
      </c>
      <c r="D2574" t="str">
        <f t="shared" si="321"/>
        <v>Y</v>
      </c>
      <c r="E2574" t="s">
        <v>1171</v>
      </c>
      <c r="F2574" t="str">
        <f t="shared" si="322"/>
        <v>Anthrax P6 (6 Month Priming) Imm</v>
      </c>
      <c r="G2574" t="str">
        <f t="shared" si="323"/>
        <v>Specialty</v>
      </c>
      <c r="H2574" t="s">
        <v>987</v>
      </c>
      <c r="I2574">
        <f t="shared" si="324"/>
        <v>0</v>
      </c>
      <c r="J2574" t="s">
        <v>1074</v>
      </c>
      <c r="K2574" s="5">
        <v>125</v>
      </c>
      <c r="L2574" t="str">
        <f>Table_DataFromNL[[#This Row],[PROFILECODE]]&amp;"-"&amp;Table_DataFromNL[[#This Row],[RULENAME]]</f>
        <v>CP525-Anthrax P6 (6 Month Priming) Imm</v>
      </c>
      <c r="M2574" t="str">
        <f t="shared" si="325"/>
        <v>CP525-Anthrax P6 (6 Month Priming) Imm</v>
      </c>
      <c r="N2574" t="str">
        <f t="shared" si="326"/>
        <v>CP525-Anthrax P6 (6 Month Priming) Imm</v>
      </c>
    </row>
    <row r="2575" spans="1:14" hidden="1" x14ac:dyDescent="0.45">
      <c r="A2575" t="str">
        <f t="shared" si="327"/>
        <v>CP525-Anthrax PO (Day 0 Priming) Immun</v>
      </c>
      <c r="B2575" t="s">
        <v>46</v>
      </c>
      <c r="C2575" t="str">
        <f t="shared" si="320"/>
        <v>San Antonio</v>
      </c>
      <c r="D2575" t="str">
        <f t="shared" si="321"/>
        <v>Y</v>
      </c>
      <c r="E2575" t="s">
        <v>1171</v>
      </c>
      <c r="F2575" t="str">
        <f t="shared" si="322"/>
        <v>Anthrax PO (Day 0 Priming) Immun</v>
      </c>
      <c r="G2575" t="str">
        <f t="shared" si="323"/>
        <v>Specialty</v>
      </c>
      <c r="H2575" t="s">
        <v>988</v>
      </c>
      <c r="I2575">
        <f t="shared" si="324"/>
        <v>0</v>
      </c>
      <c r="J2575" t="s">
        <v>1074</v>
      </c>
      <c r="K2575" s="5">
        <v>25</v>
      </c>
      <c r="L2575" t="str">
        <f>Table_DataFromNL[[#This Row],[PROFILECODE]]&amp;"-"&amp;Table_DataFromNL[[#This Row],[RULENAME]]</f>
        <v>CP525-Anthrax PO (Day 0 Priming) Immun</v>
      </c>
      <c r="M2575" t="str">
        <f t="shared" si="325"/>
        <v>CP525-Anthrax PO (Day 0 Priming) Immun</v>
      </c>
      <c r="N2575" t="str">
        <f t="shared" si="326"/>
        <v>CP525-Anthrax PO (Day 0 Priming) Immun</v>
      </c>
    </row>
    <row r="2576" spans="1:14" hidden="1" x14ac:dyDescent="0.45">
      <c r="A2576" t="str">
        <f t="shared" si="327"/>
        <v>CP525-Anthrax Referral</v>
      </c>
      <c r="B2576" t="s">
        <v>46</v>
      </c>
      <c r="C2576" t="str">
        <f t="shared" si="320"/>
        <v>San Antonio</v>
      </c>
      <c r="D2576" t="str">
        <f t="shared" si="321"/>
        <v>Y</v>
      </c>
      <c r="E2576" t="s">
        <v>1171</v>
      </c>
      <c r="F2576" t="str">
        <f t="shared" si="322"/>
        <v>Anthrax Referral</v>
      </c>
      <c r="G2576" t="str">
        <f t="shared" si="323"/>
        <v>Specialty</v>
      </c>
      <c r="H2576" t="s">
        <v>989</v>
      </c>
      <c r="I2576">
        <f t="shared" si="324"/>
        <v>0</v>
      </c>
      <c r="J2576" t="s">
        <v>1074</v>
      </c>
      <c r="K2576" s="5">
        <v>100</v>
      </c>
      <c r="L2576" t="str">
        <f>Table_DataFromNL[[#This Row],[PROFILECODE]]&amp;"-"&amp;Table_DataFromNL[[#This Row],[RULENAME]]</f>
        <v>CP525-Anthrax Referral</v>
      </c>
      <c r="M2576" t="str">
        <f t="shared" si="325"/>
        <v>CP525-Anthrax Referral</v>
      </c>
      <c r="N2576" t="str">
        <f t="shared" si="326"/>
        <v>CP525-Anthrax Referral</v>
      </c>
    </row>
    <row r="2577" spans="1:14" hidden="1" x14ac:dyDescent="0.45">
      <c r="A2577" t="str">
        <f t="shared" si="327"/>
        <v>CP525-CALL_10</v>
      </c>
      <c r="B2577" t="s">
        <v>46</v>
      </c>
      <c r="C2577" t="str">
        <f t="shared" si="320"/>
        <v>San Antonio</v>
      </c>
      <c r="D2577" t="str">
        <f t="shared" si="321"/>
        <v>Y</v>
      </c>
      <c r="E2577" t="s">
        <v>1171</v>
      </c>
      <c r="F2577" t="str">
        <f t="shared" si="322"/>
        <v>CALL_10</v>
      </c>
      <c r="G2577">
        <f t="shared" si="323"/>
        <v>0</v>
      </c>
      <c r="H2577" t="s">
        <v>1075</v>
      </c>
      <c r="I2577">
        <f t="shared" si="324"/>
        <v>0</v>
      </c>
      <c r="J2577" t="s">
        <v>1074</v>
      </c>
      <c r="K2577" s="5">
        <v>10</v>
      </c>
      <c r="L2577" t="str">
        <f>Table_DataFromNL[[#This Row],[PROFILECODE]]&amp;"-"&amp;Table_DataFromNL[[#This Row],[RULENAME]]</f>
        <v>CP525-CALL_10</v>
      </c>
      <c r="M2577" t="e">
        <f t="shared" si="325"/>
        <v>#N/A</v>
      </c>
      <c r="N2577" t="e">
        <f t="shared" si="326"/>
        <v>#N/A</v>
      </c>
    </row>
    <row r="2578" spans="1:14" hidden="1" x14ac:dyDescent="0.45">
      <c r="A2578" t="str">
        <f t="shared" si="327"/>
        <v>CP525-CALL_15</v>
      </c>
      <c r="B2578" t="s">
        <v>46</v>
      </c>
      <c r="C2578" t="str">
        <f t="shared" si="320"/>
        <v>San Antonio</v>
      </c>
      <c r="D2578" t="str">
        <f t="shared" si="321"/>
        <v>Y</v>
      </c>
      <c r="E2578" t="s">
        <v>1171</v>
      </c>
      <c r="F2578" t="str">
        <f t="shared" si="322"/>
        <v>CALL_15</v>
      </c>
      <c r="G2578">
        <f t="shared" si="323"/>
        <v>0</v>
      </c>
      <c r="H2578" t="s">
        <v>1076</v>
      </c>
      <c r="I2578">
        <f t="shared" si="324"/>
        <v>0</v>
      </c>
      <c r="J2578" t="s">
        <v>1074</v>
      </c>
      <c r="K2578" s="5">
        <v>15</v>
      </c>
      <c r="L2578" t="str">
        <f>Table_DataFromNL[[#This Row],[PROFILECODE]]&amp;"-"&amp;Table_DataFromNL[[#This Row],[RULENAME]]</f>
        <v>CP525-CALL_15</v>
      </c>
      <c r="M2578" t="e">
        <f t="shared" si="325"/>
        <v>#N/A</v>
      </c>
      <c r="N2578" t="e">
        <f t="shared" si="326"/>
        <v>#N/A</v>
      </c>
    </row>
    <row r="2579" spans="1:14" hidden="1" x14ac:dyDescent="0.45">
      <c r="A2579" t="str">
        <f t="shared" si="327"/>
        <v>CP525-CALL_25</v>
      </c>
      <c r="B2579" t="s">
        <v>46</v>
      </c>
      <c r="C2579" t="str">
        <f t="shared" si="320"/>
        <v>San Antonio</v>
      </c>
      <c r="D2579" t="str">
        <f t="shared" si="321"/>
        <v>Y</v>
      </c>
      <c r="E2579" t="s">
        <v>1171</v>
      </c>
      <c r="F2579" t="str">
        <f t="shared" si="322"/>
        <v>CALL_25</v>
      </c>
      <c r="G2579">
        <f t="shared" si="323"/>
        <v>0</v>
      </c>
      <c r="H2579" t="s">
        <v>1077</v>
      </c>
      <c r="I2579">
        <f t="shared" si="324"/>
        <v>0</v>
      </c>
      <c r="J2579" t="s">
        <v>1074</v>
      </c>
      <c r="K2579" s="5">
        <v>25</v>
      </c>
      <c r="L2579" t="str">
        <f>Table_DataFromNL[[#This Row],[PROFILECODE]]&amp;"-"&amp;Table_DataFromNL[[#This Row],[RULENAME]]</f>
        <v>CP525-CALL_25</v>
      </c>
      <c r="M2579" t="e">
        <f t="shared" si="325"/>
        <v>#N/A</v>
      </c>
      <c r="N2579" t="e">
        <f t="shared" si="326"/>
        <v>#N/A</v>
      </c>
    </row>
    <row r="2580" spans="1:14" hidden="1" x14ac:dyDescent="0.45">
      <c r="A2580" t="str">
        <f t="shared" si="327"/>
        <v>CP525-CALL_5</v>
      </c>
      <c r="B2580" t="s">
        <v>46</v>
      </c>
      <c r="C2580" t="str">
        <f t="shared" si="320"/>
        <v>San Antonio</v>
      </c>
      <c r="D2580" t="str">
        <f t="shared" si="321"/>
        <v>Y</v>
      </c>
      <c r="E2580" t="s">
        <v>1171</v>
      </c>
      <c r="F2580" t="str">
        <f t="shared" si="322"/>
        <v>CALL_5</v>
      </c>
      <c r="G2580">
        <f t="shared" si="323"/>
        <v>0</v>
      </c>
      <c r="H2580" t="s">
        <v>1078</v>
      </c>
      <c r="I2580">
        <f t="shared" si="324"/>
        <v>0</v>
      </c>
      <c r="J2580" t="s">
        <v>1074</v>
      </c>
      <c r="K2580" s="5">
        <v>5</v>
      </c>
      <c r="L2580" t="str">
        <f>Table_DataFromNL[[#This Row],[PROFILECODE]]&amp;"-"&amp;Table_DataFromNL[[#This Row],[RULENAME]]</f>
        <v>CP525-CALL_5</v>
      </c>
      <c r="M2580" t="e">
        <f t="shared" si="325"/>
        <v>#N/A</v>
      </c>
      <c r="N2580" t="e">
        <f t="shared" si="326"/>
        <v>#N/A</v>
      </c>
    </row>
    <row r="2581" spans="1:14" hidden="1" x14ac:dyDescent="0.45">
      <c r="A2581" t="str">
        <f t="shared" si="327"/>
        <v>CP525-Community</v>
      </c>
      <c r="B2581" t="s">
        <v>46</v>
      </c>
      <c r="C2581" t="str">
        <f t="shared" si="320"/>
        <v>San Antonio</v>
      </c>
      <c r="D2581" t="str">
        <f t="shared" si="321"/>
        <v>Y</v>
      </c>
      <c r="E2581" t="s">
        <v>1171</v>
      </c>
      <c r="F2581" t="str">
        <f t="shared" si="322"/>
        <v>Community</v>
      </c>
      <c r="G2581">
        <f t="shared" si="323"/>
        <v>0</v>
      </c>
      <c r="H2581" t="s">
        <v>1080</v>
      </c>
      <c r="I2581">
        <f t="shared" si="324"/>
        <v>0</v>
      </c>
      <c r="J2581" t="s">
        <v>1074</v>
      </c>
      <c r="K2581" s="5">
        <v>5</v>
      </c>
      <c r="L2581" t="str">
        <f>Table_DataFromNL[[#This Row],[PROFILECODE]]&amp;"-"&amp;Table_DataFromNL[[#This Row],[RULENAME]]</f>
        <v>CP525-Community</v>
      </c>
      <c r="M2581" t="e">
        <f t="shared" si="325"/>
        <v>#N/A</v>
      </c>
      <c r="N2581" t="e">
        <f t="shared" si="326"/>
        <v>#N/A</v>
      </c>
    </row>
    <row r="2582" spans="1:14" hidden="1" x14ac:dyDescent="0.45">
      <c r="A2582" t="str">
        <f t="shared" si="327"/>
        <v>CP525-EMPLOYEE_BONUS_8MONTH_80USD</v>
      </c>
      <c r="B2582" t="s">
        <v>46</v>
      </c>
      <c r="C2582" t="str">
        <f t="shared" si="320"/>
        <v>San Antonio</v>
      </c>
      <c r="D2582" t="str">
        <f t="shared" si="321"/>
        <v>Y</v>
      </c>
      <c r="E2582" t="s">
        <v>1171</v>
      </c>
      <c r="F2582" t="str">
        <f t="shared" si="322"/>
        <v>EMPLOYEE_BONUS_8MONTH_80USD</v>
      </c>
      <c r="G2582">
        <f t="shared" si="323"/>
        <v>0</v>
      </c>
      <c r="H2582" t="s">
        <v>1084</v>
      </c>
      <c r="I2582">
        <f t="shared" si="324"/>
        <v>0</v>
      </c>
      <c r="J2582" t="s">
        <v>1074</v>
      </c>
      <c r="K2582" s="5">
        <v>80</v>
      </c>
      <c r="L2582" t="str">
        <f>Table_DataFromNL[[#This Row],[PROFILECODE]]&amp;"-"&amp;Table_DataFromNL[[#This Row],[RULENAME]]</f>
        <v>CP525-EMPLOYEE_BONUS_8MONTH_80USD</v>
      </c>
      <c r="M2582" t="e">
        <f t="shared" si="325"/>
        <v>#N/A</v>
      </c>
      <c r="N2582" t="e">
        <f t="shared" si="326"/>
        <v>#N/A</v>
      </c>
    </row>
    <row r="2583" spans="1:14" hidden="1" x14ac:dyDescent="0.45">
      <c r="A2583" t="str">
        <f t="shared" si="327"/>
        <v>CP525-HANGER_RECRUIT_5USD_once</v>
      </c>
      <c r="B2583" t="s">
        <v>46</v>
      </c>
      <c r="C2583" t="str">
        <f t="shared" si="320"/>
        <v>San Antonio</v>
      </c>
      <c r="D2583" t="str">
        <f t="shared" si="321"/>
        <v>Y</v>
      </c>
      <c r="E2583" t="s">
        <v>1171</v>
      </c>
      <c r="F2583" t="str">
        <f t="shared" si="322"/>
        <v>HANGER_RECRUIT_5USD_once</v>
      </c>
      <c r="G2583">
        <f t="shared" si="323"/>
        <v>0</v>
      </c>
      <c r="H2583" t="s">
        <v>1085</v>
      </c>
      <c r="I2583">
        <f t="shared" si="324"/>
        <v>0</v>
      </c>
      <c r="J2583" t="s">
        <v>1074</v>
      </c>
      <c r="K2583" s="5">
        <v>5</v>
      </c>
      <c r="L2583" t="str">
        <f>Table_DataFromNL[[#This Row],[PROFILECODE]]&amp;"-"&amp;Table_DataFromNL[[#This Row],[RULENAME]]</f>
        <v>CP525-HANGER_RECRUIT_5USD_once</v>
      </c>
      <c r="M2583" t="e">
        <f t="shared" si="325"/>
        <v>#N/A</v>
      </c>
      <c r="N2583" t="e">
        <f t="shared" si="326"/>
        <v>#N/A</v>
      </c>
    </row>
    <row r="2584" spans="1:14" hidden="1" x14ac:dyDescent="0.45">
      <c r="A2584" t="str">
        <f t="shared" si="327"/>
        <v>CP525-Immunization Boost Payment</v>
      </c>
      <c r="B2584" t="s">
        <v>46</v>
      </c>
      <c r="C2584" t="str">
        <f t="shared" si="320"/>
        <v>San Antonio</v>
      </c>
      <c r="D2584" t="str">
        <f t="shared" si="321"/>
        <v>Y</v>
      </c>
      <c r="E2584" t="s">
        <v>1171</v>
      </c>
      <c r="F2584" t="str">
        <f t="shared" si="322"/>
        <v>Immunization Boost Payment</v>
      </c>
      <c r="G2584">
        <f t="shared" si="323"/>
        <v>0</v>
      </c>
      <c r="H2584" t="s">
        <v>1086</v>
      </c>
      <c r="I2584">
        <f t="shared" si="324"/>
        <v>0</v>
      </c>
      <c r="J2584" t="s">
        <v>1074</v>
      </c>
      <c r="K2584" s="5">
        <v>50</v>
      </c>
      <c r="L2584" t="str">
        <f>Table_DataFromNL[[#This Row],[PROFILECODE]]&amp;"-"&amp;Table_DataFromNL[[#This Row],[RULENAME]]</f>
        <v>CP525-Immunization Boost Payment</v>
      </c>
      <c r="M2584" t="e">
        <f t="shared" si="325"/>
        <v>#N/A</v>
      </c>
      <c r="N2584" t="e">
        <f t="shared" si="326"/>
        <v>#N/A</v>
      </c>
    </row>
    <row r="2585" spans="1:14" hidden="1" x14ac:dyDescent="0.45">
      <c r="A2585" t="str">
        <f t="shared" si="327"/>
        <v>CP525-Immunization Series Payment</v>
      </c>
      <c r="B2585" t="s">
        <v>46</v>
      </c>
      <c r="C2585" t="str">
        <f t="shared" si="320"/>
        <v>San Antonio</v>
      </c>
      <c r="D2585" t="str">
        <f t="shared" si="321"/>
        <v>Y</v>
      </c>
      <c r="E2585" t="s">
        <v>1171</v>
      </c>
      <c r="F2585" t="str">
        <f t="shared" si="322"/>
        <v>Immunization Series Payment</v>
      </c>
      <c r="G2585">
        <f t="shared" si="323"/>
        <v>0</v>
      </c>
      <c r="H2585" t="s">
        <v>1087</v>
      </c>
      <c r="I2585">
        <f t="shared" si="324"/>
        <v>0</v>
      </c>
      <c r="J2585" t="s">
        <v>1074</v>
      </c>
      <c r="K2585" s="5">
        <v>100</v>
      </c>
      <c r="L2585" t="str">
        <f>Table_DataFromNL[[#This Row],[PROFILECODE]]&amp;"-"&amp;Table_DataFromNL[[#This Row],[RULENAME]]</f>
        <v>CP525-Immunization Series Payment</v>
      </c>
      <c r="M2585" t="e">
        <f t="shared" si="325"/>
        <v>#N/A</v>
      </c>
      <c r="N2585" t="e">
        <f t="shared" si="326"/>
        <v>#N/A</v>
      </c>
    </row>
    <row r="2586" spans="1:14" hidden="1" x14ac:dyDescent="0.45">
      <c r="A2586" t="str">
        <f t="shared" si="327"/>
        <v>CP525-Inconv Fee $20-$50-Comment Req'd</v>
      </c>
      <c r="B2586" t="s">
        <v>46</v>
      </c>
      <c r="C2586" t="str">
        <f t="shared" si="320"/>
        <v>San Antonio</v>
      </c>
      <c r="D2586" t="str">
        <f t="shared" si="321"/>
        <v>Y</v>
      </c>
      <c r="E2586" t="s">
        <v>1171</v>
      </c>
      <c r="F2586" t="str">
        <f t="shared" si="322"/>
        <v>Inconv Fee $20-$50-Comment Req'd</v>
      </c>
      <c r="G2586">
        <f t="shared" si="323"/>
        <v>0</v>
      </c>
      <c r="H2586" t="s">
        <v>1088</v>
      </c>
      <c r="I2586">
        <f t="shared" si="324"/>
        <v>0</v>
      </c>
      <c r="J2586" t="s">
        <v>1074</v>
      </c>
      <c r="K2586" s="5">
        <v>50</v>
      </c>
      <c r="L2586" t="str">
        <f>Table_DataFromNL[[#This Row],[PROFILECODE]]&amp;"-"&amp;Table_DataFromNL[[#This Row],[RULENAME]]</f>
        <v>CP525-Inconv Fee $20-$50-Comment Req'd</v>
      </c>
      <c r="M2586" t="e">
        <f t="shared" si="325"/>
        <v>#N/A</v>
      </c>
      <c r="N2586" t="e">
        <f t="shared" si="326"/>
        <v>#N/A</v>
      </c>
    </row>
    <row r="2587" spans="1:14" hidden="1" x14ac:dyDescent="0.45">
      <c r="A2587" t="str">
        <f t="shared" si="327"/>
        <v>CP525-Inconv Fee $5-$20-Comment Req'd</v>
      </c>
      <c r="B2587" t="s">
        <v>46</v>
      </c>
      <c r="C2587" t="str">
        <f t="shared" si="320"/>
        <v>San Antonio</v>
      </c>
      <c r="D2587" t="str">
        <f t="shared" si="321"/>
        <v>Y</v>
      </c>
      <c r="E2587" t="s">
        <v>1171</v>
      </c>
      <c r="F2587" t="str">
        <f t="shared" si="322"/>
        <v>Inconv Fee $5-$20-Comment Req'd</v>
      </c>
      <c r="G2587">
        <f t="shared" si="323"/>
        <v>0</v>
      </c>
      <c r="H2587" t="s">
        <v>1089</v>
      </c>
      <c r="I2587">
        <f t="shared" si="324"/>
        <v>0</v>
      </c>
      <c r="J2587" t="s">
        <v>1074</v>
      </c>
      <c r="K2587" s="5">
        <v>20</v>
      </c>
      <c r="L2587" t="str">
        <f>Table_DataFromNL[[#This Row],[PROFILECODE]]&amp;"-"&amp;Table_DataFromNL[[#This Row],[RULENAME]]</f>
        <v>CP525-Inconv Fee $5-$20-Comment Req'd</v>
      </c>
      <c r="M2587" t="e">
        <f t="shared" si="325"/>
        <v>#N/A</v>
      </c>
      <c r="N2587" t="e">
        <f t="shared" si="326"/>
        <v>#N/A</v>
      </c>
    </row>
    <row r="2588" spans="1:14" hidden="1" x14ac:dyDescent="0.45">
      <c r="A2588" t="str">
        <f t="shared" si="327"/>
        <v>CP525-Inconv Fee$50-$100-Comment Req'd</v>
      </c>
      <c r="B2588" t="s">
        <v>46</v>
      </c>
      <c r="C2588" t="str">
        <f t="shared" si="320"/>
        <v>San Antonio</v>
      </c>
      <c r="D2588" t="str">
        <f t="shared" si="321"/>
        <v>Y</v>
      </c>
      <c r="E2588" t="s">
        <v>1171</v>
      </c>
      <c r="F2588" t="str">
        <f t="shared" si="322"/>
        <v>Inconv Fee$50-$100-Comment Req'd</v>
      </c>
      <c r="G2588">
        <f t="shared" si="323"/>
        <v>0</v>
      </c>
      <c r="H2588" t="s">
        <v>1090</v>
      </c>
      <c r="I2588">
        <f t="shared" si="324"/>
        <v>0</v>
      </c>
      <c r="J2588" t="s">
        <v>1074</v>
      </c>
      <c r="K2588" s="5">
        <v>100</v>
      </c>
      <c r="L2588" t="str">
        <f>Table_DataFromNL[[#This Row],[PROFILECODE]]&amp;"-"&amp;Table_DataFromNL[[#This Row],[RULENAME]]</f>
        <v>CP525-Inconv Fee$50-$100-Comment Req'd</v>
      </c>
      <c r="M2588" t="e">
        <f t="shared" si="325"/>
        <v>#N/A</v>
      </c>
      <c r="N2588" t="e">
        <f t="shared" si="326"/>
        <v>#N/A</v>
      </c>
    </row>
    <row r="2589" spans="1:14" hidden="1" x14ac:dyDescent="0.45">
      <c r="A2589" t="str">
        <f t="shared" si="327"/>
        <v>CP525-NSP_ LAPSEDONOR_50_Twice</v>
      </c>
      <c r="B2589" t="s">
        <v>46</v>
      </c>
      <c r="C2589" t="str">
        <f t="shared" si="320"/>
        <v>San Antonio</v>
      </c>
      <c r="D2589" t="str">
        <f t="shared" si="321"/>
        <v>Y</v>
      </c>
      <c r="E2589" t="s">
        <v>1171</v>
      </c>
      <c r="F2589" t="str">
        <f t="shared" si="322"/>
        <v>NSP_ LAPSEDONOR_50_Twice</v>
      </c>
      <c r="G2589">
        <f t="shared" si="323"/>
        <v>0</v>
      </c>
      <c r="H2589" t="s">
        <v>1091</v>
      </c>
      <c r="I2589">
        <f t="shared" si="324"/>
        <v>0</v>
      </c>
      <c r="J2589" t="s">
        <v>1074</v>
      </c>
      <c r="K2589" s="5">
        <v>50</v>
      </c>
      <c r="L2589" t="str">
        <f>Table_DataFromNL[[#This Row],[PROFILECODE]]&amp;"-"&amp;Table_DataFromNL[[#This Row],[RULENAME]]</f>
        <v>CP525-NSP_ LAPSEDONOR_50_Twice</v>
      </c>
      <c r="M2589" t="e">
        <f t="shared" si="325"/>
        <v>#N/A</v>
      </c>
      <c r="N2589" t="e">
        <f t="shared" si="326"/>
        <v>#N/A</v>
      </c>
    </row>
    <row r="2590" spans="1:14" hidden="1" x14ac:dyDescent="0.45">
      <c r="A2590" t="str">
        <f t="shared" si="327"/>
        <v>CP525-NSP_LD_25_2X</v>
      </c>
      <c r="B2590" t="s">
        <v>46</v>
      </c>
      <c r="C2590" t="str">
        <f t="shared" si="320"/>
        <v>San Antonio</v>
      </c>
      <c r="D2590" t="str">
        <f t="shared" si="321"/>
        <v>Y</v>
      </c>
      <c r="E2590" t="s">
        <v>1171</v>
      </c>
      <c r="F2590" t="str">
        <f t="shared" si="322"/>
        <v>NSP_LD_25_2X</v>
      </c>
      <c r="G2590">
        <f t="shared" si="323"/>
        <v>0</v>
      </c>
      <c r="H2590" t="s">
        <v>1092</v>
      </c>
      <c r="I2590">
        <f t="shared" si="324"/>
        <v>0</v>
      </c>
      <c r="J2590" t="s">
        <v>1074</v>
      </c>
      <c r="K2590" s="5">
        <v>25</v>
      </c>
      <c r="L2590" t="str">
        <f>Table_DataFromNL[[#This Row],[PROFILECODE]]&amp;"-"&amp;Table_DataFromNL[[#This Row],[RULENAME]]</f>
        <v>CP525-NSP_LD_25_2X</v>
      </c>
      <c r="M2590" t="e">
        <f t="shared" si="325"/>
        <v>#N/A</v>
      </c>
      <c r="N2590" t="e">
        <f t="shared" si="326"/>
        <v>#N/A</v>
      </c>
    </row>
    <row r="2591" spans="1:14" hidden="1" x14ac:dyDescent="0.45">
      <c r="A2591" t="str">
        <f t="shared" si="327"/>
        <v>CP525-NSP_LD_50_1X</v>
      </c>
      <c r="B2591" t="s">
        <v>46</v>
      </c>
      <c r="C2591" t="str">
        <f t="shared" si="320"/>
        <v>San Antonio</v>
      </c>
      <c r="D2591" t="str">
        <f t="shared" si="321"/>
        <v>Y</v>
      </c>
      <c r="E2591" t="s">
        <v>1171</v>
      </c>
      <c r="F2591" t="str">
        <f t="shared" si="322"/>
        <v>NSP_LD_50_1X</v>
      </c>
      <c r="G2591">
        <f t="shared" si="323"/>
        <v>0</v>
      </c>
      <c r="H2591" t="s">
        <v>1093</v>
      </c>
      <c r="I2591">
        <f t="shared" si="324"/>
        <v>0</v>
      </c>
      <c r="J2591" t="s">
        <v>1074</v>
      </c>
      <c r="K2591" s="5">
        <v>50</v>
      </c>
      <c r="L2591" t="str">
        <f>Table_DataFromNL[[#This Row],[PROFILECODE]]&amp;"-"&amp;Table_DataFromNL[[#This Row],[RULENAME]]</f>
        <v>CP525-NSP_LD_50_1X</v>
      </c>
      <c r="M2591" t="e">
        <f t="shared" si="325"/>
        <v>#N/A</v>
      </c>
      <c r="N2591" t="e">
        <f t="shared" si="326"/>
        <v>#N/A</v>
      </c>
    </row>
    <row r="2592" spans="1:14" hidden="1" x14ac:dyDescent="0.45">
      <c r="A2592" t="str">
        <f t="shared" si="327"/>
        <v>CP525-NSP_ORPHAN_100_once</v>
      </c>
      <c r="B2592" t="s">
        <v>46</v>
      </c>
      <c r="C2592" t="str">
        <f t="shared" si="320"/>
        <v>San Antonio</v>
      </c>
      <c r="D2592" t="str">
        <f t="shared" si="321"/>
        <v>Y</v>
      </c>
      <c r="E2592" t="s">
        <v>1171</v>
      </c>
      <c r="F2592" t="str">
        <f t="shared" si="322"/>
        <v>NSP_ORPHAN_100_once</v>
      </c>
      <c r="G2592">
        <f t="shared" si="323"/>
        <v>0</v>
      </c>
      <c r="H2592" t="s">
        <v>1094</v>
      </c>
      <c r="I2592">
        <f t="shared" si="324"/>
        <v>0</v>
      </c>
      <c r="J2592" t="s">
        <v>1074</v>
      </c>
      <c r="K2592" s="5">
        <v>100</v>
      </c>
      <c r="L2592" t="str">
        <f>Table_DataFromNL[[#This Row],[PROFILECODE]]&amp;"-"&amp;Table_DataFromNL[[#This Row],[RULENAME]]</f>
        <v>CP525-NSP_ORPHAN_100_once</v>
      </c>
      <c r="M2592" t="e">
        <f t="shared" si="325"/>
        <v>#N/A</v>
      </c>
      <c r="N2592" t="e">
        <f t="shared" si="326"/>
        <v>#N/A</v>
      </c>
    </row>
    <row r="2593" spans="1:14" hidden="1" x14ac:dyDescent="0.45">
      <c r="A2593" t="str">
        <f t="shared" si="327"/>
        <v>CP525-Referral - Vaccinia</v>
      </c>
      <c r="B2593" t="s">
        <v>46</v>
      </c>
      <c r="C2593" t="str">
        <f t="shared" si="320"/>
        <v>San Antonio</v>
      </c>
      <c r="D2593" t="str">
        <f t="shared" si="321"/>
        <v>Y</v>
      </c>
      <c r="E2593" t="s">
        <v>1171</v>
      </c>
      <c r="F2593" t="str">
        <f t="shared" si="322"/>
        <v>Referral - Vaccinia</v>
      </c>
      <c r="G2593">
        <f t="shared" si="323"/>
        <v>0</v>
      </c>
      <c r="H2593" t="s">
        <v>1135</v>
      </c>
      <c r="I2593">
        <f t="shared" si="324"/>
        <v>0</v>
      </c>
      <c r="J2593" t="s">
        <v>1074</v>
      </c>
      <c r="K2593" s="5">
        <v>200</v>
      </c>
      <c r="L2593" t="str">
        <f>Table_DataFromNL[[#This Row],[PROFILECODE]]&amp;"-"&amp;Table_DataFromNL[[#This Row],[RULENAME]]</f>
        <v>CP525-Referral - Vaccinia</v>
      </c>
      <c r="M2593" t="e">
        <f t="shared" si="325"/>
        <v>#N/A</v>
      </c>
      <c r="N2593" t="e">
        <f t="shared" si="326"/>
        <v>#N/A</v>
      </c>
    </row>
    <row r="2594" spans="1:14" hidden="1" x14ac:dyDescent="0.45">
      <c r="A2594" t="str">
        <f t="shared" si="327"/>
        <v>CP525-Restick</v>
      </c>
      <c r="B2594" t="s">
        <v>46</v>
      </c>
      <c r="C2594" t="str">
        <f t="shared" si="320"/>
        <v>San Antonio</v>
      </c>
      <c r="D2594" t="str">
        <f t="shared" si="321"/>
        <v>Y</v>
      </c>
      <c r="E2594" t="s">
        <v>1171</v>
      </c>
      <c r="F2594" t="str">
        <f t="shared" si="322"/>
        <v>Restick</v>
      </c>
      <c r="G2594">
        <f t="shared" si="323"/>
        <v>0</v>
      </c>
      <c r="H2594" t="s">
        <v>1096</v>
      </c>
      <c r="I2594">
        <f t="shared" si="324"/>
        <v>0</v>
      </c>
      <c r="J2594" t="s">
        <v>1074</v>
      </c>
      <c r="K2594" s="5">
        <v>5</v>
      </c>
      <c r="L2594" t="str">
        <f>Table_DataFromNL[[#This Row],[PROFILECODE]]&amp;"-"&amp;Table_DataFromNL[[#This Row],[RULENAME]]</f>
        <v>CP525-Restick</v>
      </c>
      <c r="M2594" t="e">
        <f t="shared" si="325"/>
        <v>#N/A</v>
      </c>
      <c r="N2594" t="e">
        <f t="shared" si="326"/>
        <v>#N/A</v>
      </c>
    </row>
    <row r="2595" spans="1:14" hidden="1" x14ac:dyDescent="0.45">
      <c r="A2595" t="str">
        <f t="shared" si="327"/>
        <v>CP525-SCRATCH_1000_USD</v>
      </c>
      <c r="B2595" t="s">
        <v>46</v>
      </c>
      <c r="C2595" t="str">
        <f t="shared" si="320"/>
        <v>San Antonio</v>
      </c>
      <c r="D2595" t="str">
        <f t="shared" si="321"/>
        <v>Y</v>
      </c>
      <c r="E2595" t="s">
        <v>1171</v>
      </c>
      <c r="F2595" t="str">
        <f t="shared" si="322"/>
        <v>SCRATCH_1000_USD</v>
      </c>
      <c r="G2595">
        <f t="shared" si="323"/>
        <v>0</v>
      </c>
      <c r="H2595" t="s">
        <v>1097</v>
      </c>
      <c r="I2595">
        <f t="shared" si="324"/>
        <v>0</v>
      </c>
      <c r="J2595" t="s">
        <v>1074</v>
      </c>
      <c r="K2595" s="5">
        <v>1000</v>
      </c>
      <c r="L2595" t="str">
        <f>Table_DataFromNL[[#This Row],[PROFILECODE]]&amp;"-"&amp;Table_DataFromNL[[#This Row],[RULENAME]]</f>
        <v>CP525-SCRATCH_1000_USD</v>
      </c>
      <c r="M2595" t="e">
        <f t="shared" si="325"/>
        <v>#N/A</v>
      </c>
      <c r="N2595" t="e">
        <f t="shared" si="326"/>
        <v>#N/A</v>
      </c>
    </row>
    <row r="2596" spans="1:14" hidden="1" x14ac:dyDescent="0.45">
      <c r="A2596" t="str">
        <f t="shared" si="327"/>
        <v>CP525-SCRATCH_100_USD</v>
      </c>
      <c r="B2596" t="s">
        <v>46</v>
      </c>
      <c r="C2596" t="str">
        <f t="shared" si="320"/>
        <v>San Antonio</v>
      </c>
      <c r="D2596" t="str">
        <f t="shared" si="321"/>
        <v>Y</v>
      </c>
      <c r="E2596" t="s">
        <v>1171</v>
      </c>
      <c r="F2596" t="str">
        <f t="shared" si="322"/>
        <v>SCRATCH_100_USD</v>
      </c>
      <c r="G2596">
        <f t="shared" si="323"/>
        <v>0</v>
      </c>
      <c r="H2596" t="s">
        <v>1098</v>
      </c>
      <c r="I2596">
        <f t="shared" si="324"/>
        <v>0</v>
      </c>
      <c r="J2596" t="s">
        <v>1074</v>
      </c>
      <c r="K2596" s="5">
        <v>100</v>
      </c>
      <c r="L2596" t="str">
        <f>Table_DataFromNL[[#This Row],[PROFILECODE]]&amp;"-"&amp;Table_DataFromNL[[#This Row],[RULENAME]]</f>
        <v>CP525-SCRATCH_100_USD</v>
      </c>
      <c r="M2596" t="e">
        <f t="shared" si="325"/>
        <v>#N/A</v>
      </c>
      <c r="N2596" t="e">
        <f t="shared" si="326"/>
        <v>#N/A</v>
      </c>
    </row>
    <row r="2597" spans="1:14" hidden="1" x14ac:dyDescent="0.45">
      <c r="A2597" t="str">
        <f t="shared" si="327"/>
        <v>CP525-SCRATCH_10_USD</v>
      </c>
      <c r="B2597" t="s">
        <v>46</v>
      </c>
      <c r="C2597" t="str">
        <f t="shared" si="320"/>
        <v>San Antonio</v>
      </c>
      <c r="D2597" t="str">
        <f t="shared" si="321"/>
        <v>Y</v>
      </c>
      <c r="E2597" t="s">
        <v>1171</v>
      </c>
      <c r="F2597" t="str">
        <f t="shared" si="322"/>
        <v>SCRATCH_10_USD</v>
      </c>
      <c r="G2597">
        <f t="shared" si="323"/>
        <v>0</v>
      </c>
      <c r="H2597" t="s">
        <v>1099</v>
      </c>
      <c r="I2597">
        <f t="shared" si="324"/>
        <v>0</v>
      </c>
      <c r="J2597" t="s">
        <v>1074</v>
      </c>
      <c r="K2597" s="5">
        <v>10</v>
      </c>
      <c r="L2597" t="str">
        <f>Table_DataFromNL[[#This Row],[PROFILECODE]]&amp;"-"&amp;Table_DataFromNL[[#This Row],[RULENAME]]</f>
        <v>CP525-SCRATCH_10_USD</v>
      </c>
      <c r="M2597" t="e">
        <f t="shared" si="325"/>
        <v>#N/A</v>
      </c>
      <c r="N2597" t="e">
        <f t="shared" si="326"/>
        <v>#N/A</v>
      </c>
    </row>
    <row r="2598" spans="1:14" hidden="1" x14ac:dyDescent="0.45">
      <c r="A2598" t="str">
        <f t="shared" si="327"/>
        <v>CP525-SCRATCH_20_USD</v>
      </c>
      <c r="B2598" t="s">
        <v>46</v>
      </c>
      <c r="C2598" t="str">
        <f t="shared" si="320"/>
        <v>San Antonio</v>
      </c>
      <c r="D2598" t="str">
        <f t="shared" si="321"/>
        <v>Y</v>
      </c>
      <c r="E2598" t="s">
        <v>1171</v>
      </c>
      <c r="F2598" t="str">
        <f t="shared" si="322"/>
        <v>SCRATCH_20_USD</v>
      </c>
      <c r="G2598">
        <f t="shared" si="323"/>
        <v>0</v>
      </c>
      <c r="H2598" t="s">
        <v>1100</v>
      </c>
      <c r="I2598">
        <f t="shared" si="324"/>
        <v>0</v>
      </c>
      <c r="J2598" t="s">
        <v>1074</v>
      </c>
      <c r="K2598" s="5">
        <v>20</v>
      </c>
      <c r="L2598" t="str">
        <f>Table_DataFromNL[[#This Row],[PROFILECODE]]&amp;"-"&amp;Table_DataFromNL[[#This Row],[RULENAME]]</f>
        <v>CP525-SCRATCH_20_USD</v>
      </c>
      <c r="M2598" t="e">
        <f t="shared" si="325"/>
        <v>#N/A</v>
      </c>
      <c r="N2598" t="e">
        <f t="shared" si="326"/>
        <v>#N/A</v>
      </c>
    </row>
    <row r="2599" spans="1:14" hidden="1" x14ac:dyDescent="0.45">
      <c r="A2599" t="str">
        <f t="shared" si="327"/>
        <v>CP525-SCRATCH_25_USD</v>
      </c>
      <c r="B2599" t="s">
        <v>46</v>
      </c>
      <c r="C2599" t="str">
        <f t="shared" si="320"/>
        <v>San Antonio</v>
      </c>
      <c r="D2599" t="str">
        <f t="shared" si="321"/>
        <v>Y</v>
      </c>
      <c r="E2599" t="s">
        <v>1171</v>
      </c>
      <c r="F2599" t="str">
        <f t="shared" si="322"/>
        <v>SCRATCH_25_USD</v>
      </c>
      <c r="G2599">
        <f t="shared" si="323"/>
        <v>0</v>
      </c>
      <c r="H2599" t="s">
        <v>1101</v>
      </c>
      <c r="I2599">
        <f t="shared" si="324"/>
        <v>0</v>
      </c>
      <c r="J2599" t="s">
        <v>1074</v>
      </c>
      <c r="K2599" s="5">
        <v>25</v>
      </c>
      <c r="L2599" t="str">
        <f>Table_DataFromNL[[#This Row],[PROFILECODE]]&amp;"-"&amp;Table_DataFromNL[[#This Row],[RULENAME]]</f>
        <v>CP525-SCRATCH_25_USD</v>
      </c>
      <c r="M2599" t="e">
        <f t="shared" si="325"/>
        <v>#N/A</v>
      </c>
      <c r="N2599" t="e">
        <f t="shared" si="326"/>
        <v>#N/A</v>
      </c>
    </row>
    <row r="2600" spans="1:14" hidden="1" x14ac:dyDescent="0.45">
      <c r="A2600" t="str">
        <f t="shared" si="327"/>
        <v>CP525-SCRATCH_50_USD</v>
      </c>
      <c r="B2600" t="s">
        <v>46</v>
      </c>
      <c r="C2600" t="str">
        <f t="shared" si="320"/>
        <v>San Antonio</v>
      </c>
      <c r="D2600" t="str">
        <f t="shared" si="321"/>
        <v>Y</v>
      </c>
      <c r="E2600" t="s">
        <v>1171</v>
      </c>
      <c r="F2600" t="str">
        <f t="shared" si="322"/>
        <v>SCRATCH_50_USD</v>
      </c>
      <c r="G2600">
        <f t="shared" si="323"/>
        <v>0</v>
      </c>
      <c r="H2600" t="s">
        <v>1102</v>
      </c>
      <c r="I2600">
        <f t="shared" si="324"/>
        <v>0</v>
      </c>
      <c r="J2600" t="s">
        <v>1074</v>
      </c>
      <c r="K2600" s="5">
        <v>50</v>
      </c>
      <c r="L2600" t="str">
        <f>Table_DataFromNL[[#This Row],[PROFILECODE]]&amp;"-"&amp;Table_DataFromNL[[#This Row],[RULENAME]]</f>
        <v>CP525-SCRATCH_50_USD</v>
      </c>
      <c r="M2600" t="e">
        <f t="shared" si="325"/>
        <v>#N/A</v>
      </c>
      <c r="N2600" t="e">
        <f t="shared" si="326"/>
        <v>#N/A</v>
      </c>
    </row>
    <row r="2601" spans="1:14" hidden="1" x14ac:dyDescent="0.45">
      <c r="A2601" t="str">
        <f t="shared" si="327"/>
        <v>CP525-SCRATCH_5_USD</v>
      </c>
      <c r="B2601" t="s">
        <v>46</v>
      </c>
      <c r="C2601" t="str">
        <f t="shared" si="320"/>
        <v>San Antonio</v>
      </c>
      <c r="D2601" t="str">
        <f t="shared" si="321"/>
        <v>Y</v>
      </c>
      <c r="E2601" t="s">
        <v>1171</v>
      </c>
      <c r="F2601" t="str">
        <f t="shared" si="322"/>
        <v>SCRATCH_5_USD</v>
      </c>
      <c r="G2601">
        <f t="shared" si="323"/>
        <v>0</v>
      </c>
      <c r="H2601" t="s">
        <v>1103</v>
      </c>
      <c r="I2601">
        <f t="shared" si="324"/>
        <v>0</v>
      </c>
      <c r="J2601" t="s">
        <v>1074</v>
      </c>
      <c r="K2601" s="5">
        <v>5</v>
      </c>
      <c r="L2601" t="str">
        <f>Table_DataFromNL[[#This Row],[PROFILECODE]]&amp;"-"&amp;Table_DataFromNL[[#This Row],[RULENAME]]</f>
        <v>CP525-SCRATCH_5_USD</v>
      </c>
      <c r="M2601" t="e">
        <f t="shared" si="325"/>
        <v>#N/A</v>
      </c>
      <c r="N2601" t="e">
        <f t="shared" si="326"/>
        <v>#N/A</v>
      </c>
    </row>
    <row r="2602" spans="1:14" hidden="1" x14ac:dyDescent="0.45">
      <c r="A2602" t="str">
        <f t="shared" si="327"/>
        <v>CP525-SLOW_TEXT_5</v>
      </c>
      <c r="B2602" t="s">
        <v>46</v>
      </c>
      <c r="C2602" t="str">
        <f t="shared" si="320"/>
        <v>San Antonio</v>
      </c>
      <c r="D2602" t="str">
        <f t="shared" si="321"/>
        <v>Y</v>
      </c>
      <c r="E2602" t="s">
        <v>1171</v>
      </c>
      <c r="F2602" t="str">
        <f t="shared" si="322"/>
        <v>SLOW_TEXT_5</v>
      </c>
      <c r="G2602">
        <f t="shared" si="323"/>
        <v>0</v>
      </c>
      <c r="H2602" t="s">
        <v>1104</v>
      </c>
      <c r="I2602">
        <f t="shared" si="324"/>
        <v>0</v>
      </c>
      <c r="J2602" t="s">
        <v>1074</v>
      </c>
      <c r="K2602" s="5">
        <v>5</v>
      </c>
      <c r="L2602" t="str">
        <f>Table_DataFromNL[[#This Row],[PROFILECODE]]&amp;"-"&amp;Table_DataFromNL[[#This Row],[RULENAME]]</f>
        <v>CP525-SLOW_TEXT_5</v>
      </c>
      <c r="M2602" t="e">
        <f t="shared" si="325"/>
        <v>#N/A</v>
      </c>
      <c r="N2602" t="e">
        <f t="shared" si="326"/>
        <v>#N/A</v>
      </c>
    </row>
    <row r="2603" spans="1:14" hidden="1" x14ac:dyDescent="0.45">
      <c r="A2603" t="str">
        <f t="shared" si="327"/>
        <v>CP525-SPECIAL_ x9_25 _ONCE</v>
      </c>
      <c r="B2603" t="s">
        <v>46</v>
      </c>
      <c r="C2603" t="str">
        <f t="shared" si="320"/>
        <v>San Antonio</v>
      </c>
      <c r="D2603" t="str">
        <f t="shared" si="321"/>
        <v>Y</v>
      </c>
      <c r="E2603" t="s">
        <v>1171</v>
      </c>
      <c r="F2603" t="str">
        <f t="shared" si="322"/>
        <v>SPECIAL_ x9_25 _ONCE</v>
      </c>
      <c r="G2603">
        <f t="shared" si="323"/>
        <v>0</v>
      </c>
      <c r="H2603" t="s">
        <v>1105</v>
      </c>
      <c r="I2603">
        <f t="shared" si="324"/>
        <v>0</v>
      </c>
      <c r="J2603" t="s">
        <v>1074</v>
      </c>
      <c r="K2603" s="5">
        <v>25</v>
      </c>
      <c r="L2603" t="str">
        <f>Table_DataFromNL[[#This Row],[PROFILECODE]]&amp;"-"&amp;Table_DataFromNL[[#This Row],[RULENAME]]</f>
        <v>CP525-SPECIAL_ x9_25 _ONCE</v>
      </c>
      <c r="M2603" t="e">
        <f t="shared" si="325"/>
        <v>#N/A</v>
      </c>
      <c r="N2603" t="e">
        <f t="shared" si="326"/>
        <v>#N/A</v>
      </c>
    </row>
    <row r="2604" spans="1:14" hidden="1" x14ac:dyDescent="0.45">
      <c r="A2604" t="str">
        <f t="shared" si="327"/>
        <v>CP525-SPECIAL_BONUS_40USD</v>
      </c>
      <c r="B2604" t="s">
        <v>46</v>
      </c>
      <c r="C2604" t="str">
        <f t="shared" si="320"/>
        <v>San Antonio</v>
      </c>
      <c r="D2604" t="str">
        <f t="shared" si="321"/>
        <v>Y</v>
      </c>
      <c r="E2604" t="s">
        <v>1171</v>
      </c>
      <c r="F2604" t="str">
        <f t="shared" si="322"/>
        <v>SPECIAL_BONUS_40USD</v>
      </c>
      <c r="G2604">
        <f t="shared" si="323"/>
        <v>0</v>
      </c>
      <c r="H2604" t="s">
        <v>1106</v>
      </c>
      <c r="I2604">
        <f t="shared" si="324"/>
        <v>0</v>
      </c>
      <c r="J2604" t="s">
        <v>1074</v>
      </c>
      <c r="K2604" s="5">
        <v>40</v>
      </c>
      <c r="L2604" t="str">
        <f>Table_DataFromNL[[#This Row],[PROFILECODE]]&amp;"-"&amp;Table_DataFromNL[[#This Row],[RULENAME]]</f>
        <v>CP525-SPECIAL_BONUS_40USD</v>
      </c>
      <c r="M2604" t="e">
        <f t="shared" si="325"/>
        <v>#N/A</v>
      </c>
      <c r="N2604" t="e">
        <f t="shared" si="326"/>
        <v>#N/A</v>
      </c>
    </row>
    <row r="2605" spans="1:14" hidden="1" x14ac:dyDescent="0.45">
      <c r="A2605" t="str">
        <f t="shared" si="327"/>
        <v>CP525-SPECIAL_x6_x7_15 _TWICE</v>
      </c>
      <c r="B2605" t="s">
        <v>46</v>
      </c>
      <c r="C2605" t="str">
        <f t="shared" si="320"/>
        <v>San Antonio</v>
      </c>
      <c r="D2605" t="str">
        <f t="shared" si="321"/>
        <v>Y</v>
      </c>
      <c r="E2605" t="s">
        <v>1171</v>
      </c>
      <c r="F2605" t="str">
        <f t="shared" si="322"/>
        <v>SPECIAL_x6_x7_15 _TWICE</v>
      </c>
      <c r="G2605">
        <f t="shared" si="323"/>
        <v>0</v>
      </c>
      <c r="H2605" t="s">
        <v>1107</v>
      </c>
      <c r="I2605">
        <f t="shared" si="324"/>
        <v>0</v>
      </c>
      <c r="J2605" t="s">
        <v>1074</v>
      </c>
      <c r="K2605" s="5">
        <v>15</v>
      </c>
      <c r="L2605" t="str">
        <f>Table_DataFromNL[[#This Row],[PROFILECODE]]&amp;"-"&amp;Table_DataFromNL[[#This Row],[RULENAME]]</f>
        <v>CP525-SPECIAL_x6_x7_15 _TWICE</v>
      </c>
      <c r="M2605" t="e">
        <f t="shared" si="325"/>
        <v>#N/A</v>
      </c>
      <c r="N2605" t="e">
        <f t="shared" si="326"/>
        <v>#N/A</v>
      </c>
    </row>
    <row r="2606" spans="1:14" hidden="1" x14ac:dyDescent="0.45">
      <c r="A2606" t="str">
        <f t="shared" si="327"/>
        <v>CP525-SPECIAL_x8_x9_20 _TWICE</v>
      </c>
      <c r="B2606" t="s">
        <v>46</v>
      </c>
      <c r="C2606" t="str">
        <f t="shared" si="320"/>
        <v>San Antonio</v>
      </c>
      <c r="D2606" t="str">
        <f t="shared" si="321"/>
        <v>Y</v>
      </c>
      <c r="E2606" t="s">
        <v>1171</v>
      </c>
      <c r="F2606" t="str">
        <f t="shared" si="322"/>
        <v>SPECIAL_x8_x9_20 _TWICE</v>
      </c>
      <c r="G2606">
        <f t="shared" si="323"/>
        <v>0</v>
      </c>
      <c r="H2606" t="s">
        <v>1108</v>
      </c>
      <c r="I2606">
        <f t="shared" si="324"/>
        <v>0</v>
      </c>
      <c r="J2606" t="s">
        <v>1074</v>
      </c>
      <c r="K2606" s="5">
        <v>20</v>
      </c>
      <c r="L2606" t="str">
        <f>Table_DataFromNL[[#This Row],[PROFILECODE]]&amp;"-"&amp;Table_DataFromNL[[#This Row],[RULENAME]]</f>
        <v>CP525-SPECIAL_x8_x9_20 _TWICE</v>
      </c>
      <c r="M2606" t="e">
        <f t="shared" si="325"/>
        <v>#N/A</v>
      </c>
      <c r="N2606" t="e">
        <f t="shared" si="326"/>
        <v>#N/A</v>
      </c>
    </row>
    <row r="2607" spans="1:14" hidden="1" x14ac:dyDescent="0.45">
      <c r="A2607" t="str">
        <f t="shared" si="327"/>
        <v>CP525-SPRING_COUPON_10_PER_WEEK</v>
      </c>
      <c r="B2607" t="s">
        <v>46</v>
      </c>
      <c r="C2607" t="str">
        <f t="shared" si="320"/>
        <v>San Antonio</v>
      </c>
      <c r="D2607" t="str">
        <f t="shared" si="321"/>
        <v>Y</v>
      </c>
      <c r="E2607" t="s">
        <v>1171</v>
      </c>
      <c r="F2607" t="str">
        <f t="shared" si="322"/>
        <v>SPRING_COUPON_10_PER_WEEK</v>
      </c>
      <c r="G2607">
        <f t="shared" si="323"/>
        <v>0</v>
      </c>
      <c r="H2607" t="s">
        <v>1149</v>
      </c>
      <c r="I2607">
        <f t="shared" si="324"/>
        <v>0</v>
      </c>
      <c r="J2607" t="s">
        <v>1074</v>
      </c>
      <c r="K2607" s="5">
        <v>10</v>
      </c>
      <c r="L2607" t="str">
        <f>Table_DataFromNL[[#This Row],[PROFILECODE]]&amp;"-"&amp;Table_DataFromNL[[#This Row],[RULENAME]]</f>
        <v>CP525-SPRING_COUPON_10_PER_WEEK</v>
      </c>
      <c r="M2607" t="e">
        <f t="shared" si="325"/>
        <v>#N/A</v>
      </c>
      <c r="N2607" t="e">
        <f t="shared" si="326"/>
        <v>#N/A</v>
      </c>
    </row>
    <row r="2608" spans="1:14" hidden="1" x14ac:dyDescent="0.45">
      <c r="A2608" t="str">
        <f t="shared" si="327"/>
        <v>CP525-Sample Only</v>
      </c>
      <c r="B2608" t="s">
        <v>46</v>
      </c>
      <c r="C2608" t="str">
        <f t="shared" si="320"/>
        <v>San Antonio</v>
      </c>
      <c r="D2608" t="str">
        <f t="shared" si="321"/>
        <v>Y</v>
      </c>
      <c r="E2608" t="s">
        <v>1171</v>
      </c>
      <c r="F2608" t="str">
        <f t="shared" si="322"/>
        <v>Sample Only</v>
      </c>
      <c r="G2608">
        <f t="shared" si="323"/>
        <v>0</v>
      </c>
      <c r="H2608" t="s">
        <v>1109</v>
      </c>
      <c r="I2608">
        <f t="shared" si="324"/>
        <v>0</v>
      </c>
      <c r="J2608" t="s">
        <v>1074</v>
      </c>
      <c r="K2608" s="5">
        <v>10</v>
      </c>
      <c r="L2608" t="str">
        <f>Table_DataFromNL[[#This Row],[PROFILECODE]]&amp;"-"&amp;Table_DataFromNL[[#This Row],[RULENAME]]</f>
        <v>CP525-Sample Only</v>
      </c>
      <c r="M2608" t="e">
        <f t="shared" si="325"/>
        <v>#N/A</v>
      </c>
      <c r="N2608" t="e">
        <f t="shared" si="326"/>
        <v>#N/A</v>
      </c>
    </row>
    <row r="2609" spans="1:14" hidden="1" x14ac:dyDescent="0.45">
      <c r="A2609" t="str">
        <f t="shared" si="327"/>
        <v>CP525-Unit Below 250 mL</v>
      </c>
      <c r="B2609" t="s">
        <v>46</v>
      </c>
      <c r="C2609" t="str">
        <f t="shared" si="320"/>
        <v>San Antonio</v>
      </c>
      <c r="D2609" t="str">
        <f t="shared" si="321"/>
        <v>Y</v>
      </c>
      <c r="E2609" t="s">
        <v>1171</v>
      </c>
      <c r="F2609" t="str">
        <f t="shared" si="322"/>
        <v>Unit Below 250 mL</v>
      </c>
      <c r="G2609">
        <f t="shared" si="323"/>
        <v>0</v>
      </c>
      <c r="H2609" t="s">
        <v>1110</v>
      </c>
      <c r="I2609">
        <f t="shared" si="324"/>
        <v>0</v>
      </c>
      <c r="J2609" t="s">
        <v>1074</v>
      </c>
      <c r="K2609" s="5">
        <v>5</v>
      </c>
      <c r="L2609" t="str">
        <f>Table_DataFromNL[[#This Row],[PROFILECODE]]&amp;"-"&amp;Table_DataFromNL[[#This Row],[RULENAME]]</f>
        <v>CP525-Unit Below 250 mL</v>
      </c>
      <c r="M2609" t="e">
        <f t="shared" si="325"/>
        <v>#N/A</v>
      </c>
      <c r="N2609" t="e">
        <f t="shared" si="326"/>
        <v>#N/A</v>
      </c>
    </row>
    <row r="2610" spans="1:14" hidden="1" x14ac:dyDescent="0.45">
      <c r="A2610" t="str">
        <f t="shared" si="327"/>
        <v>CP525-Unit above 250 mL/underdraw</v>
      </c>
      <c r="B2610" t="s">
        <v>46</v>
      </c>
      <c r="C2610" t="str">
        <f t="shared" si="320"/>
        <v>San Antonio</v>
      </c>
      <c r="D2610" t="str">
        <f t="shared" si="321"/>
        <v>Y</v>
      </c>
      <c r="E2610" t="s">
        <v>1171</v>
      </c>
      <c r="F2610" t="str">
        <f t="shared" si="322"/>
        <v>Unit above 250 mL/underdraw</v>
      </c>
      <c r="G2610">
        <f t="shared" si="323"/>
        <v>0</v>
      </c>
      <c r="H2610" t="s">
        <v>1111</v>
      </c>
      <c r="I2610">
        <f t="shared" si="324"/>
        <v>0</v>
      </c>
      <c r="J2610" t="s">
        <v>1074</v>
      </c>
      <c r="K2610" s="5">
        <v>10</v>
      </c>
      <c r="L2610" t="str">
        <f>Table_DataFromNL[[#This Row],[PROFILECODE]]&amp;"-"&amp;Table_DataFromNL[[#This Row],[RULENAME]]</f>
        <v>CP525-Unit above 250 mL/underdraw</v>
      </c>
      <c r="M2610" t="e">
        <f t="shared" si="325"/>
        <v>#N/A</v>
      </c>
      <c r="N2610" t="e">
        <f t="shared" si="326"/>
        <v>#N/A</v>
      </c>
    </row>
    <row r="2611" spans="1:14" hidden="1" x14ac:dyDescent="0.45">
      <c r="A2611" t="str">
        <f t="shared" si="327"/>
        <v>CP525-Vaccinia Immunization</v>
      </c>
      <c r="B2611" t="s">
        <v>46</v>
      </c>
      <c r="C2611" t="str">
        <f t="shared" si="320"/>
        <v>San Antonio</v>
      </c>
      <c r="D2611" t="str">
        <f t="shared" si="321"/>
        <v>Y</v>
      </c>
      <c r="E2611" t="s">
        <v>1171</v>
      </c>
      <c r="F2611" t="str">
        <f t="shared" si="322"/>
        <v>Vaccinia Immunization</v>
      </c>
      <c r="G2611">
        <f t="shared" si="323"/>
        <v>0</v>
      </c>
      <c r="H2611" t="s">
        <v>1136</v>
      </c>
      <c r="I2611">
        <f t="shared" si="324"/>
        <v>0</v>
      </c>
      <c r="J2611" t="s">
        <v>1074</v>
      </c>
      <c r="K2611" s="5">
        <v>100</v>
      </c>
      <c r="L2611" t="str">
        <f>Table_DataFromNL[[#This Row],[PROFILECODE]]&amp;"-"&amp;Table_DataFromNL[[#This Row],[RULENAME]]</f>
        <v>CP525-Vaccinia Immunization</v>
      </c>
      <c r="M2611" t="e">
        <f t="shared" si="325"/>
        <v>#N/A</v>
      </c>
      <c r="N2611" t="e">
        <f t="shared" si="326"/>
        <v>#N/A</v>
      </c>
    </row>
    <row r="2612" spans="1:14" hidden="1" x14ac:dyDescent="0.45">
      <c r="A2612" t="str">
        <f t="shared" si="327"/>
        <v>CP525-RETURN - Buddy referral  -BONUS</v>
      </c>
      <c r="B2612" t="s">
        <v>46</v>
      </c>
      <c r="C2612" t="str">
        <f t="shared" si="320"/>
        <v>San Antonio</v>
      </c>
      <c r="D2612" t="str">
        <f t="shared" si="321"/>
        <v>Y</v>
      </c>
      <c r="E2612" t="s">
        <v>1171</v>
      </c>
      <c r="F2612" t="str">
        <f t="shared" si="322"/>
        <v>RETURN - Buddy referral  -BONUS</v>
      </c>
      <c r="G2612" t="str">
        <f t="shared" si="323"/>
        <v>Marketing</v>
      </c>
      <c r="H2612" t="s">
        <v>73</v>
      </c>
      <c r="I2612">
        <f t="shared" si="324"/>
        <v>50</v>
      </c>
      <c r="J2612" t="s">
        <v>1112</v>
      </c>
      <c r="K2612" s="5">
        <v>0</v>
      </c>
      <c r="L2612" t="str">
        <f>Table_DataFromNL[[#This Row],[PROFILECODE]]&amp;"-"&amp;Table_DataFromNL[[#This Row],[RULENAME]]</f>
        <v>CP525-Referral</v>
      </c>
      <c r="M2612" t="str">
        <f t="shared" si="325"/>
        <v>CP525-RETURN - Buddy referral  -BONUS</v>
      </c>
      <c r="N2612" t="e">
        <f t="shared" si="326"/>
        <v>#N/A</v>
      </c>
    </row>
    <row r="2613" spans="1:14" hidden="1" x14ac:dyDescent="0.45">
      <c r="A2613" t="str">
        <f t="shared" si="327"/>
        <v>CP525-P Anthrax Standard</v>
      </c>
      <c r="B2613" t="s">
        <v>46</v>
      </c>
      <c r="C2613" t="str">
        <f t="shared" si="320"/>
        <v>San Antonio</v>
      </c>
      <c r="D2613" t="str">
        <f t="shared" si="321"/>
        <v>Y</v>
      </c>
      <c r="E2613" t="s">
        <v>1171</v>
      </c>
      <c r="F2613" t="str">
        <f t="shared" si="322"/>
        <v>P Anthrax Standard</v>
      </c>
      <c r="G2613">
        <f t="shared" si="323"/>
        <v>0</v>
      </c>
      <c r="H2613" t="s">
        <v>998</v>
      </c>
      <c r="I2613">
        <f t="shared" si="324"/>
        <v>0</v>
      </c>
      <c r="J2613" t="s">
        <v>1113</v>
      </c>
      <c r="K2613" s="5">
        <v>100</v>
      </c>
      <c r="L2613" t="str">
        <f>Table_DataFromNL[[#This Row],[PROFILECODE]]&amp;"-"&amp;Table_DataFromNL[[#This Row],[RULENAME]]</f>
        <v>CP525-P Anthrax Standard</v>
      </c>
      <c r="M2613" t="str">
        <f t="shared" si="325"/>
        <v>CP525-P Anthrax Standard</v>
      </c>
      <c r="N2613" t="str">
        <f t="shared" si="326"/>
        <v>CP525-P Anthrax Standard</v>
      </c>
    </row>
    <row r="2614" spans="1:14" hidden="1" x14ac:dyDescent="0.45">
      <c r="A2614" t="str">
        <f t="shared" si="327"/>
        <v>CP525-P Anti-D Pre-Existing Standard</v>
      </c>
      <c r="B2614" t="s">
        <v>46</v>
      </c>
      <c r="C2614" t="str">
        <f t="shared" si="320"/>
        <v>San Antonio</v>
      </c>
      <c r="D2614" t="str">
        <f t="shared" si="321"/>
        <v>Y</v>
      </c>
      <c r="E2614" t="s">
        <v>1171</v>
      </c>
      <c r="F2614" t="str">
        <f t="shared" si="322"/>
        <v>P Anti-D Pre-Existing Standard</v>
      </c>
      <c r="G2614" t="str">
        <f t="shared" si="323"/>
        <v>Specialty</v>
      </c>
      <c r="H2614" t="s">
        <v>946</v>
      </c>
      <c r="I2614" t="str">
        <f t="shared" si="324"/>
        <v>RETURN - 1st don of the week -STD</v>
      </c>
      <c r="J2614" t="s">
        <v>1113</v>
      </c>
      <c r="K2614" s="5">
        <v>50</v>
      </c>
      <c r="L2614" t="str">
        <f>Table_DataFromNL[[#This Row],[PROFILECODE]]&amp;"-"&amp;Table_DataFromNL[[#This Row],[RULENAME]]</f>
        <v>CP525-P Anti-D Pre-Existing Standard</v>
      </c>
      <c r="M2614" t="str">
        <f t="shared" si="325"/>
        <v>CP525-P Anti-D Pre-Existing Standard</v>
      </c>
      <c r="N2614" t="str">
        <f t="shared" si="326"/>
        <v>CP525-P Anti-D Pre-Existing Standard</v>
      </c>
    </row>
    <row r="2615" spans="1:14" hidden="1" x14ac:dyDescent="0.45">
      <c r="A2615" t="str">
        <f t="shared" si="327"/>
        <v>CP525-P HBS Pre-Existing Standard</v>
      </c>
      <c r="B2615" t="s">
        <v>46</v>
      </c>
      <c r="C2615" t="str">
        <f t="shared" si="320"/>
        <v>San Antonio</v>
      </c>
      <c r="D2615" t="str">
        <f t="shared" si="321"/>
        <v>Y</v>
      </c>
      <c r="E2615" t="s">
        <v>1171</v>
      </c>
      <c r="F2615" t="str">
        <f t="shared" si="322"/>
        <v>P HBS Pre-Existing Standard</v>
      </c>
      <c r="G2615" t="str">
        <f t="shared" si="323"/>
        <v>Specialty</v>
      </c>
      <c r="H2615" t="s">
        <v>963</v>
      </c>
      <c r="I2615" t="str">
        <f t="shared" si="324"/>
        <v>RETURN - 1st don of the week -STD</v>
      </c>
      <c r="J2615" t="s">
        <v>1113</v>
      </c>
      <c r="K2615" s="5">
        <v>85</v>
      </c>
      <c r="L2615" t="str">
        <f>Table_DataFromNL[[#This Row],[PROFILECODE]]&amp;"-"&amp;Table_DataFromNL[[#This Row],[RULENAME]]</f>
        <v>CP525-P HBS Pre-Existing Standard</v>
      </c>
      <c r="M2615" t="str">
        <f t="shared" si="325"/>
        <v>CP525-P HBS Pre-Existing Standard</v>
      </c>
      <c r="N2615" t="str">
        <f t="shared" si="326"/>
        <v>CP525-P HBS Pre-Existing Standard</v>
      </c>
    </row>
    <row r="2616" spans="1:14" hidden="1" x14ac:dyDescent="0.45">
      <c r="A2616" t="str">
        <f t="shared" si="327"/>
        <v>CP525-P HBS TWINRIX Standard</v>
      </c>
      <c r="B2616" t="s">
        <v>46</v>
      </c>
      <c r="C2616" t="str">
        <f t="shared" si="320"/>
        <v>San Antonio</v>
      </c>
      <c r="D2616" t="str">
        <f t="shared" si="321"/>
        <v>Y</v>
      </c>
      <c r="E2616" t="s">
        <v>1171</v>
      </c>
      <c r="F2616" t="str">
        <f t="shared" si="322"/>
        <v>P HBS TWINRIX Standard</v>
      </c>
      <c r="G2616" t="str">
        <f t="shared" si="323"/>
        <v>Specialty</v>
      </c>
      <c r="H2616" t="s">
        <v>999</v>
      </c>
      <c r="I2616" t="str">
        <f t="shared" si="324"/>
        <v>RETURN - 1st don of the week -STD</v>
      </c>
      <c r="J2616" t="s">
        <v>1113</v>
      </c>
      <c r="K2616" s="5">
        <v>85</v>
      </c>
      <c r="L2616" t="str">
        <f>Table_DataFromNL[[#This Row],[PROFILECODE]]&amp;"-"&amp;Table_DataFromNL[[#This Row],[RULENAME]]</f>
        <v>CP525-P HBS TWINRIX Standard</v>
      </c>
      <c r="M2616" t="str">
        <f t="shared" si="325"/>
        <v>CP525-P HBS TWINRIX Standard</v>
      </c>
      <c r="N2616" t="str">
        <f t="shared" si="326"/>
        <v>CP525-P HBS TWINRIX Standard</v>
      </c>
    </row>
    <row r="2617" spans="1:14" hidden="1" x14ac:dyDescent="0.45">
      <c r="A2617" t="str">
        <f t="shared" si="327"/>
        <v>CP525-RETURN - 1st don of the week -STD</v>
      </c>
      <c r="B2617" t="s">
        <v>46</v>
      </c>
      <c r="C2617" t="str">
        <f t="shared" si="320"/>
        <v>San Antonio</v>
      </c>
      <c r="D2617" t="str">
        <f t="shared" si="321"/>
        <v>Y</v>
      </c>
      <c r="E2617" t="s">
        <v>1171</v>
      </c>
      <c r="F2617" t="str">
        <f t="shared" si="322"/>
        <v>RETURN - 1st don of the week -STD</v>
      </c>
      <c r="G2617" t="str">
        <f t="shared" si="323"/>
        <v>Marketing</v>
      </c>
      <c r="H2617" t="s">
        <v>1114</v>
      </c>
      <c r="I2617">
        <f t="shared" si="324"/>
        <v>0</v>
      </c>
      <c r="J2617" t="s">
        <v>1113</v>
      </c>
      <c r="K2617" s="5">
        <v>55</v>
      </c>
      <c r="L2617" t="str">
        <f>Table_DataFromNL[[#This Row],[PROFILECODE]]&amp;"-"&amp;Table_DataFromNL[[#This Row],[RULENAME]]</f>
        <v>CP525-P NSP NONEU Standard</v>
      </c>
      <c r="M2617" t="str">
        <f t="shared" si="325"/>
        <v>CP525-RETURN - 1st don of the week -STD</v>
      </c>
      <c r="N2617" t="e">
        <f t="shared" si="326"/>
        <v>#N/A</v>
      </c>
    </row>
    <row r="2618" spans="1:14" hidden="1" x14ac:dyDescent="0.45">
      <c r="A2618" t="str">
        <f t="shared" si="327"/>
        <v>CP525-RETURN - 1st don of the week -STD</v>
      </c>
      <c r="B2618" t="s">
        <v>46</v>
      </c>
      <c r="C2618" t="str">
        <f t="shared" si="320"/>
        <v>San Antonio</v>
      </c>
      <c r="D2618" t="str">
        <f t="shared" si="321"/>
        <v>Y</v>
      </c>
      <c r="E2618" t="s">
        <v>1171</v>
      </c>
      <c r="F2618" t="str">
        <f t="shared" si="322"/>
        <v>RETURN - 1st don of the week -STD</v>
      </c>
      <c r="G2618" t="str">
        <f t="shared" si="323"/>
        <v>Marketing</v>
      </c>
      <c r="H2618" t="s">
        <v>1115</v>
      </c>
      <c r="I2618">
        <f t="shared" si="324"/>
        <v>23</v>
      </c>
      <c r="J2618" t="s">
        <v>1113</v>
      </c>
      <c r="K2618" s="5">
        <v>55</v>
      </c>
      <c r="L2618" t="str">
        <f>Table_DataFromNL[[#This Row],[PROFILECODE]]&amp;"-"&amp;Table_DataFromNL[[#This Row],[RULENAME]]</f>
        <v>CP525-P NSP NS Standard</v>
      </c>
      <c r="M2618" t="str">
        <f t="shared" si="325"/>
        <v>CP525-RETURN - 1st don of the week -STD</v>
      </c>
      <c r="N2618" t="e">
        <f t="shared" si="326"/>
        <v>#N/A</v>
      </c>
    </row>
    <row r="2619" spans="1:14" hidden="1" x14ac:dyDescent="0.45">
      <c r="A2619" t="str">
        <f t="shared" si="327"/>
        <v>CP525-P Normal Source PL Standard</v>
      </c>
      <c r="B2619" t="s">
        <v>46</v>
      </c>
      <c r="C2619" t="str">
        <f t="shared" si="320"/>
        <v>San Antonio</v>
      </c>
      <c r="D2619" t="str">
        <f t="shared" si="321"/>
        <v>Y</v>
      </c>
      <c r="E2619" t="s">
        <v>1171</v>
      </c>
      <c r="F2619" t="str">
        <f t="shared" si="322"/>
        <v>P Normal Source PL Standard</v>
      </c>
      <c r="G2619" t="str">
        <f t="shared" si="323"/>
        <v>Marketing</v>
      </c>
      <c r="H2619" t="s">
        <v>1033</v>
      </c>
      <c r="I2619">
        <f t="shared" si="324"/>
        <v>0</v>
      </c>
      <c r="J2619" t="s">
        <v>1113</v>
      </c>
      <c r="K2619" s="5">
        <v>55</v>
      </c>
      <c r="L2619" t="str">
        <f>Table_DataFromNL[[#This Row],[PROFILECODE]]&amp;"-"&amp;Table_DataFromNL[[#This Row],[RULENAME]]</f>
        <v>CP525-P Normal Source PL Standard</v>
      </c>
      <c r="M2619" t="e">
        <f t="shared" si="325"/>
        <v>#N/A</v>
      </c>
      <c r="N2619" t="e">
        <f t="shared" si="326"/>
        <v>#N/A</v>
      </c>
    </row>
    <row r="2620" spans="1:14" hidden="1" x14ac:dyDescent="0.45">
      <c r="A2620" t="str">
        <f t="shared" si="327"/>
        <v>CP525-P RSV Pre-Existing Standard</v>
      </c>
      <c r="B2620" t="s">
        <v>46</v>
      </c>
      <c r="C2620" t="str">
        <f t="shared" si="320"/>
        <v>San Antonio</v>
      </c>
      <c r="D2620" t="str">
        <f t="shared" si="321"/>
        <v>Y</v>
      </c>
      <c r="E2620" t="s">
        <v>1171</v>
      </c>
      <c r="F2620" t="str">
        <f t="shared" si="322"/>
        <v>P RSV Pre-Existing Standard</v>
      </c>
      <c r="G2620" t="str">
        <f t="shared" si="323"/>
        <v>Specialty</v>
      </c>
      <c r="H2620" t="s">
        <v>955</v>
      </c>
      <c r="I2620" t="str">
        <f t="shared" si="324"/>
        <v>RETURN - 1st don of the week -STD</v>
      </c>
      <c r="J2620" t="s">
        <v>1113</v>
      </c>
      <c r="K2620" s="5">
        <v>55</v>
      </c>
      <c r="L2620" t="str">
        <f>Table_DataFromNL[[#This Row],[PROFILECODE]]&amp;"-"&amp;Table_DataFromNL[[#This Row],[RULENAME]]</f>
        <v>CP525-P RSV Pre-Existing Standard</v>
      </c>
      <c r="M2620" t="str">
        <f t="shared" si="325"/>
        <v>CP525-P RSV Pre-Existing Standard</v>
      </c>
      <c r="N2620" t="str">
        <f t="shared" si="326"/>
        <v>CP525-P RSV Pre-Existing Standard</v>
      </c>
    </row>
    <row r="2621" spans="1:14" hidden="1" x14ac:dyDescent="0.45">
      <c r="A2621" t="str">
        <f t="shared" si="327"/>
        <v>CP525-P Vaccinia Standard</v>
      </c>
      <c r="B2621" t="s">
        <v>46</v>
      </c>
      <c r="C2621" t="str">
        <f t="shared" si="320"/>
        <v>San Antonio</v>
      </c>
      <c r="D2621" t="str">
        <f t="shared" si="321"/>
        <v>Y</v>
      </c>
      <c r="E2621" t="s">
        <v>1171</v>
      </c>
      <c r="F2621" t="str">
        <f t="shared" si="322"/>
        <v>P Vaccinia Standard</v>
      </c>
      <c r="G2621" t="str">
        <f t="shared" si="323"/>
        <v>Specialty</v>
      </c>
      <c r="H2621" t="s">
        <v>956</v>
      </c>
      <c r="I2621">
        <f t="shared" si="324"/>
        <v>0</v>
      </c>
      <c r="J2621" t="s">
        <v>1113</v>
      </c>
      <c r="K2621" s="5">
        <v>100</v>
      </c>
      <c r="L2621" t="str">
        <f>Table_DataFromNL[[#This Row],[PROFILECODE]]&amp;"-"&amp;Table_DataFromNL[[#This Row],[RULENAME]]</f>
        <v>CP525-P Vaccinia Standard</v>
      </c>
      <c r="M2621" t="str">
        <f t="shared" si="325"/>
        <v>CP525-P Vaccinia Standard</v>
      </c>
      <c r="N2621" t="str">
        <f t="shared" si="326"/>
        <v>CP525-P Vaccinia Standard</v>
      </c>
    </row>
    <row r="2622" spans="1:14" hidden="1" x14ac:dyDescent="0.45">
      <c r="A2622" t="str">
        <f t="shared" si="327"/>
        <v>CP525-PVZV Pre-Existing Standard</v>
      </c>
      <c r="B2622" t="s">
        <v>46</v>
      </c>
      <c r="C2622" t="str">
        <f t="shared" si="320"/>
        <v>San Antonio</v>
      </c>
      <c r="D2622" t="str">
        <f t="shared" si="321"/>
        <v>Y</v>
      </c>
      <c r="E2622" t="s">
        <v>1171</v>
      </c>
      <c r="F2622" t="str">
        <f t="shared" si="322"/>
        <v>PVZV Pre-Existing Standard</v>
      </c>
      <c r="G2622" t="str">
        <f t="shared" si="323"/>
        <v>Specialty</v>
      </c>
      <c r="H2622" t="s">
        <v>972</v>
      </c>
      <c r="I2622" t="str">
        <f t="shared" si="324"/>
        <v>RETURN - 1st don of the week -STD</v>
      </c>
      <c r="J2622" t="s">
        <v>1113</v>
      </c>
      <c r="K2622" s="5">
        <v>70</v>
      </c>
      <c r="L2622" t="str">
        <f>Table_DataFromNL[[#This Row],[PROFILECODE]]&amp;"-"&amp;Table_DataFromNL[[#This Row],[RULENAME]]</f>
        <v>CP525-PVZV Pre-Existing Standard</v>
      </c>
      <c r="M2622" t="str">
        <f t="shared" si="325"/>
        <v>CP525-PVZV Pre-Existing Standard</v>
      </c>
      <c r="N2622" t="str">
        <f t="shared" si="326"/>
        <v>CP525-PVZV Pre-Existing Standard</v>
      </c>
    </row>
    <row r="2623" spans="1:14" hidden="1" x14ac:dyDescent="0.45">
      <c r="A2623" t="str">
        <f t="shared" si="327"/>
        <v>CP526-1st Responder-Medical</v>
      </c>
      <c r="B2623" t="s">
        <v>268</v>
      </c>
      <c r="C2623" t="str">
        <f t="shared" si="320"/>
        <v>Temple Terrace</v>
      </c>
      <c r="D2623" t="str">
        <f t="shared" si="321"/>
        <v>Y</v>
      </c>
      <c r="E2623" t="s">
        <v>1172</v>
      </c>
      <c r="F2623" t="str">
        <f t="shared" si="322"/>
        <v>1st Responder-Medical</v>
      </c>
      <c r="G2623">
        <f t="shared" si="323"/>
        <v>0</v>
      </c>
      <c r="H2623" t="s">
        <v>1053</v>
      </c>
      <c r="I2623">
        <f t="shared" si="324"/>
        <v>0</v>
      </c>
      <c r="J2623" t="s">
        <v>1054</v>
      </c>
      <c r="K2623" s="5">
        <v>5</v>
      </c>
      <c r="L2623" t="str">
        <f>Table_DataFromNL[[#This Row],[PROFILECODE]]&amp;"-"&amp;Table_DataFromNL[[#This Row],[RULENAME]]</f>
        <v>CP526-1st Responder-Medical</v>
      </c>
      <c r="M2623" t="e">
        <f t="shared" si="325"/>
        <v>#N/A</v>
      </c>
      <c r="N2623" t="e">
        <f t="shared" si="326"/>
        <v>#N/A</v>
      </c>
    </row>
    <row r="2624" spans="1:14" hidden="1" x14ac:dyDescent="0.45">
      <c r="A2624" t="str">
        <f t="shared" si="327"/>
        <v>CP526-RETURN - 2nd don of the week -BONUS</v>
      </c>
      <c r="B2624" t="s">
        <v>268</v>
      </c>
      <c r="C2624" t="str">
        <f t="shared" si="320"/>
        <v>Temple Terrace</v>
      </c>
      <c r="D2624" t="str">
        <f t="shared" si="321"/>
        <v>Y</v>
      </c>
      <c r="E2624" t="s">
        <v>1172</v>
      </c>
      <c r="F2624" t="str">
        <f t="shared" si="322"/>
        <v>RETURN - 2nd don of the week -BONUS</v>
      </c>
      <c r="G2624" t="str">
        <f t="shared" si="323"/>
        <v>Marketing</v>
      </c>
      <c r="H2624" t="s">
        <v>1055</v>
      </c>
      <c r="I2624">
        <f t="shared" si="324"/>
        <v>26</v>
      </c>
      <c r="J2624" t="s">
        <v>1054</v>
      </c>
      <c r="K2624" s="5">
        <v>25</v>
      </c>
      <c r="L2624" t="str">
        <f>Table_DataFromNL[[#This Row],[PROFILECODE]]&amp;"-"&amp;Table_DataFromNL[[#This Row],[RULENAME]]</f>
        <v>CP526-2X Week P NSP NS</v>
      </c>
      <c r="M2624" t="str">
        <f t="shared" si="325"/>
        <v>CP526-RETURN - 2nd don of the week -BONUS</v>
      </c>
      <c r="N2624" t="e">
        <f t="shared" si="326"/>
        <v>#N/A</v>
      </c>
    </row>
    <row r="2625" spans="1:14" hidden="1" x14ac:dyDescent="0.45">
      <c r="A2625" t="str">
        <f t="shared" si="327"/>
        <v>CP526-RETURN - 2nd don of the week -BONUS</v>
      </c>
      <c r="B2625" t="s">
        <v>268</v>
      </c>
      <c r="C2625" t="str">
        <f t="shared" si="320"/>
        <v>Temple Terrace</v>
      </c>
      <c r="D2625" t="str">
        <f t="shared" si="321"/>
        <v>Y</v>
      </c>
      <c r="E2625" t="s">
        <v>1172</v>
      </c>
      <c r="F2625" t="str">
        <f t="shared" si="322"/>
        <v>RETURN - 2nd don of the week -BONUS</v>
      </c>
      <c r="G2625" t="str">
        <f t="shared" si="323"/>
        <v>Marketing</v>
      </c>
      <c r="H2625" t="s">
        <v>1056</v>
      </c>
      <c r="I2625" t="str">
        <f t="shared" si="324"/>
        <v>RETURN - 2nd don of the week -BONUS</v>
      </c>
      <c r="J2625" t="s">
        <v>1054</v>
      </c>
      <c r="K2625" s="5">
        <v>25</v>
      </c>
      <c r="L2625" t="str">
        <f>Table_DataFromNL[[#This Row],[PROFILECODE]]&amp;"-"&amp;Table_DataFromNL[[#This Row],[RULENAME]]</f>
        <v>CP526-2X Week P NSP Non EU</v>
      </c>
      <c r="M2625" t="str">
        <f t="shared" si="325"/>
        <v>CP526-RETURN - 2nd don of the week -BONUS</v>
      </c>
      <c r="N2625" t="e">
        <f t="shared" si="326"/>
        <v>#N/A</v>
      </c>
    </row>
    <row r="2626" spans="1:14" hidden="1" x14ac:dyDescent="0.45">
      <c r="A2626" t="str">
        <f t="shared" si="327"/>
        <v>CP526-2X Week P Normal Source PL</v>
      </c>
      <c r="B2626" t="s">
        <v>268</v>
      </c>
      <c r="C2626" t="str">
        <f t="shared" ref="C2626:C2689" si="328">VLOOKUP(B2626,CenterLU,2,FALSE)</f>
        <v>Temple Terrace</v>
      </c>
      <c r="D2626" t="str">
        <f t="shared" ref="D2626:D2689" si="329">VLOOKUP(B2626,CenterLU,3,FALSE)</f>
        <v>Y</v>
      </c>
      <c r="E2626" t="s">
        <v>1172</v>
      </c>
      <c r="F2626" t="str">
        <f t="shared" ref="F2626:F2689" si="330">IF(VLOOKUP(H2626,RULENAMELU,3,FALSE)=0,H2626,VLOOKUP(H2626,RULENAMELU,3,FALSE))</f>
        <v>2X Week P Normal Source PL</v>
      </c>
      <c r="G2626" t="str">
        <f t="shared" ref="G2626:G2689" si="331">VLOOKUP(H2626,RULENAMELU,4,FALSE)</f>
        <v>Specialty</v>
      </c>
      <c r="H2626" t="s">
        <v>1026</v>
      </c>
      <c r="I2626" t="str">
        <f t="shared" ref="I2626:I2689" si="332">VLOOKUP(H2626,RULENAMELU,5,FALSE)</f>
        <v>RETURN - 2nd don of the week -BONUS</v>
      </c>
      <c r="J2626" t="s">
        <v>1054</v>
      </c>
      <c r="K2626" s="5">
        <v>5</v>
      </c>
      <c r="L2626" t="str">
        <f>Table_DataFromNL[[#This Row],[PROFILECODE]]&amp;"-"&amp;Table_DataFromNL[[#This Row],[RULENAME]]</f>
        <v>CP526-2X Week P Normal Source PL</v>
      </c>
      <c r="M2626" t="e">
        <f t="shared" ref="M2626:M2689" si="333">IFERROR(VLOOKUP(A2626,PaychangesLU,1,FALSE),VLOOKUP(A2626,SpecialtyCheckLU,1,FALSE))</f>
        <v>#N/A</v>
      </c>
      <c r="N2626" t="e">
        <f t="shared" ref="N2626:N2689" si="334">VLOOKUP(A2626,SpecialtyCheckLU,1,FALSE)</f>
        <v>#N/A</v>
      </c>
    </row>
    <row r="2627" spans="1:14" hidden="1" x14ac:dyDescent="0.45">
      <c r="A2627" t="str">
        <f t="shared" ref="A2627:A2690" si="335">B2627&amp;"-"&amp;F2627</f>
        <v>CP526-2X Week P RSV Pre-Existing</v>
      </c>
      <c r="B2627" t="s">
        <v>268</v>
      </c>
      <c r="C2627" t="str">
        <f t="shared" si="328"/>
        <v>Temple Terrace</v>
      </c>
      <c r="D2627" t="str">
        <f t="shared" si="329"/>
        <v>Y</v>
      </c>
      <c r="E2627" t="s">
        <v>1172</v>
      </c>
      <c r="F2627" t="str">
        <f t="shared" si="330"/>
        <v>2X Week P RSV Pre-Existing</v>
      </c>
      <c r="G2627" t="str">
        <f t="shared" si="331"/>
        <v>Specialty</v>
      </c>
      <c r="H2627" t="s">
        <v>945</v>
      </c>
      <c r="I2627" t="str">
        <f t="shared" si="332"/>
        <v>RETURN - 2nd don of the week -BONUS</v>
      </c>
      <c r="J2627" t="s">
        <v>1054</v>
      </c>
      <c r="K2627" s="5">
        <v>35</v>
      </c>
      <c r="L2627" t="str">
        <f>Table_DataFromNL[[#This Row],[PROFILECODE]]&amp;"-"&amp;Table_DataFromNL[[#This Row],[RULENAME]]</f>
        <v>CP526-2X Week P RSV Pre-Existing</v>
      </c>
      <c r="M2627" t="str">
        <f t="shared" si="333"/>
        <v>CP526-2X Week P RSV Pre-Existing</v>
      </c>
      <c r="N2627" t="str">
        <f t="shared" si="334"/>
        <v>CP526-2X Week P RSV Pre-Existing</v>
      </c>
    </row>
    <row r="2628" spans="1:14" hidden="1" x14ac:dyDescent="0.45">
      <c r="A2628" t="str">
        <f t="shared" si="335"/>
        <v>CP526-2X Week P VZV Pre-Existing</v>
      </c>
      <c r="B2628" t="s">
        <v>268</v>
      </c>
      <c r="C2628" t="str">
        <f t="shared" si="328"/>
        <v>Temple Terrace</v>
      </c>
      <c r="D2628" t="str">
        <f t="shared" si="329"/>
        <v>Y</v>
      </c>
      <c r="E2628" t="s">
        <v>1172</v>
      </c>
      <c r="F2628" t="str">
        <f t="shared" si="330"/>
        <v>2X Week P VZV Pre-Existing</v>
      </c>
      <c r="G2628" t="str">
        <f t="shared" si="331"/>
        <v>Specialty</v>
      </c>
      <c r="H2628" t="s">
        <v>968</v>
      </c>
      <c r="I2628" t="str">
        <f t="shared" si="332"/>
        <v>RETURN - 2nd don of the week -BONUS</v>
      </c>
      <c r="J2628" t="s">
        <v>1054</v>
      </c>
      <c r="K2628" s="5">
        <v>25</v>
      </c>
      <c r="L2628" t="str">
        <f>Table_DataFromNL[[#This Row],[PROFILECODE]]&amp;"-"&amp;Table_DataFromNL[[#This Row],[RULENAME]]</f>
        <v>CP526-2X Week P VZV Pre-Existing</v>
      </c>
      <c r="M2628" t="str">
        <f t="shared" si="333"/>
        <v>CP526-2X Week P VZV Pre-Existing</v>
      </c>
      <c r="N2628" t="str">
        <f t="shared" si="334"/>
        <v>CP526-2X Week P VZV Pre-Existing</v>
      </c>
    </row>
    <row r="2629" spans="1:14" hidden="1" x14ac:dyDescent="0.45">
      <c r="A2629" t="str">
        <f t="shared" si="335"/>
        <v>CP526-RETURN - 5th don of the month -BONUS</v>
      </c>
      <c r="B2629" t="s">
        <v>268</v>
      </c>
      <c r="C2629" t="str">
        <f t="shared" si="328"/>
        <v>Temple Terrace</v>
      </c>
      <c r="D2629" t="str">
        <f t="shared" si="329"/>
        <v>Y</v>
      </c>
      <c r="E2629" t="s">
        <v>1172</v>
      </c>
      <c r="F2629" t="str">
        <f t="shared" si="330"/>
        <v>RETURN - 5th don of the month -BONUS</v>
      </c>
      <c r="G2629" t="str">
        <f t="shared" si="331"/>
        <v>Marketing</v>
      </c>
      <c r="H2629" t="s">
        <v>1057</v>
      </c>
      <c r="I2629">
        <f t="shared" si="332"/>
        <v>27</v>
      </c>
      <c r="J2629" t="s">
        <v>1054</v>
      </c>
      <c r="K2629" s="5">
        <v>10</v>
      </c>
      <c r="L2629" t="str">
        <f>Table_DataFromNL[[#This Row],[PROFILECODE]]&amp;"-"&amp;Table_DataFromNL[[#This Row],[RULENAME]]</f>
        <v>CP526-5X Month</v>
      </c>
      <c r="M2629" t="str">
        <f t="shared" si="333"/>
        <v>CP526-RETURN - 5th don of the month -BONUS</v>
      </c>
      <c r="N2629" t="e">
        <f t="shared" si="334"/>
        <v>#N/A</v>
      </c>
    </row>
    <row r="2630" spans="1:14" hidden="1" x14ac:dyDescent="0.45">
      <c r="A2630" t="str">
        <f t="shared" si="335"/>
        <v>CP526-CRM_LAPSEDONOR_25_twice</v>
      </c>
      <c r="B2630" t="s">
        <v>268</v>
      </c>
      <c r="C2630" t="str">
        <f t="shared" si="328"/>
        <v>Temple Terrace</v>
      </c>
      <c r="D2630" t="str">
        <f t="shared" si="329"/>
        <v>Y</v>
      </c>
      <c r="E2630" t="s">
        <v>1172</v>
      </c>
      <c r="F2630" t="str">
        <f t="shared" si="330"/>
        <v>CRM_LAPSEDONOR_25_twice</v>
      </c>
      <c r="G2630">
        <f t="shared" si="331"/>
        <v>0</v>
      </c>
      <c r="H2630" t="s">
        <v>1059</v>
      </c>
      <c r="I2630">
        <f t="shared" si="332"/>
        <v>0</v>
      </c>
      <c r="J2630" t="s">
        <v>1054</v>
      </c>
      <c r="K2630" s="5">
        <v>25</v>
      </c>
      <c r="L2630" t="str">
        <f>Table_DataFromNL[[#This Row],[PROFILECODE]]&amp;"-"&amp;Table_DataFromNL[[#This Row],[RULENAME]]</f>
        <v>CP526-CRM_LAPSEDONOR_25_twice</v>
      </c>
      <c r="M2630" t="e">
        <f t="shared" si="333"/>
        <v>#N/A</v>
      </c>
      <c r="N2630" t="e">
        <f t="shared" si="334"/>
        <v>#N/A</v>
      </c>
    </row>
    <row r="2631" spans="1:14" hidden="1" x14ac:dyDescent="0.45">
      <c r="A2631" t="str">
        <f t="shared" si="335"/>
        <v>CP526-CRM_LAPSEDONOR_50_twice</v>
      </c>
      <c r="B2631" t="s">
        <v>268</v>
      </c>
      <c r="C2631" t="str">
        <f t="shared" si="328"/>
        <v>Temple Terrace</v>
      </c>
      <c r="D2631" t="str">
        <f t="shared" si="329"/>
        <v>Y</v>
      </c>
      <c r="E2631" t="s">
        <v>1172</v>
      </c>
      <c r="F2631" t="str">
        <f t="shared" si="330"/>
        <v>CRM_LAPSEDONOR_50_twice</v>
      </c>
      <c r="G2631">
        <f t="shared" si="331"/>
        <v>0</v>
      </c>
      <c r="H2631" t="s">
        <v>1060</v>
      </c>
      <c r="I2631">
        <f t="shared" si="332"/>
        <v>0</v>
      </c>
      <c r="J2631" t="s">
        <v>1054</v>
      </c>
      <c r="K2631" s="5">
        <v>50</v>
      </c>
      <c r="L2631" t="str">
        <f>Table_DataFromNL[[#This Row],[PROFILECODE]]&amp;"-"&amp;Table_DataFromNL[[#This Row],[RULENAME]]</f>
        <v>CP526-CRM_LAPSEDONOR_50_twice</v>
      </c>
      <c r="M2631" t="e">
        <f t="shared" si="333"/>
        <v>#N/A</v>
      </c>
      <c r="N2631" t="e">
        <f t="shared" si="334"/>
        <v>#N/A</v>
      </c>
    </row>
    <row r="2632" spans="1:14" hidden="1" x14ac:dyDescent="0.45">
      <c r="A2632" t="str">
        <f t="shared" si="335"/>
        <v>CP526-CRM_LAPSEDONOR_75_twice</v>
      </c>
      <c r="B2632" t="s">
        <v>268</v>
      </c>
      <c r="C2632" t="str">
        <f t="shared" si="328"/>
        <v>Temple Terrace</v>
      </c>
      <c r="D2632" t="str">
        <f t="shared" si="329"/>
        <v>Y</v>
      </c>
      <c r="E2632" t="s">
        <v>1172</v>
      </c>
      <c r="F2632" t="str">
        <f t="shared" si="330"/>
        <v>CRM_LAPSEDONOR_75_twice</v>
      </c>
      <c r="G2632">
        <f t="shared" si="331"/>
        <v>0</v>
      </c>
      <c r="H2632" t="s">
        <v>1061</v>
      </c>
      <c r="I2632">
        <f t="shared" si="332"/>
        <v>0</v>
      </c>
      <c r="J2632" t="s">
        <v>1054</v>
      </c>
      <c r="K2632" s="5">
        <v>70</v>
      </c>
      <c r="L2632" t="str">
        <f>Table_DataFromNL[[#This Row],[PROFILECODE]]&amp;"-"&amp;Table_DataFromNL[[#This Row],[RULENAME]]</f>
        <v>CP526-CRM_LAPSEDONOR_75_twice</v>
      </c>
      <c r="M2632" t="e">
        <f t="shared" si="333"/>
        <v>#N/A</v>
      </c>
      <c r="N2632" t="e">
        <f t="shared" si="334"/>
        <v>#N/A</v>
      </c>
    </row>
    <row r="2633" spans="1:14" hidden="1" x14ac:dyDescent="0.45">
      <c r="A2633" t="str">
        <f t="shared" si="335"/>
        <v>CP526-College ID Standard Bonus</v>
      </c>
      <c r="B2633" t="s">
        <v>268</v>
      </c>
      <c r="C2633" t="str">
        <f t="shared" si="328"/>
        <v>Temple Terrace</v>
      </c>
      <c r="D2633" t="str">
        <f t="shared" si="329"/>
        <v>Y</v>
      </c>
      <c r="E2633" t="s">
        <v>1172</v>
      </c>
      <c r="F2633" t="str">
        <f t="shared" si="330"/>
        <v>College ID Standard Bonus</v>
      </c>
      <c r="G2633">
        <f t="shared" si="331"/>
        <v>0</v>
      </c>
      <c r="H2633" t="s">
        <v>1062</v>
      </c>
      <c r="I2633">
        <f t="shared" si="332"/>
        <v>0</v>
      </c>
      <c r="J2633" t="s">
        <v>1054</v>
      </c>
      <c r="K2633" s="5">
        <v>5</v>
      </c>
      <c r="L2633" t="str">
        <f>Table_DataFromNL[[#This Row],[PROFILECODE]]&amp;"-"&amp;Table_DataFromNL[[#This Row],[RULENAME]]</f>
        <v>CP526-College ID Standard Bonus</v>
      </c>
      <c r="M2633" t="e">
        <f t="shared" si="333"/>
        <v>#N/A</v>
      </c>
      <c r="N2633" t="e">
        <f t="shared" si="334"/>
        <v>#N/A</v>
      </c>
    </row>
    <row r="2634" spans="1:14" hidden="1" x14ac:dyDescent="0.45">
      <c r="A2634" t="str">
        <f t="shared" si="335"/>
        <v>CP526-Employee Donor</v>
      </c>
      <c r="B2634" t="s">
        <v>268</v>
      </c>
      <c r="C2634" t="str">
        <f t="shared" si="328"/>
        <v>Temple Terrace</v>
      </c>
      <c r="D2634" t="str">
        <f t="shared" si="329"/>
        <v>Y</v>
      </c>
      <c r="E2634" t="s">
        <v>1172</v>
      </c>
      <c r="F2634" t="str">
        <f t="shared" si="330"/>
        <v>Employee Donor</v>
      </c>
      <c r="G2634">
        <f t="shared" si="331"/>
        <v>0</v>
      </c>
      <c r="H2634" t="s">
        <v>1063</v>
      </c>
      <c r="I2634">
        <f t="shared" si="332"/>
        <v>0</v>
      </c>
      <c r="J2634" t="s">
        <v>1054</v>
      </c>
      <c r="K2634" s="5">
        <v>90</v>
      </c>
      <c r="L2634" t="str">
        <f>Table_DataFromNL[[#This Row],[PROFILECODE]]&amp;"-"&amp;Table_DataFromNL[[#This Row],[RULENAME]]</f>
        <v>CP526-Employee Donor</v>
      </c>
      <c r="M2634" t="e">
        <f t="shared" si="333"/>
        <v>#N/A</v>
      </c>
      <c r="N2634" t="e">
        <f t="shared" si="334"/>
        <v>#N/A</v>
      </c>
    </row>
    <row r="2635" spans="1:14" hidden="1" x14ac:dyDescent="0.45">
      <c r="A2635" t="str">
        <f t="shared" si="335"/>
        <v>CP526-Military ID</v>
      </c>
      <c r="B2635" t="s">
        <v>268</v>
      </c>
      <c r="C2635" t="str">
        <f t="shared" si="328"/>
        <v>Temple Terrace</v>
      </c>
      <c r="D2635" t="str">
        <f t="shared" si="329"/>
        <v>Y</v>
      </c>
      <c r="E2635" t="s">
        <v>1172</v>
      </c>
      <c r="F2635" t="str">
        <f t="shared" si="330"/>
        <v>Military ID</v>
      </c>
      <c r="G2635">
        <f t="shared" si="331"/>
        <v>0</v>
      </c>
      <c r="H2635" t="s">
        <v>1064</v>
      </c>
      <c r="I2635">
        <f t="shared" si="332"/>
        <v>0</v>
      </c>
      <c r="J2635" t="s">
        <v>1054</v>
      </c>
      <c r="K2635" s="5">
        <v>5</v>
      </c>
      <c r="L2635" t="str">
        <f>Table_DataFromNL[[#This Row],[PROFILECODE]]&amp;"-"&amp;Table_DataFromNL[[#This Row],[RULENAME]]</f>
        <v>CP526-Military ID</v>
      </c>
      <c r="M2635" t="e">
        <f t="shared" si="333"/>
        <v>#N/A</v>
      </c>
      <c r="N2635" t="e">
        <f t="shared" si="334"/>
        <v>#N/A</v>
      </c>
    </row>
    <row r="2636" spans="1:14" hidden="1" x14ac:dyDescent="0.45">
      <c r="A2636" t="str">
        <f t="shared" si="335"/>
        <v>CP526-NEW DONOR -1st</v>
      </c>
      <c r="B2636" t="s">
        <v>268</v>
      </c>
      <c r="C2636" t="str">
        <f t="shared" si="328"/>
        <v>Temple Terrace</v>
      </c>
      <c r="D2636" t="str">
        <f t="shared" si="329"/>
        <v>Y</v>
      </c>
      <c r="E2636" t="s">
        <v>1172</v>
      </c>
      <c r="F2636" t="str">
        <f t="shared" si="330"/>
        <v>NEW DONOR -1st</v>
      </c>
      <c r="G2636" t="str">
        <f t="shared" si="331"/>
        <v>Marketing</v>
      </c>
      <c r="H2636" t="s">
        <v>1065</v>
      </c>
      <c r="I2636">
        <f t="shared" si="332"/>
        <v>1</v>
      </c>
      <c r="J2636" t="s">
        <v>1054</v>
      </c>
      <c r="K2636" s="5">
        <v>100</v>
      </c>
      <c r="L2636" t="str">
        <f>Table_DataFromNL[[#This Row],[PROFILECODE]]&amp;"-"&amp;Table_DataFromNL[[#This Row],[RULENAME]]</f>
        <v>CP526-New Donor 1st Visit-Bonus</v>
      </c>
      <c r="M2636" t="str">
        <f t="shared" si="333"/>
        <v>CP526-NEW DONOR -1st</v>
      </c>
      <c r="N2636" t="e">
        <f t="shared" si="334"/>
        <v>#N/A</v>
      </c>
    </row>
    <row r="2637" spans="1:14" hidden="1" x14ac:dyDescent="0.45">
      <c r="A2637" t="str">
        <f t="shared" si="335"/>
        <v>CP526-NEW DONOR -2nd</v>
      </c>
      <c r="B2637" t="s">
        <v>268</v>
      </c>
      <c r="C2637" t="str">
        <f t="shared" si="328"/>
        <v>Temple Terrace</v>
      </c>
      <c r="D2637" t="str">
        <f t="shared" si="329"/>
        <v>Y</v>
      </c>
      <c r="E2637" t="s">
        <v>1172</v>
      </c>
      <c r="F2637" t="str">
        <f t="shared" si="330"/>
        <v>NEW DONOR -2nd</v>
      </c>
      <c r="G2637" t="str">
        <f t="shared" si="331"/>
        <v>Marketing</v>
      </c>
      <c r="H2637" t="s">
        <v>1066</v>
      </c>
      <c r="I2637">
        <f t="shared" si="332"/>
        <v>2</v>
      </c>
      <c r="J2637" t="s">
        <v>1054</v>
      </c>
      <c r="K2637" s="5">
        <v>100</v>
      </c>
      <c r="L2637" t="str">
        <f>Table_DataFromNL[[#This Row],[PROFILECODE]]&amp;"-"&amp;Table_DataFromNL[[#This Row],[RULENAME]]</f>
        <v>CP526-New Donor 2nd Visit-Bonus</v>
      </c>
      <c r="M2637" t="str">
        <f t="shared" si="333"/>
        <v>CP526-NEW DONOR -2nd</v>
      </c>
      <c r="N2637" t="e">
        <f t="shared" si="334"/>
        <v>#N/A</v>
      </c>
    </row>
    <row r="2638" spans="1:14" hidden="1" x14ac:dyDescent="0.45">
      <c r="A2638" t="str">
        <f t="shared" si="335"/>
        <v>CP526-NEW DONOR -3rd</v>
      </c>
      <c r="B2638" t="s">
        <v>268</v>
      </c>
      <c r="C2638" t="str">
        <f t="shared" si="328"/>
        <v>Temple Terrace</v>
      </c>
      <c r="D2638" t="str">
        <f t="shared" si="329"/>
        <v>Y</v>
      </c>
      <c r="E2638" t="s">
        <v>1172</v>
      </c>
      <c r="F2638" t="str">
        <f t="shared" si="330"/>
        <v>NEW DONOR -3rd</v>
      </c>
      <c r="G2638" t="str">
        <f t="shared" si="331"/>
        <v>Marketing</v>
      </c>
      <c r="H2638" t="s">
        <v>1067</v>
      </c>
      <c r="I2638">
        <f t="shared" si="332"/>
        <v>3</v>
      </c>
      <c r="J2638" t="s">
        <v>1054</v>
      </c>
      <c r="K2638" s="5">
        <v>100</v>
      </c>
      <c r="L2638" t="str">
        <f>Table_DataFromNL[[#This Row],[PROFILECODE]]&amp;"-"&amp;Table_DataFromNL[[#This Row],[RULENAME]]</f>
        <v>CP526-New Donor 3rd Visit-Bonus</v>
      </c>
      <c r="M2638" t="str">
        <f t="shared" si="333"/>
        <v>CP526-NEW DONOR -3rd</v>
      </c>
      <c r="N2638" t="e">
        <f t="shared" si="334"/>
        <v>#N/A</v>
      </c>
    </row>
    <row r="2639" spans="1:14" hidden="1" x14ac:dyDescent="0.45">
      <c r="A2639" t="str">
        <f t="shared" si="335"/>
        <v>CP526-NEW DONOR -4th</v>
      </c>
      <c r="B2639" t="s">
        <v>268</v>
      </c>
      <c r="C2639" t="str">
        <f t="shared" si="328"/>
        <v>Temple Terrace</v>
      </c>
      <c r="D2639" t="str">
        <f t="shared" si="329"/>
        <v>Y</v>
      </c>
      <c r="E2639" t="s">
        <v>1172</v>
      </c>
      <c r="F2639" t="str">
        <f t="shared" si="330"/>
        <v>NEW DONOR -4th</v>
      </c>
      <c r="G2639" t="str">
        <f t="shared" si="331"/>
        <v>Marketing</v>
      </c>
      <c r="H2639" t="s">
        <v>1068</v>
      </c>
      <c r="I2639">
        <f t="shared" si="332"/>
        <v>4</v>
      </c>
      <c r="J2639" t="s">
        <v>1054</v>
      </c>
      <c r="K2639" s="5">
        <v>100</v>
      </c>
      <c r="L2639" t="str">
        <f>Table_DataFromNL[[#This Row],[PROFILECODE]]&amp;"-"&amp;Table_DataFromNL[[#This Row],[RULENAME]]</f>
        <v>CP526-New Donor 4th Visit-Bonus</v>
      </c>
      <c r="M2639" t="str">
        <f t="shared" si="333"/>
        <v>CP526-NEW DONOR -4th</v>
      </c>
      <c r="N2639" t="e">
        <f t="shared" si="334"/>
        <v>#N/A</v>
      </c>
    </row>
    <row r="2640" spans="1:14" hidden="1" x14ac:dyDescent="0.45">
      <c r="A2640" t="str">
        <f t="shared" si="335"/>
        <v>CP526-NEW DONOR -5th</v>
      </c>
      <c r="B2640" t="s">
        <v>268</v>
      </c>
      <c r="C2640" t="str">
        <f t="shared" si="328"/>
        <v>Temple Terrace</v>
      </c>
      <c r="D2640" t="str">
        <f t="shared" si="329"/>
        <v>Y</v>
      </c>
      <c r="E2640" t="s">
        <v>1172</v>
      </c>
      <c r="F2640" t="str">
        <f t="shared" si="330"/>
        <v>NEW DONOR -5th</v>
      </c>
      <c r="G2640" t="str">
        <f t="shared" si="331"/>
        <v>Marketing</v>
      </c>
      <c r="H2640" t="s">
        <v>1069</v>
      </c>
      <c r="I2640">
        <f t="shared" si="332"/>
        <v>5</v>
      </c>
      <c r="J2640" t="s">
        <v>1054</v>
      </c>
      <c r="K2640" s="5">
        <v>100</v>
      </c>
      <c r="L2640" t="str">
        <f>Table_DataFromNL[[#This Row],[PROFILECODE]]&amp;"-"&amp;Table_DataFromNL[[#This Row],[RULENAME]]</f>
        <v>CP526-New Donor 5th Visit-Bonus</v>
      </c>
      <c r="M2640" t="str">
        <f t="shared" si="333"/>
        <v>CP526-NEW DONOR -5th</v>
      </c>
      <c r="N2640" t="e">
        <f t="shared" si="334"/>
        <v>#N/A</v>
      </c>
    </row>
    <row r="2641" spans="1:14" hidden="1" x14ac:dyDescent="0.45">
      <c r="A2641" t="str">
        <f t="shared" si="335"/>
        <v>CP526-NEW DONOR -6th</v>
      </c>
      <c r="B2641" t="s">
        <v>268</v>
      </c>
      <c r="C2641" t="str">
        <f t="shared" si="328"/>
        <v>Temple Terrace</v>
      </c>
      <c r="D2641" t="str">
        <f t="shared" si="329"/>
        <v>Y</v>
      </c>
      <c r="E2641" t="s">
        <v>1172</v>
      </c>
      <c r="F2641" t="str">
        <f t="shared" si="330"/>
        <v>NEW DONOR -6th</v>
      </c>
      <c r="G2641" t="str">
        <f t="shared" si="331"/>
        <v>Marketing</v>
      </c>
      <c r="H2641" t="s">
        <v>1070</v>
      </c>
      <c r="I2641">
        <f t="shared" si="332"/>
        <v>6</v>
      </c>
      <c r="J2641" t="s">
        <v>1054</v>
      </c>
      <c r="K2641" s="5">
        <v>50</v>
      </c>
      <c r="L2641" t="str">
        <f>Table_DataFromNL[[#This Row],[PROFILECODE]]&amp;"-"&amp;Table_DataFromNL[[#This Row],[RULENAME]]</f>
        <v>CP526-New Donor 6th Visit-Bonus</v>
      </c>
      <c r="M2641" t="str">
        <f t="shared" si="333"/>
        <v>CP526-NEW DONOR -6th</v>
      </c>
      <c r="N2641" t="e">
        <f t="shared" si="334"/>
        <v>#N/A</v>
      </c>
    </row>
    <row r="2642" spans="1:14" hidden="1" x14ac:dyDescent="0.45">
      <c r="A2642" t="str">
        <f t="shared" si="335"/>
        <v>CP526-NEW DONOR -7th</v>
      </c>
      <c r="B2642" t="s">
        <v>268</v>
      </c>
      <c r="C2642" t="str">
        <f t="shared" si="328"/>
        <v>Temple Terrace</v>
      </c>
      <c r="D2642" t="str">
        <f t="shared" si="329"/>
        <v>Y</v>
      </c>
      <c r="E2642" t="s">
        <v>1172</v>
      </c>
      <c r="F2642" t="str">
        <f t="shared" si="330"/>
        <v>NEW DONOR -7th</v>
      </c>
      <c r="G2642" t="str">
        <f t="shared" si="331"/>
        <v>Marketing</v>
      </c>
      <c r="H2642" t="s">
        <v>1071</v>
      </c>
      <c r="I2642">
        <f t="shared" si="332"/>
        <v>7</v>
      </c>
      <c r="J2642" t="s">
        <v>1054</v>
      </c>
      <c r="K2642" s="5">
        <v>50</v>
      </c>
      <c r="L2642" t="str">
        <f>Table_DataFromNL[[#This Row],[PROFILECODE]]&amp;"-"&amp;Table_DataFromNL[[#This Row],[RULENAME]]</f>
        <v>CP526-New Donor 7th Visit-Bonus</v>
      </c>
      <c r="M2642" t="str">
        <f t="shared" si="333"/>
        <v>CP526-NEW DONOR -7th</v>
      </c>
      <c r="N2642" t="e">
        <f t="shared" si="334"/>
        <v>#N/A</v>
      </c>
    </row>
    <row r="2643" spans="1:14" hidden="1" x14ac:dyDescent="0.45">
      <c r="A2643" t="str">
        <f t="shared" si="335"/>
        <v>CP526-NEW DONOR -8th</v>
      </c>
      <c r="B2643" t="s">
        <v>268</v>
      </c>
      <c r="C2643" t="str">
        <f t="shared" si="328"/>
        <v>Temple Terrace</v>
      </c>
      <c r="D2643" t="str">
        <f t="shared" si="329"/>
        <v>Y</v>
      </c>
      <c r="E2643" t="s">
        <v>1172</v>
      </c>
      <c r="F2643" t="str">
        <f t="shared" si="330"/>
        <v>NEW DONOR -8th</v>
      </c>
      <c r="G2643" t="str">
        <f t="shared" si="331"/>
        <v>Marketing</v>
      </c>
      <c r="H2643" t="s">
        <v>1072</v>
      </c>
      <c r="I2643">
        <f t="shared" si="332"/>
        <v>8</v>
      </c>
      <c r="J2643" t="s">
        <v>1054</v>
      </c>
      <c r="K2643" s="5">
        <v>50</v>
      </c>
      <c r="L2643" t="str">
        <f>Table_DataFromNL[[#This Row],[PROFILECODE]]&amp;"-"&amp;Table_DataFromNL[[#This Row],[RULENAME]]</f>
        <v>CP526-New Donor 8th Visit-Bonus</v>
      </c>
      <c r="M2643" t="str">
        <f t="shared" si="333"/>
        <v>CP526-NEW DONOR -8th</v>
      </c>
      <c r="N2643" t="e">
        <f t="shared" si="334"/>
        <v>#N/A</v>
      </c>
    </row>
    <row r="2644" spans="1:14" hidden="1" x14ac:dyDescent="0.45">
      <c r="A2644" t="str">
        <f t="shared" si="335"/>
        <v>CP526-P Anthrax 1st Donation</v>
      </c>
      <c r="B2644" t="s">
        <v>268</v>
      </c>
      <c r="C2644" t="str">
        <f t="shared" si="328"/>
        <v>Temple Terrace</v>
      </c>
      <c r="D2644" t="str">
        <f t="shared" si="329"/>
        <v>Y</v>
      </c>
      <c r="E2644" t="s">
        <v>1172</v>
      </c>
      <c r="F2644" t="str">
        <f t="shared" si="330"/>
        <v>P Anthrax 1st Donation</v>
      </c>
      <c r="G2644">
        <f t="shared" si="331"/>
        <v>0</v>
      </c>
      <c r="H2644" t="s">
        <v>990</v>
      </c>
      <c r="I2644">
        <f t="shared" si="332"/>
        <v>0</v>
      </c>
      <c r="J2644" t="s">
        <v>1054</v>
      </c>
      <c r="K2644" s="5">
        <v>50</v>
      </c>
      <c r="L2644" t="str">
        <f>Table_DataFromNL[[#This Row],[PROFILECODE]]&amp;"-"&amp;Table_DataFromNL[[#This Row],[RULENAME]]</f>
        <v>CP526-P Anthrax 1st Donation</v>
      </c>
      <c r="M2644" t="str">
        <f t="shared" si="333"/>
        <v>CP526-P Anthrax 1st Donation</v>
      </c>
      <c r="N2644" t="str">
        <f t="shared" si="334"/>
        <v>CP526-P Anthrax 1st Donation</v>
      </c>
    </row>
    <row r="2645" spans="1:14" hidden="1" x14ac:dyDescent="0.45">
      <c r="A2645" t="str">
        <f t="shared" si="335"/>
        <v>CP526-P Anthrax 2nd Donation</v>
      </c>
      <c r="B2645" t="s">
        <v>268</v>
      </c>
      <c r="C2645" t="str">
        <f t="shared" si="328"/>
        <v>Temple Terrace</v>
      </c>
      <c r="D2645" t="str">
        <f t="shared" si="329"/>
        <v>Y</v>
      </c>
      <c r="E2645" t="s">
        <v>1172</v>
      </c>
      <c r="F2645" t="str">
        <f t="shared" si="330"/>
        <v>P Anthrax 2nd Donation</v>
      </c>
      <c r="G2645" t="str">
        <f t="shared" si="331"/>
        <v>Specialty</v>
      </c>
      <c r="H2645" t="s">
        <v>991</v>
      </c>
      <c r="I2645">
        <f t="shared" si="332"/>
        <v>0</v>
      </c>
      <c r="J2645" t="s">
        <v>1054</v>
      </c>
      <c r="K2645" s="5">
        <v>50</v>
      </c>
      <c r="L2645" t="str">
        <f>Table_DataFromNL[[#This Row],[PROFILECODE]]&amp;"-"&amp;Table_DataFromNL[[#This Row],[RULENAME]]</f>
        <v>CP526-P Anthrax 2nd Donation</v>
      </c>
      <c r="M2645" t="str">
        <f t="shared" si="333"/>
        <v>CP526-P Anthrax 2nd Donation</v>
      </c>
      <c r="N2645" t="str">
        <f t="shared" si="334"/>
        <v>CP526-P Anthrax 2nd Donation</v>
      </c>
    </row>
    <row r="2646" spans="1:14" hidden="1" x14ac:dyDescent="0.45">
      <c r="A2646" t="str">
        <f t="shared" si="335"/>
        <v>CP526-P Anthrax 3rd Donation</v>
      </c>
      <c r="B2646" t="s">
        <v>268</v>
      </c>
      <c r="C2646" t="str">
        <f t="shared" si="328"/>
        <v>Temple Terrace</v>
      </c>
      <c r="D2646" t="str">
        <f t="shared" si="329"/>
        <v>Y</v>
      </c>
      <c r="E2646" t="s">
        <v>1172</v>
      </c>
      <c r="F2646" t="str">
        <f t="shared" si="330"/>
        <v>P Anthrax 3rd Donation</v>
      </c>
      <c r="G2646" t="str">
        <f t="shared" si="331"/>
        <v>Specialty</v>
      </c>
      <c r="H2646" t="s">
        <v>992</v>
      </c>
      <c r="I2646">
        <f t="shared" si="332"/>
        <v>0</v>
      </c>
      <c r="J2646" t="s">
        <v>1054</v>
      </c>
      <c r="K2646" s="5">
        <v>50</v>
      </c>
      <c r="L2646" t="str">
        <f>Table_DataFromNL[[#This Row],[PROFILECODE]]&amp;"-"&amp;Table_DataFromNL[[#This Row],[RULENAME]]</f>
        <v>CP526-P Anthrax 3rd Donation</v>
      </c>
      <c r="M2646" t="str">
        <f t="shared" si="333"/>
        <v>CP526-P Anthrax 3rd Donation</v>
      </c>
      <c r="N2646" t="str">
        <f t="shared" si="334"/>
        <v>CP526-P Anthrax 3rd Donation</v>
      </c>
    </row>
    <row r="2647" spans="1:14" hidden="1" x14ac:dyDescent="0.45">
      <c r="A2647" t="str">
        <f t="shared" si="335"/>
        <v>CP526-P Anthrax 4th Donation</v>
      </c>
      <c r="B2647" t="s">
        <v>268</v>
      </c>
      <c r="C2647" t="str">
        <f t="shared" si="328"/>
        <v>Temple Terrace</v>
      </c>
      <c r="D2647" t="str">
        <f t="shared" si="329"/>
        <v>Y</v>
      </c>
      <c r="E2647" t="s">
        <v>1172</v>
      </c>
      <c r="F2647" t="str">
        <f t="shared" si="330"/>
        <v>P Anthrax 4th Donation</v>
      </c>
      <c r="G2647" t="str">
        <f t="shared" si="331"/>
        <v>Specialty</v>
      </c>
      <c r="H2647" t="s">
        <v>993</v>
      </c>
      <c r="I2647">
        <f t="shared" si="332"/>
        <v>0</v>
      </c>
      <c r="J2647" t="s">
        <v>1054</v>
      </c>
      <c r="K2647" s="5">
        <v>50</v>
      </c>
      <c r="L2647" t="str">
        <f>Table_DataFromNL[[#This Row],[PROFILECODE]]&amp;"-"&amp;Table_DataFromNL[[#This Row],[RULENAME]]</f>
        <v>CP526-P Anthrax 4th Donation</v>
      </c>
      <c r="M2647" t="str">
        <f t="shared" si="333"/>
        <v>CP526-P Anthrax 4th Donation</v>
      </c>
      <c r="N2647" t="str">
        <f t="shared" si="334"/>
        <v>CP526-P Anthrax 4th Donation</v>
      </c>
    </row>
    <row r="2648" spans="1:14" hidden="1" x14ac:dyDescent="0.45">
      <c r="A2648" t="str">
        <f t="shared" si="335"/>
        <v>CP526-P Anthrax 5th Donation</v>
      </c>
      <c r="B2648" t="s">
        <v>268</v>
      </c>
      <c r="C2648" t="str">
        <f t="shared" si="328"/>
        <v>Temple Terrace</v>
      </c>
      <c r="D2648" t="str">
        <f t="shared" si="329"/>
        <v>Y</v>
      </c>
      <c r="E2648" t="s">
        <v>1172</v>
      </c>
      <c r="F2648" t="str">
        <f t="shared" si="330"/>
        <v>P Anthrax 5th Donation</v>
      </c>
      <c r="G2648" t="str">
        <f t="shared" si="331"/>
        <v>Specialty</v>
      </c>
      <c r="H2648" t="s">
        <v>994</v>
      </c>
      <c r="I2648">
        <f t="shared" si="332"/>
        <v>0</v>
      </c>
      <c r="J2648" t="s">
        <v>1054</v>
      </c>
      <c r="K2648" s="5">
        <v>50</v>
      </c>
      <c r="L2648" t="str">
        <f>Table_DataFromNL[[#This Row],[PROFILECODE]]&amp;"-"&amp;Table_DataFromNL[[#This Row],[RULENAME]]</f>
        <v>CP526-P Anthrax 5th Donation</v>
      </c>
      <c r="M2648" t="str">
        <f t="shared" si="333"/>
        <v>CP526-P Anthrax 5th Donation</v>
      </c>
      <c r="N2648" t="str">
        <f t="shared" si="334"/>
        <v>CP526-P Anthrax 5th Donation</v>
      </c>
    </row>
    <row r="2649" spans="1:14" hidden="1" x14ac:dyDescent="0.45">
      <c r="A2649" t="str">
        <f t="shared" si="335"/>
        <v>CP526-P Anthrax 6th Donation</v>
      </c>
      <c r="B2649" t="s">
        <v>268</v>
      </c>
      <c r="C2649" t="str">
        <f t="shared" si="328"/>
        <v>Temple Terrace</v>
      </c>
      <c r="D2649" t="str">
        <f t="shared" si="329"/>
        <v>Y</v>
      </c>
      <c r="E2649" t="s">
        <v>1172</v>
      </c>
      <c r="F2649" t="str">
        <f t="shared" si="330"/>
        <v>P Anthrax 6th Donation</v>
      </c>
      <c r="G2649" t="str">
        <f t="shared" si="331"/>
        <v>Specialty</v>
      </c>
      <c r="H2649" t="s">
        <v>995</v>
      </c>
      <c r="I2649">
        <f t="shared" si="332"/>
        <v>0</v>
      </c>
      <c r="J2649" t="s">
        <v>1054</v>
      </c>
      <c r="K2649" s="5">
        <v>50</v>
      </c>
      <c r="L2649" t="str">
        <f>Table_DataFromNL[[#This Row],[PROFILECODE]]&amp;"-"&amp;Table_DataFromNL[[#This Row],[RULENAME]]</f>
        <v>CP526-P Anthrax 6th Donation</v>
      </c>
      <c r="M2649" t="str">
        <f t="shared" si="333"/>
        <v>CP526-P Anthrax 6th Donation</v>
      </c>
      <c r="N2649" t="str">
        <f t="shared" si="334"/>
        <v>CP526-P Anthrax 6th Donation</v>
      </c>
    </row>
    <row r="2650" spans="1:14" hidden="1" x14ac:dyDescent="0.45">
      <c r="A2650" t="str">
        <f t="shared" si="335"/>
        <v>CP526-P Anthrax 7th Donation</v>
      </c>
      <c r="B2650" t="s">
        <v>268</v>
      </c>
      <c r="C2650" t="str">
        <f t="shared" si="328"/>
        <v>Temple Terrace</v>
      </c>
      <c r="D2650" t="str">
        <f t="shared" si="329"/>
        <v>Y</v>
      </c>
      <c r="E2650" t="s">
        <v>1172</v>
      </c>
      <c r="F2650" t="str">
        <f t="shared" si="330"/>
        <v>P Anthrax 7th Donation</v>
      </c>
      <c r="G2650" t="str">
        <f t="shared" si="331"/>
        <v>Specialty</v>
      </c>
      <c r="H2650" t="s">
        <v>996</v>
      </c>
      <c r="I2650">
        <f t="shared" si="332"/>
        <v>0</v>
      </c>
      <c r="J2650" t="s">
        <v>1054</v>
      </c>
      <c r="K2650" s="5">
        <v>50</v>
      </c>
      <c r="L2650" t="str">
        <f>Table_DataFromNL[[#This Row],[PROFILECODE]]&amp;"-"&amp;Table_DataFromNL[[#This Row],[RULENAME]]</f>
        <v>CP526-P Anthrax 7th Donation</v>
      </c>
      <c r="M2650" t="str">
        <f t="shared" si="333"/>
        <v>CP526-P Anthrax 7th Donation</v>
      </c>
      <c r="N2650" t="str">
        <f t="shared" si="334"/>
        <v>CP526-P Anthrax 7th Donation</v>
      </c>
    </row>
    <row r="2651" spans="1:14" hidden="1" x14ac:dyDescent="0.45">
      <c r="A2651" t="str">
        <f t="shared" si="335"/>
        <v>CP526-P Anthrax 8th Donation</v>
      </c>
      <c r="B2651" t="s">
        <v>268</v>
      </c>
      <c r="C2651" t="str">
        <f t="shared" si="328"/>
        <v>Temple Terrace</v>
      </c>
      <c r="D2651" t="str">
        <f t="shared" si="329"/>
        <v>Y</v>
      </c>
      <c r="E2651" t="s">
        <v>1172</v>
      </c>
      <c r="F2651" t="str">
        <f t="shared" si="330"/>
        <v>P Anthrax 8th Donation</v>
      </c>
      <c r="G2651" t="str">
        <f t="shared" si="331"/>
        <v>Specialty</v>
      </c>
      <c r="H2651" t="s">
        <v>997</v>
      </c>
      <c r="I2651">
        <f t="shared" si="332"/>
        <v>0</v>
      </c>
      <c r="J2651" t="s">
        <v>1054</v>
      </c>
      <c r="K2651" s="5">
        <v>50</v>
      </c>
      <c r="L2651" t="str">
        <f>Table_DataFromNL[[#This Row],[PROFILECODE]]&amp;"-"&amp;Table_DataFromNL[[#This Row],[RULENAME]]</f>
        <v>CP526-P Anthrax 8th Donation</v>
      </c>
      <c r="M2651" t="str">
        <f t="shared" si="333"/>
        <v>CP526-P Anthrax 8th Donation</v>
      </c>
      <c r="N2651" t="str">
        <f t="shared" si="334"/>
        <v>CP526-P Anthrax 8th Donation</v>
      </c>
    </row>
    <row r="2652" spans="1:14" hidden="1" x14ac:dyDescent="0.45">
      <c r="A2652" t="str">
        <f t="shared" si="335"/>
        <v>CP526-Vaccinia - 1st Donation</v>
      </c>
      <c r="B2652" t="s">
        <v>268</v>
      </c>
      <c r="C2652" t="str">
        <f t="shared" si="328"/>
        <v>Temple Terrace</v>
      </c>
      <c r="D2652" t="str">
        <f t="shared" si="329"/>
        <v>Y</v>
      </c>
      <c r="E2652" t="s">
        <v>1172</v>
      </c>
      <c r="F2652" t="str">
        <f t="shared" si="330"/>
        <v>Vaccinia - 1st Donation</v>
      </c>
      <c r="G2652" t="str">
        <f t="shared" si="331"/>
        <v>Specialty</v>
      </c>
      <c r="H2652" t="s">
        <v>957</v>
      </c>
      <c r="I2652">
        <f t="shared" si="332"/>
        <v>0</v>
      </c>
      <c r="J2652" t="s">
        <v>1054</v>
      </c>
      <c r="K2652" s="5">
        <v>150</v>
      </c>
      <c r="L2652" t="str">
        <f>Table_DataFromNL[[#This Row],[PROFILECODE]]&amp;"-"&amp;Table_DataFromNL[[#This Row],[RULENAME]]</f>
        <v>CP526-Vaccinia - 1st Donation</v>
      </c>
      <c r="M2652" t="str">
        <f t="shared" si="333"/>
        <v>CP526-Vaccinia - 1st Donation</v>
      </c>
      <c r="N2652" t="str">
        <f t="shared" si="334"/>
        <v>CP526-Vaccinia - 1st Donation</v>
      </c>
    </row>
    <row r="2653" spans="1:14" hidden="1" x14ac:dyDescent="0.45">
      <c r="A2653" t="str">
        <f t="shared" si="335"/>
        <v>CP526-Vaccinia - 2nd Donation</v>
      </c>
      <c r="B2653" t="s">
        <v>268</v>
      </c>
      <c r="C2653" t="str">
        <f t="shared" si="328"/>
        <v>Temple Terrace</v>
      </c>
      <c r="D2653" t="str">
        <f t="shared" si="329"/>
        <v>Y</v>
      </c>
      <c r="E2653" t="s">
        <v>1172</v>
      </c>
      <c r="F2653" t="str">
        <f t="shared" si="330"/>
        <v>Vaccinia - 2nd Donation</v>
      </c>
      <c r="G2653" t="str">
        <f t="shared" si="331"/>
        <v>Specialty</v>
      </c>
      <c r="H2653" t="s">
        <v>958</v>
      </c>
      <c r="I2653">
        <f t="shared" si="332"/>
        <v>0</v>
      </c>
      <c r="J2653" t="s">
        <v>1054</v>
      </c>
      <c r="K2653" s="5">
        <v>250</v>
      </c>
      <c r="L2653" t="str">
        <f>Table_DataFromNL[[#This Row],[PROFILECODE]]&amp;"-"&amp;Table_DataFromNL[[#This Row],[RULENAME]]</f>
        <v>CP526-Vaccinia - 2nd Donation</v>
      </c>
      <c r="M2653" t="str">
        <f t="shared" si="333"/>
        <v>CP526-Vaccinia - 2nd Donation</v>
      </c>
      <c r="N2653" t="str">
        <f t="shared" si="334"/>
        <v>CP526-Vaccinia - 2nd Donation</v>
      </c>
    </row>
    <row r="2654" spans="1:14" hidden="1" x14ac:dyDescent="0.45">
      <c r="A2654" t="str">
        <f t="shared" si="335"/>
        <v>CP526-Vaccinia - 3rd Donation</v>
      </c>
      <c r="B2654" t="s">
        <v>268</v>
      </c>
      <c r="C2654" t="str">
        <f t="shared" si="328"/>
        <v>Temple Terrace</v>
      </c>
      <c r="D2654" t="str">
        <f t="shared" si="329"/>
        <v>Y</v>
      </c>
      <c r="E2654" t="s">
        <v>1172</v>
      </c>
      <c r="F2654" t="str">
        <f t="shared" si="330"/>
        <v>Vaccinia - 3rd Donation</v>
      </c>
      <c r="G2654" t="str">
        <f t="shared" si="331"/>
        <v>Specialty</v>
      </c>
      <c r="H2654" t="s">
        <v>959</v>
      </c>
      <c r="I2654">
        <f t="shared" si="332"/>
        <v>0</v>
      </c>
      <c r="J2654" t="s">
        <v>1054</v>
      </c>
      <c r="K2654" s="5">
        <v>300</v>
      </c>
      <c r="L2654" t="str">
        <f>Table_DataFromNL[[#This Row],[PROFILECODE]]&amp;"-"&amp;Table_DataFromNL[[#This Row],[RULENAME]]</f>
        <v>CP526-Vaccinia - 3rd Donation</v>
      </c>
      <c r="M2654" t="str">
        <f t="shared" si="333"/>
        <v>CP526-Vaccinia - 3rd Donation</v>
      </c>
      <c r="N2654" t="str">
        <f t="shared" si="334"/>
        <v>CP526-Vaccinia - 3rd Donation</v>
      </c>
    </row>
    <row r="2655" spans="1:14" hidden="1" x14ac:dyDescent="0.45">
      <c r="A2655" t="str">
        <f t="shared" si="335"/>
        <v>CP526-Vaccinia - 4th Donation</v>
      </c>
      <c r="B2655" t="s">
        <v>268</v>
      </c>
      <c r="C2655" t="str">
        <f t="shared" si="328"/>
        <v>Temple Terrace</v>
      </c>
      <c r="D2655" t="str">
        <f t="shared" si="329"/>
        <v>Y</v>
      </c>
      <c r="E2655" t="s">
        <v>1172</v>
      </c>
      <c r="F2655" t="str">
        <f t="shared" si="330"/>
        <v>Vaccinia - 4th Donation</v>
      </c>
      <c r="G2655" t="str">
        <f t="shared" si="331"/>
        <v>Specialty</v>
      </c>
      <c r="H2655" t="s">
        <v>960</v>
      </c>
      <c r="I2655">
        <f t="shared" si="332"/>
        <v>0</v>
      </c>
      <c r="J2655" t="s">
        <v>1054</v>
      </c>
      <c r="K2655" s="5">
        <v>300</v>
      </c>
      <c r="L2655" t="str">
        <f>Table_DataFromNL[[#This Row],[PROFILECODE]]&amp;"-"&amp;Table_DataFromNL[[#This Row],[RULENAME]]</f>
        <v>CP526-Vaccinia - 4th Donation</v>
      </c>
      <c r="M2655" t="str">
        <f t="shared" si="333"/>
        <v>CP526-Vaccinia - 4th Donation</v>
      </c>
      <c r="N2655" t="str">
        <f t="shared" si="334"/>
        <v>CP526-Vaccinia - 4th Donation</v>
      </c>
    </row>
    <row r="2656" spans="1:14" hidden="1" x14ac:dyDescent="0.45">
      <c r="A2656" t="str">
        <f t="shared" si="335"/>
        <v>CP526-1A_LAND_PAGE_55USD</v>
      </c>
      <c r="B2656" t="s">
        <v>268</v>
      </c>
      <c r="C2656" t="str">
        <f t="shared" si="328"/>
        <v>Temple Terrace</v>
      </c>
      <c r="D2656" t="str">
        <f t="shared" si="329"/>
        <v>Y</v>
      </c>
      <c r="E2656" t="s">
        <v>1172</v>
      </c>
      <c r="F2656" t="str">
        <f t="shared" si="330"/>
        <v>1A_LAND_PAGE_55USD</v>
      </c>
      <c r="G2656">
        <f t="shared" si="331"/>
        <v>0</v>
      </c>
      <c r="H2656" t="s">
        <v>1131</v>
      </c>
      <c r="I2656">
        <f t="shared" si="332"/>
        <v>0</v>
      </c>
      <c r="J2656" t="s">
        <v>1074</v>
      </c>
      <c r="K2656" s="5">
        <v>55</v>
      </c>
      <c r="L2656" t="str">
        <f>Table_DataFromNL[[#This Row],[PROFILECODE]]&amp;"-"&amp;Table_DataFromNL[[#This Row],[RULENAME]]</f>
        <v>CP526-1A_LAND_PAGE_55USD</v>
      </c>
      <c r="M2656" t="e">
        <f t="shared" si="333"/>
        <v>#N/A</v>
      </c>
      <c r="N2656" t="e">
        <f t="shared" si="334"/>
        <v>#N/A</v>
      </c>
    </row>
    <row r="2657" spans="1:14" hidden="1" x14ac:dyDescent="0.45">
      <c r="A2657" t="str">
        <f t="shared" si="335"/>
        <v>CP526-1B_KEDLeague_Promo_5USD</v>
      </c>
      <c r="B2657" t="s">
        <v>268</v>
      </c>
      <c r="C2657" t="str">
        <f t="shared" si="328"/>
        <v>Temple Terrace</v>
      </c>
      <c r="D2657" t="str">
        <f t="shared" si="329"/>
        <v>Y</v>
      </c>
      <c r="E2657" t="s">
        <v>1172</v>
      </c>
      <c r="F2657" t="str">
        <f t="shared" si="330"/>
        <v>1B_KEDLeague_Promo_5USD</v>
      </c>
      <c r="G2657">
        <f t="shared" si="331"/>
        <v>0</v>
      </c>
      <c r="H2657" t="s">
        <v>1073</v>
      </c>
      <c r="I2657">
        <f t="shared" si="332"/>
        <v>0</v>
      </c>
      <c r="J2657" t="s">
        <v>1074</v>
      </c>
      <c r="K2657" s="5">
        <v>5</v>
      </c>
      <c r="L2657" t="str">
        <f>Table_DataFromNL[[#This Row],[PROFILECODE]]&amp;"-"&amp;Table_DataFromNL[[#This Row],[RULENAME]]</f>
        <v>CP526-1B_KEDLeague_Promo_5USD</v>
      </c>
      <c r="M2657" t="e">
        <f t="shared" si="333"/>
        <v>#N/A</v>
      </c>
      <c r="N2657" t="e">
        <f t="shared" si="334"/>
        <v>#N/A</v>
      </c>
    </row>
    <row r="2658" spans="1:14" hidden="1" x14ac:dyDescent="0.45">
      <c r="A2658" t="str">
        <f t="shared" si="335"/>
        <v>CP526-Anthrax Booster Immunization</v>
      </c>
      <c r="B2658" t="s">
        <v>268</v>
      </c>
      <c r="C2658" t="str">
        <f t="shared" si="328"/>
        <v>Temple Terrace</v>
      </c>
      <c r="D2658" t="str">
        <f t="shared" si="329"/>
        <v>Y</v>
      </c>
      <c r="E2658" t="s">
        <v>1172</v>
      </c>
      <c r="F2658" t="str">
        <f t="shared" si="330"/>
        <v>Anthrax Booster Immunization</v>
      </c>
      <c r="G2658" t="str">
        <f t="shared" si="331"/>
        <v>Specialty</v>
      </c>
      <c r="H2658" t="s">
        <v>985</v>
      </c>
      <c r="I2658">
        <f t="shared" si="332"/>
        <v>0</v>
      </c>
      <c r="J2658" t="s">
        <v>1074</v>
      </c>
      <c r="K2658" s="5">
        <v>200</v>
      </c>
      <c r="L2658" t="str">
        <f>Table_DataFromNL[[#This Row],[PROFILECODE]]&amp;"-"&amp;Table_DataFromNL[[#This Row],[RULENAME]]</f>
        <v>CP526-Anthrax Booster Immunization</v>
      </c>
      <c r="M2658" t="str">
        <f t="shared" si="333"/>
        <v>CP526-Anthrax Booster Immunization</v>
      </c>
      <c r="N2658" t="str">
        <f t="shared" si="334"/>
        <v>CP526-Anthrax Booster Immunization</v>
      </c>
    </row>
    <row r="2659" spans="1:14" hidden="1" x14ac:dyDescent="0.45">
      <c r="A2659" t="str">
        <f t="shared" si="335"/>
        <v>CP526-Anthrax P1 (1 Month Priming) Imm</v>
      </c>
      <c r="B2659" t="s">
        <v>268</v>
      </c>
      <c r="C2659" t="str">
        <f t="shared" si="328"/>
        <v>Temple Terrace</v>
      </c>
      <c r="D2659" t="str">
        <f t="shared" si="329"/>
        <v>Y</v>
      </c>
      <c r="E2659" t="s">
        <v>1172</v>
      </c>
      <c r="F2659" t="str">
        <f t="shared" si="330"/>
        <v>Anthrax P1 (1 Month Priming) Imm</v>
      </c>
      <c r="G2659" t="str">
        <f t="shared" si="331"/>
        <v>Specialty</v>
      </c>
      <c r="H2659" t="s">
        <v>986</v>
      </c>
      <c r="I2659">
        <f t="shared" si="332"/>
        <v>0</v>
      </c>
      <c r="J2659" t="s">
        <v>1074</v>
      </c>
      <c r="K2659" s="5">
        <v>75</v>
      </c>
      <c r="L2659" t="str">
        <f>Table_DataFromNL[[#This Row],[PROFILECODE]]&amp;"-"&amp;Table_DataFromNL[[#This Row],[RULENAME]]</f>
        <v>CP526-Anthrax P1 (1 Month Priming) Imm</v>
      </c>
      <c r="M2659" t="str">
        <f t="shared" si="333"/>
        <v>CP526-Anthrax P1 (1 Month Priming) Imm</v>
      </c>
      <c r="N2659" t="str">
        <f t="shared" si="334"/>
        <v>CP526-Anthrax P1 (1 Month Priming) Imm</v>
      </c>
    </row>
    <row r="2660" spans="1:14" hidden="1" x14ac:dyDescent="0.45">
      <c r="A2660" t="str">
        <f t="shared" si="335"/>
        <v>CP526-Anthrax P6 (6 Month Priming) Imm</v>
      </c>
      <c r="B2660" t="s">
        <v>268</v>
      </c>
      <c r="C2660" t="str">
        <f t="shared" si="328"/>
        <v>Temple Terrace</v>
      </c>
      <c r="D2660" t="str">
        <f t="shared" si="329"/>
        <v>Y</v>
      </c>
      <c r="E2660" t="s">
        <v>1172</v>
      </c>
      <c r="F2660" t="str">
        <f t="shared" si="330"/>
        <v>Anthrax P6 (6 Month Priming) Imm</v>
      </c>
      <c r="G2660" t="str">
        <f t="shared" si="331"/>
        <v>Specialty</v>
      </c>
      <c r="H2660" t="s">
        <v>987</v>
      </c>
      <c r="I2660">
        <f t="shared" si="332"/>
        <v>0</v>
      </c>
      <c r="J2660" t="s">
        <v>1074</v>
      </c>
      <c r="K2660" s="5">
        <v>125</v>
      </c>
      <c r="L2660" t="str">
        <f>Table_DataFromNL[[#This Row],[PROFILECODE]]&amp;"-"&amp;Table_DataFromNL[[#This Row],[RULENAME]]</f>
        <v>CP526-Anthrax P6 (6 Month Priming) Imm</v>
      </c>
      <c r="M2660" t="str">
        <f t="shared" si="333"/>
        <v>CP526-Anthrax P6 (6 Month Priming) Imm</v>
      </c>
      <c r="N2660" t="str">
        <f t="shared" si="334"/>
        <v>CP526-Anthrax P6 (6 Month Priming) Imm</v>
      </c>
    </row>
    <row r="2661" spans="1:14" hidden="1" x14ac:dyDescent="0.45">
      <c r="A2661" t="str">
        <f t="shared" si="335"/>
        <v>CP526-Anthrax PO (Day 0 Priming) Immun</v>
      </c>
      <c r="B2661" t="s">
        <v>268</v>
      </c>
      <c r="C2661" t="str">
        <f t="shared" si="328"/>
        <v>Temple Terrace</v>
      </c>
      <c r="D2661" t="str">
        <f t="shared" si="329"/>
        <v>Y</v>
      </c>
      <c r="E2661" t="s">
        <v>1172</v>
      </c>
      <c r="F2661" t="str">
        <f t="shared" si="330"/>
        <v>Anthrax PO (Day 0 Priming) Immun</v>
      </c>
      <c r="G2661" t="str">
        <f t="shared" si="331"/>
        <v>Specialty</v>
      </c>
      <c r="H2661" t="s">
        <v>988</v>
      </c>
      <c r="I2661">
        <f t="shared" si="332"/>
        <v>0</v>
      </c>
      <c r="J2661" t="s">
        <v>1074</v>
      </c>
      <c r="K2661" s="5">
        <v>25</v>
      </c>
      <c r="L2661" t="str">
        <f>Table_DataFromNL[[#This Row],[PROFILECODE]]&amp;"-"&amp;Table_DataFromNL[[#This Row],[RULENAME]]</f>
        <v>CP526-Anthrax PO (Day 0 Priming) Immun</v>
      </c>
      <c r="M2661" t="str">
        <f t="shared" si="333"/>
        <v>CP526-Anthrax PO (Day 0 Priming) Immun</v>
      </c>
      <c r="N2661" t="str">
        <f t="shared" si="334"/>
        <v>CP526-Anthrax PO (Day 0 Priming) Immun</v>
      </c>
    </row>
    <row r="2662" spans="1:14" hidden="1" x14ac:dyDescent="0.45">
      <c r="A2662" t="str">
        <f t="shared" si="335"/>
        <v>CP526-Anthrax Referral</v>
      </c>
      <c r="B2662" t="s">
        <v>268</v>
      </c>
      <c r="C2662" t="str">
        <f t="shared" si="328"/>
        <v>Temple Terrace</v>
      </c>
      <c r="D2662" t="str">
        <f t="shared" si="329"/>
        <v>Y</v>
      </c>
      <c r="E2662" t="s">
        <v>1172</v>
      </c>
      <c r="F2662" t="str">
        <f t="shared" si="330"/>
        <v>Anthrax Referral</v>
      </c>
      <c r="G2662" t="str">
        <f t="shared" si="331"/>
        <v>Specialty</v>
      </c>
      <c r="H2662" t="s">
        <v>989</v>
      </c>
      <c r="I2662">
        <f t="shared" si="332"/>
        <v>0</v>
      </c>
      <c r="J2662" t="s">
        <v>1074</v>
      </c>
      <c r="K2662" s="5">
        <v>100</v>
      </c>
      <c r="L2662" t="str">
        <f>Table_DataFromNL[[#This Row],[PROFILECODE]]&amp;"-"&amp;Table_DataFromNL[[#This Row],[RULENAME]]</f>
        <v>CP526-Anthrax Referral</v>
      </c>
      <c r="M2662" t="str">
        <f t="shared" si="333"/>
        <v>CP526-Anthrax Referral</v>
      </c>
      <c r="N2662" t="str">
        <f t="shared" si="334"/>
        <v>CP526-Anthrax Referral</v>
      </c>
    </row>
    <row r="2663" spans="1:14" hidden="1" x14ac:dyDescent="0.45">
      <c r="A2663" t="str">
        <f t="shared" si="335"/>
        <v>CP526-CALL_10</v>
      </c>
      <c r="B2663" t="s">
        <v>268</v>
      </c>
      <c r="C2663" t="str">
        <f t="shared" si="328"/>
        <v>Temple Terrace</v>
      </c>
      <c r="D2663" t="str">
        <f t="shared" si="329"/>
        <v>Y</v>
      </c>
      <c r="E2663" t="s">
        <v>1172</v>
      </c>
      <c r="F2663" t="str">
        <f t="shared" si="330"/>
        <v>CALL_10</v>
      </c>
      <c r="G2663">
        <f t="shared" si="331"/>
        <v>0</v>
      </c>
      <c r="H2663" t="s">
        <v>1075</v>
      </c>
      <c r="I2663">
        <f t="shared" si="332"/>
        <v>0</v>
      </c>
      <c r="J2663" t="s">
        <v>1074</v>
      </c>
      <c r="K2663" s="5">
        <v>10</v>
      </c>
      <c r="L2663" t="str">
        <f>Table_DataFromNL[[#This Row],[PROFILECODE]]&amp;"-"&amp;Table_DataFromNL[[#This Row],[RULENAME]]</f>
        <v>CP526-CALL_10</v>
      </c>
      <c r="M2663" t="e">
        <f t="shared" si="333"/>
        <v>#N/A</v>
      </c>
      <c r="N2663" t="e">
        <f t="shared" si="334"/>
        <v>#N/A</v>
      </c>
    </row>
    <row r="2664" spans="1:14" hidden="1" x14ac:dyDescent="0.45">
      <c r="A2664" t="str">
        <f t="shared" si="335"/>
        <v>CP526-CALL_15</v>
      </c>
      <c r="B2664" t="s">
        <v>268</v>
      </c>
      <c r="C2664" t="str">
        <f t="shared" si="328"/>
        <v>Temple Terrace</v>
      </c>
      <c r="D2664" t="str">
        <f t="shared" si="329"/>
        <v>Y</v>
      </c>
      <c r="E2664" t="s">
        <v>1172</v>
      </c>
      <c r="F2664" t="str">
        <f t="shared" si="330"/>
        <v>CALL_15</v>
      </c>
      <c r="G2664">
        <f t="shared" si="331"/>
        <v>0</v>
      </c>
      <c r="H2664" t="s">
        <v>1076</v>
      </c>
      <c r="I2664">
        <f t="shared" si="332"/>
        <v>0</v>
      </c>
      <c r="J2664" t="s">
        <v>1074</v>
      </c>
      <c r="K2664" s="5">
        <v>15</v>
      </c>
      <c r="L2664" t="str">
        <f>Table_DataFromNL[[#This Row],[PROFILECODE]]&amp;"-"&amp;Table_DataFromNL[[#This Row],[RULENAME]]</f>
        <v>CP526-CALL_15</v>
      </c>
      <c r="M2664" t="e">
        <f t="shared" si="333"/>
        <v>#N/A</v>
      </c>
      <c r="N2664" t="e">
        <f t="shared" si="334"/>
        <v>#N/A</v>
      </c>
    </row>
    <row r="2665" spans="1:14" hidden="1" x14ac:dyDescent="0.45">
      <c r="A2665" t="str">
        <f t="shared" si="335"/>
        <v>CP526-CALL_25</v>
      </c>
      <c r="B2665" t="s">
        <v>268</v>
      </c>
      <c r="C2665" t="str">
        <f t="shared" si="328"/>
        <v>Temple Terrace</v>
      </c>
      <c r="D2665" t="str">
        <f t="shared" si="329"/>
        <v>Y</v>
      </c>
      <c r="E2665" t="s">
        <v>1172</v>
      </c>
      <c r="F2665" t="str">
        <f t="shared" si="330"/>
        <v>CALL_25</v>
      </c>
      <c r="G2665">
        <f t="shared" si="331"/>
        <v>0</v>
      </c>
      <c r="H2665" t="s">
        <v>1077</v>
      </c>
      <c r="I2665">
        <f t="shared" si="332"/>
        <v>0</v>
      </c>
      <c r="J2665" t="s">
        <v>1074</v>
      </c>
      <c r="K2665" s="5">
        <v>25</v>
      </c>
      <c r="L2665" t="str">
        <f>Table_DataFromNL[[#This Row],[PROFILECODE]]&amp;"-"&amp;Table_DataFromNL[[#This Row],[RULENAME]]</f>
        <v>CP526-CALL_25</v>
      </c>
      <c r="M2665" t="e">
        <f t="shared" si="333"/>
        <v>#N/A</v>
      </c>
      <c r="N2665" t="e">
        <f t="shared" si="334"/>
        <v>#N/A</v>
      </c>
    </row>
    <row r="2666" spans="1:14" hidden="1" x14ac:dyDescent="0.45">
      <c r="A2666" t="str">
        <f t="shared" si="335"/>
        <v>CP526-CALL_5</v>
      </c>
      <c r="B2666" t="s">
        <v>268</v>
      </c>
      <c r="C2666" t="str">
        <f t="shared" si="328"/>
        <v>Temple Terrace</v>
      </c>
      <c r="D2666" t="str">
        <f t="shared" si="329"/>
        <v>Y</v>
      </c>
      <c r="E2666" t="s">
        <v>1172</v>
      </c>
      <c r="F2666" t="str">
        <f t="shared" si="330"/>
        <v>CALL_5</v>
      </c>
      <c r="G2666">
        <f t="shared" si="331"/>
        <v>0</v>
      </c>
      <c r="H2666" t="s">
        <v>1078</v>
      </c>
      <c r="I2666">
        <f t="shared" si="332"/>
        <v>0</v>
      </c>
      <c r="J2666" t="s">
        <v>1074</v>
      </c>
      <c r="K2666" s="5">
        <v>5</v>
      </c>
      <c r="L2666" t="str">
        <f>Table_DataFromNL[[#This Row],[PROFILECODE]]&amp;"-"&amp;Table_DataFromNL[[#This Row],[RULENAME]]</f>
        <v>CP526-CALL_5</v>
      </c>
      <c r="M2666" t="e">
        <f t="shared" si="333"/>
        <v>#N/A</v>
      </c>
      <c r="N2666" t="e">
        <f t="shared" si="334"/>
        <v>#N/A</v>
      </c>
    </row>
    <row r="2667" spans="1:14" hidden="1" x14ac:dyDescent="0.45">
      <c r="A2667" t="str">
        <f t="shared" si="335"/>
        <v>CP526-Community</v>
      </c>
      <c r="B2667" t="s">
        <v>268</v>
      </c>
      <c r="C2667" t="str">
        <f t="shared" si="328"/>
        <v>Temple Terrace</v>
      </c>
      <c r="D2667" t="str">
        <f t="shared" si="329"/>
        <v>Y</v>
      </c>
      <c r="E2667" t="s">
        <v>1172</v>
      </c>
      <c r="F2667" t="str">
        <f t="shared" si="330"/>
        <v>Community</v>
      </c>
      <c r="G2667">
        <f t="shared" si="331"/>
        <v>0</v>
      </c>
      <c r="H2667" t="s">
        <v>1080</v>
      </c>
      <c r="I2667">
        <f t="shared" si="332"/>
        <v>0</v>
      </c>
      <c r="J2667" t="s">
        <v>1074</v>
      </c>
      <c r="K2667" s="5">
        <v>5</v>
      </c>
      <c r="L2667" t="str">
        <f>Table_DataFromNL[[#This Row],[PROFILECODE]]&amp;"-"&amp;Table_DataFromNL[[#This Row],[RULENAME]]</f>
        <v>CP526-Community</v>
      </c>
      <c r="M2667" t="e">
        <f t="shared" si="333"/>
        <v>#N/A</v>
      </c>
      <c r="N2667" t="e">
        <f t="shared" si="334"/>
        <v>#N/A</v>
      </c>
    </row>
    <row r="2668" spans="1:14" hidden="1" x14ac:dyDescent="0.45">
      <c r="A2668" t="str">
        <f t="shared" si="335"/>
        <v>CP526-EMPLOYEE_BONUS_8MONTH_80USD</v>
      </c>
      <c r="B2668" t="s">
        <v>268</v>
      </c>
      <c r="C2668" t="str">
        <f t="shared" si="328"/>
        <v>Temple Terrace</v>
      </c>
      <c r="D2668" t="str">
        <f t="shared" si="329"/>
        <v>Y</v>
      </c>
      <c r="E2668" t="s">
        <v>1172</v>
      </c>
      <c r="F2668" t="str">
        <f t="shared" si="330"/>
        <v>EMPLOYEE_BONUS_8MONTH_80USD</v>
      </c>
      <c r="G2668">
        <f t="shared" si="331"/>
        <v>0</v>
      </c>
      <c r="H2668" t="s">
        <v>1084</v>
      </c>
      <c r="I2668">
        <f t="shared" si="332"/>
        <v>0</v>
      </c>
      <c r="J2668" t="s">
        <v>1074</v>
      </c>
      <c r="K2668" s="5">
        <v>80</v>
      </c>
      <c r="L2668" t="str">
        <f>Table_DataFromNL[[#This Row],[PROFILECODE]]&amp;"-"&amp;Table_DataFromNL[[#This Row],[RULENAME]]</f>
        <v>CP526-EMPLOYEE_BONUS_8MONTH_80USD</v>
      </c>
      <c r="M2668" t="e">
        <f t="shared" si="333"/>
        <v>#N/A</v>
      </c>
      <c r="N2668" t="e">
        <f t="shared" si="334"/>
        <v>#N/A</v>
      </c>
    </row>
    <row r="2669" spans="1:14" hidden="1" x14ac:dyDescent="0.45">
      <c r="A2669" t="str">
        <f t="shared" si="335"/>
        <v>CP526-HANGER_RECRUIT_5USD_once</v>
      </c>
      <c r="B2669" t="s">
        <v>268</v>
      </c>
      <c r="C2669" t="str">
        <f t="shared" si="328"/>
        <v>Temple Terrace</v>
      </c>
      <c r="D2669" t="str">
        <f t="shared" si="329"/>
        <v>Y</v>
      </c>
      <c r="E2669" t="s">
        <v>1172</v>
      </c>
      <c r="F2669" t="str">
        <f t="shared" si="330"/>
        <v>HANGER_RECRUIT_5USD_once</v>
      </c>
      <c r="G2669">
        <f t="shared" si="331"/>
        <v>0</v>
      </c>
      <c r="H2669" t="s">
        <v>1085</v>
      </c>
      <c r="I2669">
        <f t="shared" si="332"/>
        <v>0</v>
      </c>
      <c r="J2669" t="s">
        <v>1074</v>
      </c>
      <c r="K2669" s="5">
        <v>5</v>
      </c>
      <c r="L2669" t="str">
        <f>Table_DataFromNL[[#This Row],[PROFILECODE]]&amp;"-"&amp;Table_DataFromNL[[#This Row],[RULENAME]]</f>
        <v>CP526-HANGER_RECRUIT_5USD_once</v>
      </c>
      <c r="M2669" t="e">
        <f t="shared" si="333"/>
        <v>#N/A</v>
      </c>
      <c r="N2669" t="e">
        <f t="shared" si="334"/>
        <v>#N/A</v>
      </c>
    </row>
    <row r="2670" spans="1:14" hidden="1" x14ac:dyDescent="0.45">
      <c r="A2670" t="str">
        <f t="shared" si="335"/>
        <v>CP526-Immunization Boost Payment</v>
      </c>
      <c r="B2670" t="s">
        <v>268</v>
      </c>
      <c r="C2670" t="str">
        <f t="shared" si="328"/>
        <v>Temple Terrace</v>
      </c>
      <c r="D2670" t="str">
        <f t="shared" si="329"/>
        <v>Y</v>
      </c>
      <c r="E2670" t="s">
        <v>1172</v>
      </c>
      <c r="F2670" t="str">
        <f t="shared" si="330"/>
        <v>Immunization Boost Payment</v>
      </c>
      <c r="G2670">
        <f t="shared" si="331"/>
        <v>0</v>
      </c>
      <c r="H2670" t="s">
        <v>1086</v>
      </c>
      <c r="I2670">
        <f t="shared" si="332"/>
        <v>0</v>
      </c>
      <c r="J2670" t="s">
        <v>1074</v>
      </c>
      <c r="K2670" s="5">
        <v>50</v>
      </c>
      <c r="L2670" t="str">
        <f>Table_DataFromNL[[#This Row],[PROFILECODE]]&amp;"-"&amp;Table_DataFromNL[[#This Row],[RULENAME]]</f>
        <v>CP526-Immunization Boost Payment</v>
      </c>
      <c r="M2670" t="e">
        <f t="shared" si="333"/>
        <v>#N/A</v>
      </c>
      <c r="N2670" t="e">
        <f t="shared" si="334"/>
        <v>#N/A</v>
      </c>
    </row>
    <row r="2671" spans="1:14" hidden="1" x14ac:dyDescent="0.45">
      <c r="A2671" t="str">
        <f t="shared" si="335"/>
        <v>CP526-Immunization Series Payment</v>
      </c>
      <c r="B2671" t="s">
        <v>268</v>
      </c>
      <c r="C2671" t="str">
        <f t="shared" si="328"/>
        <v>Temple Terrace</v>
      </c>
      <c r="D2671" t="str">
        <f t="shared" si="329"/>
        <v>Y</v>
      </c>
      <c r="E2671" t="s">
        <v>1172</v>
      </c>
      <c r="F2671" t="str">
        <f t="shared" si="330"/>
        <v>Immunization Series Payment</v>
      </c>
      <c r="G2671">
        <f t="shared" si="331"/>
        <v>0</v>
      </c>
      <c r="H2671" t="s">
        <v>1087</v>
      </c>
      <c r="I2671">
        <f t="shared" si="332"/>
        <v>0</v>
      </c>
      <c r="J2671" t="s">
        <v>1074</v>
      </c>
      <c r="K2671" s="5">
        <v>100</v>
      </c>
      <c r="L2671" t="str">
        <f>Table_DataFromNL[[#This Row],[PROFILECODE]]&amp;"-"&amp;Table_DataFromNL[[#This Row],[RULENAME]]</f>
        <v>CP526-Immunization Series Payment</v>
      </c>
      <c r="M2671" t="e">
        <f t="shared" si="333"/>
        <v>#N/A</v>
      </c>
      <c r="N2671" t="e">
        <f t="shared" si="334"/>
        <v>#N/A</v>
      </c>
    </row>
    <row r="2672" spans="1:14" hidden="1" x14ac:dyDescent="0.45">
      <c r="A2672" t="str">
        <f t="shared" si="335"/>
        <v>CP526-Inconv Fee $20-$50-Comment Req'd</v>
      </c>
      <c r="B2672" t="s">
        <v>268</v>
      </c>
      <c r="C2672" t="str">
        <f t="shared" si="328"/>
        <v>Temple Terrace</v>
      </c>
      <c r="D2672" t="str">
        <f t="shared" si="329"/>
        <v>Y</v>
      </c>
      <c r="E2672" t="s">
        <v>1172</v>
      </c>
      <c r="F2672" t="str">
        <f t="shared" si="330"/>
        <v>Inconv Fee $20-$50-Comment Req'd</v>
      </c>
      <c r="G2672">
        <f t="shared" si="331"/>
        <v>0</v>
      </c>
      <c r="H2672" t="s">
        <v>1088</v>
      </c>
      <c r="I2672">
        <f t="shared" si="332"/>
        <v>0</v>
      </c>
      <c r="J2672" t="s">
        <v>1074</v>
      </c>
      <c r="K2672" s="5">
        <v>50</v>
      </c>
      <c r="L2672" t="str">
        <f>Table_DataFromNL[[#This Row],[PROFILECODE]]&amp;"-"&amp;Table_DataFromNL[[#This Row],[RULENAME]]</f>
        <v>CP526-Inconv Fee $20-$50-Comment Req'd</v>
      </c>
      <c r="M2672" t="e">
        <f t="shared" si="333"/>
        <v>#N/A</v>
      </c>
      <c r="N2672" t="e">
        <f t="shared" si="334"/>
        <v>#N/A</v>
      </c>
    </row>
    <row r="2673" spans="1:14" hidden="1" x14ac:dyDescent="0.45">
      <c r="A2673" t="str">
        <f t="shared" si="335"/>
        <v>CP526-Inconv Fee $5-$20-Comment Req'd</v>
      </c>
      <c r="B2673" t="s">
        <v>268</v>
      </c>
      <c r="C2673" t="str">
        <f t="shared" si="328"/>
        <v>Temple Terrace</v>
      </c>
      <c r="D2673" t="str">
        <f t="shared" si="329"/>
        <v>Y</v>
      </c>
      <c r="E2673" t="s">
        <v>1172</v>
      </c>
      <c r="F2673" t="str">
        <f t="shared" si="330"/>
        <v>Inconv Fee $5-$20-Comment Req'd</v>
      </c>
      <c r="G2673">
        <f t="shared" si="331"/>
        <v>0</v>
      </c>
      <c r="H2673" t="s">
        <v>1089</v>
      </c>
      <c r="I2673">
        <f t="shared" si="332"/>
        <v>0</v>
      </c>
      <c r="J2673" t="s">
        <v>1074</v>
      </c>
      <c r="K2673" s="5">
        <v>20</v>
      </c>
      <c r="L2673" t="str">
        <f>Table_DataFromNL[[#This Row],[PROFILECODE]]&amp;"-"&amp;Table_DataFromNL[[#This Row],[RULENAME]]</f>
        <v>CP526-Inconv Fee $5-$20-Comment Req'd</v>
      </c>
      <c r="M2673" t="e">
        <f t="shared" si="333"/>
        <v>#N/A</v>
      </c>
      <c r="N2673" t="e">
        <f t="shared" si="334"/>
        <v>#N/A</v>
      </c>
    </row>
    <row r="2674" spans="1:14" hidden="1" x14ac:dyDescent="0.45">
      <c r="A2674" t="str">
        <f t="shared" si="335"/>
        <v>CP526-Inconv Fee$50-$100-Comment Req'd</v>
      </c>
      <c r="B2674" t="s">
        <v>268</v>
      </c>
      <c r="C2674" t="str">
        <f t="shared" si="328"/>
        <v>Temple Terrace</v>
      </c>
      <c r="D2674" t="str">
        <f t="shared" si="329"/>
        <v>Y</v>
      </c>
      <c r="E2674" t="s">
        <v>1172</v>
      </c>
      <c r="F2674" t="str">
        <f t="shared" si="330"/>
        <v>Inconv Fee$50-$100-Comment Req'd</v>
      </c>
      <c r="G2674">
        <f t="shared" si="331"/>
        <v>0</v>
      </c>
      <c r="H2674" t="s">
        <v>1090</v>
      </c>
      <c r="I2674">
        <f t="shared" si="332"/>
        <v>0</v>
      </c>
      <c r="J2674" t="s">
        <v>1074</v>
      </c>
      <c r="K2674" s="5">
        <v>100</v>
      </c>
      <c r="L2674" t="str">
        <f>Table_DataFromNL[[#This Row],[PROFILECODE]]&amp;"-"&amp;Table_DataFromNL[[#This Row],[RULENAME]]</f>
        <v>CP526-Inconv Fee$50-$100-Comment Req'd</v>
      </c>
      <c r="M2674" t="e">
        <f t="shared" si="333"/>
        <v>#N/A</v>
      </c>
      <c r="N2674" t="e">
        <f t="shared" si="334"/>
        <v>#N/A</v>
      </c>
    </row>
    <row r="2675" spans="1:14" hidden="1" x14ac:dyDescent="0.45">
      <c r="A2675" t="str">
        <f t="shared" si="335"/>
        <v>CP526-NSP_ LAPSEDONOR_50_Twice</v>
      </c>
      <c r="B2675" t="s">
        <v>268</v>
      </c>
      <c r="C2675" t="str">
        <f t="shared" si="328"/>
        <v>Temple Terrace</v>
      </c>
      <c r="D2675" t="str">
        <f t="shared" si="329"/>
        <v>Y</v>
      </c>
      <c r="E2675" t="s">
        <v>1172</v>
      </c>
      <c r="F2675" t="str">
        <f t="shared" si="330"/>
        <v>NSP_ LAPSEDONOR_50_Twice</v>
      </c>
      <c r="G2675">
        <f t="shared" si="331"/>
        <v>0</v>
      </c>
      <c r="H2675" t="s">
        <v>1091</v>
      </c>
      <c r="I2675">
        <f t="shared" si="332"/>
        <v>0</v>
      </c>
      <c r="J2675" t="s">
        <v>1074</v>
      </c>
      <c r="K2675" s="5">
        <v>50</v>
      </c>
      <c r="L2675" t="str">
        <f>Table_DataFromNL[[#This Row],[PROFILECODE]]&amp;"-"&amp;Table_DataFromNL[[#This Row],[RULENAME]]</f>
        <v>CP526-NSP_ LAPSEDONOR_50_Twice</v>
      </c>
      <c r="M2675" t="e">
        <f t="shared" si="333"/>
        <v>#N/A</v>
      </c>
      <c r="N2675" t="e">
        <f t="shared" si="334"/>
        <v>#N/A</v>
      </c>
    </row>
    <row r="2676" spans="1:14" hidden="1" x14ac:dyDescent="0.45">
      <c r="A2676" t="str">
        <f t="shared" si="335"/>
        <v>CP526-NSP_LD_25_2X</v>
      </c>
      <c r="B2676" t="s">
        <v>268</v>
      </c>
      <c r="C2676" t="str">
        <f t="shared" si="328"/>
        <v>Temple Terrace</v>
      </c>
      <c r="D2676" t="str">
        <f t="shared" si="329"/>
        <v>Y</v>
      </c>
      <c r="E2676" t="s">
        <v>1172</v>
      </c>
      <c r="F2676" t="str">
        <f t="shared" si="330"/>
        <v>NSP_LD_25_2X</v>
      </c>
      <c r="G2676">
        <f t="shared" si="331"/>
        <v>0</v>
      </c>
      <c r="H2676" t="s">
        <v>1092</v>
      </c>
      <c r="I2676">
        <f t="shared" si="332"/>
        <v>0</v>
      </c>
      <c r="J2676" t="s">
        <v>1074</v>
      </c>
      <c r="K2676" s="5">
        <v>25</v>
      </c>
      <c r="L2676" t="str">
        <f>Table_DataFromNL[[#This Row],[PROFILECODE]]&amp;"-"&amp;Table_DataFromNL[[#This Row],[RULENAME]]</f>
        <v>CP526-NSP_LD_25_2X</v>
      </c>
      <c r="M2676" t="e">
        <f t="shared" si="333"/>
        <v>#N/A</v>
      </c>
      <c r="N2676" t="e">
        <f t="shared" si="334"/>
        <v>#N/A</v>
      </c>
    </row>
    <row r="2677" spans="1:14" hidden="1" x14ac:dyDescent="0.45">
      <c r="A2677" t="str">
        <f t="shared" si="335"/>
        <v>CP526-NSP_LD_50_1X</v>
      </c>
      <c r="B2677" t="s">
        <v>268</v>
      </c>
      <c r="C2677" t="str">
        <f t="shared" si="328"/>
        <v>Temple Terrace</v>
      </c>
      <c r="D2677" t="str">
        <f t="shared" si="329"/>
        <v>Y</v>
      </c>
      <c r="E2677" t="s">
        <v>1172</v>
      </c>
      <c r="F2677" t="str">
        <f t="shared" si="330"/>
        <v>NSP_LD_50_1X</v>
      </c>
      <c r="G2677">
        <f t="shared" si="331"/>
        <v>0</v>
      </c>
      <c r="H2677" t="s">
        <v>1093</v>
      </c>
      <c r="I2677">
        <f t="shared" si="332"/>
        <v>0</v>
      </c>
      <c r="J2677" t="s">
        <v>1074</v>
      </c>
      <c r="K2677" s="5">
        <v>50</v>
      </c>
      <c r="L2677" t="str">
        <f>Table_DataFromNL[[#This Row],[PROFILECODE]]&amp;"-"&amp;Table_DataFromNL[[#This Row],[RULENAME]]</f>
        <v>CP526-NSP_LD_50_1X</v>
      </c>
      <c r="M2677" t="e">
        <f t="shared" si="333"/>
        <v>#N/A</v>
      </c>
      <c r="N2677" t="e">
        <f t="shared" si="334"/>
        <v>#N/A</v>
      </c>
    </row>
    <row r="2678" spans="1:14" hidden="1" x14ac:dyDescent="0.45">
      <c r="A2678" t="str">
        <f t="shared" si="335"/>
        <v>CP526-NSP_ORPHAN_100_once</v>
      </c>
      <c r="B2678" t="s">
        <v>268</v>
      </c>
      <c r="C2678" t="str">
        <f t="shared" si="328"/>
        <v>Temple Terrace</v>
      </c>
      <c r="D2678" t="str">
        <f t="shared" si="329"/>
        <v>Y</v>
      </c>
      <c r="E2678" t="s">
        <v>1172</v>
      </c>
      <c r="F2678" t="str">
        <f t="shared" si="330"/>
        <v>NSP_ORPHAN_100_once</v>
      </c>
      <c r="G2678">
        <f t="shared" si="331"/>
        <v>0</v>
      </c>
      <c r="H2678" t="s">
        <v>1094</v>
      </c>
      <c r="I2678">
        <f t="shared" si="332"/>
        <v>0</v>
      </c>
      <c r="J2678" t="s">
        <v>1074</v>
      </c>
      <c r="K2678" s="5">
        <v>100</v>
      </c>
      <c r="L2678" t="str">
        <f>Table_DataFromNL[[#This Row],[PROFILECODE]]&amp;"-"&amp;Table_DataFromNL[[#This Row],[RULENAME]]</f>
        <v>CP526-NSP_ORPHAN_100_once</v>
      </c>
      <c r="M2678" t="e">
        <f t="shared" si="333"/>
        <v>#N/A</v>
      </c>
      <c r="N2678" t="e">
        <f t="shared" si="334"/>
        <v>#N/A</v>
      </c>
    </row>
    <row r="2679" spans="1:14" hidden="1" x14ac:dyDescent="0.45">
      <c r="A2679" t="str">
        <f t="shared" si="335"/>
        <v>CP526-RSV WEEKLY BONUS 10</v>
      </c>
      <c r="B2679" t="s">
        <v>268</v>
      </c>
      <c r="C2679" t="str">
        <f t="shared" si="328"/>
        <v>Temple Terrace</v>
      </c>
      <c r="D2679" t="str">
        <f t="shared" si="329"/>
        <v>Y</v>
      </c>
      <c r="E2679" t="s">
        <v>1172</v>
      </c>
      <c r="F2679" t="str">
        <f t="shared" si="330"/>
        <v>RSV WEEKLY BONUS 10</v>
      </c>
      <c r="G2679">
        <f t="shared" si="331"/>
        <v>0</v>
      </c>
      <c r="H2679" t="s">
        <v>1095</v>
      </c>
      <c r="I2679">
        <f t="shared" si="332"/>
        <v>0</v>
      </c>
      <c r="J2679" t="s">
        <v>1074</v>
      </c>
      <c r="K2679" s="5">
        <v>10</v>
      </c>
      <c r="L2679" t="str">
        <f>Table_DataFromNL[[#This Row],[PROFILECODE]]&amp;"-"&amp;Table_DataFromNL[[#This Row],[RULENAME]]</f>
        <v>CP526-RSV WEEKLY BONUS 10</v>
      </c>
      <c r="M2679" t="e">
        <f t="shared" si="333"/>
        <v>#N/A</v>
      </c>
      <c r="N2679" t="e">
        <f t="shared" si="334"/>
        <v>#N/A</v>
      </c>
    </row>
    <row r="2680" spans="1:14" hidden="1" x14ac:dyDescent="0.45">
      <c r="A2680" t="str">
        <f t="shared" si="335"/>
        <v>CP526-Referral - Vaccinia</v>
      </c>
      <c r="B2680" t="s">
        <v>268</v>
      </c>
      <c r="C2680" t="str">
        <f t="shared" si="328"/>
        <v>Temple Terrace</v>
      </c>
      <c r="D2680" t="str">
        <f t="shared" si="329"/>
        <v>Y</v>
      </c>
      <c r="E2680" t="s">
        <v>1172</v>
      </c>
      <c r="F2680" t="str">
        <f t="shared" si="330"/>
        <v>Referral - Vaccinia</v>
      </c>
      <c r="G2680">
        <f t="shared" si="331"/>
        <v>0</v>
      </c>
      <c r="H2680" t="s">
        <v>1135</v>
      </c>
      <c r="I2680">
        <f t="shared" si="332"/>
        <v>0</v>
      </c>
      <c r="J2680" t="s">
        <v>1074</v>
      </c>
      <c r="K2680" s="5">
        <v>250</v>
      </c>
      <c r="L2680" t="str">
        <f>Table_DataFromNL[[#This Row],[PROFILECODE]]&amp;"-"&amp;Table_DataFromNL[[#This Row],[RULENAME]]</f>
        <v>CP526-Referral - Vaccinia</v>
      </c>
      <c r="M2680" t="e">
        <f t="shared" si="333"/>
        <v>#N/A</v>
      </c>
      <c r="N2680" t="e">
        <f t="shared" si="334"/>
        <v>#N/A</v>
      </c>
    </row>
    <row r="2681" spans="1:14" hidden="1" x14ac:dyDescent="0.45">
      <c r="A2681" t="str">
        <f t="shared" si="335"/>
        <v>CP526-Restick</v>
      </c>
      <c r="B2681" t="s">
        <v>268</v>
      </c>
      <c r="C2681" t="str">
        <f t="shared" si="328"/>
        <v>Temple Terrace</v>
      </c>
      <c r="D2681" t="str">
        <f t="shared" si="329"/>
        <v>Y</v>
      </c>
      <c r="E2681" t="s">
        <v>1172</v>
      </c>
      <c r="F2681" t="str">
        <f t="shared" si="330"/>
        <v>Restick</v>
      </c>
      <c r="G2681">
        <f t="shared" si="331"/>
        <v>0</v>
      </c>
      <c r="H2681" t="s">
        <v>1096</v>
      </c>
      <c r="I2681">
        <f t="shared" si="332"/>
        <v>0</v>
      </c>
      <c r="J2681" t="s">
        <v>1074</v>
      </c>
      <c r="K2681" s="5">
        <v>5</v>
      </c>
      <c r="L2681" t="str">
        <f>Table_DataFromNL[[#This Row],[PROFILECODE]]&amp;"-"&amp;Table_DataFromNL[[#This Row],[RULENAME]]</f>
        <v>CP526-Restick</v>
      </c>
      <c r="M2681" t="e">
        <f t="shared" si="333"/>
        <v>#N/A</v>
      </c>
      <c r="N2681" t="e">
        <f t="shared" si="334"/>
        <v>#N/A</v>
      </c>
    </row>
    <row r="2682" spans="1:14" hidden="1" x14ac:dyDescent="0.45">
      <c r="A2682" t="str">
        <f t="shared" si="335"/>
        <v>CP526-SCRATCH_1000_USD</v>
      </c>
      <c r="B2682" t="s">
        <v>268</v>
      </c>
      <c r="C2682" t="str">
        <f t="shared" si="328"/>
        <v>Temple Terrace</v>
      </c>
      <c r="D2682" t="str">
        <f t="shared" si="329"/>
        <v>Y</v>
      </c>
      <c r="E2682" t="s">
        <v>1172</v>
      </c>
      <c r="F2682" t="str">
        <f t="shared" si="330"/>
        <v>SCRATCH_1000_USD</v>
      </c>
      <c r="G2682">
        <f t="shared" si="331"/>
        <v>0</v>
      </c>
      <c r="H2682" t="s">
        <v>1097</v>
      </c>
      <c r="I2682">
        <f t="shared" si="332"/>
        <v>0</v>
      </c>
      <c r="J2682" t="s">
        <v>1074</v>
      </c>
      <c r="K2682" s="5">
        <v>1000</v>
      </c>
      <c r="L2682" t="str">
        <f>Table_DataFromNL[[#This Row],[PROFILECODE]]&amp;"-"&amp;Table_DataFromNL[[#This Row],[RULENAME]]</f>
        <v>CP526-SCRATCH_1000_USD</v>
      </c>
      <c r="M2682" t="e">
        <f t="shared" si="333"/>
        <v>#N/A</v>
      </c>
      <c r="N2682" t="e">
        <f t="shared" si="334"/>
        <v>#N/A</v>
      </c>
    </row>
    <row r="2683" spans="1:14" hidden="1" x14ac:dyDescent="0.45">
      <c r="A2683" t="str">
        <f t="shared" si="335"/>
        <v>CP526-SCRATCH_100_USD</v>
      </c>
      <c r="B2683" t="s">
        <v>268</v>
      </c>
      <c r="C2683" t="str">
        <f t="shared" si="328"/>
        <v>Temple Terrace</v>
      </c>
      <c r="D2683" t="str">
        <f t="shared" si="329"/>
        <v>Y</v>
      </c>
      <c r="E2683" t="s">
        <v>1172</v>
      </c>
      <c r="F2683" t="str">
        <f t="shared" si="330"/>
        <v>SCRATCH_100_USD</v>
      </c>
      <c r="G2683">
        <f t="shared" si="331"/>
        <v>0</v>
      </c>
      <c r="H2683" t="s">
        <v>1098</v>
      </c>
      <c r="I2683">
        <f t="shared" si="332"/>
        <v>0</v>
      </c>
      <c r="J2683" t="s">
        <v>1074</v>
      </c>
      <c r="K2683" s="5">
        <v>100</v>
      </c>
      <c r="L2683" t="str">
        <f>Table_DataFromNL[[#This Row],[PROFILECODE]]&amp;"-"&amp;Table_DataFromNL[[#This Row],[RULENAME]]</f>
        <v>CP526-SCRATCH_100_USD</v>
      </c>
      <c r="M2683" t="e">
        <f t="shared" si="333"/>
        <v>#N/A</v>
      </c>
      <c r="N2683" t="e">
        <f t="shared" si="334"/>
        <v>#N/A</v>
      </c>
    </row>
    <row r="2684" spans="1:14" hidden="1" x14ac:dyDescent="0.45">
      <c r="A2684" t="str">
        <f t="shared" si="335"/>
        <v>CP526-SCRATCH_10_USD</v>
      </c>
      <c r="B2684" t="s">
        <v>268</v>
      </c>
      <c r="C2684" t="str">
        <f t="shared" si="328"/>
        <v>Temple Terrace</v>
      </c>
      <c r="D2684" t="str">
        <f t="shared" si="329"/>
        <v>Y</v>
      </c>
      <c r="E2684" t="s">
        <v>1172</v>
      </c>
      <c r="F2684" t="str">
        <f t="shared" si="330"/>
        <v>SCRATCH_10_USD</v>
      </c>
      <c r="G2684">
        <f t="shared" si="331"/>
        <v>0</v>
      </c>
      <c r="H2684" t="s">
        <v>1099</v>
      </c>
      <c r="I2684">
        <f t="shared" si="332"/>
        <v>0</v>
      </c>
      <c r="J2684" t="s">
        <v>1074</v>
      </c>
      <c r="K2684" s="5">
        <v>10</v>
      </c>
      <c r="L2684" t="str">
        <f>Table_DataFromNL[[#This Row],[PROFILECODE]]&amp;"-"&amp;Table_DataFromNL[[#This Row],[RULENAME]]</f>
        <v>CP526-SCRATCH_10_USD</v>
      </c>
      <c r="M2684" t="e">
        <f t="shared" si="333"/>
        <v>#N/A</v>
      </c>
      <c r="N2684" t="e">
        <f t="shared" si="334"/>
        <v>#N/A</v>
      </c>
    </row>
    <row r="2685" spans="1:14" hidden="1" x14ac:dyDescent="0.45">
      <c r="A2685" t="str">
        <f t="shared" si="335"/>
        <v>CP526-SCRATCH_20_USD</v>
      </c>
      <c r="B2685" t="s">
        <v>268</v>
      </c>
      <c r="C2685" t="str">
        <f t="shared" si="328"/>
        <v>Temple Terrace</v>
      </c>
      <c r="D2685" t="str">
        <f t="shared" si="329"/>
        <v>Y</v>
      </c>
      <c r="E2685" t="s">
        <v>1172</v>
      </c>
      <c r="F2685" t="str">
        <f t="shared" si="330"/>
        <v>SCRATCH_20_USD</v>
      </c>
      <c r="G2685">
        <f t="shared" si="331"/>
        <v>0</v>
      </c>
      <c r="H2685" t="s">
        <v>1100</v>
      </c>
      <c r="I2685">
        <f t="shared" si="332"/>
        <v>0</v>
      </c>
      <c r="J2685" t="s">
        <v>1074</v>
      </c>
      <c r="K2685" s="5">
        <v>20</v>
      </c>
      <c r="L2685" t="str">
        <f>Table_DataFromNL[[#This Row],[PROFILECODE]]&amp;"-"&amp;Table_DataFromNL[[#This Row],[RULENAME]]</f>
        <v>CP526-SCRATCH_20_USD</v>
      </c>
      <c r="M2685" t="e">
        <f t="shared" si="333"/>
        <v>#N/A</v>
      </c>
      <c r="N2685" t="e">
        <f t="shared" si="334"/>
        <v>#N/A</v>
      </c>
    </row>
    <row r="2686" spans="1:14" hidden="1" x14ac:dyDescent="0.45">
      <c r="A2686" t="str">
        <f t="shared" si="335"/>
        <v>CP526-SCRATCH_25_USD</v>
      </c>
      <c r="B2686" t="s">
        <v>268</v>
      </c>
      <c r="C2686" t="str">
        <f t="shared" si="328"/>
        <v>Temple Terrace</v>
      </c>
      <c r="D2686" t="str">
        <f t="shared" si="329"/>
        <v>Y</v>
      </c>
      <c r="E2686" t="s">
        <v>1172</v>
      </c>
      <c r="F2686" t="str">
        <f t="shared" si="330"/>
        <v>SCRATCH_25_USD</v>
      </c>
      <c r="G2686">
        <f t="shared" si="331"/>
        <v>0</v>
      </c>
      <c r="H2686" t="s">
        <v>1101</v>
      </c>
      <c r="I2686">
        <f t="shared" si="332"/>
        <v>0</v>
      </c>
      <c r="J2686" t="s">
        <v>1074</v>
      </c>
      <c r="K2686" s="5">
        <v>25</v>
      </c>
      <c r="L2686" t="str">
        <f>Table_DataFromNL[[#This Row],[PROFILECODE]]&amp;"-"&amp;Table_DataFromNL[[#This Row],[RULENAME]]</f>
        <v>CP526-SCRATCH_25_USD</v>
      </c>
      <c r="M2686" t="e">
        <f t="shared" si="333"/>
        <v>#N/A</v>
      </c>
      <c r="N2686" t="e">
        <f t="shared" si="334"/>
        <v>#N/A</v>
      </c>
    </row>
    <row r="2687" spans="1:14" hidden="1" x14ac:dyDescent="0.45">
      <c r="A2687" t="str">
        <f t="shared" si="335"/>
        <v>CP526-SCRATCH_50_USD</v>
      </c>
      <c r="B2687" t="s">
        <v>268</v>
      </c>
      <c r="C2687" t="str">
        <f t="shared" si="328"/>
        <v>Temple Terrace</v>
      </c>
      <c r="D2687" t="str">
        <f t="shared" si="329"/>
        <v>Y</v>
      </c>
      <c r="E2687" t="s">
        <v>1172</v>
      </c>
      <c r="F2687" t="str">
        <f t="shared" si="330"/>
        <v>SCRATCH_50_USD</v>
      </c>
      <c r="G2687">
        <f t="shared" si="331"/>
        <v>0</v>
      </c>
      <c r="H2687" t="s">
        <v>1102</v>
      </c>
      <c r="I2687">
        <f t="shared" si="332"/>
        <v>0</v>
      </c>
      <c r="J2687" t="s">
        <v>1074</v>
      </c>
      <c r="K2687" s="5">
        <v>50</v>
      </c>
      <c r="L2687" t="str">
        <f>Table_DataFromNL[[#This Row],[PROFILECODE]]&amp;"-"&amp;Table_DataFromNL[[#This Row],[RULENAME]]</f>
        <v>CP526-SCRATCH_50_USD</v>
      </c>
      <c r="M2687" t="e">
        <f t="shared" si="333"/>
        <v>#N/A</v>
      </c>
      <c r="N2687" t="e">
        <f t="shared" si="334"/>
        <v>#N/A</v>
      </c>
    </row>
    <row r="2688" spans="1:14" hidden="1" x14ac:dyDescent="0.45">
      <c r="A2688" t="str">
        <f t="shared" si="335"/>
        <v>CP526-SCRATCH_5_USD</v>
      </c>
      <c r="B2688" t="s">
        <v>268</v>
      </c>
      <c r="C2688" t="str">
        <f t="shared" si="328"/>
        <v>Temple Terrace</v>
      </c>
      <c r="D2688" t="str">
        <f t="shared" si="329"/>
        <v>Y</v>
      </c>
      <c r="E2688" t="s">
        <v>1172</v>
      </c>
      <c r="F2688" t="str">
        <f t="shared" si="330"/>
        <v>SCRATCH_5_USD</v>
      </c>
      <c r="G2688">
        <f t="shared" si="331"/>
        <v>0</v>
      </c>
      <c r="H2688" t="s">
        <v>1103</v>
      </c>
      <c r="I2688">
        <f t="shared" si="332"/>
        <v>0</v>
      </c>
      <c r="J2688" t="s">
        <v>1074</v>
      </c>
      <c r="K2688" s="5">
        <v>5</v>
      </c>
      <c r="L2688" t="str">
        <f>Table_DataFromNL[[#This Row],[PROFILECODE]]&amp;"-"&amp;Table_DataFromNL[[#This Row],[RULENAME]]</f>
        <v>CP526-SCRATCH_5_USD</v>
      </c>
      <c r="M2688" t="e">
        <f t="shared" si="333"/>
        <v>#N/A</v>
      </c>
      <c r="N2688" t="e">
        <f t="shared" si="334"/>
        <v>#N/A</v>
      </c>
    </row>
    <row r="2689" spans="1:14" hidden="1" x14ac:dyDescent="0.45">
      <c r="A2689" t="str">
        <f t="shared" si="335"/>
        <v>CP526-SLOW_TEXT_5</v>
      </c>
      <c r="B2689" t="s">
        <v>268</v>
      </c>
      <c r="C2689" t="str">
        <f t="shared" si="328"/>
        <v>Temple Terrace</v>
      </c>
      <c r="D2689" t="str">
        <f t="shared" si="329"/>
        <v>Y</v>
      </c>
      <c r="E2689" t="s">
        <v>1172</v>
      </c>
      <c r="F2689" t="str">
        <f t="shared" si="330"/>
        <v>SLOW_TEXT_5</v>
      </c>
      <c r="G2689">
        <f t="shared" si="331"/>
        <v>0</v>
      </c>
      <c r="H2689" t="s">
        <v>1104</v>
      </c>
      <c r="I2689">
        <f t="shared" si="332"/>
        <v>0</v>
      </c>
      <c r="J2689" t="s">
        <v>1074</v>
      </c>
      <c r="K2689" s="5">
        <v>5</v>
      </c>
      <c r="L2689" t="str">
        <f>Table_DataFromNL[[#This Row],[PROFILECODE]]&amp;"-"&amp;Table_DataFromNL[[#This Row],[RULENAME]]</f>
        <v>CP526-SLOW_TEXT_5</v>
      </c>
      <c r="M2689" t="e">
        <f t="shared" si="333"/>
        <v>#N/A</v>
      </c>
      <c r="N2689" t="e">
        <f t="shared" si="334"/>
        <v>#N/A</v>
      </c>
    </row>
    <row r="2690" spans="1:14" hidden="1" x14ac:dyDescent="0.45">
      <c r="A2690" t="str">
        <f t="shared" si="335"/>
        <v>CP526-SPECIAL_ x9_25 _ONCE</v>
      </c>
      <c r="B2690" t="s">
        <v>268</v>
      </c>
      <c r="C2690" t="str">
        <f t="shared" ref="C2690:C2753" si="336">VLOOKUP(B2690,CenterLU,2,FALSE)</f>
        <v>Temple Terrace</v>
      </c>
      <c r="D2690" t="str">
        <f t="shared" ref="D2690:D2753" si="337">VLOOKUP(B2690,CenterLU,3,FALSE)</f>
        <v>Y</v>
      </c>
      <c r="E2690" t="s">
        <v>1172</v>
      </c>
      <c r="F2690" t="str">
        <f t="shared" ref="F2690:F2753" si="338">IF(VLOOKUP(H2690,RULENAMELU,3,FALSE)=0,H2690,VLOOKUP(H2690,RULENAMELU,3,FALSE))</f>
        <v>SPECIAL_ x9_25 _ONCE</v>
      </c>
      <c r="G2690">
        <f t="shared" ref="G2690:G2753" si="339">VLOOKUP(H2690,RULENAMELU,4,FALSE)</f>
        <v>0</v>
      </c>
      <c r="H2690" t="s">
        <v>1105</v>
      </c>
      <c r="I2690">
        <f t="shared" ref="I2690:I2753" si="340">VLOOKUP(H2690,RULENAMELU,5,FALSE)</f>
        <v>0</v>
      </c>
      <c r="J2690" t="s">
        <v>1074</v>
      </c>
      <c r="K2690" s="5">
        <v>25</v>
      </c>
      <c r="L2690" t="str">
        <f>Table_DataFromNL[[#This Row],[PROFILECODE]]&amp;"-"&amp;Table_DataFromNL[[#This Row],[RULENAME]]</f>
        <v>CP526-SPECIAL_ x9_25 _ONCE</v>
      </c>
      <c r="M2690" t="e">
        <f t="shared" ref="M2690:M2753" si="341">IFERROR(VLOOKUP(A2690,PaychangesLU,1,FALSE),VLOOKUP(A2690,SpecialtyCheckLU,1,FALSE))</f>
        <v>#N/A</v>
      </c>
      <c r="N2690" t="e">
        <f t="shared" ref="N2690:N2753" si="342">VLOOKUP(A2690,SpecialtyCheckLU,1,FALSE)</f>
        <v>#N/A</v>
      </c>
    </row>
    <row r="2691" spans="1:14" hidden="1" x14ac:dyDescent="0.45">
      <c r="A2691" t="str">
        <f t="shared" ref="A2691:A2754" si="343">B2691&amp;"-"&amp;F2691</f>
        <v>CP526-SPECIAL_BONUS_40USD</v>
      </c>
      <c r="B2691" t="s">
        <v>268</v>
      </c>
      <c r="C2691" t="str">
        <f t="shared" si="336"/>
        <v>Temple Terrace</v>
      </c>
      <c r="D2691" t="str">
        <f t="shared" si="337"/>
        <v>Y</v>
      </c>
      <c r="E2691" t="s">
        <v>1172</v>
      </c>
      <c r="F2691" t="str">
        <f t="shared" si="338"/>
        <v>SPECIAL_BONUS_40USD</v>
      </c>
      <c r="G2691">
        <f t="shared" si="339"/>
        <v>0</v>
      </c>
      <c r="H2691" t="s">
        <v>1106</v>
      </c>
      <c r="I2691">
        <f t="shared" si="340"/>
        <v>0</v>
      </c>
      <c r="J2691" t="s">
        <v>1074</v>
      </c>
      <c r="K2691" s="5">
        <v>40</v>
      </c>
      <c r="L2691" t="str">
        <f>Table_DataFromNL[[#This Row],[PROFILECODE]]&amp;"-"&amp;Table_DataFromNL[[#This Row],[RULENAME]]</f>
        <v>CP526-SPECIAL_BONUS_40USD</v>
      </c>
      <c r="M2691" t="e">
        <f t="shared" si="341"/>
        <v>#N/A</v>
      </c>
      <c r="N2691" t="e">
        <f t="shared" si="342"/>
        <v>#N/A</v>
      </c>
    </row>
    <row r="2692" spans="1:14" hidden="1" x14ac:dyDescent="0.45">
      <c r="A2692" t="str">
        <f t="shared" si="343"/>
        <v>CP526-SPECIAL_x6_x7_15 _TWICE</v>
      </c>
      <c r="B2692" t="s">
        <v>268</v>
      </c>
      <c r="C2692" t="str">
        <f t="shared" si="336"/>
        <v>Temple Terrace</v>
      </c>
      <c r="D2692" t="str">
        <f t="shared" si="337"/>
        <v>Y</v>
      </c>
      <c r="E2692" t="s">
        <v>1172</v>
      </c>
      <c r="F2692" t="str">
        <f t="shared" si="338"/>
        <v>SPECIAL_x6_x7_15 _TWICE</v>
      </c>
      <c r="G2692">
        <f t="shared" si="339"/>
        <v>0</v>
      </c>
      <c r="H2692" t="s">
        <v>1107</v>
      </c>
      <c r="I2692">
        <f t="shared" si="340"/>
        <v>0</v>
      </c>
      <c r="J2692" t="s">
        <v>1074</v>
      </c>
      <c r="K2692" s="5">
        <v>15</v>
      </c>
      <c r="L2692" t="str">
        <f>Table_DataFromNL[[#This Row],[PROFILECODE]]&amp;"-"&amp;Table_DataFromNL[[#This Row],[RULENAME]]</f>
        <v>CP526-SPECIAL_x6_x7_15 _TWICE</v>
      </c>
      <c r="M2692" t="e">
        <f t="shared" si="341"/>
        <v>#N/A</v>
      </c>
      <c r="N2692" t="e">
        <f t="shared" si="342"/>
        <v>#N/A</v>
      </c>
    </row>
    <row r="2693" spans="1:14" hidden="1" x14ac:dyDescent="0.45">
      <c r="A2693" t="str">
        <f t="shared" si="343"/>
        <v>CP526-SPECIAL_x8_x9_20 _TWICE</v>
      </c>
      <c r="B2693" t="s">
        <v>268</v>
      </c>
      <c r="C2693" t="str">
        <f t="shared" si="336"/>
        <v>Temple Terrace</v>
      </c>
      <c r="D2693" t="str">
        <f t="shared" si="337"/>
        <v>Y</v>
      </c>
      <c r="E2693" t="s">
        <v>1172</v>
      </c>
      <c r="F2693" t="str">
        <f t="shared" si="338"/>
        <v>SPECIAL_x8_x9_20 _TWICE</v>
      </c>
      <c r="G2693">
        <f t="shared" si="339"/>
        <v>0</v>
      </c>
      <c r="H2693" t="s">
        <v>1108</v>
      </c>
      <c r="I2693">
        <f t="shared" si="340"/>
        <v>0</v>
      </c>
      <c r="J2693" t="s">
        <v>1074</v>
      </c>
      <c r="K2693" s="5">
        <v>20</v>
      </c>
      <c r="L2693" t="str">
        <f>Table_DataFromNL[[#This Row],[PROFILECODE]]&amp;"-"&amp;Table_DataFromNL[[#This Row],[RULENAME]]</f>
        <v>CP526-SPECIAL_x8_x9_20 _TWICE</v>
      </c>
      <c r="M2693" t="e">
        <f t="shared" si="341"/>
        <v>#N/A</v>
      </c>
      <c r="N2693" t="e">
        <f t="shared" si="342"/>
        <v>#N/A</v>
      </c>
    </row>
    <row r="2694" spans="1:14" hidden="1" x14ac:dyDescent="0.45">
      <c r="A2694" t="str">
        <f t="shared" si="343"/>
        <v>CP526-Sample Only</v>
      </c>
      <c r="B2694" t="s">
        <v>268</v>
      </c>
      <c r="C2694" t="str">
        <f t="shared" si="336"/>
        <v>Temple Terrace</v>
      </c>
      <c r="D2694" t="str">
        <f t="shared" si="337"/>
        <v>Y</v>
      </c>
      <c r="E2694" t="s">
        <v>1172</v>
      </c>
      <c r="F2694" t="str">
        <f t="shared" si="338"/>
        <v>Sample Only</v>
      </c>
      <c r="G2694">
        <f t="shared" si="339"/>
        <v>0</v>
      </c>
      <c r="H2694" t="s">
        <v>1109</v>
      </c>
      <c r="I2694">
        <f t="shared" si="340"/>
        <v>0</v>
      </c>
      <c r="J2694" t="s">
        <v>1074</v>
      </c>
      <c r="K2694" s="5">
        <v>10</v>
      </c>
      <c r="L2694" t="str">
        <f>Table_DataFromNL[[#This Row],[PROFILECODE]]&amp;"-"&amp;Table_DataFromNL[[#This Row],[RULENAME]]</f>
        <v>CP526-Sample Only</v>
      </c>
      <c r="M2694" t="e">
        <f t="shared" si="341"/>
        <v>#N/A</v>
      </c>
      <c r="N2694" t="e">
        <f t="shared" si="342"/>
        <v>#N/A</v>
      </c>
    </row>
    <row r="2695" spans="1:14" hidden="1" x14ac:dyDescent="0.45">
      <c r="A2695" t="str">
        <f t="shared" si="343"/>
        <v>CP526-Unit Below 250 mL</v>
      </c>
      <c r="B2695" t="s">
        <v>268</v>
      </c>
      <c r="C2695" t="str">
        <f t="shared" si="336"/>
        <v>Temple Terrace</v>
      </c>
      <c r="D2695" t="str">
        <f t="shared" si="337"/>
        <v>Y</v>
      </c>
      <c r="E2695" t="s">
        <v>1172</v>
      </c>
      <c r="F2695" t="str">
        <f t="shared" si="338"/>
        <v>Unit Below 250 mL</v>
      </c>
      <c r="G2695">
        <f t="shared" si="339"/>
        <v>0</v>
      </c>
      <c r="H2695" t="s">
        <v>1110</v>
      </c>
      <c r="I2695">
        <f t="shared" si="340"/>
        <v>0</v>
      </c>
      <c r="J2695" t="s">
        <v>1074</v>
      </c>
      <c r="K2695" s="5">
        <v>5</v>
      </c>
      <c r="L2695" t="str">
        <f>Table_DataFromNL[[#This Row],[PROFILECODE]]&amp;"-"&amp;Table_DataFromNL[[#This Row],[RULENAME]]</f>
        <v>CP526-Unit Below 250 mL</v>
      </c>
      <c r="M2695" t="e">
        <f t="shared" si="341"/>
        <v>#N/A</v>
      </c>
      <c r="N2695" t="e">
        <f t="shared" si="342"/>
        <v>#N/A</v>
      </c>
    </row>
    <row r="2696" spans="1:14" hidden="1" x14ac:dyDescent="0.45">
      <c r="A2696" t="str">
        <f t="shared" si="343"/>
        <v>CP526-Unit above 250 mL/underdraw</v>
      </c>
      <c r="B2696" t="s">
        <v>268</v>
      </c>
      <c r="C2696" t="str">
        <f t="shared" si="336"/>
        <v>Temple Terrace</v>
      </c>
      <c r="D2696" t="str">
        <f t="shared" si="337"/>
        <v>Y</v>
      </c>
      <c r="E2696" t="s">
        <v>1172</v>
      </c>
      <c r="F2696" t="str">
        <f t="shared" si="338"/>
        <v>Unit above 250 mL/underdraw</v>
      </c>
      <c r="G2696">
        <f t="shared" si="339"/>
        <v>0</v>
      </c>
      <c r="H2696" t="s">
        <v>1111</v>
      </c>
      <c r="I2696">
        <f t="shared" si="340"/>
        <v>0</v>
      </c>
      <c r="J2696" t="s">
        <v>1074</v>
      </c>
      <c r="K2696" s="5">
        <v>10</v>
      </c>
      <c r="L2696" t="str">
        <f>Table_DataFromNL[[#This Row],[PROFILECODE]]&amp;"-"&amp;Table_DataFromNL[[#This Row],[RULENAME]]</f>
        <v>CP526-Unit above 250 mL/underdraw</v>
      </c>
      <c r="M2696" t="e">
        <f t="shared" si="341"/>
        <v>#N/A</v>
      </c>
      <c r="N2696" t="e">
        <f t="shared" si="342"/>
        <v>#N/A</v>
      </c>
    </row>
    <row r="2697" spans="1:14" hidden="1" x14ac:dyDescent="0.45">
      <c r="A2697" t="str">
        <f t="shared" si="343"/>
        <v>CP526-Vaccinia Immunization</v>
      </c>
      <c r="B2697" t="s">
        <v>268</v>
      </c>
      <c r="C2697" t="str">
        <f t="shared" si="336"/>
        <v>Temple Terrace</v>
      </c>
      <c r="D2697" t="str">
        <f t="shared" si="337"/>
        <v>Y</v>
      </c>
      <c r="E2697" t="s">
        <v>1172</v>
      </c>
      <c r="F2697" t="str">
        <f t="shared" si="338"/>
        <v>Vaccinia Immunization</v>
      </c>
      <c r="G2697">
        <f t="shared" si="339"/>
        <v>0</v>
      </c>
      <c r="H2697" t="s">
        <v>1136</v>
      </c>
      <c r="I2697">
        <f t="shared" si="340"/>
        <v>0</v>
      </c>
      <c r="J2697" t="s">
        <v>1074</v>
      </c>
      <c r="K2697" s="5">
        <v>100</v>
      </c>
      <c r="L2697" t="str">
        <f>Table_DataFromNL[[#This Row],[PROFILECODE]]&amp;"-"&amp;Table_DataFromNL[[#This Row],[RULENAME]]</f>
        <v>CP526-Vaccinia Immunization</v>
      </c>
      <c r="M2697" t="e">
        <f t="shared" si="341"/>
        <v>#N/A</v>
      </c>
      <c r="N2697" t="e">
        <f t="shared" si="342"/>
        <v>#N/A</v>
      </c>
    </row>
    <row r="2698" spans="1:14" hidden="1" x14ac:dyDescent="0.45">
      <c r="A2698" t="str">
        <f t="shared" si="343"/>
        <v>CP526-RETURN - Buddy referral  -BONUS</v>
      </c>
      <c r="B2698" t="s">
        <v>268</v>
      </c>
      <c r="C2698" t="str">
        <f t="shared" si="336"/>
        <v>Temple Terrace</v>
      </c>
      <c r="D2698" t="str">
        <f t="shared" si="337"/>
        <v>Y</v>
      </c>
      <c r="E2698" t="s">
        <v>1172</v>
      </c>
      <c r="F2698" t="str">
        <f t="shared" si="338"/>
        <v>RETURN - Buddy referral  -BONUS</v>
      </c>
      <c r="G2698" t="str">
        <f t="shared" si="339"/>
        <v>Marketing</v>
      </c>
      <c r="H2698" t="s">
        <v>73</v>
      </c>
      <c r="I2698">
        <f t="shared" si="340"/>
        <v>50</v>
      </c>
      <c r="J2698" t="s">
        <v>1112</v>
      </c>
      <c r="K2698" s="5">
        <v>50</v>
      </c>
      <c r="L2698" t="str">
        <f>Table_DataFromNL[[#This Row],[PROFILECODE]]&amp;"-"&amp;Table_DataFromNL[[#This Row],[RULENAME]]</f>
        <v>CP526-Referral</v>
      </c>
      <c r="M2698" t="str">
        <f t="shared" si="341"/>
        <v>CP526-RETURN - Buddy referral  -BONUS</v>
      </c>
      <c r="N2698" t="e">
        <f t="shared" si="342"/>
        <v>#N/A</v>
      </c>
    </row>
    <row r="2699" spans="1:14" hidden="1" x14ac:dyDescent="0.45">
      <c r="A2699" t="str">
        <f t="shared" si="343"/>
        <v>CP526-P Anthrax Standard</v>
      </c>
      <c r="B2699" t="s">
        <v>268</v>
      </c>
      <c r="C2699" t="str">
        <f t="shared" si="336"/>
        <v>Temple Terrace</v>
      </c>
      <c r="D2699" t="str">
        <f t="shared" si="337"/>
        <v>Y</v>
      </c>
      <c r="E2699" t="s">
        <v>1172</v>
      </c>
      <c r="F2699" t="str">
        <f t="shared" si="338"/>
        <v>P Anthrax Standard</v>
      </c>
      <c r="G2699">
        <f t="shared" si="339"/>
        <v>0</v>
      </c>
      <c r="H2699" t="s">
        <v>998</v>
      </c>
      <c r="I2699">
        <f t="shared" si="340"/>
        <v>0</v>
      </c>
      <c r="J2699" t="s">
        <v>1113</v>
      </c>
      <c r="K2699" s="5">
        <v>100</v>
      </c>
      <c r="L2699" t="str">
        <f>Table_DataFromNL[[#This Row],[PROFILECODE]]&amp;"-"&amp;Table_DataFromNL[[#This Row],[RULENAME]]</f>
        <v>CP526-P Anthrax Standard</v>
      </c>
      <c r="M2699" t="str">
        <f t="shared" si="341"/>
        <v>CP526-P Anthrax Standard</v>
      </c>
      <c r="N2699" t="str">
        <f t="shared" si="342"/>
        <v>CP526-P Anthrax Standard</v>
      </c>
    </row>
    <row r="2700" spans="1:14" hidden="1" x14ac:dyDescent="0.45">
      <c r="A2700" t="str">
        <f t="shared" si="343"/>
        <v>CP526-P Anti-D Pre-Existing Standard</v>
      </c>
      <c r="B2700" t="s">
        <v>268</v>
      </c>
      <c r="C2700" t="str">
        <f t="shared" si="336"/>
        <v>Temple Terrace</v>
      </c>
      <c r="D2700" t="str">
        <f t="shared" si="337"/>
        <v>Y</v>
      </c>
      <c r="E2700" t="s">
        <v>1172</v>
      </c>
      <c r="F2700" t="str">
        <f t="shared" si="338"/>
        <v>P Anti-D Pre-Existing Standard</v>
      </c>
      <c r="G2700" t="str">
        <f t="shared" si="339"/>
        <v>Specialty</v>
      </c>
      <c r="H2700" t="s">
        <v>946</v>
      </c>
      <c r="I2700" t="str">
        <f t="shared" si="340"/>
        <v>RETURN - 1st don of the week -STD</v>
      </c>
      <c r="J2700" t="s">
        <v>1113</v>
      </c>
      <c r="K2700" s="5">
        <v>40</v>
      </c>
      <c r="L2700" t="str">
        <f>Table_DataFromNL[[#This Row],[PROFILECODE]]&amp;"-"&amp;Table_DataFromNL[[#This Row],[RULENAME]]</f>
        <v>CP526-P Anti-D Pre-Existing Standard</v>
      </c>
      <c r="M2700" t="str">
        <f t="shared" si="341"/>
        <v>CP526-P Anti-D Pre-Existing Standard</v>
      </c>
      <c r="N2700" t="str">
        <f t="shared" si="342"/>
        <v>CP526-P Anti-D Pre-Existing Standard</v>
      </c>
    </row>
    <row r="2701" spans="1:14" hidden="1" x14ac:dyDescent="0.45">
      <c r="A2701" t="str">
        <f t="shared" si="343"/>
        <v>CP526-RETURN - 1st don of the week -STD</v>
      </c>
      <c r="B2701" t="s">
        <v>268</v>
      </c>
      <c r="C2701" t="str">
        <f t="shared" si="336"/>
        <v>Temple Terrace</v>
      </c>
      <c r="D2701" t="str">
        <f t="shared" si="337"/>
        <v>Y</v>
      </c>
      <c r="E2701" t="s">
        <v>1172</v>
      </c>
      <c r="F2701" t="str">
        <f t="shared" si="338"/>
        <v>RETURN - 1st don of the week -STD</v>
      </c>
      <c r="G2701" t="str">
        <f t="shared" si="339"/>
        <v>Marketing</v>
      </c>
      <c r="H2701" t="s">
        <v>1114</v>
      </c>
      <c r="I2701">
        <f t="shared" si="340"/>
        <v>0</v>
      </c>
      <c r="J2701" t="s">
        <v>1113</v>
      </c>
      <c r="K2701" s="5">
        <v>50</v>
      </c>
      <c r="L2701" t="str">
        <f>Table_DataFromNL[[#This Row],[PROFILECODE]]&amp;"-"&amp;Table_DataFromNL[[#This Row],[RULENAME]]</f>
        <v>CP526-P NSP NONEU Standard</v>
      </c>
      <c r="M2701" t="str">
        <f t="shared" si="341"/>
        <v>CP526-RETURN - 1st don of the week -STD</v>
      </c>
      <c r="N2701" t="e">
        <f t="shared" si="342"/>
        <v>#N/A</v>
      </c>
    </row>
    <row r="2702" spans="1:14" hidden="1" x14ac:dyDescent="0.45">
      <c r="A2702" t="str">
        <f t="shared" si="343"/>
        <v>CP526-RETURN - 1st don of the week -STD</v>
      </c>
      <c r="B2702" t="s">
        <v>268</v>
      </c>
      <c r="C2702" t="str">
        <f t="shared" si="336"/>
        <v>Temple Terrace</v>
      </c>
      <c r="D2702" t="str">
        <f t="shared" si="337"/>
        <v>Y</v>
      </c>
      <c r="E2702" t="s">
        <v>1172</v>
      </c>
      <c r="F2702" t="str">
        <f t="shared" si="338"/>
        <v>RETURN - 1st don of the week -STD</v>
      </c>
      <c r="G2702" t="str">
        <f t="shared" si="339"/>
        <v>Marketing</v>
      </c>
      <c r="H2702" t="s">
        <v>1115</v>
      </c>
      <c r="I2702">
        <f t="shared" si="340"/>
        <v>23</v>
      </c>
      <c r="J2702" t="s">
        <v>1113</v>
      </c>
      <c r="K2702" s="5">
        <v>50</v>
      </c>
      <c r="L2702" t="str">
        <f>Table_DataFromNL[[#This Row],[PROFILECODE]]&amp;"-"&amp;Table_DataFromNL[[#This Row],[RULENAME]]</f>
        <v>CP526-P NSP NS Standard</v>
      </c>
      <c r="M2702" t="str">
        <f t="shared" si="341"/>
        <v>CP526-RETURN - 1st don of the week -STD</v>
      </c>
      <c r="N2702" t="e">
        <f t="shared" si="342"/>
        <v>#N/A</v>
      </c>
    </row>
    <row r="2703" spans="1:14" hidden="1" x14ac:dyDescent="0.45">
      <c r="A2703" t="str">
        <f t="shared" si="343"/>
        <v>CP526-P Normal Source PL Standard</v>
      </c>
      <c r="B2703" t="s">
        <v>268</v>
      </c>
      <c r="C2703" t="str">
        <f t="shared" si="336"/>
        <v>Temple Terrace</v>
      </c>
      <c r="D2703" t="str">
        <f t="shared" si="337"/>
        <v>Y</v>
      </c>
      <c r="E2703" t="s">
        <v>1172</v>
      </c>
      <c r="F2703" t="str">
        <f t="shared" si="338"/>
        <v>P Normal Source PL Standard</v>
      </c>
      <c r="G2703" t="str">
        <f t="shared" si="339"/>
        <v>Marketing</v>
      </c>
      <c r="H2703" t="s">
        <v>1033</v>
      </c>
      <c r="I2703">
        <f t="shared" si="340"/>
        <v>0</v>
      </c>
      <c r="J2703" t="s">
        <v>1113</v>
      </c>
      <c r="K2703" s="5">
        <v>50</v>
      </c>
      <c r="L2703" t="str">
        <f>Table_DataFromNL[[#This Row],[PROFILECODE]]&amp;"-"&amp;Table_DataFromNL[[#This Row],[RULENAME]]</f>
        <v>CP526-P Normal Source PL Standard</v>
      </c>
      <c r="M2703" t="e">
        <f t="shared" si="341"/>
        <v>#N/A</v>
      </c>
      <c r="N2703" t="e">
        <f t="shared" si="342"/>
        <v>#N/A</v>
      </c>
    </row>
    <row r="2704" spans="1:14" hidden="1" x14ac:dyDescent="0.45">
      <c r="A2704" t="str">
        <f t="shared" si="343"/>
        <v>CP526-P RSV Pre-Existing Standard</v>
      </c>
      <c r="B2704" t="s">
        <v>268</v>
      </c>
      <c r="C2704" t="str">
        <f t="shared" si="336"/>
        <v>Temple Terrace</v>
      </c>
      <c r="D2704" t="str">
        <f t="shared" si="337"/>
        <v>Y</v>
      </c>
      <c r="E2704" t="s">
        <v>1172</v>
      </c>
      <c r="F2704" t="str">
        <f t="shared" si="338"/>
        <v>P RSV Pre-Existing Standard</v>
      </c>
      <c r="G2704" t="str">
        <f t="shared" si="339"/>
        <v>Specialty</v>
      </c>
      <c r="H2704" t="s">
        <v>955</v>
      </c>
      <c r="I2704" t="str">
        <f t="shared" si="340"/>
        <v>RETURN - 1st don of the week -STD</v>
      </c>
      <c r="J2704" t="s">
        <v>1113</v>
      </c>
      <c r="K2704" s="5">
        <v>50</v>
      </c>
      <c r="L2704" t="str">
        <f>Table_DataFromNL[[#This Row],[PROFILECODE]]&amp;"-"&amp;Table_DataFromNL[[#This Row],[RULENAME]]</f>
        <v>CP526-P RSV Pre-Existing Standard</v>
      </c>
      <c r="M2704" t="str">
        <f t="shared" si="341"/>
        <v>CP526-P RSV Pre-Existing Standard</v>
      </c>
      <c r="N2704" t="str">
        <f t="shared" si="342"/>
        <v>CP526-P RSV Pre-Existing Standard</v>
      </c>
    </row>
    <row r="2705" spans="1:14" hidden="1" x14ac:dyDescent="0.45">
      <c r="A2705" t="str">
        <f t="shared" si="343"/>
        <v>CP526-P Vaccinia Standard</v>
      </c>
      <c r="B2705" t="s">
        <v>268</v>
      </c>
      <c r="C2705" t="str">
        <f t="shared" si="336"/>
        <v>Temple Terrace</v>
      </c>
      <c r="D2705" t="str">
        <f t="shared" si="337"/>
        <v>Y</v>
      </c>
      <c r="E2705" t="s">
        <v>1172</v>
      </c>
      <c r="F2705" t="str">
        <f t="shared" si="338"/>
        <v>P Vaccinia Standard</v>
      </c>
      <c r="G2705" t="str">
        <f t="shared" si="339"/>
        <v>Specialty</v>
      </c>
      <c r="H2705" t="s">
        <v>956</v>
      </c>
      <c r="I2705">
        <f t="shared" si="340"/>
        <v>0</v>
      </c>
      <c r="J2705" t="s">
        <v>1113</v>
      </c>
      <c r="K2705" s="5">
        <v>100</v>
      </c>
      <c r="L2705" t="str">
        <f>Table_DataFromNL[[#This Row],[PROFILECODE]]&amp;"-"&amp;Table_DataFromNL[[#This Row],[RULENAME]]</f>
        <v>CP526-P Vaccinia Standard</v>
      </c>
      <c r="M2705" t="str">
        <f t="shared" si="341"/>
        <v>CP526-P Vaccinia Standard</v>
      </c>
      <c r="N2705" t="str">
        <f t="shared" si="342"/>
        <v>CP526-P Vaccinia Standard</v>
      </c>
    </row>
    <row r="2706" spans="1:14" hidden="1" x14ac:dyDescent="0.45">
      <c r="A2706" t="str">
        <f t="shared" si="343"/>
        <v>CP526-PVZV Pre-Existing Standard</v>
      </c>
      <c r="B2706" t="s">
        <v>268</v>
      </c>
      <c r="C2706" t="str">
        <f t="shared" si="336"/>
        <v>Temple Terrace</v>
      </c>
      <c r="D2706" t="str">
        <f t="shared" si="337"/>
        <v>Y</v>
      </c>
      <c r="E2706" t="s">
        <v>1172</v>
      </c>
      <c r="F2706" t="str">
        <f t="shared" si="338"/>
        <v>PVZV Pre-Existing Standard</v>
      </c>
      <c r="G2706" t="str">
        <f t="shared" si="339"/>
        <v>Specialty</v>
      </c>
      <c r="H2706" t="s">
        <v>972</v>
      </c>
      <c r="I2706" t="str">
        <f t="shared" si="340"/>
        <v>RETURN - 1st don of the week -STD</v>
      </c>
      <c r="J2706" t="s">
        <v>1113</v>
      </c>
      <c r="K2706" s="5">
        <v>70</v>
      </c>
      <c r="L2706" t="str">
        <f>Table_DataFromNL[[#This Row],[PROFILECODE]]&amp;"-"&amp;Table_DataFromNL[[#This Row],[RULENAME]]</f>
        <v>CP526-PVZV Pre-Existing Standard</v>
      </c>
      <c r="M2706" t="str">
        <f t="shared" si="341"/>
        <v>CP526-PVZV Pre-Existing Standard</v>
      </c>
      <c r="N2706" t="str">
        <f t="shared" si="342"/>
        <v>CP526-PVZV Pre-Existing Standard</v>
      </c>
    </row>
    <row r="2707" spans="1:14" hidden="1" x14ac:dyDescent="0.45">
      <c r="A2707" t="str">
        <f t="shared" si="343"/>
        <v>CP527-1st Responder-Medical</v>
      </c>
      <c r="B2707" t="s">
        <v>205</v>
      </c>
      <c r="C2707" t="str">
        <f t="shared" si="336"/>
        <v>EP Zaragoza</v>
      </c>
      <c r="D2707" t="str">
        <f t="shared" si="337"/>
        <v>Y</v>
      </c>
      <c r="E2707" t="s">
        <v>1173</v>
      </c>
      <c r="F2707" t="str">
        <f t="shared" si="338"/>
        <v>1st Responder-Medical</v>
      </c>
      <c r="G2707">
        <f t="shared" si="339"/>
        <v>0</v>
      </c>
      <c r="H2707" t="s">
        <v>1053</v>
      </c>
      <c r="I2707">
        <f t="shared" si="340"/>
        <v>0</v>
      </c>
      <c r="J2707" t="s">
        <v>1054</v>
      </c>
      <c r="K2707" s="5">
        <v>5</v>
      </c>
      <c r="L2707" t="str">
        <f>Table_DataFromNL[[#This Row],[PROFILECODE]]&amp;"-"&amp;Table_DataFromNL[[#This Row],[RULENAME]]</f>
        <v>CP527-1st Responder-Medical</v>
      </c>
      <c r="M2707" t="e">
        <f t="shared" si="341"/>
        <v>#N/A</v>
      </c>
      <c r="N2707" t="e">
        <f t="shared" si="342"/>
        <v>#N/A</v>
      </c>
    </row>
    <row r="2708" spans="1:14" x14ac:dyDescent="0.45">
      <c r="A2708" t="str">
        <f t="shared" si="343"/>
        <v>CP527-2X Week Anti-D Pre-Existing</v>
      </c>
      <c r="B2708" t="s">
        <v>205</v>
      </c>
      <c r="C2708" t="str">
        <f t="shared" si="336"/>
        <v>EP Zaragoza</v>
      </c>
      <c r="D2708" t="str">
        <f t="shared" si="337"/>
        <v>Y</v>
      </c>
      <c r="E2708" t="s">
        <v>1173</v>
      </c>
      <c r="F2708" t="str">
        <f t="shared" si="338"/>
        <v>2X Week Anti-D Pre-Existing</v>
      </c>
      <c r="G2708" t="str">
        <f t="shared" si="339"/>
        <v>Specialty</v>
      </c>
      <c r="H2708" t="s">
        <v>942</v>
      </c>
      <c r="I2708" t="str">
        <f t="shared" si="340"/>
        <v>RETURN - 2nd don of the week -BONUS</v>
      </c>
      <c r="J2708" t="s">
        <v>1054</v>
      </c>
      <c r="K2708" s="5">
        <v>15</v>
      </c>
      <c r="L2708" t="str">
        <f>Table_DataFromNL[[#This Row],[PROFILECODE]]&amp;"-"&amp;Table_DataFromNL[[#This Row],[RULENAME]]</f>
        <v>CP527-2X Week Anti-D Pre-Existing</v>
      </c>
      <c r="M2708" t="str">
        <f t="shared" si="341"/>
        <v>CP527-2X Week Anti-D Pre-Existing</v>
      </c>
      <c r="N2708" t="str">
        <f t="shared" si="342"/>
        <v>CP527-2X Week Anti-D Pre-Existing</v>
      </c>
    </row>
    <row r="2709" spans="1:14" hidden="1" x14ac:dyDescent="0.45">
      <c r="A2709" t="str">
        <f t="shared" si="343"/>
        <v>CP527-2X Week P Anti-D</v>
      </c>
      <c r="B2709" t="s">
        <v>205</v>
      </c>
      <c r="C2709" t="str">
        <f t="shared" si="336"/>
        <v>EP Zaragoza</v>
      </c>
      <c r="D2709" t="str">
        <f t="shared" si="337"/>
        <v>Y</v>
      </c>
      <c r="E2709" t="s">
        <v>1173</v>
      </c>
      <c r="F2709" t="str">
        <f t="shared" si="338"/>
        <v>2X Week P Anti-D</v>
      </c>
      <c r="G2709" t="str">
        <f t="shared" si="339"/>
        <v>Specialty</v>
      </c>
      <c r="H2709" t="s">
        <v>943</v>
      </c>
      <c r="I2709" t="str">
        <f t="shared" si="340"/>
        <v>RETURN - 2nd don of the week -BONUS</v>
      </c>
      <c r="J2709" t="s">
        <v>1054</v>
      </c>
      <c r="K2709" s="5">
        <v>15</v>
      </c>
      <c r="L2709" t="str">
        <f>Table_DataFromNL[[#This Row],[PROFILECODE]]&amp;"-"&amp;Table_DataFromNL[[#This Row],[RULENAME]]</f>
        <v>CP527-2X Week P Anti-D</v>
      </c>
      <c r="M2709" t="str">
        <f t="shared" si="341"/>
        <v>CP527-2X Week P Anti-D</v>
      </c>
      <c r="N2709" t="str">
        <f t="shared" si="342"/>
        <v>CP527-2X Week P Anti-D</v>
      </c>
    </row>
    <row r="2710" spans="1:14" hidden="1" x14ac:dyDescent="0.45">
      <c r="A2710" t="str">
        <f t="shared" si="343"/>
        <v>CP527-RETURN - 2nd don of the week -BONUS</v>
      </c>
      <c r="B2710" t="s">
        <v>205</v>
      </c>
      <c r="C2710" t="str">
        <f t="shared" si="336"/>
        <v>EP Zaragoza</v>
      </c>
      <c r="D2710" t="str">
        <f t="shared" si="337"/>
        <v>Y</v>
      </c>
      <c r="E2710" t="s">
        <v>1173</v>
      </c>
      <c r="F2710" t="str">
        <f t="shared" si="338"/>
        <v>RETURN - 2nd don of the week -BONUS</v>
      </c>
      <c r="G2710" t="str">
        <f t="shared" si="339"/>
        <v>Marketing</v>
      </c>
      <c r="H2710" t="s">
        <v>1055</v>
      </c>
      <c r="I2710">
        <f t="shared" si="340"/>
        <v>26</v>
      </c>
      <c r="J2710" t="s">
        <v>1054</v>
      </c>
      <c r="K2710" s="5">
        <v>15</v>
      </c>
      <c r="L2710" t="str">
        <f>Table_DataFromNL[[#This Row],[PROFILECODE]]&amp;"-"&amp;Table_DataFromNL[[#This Row],[RULENAME]]</f>
        <v>CP527-2X Week P NSP NS</v>
      </c>
      <c r="M2710" t="str">
        <f t="shared" si="341"/>
        <v>CP527-RETURN - 2nd don of the week -BONUS</v>
      </c>
      <c r="N2710" t="e">
        <f t="shared" si="342"/>
        <v>#N/A</v>
      </c>
    </row>
    <row r="2711" spans="1:14" hidden="1" x14ac:dyDescent="0.45">
      <c r="A2711" t="str">
        <f t="shared" si="343"/>
        <v>CP527-RETURN - 2nd don of the week -BONUS</v>
      </c>
      <c r="B2711" t="s">
        <v>205</v>
      </c>
      <c r="C2711" t="str">
        <f t="shared" si="336"/>
        <v>EP Zaragoza</v>
      </c>
      <c r="D2711" t="str">
        <f t="shared" si="337"/>
        <v>Y</v>
      </c>
      <c r="E2711" t="s">
        <v>1173</v>
      </c>
      <c r="F2711" t="str">
        <f t="shared" si="338"/>
        <v>RETURN - 2nd don of the week -BONUS</v>
      </c>
      <c r="G2711" t="str">
        <f t="shared" si="339"/>
        <v>Marketing</v>
      </c>
      <c r="H2711" t="s">
        <v>1056</v>
      </c>
      <c r="I2711" t="str">
        <f t="shared" si="340"/>
        <v>RETURN - 2nd don of the week -BONUS</v>
      </c>
      <c r="J2711" t="s">
        <v>1054</v>
      </c>
      <c r="K2711" s="5">
        <v>15</v>
      </c>
      <c r="L2711" t="str">
        <f>Table_DataFromNL[[#This Row],[PROFILECODE]]&amp;"-"&amp;Table_DataFromNL[[#This Row],[RULENAME]]</f>
        <v>CP527-2X Week P NSP Non EU</v>
      </c>
      <c r="M2711" t="str">
        <f t="shared" si="341"/>
        <v>CP527-RETURN - 2nd don of the week -BONUS</v>
      </c>
      <c r="N2711" t="e">
        <f t="shared" si="342"/>
        <v>#N/A</v>
      </c>
    </row>
    <row r="2712" spans="1:14" hidden="1" x14ac:dyDescent="0.45">
      <c r="A2712" t="str">
        <f t="shared" si="343"/>
        <v>CP527-2X Week P Normal Source PL</v>
      </c>
      <c r="B2712" t="s">
        <v>205</v>
      </c>
      <c r="C2712" t="str">
        <f t="shared" si="336"/>
        <v>EP Zaragoza</v>
      </c>
      <c r="D2712" t="str">
        <f t="shared" si="337"/>
        <v>Y</v>
      </c>
      <c r="E2712" t="s">
        <v>1173</v>
      </c>
      <c r="F2712" t="str">
        <f t="shared" si="338"/>
        <v>2X Week P Normal Source PL</v>
      </c>
      <c r="G2712" t="str">
        <f t="shared" si="339"/>
        <v>Specialty</v>
      </c>
      <c r="H2712" t="s">
        <v>1026</v>
      </c>
      <c r="I2712" t="str">
        <f t="shared" si="340"/>
        <v>RETURN - 2nd don of the week -BONUS</v>
      </c>
      <c r="J2712" t="s">
        <v>1054</v>
      </c>
      <c r="K2712" s="5">
        <v>15</v>
      </c>
      <c r="L2712" t="str">
        <f>Table_DataFromNL[[#This Row],[PROFILECODE]]&amp;"-"&amp;Table_DataFromNL[[#This Row],[RULENAME]]</f>
        <v>CP527-2X Week P Normal Source PL</v>
      </c>
      <c r="M2712" t="e">
        <f t="shared" si="341"/>
        <v>#N/A</v>
      </c>
      <c r="N2712" t="e">
        <f t="shared" si="342"/>
        <v>#N/A</v>
      </c>
    </row>
    <row r="2713" spans="1:14" hidden="1" x14ac:dyDescent="0.45">
      <c r="A2713" t="str">
        <f t="shared" si="343"/>
        <v>CP527-2X Week P RSV Pre-Existing</v>
      </c>
      <c r="B2713" t="s">
        <v>205</v>
      </c>
      <c r="C2713" t="str">
        <f t="shared" si="336"/>
        <v>EP Zaragoza</v>
      </c>
      <c r="D2713" t="str">
        <f t="shared" si="337"/>
        <v>Y</v>
      </c>
      <c r="E2713" t="s">
        <v>1173</v>
      </c>
      <c r="F2713" t="str">
        <f t="shared" si="338"/>
        <v>2X Week P RSV Pre-Existing</v>
      </c>
      <c r="G2713" t="str">
        <f t="shared" si="339"/>
        <v>Specialty</v>
      </c>
      <c r="H2713" t="s">
        <v>945</v>
      </c>
      <c r="I2713" t="str">
        <f t="shared" si="340"/>
        <v>RETURN - 2nd don of the week -BONUS</v>
      </c>
      <c r="J2713" t="s">
        <v>1054</v>
      </c>
      <c r="K2713" s="5">
        <v>25</v>
      </c>
      <c r="L2713" t="str">
        <f>Table_DataFromNL[[#This Row],[PROFILECODE]]&amp;"-"&amp;Table_DataFromNL[[#This Row],[RULENAME]]</f>
        <v>CP527-2X Week P RSV Pre-Existing</v>
      </c>
      <c r="M2713" t="str">
        <f t="shared" si="341"/>
        <v>CP527-2X Week P RSV Pre-Existing</v>
      </c>
      <c r="N2713" t="str">
        <f t="shared" si="342"/>
        <v>CP527-2X Week P RSV Pre-Existing</v>
      </c>
    </row>
    <row r="2714" spans="1:14" hidden="1" x14ac:dyDescent="0.45">
      <c r="A2714" t="str">
        <f t="shared" si="343"/>
        <v>CP527-RETURN - 6th don of the month -BONUS</v>
      </c>
      <c r="B2714" t="s">
        <v>205</v>
      </c>
      <c r="C2714" t="str">
        <f t="shared" si="336"/>
        <v>EP Zaragoza</v>
      </c>
      <c r="D2714" t="str">
        <f t="shared" si="337"/>
        <v>Y</v>
      </c>
      <c r="E2714" t="s">
        <v>1173</v>
      </c>
      <c r="F2714" t="str">
        <f t="shared" si="338"/>
        <v>RETURN - 6th don of the month -BONUS</v>
      </c>
      <c r="G2714" t="str">
        <f t="shared" si="339"/>
        <v>Marketing</v>
      </c>
      <c r="H2714" t="s">
        <v>1058</v>
      </c>
      <c r="I2714">
        <f t="shared" si="340"/>
        <v>28</v>
      </c>
      <c r="J2714" t="s">
        <v>1054</v>
      </c>
      <c r="K2714" s="5">
        <v>30</v>
      </c>
      <c r="L2714" t="str">
        <f>Table_DataFromNL[[#This Row],[PROFILECODE]]&amp;"-"&amp;Table_DataFromNL[[#This Row],[RULENAME]]</f>
        <v>CP527-6X Month</v>
      </c>
      <c r="M2714" t="str">
        <f t="shared" si="341"/>
        <v>CP527-RETURN - 6th don of the month -BONUS</v>
      </c>
      <c r="N2714" t="e">
        <f t="shared" si="342"/>
        <v>#N/A</v>
      </c>
    </row>
    <row r="2715" spans="1:14" hidden="1" x14ac:dyDescent="0.45">
      <c r="A2715" t="str">
        <f t="shared" si="343"/>
        <v>CP527-College ID Standard Bonus</v>
      </c>
      <c r="B2715" t="s">
        <v>205</v>
      </c>
      <c r="C2715" t="str">
        <f t="shared" si="336"/>
        <v>EP Zaragoza</v>
      </c>
      <c r="D2715" t="str">
        <f t="shared" si="337"/>
        <v>Y</v>
      </c>
      <c r="E2715" t="s">
        <v>1173</v>
      </c>
      <c r="F2715" t="str">
        <f t="shared" si="338"/>
        <v>College ID Standard Bonus</v>
      </c>
      <c r="G2715">
        <f t="shared" si="339"/>
        <v>0</v>
      </c>
      <c r="H2715" t="s">
        <v>1062</v>
      </c>
      <c r="I2715">
        <f t="shared" si="340"/>
        <v>0</v>
      </c>
      <c r="J2715" t="s">
        <v>1054</v>
      </c>
      <c r="K2715" s="5">
        <v>5</v>
      </c>
      <c r="L2715" t="str">
        <f>Table_DataFromNL[[#This Row],[PROFILECODE]]&amp;"-"&amp;Table_DataFromNL[[#This Row],[RULENAME]]</f>
        <v>CP527-College ID Standard Bonus</v>
      </c>
      <c r="M2715" t="e">
        <f t="shared" si="341"/>
        <v>#N/A</v>
      </c>
      <c r="N2715" t="e">
        <f t="shared" si="342"/>
        <v>#N/A</v>
      </c>
    </row>
    <row r="2716" spans="1:14" hidden="1" x14ac:dyDescent="0.45">
      <c r="A2716" t="str">
        <f t="shared" si="343"/>
        <v>CP527-Employee Donor</v>
      </c>
      <c r="B2716" t="s">
        <v>205</v>
      </c>
      <c r="C2716" t="str">
        <f t="shared" si="336"/>
        <v>EP Zaragoza</v>
      </c>
      <c r="D2716" t="str">
        <f t="shared" si="337"/>
        <v>Y</v>
      </c>
      <c r="E2716" t="s">
        <v>1173</v>
      </c>
      <c r="F2716" t="str">
        <f t="shared" si="338"/>
        <v>Employee Donor</v>
      </c>
      <c r="G2716">
        <f t="shared" si="339"/>
        <v>0</v>
      </c>
      <c r="H2716" t="s">
        <v>1063</v>
      </c>
      <c r="I2716">
        <f t="shared" si="340"/>
        <v>0</v>
      </c>
      <c r="J2716" t="s">
        <v>1054</v>
      </c>
      <c r="K2716" s="5">
        <v>90</v>
      </c>
      <c r="L2716" t="str">
        <f>Table_DataFromNL[[#This Row],[PROFILECODE]]&amp;"-"&amp;Table_DataFromNL[[#This Row],[RULENAME]]</f>
        <v>CP527-Employee Donor</v>
      </c>
      <c r="M2716" t="e">
        <f t="shared" si="341"/>
        <v>#N/A</v>
      </c>
      <c r="N2716" t="e">
        <f t="shared" si="342"/>
        <v>#N/A</v>
      </c>
    </row>
    <row r="2717" spans="1:14" hidden="1" x14ac:dyDescent="0.45">
      <c r="A2717" t="str">
        <f t="shared" si="343"/>
        <v>CP527-Military ID</v>
      </c>
      <c r="B2717" t="s">
        <v>205</v>
      </c>
      <c r="C2717" t="str">
        <f t="shared" si="336"/>
        <v>EP Zaragoza</v>
      </c>
      <c r="D2717" t="str">
        <f t="shared" si="337"/>
        <v>Y</v>
      </c>
      <c r="E2717" t="s">
        <v>1173</v>
      </c>
      <c r="F2717" t="str">
        <f t="shared" si="338"/>
        <v>Military ID</v>
      </c>
      <c r="G2717">
        <f t="shared" si="339"/>
        <v>0</v>
      </c>
      <c r="H2717" t="s">
        <v>1064</v>
      </c>
      <c r="I2717">
        <f t="shared" si="340"/>
        <v>0</v>
      </c>
      <c r="J2717" t="s">
        <v>1054</v>
      </c>
      <c r="K2717" s="5">
        <v>5</v>
      </c>
      <c r="L2717" t="str">
        <f>Table_DataFromNL[[#This Row],[PROFILECODE]]&amp;"-"&amp;Table_DataFromNL[[#This Row],[RULENAME]]</f>
        <v>CP527-Military ID</v>
      </c>
      <c r="M2717" t="e">
        <f t="shared" si="341"/>
        <v>#N/A</v>
      </c>
      <c r="N2717" t="e">
        <f t="shared" si="342"/>
        <v>#N/A</v>
      </c>
    </row>
    <row r="2718" spans="1:14" hidden="1" x14ac:dyDescent="0.45">
      <c r="A2718" t="str">
        <f t="shared" si="343"/>
        <v>CP527-NEW DONOR -1st</v>
      </c>
      <c r="B2718" t="s">
        <v>205</v>
      </c>
      <c r="C2718" t="str">
        <f t="shared" si="336"/>
        <v>EP Zaragoza</v>
      </c>
      <c r="D2718" t="str">
        <f t="shared" si="337"/>
        <v>Y</v>
      </c>
      <c r="E2718" t="s">
        <v>1173</v>
      </c>
      <c r="F2718" t="str">
        <f t="shared" si="338"/>
        <v>NEW DONOR -1st</v>
      </c>
      <c r="G2718" t="str">
        <f t="shared" si="339"/>
        <v>Marketing</v>
      </c>
      <c r="H2718" t="s">
        <v>1065</v>
      </c>
      <c r="I2718">
        <f t="shared" si="340"/>
        <v>1</v>
      </c>
      <c r="J2718" t="s">
        <v>1054</v>
      </c>
      <c r="K2718" s="5">
        <v>100</v>
      </c>
      <c r="L2718" t="str">
        <f>Table_DataFromNL[[#This Row],[PROFILECODE]]&amp;"-"&amp;Table_DataFromNL[[#This Row],[RULENAME]]</f>
        <v>CP527-New Donor 1st Visit-Bonus</v>
      </c>
      <c r="M2718" t="str">
        <f t="shared" si="341"/>
        <v>CP527-NEW DONOR -1st</v>
      </c>
      <c r="N2718" t="e">
        <f t="shared" si="342"/>
        <v>#N/A</v>
      </c>
    </row>
    <row r="2719" spans="1:14" hidden="1" x14ac:dyDescent="0.45">
      <c r="A2719" t="str">
        <f t="shared" si="343"/>
        <v>CP527-NEW DONOR -2nd</v>
      </c>
      <c r="B2719" t="s">
        <v>205</v>
      </c>
      <c r="C2719" t="str">
        <f t="shared" si="336"/>
        <v>EP Zaragoza</v>
      </c>
      <c r="D2719" t="str">
        <f t="shared" si="337"/>
        <v>Y</v>
      </c>
      <c r="E2719" t="s">
        <v>1173</v>
      </c>
      <c r="F2719" t="str">
        <f t="shared" si="338"/>
        <v>NEW DONOR -2nd</v>
      </c>
      <c r="G2719" t="str">
        <f t="shared" si="339"/>
        <v>Marketing</v>
      </c>
      <c r="H2719" t="s">
        <v>1066</v>
      </c>
      <c r="I2719">
        <f t="shared" si="340"/>
        <v>2</v>
      </c>
      <c r="J2719" t="s">
        <v>1054</v>
      </c>
      <c r="K2719" s="5">
        <v>100</v>
      </c>
      <c r="L2719" t="str">
        <f>Table_DataFromNL[[#This Row],[PROFILECODE]]&amp;"-"&amp;Table_DataFromNL[[#This Row],[RULENAME]]</f>
        <v>CP527-New Donor 2nd Visit-Bonus</v>
      </c>
      <c r="M2719" t="str">
        <f t="shared" si="341"/>
        <v>CP527-NEW DONOR -2nd</v>
      </c>
      <c r="N2719" t="e">
        <f t="shared" si="342"/>
        <v>#N/A</v>
      </c>
    </row>
    <row r="2720" spans="1:14" hidden="1" x14ac:dyDescent="0.45">
      <c r="A2720" t="str">
        <f t="shared" si="343"/>
        <v>CP527-NEW DONOR -3rd</v>
      </c>
      <c r="B2720" t="s">
        <v>205</v>
      </c>
      <c r="C2720" t="str">
        <f t="shared" si="336"/>
        <v>EP Zaragoza</v>
      </c>
      <c r="D2720" t="str">
        <f t="shared" si="337"/>
        <v>Y</v>
      </c>
      <c r="E2720" t="s">
        <v>1173</v>
      </c>
      <c r="F2720" t="str">
        <f t="shared" si="338"/>
        <v>NEW DONOR -3rd</v>
      </c>
      <c r="G2720" t="str">
        <f t="shared" si="339"/>
        <v>Marketing</v>
      </c>
      <c r="H2720" t="s">
        <v>1067</v>
      </c>
      <c r="I2720">
        <f t="shared" si="340"/>
        <v>3</v>
      </c>
      <c r="J2720" t="s">
        <v>1054</v>
      </c>
      <c r="K2720" s="5">
        <v>100</v>
      </c>
      <c r="L2720" t="str">
        <f>Table_DataFromNL[[#This Row],[PROFILECODE]]&amp;"-"&amp;Table_DataFromNL[[#This Row],[RULENAME]]</f>
        <v>CP527-New Donor 3rd Visit-Bonus</v>
      </c>
      <c r="M2720" t="str">
        <f t="shared" si="341"/>
        <v>CP527-NEW DONOR -3rd</v>
      </c>
      <c r="N2720" t="e">
        <f t="shared" si="342"/>
        <v>#N/A</v>
      </c>
    </row>
    <row r="2721" spans="1:14" hidden="1" x14ac:dyDescent="0.45">
      <c r="A2721" t="str">
        <f t="shared" si="343"/>
        <v>CP527-NEW DONOR -4th</v>
      </c>
      <c r="B2721" t="s">
        <v>205</v>
      </c>
      <c r="C2721" t="str">
        <f t="shared" si="336"/>
        <v>EP Zaragoza</v>
      </c>
      <c r="D2721" t="str">
        <f t="shared" si="337"/>
        <v>Y</v>
      </c>
      <c r="E2721" t="s">
        <v>1173</v>
      </c>
      <c r="F2721" t="str">
        <f t="shared" si="338"/>
        <v>NEW DONOR -4th</v>
      </c>
      <c r="G2721" t="str">
        <f t="shared" si="339"/>
        <v>Marketing</v>
      </c>
      <c r="H2721" t="s">
        <v>1068</v>
      </c>
      <c r="I2721">
        <f t="shared" si="340"/>
        <v>4</v>
      </c>
      <c r="J2721" t="s">
        <v>1054</v>
      </c>
      <c r="K2721" s="5">
        <v>100</v>
      </c>
      <c r="L2721" t="str">
        <f>Table_DataFromNL[[#This Row],[PROFILECODE]]&amp;"-"&amp;Table_DataFromNL[[#This Row],[RULENAME]]</f>
        <v>CP527-New Donor 4th Visit-Bonus</v>
      </c>
      <c r="M2721" t="str">
        <f t="shared" si="341"/>
        <v>CP527-NEW DONOR -4th</v>
      </c>
      <c r="N2721" t="e">
        <f t="shared" si="342"/>
        <v>#N/A</v>
      </c>
    </row>
    <row r="2722" spans="1:14" hidden="1" x14ac:dyDescent="0.45">
      <c r="A2722" t="str">
        <f t="shared" si="343"/>
        <v>CP527-NEW DONOR -5th</v>
      </c>
      <c r="B2722" t="s">
        <v>205</v>
      </c>
      <c r="C2722" t="str">
        <f t="shared" si="336"/>
        <v>EP Zaragoza</v>
      </c>
      <c r="D2722" t="str">
        <f t="shared" si="337"/>
        <v>Y</v>
      </c>
      <c r="E2722" t="s">
        <v>1173</v>
      </c>
      <c r="F2722" t="str">
        <f t="shared" si="338"/>
        <v>NEW DONOR -5th</v>
      </c>
      <c r="G2722" t="str">
        <f t="shared" si="339"/>
        <v>Marketing</v>
      </c>
      <c r="H2722" t="s">
        <v>1069</v>
      </c>
      <c r="I2722">
        <f t="shared" si="340"/>
        <v>5</v>
      </c>
      <c r="J2722" t="s">
        <v>1054</v>
      </c>
      <c r="K2722" s="5">
        <v>100</v>
      </c>
      <c r="L2722" t="str">
        <f>Table_DataFromNL[[#This Row],[PROFILECODE]]&amp;"-"&amp;Table_DataFromNL[[#This Row],[RULENAME]]</f>
        <v>CP527-New Donor 5th Visit-Bonus</v>
      </c>
      <c r="M2722" t="str">
        <f t="shared" si="341"/>
        <v>CP527-NEW DONOR -5th</v>
      </c>
      <c r="N2722" t="e">
        <f t="shared" si="342"/>
        <v>#N/A</v>
      </c>
    </row>
    <row r="2723" spans="1:14" hidden="1" x14ac:dyDescent="0.45">
      <c r="A2723" t="str">
        <f t="shared" si="343"/>
        <v>CP527-NEW DONOR -6th</v>
      </c>
      <c r="B2723" t="s">
        <v>205</v>
      </c>
      <c r="C2723" t="str">
        <f t="shared" si="336"/>
        <v>EP Zaragoza</v>
      </c>
      <c r="D2723" t="str">
        <f t="shared" si="337"/>
        <v>Y</v>
      </c>
      <c r="E2723" t="s">
        <v>1173</v>
      </c>
      <c r="F2723" t="str">
        <f t="shared" si="338"/>
        <v>NEW DONOR -6th</v>
      </c>
      <c r="G2723" t="str">
        <f t="shared" si="339"/>
        <v>Marketing</v>
      </c>
      <c r="H2723" t="s">
        <v>1070</v>
      </c>
      <c r="I2723">
        <f t="shared" si="340"/>
        <v>6</v>
      </c>
      <c r="J2723" t="s">
        <v>1054</v>
      </c>
      <c r="K2723" s="5">
        <v>100</v>
      </c>
      <c r="L2723" t="str">
        <f>Table_DataFromNL[[#This Row],[PROFILECODE]]&amp;"-"&amp;Table_DataFromNL[[#This Row],[RULENAME]]</f>
        <v>CP527-New Donor 6th Visit-Bonus</v>
      </c>
      <c r="M2723" t="str">
        <f t="shared" si="341"/>
        <v>CP527-NEW DONOR -6th</v>
      </c>
      <c r="N2723" t="e">
        <f t="shared" si="342"/>
        <v>#N/A</v>
      </c>
    </row>
    <row r="2724" spans="1:14" hidden="1" x14ac:dyDescent="0.45">
      <c r="A2724" t="str">
        <f t="shared" si="343"/>
        <v>CP527-NEW DONOR -7th</v>
      </c>
      <c r="B2724" t="s">
        <v>205</v>
      </c>
      <c r="C2724" t="str">
        <f t="shared" si="336"/>
        <v>EP Zaragoza</v>
      </c>
      <c r="D2724" t="str">
        <f t="shared" si="337"/>
        <v>Y</v>
      </c>
      <c r="E2724" t="s">
        <v>1173</v>
      </c>
      <c r="F2724" t="str">
        <f t="shared" si="338"/>
        <v>NEW DONOR -7th</v>
      </c>
      <c r="G2724" t="str">
        <f t="shared" si="339"/>
        <v>Marketing</v>
      </c>
      <c r="H2724" t="s">
        <v>1071</v>
      </c>
      <c r="I2724">
        <f t="shared" si="340"/>
        <v>7</v>
      </c>
      <c r="J2724" t="s">
        <v>1054</v>
      </c>
      <c r="K2724" s="5">
        <v>55</v>
      </c>
      <c r="L2724" t="str">
        <f>Table_DataFromNL[[#This Row],[PROFILECODE]]&amp;"-"&amp;Table_DataFromNL[[#This Row],[RULENAME]]</f>
        <v>CP527-New Donor 7th Visit-Bonus</v>
      </c>
      <c r="M2724" t="str">
        <f t="shared" si="341"/>
        <v>CP527-NEW DONOR -7th</v>
      </c>
      <c r="N2724" t="e">
        <f t="shared" si="342"/>
        <v>#N/A</v>
      </c>
    </row>
    <row r="2725" spans="1:14" hidden="1" x14ac:dyDescent="0.45">
      <c r="A2725" t="str">
        <f t="shared" si="343"/>
        <v>CP527-NEW DONOR -8th</v>
      </c>
      <c r="B2725" t="s">
        <v>205</v>
      </c>
      <c r="C2725" t="str">
        <f t="shared" si="336"/>
        <v>EP Zaragoza</v>
      </c>
      <c r="D2725" t="str">
        <f t="shared" si="337"/>
        <v>Y</v>
      </c>
      <c r="E2725" t="s">
        <v>1173</v>
      </c>
      <c r="F2725" t="str">
        <f t="shared" si="338"/>
        <v>NEW DONOR -8th</v>
      </c>
      <c r="G2725" t="str">
        <f t="shared" si="339"/>
        <v>Marketing</v>
      </c>
      <c r="H2725" t="s">
        <v>1072</v>
      </c>
      <c r="I2725">
        <f t="shared" si="340"/>
        <v>8</v>
      </c>
      <c r="J2725" t="s">
        <v>1054</v>
      </c>
      <c r="K2725" s="5">
        <v>55</v>
      </c>
      <c r="L2725" t="str">
        <f>Table_DataFromNL[[#This Row],[PROFILECODE]]&amp;"-"&amp;Table_DataFromNL[[#This Row],[RULENAME]]</f>
        <v>CP527-New Donor 8th Visit-Bonus</v>
      </c>
      <c r="M2725" t="str">
        <f t="shared" si="341"/>
        <v>CP527-NEW DONOR -8th</v>
      </c>
      <c r="N2725" t="e">
        <f t="shared" si="342"/>
        <v>#N/A</v>
      </c>
    </row>
    <row r="2726" spans="1:14" hidden="1" x14ac:dyDescent="0.45">
      <c r="A2726" t="str">
        <f t="shared" si="343"/>
        <v>CP527-1B_KEDLeague_Promo_5USD</v>
      </c>
      <c r="B2726" t="s">
        <v>205</v>
      </c>
      <c r="C2726" t="str">
        <f t="shared" si="336"/>
        <v>EP Zaragoza</v>
      </c>
      <c r="D2726" t="str">
        <f t="shared" si="337"/>
        <v>Y</v>
      </c>
      <c r="E2726" t="s">
        <v>1173</v>
      </c>
      <c r="F2726" t="str">
        <f t="shared" si="338"/>
        <v>1B_KEDLeague_Promo_5USD</v>
      </c>
      <c r="G2726">
        <f t="shared" si="339"/>
        <v>0</v>
      </c>
      <c r="H2726" t="s">
        <v>1073</v>
      </c>
      <c r="I2726">
        <f t="shared" si="340"/>
        <v>0</v>
      </c>
      <c r="J2726" t="s">
        <v>1074</v>
      </c>
      <c r="K2726" s="5">
        <v>5</v>
      </c>
      <c r="L2726" t="str">
        <f>Table_DataFromNL[[#This Row],[PROFILECODE]]&amp;"-"&amp;Table_DataFromNL[[#This Row],[RULENAME]]</f>
        <v>CP527-1B_KEDLeague_Promo_5USD</v>
      </c>
      <c r="M2726" t="e">
        <f t="shared" si="341"/>
        <v>#N/A</v>
      </c>
      <c r="N2726" t="e">
        <f t="shared" si="342"/>
        <v>#N/A</v>
      </c>
    </row>
    <row r="2727" spans="1:14" hidden="1" x14ac:dyDescent="0.45">
      <c r="A2727" t="str">
        <f t="shared" si="343"/>
        <v>CP527-CALL_10</v>
      </c>
      <c r="B2727" t="s">
        <v>205</v>
      </c>
      <c r="C2727" t="str">
        <f t="shared" si="336"/>
        <v>EP Zaragoza</v>
      </c>
      <c r="D2727" t="str">
        <f t="shared" si="337"/>
        <v>Y</v>
      </c>
      <c r="E2727" t="s">
        <v>1173</v>
      </c>
      <c r="F2727" t="str">
        <f t="shared" si="338"/>
        <v>CALL_10</v>
      </c>
      <c r="G2727">
        <f t="shared" si="339"/>
        <v>0</v>
      </c>
      <c r="H2727" t="s">
        <v>1075</v>
      </c>
      <c r="I2727">
        <f t="shared" si="340"/>
        <v>0</v>
      </c>
      <c r="J2727" t="s">
        <v>1074</v>
      </c>
      <c r="K2727" s="5">
        <v>10</v>
      </c>
      <c r="L2727" t="str">
        <f>Table_DataFromNL[[#This Row],[PROFILECODE]]&amp;"-"&amp;Table_DataFromNL[[#This Row],[RULENAME]]</f>
        <v>CP527-CALL_10</v>
      </c>
      <c r="M2727" t="e">
        <f t="shared" si="341"/>
        <v>#N/A</v>
      </c>
      <c r="N2727" t="e">
        <f t="shared" si="342"/>
        <v>#N/A</v>
      </c>
    </row>
    <row r="2728" spans="1:14" hidden="1" x14ac:dyDescent="0.45">
      <c r="A2728" t="str">
        <f t="shared" si="343"/>
        <v>CP527-CALL_15</v>
      </c>
      <c r="B2728" t="s">
        <v>205</v>
      </c>
      <c r="C2728" t="str">
        <f t="shared" si="336"/>
        <v>EP Zaragoza</v>
      </c>
      <c r="D2728" t="str">
        <f t="shared" si="337"/>
        <v>Y</v>
      </c>
      <c r="E2728" t="s">
        <v>1173</v>
      </c>
      <c r="F2728" t="str">
        <f t="shared" si="338"/>
        <v>CALL_15</v>
      </c>
      <c r="G2728">
        <f t="shared" si="339"/>
        <v>0</v>
      </c>
      <c r="H2728" t="s">
        <v>1076</v>
      </c>
      <c r="I2728">
        <f t="shared" si="340"/>
        <v>0</v>
      </c>
      <c r="J2728" t="s">
        <v>1074</v>
      </c>
      <c r="K2728" s="5">
        <v>15</v>
      </c>
      <c r="L2728" t="str">
        <f>Table_DataFromNL[[#This Row],[PROFILECODE]]&amp;"-"&amp;Table_DataFromNL[[#This Row],[RULENAME]]</f>
        <v>CP527-CALL_15</v>
      </c>
      <c r="M2728" t="e">
        <f t="shared" si="341"/>
        <v>#N/A</v>
      </c>
      <c r="N2728" t="e">
        <f t="shared" si="342"/>
        <v>#N/A</v>
      </c>
    </row>
    <row r="2729" spans="1:14" hidden="1" x14ac:dyDescent="0.45">
      <c r="A2729" t="str">
        <f t="shared" si="343"/>
        <v>CP527-CALL_25</v>
      </c>
      <c r="B2729" t="s">
        <v>205</v>
      </c>
      <c r="C2729" t="str">
        <f t="shared" si="336"/>
        <v>EP Zaragoza</v>
      </c>
      <c r="D2729" t="str">
        <f t="shared" si="337"/>
        <v>Y</v>
      </c>
      <c r="E2729" t="s">
        <v>1173</v>
      </c>
      <c r="F2729" t="str">
        <f t="shared" si="338"/>
        <v>CALL_25</v>
      </c>
      <c r="G2729">
        <f t="shared" si="339"/>
        <v>0</v>
      </c>
      <c r="H2729" t="s">
        <v>1077</v>
      </c>
      <c r="I2729">
        <f t="shared" si="340"/>
        <v>0</v>
      </c>
      <c r="J2729" t="s">
        <v>1074</v>
      </c>
      <c r="K2729" s="5">
        <v>25</v>
      </c>
      <c r="L2729" t="str">
        <f>Table_DataFromNL[[#This Row],[PROFILECODE]]&amp;"-"&amp;Table_DataFromNL[[#This Row],[RULENAME]]</f>
        <v>CP527-CALL_25</v>
      </c>
      <c r="M2729" t="e">
        <f t="shared" si="341"/>
        <v>#N/A</v>
      </c>
      <c r="N2729" t="e">
        <f t="shared" si="342"/>
        <v>#N/A</v>
      </c>
    </row>
    <row r="2730" spans="1:14" hidden="1" x14ac:dyDescent="0.45">
      <c r="A2730" t="str">
        <f t="shared" si="343"/>
        <v>CP527-CALL_5</v>
      </c>
      <c r="B2730" t="s">
        <v>205</v>
      </c>
      <c r="C2730" t="str">
        <f t="shared" si="336"/>
        <v>EP Zaragoza</v>
      </c>
      <c r="D2730" t="str">
        <f t="shared" si="337"/>
        <v>Y</v>
      </c>
      <c r="E2730" t="s">
        <v>1173</v>
      </c>
      <c r="F2730" t="str">
        <f t="shared" si="338"/>
        <v>CALL_5</v>
      </c>
      <c r="G2730">
        <f t="shared" si="339"/>
        <v>0</v>
      </c>
      <c r="H2730" t="s">
        <v>1078</v>
      </c>
      <c r="I2730">
        <f t="shared" si="340"/>
        <v>0</v>
      </c>
      <c r="J2730" t="s">
        <v>1074</v>
      </c>
      <c r="K2730" s="5">
        <v>5</v>
      </c>
      <c r="L2730" t="str">
        <f>Table_DataFromNL[[#This Row],[PROFILECODE]]&amp;"-"&amp;Table_DataFromNL[[#This Row],[RULENAME]]</f>
        <v>CP527-CALL_5</v>
      </c>
      <c r="M2730" t="e">
        <f t="shared" si="341"/>
        <v>#N/A</v>
      </c>
      <c r="N2730" t="e">
        <f t="shared" si="342"/>
        <v>#N/A</v>
      </c>
    </row>
    <row r="2731" spans="1:14" hidden="1" x14ac:dyDescent="0.45">
      <c r="A2731" t="str">
        <f t="shared" si="343"/>
        <v>CP527-Community</v>
      </c>
      <c r="B2731" t="s">
        <v>205</v>
      </c>
      <c r="C2731" t="str">
        <f t="shared" si="336"/>
        <v>EP Zaragoza</v>
      </c>
      <c r="D2731" t="str">
        <f t="shared" si="337"/>
        <v>Y</v>
      </c>
      <c r="E2731" t="s">
        <v>1173</v>
      </c>
      <c r="F2731" t="str">
        <f t="shared" si="338"/>
        <v>Community</v>
      </c>
      <c r="G2731">
        <f t="shared" si="339"/>
        <v>0</v>
      </c>
      <c r="H2731" t="s">
        <v>1080</v>
      </c>
      <c r="I2731">
        <f t="shared" si="340"/>
        <v>0</v>
      </c>
      <c r="J2731" t="s">
        <v>1074</v>
      </c>
      <c r="K2731" s="5">
        <v>5</v>
      </c>
      <c r="L2731" t="str">
        <f>Table_DataFromNL[[#This Row],[PROFILECODE]]&amp;"-"&amp;Table_DataFromNL[[#This Row],[RULENAME]]</f>
        <v>CP527-Community</v>
      </c>
      <c r="M2731" t="e">
        <f t="shared" si="341"/>
        <v>#N/A</v>
      </c>
      <c r="N2731" t="e">
        <f t="shared" si="342"/>
        <v>#N/A</v>
      </c>
    </row>
    <row r="2732" spans="1:14" hidden="1" x14ac:dyDescent="0.45">
      <c r="A2732" t="str">
        <f t="shared" si="343"/>
        <v>CP527-EMPLOYEE_BONUS_8MONTH_80USD</v>
      </c>
      <c r="B2732" t="s">
        <v>205</v>
      </c>
      <c r="C2732" t="str">
        <f t="shared" si="336"/>
        <v>EP Zaragoza</v>
      </c>
      <c r="D2732" t="str">
        <f t="shared" si="337"/>
        <v>Y</v>
      </c>
      <c r="E2732" t="s">
        <v>1173</v>
      </c>
      <c r="F2732" t="str">
        <f t="shared" si="338"/>
        <v>EMPLOYEE_BONUS_8MONTH_80USD</v>
      </c>
      <c r="G2732">
        <f t="shared" si="339"/>
        <v>0</v>
      </c>
      <c r="H2732" t="s">
        <v>1084</v>
      </c>
      <c r="I2732">
        <f t="shared" si="340"/>
        <v>0</v>
      </c>
      <c r="J2732" t="s">
        <v>1074</v>
      </c>
      <c r="K2732" s="5">
        <v>80</v>
      </c>
      <c r="L2732" t="str">
        <f>Table_DataFromNL[[#This Row],[PROFILECODE]]&amp;"-"&amp;Table_DataFromNL[[#This Row],[RULENAME]]</f>
        <v>CP527-EMPLOYEE_BONUS_8MONTH_80USD</v>
      </c>
      <c r="M2732" t="e">
        <f t="shared" si="341"/>
        <v>#N/A</v>
      </c>
      <c r="N2732" t="e">
        <f t="shared" si="342"/>
        <v>#N/A</v>
      </c>
    </row>
    <row r="2733" spans="1:14" hidden="1" x14ac:dyDescent="0.45">
      <c r="A2733" t="str">
        <f t="shared" si="343"/>
        <v>CP527-HANGER_RECRUIT_5USD_once</v>
      </c>
      <c r="B2733" t="s">
        <v>205</v>
      </c>
      <c r="C2733" t="str">
        <f t="shared" si="336"/>
        <v>EP Zaragoza</v>
      </c>
      <c r="D2733" t="str">
        <f t="shared" si="337"/>
        <v>Y</v>
      </c>
      <c r="E2733" t="s">
        <v>1173</v>
      </c>
      <c r="F2733" t="str">
        <f t="shared" si="338"/>
        <v>HANGER_RECRUIT_5USD_once</v>
      </c>
      <c r="G2733">
        <f t="shared" si="339"/>
        <v>0</v>
      </c>
      <c r="H2733" t="s">
        <v>1085</v>
      </c>
      <c r="I2733">
        <f t="shared" si="340"/>
        <v>0</v>
      </c>
      <c r="J2733" t="s">
        <v>1074</v>
      </c>
      <c r="K2733" s="5">
        <v>5</v>
      </c>
      <c r="L2733" t="str">
        <f>Table_DataFromNL[[#This Row],[PROFILECODE]]&amp;"-"&amp;Table_DataFromNL[[#This Row],[RULENAME]]</f>
        <v>CP527-HANGER_RECRUIT_5USD_once</v>
      </c>
      <c r="M2733" t="e">
        <f t="shared" si="341"/>
        <v>#N/A</v>
      </c>
      <c r="N2733" t="e">
        <f t="shared" si="342"/>
        <v>#N/A</v>
      </c>
    </row>
    <row r="2734" spans="1:14" hidden="1" x14ac:dyDescent="0.45">
      <c r="A2734" t="str">
        <f t="shared" si="343"/>
        <v>CP527-Inconv Fee $20-$50-Comment Req'd</v>
      </c>
      <c r="B2734" t="s">
        <v>205</v>
      </c>
      <c r="C2734" t="str">
        <f t="shared" si="336"/>
        <v>EP Zaragoza</v>
      </c>
      <c r="D2734" t="str">
        <f t="shared" si="337"/>
        <v>Y</v>
      </c>
      <c r="E2734" t="s">
        <v>1173</v>
      </c>
      <c r="F2734" t="str">
        <f t="shared" si="338"/>
        <v>Inconv Fee $20-$50-Comment Req'd</v>
      </c>
      <c r="G2734">
        <f t="shared" si="339"/>
        <v>0</v>
      </c>
      <c r="H2734" t="s">
        <v>1088</v>
      </c>
      <c r="I2734">
        <f t="shared" si="340"/>
        <v>0</v>
      </c>
      <c r="J2734" t="s">
        <v>1074</v>
      </c>
      <c r="K2734" s="5">
        <v>50</v>
      </c>
      <c r="L2734" t="str">
        <f>Table_DataFromNL[[#This Row],[PROFILECODE]]&amp;"-"&amp;Table_DataFromNL[[#This Row],[RULENAME]]</f>
        <v>CP527-Inconv Fee $20-$50-Comment Req'd</v>
      </c>
      <c r="M2734" t="e">
        <f t="shared" si="341"/>
        <v>#N/A</v>
      </c>
      <c r="N2734" t="e">
        <f t="shared" si="342"/>
        <v>#N/A</v>
      </c>
    </row>
    <row r="2735" spans="1:14" hidden="1" x14ac:dyDescent="0.45">
      <c r="A2735" t="str">
        <f t="shared" si="343"/>
        <v>CP527-Inconv Fee $5-$20-Comment Req'd</v>
      </c>
      <c r="B2735" t="s">
        <v>205</v>
      </c>
      <c r="C2735" t="str">
        <f t="shared" si="336"/>
        <v>EP Zaragoza</v>
      </c>
      <c r="D2735" t="str">
        <f t="shared" si="337"/>
        <v>Y</v>
      </c>
      <c r="E2735" t="s">
        <v>1173</v>
      </c>
      <c r="F2735" t="str">
        <f t="shared" si="338"/>
        <v>Inconv Fee $5-$20-Comment Req'd</v>
      </c>
      <c r="G2735">
        <f t="shared" si="339"/>
        <v>0</v>
      </c>
      <c r="H2735" t="s">
        <v>1089</v>
      </c>
      <c r="I2735">
        <f t="shared" si="340"/>
        <v>0</v>
      </c>
      <c r="J2735" t="s">
        <v>1074</v>
      </c>
      <c r="K2735" s="5">
        <v>20</v>
      </c>
      <c r="L2735" t="str">
        <f>Table_DataFromNL[[#This Row],[PROFILECODE]]&amp;"-"&amp;Table_DataFromNL[[#This Row],[RULENAME]]</f>
        <v>CP527-Inconv Fee $5-$20-Comment Req'd</v>
      </c>
      <c r="M2735" t="e">
        <f t="shared" si="341"/>
        <v>#N/A</v>
      </c>
      <c r="N2735" t="e">
        <f t="shared" si="342"/>
        <v>#N/A</v>
      </c>
    </row>
    <row r="2736" spans="1:14" hidden="1" x14ac:dyDescent="0.45">
      <c r="A2736" t="str">
        <f t="shared" si="343"/>
        <v>CP527-Inconv Fee$50-$100-Comment Req'd</v>
      </c>
      <c r="B2736" t="s">
        <v>205</v>
      </c>
      <c r="C2736" t="str">
        <f t="shared" si="336"/>
        <v>EP Zaragoza</v>
      </c>
      <c r="D2736" t="str">
        <f t="shared" si="337"/>
        <v>Y</v>
      </c>
      <c r="E2736" t="s">
        <v>1173</v>
      </c>
      <c r="F2736" t="str">
        <f t="shared" si="338"/>
        <v>Inconv Fee$50-$100-Comment Req'd</v>
      </c>
      <c r="G2736">
        <f t="shared" si="339"/>
        <v>0</v>
      </c>
      <c r="H2736" t="s">
        <v>1090</v>
      </c>
      <c r="I2736">
        <f t="shared" si="340"/>
        <v>0</v>
      </c>
      <c r="J2736" t="s">
        <v>1074</v>
      </c>
      <c r="K2736" s="5">
        <v>100</v>
      </c>
      <c r="L2736" t="str">
        <f>Table_DataFromNL[[#This Row],[PROFILECODE]]&amp;"-"&amp;Table_DataFromNL[[#This Row],[RULENAME]]</f>
        <v>CP527-Inconv Fee$50-$100-Comment Req'd</v>
      </c>
      <c r="M2736" t="e">
        <f t="shared" si="341"/>
        <v>#N/A</v>
      </c>
      <c r="N2736" t="e">
        <f t="shared" si="342"/>
        <v>#N/A</v>
      </c>
    </row>
    <row r="2737" spans="1:14" hidden="1" x14ac:dyDescent="0.45">
      <c r="A2737" t="str">
        <f t="shared" si="343"/>
        <v>CP527-NSP_ LAPSEDONOR_50_Twice</v>
      </c>
      <c r="B2737" t="s">
        <v>205</v>
      </c>
      <c r="C2737" t="str">
        <f t="shared" si="336"/>
        <v>EP Zaragoza</v>
      </c>
      <c r="D2737" t="str">
        <f t="shared" si="337"/>
        <v>Y</v>
      </c>
      <c r="E2737" t="s">
        <v>1173</v>
      </c>
      <c r="F2737" t="str">
        <f t="shared" si="338"/>
        <v>NSP_ LAPSEDONOR_50_Twice</v>
      </c>
      <c r="G2737">
        <f t="shared" si="339"/>
        <v>0</v>
      </c>
      <c r="H2737" t="s">
        <v>1091</v>
      </c>
      <c r="I2737">
        <f t="shared" si="340"/>
        <v>0</v>
      </c>
      <c r="J2737" t="s">
        <v>1074</v>
      </c>
      <c r="K2737" s="5">
        <v>50</v>
      </c>
      <c r="L2737" t="str">
        <f>Table_DataFromNL[[#This Row],[PROFILECODE]]&amp;"-"&amp;Table_DataFromNL[[#This Row],[RULENAME]]</f>
        <v>CP527-NSP_ LAPSEDONOR_50_Twice</v>
      </c>
      <c r="M2737" t="e">
        <f t="shared" si="341"/>
        <v>#N/A</v>
      </c>
      <c r="N2737" t="e">
        <f t="shared" si="342"/>
        <v>#N/A</v>
      </c>
    </row>
    <row r="2738" spans="1:14" hidden="1" x14ac:dyDescent="0.45">
      <c r="A2738" t="str">
        <f t="shared" si="343"/>
        <v>CP527-NSP_LD_25_2X</v>
      </c>
      <c r="B2738" t="s">
        <v>205</v>
      </c>
      <c r="C2738" t="str">
        <f t="shared" si="336"/>
        <v>EP Zaragoza</v>
      </c>
      <c r="D2738" t="str">
        <f t="shared" si="337"/>
        <v>Y</v>
      </c>
      <c r="E2738" t="s">
        <v>1173</v>
      </c>
      <c r="F2738" t="str">
        <f t="shared" si="338"/>
        <v>NSP_LD_25_2X</v>
      </c>
      <c r="G2738">
        <f t="shared" si="339"/>
        <v>0</v>
      </c>
      <c r="H2738" t="s">
        <v>1092</v>
      </c>
      <c r="I2738">
        <f t="shared" si="340"/>
        <v>0</v>
      </c>
      <c r="J2738" t="s">
        <v>1074</v>
      </c>
      <c r="K2738" s="5">
        <v>25</v>
      </c>
      <c r="L2738" t="str">
        <f>Table_DataFromNL[[#This Row],[PROFILECODE]]&amp;"-"&amp;Table_DataFromNL[[#This Row],[RULENAME]]</f>
        <v>CP527-NSP_LD_25_2X</v>
      </c>
      <c r="M2738" t="e">
        <f t="shared" si="341"/>
        <v>#N/A</v>
      </c>
      <c r="N2738" t="e">
        <f t="shared" si="342"/>
        <v>#N/A</v>
      </c>
    </row>
    <row r="2739" spans="1:14" hidden="1" x14ac:dyDescent="0.45">
      <c r="A2739" t="str">
        <f t="shared" si="343"/>
        <v>CP527-NSP_LD_50_1X</v>
      </c>
      <c r="B2739" t="s">
        <v>205</v>
      </c>
      <c r="C2739" t="str">
        <f t="shared" si="336"/>
        <v>EP Zaragoza</v>
      </c>
      <c r="D2739" t="str">
        <f t="shared" si="337"/>
        <v>Y</v>
      </c>
      <c r="E2739" t="s">
        <v>1173</v>
      </c>
      <c r="F2739" t="str">
        <f t="shared" si="338"/>
        <v>NSP_LD_50_1X</v>
      </c>
      <c r="G2739">
        <f t="shared" si="339"/>
        <v>0</v>
      </c>
      <c r="H2739" t="s">
        <v>1093</v>
      </c>
      <c r="I2739">
        <f t="shared" si="340"/>
        <v>0</v>
      </c>
      <c r="J2739" t="s">
        <v>1074</v>
      </c>
      <c r="K2739" s="5">
        <v>50</v>
      </c>
      <c r="L2739" t="str">
        <f>Table_DataFromNL[[#This Row],[PROFILECODE]]&amp;"-"&amp;Table_DataFromNL[[#This Row],[RULENAME]]</f>
        <v>CP527-NSP_LD_50_1X</v>
      </c>
      <c r="M2739" t="e">
        <f t="shared" si="341"/>
        <v>#N/A</v>
      </c>
      <c r="N2739" t="e">
        <f t="shared" si="342"/>
        <v>#N/A</v>
      </c>
    </row>
    <row r="2740" spans="1:14" hidden="1" x14ac:dyDescent="0.45">
      <c r="A2740" t="str">
        <f t="shared" si="343"/>
        <v>CP527-NSP_ORPHAN_100_once</v>
      </c>
      <c r="B2740" t="s">
        <v>205</v>
      </c>
      <c r="C2740" t="str">
        <f t="shared" si="336"/>
        <v>EP Zaragoza</v>
      </c>
      <c r="D2740" t="str">
        <f t="shared" si="337"/>
        <v>Y</v>
      </c>
      <c r="E2740" t="s">
        <v>1173</v>
      </c>
      <c r="F2740" t="str">
        <f t="shared" si="338"/>
        <v>NSP_ORPHAN_100_once</v>
      </c>
      <c r="G2740">
        <f t="shared" si="339"/>
        <v>0</v>
      </c>
      <c r="H2740" t="s">
        <v>1094</v>
      </c>
      <c r="I2740">
        <f t="shared" si="340"/>
        <v>0</v>
      </c>
      <c r="J2740" t="s">
        <v>1074</v>
      </c>
      <c r="K2740" s="5">
        <v>100</v>
      </c>
      <c r="L2740" t="str">
        <f>Table_DataFromNL[[#This Row],[PROFILECODE]]&amp;"-"&amp;Table_DataFromNL[[#This Row],[RULENAME]]</f>
        <v>CP527-NSP_ORPHAN_100_once</v>
      </c>
      <c r="M2740" t="e">
        <f t="shared" si="341"/>
        <v>#N/A</v>
      </c>
      <c r="N2740" t="e">
        <f t="shared" si="342"/>
        <v>#N/A</v>
      </c>
    </row>
    <row r="2741" spans="1:14" hidden="1" x14ac:dyDescent="0.45">
      <c r="A2741" t="str">
        <f t="shared" si="343"/>
        <v>CP527-Restick</v>
      </c>
      <c r="B2741" t="s">
        <v>205</v>
      </c>
      <c r="C2741" t="str">
        <f t="shared" si="336"/>
        <v>EP Zaragoza</v>
      </c>
      <c r="D2741" t="str">
        <f t="shared" si="337"/>
        <v>Y</v>
      </c>
      <c r="E2741" t="s">
        <v>1173</v>
      </c>
      <c r="F2741" t="str">
        <f t="shared" si="338"/>
        <v>Restick</v>
      </c>
      <c r="G2741">
        <f t="shared" si="339"/>
        <v>0</v>
      </c>
      <c r="H2741" t="s">
        <v>1096</v>
      </c>
      <c r="I2741">
        <f t="shared" si="340"/>
        <v>0</v>
      </c>
      <c r="J2741" t="s">
        <v>1074</v>
      </c>
      <c r="K2741" s="5">
        <v>5</v>
      </c>
      <c r="L2741" t="str">
        <f>Table_DataFromNL[[#This Row],[PROFILECODE]]&amp;"-"&amp;Table_DataFromNL[[#This Row],[RULENAME]]</f>
        <v>CP527-Restick</v>
      </c>
      <c r="M2741" t="e">
        <f t="shared" si="341"/>
        <v>#N/A</v>
      </c>
      <c r="N2741" t="e">
        <f t="shared" si="342"/>
        <v>#N/A</v>
      </c>
    </row>
    <row r="2742" spans="1:14" hidden="1" x14ac:dyDescent="0.45">
      <c r="A2742" t="str">
        <f t="shared" si="343"/>
        <v>CP527-SCRATCH_1000_USD</v>
      </c>
      <c r="B2742" t="s">
        <v>205</v>
      </c>
      <c r="C2742" t="str">
        <f t="shared" si="336"/>
        <v>EP Zaragoza</v>
      </c>
      <c r="D2742" t="str">
        <f t="shared" si="337"/>
        <v>Y</v>
      </c>
      <c r="E2742" t="s">
        <v>1173</v>
      </c>
      <c r="F2742" t="str">
        <f t="shared" si="338"/>
        <v>SCRATCH_1000_USD</v>
      </c>
      <c r="G2742">
        <f t="shared" si="339"/>
        <v>0</v>
      </c>
      <c r="H2742" t="s">
        <v>1097</v>
      </c>
      <c r="I2742">
        <f t="shared" si="340"/>
        <v>0</v>
      </c>
      <c r="J2742" t="s">
        <v>1074</v>
      </c>
      <c r="K2742" s="5">
        <v>1000</v>
      </c>
      <c r="L2742" t="str">
        <f>Table_DataFromNL[[#This Row],[PROFILECODE]]&amp;"-"&amp;Table_DataFromNL[[#This Row],[RULENAME]]</f>
        <v>CP527-SCRATCH_1000_USD</v>
      </c>
      <c r="M2742" t="e">
        <f t="shared" si="341"/>
        <v>#N/A</v>
      </c>
      <c r="N2742" t="e">
        <f t="shared" si="342"/>
        <v>#N/A</v>
      </c>
    </row>
    <row r="2743" spans="1:14" hidden="1" x14ac:dyDescent="0.45">
      <c r="A2743" t="str">
        <f t="shared" si="343"/>
        <v>CP527-SCRATCH_100_USD</v>
      </c>
      <c r="B2743" t="s">
        <v>205</v>
      </c>
      <c r="C2743" t="str">
        <f t="shared" si="336"/>
        <v>EP Zaragoza</v>
      </c>
      <c r="D2743" t="str">
        <f t="shared" si="337"/>
        <v>Y</v>
      </c>
      <c r="E2743" t="s">
        <v>1173</v>
      </c>
      <c r="F2743" t="str">
        <f t="shared" si="338"/>
        <v>SCRATCH_100_USD</v>
      </c>
      <c r="G2743">
        <f t="shared" si="339"/>
        <v>0</v>
      </c>
      <c r="H2743" t="s">
        <v>1098</v>
      </c>
      <c r="I2743">
        <f t="shared" si="340"/>
        <v>0</v>
      </c>
      <c r="J2743" t="s">
        <v>1074</v>
      </c>
      <c r="K2743" s="5">
        <v>100</v>
      </c>
      <c r="L2743" t="str">
        <f>Table_DataFromNL[[#This Row],[PROFILECODE]]&amp;"-"&amp;Table_DataFromNL[[#This Row],[RULENAME]]</f>
        <v>CP527-SCRATCH_100_USD</v>
      </c>
      <c r="M2743" t="e">
        <f t="shared" si="341"/>
        <v>#N/A</v>
      </c>
      <c r="N2743" t="e">
        <f t="shared" si="342"/>
        <v>#N/A</v>
      </c>
    </row>
    <row r="2744" spans="1:14" hidden="1" x14ac:dyDescent="0.45">
      <c r="A2744" t="str">
        <f t="shared" si="343"/>
        <v>CP527-SCRATCH_10_USD</v>
      </c>
      <c r="B2744" t="s">
        <v>205</v>
      </c>
      <c r="C2744" t="str">
        <f t="shared" si="336"/>
        <v>EP Zaragoza</v>
      </c>
      <c r="D2744" t="str">
        <f t="shared" si="337"/>
        <v>Y</v>
      </c>
      <c r="E2744" t="s">
        <v>1173</v>
      </c>
      <c r="F2744" t="str">
        <f t="shared" si="338"/>
        <v>SCRATCH_10_USD</v>
      </c>
      <c r="G2744">
        <f t="shared" si="339"/>
        <v>0</v>
      </c>
      <c r="H2744" t="s">
        <v>1099</v>
      </c>
      <c r="I2744">
        <f t="shared" si="340"/>
        <v>0</v>
      </c>
      <c r="J2744" t="s">
        <v>1074</v>
      </c>
      <c r="K2744" s="5">
        <v>10</v>
      </c>
      <c r="L2744" t="str">
        <f>Table_DataFromNL[[#This Row],[PROFILECODE]]&amp;"-"&amp;Table_DataFromNL[[#This Row],[RULENAME]]</f>
        <v>CP527-SCRATCH_10_USD</v>
      </c>
      <c r="M2744" t="e">
        <f t="shared" si="341"/>
        <v>#N/A</v>
      </c>
      <c r="N2744" t="e">
        <f t="shared" si="342"/>
        <v>#N/A</v>
      </c>
    </row>
    <row r="2745" spans="1:14" hidden="1" x14ac:dyDescent="0.45">
      <c r="A2745" t="str">
        <f t="shared" si="343"/>
        <v>CP527-SCRATCH_20_USD</v>
      </c>
      <c r="B2745" t="s">
        <v>205</v>
      </c>
      <c r="C2745" t="str">
        <f t="shared" si="336"/>
        <v>EP Zaragoza</v>
      </c>
      <c r="D2745" t="str">
        <f t="shared" si="337"/>
        <v>Y</v>
      </c>
      <c r="E2745" t="s">
        <v>1173</v>
      </c>
      <c r="F2745" t="str">
        <f t="shared" si="338"/>
        <v>SCRATCH_20_USD</v>
      </c>
      <c r="G2745">
        <f t="shared" si="339"/>
        <v>0</v>
      </c>
      <c r="H2745" t="s">
        <v>1100</v>
      </c>
      <c r="I2745">
        <f t="shared" si="340"/>
        <v>0</v>
      </c>
      <c r="J2745" t="s">
        <v>1074</v>
      </c>
      <c r="K2745" s="5">
        <v>20</v>
      </c>
      <c r="L2745" t="str">
        <f>Table_DataFromNL[[#This Row],[PROFILECODE]]&amp;"-"&amp;Table_DataFromNL[[#This Row],[RULENAME]]</f>
        <v>CP527-SCRATCH_20_USD</v>
      </c>
      <c r="M2745" t="e">
        <f t="shared" si="341"/>
        <v>#N/A</v>
      </c>
      <c r="N2745" t="e">
        <f t="shared" si="342"/>
        <v>#N/A</v>
      </c>
    </row>
    <row r="2746" spans="1:14" hidden="1" x14ac:dyDescent="0.45">
      <c r="A2746" t="str">
        <f t="shared" si="343"/>
        <v>CP527-SCRATCH_25_USD</v>
      </c>
      <c r="B2746" t="s">
        <v>205</v>
      </c>
      <c r="C2746" t="str">
        <f t="shared" si="336"/>
        <v>EP Zaragoza</v>
      </c>
      <c r="D2746" t="str">
        <f t="shared" si="337"/>
        <v>Y</v>
      </c>
      <c r="E2746" t="s">
        <v>1173</v>
      </c>
      <c r="F2746" t="str">
        <f t="shared" si="338"/>
        <v>SCRATCH_25_USD</v>
      </c>
      <c r="G2746">
        <f t="shared" si="339"/>
        <v>0</v>
      </c>
      <c r="H2746" t="s">
        <v>1101</v>
      </c>
      <c r="I2746">
        <f t="shared" si="340"/>
        <v>0</v>
      </c>
      <c r="J2746" t="s">
        <v>1074</v>
      </c>
      <c r="K2746" s="5">
        <v>25</v>
      </c>
      <c r="L2746" t="str">
        <f>Table_DataFromNL[[#This Row],[PROFILECODE]]&amp;"-"&amp;Table_DataFromNL[[#This Row],[RULENAME]]</f>
        <v>CP527-SCRATCH_25_USD</v>
      </c>
      <c r="M2746" t="e">
        <f t="shared" si="341"/>
        <v>#N/A</v>
      </c>
      <c r="N2746" t="e">
        <f t="shared" si="342"/>
        <v>#N/A</v>
      </c>
    </row>
    <row r="2747" spans="1:14" hidden="1" x14ac:dyDescent="0.45">
      <c r="A2747" t="str">
        <f t="shared" si="343"/>
        <v>CP527-SCRATCH_50_USD</v>
      </c>
      <c r="B2747" t="s">
        <v>205</v>
      </c>
      <c r="C2747" t="str">
        <f t="shared" si="336"/>
        <v>EP Zaragoza</v>
      </c>
      <c r="D2747" t="str">
        <f t="shared" si="337"/>
        <v>Y</v>
      </c>
      <c r="E2747" t="s">
        <v>1173</v>
      </c>
      <c r="F2747" t="str">
        <f t="shared" si="338"/>
        <v>SCRATCH_50_USD</v>
      </c>
      <c r="G2747">
        <f t="shared" si="339"/>
        <v>0</v>
      </c>
      <c r="H2747" t="s">
        <v>1102</v>
      </c>
      <c r="I2747">
        <f t="shared" si="340"/>
        <v>0</v>
      </c>
      <c r="J2747" t="s">
        <v>1074</v>
      </c>
      <c r="K2747" s="5">
        <v>50</v>
      </c>
      <c r="L2747" t="str">
        <f>Table_DataFromNL[[#This Row],[PROFILECODE]]&amp;"-"&amp;Table_DataFromNL[[#This Row],[RULENAME]]</f>
        <v>CP527-SCRATCH_50_USD</v>
      </c>
      <c r="M2747" t="e">
        <f t="shared" si="341"/>
        <v>#N/A</v>
      </c>
      <c r="N2747" t="e">
        <f t="shared" si="342"/>
        <v>#N/A</v>
      </c>
    </row>
    <row r="2748" spans="1:14" hidden="1" x14ac:dyDescent="0.45">
      <c r="A2748" t="str">
        <f t="shared" si="343"/>
        <v>CP527-SCRATCH_5_USD</v>
      </c>
      <c r="B2748" t="s">
        <v>205</v>
      </c>
      <c r="C2748" t="str">
        <f t="shared" si="336"/>
        <v>EP Zaragoza</v>
      </c>
      <c r="D2748" t="str">
        <f t="shared" si="337"/>
        <v>Y</v>
      </c>
      <c r="E2748" t="s">
        <v>1173</v>
      </c>
      <c r="F2748" t="str">
        <f t="shared" si="338"/>
        <v>SCRATCH_5_USD</v>
      </c>
      <c r="G2748">
        <f t="shared" si="339"/>
        <v>0</v>
      </c>
      <c r="H2748" t="s">
        <v>1103</v>
      </c>
      <c r="I2748">
        <f t="shared" si="340"/>
        <v>0</v>
      </c>
      <c r="J2748" t="s">
        <v>1074</v>
      </c>
      <c r="K2748" s="5">
        <v>5</v>
      </c>
      <c r="L2748" t="str">
        <f>Table_DataFromNL[[#This Row],[PROFILECODE]]&amp;"-"&amp;Table_DataFromNL[[#This Row],[RULENAME]]</f>
        <v>CP527-SCRATCH_5_USD</v>
      </c>
      <c r="M2748" t="e">
        <f t="shared" si="341"/>
        <v>#N/A</v>
      </c>
      <c r="N2748" t="e">
        <f t="shared" si="342"/>
        <v>#N/A</v>
      </c>
    </row>
    <row r="2749" spans="1:14" hidden="1" x14ac:dyDescent="0.45">
      <c r="A2749" t="str">
        <f t="shared" si="343"/>
        <v>CP527-SLOW_TEXT_5</v>
      </c>
      <c r="B2749" t="s">
        <v>205</v>
      </c>
      <c r="C2749" t="str">
        <f t="shared" si="336"/>
        <v>EP Zaragoza</v>
      </c>
      <c r="D2749" t="str">
        <f t="shared" si="337"/>
        <v>Y</v>
      </c>
      <c r="E2749" t="s">
        <v>1173</v>
      </c>
      <c r="F2749" t="str">
        <f t="shared" si="338"/>
        <v>SLOW_TEXT_5</v>
      </c>
      <c r="G2749">
        <f t="shared" si="339"/>
        <v>0</v>
      </c>
      <c r="H2749" t="s">
        <v>1104</v>
      </c>
      <c r="I2749">
        <f t="shared" si="340"/>
        <v>0</v>
      </c>
      <c r="J2749" t="s">
        <v>1074</v>
      </c>
      <c r="K2749" s="5">
        <v>5</v>
      </c>
      <c r="L2749" t="str">
        <f>Table_DataFromNL[[#This Row],[PROFILECODE]]&amp;"-"&amp;Table_DataFromNL[[#This Row],[RULENAME]]</f>
        <v>CP527-SLOW_TEXT_5</v>
      </c>
      <c r="M2749" t="e">
        <f t="shared" si="341"/>
        <v>#N/A</v>
      </c>
      <c r="N2749" t="e">
        <f t="shared" si="342"/>
        <v>#N/A</v>
      </c>
    </row>
    <row r="2750" spans="1:14" hidden="1" x14ac:dyDescent="0.45">
      <c r="A2750" t="str">
        <f t="shared" si="343"/>
        <v>CP527-SPECIAL_ x9_25 _ONCE</v>
      </c>
      <c r="B2750" t="s">
        <v>205</v>
      </c>
      <c r="C2750" t="str">
        <f t="shared" si="336"/>
        <v>EP Zaragoza</v>
      </c>
      <c r="D2750" t="str">
        <f t="shared" si="337"/>
        <v>Y</v>
      </c>
      <c r="E2750" t="s">
        <v>1173</v>
      </c>
      <c r="F2750" t="str">
        <f t="shared" si="338"/>
        <v>SPECIAL_ x9_25 _ONCE</v>
      </c>
      <c r="G2750">
        <f t="shared" si="339"/>
        <v>0</v>
      </c>
      <c r="H2750" t="s">
        <v>1105</v>
      </c>
      <c r="I2750">
        <f t="shared" si="340"/>
        <v>0</v>
      </c>
      <c r="J2750" t="s">
        <v>1074</v>
      </c>
      <c r="K2750" s="5">
        <v>25</v>
      </c>
      <c r="L2750" t="str">
        <f>Table_DataFromNL[[#This Row],[PROFILECODE]]&amp;"-"&amp;Table_DataFromNL[[#This Row],[RULENAME]]</f>
        <v>CP527-SPECIAL_ x9_25 _ONCE</v>
      </c>
      <c r="M2750" t="e">
        <f t="shared" si="341"/>
        <v>#N/A</v>
      </c>
      <c r="N2750" t="e">
        <f t="shared" si="342"/>
        <v>#N/A</v>
      </c>
    </row>
    <row r="2751" spans="1:14" hidden="1" x14ac:dyDescent="0.45">
      <c r="A2751" t="str">
        <f t="shared" si="343"/>
        <v>CP527-SPECIAL_BONUS_40USD</v>
      </c>
      <c r="B2751" t="s">
        <v>205</v>
      </c>
      <c r="C2751" t="str">
        <f t="shared" si="336"/>
        <v>EP Zaragoza</v>
      </c>
      <c r="D2751" t="str">
        <f t="shared" si="337"/>
        <v>Y</v>
      </c>
      <c r="E2751" t="s">
        <v>1173</v>
      </c>
      <c r="F2751" t="str">
        <f t="shared" si="338"/>
        <v>SPECIAL_BONUS_40USD</v>
      </c>
      <c r="G2751">
        <f t="shared" si="339"/>
        <v>0</v>
      </c>
      <c r="H2751" t="s">
        <v>1106</v>
      </c>
      <c r="I2751">
        <f t="shared" si="340"/>
        <v>0</v>
      </c>
      <c r="J2751" t="s">
        <v>1074</v>
      </c>
      <c r="K2751" s="5">
        <v>40</v>
      </c>
      <c r="L2751" t="str">
        <f>Table_DataFromNL[[#This Row],[PROFILECODE]]&amp;"-"&amp;Table_DataFromNL[[#This Row],[RULENAME]]</f>
        <v>CP527-SPECIAL_BONUS_40USD</v>
      </c>
      <c r="M2751" t="e">
        <f t="shared" si="341"/>
        <v>#N/A</v>
      </c>
      <c r="N2751" t="e">
        <f t="shared" si="342"/>
        <v>#N/A</v>
      </c>
    </row>
    <row r="2752" spans="1:14" hidden="1" x14ac:dyDescent="0.45">
      <c r="A2752" t="str">
        <f t="shared" si="343"/>
        <v>CP527-SPECIAL_x6_x7_15 _TWICE</v>
      </c>
      <c r="B2752" t="s">
        <v>205</v>
      </c>
      <c r="C2752" t="str">
        <f t="shared" si="336"/>
        <v>EP Zaragoza</v>
      </c>
      <c r="D2752" t="str">
        <f t="shared" si="337"/>
        <v>Y</v>
      </c>
      <c r="E2752" t="s">
        <v>1173</v>
      </c>
      <c r="F2752" t="str">
        <f t="shared" si="338"/>
        <v>SPECIAL_x6_x7_15 _TWICE</v>
      </c>
      <c r="G2752">
        <f t="shared" si="339"/>
        <v>0</v>
      </c>
      <c r="H2752" t="s">
        <v>1107</v>
      </c>
      <c r="I2752">
        <f t="shared" si="340"/>
        <v>0</v>
      </c>
      <c r="J2752" t="s">
        <v>1074</v>
      </c>
      <c r="K2752" s="5">
        <v>15</v>
      </c>
      <c r="L2752" t="str">
        <f>Table_DataFromNL[[#This Row],[PROFILECODE]]&amp;"-"&amp;Table_DataFromNL[[#This Row],[RULENAME]]</f>
        <v>CP527-SPECIAL_x6_x7_15 _TWICE</v>
      </c>
      <c r="M2752" t="e">
        <f t="shared" si="341"/>
        <v>#N/A</v>
      </c>
      <c r="N2752" t="e">
        <f t="shared" si="342"/>
        <v>#N/A</v>
      </c>
    </row>
    <row r="2753" spans="1:14" hidden="1" x14ac:dyDescent="0.45">
      <c r="A2753" t="str">
        <f t="shared" si="343"/>
        <v>CP527-SPECIAL_x8_x9_20 _TWICE</v>
      </c>
      <c r="B2753" t="s">
        <v>205</v>
      </c>
      <c r="C2753" t="str">
        <f t="shared" si="336"/>
        <v>EP Zaragoza</v>
      </c>
      <c r="D2753" t="str">
        <f t="shared" si="337"/>
        <v>Y</v>
      </c>
      <c r="E2753" t="s">
        <v>1173</v>
      </c>
      <c r="F2753" t="str">
        <f t="shared" si="338"/>
        <v>SPECIAL_x8_x9_20 _TWICE</v>
      </c>
      <c r="G2753">
        <f t="shared" si="339"/>
        <v>0</v>
      </c>
      <c r="H2753" t="s">
        <v>1108</v>
      </c>
      <c r="I2753">
        <f t="shared" si="340"/>
        <v>0</v>
      </c>
      <c r="J2753" t="s">
        <v>1074</v>
      </c>
      <c r="K2753" s="5">
        <v>20</v>
      </c>
      <c r="L2753" t="str">
        <f>Table_DataFromNL[[#This Row],[PROFILECODE]]&amp;"-"&amp;Table_DataFromNL[[#This Row],[RULENAME]]</f>
        <v>CP527-SPECIAL_x8_x9_20 _TWICE</v>
      </c>
      <c r="M2753" t="e">
        <f t="shared" si="341"/>
        <v>#N/A</v>
      </c>
      <c r="N2753" t="e">
        <f t="shared" si="342"/>
        <v>#N/A</v>
      </c>
    </row>
    <row r="2754" spans="1:14" hidden="1" x14ac:dyDescent="0.45">
      <c r="A2754" t="str">
        <f t="shared" si="343"/>
        <v>CP527-Sample Only</v>
      </c>
      <c r="B2754" t="s">
        <v>205</v>
      </c>
      <c r="C2754" t="str">
        <f t="shared" ref="C2754:C2817" si="344">VLOOKUP(B2754,CenterLU,2,FALSE)</f>
        <v>EP Zaragoza</v>
      </c>
      <c r="D2754" t="str">
        <f t="shared" ref="D2754:D2817" si="345">VLOOKUP(B2754,CenterLU,3,FALSE)</f>
        <v>Y</v>
      </c>
      <c r="E2754" t="s">
        <v>1173</v>
      </c>
      <c r="F2754" t="str">
        <f t="shared" ref="F2754:F2817" si="346">IF(VLOOKUP(H2754,RULENAMELU,3,FALSE)=0,H2754,VLOOKUP(H2754,RULENAMELU,3,FALSE))</f>
        <v>Sample Only</v>
      </c>
      <c r="G2754">
        <f t="shared" ref="G2754:G2817" si="347">VLOOKUP(H2754,RULENAMELU,4,FALSE)</f>
        <v>0</v>
      </c>
      <c r="H2754" t="s">
        <v>1109</v>
      </c>
      <c r="I2754">
        <f t="shared" ref="I2754:I2817" si="348">VLOOKUP(H2754,RULENAMELU,5,FALSE)</f>
        <v>0</v>
      </c>
      <c r="J2754" t="s">
        <v>1074</v>
      </c>
      <c r="K2754" s="5">
        <v>10</v>
      </c>
      <c r="L2754" t="str">
        <f>Table_DataFromNL[[#This Row],[PROFILECODE]]&amp;"-"&amp;Table_DataFromNL[[#This Row],[RULENAME]]</f>
        <v>CP527-Sample Only</v>
      </c>
      <c r="M2754" t="e">
        <f t="shared" ref="M2754:M2817" si="349">IFERROR(VLOOKUP(A2754,PaychangesLU,1,FALSE),VLOOKUP(A2754,SpecialtyCheckLU,1,FALSE))</f>
        <v>#N/A</v>
      </c>
      <c r="N2754" t="e">
        <f t="shared" ref="N2754:N2817" si="350">VLOOKUP(A2754,SpecialtyCheckLU,1,FALSE)</f>
        <v>#N/A</v>
      </c>
    </row>
    <row r="2755" spans="1:14" hidden="1" x14ac:dyDescent="0.45">
      <c r="A2755" t="str">
        <f t="shared" ref="A2755:A2818" si="351">B2755&amp;"-"&amp;F2755</f>
        <v>CP527-Unit Below 250 mL</v>
      </c>
      <c r="B2755" t="s">
        <v>205</v>
      </c>
      <c r="C2755" t="str">
        <f t="shared" si="344"/>
        <v>EP Zaragoza</v>
      </c>
      <c r="D2755" t="str">
        <f t="shared" si="345"/>
        <v>Y</v>
      </c>
      <c r="E2755" t="s">
        <v>1173</v>
      </c>
      <c r="F2755" t="str">
        <f t="shared" si="346"/>
        <v>Unit Below 250 mL</v>
      </c>
      <c r="G2755">
        <f t="shared" si="347"/>
        <v>0</v>
      </c>
      <c r="H2755" t="s">
        <v>1110</v>
      </c>
      <c r="I2755">
        <f t="shared" si="348"/>
        <v>0</v>
      </c>
      <c r="J2755" t="s">
        <v>1074</v>
      </c>
      <c r="K2755" s="5">
        <v>5</v>
      </c>
      <c r="L2755" t="str">
        <f>Table_DataFromNL[[#This Row],[PROFILECODE]]&amp;"-"&amp;Table_DataFromNL[[#This Row],[RULENAME]]</f>
        <v>CP527-Unit Below 250 mL</v>
      </c>
      <c r="M2755" t="e">
        <f t="shared" si="349"/>
        <v>#N/A</v>
      </c>
      <c r="N2755" t="e">
        <f t="shared" si="350"/>
        <v>#N/A</v>
      </c>
    </row>
    <row r="2756" spans="1:14" hidden="1" x14ac:dyDescent="0.45">
      <c r="A2756" t="str">
        <f t="shared" si="351"/>
        <v>CP527-Unit above 250 mL/underdraw</v>
      </c>
      <c r="B2756" t="s">
        <v>205</v>
      </c>
      <c r="C2756" t="str">
        <f t="shared" si="344"/>
        <v>EP Zaragoza</v>
      </c>
      <c r="D2756" t="str">
        <f t="shared" si="345"/>
        <v>Y</v>
      </c>
      <c r="E2756" t="s">
        <v>1173</v>
      </c>
      <c r="F2756" t="str">
        <f t="shared" si="346"/>
        <v>Unit above 250 mL/underdraw</v>
      </c>
      <c r="G2756">
        <f t="shared" si="347"/>
        <v>0</v>
      </c>
      <c r="H2756" t="s">
        <v>1111</v>
      </c>
      <c r="I2756">
        <f t="shared" si="348"/>
        <v>0</v>
      </c>
      <c r="J2756" t="s">
        <v>1074</v>
      </c>
      <c r="K2756" s="5">
        <v>10</v>
      </c>
      <c r="L2756" t="str">
        <f>Table_DataFromNL[[#This Row],[PROFILECODE]]&amp;"-"&amp;Table_DataFromNL[[#This Row],[RULENAME]]</f>
        <v>CP527-Unit above 250 mL/underdraw</v>
      </c>
      <c r="M2756" t="e">
        <f t="shared" si="349"/>
        <v>#N/A</v>
      </c>
      <c r="N2756" t="e">
        <f t="shared" si="350"/>
        <v>#N/A</v>
      </c>
    </row>
    <row r="2757" spans="1:14" hidden="1" x14ac:dyDescent="0.45">
      <c r="A2757" t="str">
        <f t="shared" si="351"/>
        <v>CP527-RETURN - Buddy referral  -BONUS</v>
      </c>
      <c r="B2757" t="s">
        <v>205</v>
      </c>
      <c r="C2757" t="str">
        <f t="shared" si="344"/>
        <v>EP Zaragoza</v>
      </c>
      <c r="D2757" t="str">
        <f t="shared" si="345"/>
        <v>Y</v>
      </c>
      <c r="E2757" t="s">
        <v>1173</v>
      </c>
      <c r="F2757" t="str">
        <f t="shared" si="346"/>
        <v>RETURN - Buddy referral  -BONUS</v>
      </c>
      <c r="G2757" t="str">
        <f t="shared" si="347"/>
        <v>Marketing</v>
      </c>
      <c r="H2757" t="s">
        <v>73</v>
      </c>
      <c r="I2757">
        <f t="shared" si="348"/>
        <v>50</v>
      </c>
      <c r="J2757" t="s">
        <v>1112</v>
      </c>
      <c r="K2757" s="5">
        <v>50</v>
      </c>
      <c r="L2757" t="str">
        <f>Table_DataFromNL[[#This Row],[PROFILECODE]]&amp;"-"&amp;Table_DataFromNL[[#This Row],[RULENAME]]</f>
        <v>CP527-Referral</v>
      </c>
      <c r="M2757" t="str">
        <f t="shared" si="349"/>
        <v>CP527-RETURN - Buddy referral  -BONUS</v>
      </c>
      <c r="N2757" t="e">
        <f t="shared" si="350"/>
        <v>#N/A</v>
      </c>
    </row>
    <row r="2758" spans="1:14" hidden="1" x14ac:dyDescent="0.45">
      <c r="A2758" t="str">
        <f t="shared" si="351"/>
        <v>CP527-P Anti-D Pre-Existing Standard</v>
      </c>
      <c r="B2758" t="s">
        <v>205</v>
      </c>
      <c r="C2758" t="str">
        <f t="shared" si="344"/>
        <v>EP Zaragoza</v>
      </c>
      <c r="D2758" t="str">
        <f t="shared" si="345"/>
        <v>Y</v>
      </c>
      <c r="E2758" t="s">
        <v>1173</v>
      </c>
      <c r="F2758" t="str">
        <f t="shared" si="346"/>
        <v>P Anti-D Pre-Existing Standard</v>
      </c>
      <c r="G2758" t="str">
        <f t="shared" si="347"/>
        <v>Specialty</v>
      </c>
      <c r="H2758" t="s">
        <v>946</v>
      </c>
      <c r="I2758" t="str">
        <f t="shared" si="348"/>
        <v>RETURN - 1st don of the week -STD</v>
      </c>
      <c r="J2758" t="s">
        <v>1113</v>
      </c>
      <c r="K2758" s="5">
        <v>55</v>
      </c>
      <c r="L2758" t="str">
        <f>Table_DataFromNL[[#This Row],[PROFILECODE]]&amp;"-"&amp;Table_DataFromNL[[#This Row],[RULENAME]]</f>
        <v>CP527-P Anti-D Pre-Existing Standard</v>
      </c>
      <c r="M2758" t="str">
        <f t="shared" si="349"/>
        <v>CP527-P Anti-D Pre-Existing Standard</v>
      </c>
      <c r="N2758" t="str">
        <f t="shared" si="350"/>
        <v>CP527-P Anti-D Pre-Existing Standard</v>
      </c>
    </row>
    <row r="2759" spans="1:14" hidden="1" x14ac:dyDescent="0.45">
      <c r="A2759" t="str">
        <f t="shared" si="351"/>
        <v>CP527-P Anti-D Standard</v>
      </c>
      <c r="B2759" t="s">
        <v>205</v>
      </c>
      <c r="C2759" t="str">
        <f t="shared" si="344"/>
        <v>EP Zaragoza</v>
      </c>
      <c r="D2759" t="str">
        <f t="shared" si="345"/>
        <v>Y</v>
      </c>
      <c r="E2759" t="s">
        <v>1173</v>
      </c>
      <c r="F2759" t="str">
        <f t="shared" si="346"/>
        <v>P Anti-D Standard</v>
      </c>
      <c r="G2759" t="str">
        <f t="shared" si="347"/>
        <v>Specialty</v>
      </c>
      <c r="H2759" t="s">
        <v>947</v>
      </c>
      <c r="I2759" t="str">
        <f t="shared" si="348"/>
        <v>RETURN - 1st don of the week -STD</v>
      </c>
      <c r="J2759" t="s">
        <v>1113</v>
      </c>
      <c r="K2759" s="5">
        <v>55</v>
      </c>
      <c r="L2759" t="str">
        <f>Table_DataFromNL[[#This Row],[PROFILECODE]]&amp;"-"&amp;Table_DataFromNL[[#This Row],[RULENAME]]</f>
        <v>CP527-P Anti-D Standard</v>
      </c>
      <c r="M2759" t="str">
        <f t="shared" si="349"/>
        <v>CP527-P Anti-D Standard</v>
      </c>
      <c r="N2759" t="str">
        <f t="shared" si="350"/>
        <v>CP527-P Anti-D Standard</v>
      </c>
    </row>
    <row r="2760" spans="1:14" hidden="1" x14ac:dyDescent="0.45">
      <c r="A2760" t="str">
        <f t="shared" si="351"/>
        <v>CP527-RETURN - 1st don of the week -STD</v>
      </c>
      <c r="B2760" t="s">
        <v>205</v>
      </c>
      <c r="C2760" t="str">
        <f t="shared" si="344"/>
        <v>EP Zaragoza</v>
      </c>
      <c r="D2760" t="str">
        <f t="shared" si="345"/>
        <v>Y</v>
      </c>
      <c r="E2760" t="s">
        <v>1173</v>
      </c>
      <c r="F2760" t="str">
        <f t="shared" si="346"/>
        <v>RETURN - 1st don of the week -STD</v>
      </c>
      <c r="G2760" t="str">
        <f t="shared" si="347"/>
        <v>Marketing</v>
      </c>
      <c r="H2760" t="s">
        <v>1114</v>
      </c>
      <c r="I2760">
        <f t="shared" si="348"/>
        <v>0</v>
      </c>
      <c r="J2760" t="s">
        <v>1113</v>
      </c>
      <c r="K2760" s="5">
        <v>55</v>
      </c>
      <c r="L2760" t="str">
        <f>Table_DataFromNL[[#This Row],[PROFILECODE]]&amp;"-"&amp;Table_DataFromNL[[#This Row],[RULENAME]]</f>
        <v>CP527-P NSP NONEU Standard</v>
      </c>
      <c r="M2760" t="str">
        <f t="shared" si="349"/>
        <v>CP527-RETURN - 1st don of the week -STD</v>
      </c>
      <c r="N2760" t="e">
        <f t="shared" si="350"/>
        <v>#N/A</v>
      </c>
    </row>
    <row r="2761" spans="1:14" hidden="1" x14ac:dyDescent="0.45">
      <c r="A2761" t="str">
        <f t="shared" si="351"/>
        <v>CP527-RETURN - 1st don of the week -STD</v>
      </c>
      <c r="B2761" t="s">
        <v>205</v>
      </c>
      <c r="C2761" t="str">
        <f t="shared" si="344"/>
        <v>EP Zaragoza</v>
      </c>
      <c r="D2761" t="str">
        <f t="shared" si="345"/>
        <v>Y</v>
      </c>
      <c r="E2761" t="s">
        <v>1173</v>
      </c>
      <c r="F2761" t="str">
        <f t="shared" si="346"/>
        <v>RETURN - 1st don of the week -STD</v>
      </c>
      <c r="G2761" t="str">
        <f t="shared" si="347"/>
        <v>Marketing</v>
      </c>
      <c r="H2761" t="s">
        <v>1115</v>
      </c>
      <c r="I2761">
        <f t="shared" si="348"/>
        <v>23</v>
      </c>
      <c r="J2761" t="s">
        <v>1113</v>
      </c>
      <c r="K2761" s="5">
        <v>55</v>
      </c>
      <c r="L2761" t="str">
        <f>Table_DataFromNL[[#This Row],[PROFILECODE]]&amp;"-"&amp;Table_DataFromNL[[#This Row],[RULENAME]]</f>
        <v>CP527-P NSP NS Standard</v>
      </c>
      <c r="M2761" t="str">
        <f t="shared" si="349"/>
        <v>CP527-RETURN - 1st don of the week -STD</v>
      </c>
      <c r="N2761" t="e">
        <f t="shared" si="350"/>
        <v>#N/A</v>
      </c>
    </row>
    <row r="2762" spans="1:14" hidden="1" x14ac:dyDescent="0.45">
      <c r="A2762" t="str">
        <f t="shared" si="351"/>
        <v>CP527-P Normal Source PL Standard</v>
      </c>
      <c r="B2762" t="s">
        <v>205</v>
      </c>
      <c r="C2762" t="str">
        <f t="shared" si="344"/>
        <v>EP Zaragoza</v>
      </c>
      <c r="D2762" t="str">
        <f t="shared" si="345"/>
        <v>Y</v>
      </c>
      <c r="E2762" t="s">
        <v>1173</v>
      </c>
      <c r="F2762" t="str">
        <f t="shared" si="346"/>
        <v>P Normal Source PL Standard</v>
      </c>
      <c r="G2762" t="str">
        <f t="shared" si="347"/>
        <v>Marketing</v>
      </c>
      <c r="H2762" t="s">
        <v>1033</v>
      </c>
      <c r="I2762">
        <f t="shared" si="348"/>
        <v>0</v>
      </c>
      <c r="J2762" t="s">
        <v>1113</v>
      </c>
      <c r="K2762" s="5">
        <v>55</v>
      </c>
      <c r="L2762" t="str">
        <f>Table_DataFromNL[[#This Row],[PROFILECODE]]&amp;"-"&amp;Table_DataFromNL[[#This Row],[RULENAME]]</f>
        <v>CP527-P Normal Source PL Standard</v>
      </c>
      <c r="M2762" t="e">
        <f t="shared" si="349"/>
        <v>#N/A</v>
      </c>
      <c r="N2762" t="e">
        <f t="shared" si="350"/>
        <v>#N/A</v>
      </c>
    </row>
    <row r="2763" spans="1:14" hidden="1" x14ac:dyDescent="0.45">
      <c r="A2763" t="str">
        <f t="shared" si="351"/>
        <v>CP527-P RSV Pre-Existing Standard</v>
      </c>
      <c r="B2763" t="s">
        <v>205</v>
      </c>
      <c r="C2763" t="str">
        <f t="shared" si="344"/>
        <v>EP Zaragoza</v>
      </c>
      <c r="D2763" t="str">
        <f t="shared" si="345"/>
        <v>Y</v>
      </c>
      <c r="E2763" t="s">
        <v>1173</v>
      </c>
      <c r="F2763" t="str">
        <f t="shared" si="346"/>
        <v>P RSV Pre-Existing Standard</v>
      </c>
      <c r="G2763" t="str">
        <f t="shared" si="347"/>
        <v>Specialty</v>
      </c>
      <c r="H2763" t="s">
        <v>955</v>
      </c>
      <c r="I2763" t="str">
        <f t="shared" si="348"/>
        <v>RETURN - 1st don of the week -STD</v>
      </c>
      <c r="J2763" t="s">
        <v>1113</v>
      </c>
      <c r="K2763" s="5">
        <v>55</v>
      </c>
      <c r="L2763" t="str">
        <f>Table_DataFromNL[[#This Row],[PROFILECODE]]&amp;"-"&amp;Table_DataFromNL[[#This Row],[RULENAME]]</f>
        <v>CP527-P RSV Pre-Existing Standard</v>
      </c>
      <c r="M2763" t="str">
        <f t="shared" si="349"/>
        <v>CP527-P RSV Pre-Existing Standard</v>
      </c>
      <c r="N2763" t="str">
        <f t="shared" si="350"/>
        <v>CP527-P RSV Pre-Existing Standard</v>
      </c>
    </row>
    <row r="2764" spans="1:14" hidden="1" x14ac:dyDescent="0.45">
      <c r="A2764" t="str">
        <f t="shared" si="351"/>
        <v>CP527-P VZV Standard</v>
      </c>
      <c r="B2764" t="s">
        <v>205</v>
      </c>
      <c r="C2764" t="str">
        <f t="shared" si="344"/>
        <v>EP Zaragoza</v>
      </c>
      <c r="D2764" t="str">
        <f t="shared" si="345"/>
        <v>Y</v>
      </c>
      <c r="E2764" t="s">
        <v>1173</v>
      </c>
      <c r="F2764" t="str">
        <f t="shared" si="346"/>
        <v>P VZV Standard</v>
      </c>
      <c r="G2764" t="str">
        <f t="shared" si="347"/>
        <v>Specialty</v>
      </c>
      <c r="H2764" t="s">
        <v>971</v>
      </c>
      <c r="I2764" t="str">
        <f t="shared" si="348"/>
        <v>RETURN - 1st don of the week -STD</v>
      </c>
      <c r="J2764" t="s">
        <v>1113</v>
      </c>
      <c r="K2764" s="5">
        <v>70</v>
      </c>
      <c r="L2764" t="str">
        <f>Table_DataFromNL[[#This Row],[PROFILECODE]]&amp;"-"&amp;Table_DataFromNL[[#This Row],[RULENAME]]</f>
        <v>CP527-P VZV Standard</v>
      </c>
      <c r="M2764" t="str">
        <f t="shared" si="349"/>
        <v>CP527-P VZV Standard</v>
      </c>
      <c r="N2764" t="str">
        <f t="shared" si="350"/>
        <v>CP527-P VZV Standard</v>
      </c>
    </row>
    <row r="2765" spans="1:14" hidden="1" x14ac:dyDescent="0.45">
      <c r="A2765" t="str">
        <f t="shared" si="351"/>
        <v>CP527-PVZV Pre-Existing Standard</v>
      </c>
      <c r="B2765" t="s">
        <v>205</v>
      </c>
      <c r="C2765" t="str">
        <f t="shared" si="344"/>
        <v>EP Zaragoza</v>
      </c>
      <c r="D2765" t="str">
        <f t="shared" si="345"/>
        <v>Y</v>
      </c>
      <c r="E2765" t="s">
        <v>1173</v>
      </c>
      <c r="F2765" t="str">
        <f t="shared" si="346"/>
        <v>PVZV Pre-Existing Standard</v>
      </c>
      <c r="G2765" t="str">
        <f t="shared" si="347"/>
        <v>Specialty</v>
      </c>
      <c r="H2765" t="s">
        <v>972</v>
      </c>
      <c r="I2765" t="str">
        <f t="shared" si="348"/>
        <v>RETURN - 1st don of the week -STD</v>
      </c>
      <c r="J2765" t="s">
        <v>1113</v>
      </c>
      <c r="K2765" s="5">
        <v>70</v>
      </c>
      <c r="L2765" t="str">
        <f>Table_DataFromNL[[#This Row],[PROFILECODE]]&amp;"-"&amp;Table_DataFromNL[[#This Row],[RULENAME]]</f>
        <v>CP527-PVZV Pre-Existing Standard</v>
      </c>
      <c r="M2765" t="str">
        <f t="shared" si="349"/>
        <v>CP527-PVZV Pre-Existing Standard</v>
      </c>
      <c r="N2765" t="str">
        <f t="shared" si="350"/>
        <v>CP527-PVZV Pre-Existing Standard</v>
      </c>
    </row>
    <row r="2766" spans="1:14" hidden="1" x14ac:dyDescent="0.45">
      <c r="A2766" t="str">
        <f t="shared" si="351"/>
        <v>CP528-1st Responder-Medical</v>
      </c>
      <c r="B2766" t="s">
        <v>199</v>
      </c>
      <c r="C2766" t="str">
        <f t="shared" si="344"/>
        <v>EP Alameda</v>
      </c>
      <c r="D2766" t="str">
        <f t="shared" si="345"/>
        <v>Y</v>
      </c>
      <c r="E2766" t="s">
        <v>1174</v>
      </c>
      <c r="F2766" t="str">
        <f t="shared" si="346"/>
        <v>1st Responder-Medical</v>
      </c>
      <c r="G2766">
        <f t="shared" si="347"/>
        <v>0</v>
      </c>
      <c r="H2766" t="s">
        <v>1053</v>
      </c>
      <c r="I2766">
        <f t="shared" si="348"/>
        <v>0</v>
      </c>
      <c r="J2766" t="s">
        <v>1054</v>
      </c>
      <c r="K2766" s="5">
        <v>5</v>
      </c>
      <c r="L2766" t="str">
        <f>Table_DataFromNL[[#This Row],[PROFILECODE]]&amp;"-"&amp;Table_DataFromNL[[#This Row],[RULENAME]]</f>
        <v>CP528-1st Responder-Medical</v>
      </c>
      <c r="M2766" t="e">
        <f t="shared" si="349"/>
        <v>#N/A</v>
      </c>
      <c r="N2766" t="e">
        <f t="shared" si="350"/>
        <v>#N/A</v>
      </c>
    </row>
    <row r="2767" spans="1:14" x14ac:dyDescent="0.45">
      <c r="A2767" t="str">
        <f t="shared" si="351"/>
        <v>CP528-2X Week Anti-D Pre-Existing</v>
      </c>
      <c r="B2767" t="s">
        <v>199</v>
      </c>
      <c r="C2767" t="str">
        <f t="shared" si="344"/>
        <v>EP Alameda</v>
      </c>
      <c r="D2767" t="str">
        <f t="shared" si="345"/>
        <v>Y</v>
      </c>
      <c r="E2767" t="s">
        <v>1174</v>
      </c>
      <c r="F2767" t="str">
        <f t="shared" si="346"/>
        <v>2X Week Anti-D Pre-Existing</v>
      </c>
      <c r="G2767" t="str">
        <f t="shared" si="347"/>
        <v>Specialty</v>
      </c>
      <c r="H2767" t="s">
        <v>942</v>
      </c>
      <c r="I2767" t="str">
        <f t="shared" si="348"/>
        <v>RETURN - 2nd don of the week -BONUS</v>
      </c>
      <c r="J2767" t="s">
        <v>1054</v>
      </c>
      <c r="K2767" s="5">
        <v>10</v>
      </c>
      <c r="L2767" t="str">
        <f>Table_DataFromNL[[#This Row],[PROFILECODE]]&amp;"-"&amp;Table_DataFromNL[[#This Row],[RULENAME]]</f>
        <v>CP528-2X Week Anti-D Pre-Existing</v>
      </c>
      <c r="M2767" t="str">
        <f t="shared" si="349"/>
        <v>CP528-2X Week Anti-D Pre-Existing</v>
      </c>
      <c r="N2767" t="str">
        <f t="shared" si="350"/>
        <v>CP528-2X Week Anti-D Pre-Existing</v>
      </c>
    </row>
    <row r="2768" spans="1:14" hidden="1" x14ac:dyDescent="0.45">
      <c r="A2768" t="str">
        <f t="shared" si="351"/>
        <v>CP528-2X Week P Anti-D</v>
      </c>
      <c r="B2768" t="s">
        <v>199</v>
      </c>
      <c r="C2768" t="str">
        <f t="shared" si="344"/>
        <v>EP Alameda</v>
      </c>
      <c r="D2768" t="str">
        <f t="shared" si="345"/>
        <v>Y</v>
      </c>
      <c r="E2768" t="s">
        <v>1174</v>
      </c>
      <c r="F2768" t="str">
        <f t="shared" si="346"/>
        <v>2X Week P Anti-D</v>
      </c>
      <c r="G2768" t="str">
        <f t="shared" si="347"/>
        <v>Specialty</v>
      </c>
      <c r="H2768" t="s">
        <v>943</v>
      </c>
      <c r="I2768" t="str">
        <f t="shared" si="348"/>
        <v>RETURN - 2nd don of the week -BONUS</v>
      </c>
      <c r="J2768" t="s">
        <v>1054</v>
      </c>
      <c r="K2768" s="5">
        <v>10</v>
      </c>
      <c r="L2768" t="str">
        <f>Table_DataFromNL[[#This Row],[PROFILECODE]]&amp;"-"&amp;Table_DataFromNL[[#This Row],[RULENAME]]</f>
        <v>CP528-2X Week P Anti-D</v>
      </c>
      <c r="M2768" t="str">
        <f t="shared" si="349"/>
        <v>CP528-2X Week P Anti-D</v>
      </c>
      <c r="N2768" t="str">
        <f t="shared" si="350"/>
        <v>CP528-2X Week P Anti-D</v>
      </c>
    </row>
    <row r="2769" spans="1:14" hidden="1" x14ac:dyDescent="0.45">
      <c r="A2769" t="str">
        <f t="shared" si="351"/>
        <v>CP528-2X Week P NORM KIG10-1</v>
      </c>
      <c r="B2769" t="s">
        <v>199</v>
      </c>
      <c r="C2769" t="str">
        <f t="shared" si="344"/>
        <v>EP Alameda</v>
      </c>
      <c r="D2769" t="str">
        <f t="shared" si="345"/>
        <v>Y</v>
      </c>
      <c r="E2769" t="s">
        <v>1174</v>
      </c>
      <c r="F2769" t="str">
        <f t="shared" si="346"/>
        <v>2X Week P NORM KIG10-1</v>
      </c>
      <c r="G2769" t="str">
        <f t="shared" si="347"/>
        <v>Specialty</v>
      </c>
      <c r="H2769" t="s">
        <v>1005</v>
      </c>
      <c r="I2769" t="str">
        <f t="shared" si="348"/>
        <v>RETURN - 2nd don of the week -BONUS</v>
      </c>
      <c r="J2769" t="s">
        <v>1054</v>
      </c>
      <c r="K2769" s="5">
        <v>10</v>
      </c>
      <c r="L2769" t="str">
        <f>Table_DataFromNL[[#This Row],[PROFILECODE]]&amp;"-"&amp;Table_DataFromNL[[#This Row],[RULENAME]]</f>
        <v>CP528-2X Week P NORM KIG10-1</v>
      </c>
      <c r="M2769" t="str">
        <f t="shared" si="349"/>
        <v>CP528-2X Week P NORM KIG10-1</v>
      </c>
      <c r="N2769" t="str">
        <f t="shared" si="350"/>
        <v>CP528-2X Week P NORM KIG10-1</v>
      </c>
    </row>
    <row r="2770" spans="1:14" hidden="1" x14ac:dyDescent="0.45">
      <c r="A2770" t="str">
        <f t="shared" si="351"/>
        <v>CP528-2X Week P NORM KIG10_0</v>
      </c>
      <c r="B2770" t="s">
        <v>199</v>
      </c>
      <c r="C2770" t="str">
        <f t="shared" si="344"/>
        <v>EP Alameda</v>
      </c>
      <c r="D2770" t="str">
        <f t="shared" si="345"/>
        <v>Y</v>
      </c>
      <c r="E2770" t="s">
        <v>1174</v>
      </c>
      <c r="F2770" t="str">
        <f t="shared" si="346"/>
        <v>2X Week P NORM KIG10_0</v>
      </c>
      <c r="G2770" t="str">
        <f t="shared" si="347"/>
        <v>Specialty</v>
      </c>
      <c r="H2770" t="s">
        <v>1001</v>
      </c>
      <c r="I2770" t="str">
        <f t="shared" si="348"/>
        <v>RETURN - 2nd don of the week -BONUS</v>
      </c>
      <c r="J2770" t="s">
        <v>1054</v>
      </c>
      <c r="K2770" s="5">
        <v>20</v>
      </c>
      <c r="L2770" t="str">
        <f>Table_DataFromNL[[#This Row],[PROFILECODE]]&amp;"-"&amp;Table_DataFromNL[[#This Row],[RULENAME]]</f>
        <v>CP528-2X Week P NORM KIG10_0</v>
      </c>
      <c r="M2770" t="str">
        <f t="shared" si="349"/>
        <v>CP528-2X Week P NORM KIG10_0</v>
      </c>
      <c r="N2770" t="str">
        <f t="shared" si="350"/>
        <v>CP528-2X Week P NORM KIG10_0</v>
      </c>
    </row>
    <row r="2771" spans="1:14" hidden="1" x14ac:dyDescent="0.45">
      <c r="A2771" t="str">
        <f t="shared" si="351"/>
        <v>CP528-2X Week P NORM KIG10_2</v>
      </c>
      <c r="B2771" t="s">
        <v>199</v>
      </c>
      <c r="C2771" t="str">
        <f t="shared" si="344"/>
        <v>EP Alameda</v>
      </c>
      <c r="D2771" t="str">
        <f t="shared" si="345"/>
        <v>Y</v>
      </c>
      <c r="E2771" t="s">
        <v>1174</v>
      </c>
      <c r="F2771" t="str">
        <f t="shared" si="346"/>
        <v>2X Week P NORM KIG10_2</v>
      </c>
      <c r="G2771" t="str">
        <f t="shared" si="347"/>
        <v>Specialty</v>
      </c>
      <c r="H2771" t="s">
        <v>1002</v>
      </c>
      <c r="I2771" t="str">
        <f t="shared" si="348"/>
        <v>RETURN - 2nd don of the week -BONUS</v>
      </c>
      <c r="J2771" t="s">
        <v>1054</v>
      </c>
      <c r="K2771" s="5">
        <v>10</v>
      </c>
      <c r="L2771" t="str">
        <f>Table_DataFromNL[[#This Row],[PROFILECODE]]&amp;"-"&amp;Table_DataFromNL[[#This Row],[RULENAME]]</f>
        <v>CP528-2X Week P NORM KIG10_2</v>
      </c>
      <c r="M2771" t="str">
        <f t="shared" si="349"/>
        <v>CP528-2X Week P NORM KIG10_2</v>
      </c>
      <c r="N2771" t="str">
        <f t="shared" si="350"/>
        <v>CP528-2X Week P NORM KIG10_2</v>
      </c>
    </row>
    <row r="2772" spans="1:14" hidden="1" x14ac:dyDescent="0.45">
      <c r="A2772" t="str">
        <f t="shared" si="351"/>
        <v>CP528-2X Week P NORM KIG10_3</v>
      </c>
      <c r="B2772" t="s">
        <v>199</v>
      </c>
      <c r="C2772" t="str">
        <f t="shared" si="344"/>
        <v>EP Alameda</v>
      </c>
      <c r="D2772" t="str">
        <f t="shared" si="345"/>
        <v>Y</v>
      </c>
      <c r="E2772" t="s">
        <v>1174</v>
      </c>
      <c r="F2772" t="str">
        <f t="shared" si="346"/>
        <v>2X Week P NORM KIG10_3</v>
      </c>
      <c r="G2772" t="str">
        <f t="shared" si="347"/>
        <v>Specialty</v>
      </c>
      <c r="H2772" t="s">
        <v>1003</v>
      </c>
      <c r="I2772" t="str">
        <f t="shared" si="348"/>
        <v>RETURN - 2nd don of the week -BONUS</v>
      </c>
      <c r="J2772" t="s">
        <v>1054</v>
      </c>
      <c r="K2772" s="5">
        <v>10</v>
      </c>
      <c r="L2772" t="str">
        <f>Table_DataFromNL[[#This Row],[PROFILECODE]]&amp;"-"&amp;Table_DataFromNL[[#This Row],[RULENAME]]</f>
        <v>CP528-2X Week P NORM KIG10_3</v>
      </c>
      <c r="M2772" t="str">
        <f t="shared" si="349"/>
        <v>CP528-2X Week P NORM KIG10_3</v>
      </c>
      <c r="N2772" t="str">
        <f t="shared" si="350"/>
        <v>CP528-2X Week P NORM KIG10_3</v>
      </c>
    </row>
    <row r="2773" spans="1:14" hidden="1" x14ac:dyDescent="0.45">
      <c r="A2773" t="str">
        <f t="shared" si="351"/>
        <v>CP528-2X Week P NORM KIG10_4</v>
      </c>
      <c r="B2773" t="s">
        <v>199</v>
      </c>
      <c r="C2773" t="str">
        <f t="shared" si="344"/>
        <v>EP Alameda</v>
      </c>
      <c r="D2773" t="str">
        <f t="shared" si="345"/>
        <v>Y</v>
      </c>
      <c r="E2773" t="s">
        <v>1174</v>
      </c>
      <c r="F2773" t="str">
        <f t="shared" si="346"/>
        <v>2X Week P NORM KIG10_4</v>
      </c>
      <c r="G2773" t="str">
        <f t="shared" si="347"/>
        <v>Specialty</v>
      </c>
      <c r="H2773" t="s">
        <v>1004</v>
      </c>
      <c r="I2773" t="str">
        <f t="shared" si="348"/>
        <v>RETURN - 2nd don of the week -BONUS</v>
      </c>
      <c r="J2773" t="s">
        <v>1054</v>
      </c>
      <c r="K2773" s="5">
        <v>10</v>
      </c>
      <c r="L2773" t="str">
        <f>Table_DataFromNL[[#This Row],[PROFILECODE]]&amp;"-"&amp;Table_DataFromNL[[#This Row],[RULENAME]]</f>
        <v>CP528-2X Week P NORM KIG10_4</v>
      </c>
      <c r="M2773" t="str">
        <f t="shared" si="349"/>
        <v>CP528-2X Week P NORM KIG10_4</v>
      </c>
      <c r="N2773" t="str">
        <f t="shared" si="350"/>
        <v>CP528-2X Week P NORM KIG10_4</v>
      </c>
    </row>
    <row r="2774" spans="1:14" hidden="1" x14ac:dyDescent="0.45">
      <c r="A2774" t="str">
        <f t="shared" si="351"/>
        <v>CP528-RETURN - 2nd don of the week -BONUS</v>
      </c>
      <c r="B2774" t="s">
        <v>199</v>
      </c>
      <c r="C2774" t="str">
        <f t="shared" si="344"/>
        <v>EP Alameda</v>
      </c>
      <c r="D2774" t="str">
        <f t="shared" si="345"/>
        <v>Y</v>
      </c>
      <c r="E2774" t="s">
        <v>1174</v>
      </c>
      <c r="F2774" t="str">
        <f t="shared" si="346"/>
        <v>RETURN - 2nd don of the week -BONUS</v>
      </c>
      <c r="G2774" t="str">
        <f t="shared" si="347"/>
        <v>Marketing</v>
      </c>
      <c r="H2774" t="s">
        <v>1055</v>
      </c>
      <c r="I2774">
        <f t="shared" si="348"/>
        <v>26</v>
      </c>
      <c r="J2774" t="s">
        <v>1054</v>
      </c>
      <c r="K2774" s="5">
        <v>10</v>
      </c>
      <c r="L2774" t="str">
        <f>Table_DataFromNL[[#This Row],[PROFILECODE]]&amp;"-"&amp;Table_DataFromNL[[#This Row],[RULENAME]]</f>
        <v>CP528-2X Week P NSP NS</v>
      </c>
      <c r="M2774" t="str">
        <f t="shared" si="349"/>
        <v>CP528-RETURN - 2nd don of the week -BONUS</v>
      </c>
      <c r="N2774" t="e">
        <f t="shared" si="350"/>
        <v>#N/A</v>
      </c>
    </row>
    <row r="2775" spans="1:14" hidden="1" x14ac:dyDescent="0.45">
      <c r="A2775" t="str">
        <f t="shared" si="351"/>
        <v>CP528-RETURN - 2nd don of the week -BONUS</v>
      </c>
      <c r="B2775" t="s">
        <v>199</v>
      </c>
      <c r="C2775" t="str">
        <f t="shared" si="344"/>
        <v>EP Alameda</v>
      </c>
      <c r="D2775" t="str">
        <f t="shared" si="345"/>
        <v>Y</v>
      </c>
      <c r="E2775" t="s">
        <v>1174</v>
      </c>
      <c r="F2775" t="str">
        <f t="shared" si="346"/>
        <v>RETURN - 2nd don of the week -BONUS</v>
      </c>
      <c r="G2775" t="str">
        <f t="shared" si="347"/>
        <v>Marketing</v>
      </c>
      <c r="H2775" t="s">
        <v>1056</v>
      </c>
      <c r="I2775" t="str">
        <f t="shared" si="348"/>
        <v>RETURN - 2nd don of the week -BONUS</v>
      </c>
      <c r="J2775" t="s">
        <v>1054</v>
      </c>
      <c r="K2775" s="5">
        <v>10</v>
      </c>
      <c r="L2775" t="str">
        <f>Table_DataFromNL[[#This Row],[PROFILECODE]]&amp;"-"&amp;Table_DataFromNL[[#This Row],[RULENAME]]</f>
        <v>CP528-2X Week P NSP Non EU</v>
      </c>
      <c r="M2775" t="str">
        <f t="shared" si="349"/>
        <v>CP528-RETURN - 2nd don of the week -BONUS</v>
      </c>
      <c r="N2775" t="e">
        <f t="shared" si="350"/>
        <v>#N/A</v>
      </c>
    </row>
    <row r="2776" spans="1:14" hidden="1" x14ac:dyDescent="0.45">
      <c r="A2776" t="str">
        <f t="shared" si="351"/>
        <v>CP528-2X Week P Normal Source PL</v>
      </c>
      <c r="B2776" t="s">
        <v>199</v>
      </c>
      <c r="C2776" t="str">
        <f t="shared" si="344"/>
        <v>EP Alameda</v>
      </c>
      <c r="D2776" t="str">
        <f t="shared" si="345"/>
        <v>Y</v>
      </c>
      <c r="E2776" t="s">
        <v>1174</v>
      </c>
      <c r="F2776" t="str">
        <f t="shared" si="346"/>
        <v>2X Week P Normal Source PL</v>
      </c>
      <c r="G2776" t="str">
        <f t="shared" si="347"/>
        <v>Specialty</v>
      </c>
      <c r="H2776" t="s">
        <v>1026</v>
      </c>
      <c r="I2776" t="str">
        <f t="shared" si="348"/>
        <v>RETURN - 2nd don of the week -BONUS</v>
      </c>
      <c r="J2776" t="s">
        <v>1054</v>
      </c>
      <c r="K2776" s="5">
        <v>10</v>
      </c>
      <c r="L2776" t="str">
        <f>Table_DataFromNL[[#This Row],[PROFILECODE]]&amp;"-"&amp;Table_DataFromNL[[#This Row],[RULENAME]]</f>
        <v>CP528-2X Week P Normal Source PL</v>
      </c>
      <c r="M2776" t="e">
        <f t="shared" si="349"/>
        <v>#N/A</v>
      </c>
      <c r="N2776" t="e">
        <f t="shared" si="350"/>
        <v>#N/A</v>
      </c>
    </row>
    <row r="2777" spans="1:14" hidden="1" x14ac:dyDescent="0.45">
      <c r="A2777" t="str">
        <f t="shared" si="351"/>
        <v>CP528-2X Week P RSV Pre-Existing</v>
      </c>
      <c r="B2777" t="s">
        <v>199</v>
      </c>
      <c r="C2777" t="str">
        <f t="shared" si="344"/>
        <v>EP Alameda</v>
      </c>
      <c r="D2777" t="str">
        <f t="shared" si="345"/>
        <v>Y</v>
      </c>
      <c r="E2777" t="s">
        <v>1174</v>
      </c>
      <c r="F2777" t="str">
        <f t="shared" si="346"/>
        <v>2X Week P RSV Pre-Existing</v>
      </c>
      <c r="G2777" t="str">
        <f t="shared" si="347"/>
        <v>Specialty</v>
      </c>
      <c r="H2777" t="s">
        <v>945</v>
      </c>
      <c r="I2777" t="str">
        <f t="shared" si="348"/>
        <v>RETURN - 2nd don of the week -BONUS</v>
      </c>
      <c r="J2777" t="s">
        <v>1054</v>
      </c>
      <c r="K2777" s="5">
        <v>20</v>
      </c>
      <c r="L2777" t="str">
        <f>Table_DataFromNL[[#This Row],[PROFILECODE]]&amp;"-"&amp;Table_DataFromNL[[#This Row],[RULENAME]]</f>
        <v>CP528-2X Week P RSV Pre-Existing</v>
      </c>
      <c r="M2777" t="str">
        <f t="shared" si="349"/>
        <v>CP528-2X Week P RSV Pre-Existing</v>
      </c>
      <c r="N2777" t="str">
        <f t="shared" si="350"/>
        <v>CP528-2X Week P RSV Pre-Existing</v>
      </c>
    </row>
    <row r="2778" spans="1:14" hidden="1" x14ac:dyDescent="0.45">
      <c r="A2778" t="str">
        <f t="shared" si="351"/>
        <v>CP528-RETURN - 6th don of the month -BONUS</v>
      </c>
      <c r="B2778" t="s">
        <v>199</v>
      </c>
      <c r="C2778" t="str">
        <f t="shared" si="344"/>
        <v>EP Alameda</v>
      </c>
      <c r="D2778" t="str">
        <f t="shared" si="345"/>
        <v>Y</v>
      </c>
      <c r="E2778" t="s">
        <v>1174</v>
      </c>
      <c r="F2778" t="str">
        <f t="shared" si="346"/>
        <v>RETURN - 6th don of the month -BONUS</v>
      </c>
      <c r="G2778" t="str">
        <f t="shared" si="347"/>
        <v>Marketing</v>
      </c>
      <c r="H2778" t="s">
        <v>1058</v>
      </c>
      <c r="I2778">
        <f t="shared" si="348"/>
        <v>28</v>
      </c>
      <c r="J2778" t="s">
        <v>1054</v>
      </c>
      <c r="K2778" s="5">
        <v>40</v>
      </c>
      <c r="L2778" t="str">
        <f>Table_DataFromNL[[#This Row],[PROFILECODE]]&amp;"-"&amp;Table_DataFromNL[[#This Row],[RULENAME]]</f>
        <v>CP528-6X Month</v>
      </c>
      <c r="M2778" t="str">
        <f t="shared" si="349"/>
        <v>CP528-RETURN - 6th don of the month -BONUS</v>
      </c>
      <c r="N2778" t="e">
        <f t="shared" si="350"/>
        <v>#N/A</v>
      </c>
    </row>
    <row r="2779" spans="1:14" hidden="1" x14ac:dyDescent="0.45">
      <c r="A2779" t="str">
        <f t="shared" si="351"/>
        <v>CP528-College ID Standard Bonus</v>
      </c>
      <c r="B2779" t="s">
        <v>199</v>
      </c>
      <c r="C2779" t="str">
        <f t="shared" si="344"/>
        <v>EP Alameda</v>
      </c>
      <c r="D2779" t="str">
        <f t="shared" si="345"/>
        <v>Y</v>
      </c>
      <c r="E2779" t="s">
        <v>1174</v>
      </c>
      <c r="F2779" t="str">
        <f t="shared" si="346"/>
        <v>College ID Standard Bonus</v>
      </c>
      <c r="G2779">
        <f t="shared" si="347"/>
        <v>0</v>
      </c>
      <c r="H2779" t="s">
        <v>1062</v>
      </c>
      <c r="I2779">
        <f t="shared" si="348"/>
        <v>0</v>
      </c>
      <c r="J2779" t="s">
        <v>1054</v>
      </c>
      <c r="K2779" s="5">
        <v>5</v>
      </c>
      <c r="L2779" t="str">
        <f>Table_DataFromNL[[#This Row],[PROFILECODE]]&amp;"-"&amp;Table_DataFromNL[[#This Row],[RULENAME]]</f>
        <v>CP528-College ID Standard Bonus</v>
      </c>
      <c r="M2779" t="e">
        <f t="shared" si="349"/>
        <v>#N/A</v>
      </c>
      <c r="N2779" t="e">
        <f t="shared" si="350"/>
        <v>#N/A</v>
      </c>
    </row>
    <row r="2780" spans="1:14" hidden="1" x14ac:dyDescent="0.45">
      <c r="A2780" t="str">
        <f t="shared" si="351"/>
        <v>CP528-Employee Donor</v>
      </c>
      <c r="B2780" t="s">
        <v>199</v>
      </c>
      <c r="C2780" t="str">
        <f t="shared" si="344"/>
        <v>EP Alameda</v>
      </c>
      <c r="D2780" t="str">
        <f t="shared" si="345"/>
        <v>Y</v>
      </c>
      <c r="E2780" t="s">
        <v>1174</v>
      </c>
      <c r="F2780" t="str">
        <f t="shared" si="346"/>
        <v>Employee Donor</v>
      </c>
      <c r="G2780">
        <f t="shared" si="347"/>
        <v>0</v>
      </c>
      <c r="H2780" t="s">
        <v>1063</v>
      </c>
      <c r="I2780">
        <f t="shared" si="348"/>
        <v>0</v>
      </c>
      <c r="J2780" t="s">
        <v>1054</v>
      </c>
      <c r="K2780" s="5">
        <v>90</v>
      </c>
      <c r="L2780" t="str">
        <f>Table_DataFromNL[[#This Row],[PROFILECODE]]&amp;"-"&amp;Table_DataFromNL[[#This Row],[RULENAME]]</f>
        <v>CP528-Employee Donor</v>
      </c>
      <c r="M2780" t="e">
        <f t="shared" si="349"/>
        <v>#N/A</v>
      </c>
      <c r="N2780" t="e">
        <f t="shared" si="350"/>
        <v>#N/A</v>
      </c>
    </row>
    <row r="2781" spans="1:14" hidden="1" x14ac:dyDescent="0.45">
      <c r="A2781" t="str">
        <f t="shared" si="351"/>
        <v>CP528-Military ID</v>
      </c>
      <c r="B2781" t="s">
        <v>199</v>
      </c>
      <c r="C2781" t="str">
        <f t="shared" si="344"/>
        <v>EP Alameda</v>
      </c>
      <c r="D2781" t="str">
        <f t="shared" si="345"/>
        <v>Y</v>
      </c>
      <c r="E2781" t="s">
        <v>1174</v>
      </c>
      <c r="F2781" t="str">
        <f t="shared" si="346"/>
        <v>Military ID</v>
      </c>
      <c r="G2781">
        <f t="shared" si="347"/>
        <v>0</v>
      </c>
      <c r="H2781" t="s">
        <v>1064</v>
      </c>
      <c r="I2781">
        <f t="shared" si="348"/>
        <v>0</v>
      </c>
      <c r="J2781" t="s">
        <v>1054</v>
      </c>
      <c r="K2781" s="5">
        <v>5</v>
      </c>
      <c r="L2781" t="str">
        <f>Table_DataFromNL[[#This Row],[PROFILECODE]]&amp;"-"&amp;Table_DataFromNL[[#This Row],[RULENAME]]</f>
        <v>CP528-Military ID</v>
      </c>
      <c r="M2781" t="e">
        <f t="shared" si="349"/>
        <v>#N/A</v>
      </c>
      <c r="N2781" t="e">
        <f t="shared" si="350"/>
        <v>#N/A</v>
      </c>
    </row>
    <row r="2782" spans="1:14" hidden="1" x14ac:dyDescent="0.45">
      <c r="A2782" t="str">
        <f t="shared" si="351"/>
        <v>CP528-NEW DONOR -1st</v>
      </c>
      <c r="B2782" t="s">
        <v>199</v>
      </c>
      <c r="C2782" t="str">
        <f t="shared" si="344"/>
        <v>EP Alameda</v>
      </c>
      <c r="D2782" t="str">
        <f t="shared" si="345"/>
        <v>Y</v>
      </c>
      <c r="E2782" t="s">
        <v>1174</v>
      </c>
      <c r="F2782" t="str">
        <f t="shared" si="346"/>
        <v>NEW DONOR -1st</v>
      </c>
      <c r="G2782" t="str">
        <f t="shared" si="347"/>
        <v>Marketing</v>
      </c>
      <c r="H2782" t="s">
        <v>1065</v>
      </c>
      <c r="I2782">
        <f t="shared" si="348"/>
        <v>1</v>
      </c>
      <c r="J2782" t="s">
        <v>1054</v>
      </c>
      <c r="K2782" s="5">
        <v>100</v>
      </c>
      <c r="L2782" t="str">
        <f>Table_DataFromNL[[#This Row],[PROFILECODE]]&amp;"-"&amp;Table_DataFromNL[[#This Row],[RULENAME]]</f>
        <v>CP528-New Donor 1st Visit-Bonus</v>
      </c>
      <c r="M2782" t="str">
        <f t="shared" si="349"/>
        <v>CP528-NEW DONOR -1st</v>
      </c>
      <c r="N2782" t="e">
        <f t="shared" si="350"/>
        <v>#N/A</v>
      </c>
    </row>
    <row r="2783" spans="1:14" hidden="1" x14ac:dyDescent="0.45">
      <c r="A2783" t="str">
        <f t="shared" si="351"/>
        <v>CP528-NEW DONOR -2nd</v>
      </c>
      <c r="B2783" t="s">
        <v>199</v>
      </c>
      <c r="C2783" t="str">
        <f t="shared" si="344"/>
        <v>EP Alameda</v>
      </c>
      <c r="D2783" t="str">
        <f t="shared" si="345"/>
        <v>Y</v>
      </c>
      <c r="E2783" t="s">
        <v>1174</v>
      </c>
      <c r="F2783" t="str">
        <f t="shared" si="346"/>
        <v>NEW DONOR -2nd</v>
      </c>
      <c r="G2783" t="str">
        <f t="shared" si="347"/>
        <v>Marketing</v>
      </c>
      <c r="H2783" t="s">
        <v>1066</v>
      </c>
      <c r="I2783">
        <f t="shared" si="348"/>
        <v>2</v>
      </c>
      <c r="J2783" t="s">
        <v>1054</v>
      </c>
      <c r="K2783" s="5">
        <v>100</v>
      </c>
      <c r="L2783" t="str">
        <f>Table_DataFromNL[[#This Row],[PROFILECODE]]&amp;"-"&amp;Table_DataFromNL[[#This Row],[RULENAME]]</f>
        <v>CP528-New Donor 2nd Visit-Bonus</v>
      </c>
      <c r="M2783" t="str">
        <f t="shared" si="349"/>
        <v>CP528-NEW DONOR -2nd</v>
      </c>
      <c r="N2783" t="e">
        <f t="shared" si="350"/>
        <v>#N/A</v>
      </c>
    </row>
    <row r="2784" spans="1:14" hidden="1" x14ac:dyDescent="0.45">
      <c r="A2784" t="str">
        <f t="shared" si="351"/>
        <v>CP528-NEW DONOR -3rd</v>
      </c>
      <c r="B2784" t="s">
        <v>199</v>
      </c>
      <c r="C2784" t="str">
        <f t="shared" si="344"/>
        <v>EP Alameda</v>
      </c>
      <c r="D2784" t="str">
        <f t="shared" si="345"/>
        <v>Y</v>
      </c>
      <c r="E2784" t="s">
        <v>1174</v>
      </c>
      <c r="F2784" t="str">
        <f t="shared" si="346"/>
        <v>NEW DONOR -3rd</v>
      </c>
      <c r="G2784" t="str">
        <f t="shared" si="347"/>
        <v>Marketing</v>
      </c>
      <c r="H2784" t="s">
        <v>1067</v>
      </c>
      <c r="I2784">
        <f t="shared" si="348"/>
        <v>3</v>
      </c>
      <c r="J2784" t="s">
        <v>1054</v>
      </c>
      <c r="K2784" s="5">
        <v>100</v>
      </c>
      <c r="L2784" t="str">
        <f>Table_DataFromNL[[#This Row],[PROFILECODE]]&amp;"-"&amp;Table_DataFromNL[[#This Row],[RULENAME]]</f>
        <v>CP528-New Donor 3rd Visit-Bonus</v>
      </c>
      <c r="M2784" t="str">
        <f t="shared" si="349"/>
        <v>CP528-NEW DONOR -3rd</v>
      </c>
      <c r="N2784" t="e">
        <f t="shared" si="350"/>
        <v>#N/A</v>
      </c>
    </row>
    <row r="2785" spans="1:14" hidden="1" x14ac:dyDescent="0.45">
      <c r="A2785" t="str">
        <f t="shared" si="351"/>
        <v>CP528-NEW DONOR -4th</v>
      </c>
      <c r="B2785" t="s">
        <v>199</v>
      </c>
      <c r="C2785" t="str">
        <f t="shared" si="344"/>
        <v>EP Alameda</v>
      </c>
      <c r="D2785" t="str">
        <f t="shared" si="345"/>
        <v>Y</v>
      </c>
      <c r="E2785" t="s">
        <v>1174</v>
      </c>
      <c r="F2785" t="str">
        <f t="shared" si="346"/>
        <v>NEW DONOR -4th</v>
      </c>
      <c r="G2785" t="str">
        <f t="shared" si="347"/>
        <v>Marketing</v>
      </c>
      <c r="H2785" t="s">
        <v>1068</v>
      </c>
      <c r="I2785">
        <f t="shared" si="348"/>
        <v>4</v>
      </c>
      <c r="J2785" t="s">
        <v>1054</v>
      </c>
      <c r="K2785" s="5">
        <v>100</v>
      </c>
      <c r="L2785" t="str">
        <f>Table_DataFromNL[[#This Row],[PROFILECODE]]&amp;"-"&amp;Table_DataFromNL[[#This Row],[RULENAME]]</f>
        <v>CP528-New Donor 4th Visit-Bonus</v>
      </c>
      <c r="M2785" t="str">
        <f t="shared" si="349"/>
        <v>CP528-NEW DONOR -4th</v>
      </c>
      <c r="N2785" t="e">
        <f t="shared" si="350"/>
        <v>#N/A</v>
      </c>
    </row>
    <row r="2786" spans="1:14" hidden="1" x14ac:dyDescent="0.45">
      <c r="A2786" t="str">
        <f t="shared" si="351"/>
        <v>CP528-NEW DONOR -5th</v>
      </c>
      <c r="B2786" t="s">
        <v>199</v>
      </c>
      <c r="C2786" t="str">
        <f t="shared" si="344"/>
        <v>EP Alameda</v>
      </c>
      <c r="D2786" t="str">
        <f t="shared" si="345"/>
        <v>Y</v>
      </c>
      <c r="E2786" t="s">
        <v>1174</v>
      </c>
      <c r="F2786" t="str">
        <f t="shared" si="346"/>
        <v>NEW DONOR -5th</v>
      </c>
      <c r="G2786" t="str">
        <f t="shared" si="347"/>
        <v>Marketing</v>
      </c>
      <c r="H2786" t="s">
        <v>1069</v>
      </c>
      <c r="I2786">
        <f t="shared" si="348"/>
        <v>5</v>
      </c>
      <c r="J2786" t="s">
        <v>1054</v>
      </c>
      <c r="K2786" s="5">
        <v>100</v>
      </c>
      <c r="L2786" t="str">
        <f>Table_DataFromNL[[#This Row],[PROFILECODE]]&amp;"-"&amp;Table_DataFromNL[[#This Row],[RULENAME]]</f>
        <v>CP528-New Donor 5th Visit-Bonus</v>
      </c>
      <c r="M2786" t="str">
        <f t="shared" si="349"/>
        <v>CP528-NEW DONOR -5th</v>
      </c>
      <c r="N2786" t="e">
        <f t="shared" si="350"/>
        <v>#N/A</v>
      </c>
    </row>
    <row r="2787" spans="1:14" hidden="1" x14ac:dyDescent="0.45">
      <c r="A2787" t="str">
        <f t="shared" si="351"/>
        <v>CP528-NEW DONOR -6th</v>
      </c>
      <c r="B2787" t="s">
        <v>199</v>
      </c>
      <c r="C2787" t="str">
        <f t="shared" si="344"/>
        <v>EP Alameda</v>
      </c>
      <c r="D2787" t="str">
        <f t="shared" si="345"/>
        <v>Y</v>
      </c>
      <c r="E2787" t="s">
        <v>1174</v>
      </c>
      <c r="F2787" t="str">
        <f t="shared" si="346"/>
        <v>NEW DONOR -6th</v>
      </c>
      <c r="G2787" t="str">
        <f t="shared" si="347"/>
        <v>Marketing</v>
      </c>
      <c r="H2787" t="s">
        <v>1070</v>
      </c>
      <c r="I2787">
        <f t="shared" si="348"/>
        <v>6</v>
      </c>
      <c r="J2787" t="s">
        <v>1054</v>
      </c>
      <c r="K2787" s="5">
        <v>100</v>
      </c>
      <c r="L2787" t="str">
        <f>Table_DataFromNL[[#This Row],[PROFILECODE]]&amp;"-"&amp;Table_DataFromNL[[#This Row],[RULENAME]]</f>
        <v>CP528-New Donor 6th Visit-Bonus</v>
      </c>
      <c r="M2787" t="str">
        <f t="shared" si="349"/>
        <v>CP528-NEW DONOR -6th</v>
      </c>
      <c r="N2787" t="e">
        <f t="shared" si="350"/>
        <v>#N/A</v>
      </c>
    </row>
    <row r="2788" spans="1:14" hidden="1" x14ac:dyDescent="0.45">
      <c r="A2788" t="str">
        <f t="shared" si="351"/>
        <v>CP528-NEW DONOR -7th</v>
      </c>
      <c r="B2788" t="s">
        <v>199</v>
      </c>
      <c r="C2788" t="str">
        <f t="shared" si="344"/>
        <v>EP Alameda</v>
      </c>
      <c r="D2788" t="str">
        <f t="shared" si="345"/>
        <v>Y</v>
      </c>
      <c r="E2788" t="s">
        <v>1174</v>
      </c>
      <c r="F2788" t="str">
        <f t="shared" si="346"/>
        <v>NEW DONOR -7th</v>
      </c>
      <c r="G2788" t="str">
        <f t="shared" si="347"/>
        <v>Marketing</v>
      </c>
      <c r="H2788" t="s">
        <v>1071</v>
      </c>
      <c r="I2788">
        <f t="shared" si="348"/>
        <v>7</v>
      </c>
      <c r="J2788" t="s">
        <v>1054</v>
      </c>
      <c r="K2788" s="5">
        <v>55</v>
      </c>
      <c r="L2788" t="str">
        <f>Table_DataFromNL[[#This Row],[PROFILECODE]]&amp;"-"&amp;Table_DataFromNL[[#This Row],[RULENAME]]</f>
        <v>CP528-New Donor 7th Visit-Bonus</v>
      </c>
      <c r="M2788" t="str">
        <f t="shared" si="349"/>
        <v>CP528-NEW DONOR -7th</v>
      </c>
      <c r="N2788" t="e">
        <f t="shared" si="350"/>
        <v>#N/A</v>
      </c>
    </row>
    <row r="2789" spans="1:14" hidden="1" x14ac:dyDescent="0.45">
      <c r="A2789" t="str">
        <f t="shared" si="351"/>
        <v>CP528-NEW DONOR -8th</v>
      </c>
      <c r="B2789" t="s">
        <v>199</v>
      </c>
      <c r="C2789" t="str">
        <f t="shared" si="344"/>
        <v>EP Alameda</v>
      </c>
      <c r="D2789" t="str">
        <f t="shared" si="345"/>
        <v>Y</v>
      </c>
      <c r="E2789" t="s">
        <v>1174</v>
      </c>
      <c r="F2789" t="str">
        <f t="shared" si="346"/>
        <v>NEW DONOR -8th</v>
      </c>
      <c r="G2789" t="str">
        <f t="shared" si="347"/>
        <v>Marketing</v>
      </c>
      <c r="H2789" t="s">
        <v>1072</v>
      </c>
      <c r="I2789">
        <f t="shared" si="348"/>
        <v>8</v>
      </c>
      <c r="J2789" t="s">
        <v>1054</v>
      </c>
      <c r="K2789" s="5">
        <v>55</v>
      </c>
      <c r="L2789" t="str">
        <f>Table_DataFromNL[[#This Row],[PROFILECODE]]&amp;"-"&amp;Table_DataFromNL[[#This Row],[RULENAME]]</f>
        <v>CP528-New Donor 8th Visit-Bonus</v>
      </c>
      <c r="M2789" t="str">
        <f t="shared" si="349"/>
        <v>CP528-NEW DONOR -8th</v>
      </c>
      <c r="N2789" t="e">
        <f t="shared" si="350"/>
        <v>#N/A</v>
      </c>
    </row>
    <row r="2790" spans="1:14" hidden="1" x14ac:dyDescent="0.45">
      <c r="A2790" t="str">
        <f t="shared" si="351"/>
        <v>CP528-1B_KEDLeague_Promo_5USD</v>
      </c>
      <c r="B2790" t="s">
        <v>199</v>
      </c>
      <c r="C2790" t="str">
        <f t="shared" si="344"/>
        <v>EP Alameda</v>
      </c>
      <c r="D2790" t="str">
        <f t="shared" si="345"/>
        <v>Y</v>
      </c>
      <c r="E2790" t="s">
        <v>1174</v>
      </c>
      <c r="F2790" t="str">
        <f t="shared" si="346"/>
        <v>1B_KEDLeague_Promo_5USD</v>
      </c>
      <c r="G2790">
        <f t="shared" si="347"/>
        <v>0</v>
      </c>
      <c r="H2790" t="s">
        <v>1073</v>
      </c>
      <c r="I2790">
        <f t="shared" si="348"/>
        <v>0</v>
      </c>
      <c r="J2790" t="s">
        <v>1074</v>
      </c>
      <c r="K2790" s="5">
        <v>5</v>
      </c>
      <c r="L2790" t="str">
        <f>Table_DataFromNL[[#This Row],[PROFILECODE]]&amp;"-"&amp;Table_DataFromNL[[#This Row],[RULENAME]]</f>
        <v>CP528-1B_KEDLeague_Promo_5USD</v>
      </c>
      <c r="M2790" t="e">
        <f t="shared" si="349"/>
        <v>#N/A</v>
      </c>
      <c r="N2790" t="e">
        <f t="shared" si="350"/>
        <v>#N/A</v>
      </c>
    </row>
    <row r="2791" spans="1:14" hidden="1" x14ac:dyDescent="0.45">
      <c r="A2791" t="str">
        <f t="shared" si="351"/>
        <v>CP528-CALL_10</v>
      </c>
      <c r="B2791" t="s">
        <v>199</v>
      </c>
      <c r="C2791" t="str">
        <f t="shared" si="344"/>
        <v>EP Alameda</v>
      </c>
      <c r="D2791" t="str">
        <f t="shared" si="345"/>
        <v>Y</v>
      </c>
      <c r="E2791" t="s">
        <v>1174</v>
      </c>
      <c r="F2791" t="str">
        <f t="shared" si="346"/>
        <v>CALL_10</v>
      </c>
      <c r="G2791">
        <f t="shared" si="347"/>
        <v>0</v>
      </c>
      <c r="H2791" t="s">
        <v>1075</v>
      </c>
      <c r="I2791">
        <f t="shared" si="348"/>
        <v>0</v>
      </c>
      <c r="J2791" t="s">
        <v>1074</v>
      </c>
      <c r="K2791" s="5">
        <v>10</v>
      </c>
      <c r="L2791" t="str">
        <f>Table_DataFromNL[[#This Row],[PROFILECODE]]&amp;"-"&amp;Table_DataFromNL[[#This Row],[RULENAME]]</f>
        <v>CP528-CALL_10</v>
      </c>
      <c r="M2791" t="e">
        <f t="shared" si="349"/>
        <v>#N/A</v>
      </c>
      <c r="N2791" t="e">
        <f t="shared" si="350"/>
        <v>#N/A</v>
      </c>
    </row>
    <row r="2792" spans="1:14" hidden="1" x14ac:dyDescent="0.45">
      <c r="A2792" t="str">
        <f t="shared" si="351"/>
        <v>CP528-CALL_15</v>
      </c>
      <c r="B2792" t="s">
        <v>199</v>
      </c>
      <c r="C2792" t="str">
        <f t="shared" si="344"/>
        <v>EP Alameda</v>
      </c>
      <c r="D2792" t="str">
        <f t="shared" si="345"/>
        <v>Y</v>
      </c>
      <c r="E2792" t="s">
        <v>1174</v>
      </c>
      <c r="F2792" t="str">
        <f t="shared" si="346"/>
        <v>CALL_15</v>
      </c>
      <c r="G2792">
        <f t="shared" si="347"/>
        <v>0</v>
      </c>
      <c r="H2792" t="s">
        <v>1076</v>
      </c>
      <c r="I2792">
        <f t="shared" si="348"/>
        <v>0</v>
      </c>
      <c r="J2792" t="s">
        <v>1074</v>
      </c>
      <c r="K2792" s="5">
        <v>15</v>
      </c>
      <c r="L2792" t="str">
        <f>Table_DataFromNL[[#This Row],[PROFILECODE]]&amp;"-"&amp;Table_DataFromNL[[#This Row],[RULENAME]]</f>
        <v>CP528-CALL_15</v>
      </c>
      <c r="M2792" t="e">
        <f t="shared" si="349"/>
        <v>#N/A</v>
      </c>
      <c r="N2792" t="e">
        <f t="shared" si="350"/>
        <v>#N/A</v>
      </c>
    </row>
    <row r="2793" spans="1:14" hidden="1" x14ac:dyDescent="0.45">
      <c r="A2793" t="str">
        <f t="shared" si="351"/>
        <v>CP528-CALL_25</v>
      </c>
      <c r="B2793" t="s">
        <v>199</v>
      </c>
      <c r="C2793" t="str">
        <f t="shared" si="344"/>
        <v>EP Alameda</v>
      </c>
      <c r="D2793" t="str">
        <f t="shared" si="345"/>
        <v>Y</v>
      </c>
      <c r="E2793" t="s">
        <v>1174</v>
      </c>
      <c r="F2793" t="str">
        <f t="shared" si="346"/>
        <v>CALL_25</v>
      </c>
      <c r="G2793">
        <f t="shared" si="347"/>
        <v>0</v>
      </c>
      <c r="H2793" t="s">
        <v>1077</v>
      </c>
      <c r="I2793">
        <f t="shared" si="348"/>
        <v>0</v>
      </c>
      <c r="J2793" t="s">
        <v>1074</v>
      </c>
      <c r="K2793" s="5">
        <v>25</v>
      </c>
      <c r="L2793" t="str">
        <f>Table_DataFromNL[[#This Row],[PROFILECODE]]&amp;"-"&amp;Table_DataFromNL[[#This Row],[RULENAME]]</f>
        <v>CP528-CALL_25</v>
      </c>
      <c r="M2793" t="e">
        <f t="shared" si="349"/>
        <v>#N/A</v>
      </c>
      <c r="N2793" t="e">
        <f t="shared" si="350"/>
        <v>#N/A</v>
      </c>
    </row>
    <row r="2794" spans="1:14" hidden="1" x14ac:dyDescent="0.45">
      <c r="A2794" t="str">
        <f t="shared" si="351"/>
        <v>CP528-CALL_5</v>
      </c>
      <c r="B2794" t="s">
        <v>199</v>
      </c>
      <c r="C2794" t="str">
        <f t="shared" si="344"/>
        <v>EP Alameda</v>
      </c>
      <c r="D2794" t="str">
        <f t="shared" si="345"/>
        <v>Y</v>
      </c>
      <c r="E2794" t="s">
        <v>1174</v>
      </c>
      <c r="F2794" t="str">
        <f t="shared" si="346"/>
        <v>CALL_5</v>
      </c>
      <c r="G2794">
        <f t="shared" si="347"/>
        <v>0</v>
      </c>
      <c r="H2794" t="s">
        <v>1078</v>
      </c>
      <c r="I2794">
        <f t="shared" si="348"/>
        <v>0</v>
      </c>
      <c r="J2794" t="s">
        <v>1074</v>
      </c>
      <c r="K2794" s="5">
        <v>5</v>
      </c>
      <c r="L2794" t="str">
        <f>Table_DataFromNL[[#This Row],[PROFILECODE]]&amp;"-"&amp;Table_DataFromNL[[#This Row],[RULENAME]]</f>
        <v>CP528-CALL_5</v>
      </c>
      <c r="M2794" t="e">
        <f t="shared" si="349"/>
        <v>#N/A</v>
      </c>
      <c r="N2794" t="e">
        <f t="shared" si="350"/>
        <v>#N/A</v>
      </c>
    </row>
    <row r="2795" spans="1:14" hidden="1" x14ac:dyDescent="0.45">
      <c r="A2795" t="str">
        <f t="shared" si="351"/>
        <v>CP528-Community</v>
      </c>
      <c r="B2795" t="s">
        <v>199</v>
      </c>
      <c r="C2795" t="str">
        <f t="shared" si="344"/>
        <v>EP Alameda</v>
      </c>
      <c r="D2795" t="str">
        <f t="shared" si="345"/>
        <v>Y</v>
      </c>
      <c r="E2795" t="s">
        <v>1174</v>
      </c>
      <c r="F2795" t="str">
        <f t="shared" si="346"/>
        <v>Community</v>
      </c>
      <c r="G2795">
        <f t="shared" si="347"/>
        <v>0</v>
      </c>
      <c r="H2795" t="s">
        <v>1080</v>
      </c>
      <c r="I2795">
        <f t="shared" si="348"/>
        <v>0</v>
      </c>
      <c r="J2795" t="s">
        <v>1074</v>
      </c>
      <c r="K2795" s="5">
        <v>5</v>
      </c>
      <c r="L2795" t="str">
        <f>Table_DataFromNL[[#This Row],[PROFILECODE]]&amp;"-"&amp;Table_DataFromNL[[#This Row],[RULENAME]]</f>
        <v>CP528-Community</v>
      </c>
      <c r="M2795" t="e">
        <f t="shared" si="349"/>
        <v>#N/A</v>
      </c>
      <c r="N2795" t="e">
        <f t="shared" si="350"/>
        <v>#N/A</v>
      </c>
    </row>
    <row r="2796" spans="1:14" hidden="1" x14ac:dyDescent="0.45">
      <c r="A2796" t="str">
        <f t="shared" si="351"/>
        <v>CP528-EMPLOYEE_BONUS_8MONTH_80USD</v>
      </c>
      <c r="B2796" t="s">
        <v>199</v>
      </c>
      <c r="C2796" t="str">
        <f t="shared" si="344"/>
        <v>EP Alameda</v>
      </c>
      <c r="D2796" t="str">
        <f t="shared" si="345"/>
        <v>Y</v>
      </c>
      <c r="E2796" t="s">
        <v>1174</v>
      </c>
      <c r="F2796" t="str">
        <f t="shared" si="346"/>
        <v>EMPLOYEE_BONUS_8MONTH_80USD</v>
      </c>
      <c r="G2796">
        <f t="shared" si="347"/>
        <v>0</v>
      </c>
      <c r="H2796" t="s">
        <v>1084</v>
      </c>
      <c r="I2796">
        <f t="shared" si="348"/>
        <v>0</v>
      </c>
      <c r="J2796" t="s">
        <v>1074</v>
      </c>
      <c r="K2796" s="5">
        <v>80</v>
      </c>
      <c r="L2796" t="str">
        <f>Table_DataFromNL[[#This Row],[PROFILECODE]]&amp;"-"&amp;Table_DataFromNL[[#This Row],[RULENAME]]</f>
        <v>CP528-EMPLOYEE_BONUS_8MONTH_80USD</v>
      </c>
      <c r="M2796" t="e">
        <f t="shared" si="349"/>
        <v>#N/A</v>
      </c>
      <c r="N2796" t="e">
        <f t="shared" si="350"/>
        <v>#N/A</v>
      </c>
    </row>
    <row r="2797" spans="1:14" hidden="1" x14ac:dyDescent="0.45">
      <c r="A2797" t="str">
        <f t="shared" si="351"/>
        <v>CP528-HANGER_RECRUIT_5USD_once</v>
      </c>
      <c r="B2797" t="s">
        <v>199</v>
      </c>
      <c r="C2797" t="str">
        <f t="shared" si="344"/>
        <v>EP Alameda</v>
      </c>
      <c r="D2797" t="str">
        <f t="shared" si="345"/>
        <v>Y</v>
      </c>
      <c r="E2797" t="s">
        <v>1174</v>
      </c>
      <c r="F2797" t="str">
        <f t="shared" si="346"/>
        <v>HANGER_RECRUIT_5USD_once</v>
      </c>
      <c r="G2797">
        <f t="shared" si="347"/>
        <v>0</v>
      </c>
      <c r="H2797" t="s">
        <v>1085</v>
      </c>
      <c r="I2797">
        <f t="shared" si="348"/>
        <v>0</v>
      </c>
      <c r="J2797" t="s">
        <v>1074</v>
      </c>
      <c r="K2797" s="5">
        <v>5</v>
      </c>
      <c r="L2797" t="str">
        <f>Table_DataFromNL[[#This Row],[PROFILECODE]]&amp;"-"&amp;Table_DataFromNL[[#This Row],[RULENAME]]</f>
        <v>CP528-HANGER_RECRUIT_5USD_once</v>
      </c>
      <c r="M2797" t="e">
        <f t="shared" si="349"/>
        <v>#N/A</v>
      </c>
      <c r="N2797" t="e">
        <f t="shared" si="350"/>
        <v>#N/A</v>
      </c>
    </row>
    <row r="2798" spans="1:14" hidden="1" x14ac:dyDescent="0.45">
      <c r="A2798" t="str">
        <f t="shared" si="351"/>
        <v>CP528-Inconv Fee $20-$50-Comment Req'd</v>
      </c>
      <c r="B2798" t="s">
        <v>199</v>
      </c>
      <c r="C2798" t="str">
        <f t="shared" si="344"/>
        <v>EP Alameda</v>
      </c>
      <c r="D2798" t="str">
        <f t="shared" si="345"/>
        <v>Y</v>
      </c>
      <c r="E2798" t="s">
        <v>1174</v>
      </c>
      <c r="F2798" t="str">
        <f t="shared" si="346"/>
        <v>Inconv Fee $20-$50-Comment Req'd</v>
      </c>
      <c r="G2798">
        <f t="shared" si="347"/>
        <v>0</v>
      </c>
      <c r="H2798" t="s">
        <v>1088</v>
      </c>
      <c r="I2798">
        <f t="shared" si="348"/>
        <v>0</v>
      </c>
      <c r="J2798" t="s">
        <v>1074</v>
      </c>
      <c r="K2798" s="5">
        <v>50</v>
      </c>
      <c r="L2798" t="str">
        <f>Table_DataFromNL[[#This Row],[PROFILECODE]]&amp;"-"&amp;Table_DataFromNL[[#This Row],[RULENAME]]</f>
        <v>CP528-Inconv Fee $20-$50-Comment Req'd</v>
      </c>
      <c r="M2798" t="e">
        <f t="shared" si="349"/>
        <v>#N/A</v>
      </c>
      <c r="N2798" t="e">
        <f t="shared" si="350"/>
        <v>#N/A</v>
      </c>
    </row>
    <row r="2799" spans="1:14" hidden="1" x14ac:dyDescent="0.45">
      <c r="A2799" t="str">
        <f t="shared" si="351"/>
        <v>CP528-Inconv Fee $5-$20-Comment Req'd</v>
      </c>
      <c r="B2799" t="s">
        <v>199</v>
      </c>
      <c r="C2799" t="str">
        <f t="shared" si="344"/>
        <v>EP Alameda</v>
      </c>
      <c r="D2799" t="str">
        <f t="shared" si="345"/>
        <v>Y</v>
      </c>
      <c r="E2799" t="s">
        <v>1174</v>
      </c>
      <c r="F2799" t="str">
        <f t="shared" si="346"/>
        <v>Inconv Fee $5-$20-Comment Req'd</v>
      </c>
      <c r="G2799">
        <f t="shared" si="347"/>
        <v>0</v>
      </c>
      <c r="H2799" t="s">
        <v>1089</v>
      </c>
      <c r="I2799">
        <f t="shared" si="348"/>
        <v>0</v>
      </c>
      <c r="J2799" t="s">
        <v>1074</v>
      </c>
      <c r="K2799" s="5">
        <v>20</v>
      </c>
      <c r="L2799" t="str">
        <f>Table_DataFromNL[[#This Row],[PROFILECODE]]&amp;"-"&amp;Table_DataFromNL[[#This Row],[RULENAME]]</f>
        <v>CP528-Inconv Fee $5-$20-Comment Req'd</v>
      </c>
      <c r="M2799" t="e">
        <f t="shared" si="349"/>
        <v>#N/A</v>
      </c>
      <c r="N2799" t="e">
        <f t="shared" si="350"/>
        <v>#N/A</v>
      </c>
    </row>
    <row r="2800" spans="1:14" hidden="1" x14ac:dyDescent="0.45">
      <c r="A2800" t="str">
        <f t="shared" si="351"/>
        <v>CP528-Inconv Fee$50-$100-Comment Req'd</v>
      </c>
      <c r="B2800" t="s">
        <v>199</v>
      </c>
      <c r="C2800" t="str">
        <f t="shared" si="344"/>
        <v>EP Alameda</v>
      </c>
      <c r="D2800" t="str">
        <f t="shared" si="345"/>
        <v>Y</v>
      </c>
      <c r="E2800" t="s">
        <v>1174</v>
      </c>
      <c r="F2800" t="str">
        <f t="shared" si="346"/>
        <v>Inconv Fee$50-$100-Comment Req'd</v>
      </c>
      <c r="G2800">
        <f t="shared" si="347"/>
        <v>0</v>
      </c>
      <c r="H2800" t="s">
        <v>1090</v>
      </c>
      <c r="I2800">
        <f t="shared" si="348"/>
        <v>0</v>
      </c>
      <c r="J2800" t="s">
        <v>1074</v>
      </c>
      <c r="K2800" s="5">
        <v>100</v>
      </c>
      <c r="L2800" t="str">
        <f>Table_DataFromNL[[#This Row],[PROFILECODE]]&amp;"-"&amp;Table_DataFromNL[[#This Row],[RULENAME]]</f>
        <v>CP528-Inconv Fee$50-$100-Comment Req'd</v>
      </c>
      <c r="M2800" t="e">
        <f t="shared" si="349"/>
        <v>#N/A</v>
      </c>
      <c r="N2800" t="e">
        <f t="shared" si="350"/>
        <v>#N/A</v>
      </c>
    </row>
    <row r="2801" spans="1:14" hidden="1" x14ac:dyDescent="0.45">
      <c r="A2801" t="str">
        <f t="shared" si="351"/>
        <v>CP528-NSP_ LAPSEDONOR_50_Twice</v>
      </c>
      <c r="B2801" t="s">
        <v>199</v>
      </c>
      <c r="C2801" t="str">
        <f t="shared" si="344"/>
        <v>EP Alameda</v>
      </c>
      <c r="D2801" t="str">
        <f t="shared" si="345"/>
        <v>Y</v>
      </c>
      <c r="E2801" t="s">
        <v>1174</v>
      </c>
      <c r="F2801" t="str">
        <f t="shared" si="346"/>
        <v>NSP_ LAPSEDONOR_50_Twice</v>
      </c>
      <c r="G2801">
        <f t="shared" si="347"/>
        <v>0</v>
      </c>
      <c r="H2801" t="s">
        <v>1091</v>
      </c>
      <c r="I2801">
        <f t="shared" si="348"/>
        <v>0</v>
      </c>
      <c r="J2801" t="s">
        <v>1074</v>
      </c>
      <c r="K2801" s="5">
        <v>50</v>
      </c>
      <c r="L2801" t="str">
        <f>Table_DataFromNL[[#This Row],[PROFILECODE]]&amp;"-"&amp;Table_DataFromNL[[#This Row],[RULENAME]]</f>
        <v>CP528-NSP_ LAPSEDONOR_50_Twice</v>
      </c>
      <c r="M2801" t="e">
        <f t="shared" si="349"/>
        <v>#N/A</v>
      </c>
      <c r="N2801" t="e">
        <f t="shared" si="350"/>
        <v>#N/A</v>
      </c>
    </row>
    <row r="2802" spans="1:14" hidden="1" x14ac:dyDescent="0.45">
      <c r="A2802" t="str">
        <f t="shared" si="351"/>
        <v>CP528-NSP_LD_25_2X</v>
      </c>
      <c r="B2802" t="s">
        <v>199</v>
      </c>
      <c r="C2802" t="str">
        <f t="shared" si="344"/>
        <v>EP Alameda</v>
      </c>
      <c r="D2802" t="str">
        <f t="shared" si="345"/>
        <v>Y</v>
      </c>
      <c r="E2802" t="s">
        <v>1174</v>
      </c>
      <c r="F2802" t="str">
        <f t="shared" si="346"/>
        <v>NSP_LD_25_2X</v>
      </c>
      <c r="G2802">
        <f t="shared" si="347"/>
        <v>0</v>
      </c>
      <c r="H2802" t="s">
        <v>1092</v>
      </c>
      <c r="I2802">
        <f t="shared" si="348"/>
        <v>0</v>
      </c>
      <c r="J2802" t="s">
        <v>1074</v>
      </c>
      <c r="K2802" s="5">
        <v>25</v>
      </c>
      <c r="L2802" t="str">
        <f>Table_DataFromNL[[#This Row],[PROFILECODE]]&amp;"-"&amp;Table_DataFromNL[[#This Row],[RULENAME]]</f>
        <v>CP528-NSP_LD_25_2X</v>
      </c>
      <c r="M2802" t="e">
        <f t="shared" si="349"/>
        <v>#N/A</v>
      </c>
      <c r="N2802" t="e">
        <f t="shared" si="350"/>
        <v>#N/A</v>
      </c>
    </row>
    <row r="2803" spans="1:14" hidden="1" x14ac:dyDescent="0.45">
      <c r="A2803" t="str">
        <f t="shared" si="351"/>
        <v>CP528-NSP_LD_50_1X</v>
      </c>
      <c r="B2803" t="s">
        <v>199</v>
      </c>
      <c r="C2803" t="str">
        <f t="shared" si="344"/>
        <v>EP Alameda</v>
      </c>
      <c r="D2803" t="str">
        <f t="shared" si="345"/>
        <v>Y</v>
      </c>
      <c r="E2803" t="s">
        <v>1174</v>
      </c>
      <c r="F2803" t="str">
        <f t="shared" si="346"/>
        <v>NSP_LD_50_1X</v>
      </c>
      <c r="G2803">
        <f t="shared" si="347"/>
        <v>0</v>
      </c>
      <c r="H2803" t="s">
        <v>1093</v>
      </c>
      <c r="I2803">
        <f t="shared" si="348"/>
        <v>0</v>
      </c>
      <c r="J2803" t="s">
        <v>1074</v>
      </c>
      <c r="K2803" s="5">
        <v>50</v>
      </c>
      <c r="L2803" t="str">
        <f>Table_DataFromNL[[#This Row],[PROFILECODE]]&amp;"-"&amp;Table_DataFromNL[[#This Row],[RULENAME]]</f>
        <v>CP528-NSP_LD_50_1X</v>
      </c>
      <c r="M2803" t="e">
        <f t="shared" si="349"/>
        <v>#N/A</v>
      </c>
      <c r="N2803" t="e">
        <f t="shared" si="350"/>
        <v>#N/A</v>
      </c>
    </row>
    <row r="2804" spans="1:14" hidden="1" x14ac:dyDescent="0.45">
      <c r="A2804" t="str">
        <f t="shared" si="351"/>
        <v>CP528-NSP_ORPHAN_100_once</v>
      </c>
      <c r="B2804" t="s">
        <v>199</v>
      </c>
      <c r="C2804" t="str">
        <f t="shared" si="344"/>
        <v>EP Alameda</v>
      </c>
      <c r="D2804" t="str">
        <f t="shared" si="345"/>
        <v>Y</v>
      </c>
      <c r="E2804" t="s">
        <v>1174</v>
      </c>
      <c r="F2804" t="str">
        <f t="shared" si="346"/>
        <v>NSP_ORPHAN_100_once</v>
      </c>
      <c r="G2804">
        <f t="shared" si="347"/>
        <v>0</v>
      </c>
      <c r="H2804" t="s">
        <v>1094</v>
      </c>
      <c r="I2804">
        <f t="shared" si="348"/>
        <v>0</v>
      </c>
      <c r="J2804" t="s">
        <v>1074</v>
      </c>
      <c r="K2804" s="5">
        <v>100</v>
      </c>
      <c r="L2804" t="str">
        <f>Table_DataFromNL[[#This Row],[PROFILECODE]]&amp;"-"&amp;Table_DataFromNL[[#This Row],[RULENAME]]</f>
        <v>CP528-NSP_ORPHAN_100_once</v>
      </c>
      <c r="M2804" t="e">
        <f t="shared" si="349"/>
        <v>#N/A</v>
      </c>
      <c r="N2804" t="e">
        <f t="shared" si="350"/>
        <v>#N/A</v>
      </c>
    </row>
    <row r="2805" spans="1:14" hidden="1" x14ac:dyDescent="0.45">
      <c r="A2805" t="str">
        <f t="shared" si="351"/>
        <v>CP528-Referral - Vaccinia</v>
      </c>
      <c r="B2805" t="s">
        <v>199</v>
      </c>
      <c r="C2805" t="str">
        <f t="shared" si="344"/>
        <v>EP Alameda</v>
      </c>
      <c r="D2805" t="str">
        <f t="shared" si="345"/>
        <v>Y</v>
      </c>
      <c r="E2805" t="s">
        <v>1174</v>
      </c>
      <c r="F2805" t="str">
        <f t="shared" si="346"/>
        <v>Referral - Vaccinia</v>
      </c>
      <c r="G2805">
        <f t="shared" si="347"/>
        <v>0</v>
      </c>
      <c r="H2805" t="s">
        <v>1135</v>
      </c>
      <c r="I2805">
        <f t="shared" si="348"/>
        <v>0</v>
      </c>
      <c r="J2805" t="s">
        <v>1074</v>
      </c>
      <c r="K2805" s="5">
        <v>200</v>
      </c>
      <c r="L2805" t="str">
        <f>Table_DataFromNL[[#This Row],[PROFILECODE]]&amp;"-"&amp;Table_DataFromNL[[#This Row],[RULENAME]]</f>
        <v>CP528-Referral - Vaccinia</v>
      </c>
      <c r="M2805" t="e">
        <f t="shared" si="349"/>
        <v>#N/A</v>
      </c>
      <c r="N2805" t="e">
        <f t="shared" si="350"/>
        <v>#N/A</v>
      </c>
    </row>
    <row r="2806" spans="1:14" hidden="1" x14ac:dyDescent="0.45">
      <c r="A2806" t="str">
        <f t="shared" si="351"/>
        <v>CP528-Restick</v>
      </c>
      <c r="B2806" t="s">
        <v>199</v>
      </c>
      <c r="C2806" t="str">
        <f t="shared" si="344"/>
        <v>EP Alameda</v>
      </c>
      <c r="D2806" t="str">
        <f t="shared" si="345"/>
        <v>Y</v>
      </c>
      <c r="E2806" t="s">
        <v>1174</v>
      </c>
      <c r="F2806" t="str">
        <f t="shared" si="346"/>
        <v>Restick</v>
      </c>
      <c r="G2806">
        <f t="shared" si="347"/>
        <v>0</v>
      </c>
      <c r="H2806" t="s">
        <v>1096</v>
      </c>
      <c r="I2806">
        <f t="shared" si="348"/>
        <v>0</v>
      </c>
      <c r="J2806" t="s">
        <v>1074</v>
      </c>
      <c r="K2806" s="5">
        <v>5</v>
      </c>
      <c r="L2806" t="str">
        <f>Table_DataFromNL[[#This Row],[PROFILECODE]]&amp;"-"&amp;Table_DataFromNL[[#This Row],[RULENAME]]</f>
        <v>CP528-Restick</v>
      </c>
      <c r="M2806" t="e">
        <f t="shared" si="349"/>
        <v>#N/A</v>
      </c>
      <c r="N2806" t="e">
        <f t="shared" si="350"/>
        <v>#N/A</v>
      </c>
    </row>
    <row r="2807" spans="1:14" hidden="1" x14ac:dyDescent="0.45">
      <c r="A2807" t="str">
        <f t="shared" si="351"/>
        <v>CP528-SLOW_TEXT_5</v>
      </c>
      <c r="B2807" t="s">
        <v>199</v>
      </c>
      <c r="C2807" t="str">
        <f t="shared" si="344"/>
        <v>EP Alameda</v>
      </c>
      <c r="D2807" t="str">
        <f t="shared" si="345"/>
        <v>Y</v>
      </c>
      <c r="E2807" t="s">
        <v>1174</v>
      </c>
      <c r="F2807" t="str">
        <f t="shared" si="346"/>
        <v>SLOW_TEXT_5</v>
      </c>
      <c r="G2807">
        <f t="shared" si="347"/>
        <v>0</v>
      </c>
      <c r="H2807" t="s">
        <v>1104</v>
      </c>
      <c r="I2807">
        <f t="shared" si="348"/>
        <v>0</v>
      </c>
      <c r="J2807" t="s">
        <v>1074</v>
      </c>
      <c r="K2807" s="5">
        <v>5</v>
      </c>
      <c r="L2807" t="str">
        <f>Table_DataFromNL[[#This Row],[PROFILECODE]]&amp;"-"&amp;Table_DataFromNL[[#This Row],[RULENAME]]</f>
        <v>CP528-SLOW_TEXT_5</v>
      </c>
      <c r="M2807" t="e">
        <f t="shared" si="349"/>
        <v>#N/A</v>
      </c>
      <c r="N2807" t="e">
        <f t="shared" si="350"/>
        <v>#N/A</v>
      </c>
    </row>
    <row r="2808" spans="1:14" hidden="1" x14ac:dyDescent="0.45">
      <c r="A2808" t="str">
        <f t="shared" si="351"/>
        <v>CP528-SPECIAL_ x9_25 _ONCE</v>
      </c>
      <c r="B2808" t="s">
        <v>199</v>
      </c>
      <c r="C2808" t="str">
        <f t="shared" si="344"/>
        <v>EP Alameda</v>
      </c>
      <c r="D2808" t="str">
        <f t="shared" si="345"/>
        <v>Y</v>
      </c>
      <c r="E2808" t="s">
        <v>1174</v>
      </c>
      <c r="F2808" t="str">
        <f t="shared" si="346"/>
        <v>SPECIAL_ x9_25 _ONCE</v>
      </c>
      <c r="G2808">
        <f t="shared" si="347"/>
        <v>0</v>
      </c>
      <c r="H2808" t="s">
        <v>1105</v>
      </c>
      <c r="I2808">
        <f t="shared" si="348"/>
        <v>0</v>
      </c>
      <c r="J2808" t="s">
        <v>1074</v>
      </c>
      <c r="K2808" s="5">
        <v>25</v>
      </c>
      <c r="L2808" t="str">
        <f>Table_DataFromNL[[#This Row],[PROFILECODE]]&amp;"-"&amp;Table_DataFromNL[[#This Row],[RULENAME]]</f>
        <v>CP528-SPECIAL_ x9_25 _ONCE</v>
      </c>
      <c r="M2808" t="e">
        <f t="shared" si="349"/>
        <v>#N/A</v>
      </c>
      <c r="N2808" t="e">
        <f t="shared" si="350"/>
        <v>#N/A</v>
      </c>
    </row>
    <row r="2809" spans="1:14" hidden="1" x14ac:dyDescent="0.45">
      <c r="A2809" t="str">
        <f t="shared" si="351"/>
        <v>CP528-SPECIAL_BONUS_40USD</v>
      </c>
      <c r="B2809" t="s">
        <v>199</v>
      </c>
      <c r="C2809" t="str">
        <f t="shared" si="344"/>
        <v>EP Alameda</v>
      </c>
      <c r="D2809" t="str">
        <f t="shared" si="345"/>
        <v>Y</v>
      </c>
      <c r="E2809" t="s">
        <v>1174</v>
      </c>
      <c r="F2809" t="str">
        <f t="shared" si="346"/>
        <v>SPECIAL_BONUS_40USD</v>
      </c>
      <c r="G2809">
        <f t="shared" si="347"/>
        <v>0</v>
      </c>
      <c r="H2809" t="s">
        <v>1106</v>
      </c>
      <c r="I2809">
        <f t="shared" si="348"/>
        <v>0</v>
      </c>
      <c r="J2809" t="s">
        <v>1074</v>
      </c>
      <c r="K2809" s="5">
        <v>40</v>
      </c>
      <c r="L2809" t="str">
        <f>Table_DataFromNL[[#This Row],[PROFILECODE]]&amp;"-"&amp;Table_DataFromNL[[#This Row],[RULENAME]]</f>
        <v>CP528-SPECIAL_BONUS_40USD</v>
      </c>
      <c r="M2809" t="e">
        <f t="shared" si="349"/>
        <v>#N/A</v>
      </c>
      <c r="N2809" t="e">
        <f t="shared" si="350"/>
        <v>#N/A</v>
      </c>
    </row>
    <row r="2810" spans="1:14" hidden="1" x14ac:dyDescent="0.45">
      <c r="A2810" t="str">
        <f t="shared" si="351"/>
        <v>CP528-SPECIAL_BONUS_60USD</v>
      </c>
      <c r="B2810" t="s">
        <v>199</v>
      </c>
      <c r="C2810" t="str">
        <f t="shared" si="344"/>
        <v>EP Alameda</v>
      </c>
      <c r="D2810" t="str">
        <f t="shared" si="345"/>
        <v>Y</v>
      </c>
      <c r="E2810" t="s">
        <v>1174</v>
      </c>
      <c r="F2810" t="str">
        <f t="shared" si="346"/>
        <v>SPECIAL_BONUS_60USD</v>
      </c>
      <c r="G2810">
        <f t="shared" si="347"/>
        <v>0</v>
      </c>
      <c r="H2810" t="s">
        <v>1141</v>
      </c>
      <c r="I2810">
        <f t="shared" si="348"/>
        <v>0</v>
      </c>
      <c r="J2810" t="s">
        <v>1074</v>
      </c>
      <c r="K2810" s="5">
        <v>60</v>
      </c>
      <c r="L2810" t="str">
        <f>Table_DataFromNL[[#This Row],[PROFILECODE]]&amp;"-"&amp;Table_DataFromNL[[#This Row],[RULENAME]]</f>
        <v>CP528-SPECIAL_BONUS_60USD</v>
      </c>
      <c r="M2810" t="e">
        <f t="shared" si="349"/>
        <v>#N/A</v>
      </c>
      <c r="N2810" t="e">
        <f t="shared" si="350"/>
        <v>#N/A</v>
      </c>
    </row>
    <row r="2811" spans="1:14" hidden="1" x14ac:dyDescent="0.45">
      <c r="A2811" t="str">
        <f t="shared" si="351"/>
        <v>CP528-SPECIAL_x6_x7_15 _TWICE</v>
      </c>
      <c r="B2811" t="s">
        <v>199</v>
      </c>
      <c r="C2811" t="str">
        <f t="shared" si="344"/>
        <v>EP Alameda</v>
      </c>
      <c r="D2811" t="str">
        <f t="shared" si="345"/>
        <v>Y</v>
      </c>
      <c r="E2811" t="s">
        <v>1174</v>
      </c>
      <c r="F2811" t="str">
        <f t="shared" si="346"/>
        <v>SPECIAL_x6_x7_15 _TWICE</v>
      </c>
      <c r="G2811">
        <f t="shared" si="347"/>
        <v>0</v>
      </c>
      <c r="H2811" t="s">
        <v>1107</v>
      </c>
      <c r="I2811">
        <f t="shared" si="348"/>
        <v>0</v>
      </c>
      <c r="J2811" t="s">
        <v>1074</v>
      </c>
      <c r="K2811" s="5">
        <v>15</v>
      </c>
      <c r="L2811" t="str">
        <f>Table_DataFromNL[[#This Row],[PROFILECODE]]&amp;"-"&amp;Table_DataFromNL[[#This Row],[RULENAME]]</f>
        <v>CP528-SPECIAL_x6_x7_15 _TWICE</v>
      </c>
      <c r="M2811" t="e">
        <f t="shared" si="349"/>
        <v>#N/A</v>
      </c>
      <c r="N2811" t="e">
        <f t="shared" si="350"/>
        <v>#N/A</v>
      </c>
    </row>
    <row r="2812" spans="1:14" hidden="1" x14ac:dyDescent="0.45">
      <c r="A2812" t="str">
        <f t="shared" si="351"/>
        <v>CP528-SPECIAL_x8_x9_20 _TWICE</v>
      </c>
      <c r="B2812" t="s">
        <v>199</v>
      </c>
      <c r="C2812" t="str">
        <f t="shared" si="344"/>
        <v>EP Alameda</v>
      </c>
      <c r="D2812" t="str">
        <f t="shared" si="345"/>
        <v>Y</v>
      </c>
      <c r="E2812" t="s">
        <v>1174</v>
      </c>
      <c r="F2812" t="str">
        <f t="shared" si="346"/>
        <v>SPECIAL_x8_x9_20 _TWICE</v>
      </c>
      <c r="G2812">
        <f t="shared" si="347"/>
        <v>0</v>
      </c>
      <c r="H2812" t="s">
        <v>1108</v>
      </c>
      <c r="I2812">
        <f t="shared" si="348"/>
        <v>0</v>
      </c>
      <c r="J2812" t="s">
        <v>1074</v>
      </c>
      <c r="K2812" s="5">
        <v>20</v>
      </c>
      <c r="L2812" t="str">
        <f>Table_DataFromNL[[#This Row],[PROFILECODE]]&amp;"-"&amp;Table_DataFromNL[[#This Row],[RULENAME]]</f>
        <v>CP528-SPECIAL_x8_x9_20 _TWICE</v>
      </c>
      <c r="M2812" t="e">
        <f t="shared" si="349"/>
        <v>#N/A</v>
      </c>
      <c r="N2812" t="e">
        <f t="shared" si="350"/>
        <v>#N/A</v>
      </c>
    </row>
    <row r="2813" spans="1:14" hidden="1" x14ac:dyDescent="0.45">
      <c r="A2813" t="str">
        <f t="shared" si="351"/>
        <v>CP528-SPRING_COUPON_10_PER_WEEK</v>
      </c>
      <c r="B2813" t="s">
        <v>199</v>
      </c>
      <c r="C2813" t="str">
        <f t="shared" si="344"/>
        <v>EP Alameda</v>
      </c>
      <c r="D2813" t="str">
        <f t="shared" si="345"/>
        <v>Y</v>
      </c>
      <c r="E2813" t="s">
        <v>1174</v>
      </c>
      <c r="F2813" t="str">
        <f t="shared" si="346"/>
        <v>SPRING_COUPON_10_PER_WEEK</v>
      </c>
      <c r="G2813">
        <f t="shared" si="347"/>
        <v>0</v>
      </c>
      <c r="H2813" t="s">
        <v>1149</v>
      </c>
      <c r="I2813">
        <f t="shared" si="348"/>
        <v>0</v>
      </c>
      <c r="J2813" t="s">
        <v>1074</v>
      </c>
      <c r="K2813" s="5">
        <v>10</v>
      </c>
      <c r="L2813" t="str">
        <f>Table_DataFromNL[[#This Row],[PROFILECODE]]&amp;"-"&amp;Table_DataFromNL[[#This Row],[RULENAME]]</f>
        <v>CP528-SPRING_COUPON_10_PER_WEEK</v>
      </c>
      <c r="M2813" t="e">
        <f t="shared" si="349"/>
        <v>#N/A</v>
      </c>
      <c r="N2813" t="e">
        <f t="shared" si="350"/>
        <v>#N/A</v>
      </c>
    </row>
    <row r="2814" spans="1:14" hidden="1" x14ac:dyDescent="0.45">
      <c r="A2814" t="str">
        <f t="shared" si="351"/>
        <v>CP528-Sample Only</v>
      </c>
      <c r="B2814" t="s">
        <v>199</v>
      </c>
      <c r="C2814" t="str">
        <f t="shared" si="344"/>
        <v>EP Alameda</v>
      </c>
      <c r="D2814" t="str">
        <f t="shared" si="345"/>
        <v>Y</v>
      </c>
      <c r="E2814" t="s">
        <v>1174</v>
      </c>
      <c r="F2814" t="str">
        <f t="shared" si="346"/>
        <v>Sample Only</v>
      </c>
      <c r="G2814">
        <f t="shared" si="347"/>
        <v>0</v>
      </c>
      <c r="H2814" t="s">
        <v>1109</v>
      </c>
      <c r="I2814">
        <f t="shared" si="348"/>
        <v>0</v>
      </c>
      <c r="J2814" t="s">
        <v>1074</v>
      </c>
      <c r="K2814" s="5">
        <v>10</v>
      </c>
      <c r="L2814" t="str">
        <f>Table_DataFromNL[[#This Row],[PROFILECODE]]&amp;"-"&amp;Table_DataFromNL[[#This Row],[RULENAME]]</f>
        <v>CP528-Sample Only</v>
      </c>
      <c r="M2814" t="e">
        <f t="shared" si="349"/>
        <v>#N/A</v>
      </c>
      <c r="N2814" t="e">
        <f t="shared" si="350"/>
        <v>#N/A</v>
      </c>
    </row>
    <row r="2815" spans="1:14" hidden="1" x14ac:dyDescent="0.45">
      <c r="A2815" t="str">
        <f t="shared" si="351"/>
        <v>CP528-Unit Below 250 mL</v>
      </c>
      <c r="B2815" t="s">
        <v>199</v>
      </c>
      <c r="C2815" t="str">
        <f t="shared" si="344"/>
        <v>EP Alameda</v>
      </c>
      <c r="D2815" t="str">
        <f t="shared" si="345"/>
        <v>Y</v>
      </c>
      <c r="E2815" t="s">
        <v>1174</v>
      </c>
      <c r="F2815" t="str">
        <f t="shared" si="346"/>
        <v>Unit Below 250 mL</v>
      </c>
      <c r="G2815">
        <f t="shared" si="347"/>
        <v>0</v>
      </c>
      <c r="H2815" t="s">
        <v>1110</v>
      </c>
      <c r="I2815">
        <f t="shared" si="348"/>
        <v>0</v>
      </c>
      <c r="J2815" t="s">
        <v>1074</v>
      </c>
      <c r="K2815" s="5">
        <v>5</v>
      </c>
      <c r="L2815" t="str">
        <f>Table_DataFromNL[[#This Row],[PROFILECODE]]&amp;"-"&amp;Table_DataFromNL[[#This Row],[RULENAME]]</f>
        <v>CP528-Unit Below 250 mL</v>
      </c>
      <c r="M2815" t="e">
        <f t="shared" si="349"/>
        <v>#N/A</v>
      </c>
      <c r="N2815" t="e">
        <f t="shared" si="350"/>
        <v>#N/A</v>
      </c>
    </row>
    <row r="2816" spans="1:14" hidden="1" x14ac:dyDescent="0.45">
      <c r="A2816" t="str">
        <f t="shared" si="351"/>
        <v>CP528-Unit above 250 mL/underdraw</v>
      </c>
      <c r="B2816" t="s">
        <v>199</v>
      </c>
      <c r="C2816" t="str">
        <f t="shared" si="344"/>
        <v>EP Alameda</v>
      </c>
      <c r="D2816" t="str">
        <f t="shared" si="345"/>
        <v>Y</v>
      </c>
      <c r="E2816" t="s">
        <v>1174</v>
      </c>
      <c r="F2816" t="str">
        <f t="shared" si="346"/>
        <v>Unit above 250 mL/underdraw</v>
      </c>
      <c r="G2816">
        <f t="shared" si="347"/>
        <v>0</v>
      </c>
      <c r="H2816" t="s">
        <v>1111</v>
      </c>
      <c r="I2816">
        <f t="shared" si="348"/>
        <v>0</v>
      </c>
      <c r="J2816" t="s">
        <v>1074</v>
      </c>
      <c r="K2816" s="5">
        <v>10</v>
      </c>
      <c r="L2816" t="str">
        <f>Table_DataFromNL[[#This Row],[PROFILECODE]]&amp;"-"&amp;Table_DataFromNL[[#This Row],[RULENAME]]</f>
        <v>CP528-Unit above 250 mL/underdraw</v>
      </c>
      <c r="M2816" t="e">
        <f t="shared" si="349"/>
        <v>#N/A</v>
      </c>
      <c r="N2816" t="e">
        <f t="shared" si="350"/>
        <v>#N/A</v>
      </c>
    </row>
    <row r="2817" spans="1:14" hidden="1" x14ac:dyDescent="0.45">
      <c r="A2817" t="str">
        <f t="shared" si="351"/>
        <v>CP528-Vaccinia Immunization</v>
      </c>
      <c r="B2817" t="s">
        <v>199</v>
      </c>
      <c r="C2817" t="str">
        <f t="shared" si="344"/>
        <v>EP Alameda</v>
      </c>
      <c r="D2817" t="str">
        <f t="shared" si="345"/>
        <v>Y</v>
      </c>
      <c r="E2817" t="s">
        <v>1174</v>
      </c>
      <c r="F2817" t="str">
        <f t="shared" si="346"/>
        <v>Vaccinia Immunization</v>
      </c>
      <c r="G2817">
        <f t="shared" si="347"/>
        <v>0</v>
      </c>
      <c r="H2817" t="s">
        <v>1136</v>
      </c>
      <c r="I2817">
        <f t="shared" si="348"/>
        <v>0</v>
      </c>
      <c r="J2817" t="s">
        <v>1074</v>
      </c>
      <c r="K2817" s="5">
        <v>100</v>
      </c>
      <c r="L2817" t="str">
        <f>Table_DataFromNL[[#This Row],[PROFILECODE]]&amp;"-"&amp;Table_DataFromNL[[#This Row],[RULENAME]]</f>
        <v>CP528-Vaccinia Immunization</v>
      </c>
      <c r="M2817" t="e">
        <f t="shared" si="349"/>
        <v>#N/A</v>
      </c>
      <c r="N2817" t="e">
        <f t="shared" si="350"/>
        <v>#N/A</v>
      </c>
    </row>
    <row r="2818" spans="1:14" hidden="1" x14ac:dyDescent="0.45">
      <c r="A2818" t="str">
        <f t="shared" si="351"/>
        <v>CP528-RETURN - Buddy referral  -BONUS</v>
      </c>
      <c r="B2818" t="s">
        <v>199</v>
      </c>
      <c r="C2818" t="str">
        <f t="shared" ref="C2818:C2881" si="352">VLOOKUP(B2818,CenterLU,2,FALSE)</f>
        <v>EP Alameda</v>
      </c>
      <c r="D2818" t="str">
        <f t="shared" ref="D2818:D2881" si="353">VLOOKUP(B2818,CenterLU,3,FALSE)</f>
        <v>Y</v>
      </c>
      <c r="E2818" t="s">
        <v>1174</v>
      </c>
      <c r="F2818" t="str">
        <f t="shared" ref="F2818:F2881" si="354">IF(VLOOKUP(H2818,RULENAMELU,3,FALSE)=0,H2818,VLOOKUP(H2818,RULENAMELU,3,FALSE))</f>
        <v>RETURN - Buddy referral  -BONUS</v>
      </c>
      <c r="G2818" t="str">
        <f t="shared" ref="G2818:G2881" si="355">VLOOKUP(H2818,RULENAMELU,4,FALSE)</f>
        <v>Marketing</v>
      </c>
      <c r="H2818" t="s">
        <v>73</v>
      </c>
      <c r="I2818">
        <f t="shared" ref="I2818:I2881" si="356">VLOOKUP(H2818,RULENAMELU,5,FALSE)</f>
        <v>50</v>
      </c>
      <c r="J2818" t="s">
        <v>1112</v>
      </c>
      <c r="K2818" s="5">
        <v>50</v>
      </c>
      <c r="L2818" t="str">
        <f>Table_DataFromNL[[#This Row],[PROFILECODE]]&amp;"-"&amp;Table_DataFromNL[[#This Row],[RULENAME]]</f>
        <v>CP528-Referral</v>
      </c>
      <c r="M2818" t="str">
        <f t="shared" ref="M2818:M2881" si="357">IFERROR(VLOOKUP(A2818,PaychangesLU,1,FALSE),VLOOKUP(A2818,SpecialtyCheckLU,1,FALSE))</f>
        <v>CP528-RETURN - Buddy referral  -BONUS</v>
      </c>
      <c r="N2818" t="e">
        <f t="shared" ref="N2818:N2881" si="358">VLOOKUP(A2818,SpecialtyCheckLU,1,FALSE)</f>
        <v>#N/A</v>
      </c>
    </row>
    <row r="2819" spans="1:14" hidden="1" x14ac:dyDescent="0.45">
      <c r="A2819" t="str">
        <f t="shared" ref="A2819:A2882" si="359">B2819&amp;"-"&amp;F2819</f>
        <v>CP528-P Anti-D Pre-Existing Standard</v>
      </c>
      <c r="B2819" t="s">
        <v>199</v>
      </c>
      <c r="C2819" t="str">
        <f t="shared" si="352"/>
        <v>EP Alameda</v>
      </c>
      <c r="D2819" t="str">
        <f t="shared" si="353"/>
        <v>Y</v>
      </c>
      <c r="E2819" t="s">
        <v>1174</v>
      </c>
      <c r="F2819" t="str">
        <f t="shared" si="354"/>
        <v>P Anti-D Pre-Existing Standard</v>
      </c>
      <c r="G2819" t="str">
        <f t="shared" si="355"/>
        <v>Specialty</v>
      </c>
      <c r="H2819" t="s">
        <v>946</v>
      </c>
      <c r="I2819" t="str">
        <f t="shared" si="356"/>
        <v>RETURN - 1st don of the week -STD</v>
      </c>
      <c r="J2819" t="s">
        <v>1113</v>
      </c>
      <c r="K2819" s="5">
        <v>55</v>
      </c>
      <c r="L2819" t="str">
        <f>Table_DataFromNL[[#This Row],[PROFILECODE]]&amp;"-"&amp;Table_DataFromNL[[#This Row],[RULENAME]]</f>
        <v>CP528-P Anti-D Pre-Existing Standard</v>
      </c>
      <c r="M2819" t="str">
        <f t="shared" si="357"/>
        <v>CP528-P Anti-D Pre-Existing Standard</v>
      </c>
      <c r="N2819" t="str">
        <f t="shared" si="358"/>
        <v>CP528-P Anti-D Pre-Existing Standard</v>
      </c>
    </row>
    <row r="2820" spans="1:14" hidden="1" x14ac:dyDescent="0.45">
      <c r="A2820" t="str">
        <f t="shared" si="359"/>
        <v>CP528-P Anti-D Standard</v>
      </c>
      <c r="B2820" t="s">
        <v>199</v>
      </c>
      <c r="C2820" t="str">
        <f t="shared" si="352"/>
        <v>EP Alameda</v>
      </c>
      <c r="D2820" t="str">
        <f t="shared" si="353"/>
        <v>Y</v>
      </c>
      <c r="E2820" t="s">
        <v>1174</v>
      </c>
      <c r="F2820" t="str">
        <f t="shared" si="354"/>
        <v>P Anti-D Standard</v>
      </c>
      <c r="G2820" t="str">
        <f t="shared" si="355"/>
        <v>Specialty</v>
      </c>
      <c r="H2820" t="s">
        <v>947</v>
      </c>
      <c r="I2820" t="str">
        <f t="shared" si="356"/>
        <v>RETURN - 1st don of the week -STD</v>
      </c>
      <c r="J2820" t="s">
        <v>1113</v>
      </c>
      <c r="K2820" s="5">
        <v>55</v>
      </c>
      <c r="L2820" t="str">
        <f>Table_DataFromNL[[#This Row],[PROFILECODE]]&amp;"-"&amp;Table_DataFromNL[[#This Row],[RULENAME]]</f>
        <v>CP528-P Anti-D Standard</v>
      </c>
      <c r="M2820" t="str">
        <f t="shared" si="357"/>
        <v>CP528-P Anti-D Standard</v>
      </c>
      <c r="N2820" t="str">
        <f t="shared" si="358"/>
        <v>CP528-P Anti-D Standard</v>
      </c>
    </row>
    <row r="2821" spans="1:14" hidden="1" x14ac:dyDescent="0.45">
      <c r="A2821" t="str">
        <f t="shared" si="359"/>
        <v>CP528-P NORM KIG 10 Standard</v>
      </c>
      <c r="B2821" t="s">
        <v>199</v>
      </c>
      <c r="C2821" t="str">
        <f t="shared" si="352"/>
        <v>EP Alameda</v>
      </c>
      <c r="D2821" t="str">
        <f t="shared" si="353"/>
        <v>Y</v>
      </c>
      <c r="E2821" t="s">
        <v>1174</v>
      </c>
      <c r="F2821" t="str">
        <f t="shared" si="354"/>
        <v>P NORM KIG 10 Standard</v>
      </c>
      <c r="G2821" t="str">
        <f t="shared" si="355"/>
        <v>Specialty</v>
      </c>
      <c r="H2821" t="s">
        <v>950</v>
      </c>
      <c r="I2821" t="str">
        <f t="shared" si="356"/>
        <v>RETURN - 1st don of the week -STD</v>
      </c>
      <c r="J2821" t="s">
        <v>1113</v>
      </c>
      <c r="K2821" s="5">
        <v>55</v>
      </c>
      <c r="L2821" t="str">
        <f>Table_DataFromNL[[#This Row],[PROFILECODE]]&amp;"-"&amp;Table_DataFromNL[[#This Row],[RULENAME]]</f>
        <v>CP528-P NORM KIG 10 Standard</v>
      </c>
      <c r="M2821" t="str">
        <f t="shared" si="357"/>
        <v>CP528-P NORM KIG 10 Standard</v>
      </c>
      <c r="N2821" t="str">
        <f t="shared" si="358"/>
        <v>CP528-P NORM KIG 10 Standard</v>
      </c>
    </row>
    <row r="2822" spans="1:14" hidden="1" x14ac:dyDescent="0.45">
      <c r="A2822" t="str">
        <f t="shared" si="359"/>
        <v>CP528-P NORM KIG 10-1 Standard</v>
      </c>
      <c r="B2822" t="s">
        <v>199</v>
      </c>
      <c r="C2822" t="str">
        <f t="shared" si="352"/>
        <v>EP Alameda</v>
      </c>
      <c r="D2822" t="str">
        <f t="shared" si="353"/>
        <v>Y</v>
      </c>
      <c r="E2822" t="s">
        <v>1174</v>
      </c>
      <c r="F2822" t="str">
        <f t="shared" si="354"/>
        <v>P NORM KIG 10-1 Standard</v>
      </c>
      <c r="G2822" t="str">
        <f t="shared" si="355"/>
        <v>Specialty</v>
      </c>
      <c r="H2822" t="s">
        <v>951</v>
      </c>
      <c r="I2822" t="str">
        <f t="shared" si="356"/>
        <v>RETURN - 1st don of the week -STD</v>
      </c>
      <c r="J2822" t="s">
        <v>1113</v>
      </c>
      <c r="K2822" s="5">
        <v>55</v>
      </c>
      <c r="L2822" t="str">
        <f>Table_DataFromNL[[#This Row],[PROFILECODE]]&amp;"-"&amp;Table_DataFromNL[[#This Row],[RULENAME]]</f>
        <v>CP528-P NORM KIG 10-1 Standard</v>
      </c>
      <c r="M2822" t="str">
        <f t="shared" si="357"/>
        <v>CP528-P NORM KIG 10-1 Standard</v>
      </c>
      <c r="N2822" t="str">
        <f t="shared" si="358"/>
        <v>CP528-P NORM KIG 10-1 Standard</v>
      </c>
    </row>
    <row r="2823" spans="1:14" hidden="1" x14ac:dyDescent="0.45">
      <c r="A2823" t="str">
        <f t="shared" si="359"/>
        <v>CP528-P NORM KIG 10-2 Standard</v>
      </c>
      <c r="B2823" t="s">
        <v>199</v>
      </c>
      <c r="C2823" t="str">
        <f t="shared" si="352"/>
        <v>EP Alameda</v>
      </c>
      <c r="D2823" t="str">
        <f t="shared" si="353"/>
        <v>Y</v>
      </c>
      <c r="E2823" t="s">
        <v>1174</v>
      </c>
      <c r="F2823" t="str">
        <f t="shared" si="354"/>
        <v>P NORM KIG 10-2 Standard</v>
      </c>
      <c r="G2823" t="str">
        <f t="shared" si="355"/>
        <v>Specialty</v>
      </c>
      <c r="H2823" t="s">
        <v>952</v>
      </c>
      <c r="I2823" t="str">
        <f t="shared" si="356"/>
        <v>RETURN - 1st don of the week -STD</v>
      </c>
      <c r="J2823" t="s">
        <v>1113</v>
      </c>
      <c r="K2823" s="5">
        <v>55</v>
      </c>
      <c r="L2823" t="str">
        <f>Table_DataFromNL[[#This Row],[PROFILECODE]]&amp;"-"&amp;Table_DataFromNL[[#This Row],[RULENAME]]</f>
        <v>CP528-P NORM KIG 10-2 Standard</v>
      </c>
      <c r="M2823" t="str">
        <f t="shared" si="357"/>
        <v>CP528-P NORM KIG 10-2 Standard</v>
      </c>
      <c r="N2823" t="str">
        <f t="shared" si="358"/>
        <v>CP528-P NORM KIG 10-2 Standard</v>
      </c>
    </row>
    <row r="2824" spans="1:14" hidden="1" x14ac:dyDescent="0.45">
      <c r="A2824" t="str">
        <f t="shared" si="359"/>
        <v>CP528-P NORM KIG 10-3 Standard</v>
      </c>
      <c r="B2824" t="s">
        <v>199</v>
      </c>
      <c r="C2824" t="str">
        <f t="shared" si="352"/>
        <v>EP Alameda</v>
      </c>
      <c r="D2824" t="str">
        <f t="shared" si="353"/>
        <v>Y</v>
      </c>
      <c r="E2824" t="s">
        <v>1174</v>
      </c>
      <c r="F2824" t="str">
        <f t="shared" si="354"/>
        <v>P NORM KIG 10-3 Standard</v>
      </c>
      <c r="G2824" t="str">
        <f t="shared" si="355"/>
        <v>Specialty</v>
      </c>
      <c r="H2824" t="s">
        <v>953</v>
      </c>
      <c r="I2824" t="str">
        <f t="shared" si="356"/>
        <v>RETURN - 1st don of the week -STD</v>
      </c>
      <c r="J2824" t="s">
        <v>1113</v>
      </c>
      <c r="K2824" s="5">
        <v>55</v>
      </c>
      <c r="L2824" t="str">
        <f>Table_DataFromNL[[#This Row],[PROFILECODE]]&amp;"-"&amp;Table_DataFromNL[[#This Row],[RULENAME]]</f>
        <v>CP528-P NORM KIG 10-3 Standard</v>
      </c>
      <c r="M2824" t="str">
        <f t="shared" si="357"/>
        <v>CP528-P NORM KIG 10-3 Standard</v>
      </c>
      <c r="N2824" t="str">
        <f t="shared" si="358"/>
        <v>CP528-P NORM KIG 10-3 Standard</v>
      </c>
    </row>
    <row r="2825" spans="1:14" hidden="1" x14ac:dyDescent="0.45">
      <c r="A2825" t="str">
        <f t="shared" si="359"/>
        <v>CP528-P NORM KIG 10-4 Standard</v>
      </c>
      <c r="B2825" t="s">
        <v>199</v>
      </c>
      <c r="C2825" t="str">
        <f t="shared" si="352"/>
        <v>EP Alameda</v>
      </c>
      <c r="D2825" t="str">
        <f t="shared" si="353"/>
        <v>Y</v>
      </c>
      <c r="E2825" t="s">
        <v>1174</v>
      </c>
      <c r="F2825" t="str">
        <f t="shared" si="354"/>
        <v>P NORM KIG 10-4 Standard</v>
      </c>
      <c r="G2825" t="str">
        <f t="shared" si="355"/>
        <v>Specialty</v>
      </c>
      <c r="H2825" t="s">
        <v>954</v>
      </c>
      <c r="I2825" t="str">
        <f t="shared" si="356"/>
        <v>RETURN - 1st don of the week -STD</v>
      </c>
      <c r="J2825" t="s">
        <v>1113</v>
      </c>
      <c r="K2825" s="5">
        <v>55</v>
      </c>
      <c r="L2825" t="str">
        <f>Table_DataFromNL[[#This Row],[PROFILECODE]]&amp;"-"&amp;Table_DataFromNL[[#This Row],[RULENAME]]</f>
        <v>CP528-P NORM KIG 10-4 Standard</v>
      </c>
      <c r="M2825" t="str">
        <f t="shared" si="357"/>
        <v>CP528-P NORM KIG 10-4 Standard</v>
      </c>
      <c r="N2825" t="str">
        <f t="shared" si="358"/>
        <v>CP528-P NORM KIG 10-4 Standard</v>
      </c>
    </row>
    <row r="2826" spans="1:14" hidden="1" x14ac:dyDescent="0.45">
      <c r="A2826" t="str">
        <f t="shared" si="359"/>
        <v>CP528-RETURN - 1st don of the week -STD</v>
      </c>
      <c r="B2826" t="s">
        <v>199</v>
      </c>
      <c r="C2826" t="str">
        <f t="shared" si="352"/>
        <v>EP Alameda</v>
      </c>
      <c r="D2826" t="str">
        <f t="shared" si="353"/>
        <v>Y</v>
      </c>
      <c r="E2826" t="s">
        <v>1174</v>
      </c>
      <c r="F2826" t="str">
        <f t="shared" si="354"/>
        <v>RETURN - 1st don of the week -STD</v>
      </c>
      <c r="G2826" t="str">
        <f t="shared" si="355"/>
        <v>Marketing</v>
      </c>
      <c r="H2826" t="s">
        <v>1114</v>
      </c>
      <c r="I2826">
        <f t="shared" si="356"/>
        <v>0</v>
      </c>
      <c r="J2826" t="s">
        <v>1113</v>
      </c>
      <c r="K2826" s="5">
        <v>55</v>
      </c>
      <c r="L2826" t="str">
        <f>Table_DataFromNL[[#This Row],[PROFILECODE]]&amp;"-"&amp;Table_DataFromNL[[#This Row],[RULENAME]]</f>
        <v>CP528-P NSP NONEU Standard</v>
      </c>
      <c r="M2826" t="str">
        <f t="shared" si="357"/>
        <v>CP528-RETURN - 1st don of the week -STD</v>
      </c>
      <c r="N2826" t="e">
        <f t="shared" si="358"/>
        <v>#N/A</v>
      </c>
    </row>
    <row r="2827" spans="1:14" hidden="1" x14ac:dyDescent="0.45">
      <c r="A2827" t="str">
        <f t="shared" si="359"/>
        <v>CP528-RETURN - 1st don of the week -STD</v>
      </c>
      <c r="B2827" t="s">
        <v>199</v>
      </c>
      <c r="C2827" t="str">
        <f t="shared" si="352"/>
        <v>EP Alameda</v>
      </c>
      <c r="D2827" t="str">
        <f t="shared" si="353"/>
        <v>Y</v>
      </c>
      <c r="E2827" t="s">
        <v>1174</v>
      </c>
      <c r="F2827" t="str">
        <f t="shared" si="354"/>
        <v>RETURN - 1st don of the week -STD</v>
      </c>
      <c r="G2827" t="str">
        <f t="shared" si="355"/>
        <v>Marketing</v>
      </c>
      <c r="H2827" t="s">
        <v>1115</v>
      </c>
      <c r="I2827">
        <f t="shared" si="356"/>
        <v>23</v>
      </c>
      <c r="J2827" t="s">
        <v>1113</v>
      </c>
      <c r="K2827" s="5">
        <v>55</v>
      </c>
      <c r="L2827" t="str">
        <f>Table_DataFromNL[[#This Row],[PROFILECODE]]&amp;"-"&amp;Table_DataFromNL[[#This Row],[RULENAME]]</f>
        <v>CP528-P NSP NS Standard</v>
      </c>
      <c r="M2827" t="str">
        <f t="shared" si="357"/>
        <v>CP528-RETURN - 1st don of the week -STD</v>
      </c>
      <c r="N2827" t="e">
        <f t="shared" si="358"/>
        <v>#N/A</v>
      </c>
    </row>
    <row r="2828" spans="1:14" hidden="1" x14ac:dyDescent="0.45">
      <c r="A2828" t="str">
        <f t="shared" si="359"/>
        <v>CP528-P Normal Source PL Standard</v>
      </c>
      <c r="B2828" t="s">
        <v>199</v>
      </c>
      <c r="C2828" t="str">
        <f t="shared" si="352"/>
        <v>EP Alameda</v>
      </c>
      <c r="D2828" t="str">
        <f t="shared" si="353"/>
        <v>Y</v>
      </c>
      <c r="E2828" t="s">
        <v>1174</v>
      </c>
      <c r="F2828" t="str">
        <f t="shared" si="354"/>
        <v>P Normal Source PL Standard</v>
      </c>
      <c r="G2828" t="str">
        <f t="shared" si="355"/>
        <v>Marketing</v>
      </c>
      <c r="H2828" t="s">
        <v>1033</v>
      </c>
      <c r="I2828">
        <f t="shared" si="356"/>
        <v>0</v>
      </c>
      <c r="J2828" t="s">
        <v>1113</v>
      </c>
      <c r="K2828" s="5">
        <v>60</v>
      </c>
      <c r="L2828" t="str">
        <f>Table_DataFromNL[[#This Row],[PROFILECODE]]&amp;"-"&amp;Table_DataFromNL[[#This Row],[RULENAME]]</f>
        <v>CP528-P Normal Source PL Standard</v>
      </c>
      <c r="M2828" t="e">
        <f t="shared" si="357"/>
        <v>#N/A</v>
      </c>
      <c r="N2828" t="e">
        <f t="shared" si="358"/>
        <v>#N/A</v>
      </c>
    </row>
    <row r="2829" spans="1:14" hidden="1" x14ac:dyDescent="0.45">
      <c r="A2829" t="str">
        <f t="shared" si="359"/>
        <v>CP528-P RSV Pre-Existing Standard</v>
      </c>
      <c r="B2829" t="s">
        <v>199</v>
      </c>
      <c r="C2829" t="str">
        <f t="shared" si="352"/>
        <v>EP Alameda</v>
      </c>
      <c r="D2829" t="str">
        <f t="shared" si="353"/>
        <v>Y</v>
      </c>
      <c r="E2829" t="s">
        <v>1174</v>
      </c>
      <c r="F2829" t="str">
        <f t="shared" si="354"/>
        <v>P RSV Pre-Existing Standard</v>
      </c>
      <c r="G2829" t="str">
        <f t="shared" si="355"/>
        <v>Specialty</v>
      </c>
      <c r="H2829" t="s">
        <v>955</v>
      </c>
      <c r="I2829" t="str">
        <f t="shared" si="356"/>
        <v>RETURN - 1st don of the week -STD</v>
      </c>
      <c r="J2829" t="s">
        <v>1113</v>
      </c>
      <c r="K2829" s="5">
        <v>55</v>
      </c>
      <c r="L2829" t="str">
        <f>Table_DataFromNL[[#This Row],[PROFILECODE]]&amp;"-"&amp;Table_DataFromNL[[#This Row],[RULENAME]]</f>
        <v>CP528-P RSV Pre-Existing Standard</v>
      </c>
      <c r="M2829" t="str">
        <f t="shared" si="357"/>
        <v>CP528-P RSV Pre-Existing Standard</v>
      </c>
      <c r="N2829" t="str">
        <f t="shared" si="358"/>
        <v>CP528-P RSV Pre-Existing Standard</v>
      </c>
    </row>
    <row r="2830" spans="1:14" hidden="1" x14ac:dyDescent="0.45">
      <c r="A2830" t="str">
        <f t="shared" si="359"/>
        <v>CP528-P Vaccinia Standard</v>
      </c>
      <c r="B2830" t="s">
        <v>199</v>
      </c>
      <c r="C2830" t="str">
        <f t="shared" si="352"/>
        <v>EP Alameda</v>
      </c>
      <c r="D2830" t="str">
        <f t="shared" si="353"/>
        <v>Y</v>
      </c>
      <c r="E2830" t="s">
        <v>1174</v>
      </c>
      <c r="F2830" t="str">
        <f t="shared" si="354"/>
        <v>P Vaccinia Standard</v>
      </c>
      <c r="G2830" t="str">
        <f t="shared" si="355"/>
        <v>Specialty</v>
      </c>
      <c r="H2830" t="s">
        <v>956</v>
      </c>
      <c r="I2830">
        <f t="shared" si="356"/>
        <v>0</v>
      </c>
      <c r="J2830" t="s">
        <v>1113</v>
      </c>
      <c r="K2830" s="5">
        <v>100</v>
      </c>
      <c r="L2830" t="str">
        <f>Table_DataFromNL[[#This Row],[PROFILECODE]]&amp;"-"&amp;Table_DataFromNL[[#This Row],[RULENAME]]</f>
        <v>CP528-P Vaccinia Standard</v>
      </c>
      <c r="M2830" t="str">
        <f t="shared" si="357"/>
        <v>CP528-P Vaccinia Standard</v>
      </c>
      <c r="N2830" t="str">
        <f t="shared" si="358"/>
        <v>CP528-P Vaccinia Standard</v>
      </c>
    </row>
    <row r="2831" spans="1:14" hidden="1" x14ac:dyDescent="0.45">
      <c r="A2831" t="str">
        <f t="shared" si="359"/>
        <v>CP529-1st Responder-Medical</v>
      </c>
      <c r="B2831" t="s">
        <v>93</v>
      </c>
      <c r="C2831" t="str">
        <f t="shared" si="352"/>
        <v>SA Commerce</v>
      </c>
      <c r="D2831" t="str">
        <f t="shared" si="353"/>
        <v>Y</v>
      </c>
      <c r="E2831" t="s">
        <v>1175</v>
      </c>
      <c r="F2831" t="str">
        <f t="shared" si="354"/>
        <v>1st Responder-Medical</v>
      </c>
      <c r="G2831">
        <f t="shared" si="355"/>
        <v>0</v>
      </c>
      <c r="H2831" t="s">
        <v>1053</v>
      </c>
      <c r="I2831">
        <f t="shared" si="356"/>
        <v>0</v>
      </c>
      <c r="J2831" t="s">
        <v>1054</v>
      </c>
      <c r="K2831" s="5">
        <v>5</v>
      </c>
      <c r="L2831" t="str">
        <f>Table_DataFromNL[[#This Row],[PROFILECODE]]&amp;"-"&amp;Table_DataFromNL[[#This Row],[RULENAME]]</f>
        <v>CP529-1st Responder-Medical</v>
      </c>
      <c r="M2831" t="e">
        <f t="shared" si="357"/>
        <v>#N/A</v>
      </c>
      <c r="N2831" t="e">
        <f t="shared" si="358"/>
        <v>#N/A</v>
      </c>
    </row>
    <row r="2832" spans="1:14" x14ac:dyDescent="0.45">
      <c r="A2832" t="str">
        <f t="shared" si="359"/>
        <v>CP529-2X Week Anti-D Pre-Existing</v>
      </c>
      <c r="B2832" t="s">
        <v>93</v>
      </c>
      <c r="C2832" t="str">
        <f t="shared" si="352"/>
        <v>SA Commerce</v>
      </c>
      <c r="D2832" t="str">
        <f t="shared" si="353"/>
        <v>Y</v>
      </c>
      <c r="E2832" t="s">
        <v>1175</v>
      </c>
      <c r="F2832" t="str">
        <f t="shared" si="354"/>
        <v>2X Week Anti-D Pre-Existing</v>
      </c>
      <c r="G2832" t="str">
        <f t="shared" si="355"/>
        <v>Specialty</v>
      </c>
      <c r="H2832" t="s">
        <v>942</v>
      </c>
      <c r="I2832" t="str">
        <f t="shared" si="356"/>
        <v>RETURN - 2nd don of the week -BONUS</v>
      </c>
      <c r="J2832" t="s">
        <v>1054</v>
      </c>
      <c r="K2832" s="5">
        <v>10</v>
      </c>
      <c r="L2832" t="str">
        <f>Table_DataFromNL[[#This Row],[PROFILECODE]]&amp;"-"&amp;Table_DataFromNL[[#This Row],[RULENAME]]</f>
        <v>CP529-2X Week Anti-D Pre-Existing</v>
      </c>
      <c r="M2832" t="str">
        <f t="shared" si="357"/>
        <v>CP529-2X Week Anti-D Pre-Existing</v>
      </c>
      <c r="N2832" t="str">
        <f t="shared" si="358"/>
        <v>CP529-2X Week Anti-D Pre-Existing</v>
      </c>
    </row>
    <row r="2833" spans="1:14" hidden="1" x14ac:dyDescent="0.45">
      <c r="A2833" t="str">
        <f t="shared" si="359"/>
        <v>CP529-2X Week P Anti-D</v>
      </c>
      <c r="B2833" t="s">
        <v>93</v>
      </c>
      <c r="C2833" t="str">
        <f t="shared" si="352"/>
        <v>SA Commerce</v>
      </c>
      <c r="D2833" t="str">
        <f t="shared" si="353"/>
        <v>Y</v>
      </c>
      <c r="E2833" t="s">
        <v>1175</v>
      </c>
      <c r="F2833" t="str">
        <f t="shared" si="354"/>
        <v>2X Week P Anti-D</v>
      </c>
      <c r="G2833" t="str">
        <f t="shared" si="355"/>
        <v>Specialty</v>
      </c>
      <c r="H2833" t="s">
        <v>943</v>
      </c>
      <c r="I2833" t="str">
        <f t="shared" si="356"/>
        <v>RETURN - 2nd don of the week -BONUS</v>
      </c>
      <c r="J2833" t="s">
        <v>1054</v>
      </c>
      <c r="K2833" s="5">
        <v>10</v>
      </c>
      <c r="L2833" t="str">
        <f>Table_DataFromNL[[#This Row],[PROFILECODE]]&amp;"-"&amp;Table_DataFromNL[[#This Row],[RULENAME]]</f>
        <v>CP529-2X Week P Anti-D</v>
      </c>
      <c r="M2833" t="str">
        <f t="shared" si="357"/>
        <v>CP529-2X Week P Anti-D</v>
      </c>
      <c r="N2833" t="str">
        <f t="shared" si="358"/>
        <v>CP529-2X Week P Anti-D</v>
      </c>
    </row>
    <row r="2834" spans="1:14" hidden="1" x14ac:dyDescent="0.45">
      <c r="A2834" t="str">
        <f t="shared" si="359"/>
        <v>CP529-2X Week P NORM KIG10-1</v>
      </c>
      <c r="B2834" t="s">
        <v>93</v>
      </c>
      <c r="C2834" t="str">
        <f t="shared" si="352"/>
        <v>SA Commerce</v>
      </c>
      <c r="D2834" t="str">
        <f t="shared" si="353"/>
        <v>Y</v>
      </c>
      <c r="E2834" t="s">
        <v>1175</v>
      </c>
      <c r="F2834" t="str">
        <f t="shared" si="354"/>
        <v>2X Week P NORM KIG10-1</v>
      </c>
      <c r="G2834" t="str">
        <f t="shared" si="355"/>
        <v>Specialty</v>
      </c>
      <c r="H2834" t="s">
        <v>1005</v>
      </c>
      <c r="I2834" t="str">
        <f t="shared" si="356"/>
        <v>RETURN - 2nd don of the week -BONUS</v>
      </c>
      <c r="J2834" t="s">
        <v>1054</v>
      </c>
      <c r="K2834" s="5">
        <v>10</v>
      </c>
      <c r="L2834" t="str">
        <f>Table_DataFromNL[[#This Row],[PROFILECODE]]&amp;"-"&amp;Table_DataFromNL[[#This Row],[RULENAME]]</f>
        <v>CP529-2X Week P NORM KIG10-1</v>
      </c>
      <c r="M2834" t="str">
        <f t="shared" si="357"/>
        <v>CP529-2X Week P NORM KIG10-1</v>
      </c>
      <c r="N2834" t="str">
        <f t="shared" si="358"/>
        <v>CP529-2X Week P NORM KIG10-1</v>
      </c>
    </row>
    <row r="2835" spans="1:14" hidden="1" x14ac:dyDescent="0.45">
      <c r="A2835" t="str">
        <f t="shared" si="359"/>
        <v>CP529-2X Week P NORM KIG10_0</v>
      </c>
      <c r="B2835" t="s">
        <v>93</v>
      </c>
      <c r="C2835" t="str">
        <f t="shared" si="352"/>
        <v>SA Commerce</v>
      </c>
      <c r="D2835" t="str">
        <f t="shared" si="353"/>
        <v>Y</v>
      </c>
      <c r="E2835" t="s">
        <v>1175</v>
      </c>
      <c r="F2835" t="str">
        <f t="shared" si="354"/>
        <v>2X Week P NORM KIG10_0</v>
      </c>
      <c r="G2835" t="str">
        <f t="shared" si="355"/>
        <v>Specialty</v>
      </c>
      <c r="H2835" t="s">
        <v>1001</v>
      </c>
      <c r="I2835" t="str">
        <f t="shared" si="356"/>
        <v>RETURN - 2nd don of the week -BONUS</v>
      </c>
      <c r="J2835" t="s">
        <v>1054</v>
      </c>
      <c r="K2835" s="5">
        <v>20</v>
      </c>
      <c r="L2835" t="str">
        <f>Table_DataFromNL[[#This Row],[PROFILECODE]]&amp;"-"&amp;Table_DataFromNL[[#This Row],[RULENAME]]</f>
        <v>CP529-2X Week P NORM KIG10_0</v>
      </c>
      <c r="M2835" t="str">
        <f t="shared" si="357"/>
        <v>CP529-2X Week P NORM KIG10_0</v>
      </c>
      <c r="N2835" t="str">
        <f t="shared" si="358"/>
        <v>CP529-2X Week P NORM KIG10_0</v>
      </c>
    </row>
    <row r="2836" spans="1:14" hidden="1" x14ac:dyDescent="0.45">
      <c r="A2836" t="str">
        <f t="shared" si="359"/>
        <v>CP529-2X Week P NORM KIG10_2</v>
      </c>
      <c r="B2836" t="s">
        <v>93</v>
      </c>
      <c r="C2836" t="str">
        <f t="shared" si="352"/>
        <v>SA Commerce</v>
      </c>
      <c r="D2836" t="str">
        <f t="shared" si="353"/>
        <v>Y</v>
      </c>
      <c r="E2836" t="s">
        <v>1175</v>
      </c>
      <c r="F2836" t="str">
        <f t="shared" si="354"/>
        <v>2X Week P NORM KIG10_2</v>
      </c>
      <c r="G2836" t="str">
        <f t="shared" si="355"/>
        <v>Specialty</v>
      </c>
      <c r="H2836" t="s">
        <v>1002</v>
      </c>
      <c r="I2836" t="str">
        <f t="shared" si="356"/>
        <v>RETURN - 2nd don of the week -BONUS</v>
      </c>
      <c r="J2836" t="s">
        <v>1054</v>
      </c>
      <c r="K2836" s="5">
        <v>10</v>
      </c>
      <c r="L2836" t="str">
        <f>Table_DataFromNL[[#This Row],[PROFILECODE]]&amp;"-"&amp;Table_DataFromNL[[#This Row],[RULENAME]]</f>
        <v>CP529-2X Week P NORM KIG10_2</v>
      </c>
      <c r="M2836" t="str">
        <f t="shared" si="357"/>
        <v>CP529-2X Week P NORM KIG10_2</v>
      </c>
      <c r="N2836" t="str">
        <f t="shared" si="358"/>
        <v>CP529-2X Week P NORM KIG10_2</v>
      </c>
    </row>
    <row r="2837" spans="1:14" hidden="1" x14ac:dyDescent="0.45">
      <c r="A2837" t="str">
        <f t="shared" si="359"/>
        <v>CP529-2X Week P NORM KIG10_3</v>
      </c>
      <c r="B2837" t="s">
        <v>93</v>
      </c>
      <c r="C2837" t="str">
        <f t="shared" si="352"/>
        <v>SA Commerce</v>
      </c>
      <c r="D2837" t="str">
        <f t="shared" si="353"/>
        <v>Y</v>
      </c>
      <c r="E2837" t="s">
        <v>1175</v>
      </c>
      <c r="F2837" t="str">
        <f t="shared" si="354"/>
        <v>2X Week P NORM KIG10_3</v>
      </c>
      <c r="G2837" t="str">
        <f t="shared" si="355"/>
        <v>Specialty</v>
      </c>
      <c r="H2837" t="s">
        <v>1003</v>
      </c>
      <c r="I2837" t="str">
        <f t="shared" si="356"/>
        <v>RETURN - 2nd don of the week -BONUS</v>
      </c>
      <c r="J2837" t="s">
        <v>1054</v>
      </c>
      <c r="K2837" s="5">
        <v>10</v>
      </c>
      <c r="L2837" t="str">
        <f>Table_DataFromNL[[#This Row],[PROFILECODE]]&amp;"-"&amp;Table_DataFromNL[[#This Row],[RULENAME]]</f>
        <v>CP529-2X Week P NORM KIG10_3</v>
      </c>
      <c r="M2837" t="str">
        <f t="shared" si="357"/>
        <v>CP529-2X Week P NORM KIG10_3</v>
      </c>
      <c r="N2837" t="str">
        <f t="shared" si="358"/>
        <v>CP529-2X Week P NORM KIG10_3</v>
      </c>
    </row>
    <row r="2838" spans="1:14" hidden="1" x14ac:dyDescent="0.45">
      <c r="A2838" t="str">
        <f t="shared" si="359"/>
        <v>CP529-2X Week P NORM KIG10_4</v>
      </c>
      <c r="B2838" t="s">
        <v>93</v>
      </c>
      <c r="C2838" t="str">
        <f t="shared" si="352"/>
        <v>SA Commerce</v>
      </c>
      <c r="D2838" t="str">
        <f t="shared" si="353"/>
        <v>Y</v>
      </c>
      <c r="E2838" t="s">
        <v>1175</v>
      </c>
      <c r="F2838" t="str">
        <f t="shared" si="354"/>
        <v>2X Week P NORM KIG10_4</v>
      </c>
      <c r="G2838" t="str">
        <f t="shared" si="355"/>
        <v>Specialty</v>
      </c>
      <c r="H2838" t="s">
        <v>1004</v>
      </c>
      <c r="I2838" t="str">
        <f t="shared" si="356"/>
        <v>RETURN - 2nd don of the week -BONUS</v>
      </c>
      <c r="J2838" t="s">
        <v>1054</v>
      </c>
      <c r="K2838" s="5">
        <v>10</v>
      </c>
      <c r="L2838" t="str">
        <f>Table_DataFromNL[[#This Row],[PROFILECODE]]&amp;"-"&amp;Table_DataFromNL[[#This Row],[RULENAME]]</f>
        <v>CP529-2X Week P NORM KIG10_4</v>
      </c>
      <c r="M2838" t="str">
        <f t="shared" si="357"/>
        <v>CP529-2X Week P NORM KIG10_4</v>
      </c>
      <c r="N2838" t="str">
        <f t="shared" si="358"/>
        <v>CP529-2X Week P NORM KIG10_4</v>
      </c>
    </row>
    <row r="2839" spans="1:14" hidden="1" x14ac:dyDescent="0.45">
      <c r="A2839" t="str">
        <f t="shared" si="359"/>
        <v>CP529-RETURN - 2nd don of the week -BONUS</v>
      </c>
      <c r="B2839" t="s">
        <v>93</v>
      </c>
      <c r="C2839" t="str">
        <f t="shared" si="352"/>
        <v>SA Commerce</v>
      </c>
      <c r="D2839" t="str">
        <f t="shared" si="353"/>
        <v>Y</v>
      </c>
      <c r="E2839" t="s">
        <v>1175</v>
      </c>
      <c r="F2839" t="str">
        <f t="shared" si="354"/>
        <v>RETURN - 2nd don of the week -BONUS</v>
      </c>
      <c r="G2839" t="str">
        <f t="shared" si="355"/>
        <v>Marketing</v>
      </c>
      <c r="H2839" t="s">
        <v>1055</v>
      </c>
      <c r="I2839">
        <f t="shared" si="356"/>
        <v>26</v>
      </c>
      <c r="J2839" t="s">
        <v>1054</v>
      </c>
      <c r="K2839" s="5">
        <v>10</v>
      </c>
      <c r="L2839" t="str">
        <f>Table_DataFromNL[[#This Row],[PROFILECODE]]&amp;"-"&amp;Table_DataFromNL[[#This Row],[RULENAME]]</f>
        <v>CP529-2X Week P NSP NS</v>
      </c>
      <c r="M2839" t="str">
        <f t="shared" si="357"/>
        <v>CP529-RETURN - 2nd don of the week -BONUS</v>
      </c>
      <c r="N2839" t="e">
        <f t="shared" si="358"/>
        <v>#N/A</v>
      </c>
    </row>
    <row r="2840" spans="1:14" hidden="1" x14ac:dyDescent="0.45">
      <c r="A2840" t="str">
        <f t="shared" si="359"/>
        <v>CP529-RETURN - 2nd don of the week -BONUS</v>
      </c>
      <c r="B2840" t="s">
        <v>93</v>
      </c>
      <c r="C2840" t="str">
        <f t="shared" si="352"/>
        <v>SA Commerce</v>
      </c>
      <c r="D2840" t="str">
        <f t="shared" si="353"/>
        <v>Y</v>
      </c>
      <c r="E2840" t="s">
        <v>1175</v>
      </c>
      <c r="F2840" t="str">
        <f t="shared" si="354"/>
        <v>RETURN - 2nd don of the week -BONUS</v>
      </c>
      <c r="G2840" t="str">
        <f t="shared" si="355"/>
        <v>Marketing</v>
      </c>
      <c r="H2840" t="s">
        <v>1056</v>
      </c>
      <c r="I2840" t="str">
        <f t="shared" si="356"/>
        <v>RETURN - 2nd don of the week -BONUS</v>
      </c>
      <c r="J2840" t="s">
        <v>1054</v>
      </c>
      <c r="K2840" s="5">
        <v>10</v>
      </c>
      <c r="L2840" t="str">
        <f>Table_DataFromNL[[#This Row],[PROFILECODE]]&amp;"-"&amp;Table_DataFromNL[[#This Row],[RULENAME]]</f>
        <v>CP529-2X Week P NSP Non EU</v>
      </c>
      <c r="M2840" t="str">
        <f t="shared" si="357"/>
        <v>CP529-RETURN - 2nd don of the week -BONUS</v>
      </c>
      <c r="N2840" t="e">
        <f t="shared" si="358"/>
        <v>#N/A</v>
      </c>
    </row>
    <row r="2841" spans="1:14" hidden="1" x14ac:dyDescent="0.45">
      <c r="A2841" t="str">
        <f t="shared" si="359"/>
        <v>CP529-2X Week P Normal Source PL</v>
      </c>
      <c r="B2841" t="s">
        <v>93</v>
      </c>
      <c r="C2841" t="str">
        <f t="shared" si="352"/>
        <v>SA Commerce</v>
      </c>
      <c r="D2841" t="str">
        <f t="shared" si="353"/>
        <v>Y</v>
      </c>
      <c r="E2841" t="s">
        <v>1175</v>
      </c>
      <c r="F2841" t="str">
        <f t="shared" si="354"/>
        <v>2X Week P Normal Source PL</v>
      </c>
      <c r="G2841" t="str">
        <f t="shared" si="355"/>
        <v>Specialty</v>
      </c>
      <c r="H2841" t="s">
        <v>1026</v>
      </c>
      <c r="I2841" t="str">
        <f t="shared" si="356"/>
        <v>RETURN - 2nd don of the week -BONUS</v>
      </c>
      <c r="J2841" t="s">
        <v>1054</v>
      </c>
      <c r="K2841" s="5">
        <v>10</v>
      </c>
      <c r="L2841" t="str">
        <f>Table_DataFromNL[[#This Row],[PROFILECODE]]&amp;"-"&amp;Table_DataFromNL[[#This Row],[RULENAME]]</f>
        <v>CP529-2X Week P Normal Source PL</v>
      </c>
      <c r="M2841" t="e">
        <f t="shared" si="357"/>
        <v>#N/A</v>
      </c>
      <c r="N2841" t="e">
        <f t="shared" si="358"/>
        <v>#N/A</v>
      </c>
    </row>
    <row r="2842" spans="1:14" hidden="1" x14ac:dyDescent="0.45">
      <c r="A2842" t="str">
        <f t="shared" si="359"/>
        <v>CP529-2X Week P RSV Pre-Existing</v>
      </c>
      <c r="B2842" t="s">
        <v>93</v>
      </c>
      <c r="C2842" t="str">
        <f t="shared" si="352"/>
        <v>SA Commerce</v>
      </c>
      <c r="D2842" t="str">
        <f t="shared" si="353"/>
        <v>Y</v>
      </c>
      <c r="E2842" t="s">
        <v>1175</v>
      </c>
      <c r="F2842" t="str">
        <f t="shared" si="354"/>
        <v>2X Week P RSV Pre-Existing</v>
      </c>
      <c r="G2842" t="str">
        <f t="shared" si="355"/>
        <v>Specialty</v>
      </c>
      <c r="H2842" t="s">
        <v>945</v>
      </c>
      <c r="I2842" t="str">
        <f t="shared" si="356"/>
        <v>RETURN - 2nd don of the week -BONUS</v>
      </c>
      <c r="J2842" t="s">
        <v>1054</v>
      </c>
      <c r="K2842" s="5">
        <v>20</v>
      </c>
      <c r="L2842" t="str">
        <f>Table_DataFromNL[[#This Row],[PROFILECODE]]&amp;"-"&amp;Table_DataFromNL[[#This Row],[RULENAME]]</f>
        <v>CP529-2X Week P RSV Pre-Existing</v>
      </c>
      <c r="M2842" t="str">
        <f t="shared" si="357"/>
        <v>CP529-2X Week P RSV Pre-Existing</v>
      </c>
      <c r="N2842" t="str">
        <f t="shared" si="358"/>
        <v>CP529-2X Week P RSV Pre-Existing</v>
      </c>
    </row>
    <row r="2843" spans="1:14" hidden="1" x14ac:dyDescent="0.45">
      <c r="A2843" t="str">
        <f t="shared" si="359"/>
        <v>CP529-RETURN - 5th don of the month -BONUS</v>
      </c>
      <c r="B2843" t="s">
        <v>93</v>
      </c>
      <c r="C2843" t="str">
        <f t="shared" si="352"/>
        <v>SA Commerce</v>
      </c>
      <c r="D2843" t="str">
        <f t="shared" si="353"/>
        <v>Y</v>
      </c>
      <c r="E2843" t="s">
        <v>1175</v>
      </c>
      <c r="F2843" t="str">
        <f t="shared" si="354"/>
        <v>RETURN - 5th don of the month -BONUS</v>
      </c>
      <c r="G2843" t="str">
        <f t="shared" si="355"/>
        <v>Marketing</v>
      </c>
      <c r="H2843" t="s">
        <v>1057</v>
      </c>
      <c r="I2843">
        <f t="shared" si="356"/>
        <v>27</v>
      </c>
      <c r="J2843" t="s">
        <v>1054</v>
      </c>
      <c r="K2843" s="5">
        <v>20</v>
      </c>
      <c r="L2843" t="str">
        <f>Table_DataFromNL[[#This Row],[PROFILECODE]]&amp;"-"&amp;Table_DataFromNL[[#This Row],[RULENAME]]</f>
        <v>CP529-5X Month</v>
      </c>
      <c r="M2843" t="str">
        <f t="shared" si="357"/>
        <v>CP529-RETURN - 5th don of the month -BONUS</v>
      </c>
      <c r="N2843" t="e">
        <f t="shared" si="358"/>
        <v>#N/A</v>
      </c>
    </row>
    <row r="2844" spans="1:14" hidden="1" x14ac:dyDescent="0.45">
      <c r="A2844" t="str">
        <f t="shared" si="359"/>
        <v>CP529-College ID Standard Bonus</v>
      </c>
      <c r="B2844" t="s">
        <v>93</v>
      </c>
      <c r="C2844" t="str">
        <f t="shared" si="352"/>
        <v>SA Commerce</v>
      </c>
      <c r="D2844" t="str">
        <f t="shared" si="353"/>
        <v>Y</v>
      </c>
      <c r="E2844" t="s">
        <v>1175</v>
      </c>
      <c r="F2844" t="str">
        <f t="shared" si="354"/>
        <v>College ID Standard Bonus</v>
      </c>
      <c r="G2844">
        <f t="shared" si="355"/>
        <v>0</v>
      </c>
      <c r="H2844" t="s">
        <v>1062</v>
      </c>
      <c r="I2844">
        <f t="shared" si="356"/>
        <v>0</v>
      </c>
      <c r="J2844" t="s">
        <v>1054</v>
      </c>
      <c r="K2844" s="5">
        <v>5</v>
      </c>
      <c r="L2844" t="str">
        <f>Table_DataFromNL[[#This Row],[PROFILECODE]]&amp;"-"&amp;Table_DataFromNL[[#This Row],[RULENAME]]</f>
        <v>CP529-College ID Standard Bonus</v>
      </c>
      <c r="M2844" t="e">
        <f t="shared" si="357"/>
        <v>#N/A</v>
      </c>
      <c r="N2844" t="e">
        <f t="shared" si="358"/>
        <v>#N/A</v>
      </c>
    </row>
    <row r="2845" spans="1:14" hidden="1" x14ac:dyDescent="0.45">
      <c r="A2845" t="str">
        <f t="shared" si="359"/>
        <v>CP529-Employee Donor</v>
      </c>
      <c r="B2845" t="s">
        <v>93</v>
      </c>
      <c r="C2845" t="str">
        <f t="shared" si="352"/>
        <v>SA Commerce</v>
      </c>
      <c r="D2845" t="str">
        <f t="shared" si="353"/>
        <v>Y</v>
      </c>
      <c r="E2845" t="s">
        <v>1175</v>
      </c>
      <c r="F2845" t="str">
        <f t="shared" si="354"/>
        <v>Employee Donor</v>
      </c>
      <c r="G2845">
        <f t="shared" si="355"/>
        <v>0</v>
      </c>
      <c r="H2845" t="s">
        <v>1063</v>
      </c>
      <c r="I2845">
        <f t="shared" si="356"/>
        <v>0</v>
      </c>
      <c r="J2845" t="s">
        <v>1054</v>
      </c>
      <c r="K2845" s="5">
        <v>90</v>
      </c>
      <c r="L2845" t="str">
        <f>Table_DataFromNL[[#This Row],[PROFILECODE]]&amp;"-"&amp;Table_DataFromNL[[#This Row],[RULENAME]]</f>
        <v>CP529-Employee Donor</v>
      </c>
      <c r="M2845" t="e">
        <f t="shared" si="357"/>
        <v>#N/A</v>
      </c>
      <c r="N2845" t="e">
        <f t="shared" si="358"/>
        <v>#N/A</v>
      </c>
    </row>
    <row r="2846" spans="1:14" hidden="1" x14ac:dyDescent="0.45">
      <c r="A2846" t="str">
        <f t="shared" si="359"/>
        <v>CP529-Military ID</v>
      </c>
      <c r="B2846" t="s">
        <v>93</v>
      </c>
      <c r="C2846" t="str">
        <f t="shared" si="352"/>
        <v>SA Commerce</v>
      </c>
      <c r="D2846" t="str">
        <f t="shared" si="353"/>
        <v>Y</v>
      </c>
      <c r="E2846" t="s">
        <v>1175</v>
      </c>
      <c r="F2846" t="str">
        <f t="shared" si="354"/>
        <v>Military ID</v>
      </c>
      <c r="G2846">
        <f t="shared" si="355"/>
        <v>0</v>
      </c>
      <c r="H2846" t="s">
        <v>1064</v>
      </c>
      <c r="I2846">
        <f t="shared" si="356"/>
        <v>0</v>
      </c>
      <c r="J2846" t="s">
        <v>1054</v>
      </c>
      <c r="K2846" s="5">
        <v>5</v>
      </c>
      <c r="L2846" t="str">
        <f>Table_DataFromNL[[#This Row],[PROFILECODE]]&amp;"-"&amp;Table_DataFromNL[[#This Row],[RULENAME]]</f>
        <v>CP529-Military ID</v>
      </c>
      <c r="M2846" t="e">
        <f t="shared" si="357"/>
        <v>#N/A</v>
      </c>
      <c r="N2846" t="e">
        <f t="shared" si="358"/>
        <v>#N/A</v>
      </c>
    </row>
    <row r="2847" spans="1:14" hidden="1" x14ac:dyDescent="0.45">
      <c r="A2847" t="str">
        <f t="shared" si="359"/>
        <v>CP529-NEW DONOR -1st</v>
      </c>
      <c r="B2847" t="s">
        <v>93</v>
      </c>
      <c r="C2847" t="str">
        <f t="shared" si="352"/>
        <v>SA Commerce</v>
      </c>
      <c r="D2847" t="str">
        <f t="shared" si="353"/>
        <v>Y</v>
      </c>
      <c r="E2847" t="s">
        <v>1175</v>
      </c>
      <c r="F2847" t="str">
        <f t="shared" si="354"/>
        <v>NEW DONOR -1st</v>
      </c>
      <c r="G2847" t="str">
        <f t="shared" si="355"/>
        <v>Marketing</v>
      </c>
      <c r="H2847" t="s">
        <v>1065</v>
      </c>
      <c r="I2847">
        <f t="shared" si="356"/>
        <v>1</v>
      </c>
      <c r="J2847" t="s">
        <v>1054</v>
      </c>
      <c r="K2847" s="5">
        <v>100</v>
      </c>
      <c r="L2847" t="str">
        <f>Table_DataFromNL[[#This Row],[PROFILECODE]]&amp;"-"&amp;Table_DataFromNL[[#This Row],[RULENAME]]</f>
        <v>CP529-New Donor 1st Visit-Bonus</v>
      </c>
      <c r="M2847" t="str">
        <f t="shared" si="357"/>
        <v>CP529-NEW DONOR -1st</v>
      </c>
      <c r="N2847" t="e">
        <f t="shared" si="358"/>
        <v>#N/A</v>
      </c>
    </row>
    <row r="2848" spans="1:14" hidden="1" x14ac:dyDescent="0.45">
      <c r="A2848" t="str">
        <f t="shared" si="359"/>
        <v>CP529-NEW DONOR -2nd</v>
      </c>
      <c r="B2848" t="s">
        <v>93</v>
      </c>
      <c r="C2848" t="str">
        <f t="shared" si="352"/>
        <v>SA Commerce</v>
      </c>
      <c r="D2848" t="str">
        <f t="shared" si="353"/>
        <v>Y</v>
      </c>
      <c r="E2848" t="s">
        <v>1175</v>
      </c>
      <c r="F2848" t="str">
        <f t="shared" si="354"/>
        <v>NEW DONOR -2nd</v>
      </c>
      <c r="G2848" t="str">
        <f t="shared" si="355"/>
        <v>Marketing</v>
      </c>
      <c r="H2848" t="s">
        <v>1066</v>
      </c>
      <c r="I2848">
        <f t="shared" si="356"/>
        <v>2</v>
      </c>
      <c r="J2848" t="s">
        <v>1054</v>
      </c>
      <c r="K2848" s="5">
        <v>100</v>
      </c>
      <c r="L2848" t="str">
        <f>Table_DataFromNL[[#This Row],[PROFILECODE]]&amp;"-"&amp;Table_DataFromNL[[#This Row],[RULENAME]]</f>
        <v>CP529-New Donor 2nd Visit-Bonus</v>
      </c>
      <c r="M2848" t="str">
        <f t="shared" si="357"/>
        <v>CP529-NEW DONOR -2nd</v>
      </c>
      <c r="N2848" t="e">
        <f t="shared" si="358"/>
        <v>#N/A</v>
      </c>
    </row>
    <row r="2849" spans="1:14" hidden="1" x14ac:dyDescent="0.45">
      <c r="A2849" t="str">
        <f t="shared" si="359"/>
        <v>CP529-NEW DONOR -3rd</v>
      </c>
      <c r="B2849" t="s">
        <v>93</v>
      </c>
      <c r="C2849" t="str">
        <f t="shared" si="352"/>
        <v>SA Commerce</v>
      </c>
      <c r="D2849" t="str">
        <f t="shared" si="353"/>
        <v>Y</v>
      </c>
      <c r="E2849" t="s">
        <v>1175</v>
      </c>
      <c r="F2849" t="str">
        <f t="shared" si="354"/>
        <v>NEW DONOR -3rd</v>
      </c>
      <c r="G2849" t="str">
        <f t="shared" si="355"/>
        <v>Marketing</v>
      </c>
      <c r="H2849" t="s">
        <v>1067</v>
      </c>
      <c r="I2849">
        <f t="shared" si="356"/>
        <v>3</v>
      </c>
      <c r="J2849" t="s">
        <v>1054</v>
      </c>
      <c r="K2849" s="5">
        <v>100</v>
      </c>
      <c r="L2849" t="str">
        <f>Table_DataFromNL[[#This Row],[PROFILECODE]]&amp;"-"&amp;Table_DataFromNL[[#This Row],[RULENAME]]</f>
        <v>CP529-New Donor 3rd Visit-Bonus</v>
      </c>
      <c r="M2849" t="str">
        <f t="shared" si="357"/>
        <v>CP529-NEW DONOR -3rd</v>
      </c>
      <c r="N2849" t="e">
        <f t="shared" si="358"/>
        <v>#N/A</v>
      </c>
    </row>
    <row r="2850" spans="1:14" hidden="1" x14ac:dyDescent="0.45">
      <c r="A2850" t="str">
        <f t="shared" si="359"/>
        <v>CP529-NEW DONOR -4th</v>
      </c>
      <c r="B2850" t="s">
        <v>93</v>
      </c>
      <c r="C2850" t="str">
        <f t="shared" si="352"/>
        <v>SA Commerce</v>
      </c>
      <c r="D2850" t="str">
        <f t="shared" si="353"/>
        <v>Y</v>
      </c>
      <c r="E2850" t="s">
        <v>1175</v>
      </c>
      <c r="F2850" t="str">
        <f t="shared" si="354"/>
        <v>NEW DONOR -4th</v>
      </c>
      <c r="G2850" t="str">
        <f t="shared" si="355"/>
        <v>Marketing</v>
      </c>
      <c r="H2850" t="s">
        <v>1068</v>
      </c>
      <c r="I2850">
        <f t="shared" si="356"/>
        <v>4</v>
      </c>
      <c r="J2850" t="s">
        <v>1054</v>
      </c>
      <c r="K2850" s="5">
        <v>100</v>
      </c>
      <c r="L2850" t="str">
        <f>Table_DataFromNL[[#This Row],[PROFILECODE]]&amp;"-"&amp;Table_DataFromNL[[#This Row],[RULENAME]]</f>
        <v>CP529-New Donor 4th Visit-Bonus</v>
      </c>
      <c r="M2850" t="str">
        <f t="shared" si="357"/>
        <v>CP529-NEW DONOR -4th</v>
      </c>
      <c r="N2850" t="e">
        <f t="shared" si="358"/>
        <v>#N/A</v>
      </c>
    </row>
    <row r="2851" spans="1:14" hidden="1" x14ac:dyDescent="0.45">
      <c r="A2851" t="str">
        <f t="shared" si="359"/>
        <v>CP529-NEW DONOR -5th</v>
      </c>
      <c r="B2851" t="s">
        <v>93</v>
      </c>
      <c r="C2851" t="str">
        <f t="shared" si="352"/>
        <v>SA Commerce</v>
      </c>
      <c r="D2851" t="str">
        <f t="shared" si="353"/>
        <v>Y</v>
      </c>
      <c r="E2851" t="s">
        <v>1175</v>
      </c>
      <c r="F2851" t="str">
        <f t="shared" si="354"/>
        <v>NEW DONOR -5th</v>
      </c>
      <c r="G2851" t="str">
        <f t="shared" si="355"/>
        <v>Marketing</v>
      </c>
      <c r="H2851" t="s">
        <v>1069</v>
      </c>
      <c r="I2851">
        <f t="shared" si="356"/>
        <v>5</v>
      </c>
      <c r="J2851" t="s">
        <v>1054</v>
      </c>
      <c r="K2851" s="5">
        <v>100</v>
      </c>
      <c r="L2851" t="str">
        <f>Table_DataFromNL[[#This Row],[PROFILECODE]]&amp;"-"&amp;Table_DataFromNL[[#This Row],[RULENAME]]</f>
        <v>CP529-New Donor 5th Visit-Bonus</v>
      </c>
      <c r="M2851" t="str">
        <f t="shared" si="357"/>
        <v>CP529-NEW DONOR -5th</v>
      </c>
      <c r="N2851" t="e">
        <f t="shared" si="358"/>
        <v>#N/A</v>
      </c>
    </row>
    <row r="2852" spans="1:14" hidden="1" x14ac:dyDescent="0.45">
      <c r="A2852" t="str">
        <f t="shared" si="359"/>
        <v>CP529-NEW DONOR -6th</v>
      </c>
      <c r="B2852" t="s">
        <v>93</v>
      </c>
      <c r="C2852" t="str">
        <f t="shared" si="352"/>
        <v>SA Commerce</v>
      </c>
      <c r="D2852" t="str">
        <f t="shared" si="353"/>
        <v>Y</v>
      </c>
      <c r="E2852" t="s">
        <v>1175</v>
      </c>
      <c r="F2852" t="str">
        <f t="shared" si="354"/>
        <v>NEW DONOR -6th</v>
      </c>
      <c r="G2852" t="str">
        <f t="shared" si="355"/>
        <v>Marketing</v>
      </c>
      <c r="H2852" t="s">
        <v>1070</v>
      </c>
      <c r="I2852">
        <f t="shared" si="356"/>
        <v>6</v>
      </c>
      <c r="J2852" t="s">
        <v>1054</v>
      </c>
      <c r="K2852" s="5">
        <v>100</v>
      </c>
      <c r="L2852" t="str">
        <f>Table_DataFromNL[[#This Row],[PROFILECODE]]&amp;"-"&amp;Table_DataFromNL[[#This Row],[RULENAME]]</f>
        <v>CP529-New Donor 6th Visit-Bonus</v>
      </c>
      <c r="M2852" t="str">
        <f t="shared" si="357"/>
        <v>CP529-NEW DONOR -6th</v>
      </c>
      <c r="N2852" t="e">
        <f t="shared" si="358"/>
        <v>#N/A</v>
      </c>
    </row>
    <row r="2853" spans="1:14" hidden="1" x14ac:dyDescent="0.45">
      <c r="A2853" t="str">
        <f t="shared" si="359"/>
        <v>CP529-NEW DONOR -7th</v>
      </c>
      <c r="B2853" t="s">
        <v>93</v>
      </c>
      <c r="C2853" t="str">
        <f t="shared" si="352"/>
        <v>SA Commerce</v>
      </c>
      <c r="D2853" t="str">
        <f t="shared" si="353"/>
        <v>Y</v>
      </c>
      <c r="E2853" t="s">
        <v>1175</v>
      </c>
      <c r="F2853" t="str">
        <f t="shared" si="354"/>
        <v>NEW DONOR -7th</v>
      </c>
      <c r="G2853" t="str">
        <f t="shared" si="355"/>
        <v>Marketing</v>
      </c>
      <c r="H2853" t="s">
        <v>1071</v>
      </c>
      <c r="I2853">
        <f t="shared" si="356"/>
        <v>7</v>
      </c>
      <c r="J2853" t="s">
        <v>1054</v>
      </c>
      <c r="K2853" s="5">
        <v>55</v>
      </c>
      <c r="L2853" t="str">
        <f>Table_DataFromNL[[#This Row],[PROFILECODE]]&amp;"-"&amp;Table_DataFromNL[[#This Row],[RULENAME]]</f>
        <v>CP529-New Donor 7th Visit-Bonus</v>
      </c>
      <c r="M2853" t="str">
        <f t="shared" si="357"/>
        <v>CP529-NEW DONOR -7th</v>
      </c>
      <c r="N2853" t="e">
        <f t="shared" si="358"/>
        <v>#N/A</v>
      </c>
    </row>
    <row r="2854" spans="1:14" hidden="1" x14ac:dyDescent="0.45">
      <c r="A2854" t="str">
        <f t="shared" si="359"/>
        <v>CP529-NEW DONOR -8th</v>
      </c>
      <c r="B2854" t="s">
        <v>93</v>
      </c>
      <c r="C2854" t="str">
        <f t="shared" si="352"/>
        <v>SA Commerce</v>
      </c>
      <c r="D2854" t="str">
        <f t="shared" si="353"/>
        <v>Y</v>
      </c>
      <c r="E2854" t="s">
        <v>1175</v>
      </c>
      <c r="F2854" t="str">
        <f t="shared" si="354"/>
        <v>NEW DONOR -8th</v>
      </c>
      <c r="G2854" t="str">
        <f t="shared" si="355"/>
        <v>Marketing</v>
      </c>
      <c r="H2854" t="s">
        <v>1072</v>
      </c>
      <c r="I2854">
        <f t="shared" si="356"/>
        <v>8</v>
      </c>
      <c r="J2854" t="s">
        <v>1054</v>
      </c>
      <c r="K2854" s="5">
        <v>55</v>
      </c>
      <c r="L2854" t="str">
        <f>Table_DataFromNL[[#This Row],[PROFILECODE]]&amp;"-"&amp;Table_DataFromNL[[#This Row],[RULENAME]]</f>
        <v>CP529-New Donor 8th Visit-Bonus</v>
      </c>
      <c r="M2854" t="str">
        <f t="shared" si="357"/>
        <v>CP529-NEW DONOR -8th</v>
      </c>
      <c r="N2854" t="e">
        <f t="shared" si="358"/>
        <v>#N/A</v>
      </c>
    </row>
    <row r="2855" spans="1:14" hidden="1" x14ac:dyDescent="0.45">
      <c r="A2855" t="str">
        <f t="shared" si="359"/>
        <v>CP529-1B_KEDLeague_Promo_5USD</v>
      </c>
      <c r="B2855" t="s">
        <v>93</v>
      </c>
      <c r="C2855" t="str">
        <f t="shared" si="352"/>
        <v>SA Commerce</v>
      </c>
      <c r="D2855" t="str">
        <f t="shared" si="353"/>
        <v>Y</v>
      </c>
      <c r="E2855" t="s">
        <v>1175</v>
      </c>
      <c r="F2855" t="str">
        <f t="shared" si="354"/>
        <v>1B_KEDLeague_Promo_5USD</v>
      </c>
      <c r="G2855">
        <f t="shared" si="355"/>
        <v>0</v>
      </c>
      <c r="H2855" t="s">
        <v>1073</v>
      </c>
      <c r="I2855">
        <f t="shared" si="356"/>
        <v>0</v>
      </c>
      <c r="J2855" t="s">
        <v>1074</v>
      </c>
      <c r="K2855" s="5">
        <v>5</v>
      </c>
      <c r="L2855" t="str">
        <f>Table_DataFromNL[[#This Row],[PROFILECODE]]&amp;"-"&amp;Table_DataFromNL[[#This Row],[RULENAME]]</f>
        <v>CP529-1B_KEDLeague_Promo_5USD</v>
      </c>
      <c r="M2855" t="e">
        <f t="shared" si="357"/>
        <v>#N/A</v>
      </c>
      <c r="N2855" t="e">
        <f t="shared" si="358"/>
        <v>#N/A</v>
      </c>
    </row>
    <row r="2856" spans="1:14" hidden="1" x14ac:dyDescent="0.45">
      <c r="A2856" t="str">
        <f t="shared" si="359"/>
        <v>CP529-CALL_10</v>
      </c>
      <c r="B2856" t="s">
        <v>93</v>
      </c>
      <c r="C2856" t="str">
        <f t="shared" si="352"/>
        <v>SA Commerce</v>
      </c>
      <c r="D2856" t="str">
        <f t="shared" si="353"/>
        <v>Y</v>
      </c>
      <c r="E2856" t="s">
        <v>1175</v>
      </c>
      <c r="F2856" t="str">
        <f t="shared" si="354"/>
        <v>CALL_10</v>
      </c>
      <c r="G2856">
        <f t="shared" si="355"/>
        <v>0</v>
      </c>
      <c r="H2856" t="s">
        <v>1075</v>
      </c>
      <c r="I2856">
        <f t="shared" si="356"/>
        <v>0</v>
      </c>
      <c r="J2856" t="s">
        <v>1074</v>
      </c>
      <c r="K2856" s="5">
        <v>10</v>
      </c>
      <c r="L2856" t="str">
        <f>Table_DataFromNL[[#This Row],[PROFILECODE]]&amp;"-"&amp;Table_DataFromNL[[#This Row],[RULENAME]]</f>
        <v>CP529-CALL_10</v>
      </c>
      <c r="M2856" t="e">
        <f t="shared" si="357"/>
        <v>#N/A</v>
      </c>
      <c r="N2856" t="e">
        <f t="shared" si="358"/>
        <v>#N/A</v>
      </c>
    </row>
    <row r="2857" spans="1:14" hidden="1" x14ac:dyDescent="0.45">
      <c r="A2857" t="str">
        <f t="shared" si="359"/>
        <v>CP529-CALL_15</v>
      </c>
      <c r="B2857" t="s">
        <v>93</v>
      </c>
      <c r="C2857" t="str">
        <f t="shared" si="352"/>
        <v>SA Commerce</v>
      </c>
      <c r="D2857" t="str">
        <f t="shared" si="353"/>
        <v>Y</v>
      </c>
      <c r="E2857" t="s">
        <v>1175</v>
      </c>
      <c r="F2857" t="str">
        <f t="shared" si="354"/>
        <v>CALL_15</v>
      </c>
      <c r="G2857">
        <f t="shared" si="355"/>
        <v>0</v>
      </c>
      <c r="H2857" t="s">
        <v>1076</v>
      </c>
      <c r="I2857">
        <f t="shared" si="356"/>
        <v>0</v>
      </c>
      <c r="J2857" t="s">
        <v>1074</v>
      </c>
      <c r="K2857" s="5">
        <v>15</v>
      </c>
      <c r="L2857" t="str">
        <f>Table_DataFromNL[[#This Row],[PROFILECODE]]&amp;"-"&amp;Table_DataFromNL[[#This Row],[RULENAME]]</f>
        <v>CP529-CALL_15</v>
      </c>
      <c r="M2857" t="e">
        <f t="shared" si="357"/>
        <v>#N/A</v>
      </c>
      <c r="N2857" t="e">
        <f t="shared" si="358"/>
        <v>#N/A</v>
      </c>
    </row>
    <row r="2858" spans="1:14" hidden="1" x14ac:dyDescent="0.45">
      <c r="A2858" t="str">
        <f t="shared" si="359"/>
        <v>CP529-CALL_25</v>
      </c>
      <c r="B2858" t="s">
        <v>93</v>
      </c>
      <c r="C2858" t="str">
        <f t="shared" si="352"/>
        <v>SA Commerce</v>
      </c>
      <c r="D2858" t="str">
        <f t="shared" si="353"/>
        <v>Y</v>
      </c>
      <c r="E2858" t="s">
        <v>1175</v>
      </c>
      <c r="F2858" t="str">
        <f t="shared" si="354"/>
        <v>CALL_25</v>
      </c>
      <c r="G2858">
        <f t="shared" si="355"/>
        <v>0</v>
      </c>
      <c r="H2858" t="s">
        <v>1077</v>
      </c>
      <c r="I2858">
        <f t="shared" si="356"/>
        <v>0</v>
      </c>
      <c r="J2858" t="s">
        <v>1074</v>
      </c>
      <c r="K2858" s="5">
        <v>25</v>
      </c>
      <c r="L2858" t="str">
        <f>Table_DataFromNL[[#This Row],[PROFILECODE]]&amp;"-"&amp;Table_DataFromNL[[#This Row],[RULENAME]]</f>
        <v>CP529-CALL_25</v>
      </c>
      <c r="M2858" t="e">
        <f t="shared" si="357"/>
        <v>#N/A</v>
      </c>
      <c r="N2858" t="e">
        <f t="shared" si="358"/>
        <v>#N/A</v>
      </c>
    </row>
    <row r="2859" spans="1:14" hidden="1" x14ac:dyDescent="0.45">
      <c r="A2859" t="str">
        <f t="shared" si="359"/>
        <v>CP529-CALL_5</v>
      </c>
      <c r="B2859" t="s">
        <v>93</v>
      </c>
      <c r="C2859" t="str">
        <f t="shared" si="352"/>
        <v>SA Commerce</v>
      </c>
      <c r="D2859" t="str">
        <f t="shared" si="353"/>
        <v>Y</v>
      </c>
      <c r="E2859" t="s">
        <v>1175</v>
      </c>
      <c r="F2859" t="str">
        <f t="shared" si="354"/>
        <v>CALL_5</v>
      </c>
      <c r="G2859">
        <f t="shared" si="355"/>
        <v>0</v>
      </c>
      <c r="H2859" t="s">
        <v>1078</v>
      </c>
      <c r="I2859">
        <f t="shared" si="356"/>
        <v>0</v>
      </c>
      <c r="J2859" t="s">
        <v>1074</v>
      </c>
      <c r="K2859" s="5">
        <v>5</v>
      </c>
      <c r="L2859" t="str">
        <f>Table_DataFromNL[[#This Row],[PROFILECODE]]&amp;"-"&amp;Table_DataFromNL[[#This Row],[RULENAME]]</f>
        <v>CP529-CALL_5</v>
      </c>
      <c r="M2859" t="e">
        <f t="shared" si="357"/>
        <v>#N/A</v>
      </c>
      <c r="N2859" t="e">
        <f t="shared" si="358"/>
        <v>#N/A</v>
      </c>
    </row>
    <row r="2860" spans="1:14" hidden="1" x14ac:dyDescent="0.45">
      <c r="A2860" t="str">
        <f t="shared" si="359"/>
        <v>CP529-Community</v>
      </c>
      <c r="B2860" t="s">
        <v>93</v>
      </c>
      <c r="C2860" t="str">
        <f t="shared" si="352"/>
        <v>SA Commerce</v>
      </c>
      <c r="D2860" t="str">
        <f t="shared" si="353"/>
        <v>Y</v>
      </c>
      <c r="E2860" t="s">
        <v>1175</v>
      </c>
      <c r="F2860" t="str">
        <f t="shared" si="354"/>
        <v>Community</v>
      </c>
      <c r="G2860">
        <f t="shared" si="355"/>
        <v>0</v>
      </c>
      <c r="H2860" t="s">
        <v>1080</v>
      </c>
      <c r="I2860">
        <f t="shared" si="356"/>
        <v>0</v>
      </c>
      <c r="J2860" t="s">
        <v>1074</v>
      </c>
      <c r="K2860" s="5">
        <v>5</v>
      </c>
      <c r="L2860" t="str">
        <f>Table_DataFromNL[[#This Row],[PROFILECODE]]&amp;"-"&amp;Table_DataFromNL[[#This Row],[RULENAME]]</f>
        <v>CP529-Community</v>
      </c>
      <c r="M2860" t="e">
        <f t="shared" si="357"/>
        <v>#N/A</v>
      </c>
      <c r="N2860" t="e">
        <f t="shared" si="358"/>
        <v>#N/A</v>
      </c>
    </row>
    <row r="2861" spans="1:14" hidden="1" x14ac:dyDescent="0.45">
      <c r="A2861" t="str">
        <f t="shared" si="359"/>
        <v>CP529-EMPLOYEE_BONUS_8MONTH_80USD</v>
      </c>
      <c r="B2861" t="s">
        <v>93</v>
      </c>
      <c r="C2861" t="str">
        <f t="shared" si="352"/>
        <v>SA Commerce</v>
      </c>
      <c r="D2861" t="str">
        <f t="shared" si="353"/>
        <v>Y</v>
      </c>
      <c r="E2861" t="s">
        <v>1175</v>
      </c>
      <c r="F2861" t="str">
        <f t="shared" si="354"/>
        <v>EMPLOYEE_BONUS_8MONTH_80USD</v>
      </c>
      <c r="G2861">
        <f t="shared" si="355"/>
        <v>0</v>
      </c>
      <c r="H2861" t="s">
        <v>1084</v>
      </c>
      <c r="I2861">
        <f t="shared" si="356"/>
        <v>0</v>
      </c>
      <c r="J2861" t="s">
        <v>1074</v>
      </c>
      <c r="K2861" s="5">
        <v>80</v>
      </c>
      <c r="L2861" t="str">
        <f>Table_DataFromNL[[#This Row],[PROFILECODE]]&amp;"-"&amp;Table_DataFromNL[[#This Row],[RULENAME]]</f>
        <v>CP529-EMPLOYEE_BONUS_8MONTH_80USD</v>
      </c>
      <c r="M2861" t="e">
        <f t="shared" si="357"/>
        <v>#N/A</v>
      </c>
      <c r="N2861" t="e">
        <f t="shared" si="358"/>
        <v>#N/A</v>
      </c>
    </row>
    <row r="2862" spans="1:14" hidden="1" x14ac:dyDescent="0.45">
      <c r="A2862" t="str">
        <f t="shared" si="359"/>
        <v>CP529-HANGER_RECRUIT_5USD_once</v>
      </c>
      <c r="B2862" t="s">
        <v>93</v>
      </c>
      <c r="C2862" t="str">
        <f t="shared" si="352"/>
        <v>SA Commerce</v>
      </c>
      <c r="D2862" t="str">
        <f t="shared" si="353"/>
        <v>Y</v>
      </c>
      <c r="E2862" t="s">
        <v>1175</v>
      </c>
      <c r="F2862" t="str">
        <f t="shared" si="354"/>
        <v>HANGER_RECRUIT_5USD_once</v>
      </c>
      <c r="G2862">
        <f t="shared" si="355"/>
        <v>0</v>
      </c>
      <c r="H2862" t="s">
        <v>1085</v>
      </c>
      <c r="I2862">
        <f t="shared" si="356"/>
        <v>0</v>
      </c>
      <c r="J2862" t="s">
        <v>1074</v>
      </c>
      <c r="K2862" s="5">
        <v>5</v>
      </c>
      <c r="L2862" t="str">
        <f>Table_DataFromNL[[#This Row],[PROFILECODE]]&amp;"-"&amp;Table_DataFromNL[[#This Row],[RULENAME]]</f>
        <v>CP529-HANGER_RECRUIT_5USD_once</v>
      </c>
      <c r="M2862" t="e">
        <f t="shared" si="357"/>
        <v>#N/A</v>
      </c>
      <c r="N2862" t="e">
        <f t="shared" si="358"/>
        <v>#N/A</v>
      </c>
    </row>
    <row r="2863" spans="1:14" hidden="1" x14ac:dyDescent="0.45">
      <c r="A2863" t="str">
        <f t="shared" si="359"/>
        <v>CP529-Inconv Fee $20-$50-Comment Req'd</v>
      </c>
      <c r="B2863" t="s">
        <v>93</v>
      </c>
      <c r="C2863" t="str">
        <f t="shared" si="352"/>
        <v>SA Commerce</v>
      </c>
      <c r="D2863" t="str">
        <f t="shared" si="353"/>
        <v>Y</v>
      </c>
      <c r="E2863" t="s">
        <v>1175</v>
      </c>
      <c r="F2863" t="str">
        <f t="shared" si="354"/>
        <v>Inconv Fee $20-$50-Comment Req'd</v>
      </c>
      <c r="G2863">
        <f t="shared" si="355"/>
        <v>0</v>
      </c>
      <c r="H2863" t="s">
        <v>1088</v>
      </c>
      <c r="I2863">
        <f t="shared" si="356"/>
        <v>0</v>
      </c>
      <c r="J2863" t="s">
        <v>1074</v>
      </c>
      <c r="K2863" s="5">
        <v>50</v>
      </c>
      <c r="L2863" t="str">
        <f>Table_DataFromNL[[#This Row],[PROFILECODE]]&amp;"-"&amp;Table_DataFromNL[[#This Row],[RULENAME]]</f>
        <v>CP529-Inconv Fee $20-$50-Comment Req'd</v>
      </c>
      <c r="M2863" t="e">
        <f t="shared" si="357"/>
        <v>#N/A</v>
      </c>
      <c r="N2863" t="e">
        <f t="shared" si="358"/>
        <v>#N/A</v>
      </c>
    </row>
    <row r="2864" spans="1:14" hidden="1" x14ac:dyDescent="0.45">
      <c r="A2864" t="str">
        <f t="shared" si="359"/>
        <v>CP529-Inconv Fee $5-$20-Comment Req'd</v>
      </c>
      <c r="B2864" t="s">
        <v>93</v>
      </c>
      <c r="C2864" t="str">
        <f t="shared" si="352"/>
        <v>SA Commerce</v>
      </c>
      <c r="D2864" t="str">
        <f t="shared" si="353"/>
        <v>Y</v>
      </c>
      <c r="E2864" t="s">
        <v>1175</v>
      </c>
      <c r="F2864" t="str">
        <f t="shared" si="354"/>
        <v>Inconv Fee $5-$20-Comment Req'd</v>
      </c>
      <c r="G2864">
        <f t="shared" si="355"/>
        <v>0</v>
      </c>
      <c r="H2864" t="s">
        <v>1089</v>
      </c>
      <c r="I2864">
        <f t="shared" si="356"/>
        <v>0</v>
      </c>
      <c r="J2864" t="s">
        <v>1074</v>
      </c>
      <c r="K2864" s="5">
        <v>20</v>
      </c>
      <c r="L2864" t="str">
        <f>Table_DataFromNL[[#This Row],[PROFILECODE]]&amp;"-"&amp;Table_DataFromNL[[#This Row],[RULENAME]]</f>
        <v>CP529-Inconv Fee $5-$20-Comment Req'd</v>
      </c>
      <c r="M2864" t="e">
        <f t="shared" si="357"/>
        <v>#N/A</v>
      </c>
      <c r="N2864" t="e">
        <f t="shared" si="358"/>
        <v>#N/A</v>
      </c>
    </row>
    <row r="2865" spans="1:14" hidden="1" x14ac:dyDescent="0.45">
      <c r="A2865" t="str">
        <f t="shared" si="359"/>
        <v>CP529-Inconv Fee$50-$100-Comment Req'd</v>
      </c>
      <c r="B2865" t="s">
        <v>93</v>
      </c>
      <c r="C2865" t="str">
        <f t="shared" si="352"/>
        <v>SA Commerce</v>
      </c>
      <c r="D2865" t="str">
        <f t="shared" si="353"/>
        <v>Y</v>
      </c>
      <c r="E2865" t="s">
        <v>1175</v>
      </c>
      <c r="F2865" t="str">
        <f t="shared" si="354"/>
        <v>Inconv Fee$50-$100-Comment Req'd</v>
      </c>
      <c r="G2865">
        <f t="shared" si="355"/>
        <v>0</v>
      </c>
      <c r="H2865" t="s">
        <v>1090</v>
      </c>
      <c r="I2865">
        <f t="shared" si="356"/>
        <v>0</v>
      </c>
      <c r="J2865" t="s">
        <v>1074</v>
      </c>
      <c r="K2865" s="5">
        <v>100</v>
      </c>
      <c r="L2865" t="str">
        <f>Table_DataFromNL[[#This Row],[PROFILECODE]]&amp;"-"&amp;Table_DataFromNL[[#This Row],[RULENAME]]</f>
        <v>CP529-Inconv Fee$50-$100-Comment Req'd</v>
      </c>
      <c r="M2865" t="e">
        <f t="shared" si="357"/>
        <v>#N/A</v>
      </c>
      <c r="N2865" t="e">
        <f t="shared" si="358"/>
        <v>#N/A</v>
      </c>
    </row>
    <row r="2866" spans="1:14" hidden="1" x14ac:dyDescent="0.45">
      <c r="A2866" t="str">
        <f t="shared" si="359"/>
        <v>CP529-NSP_ LAPSEDONOR_50_Twice</v>
      </c>
      <c r="B2866" t="s">
        <v>93</v>
      </c>
      <c r="C2866" t="str">
        <f t="shared" si="352"/>
        <v>SA Commerce</v>
      </c>
      <c r="D2866" t="str">
        <f t="shared" si="353"/>
        <v>Y</v>
      </c>
      <c r="E2866" t="s">
        <v>1175</v>
      </c>
      <c r="F2866" t="str">
        <f t="shared" si="354"/>
        <v>NSP_ LAPSEDONOR_50_Twice</v>
      </c>
      <c r="G2866">
        <f t="shared" si="355"/>
        <v>0</v>
      </c>
      <c r="H2866" t="s">
        <v>1091</v>
      </c>
      <c r="I2866">
        <f t="shared" si="356"/>
        <v>0</v>
      </c>
      <c r="J2866" t="s">
        <v>1074</v>
      </c>
      <c r="K2866" s="5">
        <v>50</v>
      </c>
      <c r="L2866" t="str">
        <f>Table_DataFromNL[[#This Row],[PROFILECODE]]&amp;"-"&amp;Table_DataFromNL[[#This Row],[RULENAME]]</f>
        <v>CP529-NSP_ LAPSEDONOR_50_Twice</v>
      </c>
      <c r="M2866" t="e">
        <f t="shared" si="357"/>
        <v>#N/A</v>
      </c>
      <c r="N2866" t="e">
        <f t="shared" si="358"/>
        <v>#N/A</v>
      </c>
    </row>
    <row r="2867" spans="1:14" hidden="1" x14ac:dyDescent="0.45">
      <c r="A2867" t="str">
        <f t="shared" si="359"/>
        <v>CP529-NSP_LD_25_2X</v>
      </c>
      <c r="B2867" t="s">
        <v>93</v>
      </c>
      <c r="C2867" t="str">
        <f t="shared" si="352"/>
        <v>SA Commerce</v>
      </c>
      <c r="D2867" t="str">
        <f t="shared" si="353"/>
        <v>Y</v>
      </c>
      <c r="E2867" t="s">
        <v>1175</v>
      </c>
      <c r="F2867" t="str">
        <f t="shared" si="354"/>
        <v>NSP_LD_25_2X</v>
      </c>
      <c r="G2867">
        <f t="shared" si="355"/>
        <v>0</v>
      </c>
      <c r="H2867" t="s">
        <v>1092</v>
      </c>
      <c r="I2867">
        <f t="shared" si="356"/>
        <v>0</v>
      </c>
      <c r="J2867" t="s">
        <v>1074</v>
      </c>
      <c r="K2867" s="5">
        <v>25</v>
      </c>
      <c r="L2867" t="str">
        <f>Table_DataFromNL[[#This Row],[PROFILECODE]]&amp;"-"&amp;Table_DataFromNL[[#This Row],[RULENAME]]</f>
        <v>CP529-NSP_LD_25_2X</v>
      </c>
      <c r="M2867" t="e">
        <f t="shared" si="357"/>
        <v>#N/A</v>
      </c>
      <c r="N2867" t="e">
        <f t="shared" si="358"/>
        <v>#N/A</v>
      </c>
    </row>
    <row r="2868" spans="1:14" hidden="1" x14ac:dyDescent="0.45">
      <c r="A2868" t="str">
        <f t="shared" si="359"/>
        <v>CP529-NSP_LD_50_1X</v>
      </c>
      <c r="B2868" t="s">
        <v>93</v>
      </c>
      <c r="C2868" t="str">
        <f t="shared" si="352"/>
        <v>SA Commerce</v>
      </c>
      <c r="D2868" t="str">
        <f t="shared" si="353"/>
        <v>Y</v>
      </c>
      <c r="E2868" t="s">
        <v>1175</v>
      </c>
      <c r="F2868" t="str">
        <f t="shared" si="354"/>
        <v>NSP_LD_50_1X</v>
      </c>
      <c r="G2868">
        <f t="shared" si="355"/>
        <v>0</v>
      </c>
      <c r="H2868" t="s">
        <v>1093</v>
      </c>
      <c r="I2868">
        <f t="shared" si="356"/>
        <v>0</v>
      </c>
      <c r="J2868" t="s">
        <v>1074</v>
      </c>
      <c r="K2868" s="5">
        <v>50</v>
      </c>
      <c r="L2868" t="str">
        <f>Table_DataFromNL[[#This Row],[PROFILECODE]]&amp;"-"&amp;Table_DataFromNL[[#This Row],[RULENAME]]</f>
        <v>CP529-NSP_LD_50_1X</v>
      </c>
      <c r="M2868" t="e">
        <f t="shared" si="357"/>
        <v>#N/A</v>
      </c>
      <c r="N2868" t="e">
        <f t="shared" si="358"/>
        <v>#N/A</v>
      </c>
    </row>
    <row r="2869" spans="1:14" hidden="1" x14ac:dyDescent="0.45">
      <c r="A2869" t="str">
        <f t="shared" si="359"/>
        <v>CP529-NSP_ORPHAN_100_once</v>
      </c>
      <c r="B2869" t="s">
        <v>93</v>
      </c>
      <c r="C2869" t="str">
        <f t="shared" si="352"/>
        <v>SA Commerce</v>
      </c>
      <c r="D2869" t="str">
        <f t="shared" si="353"/>
        <v>Y</v>
      </c>
      <c r="E2869" t="s">
        <v>1175</v>
      </c>
      <c r="F2869" t="str">
        <f t="shared" si="354"/>
        <v>NSP_ORPHAN_100_once</v>
      </c>
      <c r="G2869">
        <f t="shared" si="355"/>
        <v>0</v>
      </c>
      <c r="H2869" t="s">
        <v>1094</v>
      </c>
      <c r="I2869">
        <f t="shared" si="356"/>
        <v>0</v>
      </c>
      <c r="J2869" t="s">
        <v>1074</v>
      </c>
      <c r="K2869" s="5">
        <v>100</v>
      </c>
      <c r="L2869" t="str">
        <f>Table_DataFromNL[[#This Row],[PROFILECODE]]&amp;"-"&amp;Table_DataFromNL[[#This Row],[RULENAME]]</f>
        <v>CP529-NSP_ORPHAN_100_once</v>
      </c>
      <c r="M2869" t="e">
        <f t="shared" si="357"/>
        <v>#N/A</v>
      </c>
      <c r="N2869" t="e">
        <f t="shared" si="358"/>
        <v>#N/A</v>
      </c>
    </row>
    <row r="2870" spans="1:14" hidden="1" x14ac:dyDescent="0.45">
      <c r="A2870" t="str">
        <f t="shared" si="359"/>
        <v>CP529-Restick</v>
      </c>
      <c r="B2870" t="s">
        <v>93</v>
      </c>
      <c r="C2870" t="str">
        <f t="shared" si="352"/>
        <v>SA Commerce</v>
      </c>
      <c r="D2870" t="str">
        <f t="shared" si="353"/>
        <v>Y</v>
      </c>
      <c r="E2870" t="s">
        <v>1175</v>
      </c>
      <c r="F2870" t="str">
        <f t="shared" si="354"/>
        <v>Restick</v>
      </c>
      <c r="G2870">
        <f t="shared" si="355"/>
        <v>0</v>
      </c>
      <c r="H2870" t="s">
        <v>1096</v>
      </c>
      <c r="I2870">
        <f t="shared" si="356"/>
        <v>0</v>
      </c>
      <c r="J2870" t="s">
        <v>1074</v>
      </c>
      <c r="K2870" s="5">
        <v>5</v>
      </c>
      <c r="L2870" t="str">
        <f>Table_DataFromNL[[#This Row],[PROFILECODE]]&amp;"-"&amp;Table_DataFromNL[[#This Row],[RULENAME]]</f>
        <v>CP529-Restick</v>
      </c>
      <c r="M2870" t="e">
        <f t="shared" si="357"/>
        <v>#N/A</v>
      </c>
      <c r="N2870" t="e">
        <f t="shared" si="358"/>
        <v>#N/A</v>
      </c>
    </row>
    <row r="2871" spans="1:14" hidden="1" x14ac:dyDescent="0.45">
      <c r="A2871" t="str">
        <f t="shared" si="359"/>
        <v>CP529-SLOW_TEXT_5</v>
      </c>
      <c r="B2871" t="s">
        <v>93</v>
      </c>
      <c r="C2871" t="str">
        <f t="shared" si="352"/>
        <v>SA Commerce</v>
      </c>
      <c r="D2871" t="str">
        <f t="shared" si="353"/>
        <v>Y</v>
      </c>
      <c r="E2871" t="s">
        <v>1175</v>
      </c>
      <c r="F2871" t="str">
        <f t="shared" si="354"/>
        <v>SLOW_TEXT_5</v>
      </c>
      <c r="G2871">
        <f t="shared" si="355"/>
        <v>0</v>
      </c>
      <c r="H2871" t="s">
        <v>1104</v>
      </c>
      <c r="I2871">
        <f t="shared" si="356"/>
        <v>0</v>
      </c>
      <c r="J2871" t="s">
        <v>1074</v>
      </c>
      <c r="K2871" s="5">
        <v>5</v>
      </c>
      <c r="L2871" t="str">
        <f>Table_DataFromNL[[#This Row],[PROFILECODE]]&amp;"-"&amp;Table_DataFromNL[[#This Row],[RULENAME]]</f>
        <v>CP529-SLOW_TEXT_5</v>
      </c>
      <c r="M2871" t="e">
        <f t="shared" si="357"/>
        <v>#N/A</v>
      </c>
      <c r="N2871" t="e">
        <f t="shared" si="358"/>
        <v>#N/A</v>
      </c>
    </row>
    <row r="2872" spans="1:14" hidden="1" x14ac:dyDescent="0.45">
      <c r="A2872" t="str">
        <f t="shared" si="359"/>
        <v>CP529-SPECIAL_ x9_25 _ONCE</v>
      </c>
      <c r="B2872" t="s">
        <v>93</v>
      </c>
      <c r="C2872" t="str">
        <f t="shared" si="352"/>
        <v>SA Commerce</v>
      </c>
      <c r="D2872" t="str">
        <f t="shared" si="353"/>
        <v>Y</v>
      </c>
      <c r="E2872" t="s">
        <v>1175</v>
      </c>
      <c r="F2872" t="str">
        <f t="shared" si="354"/>
        <v>SPECIAL_ x9_25 _ONCE</v>
      </c>
      <c r="G2872">
        <f t="shared" si="355"/>
        <v>0</v>
      </c>
      <c r="H2872" t="s">
        <v>1105</v>
      </c>
      <c r="I2872">
        <f t="shared" si="356"/>
        <v>0</v>
      </c>
      <c r="J2872" t="s">
        <v>1074</v>
      </c>
      <c r="K2872" s="5">
        <v>25</v>
      </c>
      <c r="L2872" t="str">
        <f>Table_DataFromNL[[#This Row],[PROFILECODE]]&amp;"-"&amp;Table_DataFromNL[[#This Row],[RULENAME]]</f>
        <v>CP529-SPECIAL_ x9_25 _ONCE</v>
      </c>
      <c r="M2872" t="e">
        <f t="shared" si="357"/>
        <v>#N/A</v>
      </c>
      <c r="N2872" t="e">
        <f t="shared" si="358"/>
        <v>#N/A</v>
      </c>
    </row>
    <row r="2873" spans="1:14" hidden="1" x14ac:dyDescent="0.45">
      <c r="A2873" t="str">
        <f t="shared" si="359"/>
        <v>CP529-SPECIAL_BONUS_40USD</v>
      </c>
      <c r="B2873" t="s">
        <v>93</v>
      </c>
      <c r="C2873" t="str">
        <f t="shared" si="352"/>
        <v>SA Commerce</v>
      </c>
      <c r="D2873" t="str">
        <f t="shared" si="353"/>
        <v>Y</v>
      </c>
      <c r="E2873" t="s">
        <v>1175</v>
      </c>
      <c r="F2873" t="str">
        <f t="shared" si="354"/>
        <v>SPECIAL_BONUS_40USD</v>
      </c>
      <c r="G2873">
        <f t="shared" si="355"/>
        <v>0</v>
      </c>
      <c r="H2873" t="s">
        <v>1106</v>
      </c>
      <c r="I2873">
        <f t="shared" si="356"/>
        <v>0</v>
      </c>
      <c r="J2873" t="s">
        <v>1074</v>
      </c>
      <c r="K2873" s="5">
        <v>40</v>
      </c>
      <c r="L2873" t="str">
        <f>Table_DataFromNL[[#This Row],[PROFILECODE]]&amp;"-"&amp;Table_DataFromNL[[#This Row],[RULENAME]]</f>
        <v>CP529-SPECIAL_BONUS_40USD</v>
      </c>
      <c r="M2873" t="e">
        <f t="shared" si="357"/>
        <v>#N/A</v>
      </c>
      <c r="N2873" t="e">
        <f t="shared" si="358"/>
        <v>#N/A</v>
      </c>
    </row>
    <row r="2874" spans="1:14" hidden="1" x14ac:dyDescent="0.45">
      <c r="A2874" t="str">
        <f t="shared" si="359"/>
        <v>CP529-SPECIAL_BONUS_60USD</v>
      </c>
      <c r="B2874" t="s">
        <v>93</v>
      </c>
      <c r="C2874" t="str">
        <f t="shared" si="352"/>
        <v>SA Commerce</v>
      </c>
      <c r="D2874" t="str">
        <f t="shared" si="353"/>
        <v>Y</v>
      </c>
      <c r="E2874" t="s">
        <v>1175</v>
      </c>
      <c r="F2874" t="str">
        <f t="shared" si="354"/>
        <v>SPECIAL_BONUS_60USD</v>
      </c>
      <c r="G2874">
        <f t="shared" si="355"/>
        <v>0</v>
      </c>
      <c r="H2874" t="s">
        <v>1141</v>
      </c>
      <c r="I2874">
        <f t="shared" si="356"/>
        <v>0</v>
      </c>
      <c r="J2874" t="s">
        <v>1074</v>
      </c>
      <c r="K2874" s="5">
        <v>60</v>
      </c>
      <c r="L2874" t="str">
        <f>Table_DataFromNL[[#This Row],[PROFILECODE]]&amp;"-"&amp;Table_DataFromNL[[#This Row],[RULENAME]]</f>
        <v>CP529-SPECIAL_BONUS_60USD</v>
      </c>
      <c r="M2874" t="e">
        <f t="shared" si="357"/>
        <v>#N/A</v>
      </c>
      <c r="N2874" t="e">
        <f t="shared" si="358"/>
        <v>#N/A</v>
      </c>
    </row>
    <row r="2875" spans="1:14" hidden="1" x14ac:dyDescent="0.45">
      <c r="A2875" t="str">
        <f t="shared" si="359"/>
        <v>CP529-SPECIAL_x6_x7_15 _TWICE</v>
      </c>
      <c r="B2875" t="s">
        <v>93</v>
      </c>
      <c r="C2875" t="str">
        <f t="shared" si="352"/>
        <v>SA Commerce</v>
      </c>
      <c r="D2875" t="str">
        <f t="shared" si="353"/>
        <v>Y</v>
      </c>
      <c r="E2875" t="s">
        <v>1175</v>
      </c>
      <c r="F2875" t="str">
        <f t="shared" si="354"/>
        <v>SPECIAL_x6_x7_15 _TWICE</v>
      </c>
      <c r="G2875">
        <f t="shared" si="355"/>
        <v>0</v>
      </c>
      <c r="H2875" t="s">
        <v>1107</v>
      </c>
      <c r="I2875">
        <f t="shared" si="356"/>
        <v>0</v>
      </c>
      <c r="J2875" t="s">
        <v>1074</v>
      </c>
      <c r="K2875" s="5">
        <v>15</v>
      </c>
      <c r="L2875" t="str">
        <f>Table_DataFromNL[[#This Row],[PROFILECODE]]&amp;"-"&amp;Table_DataFromNL[[#This Row],[RULENAME]]</f>
        <v>CP529-SPECIAL_x6_x7_15 _TWICE</v>
      </c>
      <c r="M2875" t="e">
        <f t="shared" si="357"/>
        <v>#N/A</v>
      </c>
      <c r="N2875" t="e">
        <f t="shared" si="358"/>
        <v>#N/A</v>
      </c>
    </row>
    <row r="2876" spans="1:14" hidden="1" x14ac:dyDescent="0.45">
      <c r="A2876" t="str">
        <f t="shared" si="359"/>
        <v>CP529-SPECIAL_x8_x9_20 _TWICE</v>
      </c>
      <c r="B2876" t="s">
        <v>93</v>
      </c>
      <c r="C2876" t="str">
        <f t="shared" si="352"/>
        <v>SA Commerce</v>
      </c>
      <c r="D2876" t="str">
        <f t="shared" si="353"/>
        <v>Y</v>
      </c>
      <c r="E2876" t="s">
        <v>1175</v>
      </c>
      <c r="F2876" t="str">
        <f t="shared" si="354"/>
        <v>SPECIAL_x8_x9_20 _TWICE</v>
      </c>
      <c r="G2876">
        <f t="shared" si="355"/>
        <v>0</v>
      </c>
      <c r="H2876" t="s">
        <v>1108</v>
      </c>
      <c r="I2876">
        <f t="shared" si="356"/>
        <v>0</v>
      </c>
      <c r="J2876" t="s">
        <v>1074</v>
      </c>
      <c r="K2876" s="5">
        <v>20</v>
      </c>
      <c r="L2876" t="str">
        <f>Table_DataFromNL[[#This Row],[PROFILECODE]]&amp;"-"&amp;Table_DataFromNL[[#This Row],[RULENAME]]</f>
        <v>CP529-SPECIAL_x8_x9_20 _TWICE</v>
      </c>
      <c r="M2876" t="e">
        <f t="shared" si="357"/>
        <v>#N/A</v>
      </c>
      <c r="N2876" t="e">
        <f t="shared" si="358"/>
        <v>#N/A</v>
      </c>
    </row>
    <row r="2877" spans="1:14" hidden="1" x14ac:dyDescent="0.45">
      <c r="A2877" t="str">
        <f t="shared" si="359"/>
        <v>CP529-Sample Only</v>
      </c>
      <c r="B2877" t="s">
        <v>93</v>
      </c>
      <c r="C2877" t="str">
        <f t="shared" si="352"/>
        <v>SA Commerce</v>
      </c>
      <c r="D2877" t="str">
        <f t="shared" si="353"/>
        <v>Y</v>
      </c>
      <c r="E2877" t="s">
        <v>1175</v>
      </c>
      <c r="F2877" t="str">
        <f t="shared" si="354"/>
        <v>Sample Only</v>
      </c>
      <c r="G2877">
        <f t="shared" si="355"/>
        <v>0</v>
      </c>
      <c r="H2877" t="s">
        <v>1109</v>
      </c>
      <c r="I2877">
        <f t="shared" si="356"/>
        <v>0</v>
      </c>
      <c r="J2877" t="s">
        <v>1074</v>
      </c>
      <c r="K2877" s="5">
        <v>10</v>
      </c>
      <c r="L2877" t="str">
        <f>Table_DataFromNL[[#This Row],[PROFILECODE]]&amp;"-"&amp;Table_DataFromNL[[#This Row],[RULENAME]]</f>
        <v>CP529-Sample Only</v>
      </c>
      <c r="M2877" t="e">
        <f t="shared" si="357"/>
        <v>#N/A</v>
      </c>
      <c r="N2877" t="e">
        <f t="shared" si="358"/>
        <v>#N/A</v>
      </c>
    </row>
    <row r="2878" spans="1:14" hidden="1" x14ac:dyDescent="0.45">
      <c r="A2878" t="str">
        <f t="shared" si="359"/>
        <v>CP529-Unit Below 250 mL</v>
      </c>
      <c r="B2878" t="s">
        <v>93</v>
      </c>
      <c r="C2878" t="str">
        <f t="shared" si="352"/>
        <v>SA Commerce</v>
      </c>
      <c r="D2878" t="str">
        <f t="shared" si="353"/>
        <v>Y</v>
      </c>
      <c r="E2878" t="s">
        <v>1175</v>
      </c>
      <c r="F2878" t="str">
        <f t="shared" si="354"/>
        <v>Unit Below 250 mL</v>
      </c>
      <c r="G2878">
        <f t="shared" si="355"/>
        <v>0</v>
      </c>
      <c r="H2878" t="s">
        <v>1110</v>
      </c>
      <c r="I2878">
        <f t="shared" si="356"/>
        <v>0</v>
      </c>
      <c r="J2878" t="s">
        <v>1074</v>
      </c>
      <c r="K2878" s="5">
        <v>5</v>
      </c>
      <c r="L2878" t="str">
        <f>Table_DataFromNL[[#This Row],[PROFILECODE]]&amp;"-"&amp;Table_DataFromNL[[#This Row],[RULENAME]]</f>
        <v>CP529-Unit Below 250 mL</v>
      </c>
      <c r="M2878" t="e">
        <f t="shared" si="357"/>
        <v>#N/A</v>
      </c>
      <c r="N2878" t="e">
        <f t="shared" si="358"/>
        <v>#N/A</v>
      </c>
    </row>
    <row r="2879" spans="1:14" hidden="1" x14ac:dyDescent="0.45">
      <c r="A2879" t="str">
        <f t="shared" si="359"/>
        <v>CP529-Unit above 250 mL/underdraw</v>
      </c>
      <c r="B2879" t="s">
        <v>93</v>
      </c>
      <c r="C2879" t="str">
        <f t="shared" si="352"/>
        <v>SA Commerce</v>
      </c>
      <c r="D2879" t="str">
        <f t="shared" si="353"/>
        <v>Y</v>
      </c>
      <c r="E2879" t="s">
        <v>1175</v>
      </c>
      <c r="F2879" t="str">
        <f t="shared" si="354"/>
        <v>Unit above 250 mL/underdraw</v>
      </c>
      <c r="G2879">
        <f t="shared" si="355"/>
        <v>0</v>
      </c>
      <c r="H2879" t="s">
        <v>1111</v>
      </c>
      <c r="I2879">
        <f t="shared" si="356"/>
        <v>0</v>
      </c>
      <c r="J2879" t="s">
        <v>1074</v>
      </c>
      <c r="K2879" s="5">
        <v>10</v>
      </c>
      <c r="L2879" t="str">
        <f>Table_DataFromNL[[#This Row],[PROFILECODE]]&amp;"-"&amp;Table_DataFromNL[[#This Row],[RULENAME]]</f>
        <v>CP529-Unit above 250 mL/underdraw</v>
      </c>
      <c r="M2879" t="e">
        <f t="shared" si="357"/>
        <v>#N/A</v>
      </c>
      <c r="N2879" t="e">
        <f t="shared" si="358"/>
        <v>#N/A</v>
      </c>
    </row>
    <row r="2880" spans="1:14" hidden="1" x14ac:dyDescent="0.45">
      <c r="A2880" t="str">
        <f t="shared" si="359"/>
        <v>CP529-RETURN - Buddy referral  -BONUS</v>
      </c>
      <c r="B2880" t="s">
        <v>93</v>
      </c>
      <c r="C2880" t="str">
        <f t="shared" si="352"/>
        <v>SA Commerce</v>
      </c>
      <c r="D2880" t="str">
        <f t="shared" si="353"/>
        <v>Y</v>
      </c>
      <c r="E2880" t="s">
        <v>1175</v>
      </c>
      <c r="F2880" t="str">
        <f t="shared" si="354"/>
        <v>RETURN - Buddy referral  -BONUS</v>
      </c>
      <c r="G2880" t="str">
        <f t="shared" si="355"/>
        <v>Marketing</v>
      </c>
      <c r="H2880" t="s">
        <v>73</v>
      </c>
      <c r="I2880">
        <f t="shared" si="356"/>
        <v>50</v>
      </c>
      <c r="J2880" t="s">
        <v>1112</v>
      </c>
      <c r="K2880" s="5">
        <v>0</v>
      </c>
      <c r="L2880" t="str">
        <f>Table_DataFromNL[[#This Row],[PROFILECODE]]&amp;"-"&amp;Table_DataFromNL[[#This Row],[RULENAME]]</f>
        <v>CP529-Referral</v>
      </c>
      <c r="M2880" t="str">
        <f t="shared" si="357"/>
        <v>CP529-RETURN - Buddy referral  -BONUS</v>
      </c>
      <c r="N2880" t="e">
        <f t="shared" si="358"/>
        <v>#N/A</v>
      </c>
    </row>
    <row r="2881" spans="1:14" hidden="1" x14ac:dyDescent="0.45">
      <c r="A2881" t="str">
        <f t="shared" si="359"/>
        <v>CP529-P Anti-D Pre-Existing Standard</v>
      </c>
      <c r="B2881" t="s">
        <v>93</v>
      </c>
      <c r="C2881" t="str">
        <f t="shared" si="352"/>
        <v>SA Commerce</v>
      </c>
      <c r="D2881" t="str">
        <f t="shared" si="353"/>
        <v>Y</v>
      </c>
      <c r="E2881" t="s">
        <v>1175</v>
      </c>
      <c r="F2881" t="str">
        <f t="shared" si="354"/>
        <v>P Anti-D Pre-Existing Standard</v>
      </c>
      <c r="G2881" t="str">
        <f t="shared" si="355"/>
        <v>Specialty</v>
      </c>
      <c r="H2881" t="s">
        <v>946</v>
      </c>
      <c r="I2881" t="str">
        <f t="shared" si="356"/>
        <v>RETURN - 1st don of the week -STD</v>
      </c>
      <c r="J2881" t="s">
        <v>1113</v>
      </c>
      <c r="K2881" s="5">
        <v>55</v>
      </c>
      <c r="L2881" t="str">
        <f>Table_DataFromNL[[#This Row],[PROFILECODE]]&amp;"-"&amp;Table_DataFromNL[[#This Row],[RULENAME]]</f>
        <v>CP529-P Anti-D Pre-Existing Standard</v>
      </c>
      <c r="M2881" t="str">
        <f t="shared" si="357"/>
        <v>CP529-P Anti-D Pre-Existing Standard</v>
      </c>
      <c r="N2881" t="str">
        <f t="shared" si="358"/>
        <v>CP529-P Anti-D Pre-Existing Standard</v>
      </c>
    </row>
    <row r="2882" spans="1:14" hidden="1" x14ac:dyDescent="0.45">
      <c r="A2882" t="str">
        <f t="shared" si="359"/>
        <v>CP529-P Anti-D Standard</v>
      </c>
      <c r="B2882" t="s">
        <v>93</v>
      </c>
      <c r="C2882" t="str">
        <f t="shared" ref="C2882:C2945" si="360">VLOOKUP(B2882,CenterLU,2,FALSE)</f>
        <v>SA Commerce</v>
      </c>
      <c r="D2882" t="str">
        <f t="shared" ref="D2882:D2945" si="361">VLOOKUP(B2882,CenterLU,3,FALSE)</f>
        <v>Y</v>
      </c>
      <c r="E2882" t="s">
        <v>1175</v>
      </c>
      <c r="F2882" t="str">
        <f t="shared" ref="F2882:F2945" si="362">IF(VLOOKUP(H2882,RULENAMELU,3,FALSE)=0,H2882,VLOOKUP(H2882,RULENAMELU,3,FALSE))</f>
        <v>P Anti-D Standard</v>
      </c>
      <c r="G2882" t="str">
        <f t="shared" ref="G2882:G2945" si="363">VLOOKUP(H2882,RULENAMELU,4,FALSE)</f>
        <v>Specialty</v>
      </c>
      <c r="H2882" t="s">
        <v>947</v>
      </c>
      <c r="I2882" t="str">
        <f t="shared" ref="I2882:I2945" si="364">VLOOKUP(H2882,RULENAMELU,5,FALSE)</f>
        <v>RETURN - 1st don of the week -STD</v>
      </c>
      <c r="J2882" t="s">
        <v>1113</v>
      </c>
      <c r="K2882" s="5">
        <v>55</v>
      </c>
      <c r="L2882" t="str">
        <f>Table_DataFromNL[[#This Row],[PROFILECODE]]&amp;"-"&amp;Table_DataFromNL[[#This Row],[RULENAME]]</f>
        <v>CP529-P Anti-D Standard</v>
      </c>
      <c r="M2882" t="str">
        <f t="shared" ref="M2882:M2945" si="365">IFERROR(VLOOKUP(A2882,PaychangesLU,1,FALSE),VLOOKUP(A2882,SpecialtyCheckLU,1,FALSE))</f>
        <v>CP529-P Anti-D Standard</v>
      </c>
      <c r="N2882" t="str">
        <f t="shared" ref="N2882:N2945" si="366">VLOOKUP(A2882,SpecialtyCheckLU,1,FALSE)</f>
        <v>CP529-P Anti-D Standard</v>
      </c>
    </row>
    <row r="2883" spans="1:14" hidden="1" x14ac:dyDescent="0.45">
      <c r="A2883" t="str">
        <f t="shared" ref="A2883:A2946" si="367">B2883&amp;"-"&amp;F2883</f>
        <v>CP529-P NORM KIG 10 Standard</v>
      </c>
      <c r="B2883" t="s">
        <v>93</v>
      </c>
      <c r="C2883" t="str">
        <f t="shared" si="360"/>
        <v>SA Commerce</v>
      </c>
      <c r="D2883" t="str">
        <f t="shared" si="361"/>
        <v>Y</v>
      </c>
      <c r="E2883" t="s">
        <v>1175</v>
      </c>
      <c r="F2883" t="str">
        <f t="shared" si="362"/>
        <v>P NORM KIG 10 Standard</v>
      </c>
      <c r="G2883" t="str">
        <f t="shared" si="363"/>
        <v>Specialty</v>
      </c>
      <c r="H2883" t="s">
        <v>950</v>
      </c>
      <c r="I2883" t="str">
        <f t="shared" si="364"/>
        <v>RETURN - 1st don of the week -STD</v>
      </c>
      <c r="J2883" t="s">
        <v>1113</v>
      </c>
      <c r="K2883" s="5">
        <v>55</v>
      </c>
      <c r="L2883" t="str">
        <f>Table_DataFromNL[[#This Row],[PROFILECODE]]&amp;"-"&amp;Table_DataFromNL[[#This Row],[RULENAME]]</f>
        <v>CP529-P NORM KIG 10 Standard</v>
      </c>
      <c r="M2883" t="str">
        <f t="shared" si="365"/>
        <v>CP529-P NORM KIG 10 Standard</v>
      </c>
      <c r="N2883" t="str">
        <f t="shared" si="366"/>
        <v>CP529-P NORM KIG 10 Standard</v>
      </c>
    </row>
    <row r="2884" spans="1:14" hidden="1" x14ac:dyDescent="0.45">
      <c r="A2884" t="str">
        <f t="shared" si="367"/>
        <v>CP529-P NORM KIG 10-1 Standard</v>
      </c>
      <c r="B2884" t="s">
        <v>93</v>
      </c>
      <c r="C2884" t="str">
        <f t="shared" si="360"/>
        <v>SA Commerce</v>
      </c>
      <c r="D2884" t="str">
        <f t="shared" si="361"/>
        <v>Y</v>
      </c>
      <c r="E2884" t="s">
        <v>1175</v>
      </c>
      <c r="F2884" t="str">
        <f t="shared" si="362"/>
        <v>P NORM KIG 10-1 Standard</v>
      </c>
      <c r="G2884" t="str">
        <f t="shared" si="363"/>
        <v>Specialty</v>
      </c>
      <c r="H2884" t="s">
        <v>951</v>
      </c>
      <c r="I2884" t="str">
        <f t="shared" si="364"/>
        <v>RETURN - 1st don of the week -STD</v>
      </c>
      <c r="J2884" t="s">
        <v>1113</v>
      </c>
      <c r="K2884" s="5">
        <v>55</v>
      </c>
      <c r="L2884" t="str">
        <f>Table_DataFromNL[[#This Row],[PROFILECODE]]&amp;"-"&amp;Table_DataFromNL[[#This Row],[RULENAME]]</f>
        <v>CP529-P NORM KIG 10-1 Standard</v>
      </c>
      <c r="M2884" t="str">
        <f t="shared" si="365"/>
        <v>CP529-P NORM KIG 10-1 Standard</v>
      </c>
      <c r="N2884" t="str">
        <f t="shared" si="366"/>
        <v>CP529-P NORM KIG 10-1 Standard</v>
      </c>
    </row>
    <row r="2885" spans="1:14" hidden="1" x14ac:dyDescent="0.45">
      <c r="A2885" t="str">
        <f t="shared" si="367"/>
        <v>CP529-P NORM KIG 10-2 Standard</v>
      </c>
      <c r="B2885" t="s">
        <v>93</v>
      </c>
      <c r="C2885" t="str">
        <f t="shared" si="360"/>
        <v>SA Commerce</v>
      </c>
      <c r="D2885" t="str">
        <f t="shared" si="361"/>
        <v>Y</v>
      </c>
      <c r="E2885" t="s">
        <v>1175</v>
      </c>
      <c r="F2885" t="str">
        <f t="shared" si="362"/>
        <v>P NORM KIG 10-2 Standard</v>
      </c>
      <c r="G2885" t="str">
        <f t="shared" si="363"/>
        <v>Specialty</v>
      </c>
      <c r="H2885" t="s">
        <v>952</v>
      </c>
      <c r="I2885" t="str">
        <f t="shared" si="364"/>
        <v>RETURN - 1st don of the week -STD</v>
      </c>
      <c r="J2885" t="s">
        <v>1113</v>
      </c>
      <c r="K2885" s="5">
        <v>55</v>
      </c>
      <c r="L2885" t="str">
        <f>Table_DataFromNL[[#This Row],[PROFILECODE]]&amp;"-"&amp;Table_DataFromNL[[#This Row],[RULENAME]]</f>
        <v>CP529-P NORM KIG 10-2 Standard</v>
      </c>
      <c r="M2885" t="str">
        <f t="shared" si="365"/>
        <v>CP529-P NORM KIG 10-2 Standard</v>
      </c>
      <c r="N2885" t="str">
        <f t="shared" si="366"/>
        <v>CP529-P NORM KIG 10-2 Standard</v>
      </c>
    </row>
    <row r="2886" spans="1:14" hidden="1" x14ac:dyDescent="0.45">
      <c r="A2886" t="str">
        <f t="shared" si="367"/>
        <v>CP529-P NORM KIG 10-3 Standard</v>
      </c>
      <c r="B2886" t="s">
        <v>93</v>
      </c>
      <c r="C2886" t="str">
        <f t="shared" si="360"/>
        <v>SA Commerce</v>
      </c>
      <c r="D2886" t="str">
        <f t="shared" si="361"/>
        <v>Y</v>
      </c>
      <c r="E2886" t="s">
        <v>1175</v>
      </c>
      <c r="F2886" t="str">
        <f t="shared" si="362"/>
        <v>P NORM KIG 10-3 Standard</v>
      </c>
      <c r="G2886" t="str">
        <f t="shared" si="363"/>
        <v>Specialty</v>
      </c>
      <c r="H2886" t="s">
        <v>953</v>
      </c>
      <c r="I2886" t="str">
        <f t="shared" si="364"/>
        <v>RETURN - 1st don of the week -STD</v>
      </c>
      <c r="J2886" t="s">
        <v>1113</v>
      </c>
      <c r="K2886" s="5">
        <v>55</v>
      </c>
      <c r="L2886" t="str">
        <f>Table_DataFromNL[[#This Row],[PROFILECODE]]&amp;"-"&amp;Table_DataFromNL[[#This Row],[RULENAME]]</f>
        <v>CP529-P NORM KIG 10-3 Standard</v>
      </c>
      <c r="M2886" t="str">
        <f t="shared" si="365"/>
        <v>CP529-P NORM KIG 10-3 Standard</v>
      </c>
      <c r="N2886" t="str">
        <f t="shared" si="366"/>
        <v>CP529-P NORM KIG 10-3 Standard</v>
      </c>
    </row>
    <row r="2887" spans="1:14" hidden="1" x14ac:dyDescent="0.45">
      <c r="A2887" t="str">
        <f t="shared" si="367"/>
        <v>CP529-P NORM KIG 10-4 Standard</v>
      </c>
      <c r="B2887" t="s">
        <v>93</v>
      </c>
      <c r="C2887" t="str">
        <f t="shared" si="360"/>
        <v>SA Commerce</v>
      </c>
      <c r="D2887" t="str">
        <f t="shared" si="361"/>
        <v>Y</v>
      </c>
      <c r="E2887" t="s">
        <v>1175</v>
      </c>
      <c r="F2887" t="str">
        <f t="shared" si="362"/>
        <v>P NORM KIG 10-4 Standard</v>
      </c>
      <c r="G2887" t="str">
        <f t="shared" si="363"/>
        <v>Specialty</v>
      </c>
      <c r="H2887" t="s">
        <v>954</v>
      </c>
      <c r="I2887" t="str">
        <f t="shared" si="364"/>
        <v>RETURN - 1st don of the week -STD</v>
      </c>
      <c r="J2887" t="s">
        <v>1113</v>
      </c>
      <c r="K2887" s="5">
        <v>55</v>
      </c>
      <c r="L2887" t="str">
        <f>Table_DataFromNL[[#This Row],[PROFILECODE]]&amp;"-"&amp;Table_DataFromNL[[#This Row],[RULENAME]]</f>
        <v>CP529-P NORM KIG 10-4 Standard</v>
      </c>
      <c r="M2887" t="str">
        <f t="shared" si="365"/>
        <v>CP529-P NORM KIG 10-4 Standard</v>
      </c>
      <c r="N2887" t="str">
        <f t="shared" si="366"/>
        <v>CP529-P NORM KIG 10-4 Standard</v>
      </c>
    </row>
    <row r="2888" spans="1:14" hidden="1" x14ac:dyDescent="0.45">
      <c r="A2888" t="str">
        <f t="shared" si="367"/>
        <v>CP529-RETURN - 1st don of the week -STD</v>
      </c>
      <c r="B2888" t="s">
        <v>93</v>
      </c>
      <c r="C2888" t="str">
        <f t="shared" si="360"/>
        <v>SA Commerce</v>
      </c>
      <c r="D2888" t="str">
        <f t="shared" si="361"/>
        <v>Y</v>
      </c>
      <c r="E2888" t="s">
        <v>1175</v>
      </c>
      <c r="F2888" t="str">
        <f t="shared" si="362"/>
        <v>RETURN - 1st don of the week -STD</v>
      </c>
      <c r="G2888" t="str">
        <f t="shared" si="363"/>
        <v>Marketing</v>
      </c>
      <c r="H2888" t="s">
        <v>1114</v>
      </c>
      <c r="I2888">
        <f t="shared" si="364"/>
        <v>0</v>
      </c>
      <c r="J2888" t="s">
        <v>1113</v>
      </c>
      <c r="K2888" s="5">
        <v>55</v>
      </c>
      <c r="L2888" t="str">
        <f>Table_DataFromNL[[#This Row],[PROFILECODE]]&amp;"-"&amp;Table_DataFromNL[[#This Row],[RULENAME]]</f>
        <v>CP529-P NSP NONEU Standard</v>
      </c>
      <c r="M2888" t="str">
        <f t="shared" si="365"/>
        <v>CP529-RETURN - 1st don of the week -STD</v>
      </c>
      <c r="N2888" t="e">
        <f t="shared" si="366"/>
        <v>#N/A</v>
      </c>
    </row>
    <row r="2889" spans="1:14" hidden="1" x14ac:dyDescent="0.45">
      <c r="A2889" t="str">
        <f t="shared" si="367"/>
        <v>CP529-RETURN - 1st don of the week -STD</v>
      </c>
      <c r="B2889" t="s">
        <v>93</v>
      </c>
      <c r="C2889" t="str">
        <f t="shared" si="360"/>
        <v>SA Commerce</v>
      </c>
      <c r="D2889" t="str">
        <f t="shared" si="361"/>
        <v>Y</v>
      </c>
      <c r="E2889" t="s">
        <v>1175</v>
      </c>
      <c r="F2889" t="str">
        <f t="shared" si="362"/>
        <v>RETURN - 1st don of the week -STD</v>
      </c>
      <c r="G2889" t="str">
        <f t="shared" si="363"/>
        <v>Marketing</v>
      </c>
      <c r="H2889" t="s">
        <v>1115</v>
      </c>
      <c r="I2889">
        <f t="shared" si="364"/>
        <v>23</v>
      </c>
      <c r="J2889" t="s">
        <v>1113</v>
      </c>
      <c r="K2889" s="5">
        <v>55</v>
      </c>
      <c r="L2889" t="str">
        <f>Table_DataFromNL[[#This Row],[PROFILECODE]]&amp;"-"&amp;Table_DataFromNL[[#This Row],[RULENAME]]</f>
        <v>CP529-P NSP NS Standard</v>
      </c>
      <c r="M2889" t="str">
        <f t="shared" si="365"/>
        <v>CP529-RETURN - 1st don of the week -STD</v>
      </c>
      <c r="N2889" t="e">
        <f t="shared" si="366"/>
        <v>#N/A</v>
      </c>
    </row>
    <row r="2890" spans="1:14" hidden="1" x14ac:dyDescent="0.45">
      <c r="A2890" t="str">
        <f t="shared" si="367"/>
        <v>CP529-P Normal Source PL Standard</v>
      </c>
      <c r="B2890" t="s">
        <v>93</v>
      </c>
      <c r="C2890" t="str">
        <f t="shared" si="360"/>
        <v>SA Commerce</v>
      </c>
      <c r="D2890" t="str">
        <f t="shared" si="361"/>
        <v>Y</v>
      </c>
      <c r="E2890" t="s">
        <v>1175</v>
      </c>
      <c r="F2890" t="str">
        <f t="shared" si="362"/>
        <v>P Normal Source PL Standard</v>
      </c>
      <c r="G2890" t="str">
        <f t="shared" si="363"/>
        <v>Marketing</v>
      </c>
      <c r="H2890" t="s">
        <v>1033</v>
      </c>
      <c r="I2890">
        <f t="shared" si="364"/>
        <v>0</v>
      </c>
      <c r="J2890" t="s">
        <v>1113</v>
      </c>
      <c r="K2890" s="5">
        <v>60</v>
      </c>
      <c r="L2890" t="str">
        <f>Table_DataFromNL[[#This Row],[PROFILECODE]]&amp;"-"&amp;Table_DataFromNL[[#This Row],[RULENAME]]</f>
        <v>CP529-P Normal Source PL Standard</v>
      </c>
      <c r="M2890" t="e">
        <f t="shared" si="365"/>
        <v>#N/A</v>
      </c>
      <c r="N2890" t="e">
        <f t="shared" si="366"/>
        <v>#N/A</v>
      </c>
    </row>
    <row r="2891" spans="1:14" hidden="1" x14ac:dyDescent="0.45">
      <c r="A2891" t="str">
        <f t="shared" si="367"/>
        <v>CP529-P RSV Pre-Existing Standard</v>
      </c>
      <c r="B2891" t="s">
        <v>93</v>
      </c>
      <c r="C2891" t="str">
        <f t="shared" si="360"/>
        <v>SA Commerce</v>
      </c>
      <c r="D2891" t="str">
        <f t="shared" si="361"/>
        <v>Y</v>
      </c>
      <c r="E2891" t="s">
        <v>1175</v>
      </c>
      <c r="F2891" t="str">
        <f t="shared" si="362"/>
        <v>P RSV Pre-Existing Standard</v>
      </c>
      <c r="G2891" t="str">
        <f t="shared" si="363"/>
        <v>Specialty</v>
      </c>
      <c r="H2891" t="s">
        <v>955</v>
      </c>
      <c r="I2891" t="str">
        <f t="shared" si="364"/>
        <v>RETURN - 1st don of the week -STD</v>
      </c>
      <c r="J2891" t="s">
        <v>1113</v>
      </c>
      <c r="K2891" s="5">
        <v>55</v>
      </c>
      <c r="L2891" t="str">
        <f>Table_DataFromNL[[#This Row],[PROFILECODE]]&amp;"-"&amp;Table_DataFromNL[[#This Row],[RULENAME]]</f>
        <v>CP529-P RSV Pre-Existing Standard</v>
      </c>
      <c r="M2891" t="str">
        <f t="shared" si="365"/>
        <v>CP529-P RSV Pre-Existing Standard</v>
      </c>
      <c r="N2891" t="str">
        <f t="shared" si="366"/>
        <v>CP529-P RSV Pre-Existing Standard</v>
      </c>
    </row>
    <row r="2892" spans="1:14" hidden="1" x14ac:dyDescent="0.45">
      <c r="A2892" t="str">
        <f t="shared" si="367"/>
        <v>CP530-1st Responder-Medical</v>
      </c>
      <c r="B2892" t="s">
        <v>306</v>
      </c>
      <c r="C2892" t="str">
        <f t="shared" si="360"/>
        <v>Duncanville</v>
      </c>
      <c r="D2892" t="str">
        <f t="shared" si="361"/>
        <v>Y</v>
      </c>
      <c r="E2892" t="s">
        <v>1176</v>
      </c>
      <c r="F2892" t="str">
        <f t="shared" si="362"/>
        <v>1st Responder-Medical</v>
      </c>
      <c r="G2892">
        <f t="shared" si="363"/>
        <v>0</v>
      </c>
      <c r="H2892" t="s">
        <v>1053</v>
      </c>
      <c r="I2892">
        <f t="shared" si="364"/>
        <v>0</v>
      </c>
      <c r="J2892" t="s">
        <v>1054</v>
      </c>
      <c r="K2892" s="5">
        <v>5</v>
      </c>
      <c r="L2892" t="str">
        <f>Table_DataFromNL[[#This Row],[PROFILECODE]]&amp;"-"&amp;Table_DataFromNL[[#This Row],[RULENAME]]</f>
        <v>CP530-1st Responder-Medical</v>
      </c>
      <c r="M2892" t="e">
        <f t="shared" si="365"/>
        <v>#N/A</v>
      </c>
      <c r="N2892" t="e">
        <f t="shared" si="366"/>
        <v>#N/A</v>
      </c>
    </row>
    <row r="2893" spans="1:14" hidden="1" x14ac:dyDescent="0.45">
      <c r="A2893" t="str">
        <f t="shared" si="367"/>
        <v>CP530-2X Week P NORM KIG10-1</v>
      </c>
      <c r="B2893" t="s">
        <v>306</v>
      </c>
      <c r="C2893" t="str">
        <f t="shared" si="360"/>
        <v>Duncanville</v>
      </c>
      <c r="D2893" t="str">
        <f t="shared" si="361"/>
        <v>Y</v>
      </c>
      <c r="E2893" t="s">
        <v>1176</v>
      </c>
      <c r="F2893" t="str">
        <f t="shared" si="362"/>
        <v>2X Week P NORM KIG10-1</v>
      </c>
      <c r="G2893" t="str">
        <f t="shared" si="363"/>
        <v>Specialty</v>
      </c>
      <c r="H2893" t="s">
        <v>1005</v>
      </c>
      <c r="I2893" t="str">
        <f t="shared" si="364"/>
        <v>RETURN - 2nd don of the week -BONUS</v>
      </c>
      <c r="J2893" t="s">
        <v>1054</v>
      </c>
      <c r="K2893" s="5">
        <v>10</v>
      </c>
      <c r="L2893" t="str">
        <f>Table_DataFromNL[[#This Row],[PROFILECODE]]&amp;"-"&amp;Table_DataFromNL[[#This Row],[RULENAME]]</f>
        <v>CP530-2X Week P NORM KIG10-1</v>
      </c>
      <c r="M2893" t="str">
        <f t="shared" si="365"/>
        <v>CP530-2X Week P NORM KIG10-1</v>
      </c>
      <c r="N2893" t="str">
        <f t="shared" si="366"/>
        <v>CP530-2X Week P NORM KIG10-1</v>
      </c>
    </row>
    <row r="2894" spans="1:14" hidden="1" x14ac:dyDescent="0.45">
      <c r="A2894" t="str">
        <f t="shared" si="367"/>
        <v>CP530-2X Week P NORM KIG10_0</v>
      </c>
      <c r="B2894" t="s">
        <v>306</v>
      </c>
      <c r="C2894" t="str">
        <f t="shared" si="360"/>
        <v>Duncanville</v>
      </c>
      <c r="D2894" t="str">
        <f t="shared" si="361"/>
        <v>Y</v>
      </c>
      <c r="E2894" t="s">
        <v>1176</v>
      </c>
      <c r="F2894" t="str">
        <f t="shared" si="362"/>
        <v>2X Week P NORM KIG10_0</v>
      </c>
      <c r="G2894" t="str">
        <f t="shared" si="363"/>
        <v>Specialty</v>
      </c>
      <c r="H2894" t="s">
        <v>1001</v>
      </c>
      <c r="I2894" t="str">
        <f t="shared" si="364"/>
        <v>RETURN - 2nd don of the week -BONUS</v>
      </c>
      <c r="J2894" t="s">
        <v>1054</v>
      </c>
      <c r="K2894" s="5">
        <v>20</v>
      </c>
      <c r="L2894" t="str">
        <f>Table_DataFromNL[[#This Row],[PROFILECODE]]&amp;"-"&amp;Table_DataFromNL[[#This Row],[RULENAME]]</f>
        <v>CP530-2X Week P NORM KIG10_0</v>
      </c>
      <c r="M2894" t="str">
        <f t="shared" si="365"/>
        <v>CP530-2X Week P NORM KIG10_0</v>
      </c>
      <c r="N2894" t="str">
        <f t="shared" si="366"/>
        <v>CP530-2X Week P NORM KIG10_0</v>
      </c>
    </row>
    <row r="2895" spans="1:14" hidden="1" x14ac:dyDescent="0.45">
      <c r="A2895" t="str">
        <f t="shared" si="367"/>
        <v>CP530-2X Week P NORM KIG10_2</v>
      </c>
      <c r="B2895" t="s">
        <v>306</v>
      </c>
      <c r="C2895" t="str">
        <f t="shared" si="360"/>
        <v>Duncanville</v>
      </c>
      <c r="D2895" t="str">
        <f t="shared" si="361"/>
        <v>Y</v>
      </c>
      <c r="E2895" t="s">
        <v>1176</v>
      </c>
      <c r="F2895" t="str">
        <f t="shared" si="362"/>
        <v>2X Week P NORM KIG10_2</v>
      </c>
      <c r="G2895" t="str">
        <f t="shared" si="363"/>
        <v>Specialty</v>
      </c>
      <c r="H2895" t="s">
        <v>1002</v>
      </c>
      <c r="I2895" t="str">
        <f t="shared" si="364"/>
        <v>RETURN - 2nd don of the week -BONUS</v>
      </c>
      <c r="J2895" t="s">
        <v>1054</v>
      </c>
      <c r="K2895" s="5">
        <v>10</v>
      </c>
      <c r="L2895" t="str">
        <f>Table_DataFromNL[[#This Row],[PROFILECODE]]&amp;"-"&amp;Table_DataFromNL[[#This Row],[RULENAME]]</f>
        <v>CP530-2X Week P NORM KIG10_2</v>
      </c>
      <c r="M2895" t="str">
        <f t="shared" si="365"/>
        <v>CP530-2X Week P NORM KIG10_2</v>
      </c>
      <c r="N2895" t="str">
        <f t="shared" si="366"/>
        <v>CP530-2X Week P NORM KIG10_2</v>
      </c>
    </row>
    <row r="2896" spans="1:14" hidden="1" x14ac:dyDescent="0.45">
      <c r="A2896" t="str">
        <f t="shared" si="367"/>
        <v>CP530-2X Week P NORM KIG10_3</v>
      </c>
      <c r="B2896" t="s">
        <v>306</v>
      </c>
      <c r="C2896" t="str">
        <f t="shared" si="360"/>
        <v>Duncanville</v>
      </c>
      <c r="D2896" t="str">
        <f t="shared" si="361"/>
        <v>Y</v>
      </c>
      <c r="E2896" t="s">
        <v>1176</v>
      </c>
      <c r="F2896" t="str">
        <f t="shared" si="362"/>
        <v>2X Week P NORM KIG10_3</v>
      </c>
      <c r="G2896" t="str">
        <f t="shared" si="363"/>
        <v>Specialty</v>
      </c>
      <c r="H2896" t="s">
        <v>1003</v>
      </c>
      <c r="I2896" t="str">
        <f t="shared" si="364"/>
        <v>RETURN - 2nd don of the week -BONUS</v>
      </c>
      <c r="J2896" t="s">
        <v>1054</v>
      </c>
      <c r="K2896" s="5">
        <v>10</v>
      </c>
      <c r="L2896" t="str">
        <f>Table_DataFromNL[[#This Row],[PROFILECODE]]&amp;"-"&amp;Table_DataFromNL[[#This Row],[RULENAME]]</f>
        <v>CP530-2X Week P NORM KIG10_3</v>
      </c>
      <c r="M2896" t="str">
        <f t="shared" si="365"/>
        <v>CP530-2X Week P NORM KIG10_3</v>
      </c>
      <c r="N2896" t="str">
        <f t="shared" si="366"/>
        <v>CP530-2X Week P NORM KIG10_3</v>
      </c>
    </row>
    <row r="2897" spans="1:14" hidden="1" x14ac:dyDescent="0.45">
      <c r="A2897" t="str">
        <f t="shared" si="367"/>
        <v>CP530-2X Week P NORM KIG10_4</v>
      </c>
      <c r="B2897" t="s">
        <v>306</v>
      </c>
      <c r="C2897" t="str">
        <f t="shared" si="360"/>
        <v>Duncanville</v>
      </c>
      <c r="D2897" t="str">
        <f t="shared" si="361"/>
        <v>Y</v>
      </c>
      <c r="E2897" t="s">
        <v>1176</v>
      </c>
      <c r="F2897" t="str">
        <f t="shared" si="362"/>
        <v>2X Week P NORM KIG10_4</v>
      </c>
      <c r="G2897" t="str">
        <f t="shared" si="363"/>
        <v>Specialty</v>
      </c>
      <c r="H2897" t="s">
        <v>1004</v>
      </c>
      <c r="I2897" t="str">
        <f t="shared" si="364"/>
        <v>RETURN - 2nd don of the week -BONUS</v>
      </c>
      <c r="J2897" t="s">
        <v>1054</v>
      </c>
      <c r="K2897" s="5">
        <v>10</v>
      </c>
      <c r="L2897" t="str">
        <f>Table_DataFromNL[[#This Row],[PROFILECODE]]&amp;"-"&amp;Table_DataFromNL[[#This Row],[RULENAME]]</f>
        <v>CP530-2X Week P NORM KIG10_4</v>
      </c>
      <c r="M2897" t="str">
        <f t="shared" si="365"/>
        <v>CP530-2X Week P NORM KIG10_4</v>
      </c>
      <c r="N2897" t="str">
        <f t="shared" si="366"/>
        <v>CP530-2X Week P NORM KIG10_4</v>
      </c>
    </row>
    <row r="2898" spans="1:14" hidden="1" x14ac:dyDescent="0.45">
      <c r="A2898" t="str">
        <f t="shared" si="367"/>
        <v>CP530-RETURN - 2nd don of the week -BONUS</v>
      </c>
      <c r="B2898" t="s">
        <v>306</v>
      </c>
      <c r="C2898" t="str">
        <f t="shared" si="360"/>
        <v>Duncanville</v>
      </c>
      <c r="D2898" t="str">
        <f t="shared" si="361"/>
        <v>Y</v>
      </c>
      <c r="E2898" t="s">
        <v>1176</v>
      </c>
      <c r="F2898" t="str">
        <f t="shared" si="362"/>
        <v>RETURN - 2nd don of the week -BONUS</v>
      </c>
      <c r="G2898" t="str">
        <f t="shared" si="363"/>
        <v>Marketing</v>
      </c>
      <c r="H2898" t="s">
        <v>1055</v>
      </c>
      <c r="I2898">
        <f t="shared" si="364"/>
        <v>26</v>
      </c>
      <c r="J2898" t="s">
        <v>1054</v>
      </c>
      <c r="K2898" s="5">
        <v>10</v>
      </c>
      <c r="L2898" t="str">
        <f>Table_DataFromNL[[#This Row],[PROFILECODE]]&amp;"-"&amp;Table_DataFromNL[[#This Row],[RULENAME]]</f>
        <v>CP530-2X Week P NSP NS</v>
      </c>
      <c r="M2898" t="str">
        <f t="shared" si="365"/>
        <v>CP530-RETURN - 2nd don of the week -BONUS</v>
      </c>
      <c r="N2898" t="e">
        <f t="shared" si="366"/>
        <v>#N/A</v>
      </c>
    </row>
    <row r="2899" spans="1:14" hidden="1" x14ac:dyDescent="0.45">
      <c r="A2899" t="str">
        <f t="shared" si="367"/>
        <v>CP530-RETURN - 2nd don of the week -BONUS</v>
      </c>
      <c r="B2899" t="s">
        <v>306</v>
      </c>
      <c r="C2899" t="str">
        <f t="shared" si="360"/>
        <v>Duncanville</v>
      </c>
      <c r="D2899" t="str">
        <f t="shared" si="361"/>
        <v>Y</v>
      </c>
      <c r="E2899" t="s">
        <v>1176</v>
      </c>
      <c r="F2899" t="str">
        <f t="shared" si="362"/>
        <v>RETURN - 2nd don of the week -BONUS</v>
      </c>
      <c r="G2899" t="str">
        <f t="shared" si="363"/>
        <v>Marketing</v>
      </c>
      <c r="H2899" t="s">
        <v>1056</v>
      </c>
      <c r="I2899" t="str">
        <f t="shared" si="364"/>
        <v>RETURN - 2nd don of the week -BONUS</v>
      </c>
      <c r="J2899" t="s">
        <v>1054</v>
      </c>
      <c r="K2899" s="5">
        <v>10</v>
      </c>
      <c r="L2899" t="str">
        <f>Table_DataFromNL[[#This Row],[PROFILECODE]]&amp;"-"&amp;Table_DataFromNL[[#This Row],[RULENAME]]</f>
        <v>CP530-2X Week P NSP Non EU</v>
      </c>
      <c r="M2899" t="str">
        <f t="shared" si="365"/>
        <v>CP530-RETURN - 2nd don of the week -BONUS</v>
      </c>
      <c r="N2899" t="e">
        <f t="shared" si="366"/>
        <v>#N/A</v>
      </c>
    </row>
    <row r="2900" spans="1:14" hidden="1" x14ac:dyDescent="0.45">
      <c r="A2900" t="str">
        <f t="shared" si="367"/>
        <v>CP530-2X Week P Normal Source PL</v>
      </c>
      <c r="B2900" t="s">
        <v>306</v>
      </c>
      <c r="C2900" t="str">
        <f t="shared" si="360"/>
        <v>Duncanville</v>
      </c>
      <c r="D2900" t="str">
        <f t="shared" si="361"/>
        <v>Y</v>
      </c>
      <c r="E2900" t="s">
        <v>1176</v>
      </c>
      <c r="F2900" t="str">
        <f t="shared" si="362"/>
        <v>2X Week P Normal Source PL</v>
      </c>
      <c r="G2900" t="str">
        <f t="shared" si="363"/>
        <v>Specialty</v>
      </c>
      <c r="H2900" t="s">
        <v>1026</v>
      </c>
      <c r="I2900" t="str">
        <f t="shared" si="364"/>
        <v>RETURN - 2nd don of the week -BONUS</v>
      </c>
      <c r="J2900" t="s">
        <v>1054</v>
      </c>
      <c r="K2900" s="5">
        <v>10</v>
      </c>
      <c r="L2900" t="str">
        <f>Table_DataFromNL[[#This Row],[PROFILECODE]]&amp;"-"&amp;Table_DataFromNL[[#This Row],[RULENAME]]</f>
        <v>CP530-2X Week P Normal Source PL</v>
      </c>
      <c r="M2900" t="e">
        <f t="shared" si="365"/>
        <v>#N/A</v>
      </c>
      <c r="N2900" t="e">
        <f t="shared" si="366"/>
        <v>#N/A</v>
      </c>
    </row>
    <row r="2901" spans="1:14" hidden="1" x14ac:dyDescent="0.45">
      <c r="A2901" t="str">
        <f t="shared" si="367"/>
        <v>CP530-2X Week P RSV Pre-Existing</v>
      </c>
      <c r="B2901" t="s">
        <v>306</v>
      </c>
      <c r="C2901" t="str">
        <f t="shared" si="360"/>
        <v>Duncanville</v>
      </c>
      <c r="D2901" t="str">
        <f t="shared" si="361"/>
        <v>Y</v>
      </c>
      <c r="E2901" t="s">
        <v>1176</v>
      </c>
      <c r="F2901" t="str">
        <f t="shared" si="362"/>
        <v>2X Week P RSV Pre-Existing</v>
      </c>
      <c r="G2901" t="str">
        <f t="shared" si="363"/>
        <v>Specialty</v>
      </c>
      <c r="H2901" t="s">
        <v>945</v>
      </c>
      <c r="I2901" t="str">
        <f t="shared" si="364"/>
        <v>RETURN - 2nd don of the week -BONUS</v>
      </c>
      <c r="J2901" t="s">
        <v>1054</v>
      </c>
      <c r="K2901" s="5">
        <v>20</v>
      </c>
      <c r="L2901" t="str">
        <f>Table_DataFromNL[[#This Row],[PROFILECODE]]&amp;"-"&amp;Table_DataFromNL[[#This Row],[RULENAME]]</f>
        <v>CP530-2X Week P RSV Pre-Existing</v>
      </c>
      <c r="M2901" t="str">
        <f t="shared" si="365"/>
        <v>CP530-2X Week P RSV Pre-Existing</v>
      </c>
      <c r="N2901" t="str">
        <f t="shared" si="366"/>
        <v>CP530-2X Week P RSV Pre-Existing</v>
      </c>
    </row>
    <row r="2902" spans="1:14" hidden="1" x14ac:dyDescent="0.45">
      <c r="A2902" t="str">
        <f t="shared" si="367"/>
        <v>CP530-RETURN - 5th don of the month -BONUS</v>
      </c>
      <c r="B2902" t="s">
        <v>306</v>
      </c>
      <c r="C2902" t="str">
        <f t="shared" si="360"/>
        <v>Duncanville</v>
      </c>
      <c r="D2902" t="str">
        <f t="shared" si="361"/>
        <v>Y</v>
      </c>
      <c r="E2902" t="s">
        <v>1176</v>
      </c>
      <c r="F2902" t="str">
        <f t="shared" si="362"/>
        <v>RETURN - 5th don of the month -BONUS</v>
      </c>
      <c r="G2902" t="str">
        <f t="shared" si="363"/>
        <v>Marketing</v>
      </c>
      <c r="H2902" t="s">
        <v>1057</v>
      </c>
      <c r="I2902">
        <f t="shared" si="364"/>
        <v>27</v>
      </c>
      <c r="J2902" t="s">
        <v>1054</v>
      </c>
      <c r="K2902" s="5">
        <v>30</v>
      </c>
      <c r="L2902" t="str">
        <f>Table_DataFromNL[[#This Row],[PROFILECODE]]&amp;"-"&amp;Table_DataFromNL[[#This Row],[RULENAME]]</f>
        <v>CP530-5X Month</v>
      </c>
      <c r="M2902" t="str">
        <f t="shared" si="365"/>
        <v>CP530-RETURN - 5th don of the month -BONUS</v>
      </c>
      <c r="N2902" t="e">
        <f t="shared" si="366"/>
        <v>#N/A</v>
      </c>
    </row>
    <row r="2903" spans="1:14" hidden="1" x14ac:dyDescent="0.45">
      <c r="A2903" t="str">
        <f t="shared" si="367"/>
        <v>CP530-RETURN - 6th don of the month -BONUS</v>
      </c>
      <c r="B2903" t="s">
        <v>306</v>
      </c>
      <c r="C2903" t="str">
        <f t="shared" si="360"/>
        <v>Duncanville</v>
      </c>
      <c r="D2903" t="str">
        <f t="shared" si="361"/>
        <v>Y</v>
      </c>
      <c r="E2903" t="s">
        <v>1176</v>
      </c>
      <c r="F2903" t="str">
        <f t="shared" si="362"/>
        <v>RETURN - 6th don of the month -BONUS</v>
      </c>
      <c r="G2903" t="str">
        <f t="shared" si="363"/>
        <v>Marketing</v>
      </c>
      <c r="H2903" t="s">
        <v>1058</v>
      </c>
      <c r="I2903">
        <f t="shared" si="364"/>
        <v>28</v>
      </c>
      <c r="J2903" t="s">
        <v>1054</v>
      </c>
      <c r="K2903" s="5">
        <v>40</v>
      </c>
      <c r="L2903" t="str">
        <f>Table_DataFromNL[[#This Row],[PROFILECODE]]&amp;"-"&amp;Table_DataFromNL[[#This Row],[RULENAME]]</f>
        <v>CP530-6X Month</v>
      </c>
      <c r="M2903" t="str">
        <f t="shared" si="365"/>
        <v>CP530-RETURN - 6th don of the month -BONUS</v>
      </c>
      <c r="N2903" t="e">
        <f t="shared" si="366"/>
        <v>#N/A</v>
      </c>
    </row>
    <row r="2904" spans="1:14" hidden="1" x14ac:dyDescent="0.45">
      <c r="A2904" t="str">
        <f t="shared" si="367"/>
        <v>CP530-College ID Standard Bonus</v>
      </c>
      <c r="B2904" t="s">
        <v>306</v>
      </c>
      <c r="C2904" t="str">
        <f t="shared" si="360"/>
        <v>Duncanville</v>
      </c>
      <c r="D2904" t="str">
        <f t="shared" si="361"/>
        <v>Y</v>
      </c>
      <c r="E2904" t="s">
        <v>1176</v>
      </c>
      <c r="F2904" t="str">
        <f t="shared" si="362"/>
        <v>College ID Standard Bonus</v>
      </c>
      <c r="G2904">
        <f t="shared" si="363"/>
        <v>0</v>
      </c>
      <c r="H2904" t="s">
        <v>1062</v>
      </c>
      <c r="I2904">
        <f t="shared" si="364"/>
        <v>0</v>
      </c>
      <c r="J2904" t="s">
        <v>1054</v>
      </c>
      <c r="K2904" s="5">
        <v>5</v>
      </c>
      <c r="L2904" t="str">
        <f>Table_DataFromNL[[#This Row],[PROFILECODE]]&amp;"-"&amp;Table_DataFromNL[[#This Row],[RULENAME]]</f>
        <v>CP530-College ID Standard Bonus</v>
      </c>
      <c r="M2904" t="e">
        <f t="shared" si="365"/>
        <v>#N/A</v>
      </c>
      <c r="N2904" t="e">
        <f t="shared" si="366"/>
        <v>#N/A</v>
      </c>
    </row>
    <row r="2905" spans="1:14" hidden="1" x14ac:dyDescent="0.45">
      <c r="A2905" t="str">
        <f t="shared" si="367"/>
        <v>CP530-Employee Donor</v>
      </c>
      <c r="B2905" t="s">
        <v>306</v>
      </c>
      <c r="C2905" t="str">
        <f t="shared" si="360"/>
        <v>Duncanville</v>
      </c>
      <c r="D2905" t="str">
        <f t="shared" si="361"/>
        <v>Y</v>
      </c>
      <c r="E2905" t="s">
        <v>1176</v>
      </c>
      <c r="F2905" t="str">
        <f t="shared" si="362"/>
        <v>Employee Donor</v>
      </c>
      <c r="G2905">
        <f t="shared" si="363"/>
        <v>0</v>
      </c>
      <c r="H2905" t="s">
        <v>1063</v>
      </c>
      <c r="I2905">
        <f t="shared" si="364"/>
        <v>0</v>
      </c>
      <c r="J2905" t="s">
        <v>1054</v>
      </c>
      <c r="K2905" s="5">
        <v>90</v>
      </c>
      <c r="L2905" t="str">
        <f>Table_DataFromNL[[#This Row],[PROFILECODE]]&amp;"-"&amp;Table_DataFromNL[[#This Row],[RULENAME]]</f>
        <v>CP530-Employee Donor</v>
      </c>
      <c r="M2905" t="e">
        <f t="shared" si="365"/>
        <v>#N/A</v>
      </c>
      <c r="N2905" t="e">
        <f t="shared" si="366"/>
        <v>#N/A</v>
      </c>
    </row>
    <row r="2906" spans="1:14" hidden="1" x14ac:dyDescent="0.45">
      <c r="A2906" t="str">
        <f t="shared" si="367"/>
        <v>CP530-Military ID</v>
      </c>
      <c r="B2906" t="s">
        <v>306</v>
      </c>
      <c r="C2906" t="str">
        <f t="shared" si="360"/>
        <v>Duncanville</v>
      </c>
      <c r="D2906" t="str">
        <f t="shared" si="361"/>
        <v>Y</v>
      </c>
      <c r="E2906" t="s">
        <v>1176</v>
      </c>
      <c r="F2906" t="str">
        <f t="shared" si="362"/>
        <v>Military ID</v>
      </c>
      <c r="G2906">
        <f t="shared" si="363"/>
        <v>0</v>
      </c>
      <c r="H2906" t="s">
        <v>1064</v>
      </c>
      <c r="I2906">
        <f t="shared" si="364"/>
        <v>0</v>
      </c>
      <c r="J2906" t="s">
        <v>1054</v>
      </c>
      <c r="K2906" s="5">
        <v>5</v>
      </c>
      <c r="L2906" t="str">
        <f>Table_DataFromNL[[#This Row],[PROFILECODE]]&amp;"-"&amp;Table_DataFromNL[[#This Row],[RULENAME]]</f>
        <v>CP530-Military ID</v>
      </c>
      <c r="M2906" t="e">
        <f t="shared" si="365"/>
        <v>#N/A</v>
      </c>
      <c r="N2906" t="e">
        <f t="shared" si="366"/>
        <v>#N/A</v>
      </c>
    </row>
    <row r="2907" spans="1:14" hidden="1" x14ac:dyDescent="0.45">
      <c r="A2907" t="str">
        <f t="shared" si="367"/>
        <v>CP530-NEW DONOR -1st</v>
      </c>
      <c r="B2907" t="s">
        <v>306</v>
      </c>
      <c r="C2907" t="str">
        <f t="shared" si="360"/>
        <v>Duncanville</v>
      </c>
      <c r="D2907" t="str">
        <f t="shared" si="361"/>
        <v>Y</v>
      </c>
      <c r="E2907" t="s">
        <v>1176</v>
      </c>
      <c r="F2907" t="str">
        <f t="shared" si="362"/>
        <v>NEW DONOR -1st</v>
      </c>
      <c r="G2907" t="str">
        <f t="shared" si="363"/>
        <v>Marketing</v>
      </c>
      <c r="H2907" t="s">
        <v>1065</v>
      </c>
      <c r="I2907">
        <f t="shared" si="364"/>
        <v>1</v>
      </c>
      <c r="J2907" t="s">
        <v>1054</v>
      </c>
      <c r="K2907" s="5">
        <v>100</v>
      </c>
      <c r="L2907" t="str">
        <f>Table_DataFromNL[[#This Row],[PROFILECODE]]&amp;"-"&amp;Table_DataFromNL[[#This Row],[RULENAME]]</f>
        <v>CP530-New Donor 1st Visit-Bonus</v>
      </c>
      <c r="M2907" t="str">
        <f t="shared" si="365"/>
        <v>CP530-NEW DONOR -1st</v>
      </c>
      <c r="N2907" t="e">
        <f t="shared" si="366"/>
        <v>#N/A</v>
      </c>
    </row>
    <row r="2908" spans="1:14" hidden="1" x14ac:dyDescent="0.45">
      <c r="A2908" t="str">
        <f t="shared" si="367"/>
        <v>CP530-NEW DONOR -2nd</v>
      </c>
      <c r="B2908" t="s">
        <v>306</v>
      </c>
      <c r="C2908" t="str">
        <f t="shared" si="360"/>
        <v>Duncanville</v>
      </c>
      <c r="D2908" t="str">
        <f t="shared" si="361"/>
        <v>Y</v>
      </c>
      <c r="E2908" t="s">
        <v>1176</v>
      </c>
      <c r="F2908" t="str">
        <f t="shared" si="362"/>
        <v>NEW DONOR -2nd</v>
      </c>
      <c r="G2908" t="str">
        <f t="shared" si="363"/>
        <v>Marketing</v>
      </c>
      <c r="H2908" t="s">
        <v>1066</v>
      </c>
      <c r="I2908">
        <f t="shared" si="364"/>
        <v>2</v>
      </c>
      <c r="J2908" t="s">
        <v>1054</v>
      </c>
      <c r="K2908" s="5">
        <v>100</v>
      </c>
      <c r="L2908" t="str">
        <f>Table_DataFromNL[[#This Row],[PROFILECODE]]&amp;"-"&amp;Table_DataFromNL[[#This Row],[RULENAME]]</f>
        <v>CP530-New Donor 2nd Visit-Bonus</v>
      </c>
      <c r="M2908" t="str">
        <f t="shared" si="365"/>
        <v>CP530-NEW DONOR -2nd</v>
      </c>
      <c r="N2908" t="e">
        <f t="shared" si="366"/>
        <v>#N/A</v>
      </c>
    </row>
    <row r="2909" spans="1:14" hidden="1" x14ac:dyDescent="0.45">
      <c r="A2909" t="str">
        <f t="shared" si="367"/>
        <v>CP530-NEW DONOR -3rd</v>
      </c>
      <c r="B2909" t="s">
        <v>306</v>
      </c>
      <c r="C2909" t="str">
        <f t="shared" si="360"/>
        <v>Duncanville</v>
      </c>
      <c r="D2909" t="str">
        <f t="shared" si="361"/>
        <v>Y</v>
      </c>
      <c r="E2909" t="s">
        <v>1176</v>
      </c>
      <c r="F2909" t="str">
        <f t="shared" si="362"/>
        <v>NEW DONOR -3rd</v>
      </c>
      <c r="G2909" t="str">
        <f t="shared" si="363"/>
        <v>Marketing</v>
      </c>
      <c r="H2909" t="s">
        <v>1067</v>
      </c>
      <c r="I2909">
        <f t="shared" si="364"/>
        <v>3</v>
      </c>
      <c r="J2909" t="s">
        <v>1054</v>
      </c>
      <c r="K2909" s="5">
        <v>100</v>
      </c>
      <c r="L2909" t="str">
        <f>Table_DataFromNL[[#This Row],[PROFILECODE]]&amp;"-"&amp;Table_DataFromNL[[#This Row],[RULENAME]]</f>
        <v>CP530-New Donor 3rd Visit-Bonus</v>
      </c>
      <c r="M2909" t="str">
        <f t="shared" si="365"/>
        <v>CP530-NEW DONOR -3rd</v>
      </c>
      <c r="N2909" t="e">
        <f t="shared" si="366"/>
        <v>#N/A</v>
      </c>
    </row>
    <row r="2910" spans="1:14" hidden="1" x14ac:dyDescent="0.45">
      <c r="A2910" t="str">
        <f t="shared" si="367"/>
        <v>CP530-NEW DONOR -4th</v>
      </c>
      <c r="B2910" t="s">
        <v>306</v>
      </c>
      <c r="C2910" t="str">
        <f t="shared" si="360"/>
        <v>Duncanville</v>
      </c>
      <c r="D2910" t="str">
        <f t="shared" si="361"/>
        <v>Y</v>
      </c>
      <c r="E2910" t="s">
        <v>1176</v>
      </c>
      <c r="F2910" t="str">
        <f t="shared" si="362"/>
        <v>NEW DONOR -4th</v>
      </c>
      <c r="G2910" t="str">
        <f t="shared" si="363"/>
        <v>Marketing</v>
      </c>
      <c r="H2910" t="s">
        <v>1068</v>
      </c>
      <c r="I2910">
        <f t="shared" si="364"/>
        <v>4</v>
      </c>
      <c r="J2910" t="s">
        <v>1054</v>
      </c>
      <c r="K2910" s="5">
        <v>100</v>
      </c>
      <c r="L2910" t="str">
        <f>Table_DataFromNL[[#This Row],[PROFILECODE]]&amp;"-"&amp;Table_DataFromNL[[#This Row],[RULENAME]]</f>
        <v>CP530-New Donor 4th Visit-Bonus</v>
      </c>
      <c r="M2910" t="str">
        <f t="shared" si="365"/>
        <v>CP530-NEW DONOR -4th</v>
      </c>
      <c r="N2910" t="e">
        <f t="shared" si="366"/>
        <v>#N/A</v>
      </c>
    </row>
    <row r="2911" spans="1:14" hidden="1" x14ac:dyDescent="0.45">
      <c r="A2911" t="str">
        <f t="shared" si="367"/>
        <v>CP530-NEW DONOR -5th</v>
      </c>
      <c r="B2911" t="s">
        <v>306</v>
      </c>
      <c r="C2911" t="str">
        <f t="shared" si="360"/>
        <v>Duncanville</v>
      </c>
      <c r="D2911" t="str">
        <f t="shared" si="361"/>
        <v>Y</v>
      </c>
      <c r="E2911" t="s">
        <v>1176</v>
      </c>
      <c r="F2911" t="str">
        <f t="shared" si="362"/>
        <v>NEW DONOR -5th</v>
      </c>
      <c r="G2911" t="str">
        <f t="shared" si="363"/>
        <v>Marketing</v>
      </c>
      <c r="H2911" t="s">
        <v>1069</v>
      </c>
      <c r="I2911">
        <f t="shared" si="364"/>
        <v>5</v>
      </c>
      <c r="J2911" t="s">
        <v>1054</v>
      </c>
      <c r="K2911" s="5">
        <v>55</v>
      </c>
      <c r="L2911" t="str">
        <f>Table_DataFromNL[[#This Row],[PROFILECODE]]&amp;"-"&amp;Table_DataFromNL[[#This Row],[RULENAME]]</f>
        <v>CP530-New Donor 5th Visit-Bonus</v>
      </c>
      <c r="M2911" t="str">
        <f t="shared" si="365"/>
        <v>CP530-NEW DONOR -5th</v>
      </c>
      <c r="N2911" t="e">
        <f t="shared" si="366"/>
        <v>#N/A</v>
      </c>
    </row>
    <row r="2912" spans="1:14" hidden="1" x14ac:dyDescent="0.45">
      <c r="A2912" t="str">
        <f t="shared" si="367"/>
        <v>CP530-NEW DONOR -6th</v>
      </c>
      <c r="B2912" t="s">
        <v>306</v>
      </c>
      <c r="C2912" t="str">
        <f t="shared" si="360"/>
        <v>Duncanville</v>
      </c>
      <c r="D2912" t="str">
        <f t="shared" si="361"/>
        <v>Y</v>
      </c>
      <c r="E2912" t="s">
        <v>1176</v>
      </c>
      <c r="F2912" t="str">
        <f t="shared" si="362"/>
        <v>NEW DONOR -6th</v>
      </c>
      <c r="G2912" t="str">
        <f t="shared" si="363"/>
        <v>Marketing</v>
      </c>
      <c r="H2912" t="s">
        <v>1070</v>
      </c>
      <c r="I2912">
        <f t="shared" si="364"/>
        <v>6</v>
      </c>
      <c r="J2912" t="s">
        <v>1054</v>
      </c>
      <c r="K2912" s="5">
        <v>55</v>
      </c>
      <c r="L2912" t="str">
        <f>Table_DataFromNL[[#This Row],[PROFILECODE]]&amp;"-"&amp;Table_DataFromNL[[#This Row],[RULENAME]]</f>
        <v>CP530-New Donor 6th Visit-Bonus</v>
      </c>
      <c r="M2912" t="str">
        <f t="shared" si="365"/>
        <v>CP530-NEW DONOR -6th</v>
      </c>
      <c r="N2912" t="e">
        <f t="shared" si="366"/>
        <v>#N/A</v>
      </c>
    </row>
    <row r="2913" spans="1:14" hidden="1" x14ac:dyDescent="0.45">
      <c r="A2913" t="str">
        <f t="shared" si="367"/>
        <v>CP530-NEW DONOR -7th</v>
      </c>
      <c r="B2913" t="s">
        <v>306</v>
      </c>
      <c r="C2913" t="str">
        <f t="shared" si="360"/>
        <v>Duncanville</v>
      </c>
      <c r="D2913" t="str">
        <f t="shared" si="361"/>
        <v>Y</v>
      </c>
      <c r="E2913" t="s">
        <v>1176</v>
      </c>
      <c r="F2913" t="str">
        <f t="shared" si="362"/>
        <v>NEW DONOR -7th</v>
      </c>
      <c r="G2913" t="str">
        <f t="shared" si="363"/>
        <v>Marketing</v>
      </c>
      <c r="H2913" t="s">
        <v>1071</v>
      </c>
      <c r="I2913">
        <f t="shared" si="364"/>
        <v>7</v>
      </c>
      <c r="J2913" t="s">
        <v>1054</v>
      </c>
      <c r="K2913" s="5">
        <v>55</v>
      </c>
      <c r="L2913" t="str">
        <f>Table_DataFromNL[[#This Row],[PROFILECODE]]&amp;"-"&amp;Table_DataFromNL[[#This Row],[RULENAME]]</f>
        <v>CP530-New Donor 7th Visit-Bonus</v>
      </c>
      <c r="M2913" t="str">
        <f t="shared" si="365"/>
        <v>CP530-NEW DONOR -7th</v>
      </c>
      <c r="N2913" t="e">
        <f t="shared" si="366"/>
        <v>#N/A</v>
      </c>
    </row>
    <row r="2914" spans="1:14" hidden="1" x14ac:dyDescent="0.45">
      <c r="A2914" t="str">
        <f t="shared" si="367"/>
        <v>CP530-NEW DONOR -8th</v>
      </c>
      <c r="B2914" t="s">
        <v>306</v>
      </c>
      <c r="C2914" t="str">
        <f t="shared" si="360"/>
        <v>Duncanville</v>
      </c>
      <c r="D2914" t="str">
        <f t="shared" si="361"/>
        <v>Y</v>
      </c>
      <c r="E2914" t="s">
        <v>1176</v>
      </c>
      <c r="F2914" t="str">
        <f t="shared" si="362"/>
        <v>NEW DONOR -8th</v>
      </c>
      <c r="G2914" t="str">
        <f t="shared" si="363"/>
        <v>Marketing</v>
      </c>
      <c r="H2914" t="s">
        <v>1072</v>
      </c>
      <c r="I2914">
        <f t="shared" si="364"/>
        <v>8</v>
      </c>
      <c r="J2914" t="s">
        <v>1054</v>
      </c>
      <c r="K2914" s="5">
        <v>55</v>
      </c>
      <c r="L2914" t="str">
        <f>Table_DataFromNL[[#This Row],[PROFILECODE]]&amp;"-"&amp;Table_DataFromNL[[#This Row],[RULENAME]]</f>
        <v>CP530-New Donor 8th Visit-Bonus</v>
      </c>
      <c r="M2914" t="str">
        <f t="shared" si="365"/>
        <v>CP530-NEW DONOR -8th</v>
      </c>
      <c r="N2914" t="e">
        <f t="shared" si="366"/>
        <v>#N/A</v>
      </c>
    </row>
    <row r="2915" spans="1:14" hidden="1" x14ac:dyDescent="0.45">
      <c r="A2915" t="str">
        <f t="shared" si="367"/>
        <v>CP530-1B_KEDLeague_Promo_5USD</v>
      </c>
      <c r="B2915" t="s">
        <v>306</v>
      </c>
      <c r="C2915" t="str">
        <f t="shared" si="360"/>
        <v>Duncanville</v>
      </c>
      <c r="D2915" t="str">
        <f t="shared" si="361"/>
        <v>Y</v>
      </c>
      <c r="E2915" t="s">
        <v>1176</v>
      </c>
      <c r="F2915" t="str">
        <f t="shared" si="362"/>
        <v>1B_KEDLeague_Promo_5USD</v>
      </c>
      <c r="G2915">
        <f t="shared" si="363"/>
        <v>0</v>
      </c>
      <c r="H2915" t="s">
        <v>1073</v>
      </c>
      <c r="I2915">
        <f t="shared" si="364"/>
        <v>0</v>
      </c>
      <c r="J2915" t="s">
        <v>1074</v>
      </c>
      <c r="K2915" s="5">
        <v>5</v>
      </c>
      <c r="L2915" t="str">
        <f>Table_DataFromNL[[#This Row],[PROFILECODE]]&amp;"-"&amp;Table_DataFromNL[[#This Row],[RULENAME]]</f>
        <v>CP530-1B_KEDLeague_Promo_5USD</v>
      </c>
      <c r="M2915" t="e">
        <f t="shared" si="365"/>
        <v>#N/A</v>
      </c>
      <c r="N2915" t="e">
        <f t="shared" si="366"/>
        <v>#N/A</v>
      </c>
    </row>
    <row r="2916" spans="1:14" hidden="1" x14ac:dyDescent="0.45">
      <c r="A2916" t="str">
        <f t="shared" si="367"/>
        <v>CP530-CALL_10</v>
      </c>
      <c r="B2916" t="s">
        <v>306</v>
      </c>
      <c r="C2916" t="str">
        <f t="shared" si="360"/>
        <v>Duncanville</v>
      </c>
      <c r="D2916" t="str">
        <f t="shared" si="361"/>
        <v>Y</v>
      </c>
      <c r="E2916" t="s">
        <v>1176</v>
      </c>
      <c r="F2916" t="str">
        <f t="shared" si="362"/>
        <v>CALL_10</v>
      </c>
      <c r="G2916">
        <f t="shared" si="363"/>
        <v>0</v>
      </c>
      <c r="H2916" t="s">
        <v>1075</v>
      </c>
      <c r="I2916">
        <f t="shared" si="364"/>
        <v>0</v>
      </c>
      <c r="J2916" t="s">
        <v>1074</v>
      </c>
      <c r="K2916" s="5">
        <v>10</v>
      </c>
      <c r="L2916" t="str">
        <f>Table_DataFromNL[[#This Row],[PROFILECODE]]&amp;"-"&amp;Table_DataFromNL[[#This Row],[RULENAME]]</f>
        <v>CP530-CALL_10</v>
      </c>
      <c r="M2916" t="e">
        <f t="shared" si="365"/>
        <v>#N/A</v>
      </c>
      <c r="N2916" t="e">
        <f t="shared" si="366"/>
        <v>#N/A</v>
      </c>
    </row>
    <row r="2917" spans="1:14" hidden="1" x14ac:dyDescent="0.45">
      <c r="A2917" t="str">
        <f t="shared" si="367"/>
        <v>CP530-CALL_15</v>
      </c>
      <c r="B2917" t="s">
        <v>306</v>
      </c>
      <c r="C2917" t="str">
        <f t="shared" si="360"/>
        <v>Duncanville</v>
      </c>
      <c r="D2917" t="str">
        <f t="shared" si="361"/>
        <v>Y</v>
      </c>
      <c r="E2917" t="s">
        <v>1176</v>
      </c>
      <c r="F2917" t="str">
        <f t="shared" si="362"/>
        <v>CALL_15</v>
      </c>
      <c r="G2917">
        <f t="shared" si="363"/>
        <v>0</v>
      </c>
      <c r="H2917" t="s">
        <v>1076</v>
      </c>
      <c r="I2917">
        <f t="shared" si="364"/>
        <v>0</v>
      </c>
      <c r="J2917" t="s">
        <v>1074</v>
      </c>
      <c r="K2917" s="5">
        <v>15</v>
      </c>
      <c r="L2917" t="str">
        <f>Table_DataFromNL[[#This Row],[PROFILECODE]]&amp;"-"&amp;Table_DataFromNL[[#This Row],[RULENAME]]</f>
        <v>CP530-CALL_15</v>
      </c>
      <c r="M2917" t="e">
        <f t="shared" si="365"/>
        <v>#N/A</v>
      </c>
      <c r="N2917" t="e">
        <f t="shared" si="366"/>
        <v>#N/A</v>
      </c>
    </row>
    <row r="2918" spans="1:14" hidden="1" x14ac:dyDescent="0.45">
      <c r="A2918" t="str">
        <f t="shared" si="367"/>
        <v>CP530-CALL_25</v>
      </c>
      <c r="B2918" t="s">
        <v>306</v>
      </c>
      <c r="C2918" t="str">
        <f t="shared" si="360"/>
        <v>Duncanville</v>
      </c>
      <c r="D2918" t="str">
        <f t="shared" si="361"/>
        <v>Y</v>
      </c>
      <c r="E2918" t="s">
        <v>1176</v>
      </c>
      <c r="F2918" t="str">
        <f t="shared" si="362"/>
        <v>CALL_25</v>
      </c>
      <c r="G2918">
        <f t="shared" si="363"/>
        <v>0</v>
      </c>
      <c r="H2918" t="s">
        <v>1077</v>
      </c>
      <c r="I2918">
        <f t="shared" si="364"/>
        <v>0</v>
      </c>
      <c r="J2918" t="s">
        <v>1074</v>
      </c>
      <c r="K2918" s="5">
        <v>25</v>
      </c>
      <c r="L2918" t="str">
        <f>Table_DataFromNL[[#This Row],[PROFILECODE]]&amp;"-"&amp;Table_DataFromNL[[#This Row],[RULENAME]]</f>
        <v>CP530-CALL_25</v>
      </c>
      <c r="M2918" t="e">
        <f t="shared" si="365"/>
        <v>#N/A</v>
      </c>
      <c r="N2918" t="e">
        <f t="shared" si="366"/>
        <v>#N/A</v>
      </c>
    </row>
    <row r="2919" spans="1:14" hidden="1" x14ac:dyDescent="0.45">
      <c r="A2919" t="str">
        <f t="shared" si="367"/>
        <v>CP530-CALL_5</v>
      </c>
      <c r="B2919" t="s">
        <v>306</v>
      </c>
      <c r="C2919" t="str">
        <f t="shared" si="360"/>
        <v>Duncanville</v>
      </c>
      <c r="D2919" t="str">
        <f t="shared" si="361"/>
        <v>Y</v>
      </c>
      <c r="E2919" t="s">
        <v>1176</v>
      </c>
      <c r="F2919" t="str">
        <f t="shared" si="362"/>
        <v>CALL_5</v>
      </c>
      <c r="G2919">
        <f t="shared" si="363"/>
        <v>0</v>
      </c>
      <c r="H2919" t="s">
        <v>1078</v>
      </c>
      <c r="I2919">
        <f t="shared" si="364"/>
        <v>0</v>
      </c>
      <c r="J2919" t="s">
        <v>1074</v>
      </c>
      <c r="K2919" s="5">
        <v>5</v>
      </c>
      <c r="L2919" t="str">
        <f>Table_DataFromNL[[#This Row],[PROFILECODE]]&amp;"-"&amp;Table_DataFromNL[[#This Row],[RULENAME]]</f>
        <v>CP530-CALL_5</v>
      </c>
      <c r="M2919" t="e">
        <f t="shared" si="365"/>
        <v>#N/A</v>
      </c>
      <c r="N2919" t="e">
        <f t="shared" si="366"/>
        <v>#N/A</v>
      </c>
    </row>
    <row r="2920" spans="1:14" hidden="1" x14ac:dyDescent="0.45">
      <c r="A2920" t="str">
        <f t="shared" si="367"/>
        <v>CP530-Community</v>
      </c>
      <c r="B2920" t="s">
        <v>306</v>
      </c>
      <c r="C2920" t="str">
        <f t="shared" si="360"/>
        <v>Duncanville</v>
      </c>
      <c r="D2920" t="str">
        <f t="shared" si="361"/>
        <v>Y</v>
      </c>
      <c r="E2920" t="s">
        <v>1176</v>
      </c>
      <c r="F2920" t="str">
        <f t="shared" si="362"/>
        <v>Community</v>
      </c>
      <c r="G2920">
        <f t="shared" si="363"/>
        <v>0</v>
      </c>
      <c r="H2920" t="s">
        <v>1080</v>
      </c>
      <c r="I2920">
        <f t="shared" si="364"/>
        <v>0</v>
      </c>
      <c r="J2920" t="s">
        <v>1074</v>
      </c>
      <c r="K2920" s="5">
        <v>5</v>
      </c>
      <c r="L2920" t="str">
        <f>Table_DataFromNL[[#This Row],[PROFILECODE]]&amp;"-"&amp;Table_DataFromNL[[#This Row],[RULENAME]]</f>
        <v>CP530-Community</v>
      </c>
      <c r="M2920" t="e">
        <f t="shared" si="365"/>
        <v>#N/A</v>
      </c>
      <c r="N2920" t="e">
        <f t="shared" si="366"/>
        <v>#N/A</v>
      </c>
    </row>
    <row r="2921" spans="1:14" hidden="1" x14ac:dyDescent="0.45">
      <c r="A2921" t="str">
        <f t="shared" si="367"/>
        <v>CP530-EMPLOYEE_BONUS_8MONTH_80USD</v>
      </c>
      <c r="B2921" t="s">
        <v>306</v>
      </c>
      <c r="C2921" t="str">
        <f t="shared" si="360"/>
        <v>Duncanville</v>
      </c>
      <c r="D2921" t="str">
        <f t="shared" si="361"/>
        <v>Y</v>
      </c>
      <c r="E2921" t="s">
        <v>1176</v>
      </c>
      <c r="F2921" t="str">
        <f t="shared" si="362"/>
        <v>EMPLOYEE_BONUS_8MONTH_80USD</v>
      </c>
      <c r="G2921">
        <f t="shared" si="363"/>
        <v>0</v>
      </c>
      <c r="H2921" t="s">
        <v>1084</v>
      </c>
      <c r="I2921">
        <f t="shared" si="364"/>
        <v>0</v>
      </c>
      <c r="J2921" t="s">
        <v>1074</v>
      </c>
      <c r="K2921" s="5">
        <v>80</v>
      </c>
      <c r="L2921" t="str">
        <f>Table_DataFromNL[[#This Row],[PROFILECODE]]&amp;"-"&amp;Table_DataFromNL[[#This Row],[RULENAME]]</f>
        <v>CP530-EMPLOYEE_BONUS_8MONTH_80USD</v>
      </c>
      <c r="M2921" t="e">
        <f t="shared" si="365"/>
        <v>#N/A</v>
      </c>
      <c r="N2921" t="e">
        <f t="shared" si="366"/>
        <v>#N/A</v>
      </c>
    </row>
    <row r="2922" spans="1:14" hidden="1" x14ac:dyDescent="0.45">
      <c r="A2922" t="str">
        <f t="shared" si="367"/>
        <v>CP530-HANGER_RECRUIT_5USD_once</v>
      </c>
      <c r="B2922" t="s">
        <v>306</v>
      </c>
      <c r="C2922" t="str">
        <f t="shared" si="360"/>
        <v>Duncanville</v>
      </c>
      <c r="D2922" t="str">
        <f t="shared" si="361"/>
        <v>Y</v>
      </c>
      <c r="E2922" t="s">
        <v>1176</v>
      </c>
      <c r="F2922" t="str">
        <f t="shared" si="362"/>
        <v>HANGER_RECRUIT_5USD_once</v>
      </c>
      <c r="G2922">
        <f t="shared" si="363"/>
        <v>0</v>
      </c>
      <c r="H2922" t="s">
        <v>1085</v>
      </c>
      <c r="I2922">
        <f t="shared" si="364"/>
        <v>0</v>
      </c>
      <c r="J2922" t="s">
        <v>1074</v>
      </c>
      <c r="K2922" s="5">
        <v>5</v>
      </c>
      <c r="L2922" t="str">
        <f>Table_DataFromNL[[#This Row],[PROFILECODE]]&amp;"-"&amp;Table_DataFromNL[[#This Row],[RULENAME]]</f>
        <v>CP530-HANGER_RECRUIT_5USD_once</v>
      </c>
      <c r="M2922" t="e">
        <f t="shared" si="365"/>
        <v>#N/A</v>
      </c>
      <c r="N2922" t="e">
        <f t="shared" si="366"/>
        <v>#N/A</v>
      </c>
    </row>
    <row r="2923" spans="1:14" hidden="1" x14ac:dyDescent="0.45">
      <c r="A2923" t="str">
        <f t="shared" si="367"/>
        <v>CP530-Inconv Fee $20-$50-Comment Req'd</v>
      </c>
      <c r="B2923" t="s">
        <v>306</v>
      </c>
      <c r="C2923" t="str">
        <f t="shared" si="360"/>
        <v>Duncanville</v>
      </c>
      <c r="D2923" t="str">
        <f t="shared" si="361"/>
        <v>Y</v>
      </c>
      <c r="E2923" t="s">
        <v>1176</v>
      </c>
      <c r="F2923" t="str">
        <f t="shared" si="362"/>
        <v>Inconv Fee $20-$50-Comment Req'd</v>
      </c>
      <c r="G2923">
        <f t="shared" si="363"/>
        <v>0</v>
      </c>
      <c r="H2923" t="s">
        <v>1088</v>
      </c>
      <c r="I2923">
        <f t="shared" si="364"/>
        <v>0</v>
      </c>
      <c r="J2923" t="s">
        <v>1074</v>
      </c>
      <c r="K2923" s="5">
        <v>50</v>
      </c>
      <c r="L2923" t="str">
        <f>Table_DataFromNL[[#This Row],[PROFILECODE]]&amp;"-"&amp;Table_DataFromNL[[#This Row],[RULENAME]]</f>
        <v>CP530-Inconv Fee $20-$50-Comment Req'd</v>
      </c>
      <c r="M2923" t="e">
        <f t="shared" si="365"/>
        <v>#N/A</v>
      </c>
      <c r="N2923" t="e">
        <f t="shared" si="366"/>
        <v>#N/A</v>
      </c>
    </row>
    <row r="2924" spans="1:14" hidden="1" x14ac:dyDescent="0.45">
      <c r="A2924" t="str">
        <f t="shared" si="367"/>
        <v>CP530-Inconv Fee $5-$20-Comment Req'd</v>
      </c>
      <c r="B2924" t="s">
        <v>306</v>
      </c>
      <c r="C2924" t="str">
        <f t="shared" si="360"/>
        <v>Duncanville</v>
      </c>
      <c r="D2924" t="str">
        <f t="shared" si="361"/>
        <v>Y</v>
      </c>
      <c r="E2924" t="s">
        <v>1176</v>
      </c>
      <c r="F2924" t="str">
        <f t="shared" si="362"/>
        <v>Inconv Fee $5-$20-Comment Req'd</v>
      </c>
      <c r="G2924">
        <f t="shared" si="363"/>
        <v>0</v>
      </c>
      <c r="H2924" t="s">
        <v>1089</v>
      </c>
      <c r="I2924">
        <f t="shared" si="364"/>
        <v>0</v>
      </c>
      <c r="J2924" t="s">
        <v>1074</v>
      </c>
      <c r="K2924" s="5">
        <v>20</v>
      </c>
      <c r="L2924" t="str">
        <f>Table_DataFromNL[[#This Row],[PROFILECODE]]&amp;"-"&amp;Table_DataFromNL[[#This Row],[RULENAME]]</f>
        <v>CP530-Inconv Fee $5-$20-Comment Req'd</v>
      </c>
      <c r="M2924" t="e">
        <f t="shared" si="365"/>
        <v>#N/A</v>
      </c>
      <c r="N2924" t="e">
        <f t="shared" si="366"/>
        <v>#N/A</v>
      </c>
    </row>
    <row r="2925" spans="1:14" hidden="1" x14ac:dyDescent="0.45">
      <c r="A2925" t="str">
        <f t="shared" si="367"/>
        <v>CP530-Inconv Fee$50-$100-Comment Req'd</v>
      </c>
      <c r="B2925" t="s">
        <v>306</v>
      </c>
      <c r="C2925" t="str">
        <f t="shared" si="360"/>
        <v>Duncanville</v>
      </c>
      <c r="D2925" t="str">
        <f t="shared" si="361"/>
        <v>Y</v>
      </c>
      <c r="E2925" t="s">
        <v>1176</v>
      </c>
      <c r="F2925" t="str">
        <f t="shared" si="362"/>
        <v>Inconv Fee$50-$100-Comment Req'd</v>
      </c>
      <c r="G2925">
        <f t="shared" si="363"/>
        <v>0</v>
      </c>
      <c r="H2925" t="s">
        <v>1090</v>
      </c>
      <c r="I2925">
        <f t="shared" si="364"/>
        <v>0</v>
      </c>
      <c r="J2925" t="s">
        <v>1074</v>
      </c>
      <c r="K2925" s="5">
        <v>100</v>
      </c>
      <c r="L2925" t="str">
        <f>Table_DataFromNL[[#This Row],[PROFILECODE]]&amp;"-"&amp;Table_DataFromNL[[#This Row],[RULENAME]]</f>
        <v>CP530-Inconv Fee$50-$100-Comment Req'd</v>
      </c>
      <c r="M2925" t="e">
        <f t="shared" si="365"/>
        <v>#N/A</v>
      </c>
      <c r="N2925" t="e">
        <f t="shared" si="366"/>
        <v>#N/A</v>
      </c>
    </row>
    <row r="2926" spans="1:14" hidden="1" x14ac:dyDescent="0.45">
      <c r="A2926" t="str">
        <f t="shared" si="367"/>
        <v>CP530-NSP_ LAPSEDONOR_50_Twice</v>
      </c>
      <c r="B2926" t="s">
        <v>306</v>
      </c>
      <c r="C2926" t="str">
        <f t="shared" si="360"/>
        <v>Duncanville</v>
      </c>
      <c r="D2926" t="str">
        <f t="shared" si="361"/>
        <v>Y</v>
      </c>
      <c r="E2926" t="s">
        <v>1176</v>
      </c>
      <c r="F2926" t="str">
        <f t="shared" si="362"/>
        <v>NSP_ LAPSEDONOR_50_Twice</v>
      </c>
      <c r="G2926">
        <f t="shared" si="363"/>
        <v>0</v>
      </c>
      <c r="H2926" t="s">
        <v>1091</v>
      </c>
      <c r="I2926">
        <f t="shared" si="364"/>
        <v>0</v>
      </c>
      <c r="J2926" t="s">
        <v>1074</v>
      </c>
      <c r="K2926" s="5">
        <v>50</v>
      </c>
      <c r="L2926" t="str">
        <f>Table_DataFromNL[[#This Row],[PROFILECODE]]&amp;"-"&amp;Table_DataFromNL[[#This Row],[RULENAME]]</f>
        <v>CP530-NSP_ LAPSEDONOR_50_Twice</v>
      </c>
      <c r="M2926" t="e">
        <f t="shared" si="365"/>
        <v>#N/A</v>
      </c>
      <c r="N2926" t="e">
        <f t="shared" si="366"/>
        <v>#N/A</v>
      </c>
    </row>
    <row r="2927" spans="1:14" hidden="1" x14ac:dyDescent="0.45">
      <c r="A2927" t="str">
        <f t="shared" si="367"/>
        <v>CP530-NSP_LD_25_2X</v>
      </c>
      <c r="B2927" t="s">
        <v>306</v>
      </c>
      <c r="C2927" t="str">
        <f t="shared" si="360"/>
        <v>Duncanville</v>
      </c>
      <c r="D2927" t="str">
        <f t="shared" si="361"/>
        <v>Y</v>
      </c>
      <c r="E2927" t="s">
        <v>1176</v>
      </c>
      <c r="F2927" t="str">
        <f t="shared" si="362"/>
        <v>NSP_LD_25_2X</v>
      </c>
      <c r="G2927">
        <f t="shared" si="363"/>
        <v>0</v>
      </c>
      <c r="H2927" t="s">
        <v>1092</v>
      </c>
      <c r="I2927">
        <f t="shared" si="364"/>
        <v>0</v>
      </c>
      <c r="J2927" t="s">
        <v>1074</v>
      </c>
      <c r="K2927" s="5">
        <v>25</v>
      </c>
      <c r="L2927" t="str">
        <f>Table_DataFromNL[[#This Row],[PROFILECODE]]&amp;"-"&amp;Table_DataFromNL[[#This Row],[RULENAME]]</f>
        <v>CP530-NSP_LD_25_2X</v>
      </c>
      <c r="M2927" t="e">
        <f t="shared" si="365"/>
        <v>#N/A</v>
      </c>
      <c r="N2927" t="e">
        <f t="shared" si="366"/>
        <v>#N/A</v>
      </c>
    </row>
    <row r="2928" spans="1:14" hidden="1" x14ac:dyDescent="0.45">
      <c r="A2928" t="str">
        <f t="shared" si="367"/>
        <v>CP530-NSP_LD_50_1X</v>
      </c>
      <c r="B2928" t="s">
        <v>306</v>
      </c>
      <c r="C2928" t="str">
        <f t="shared" si="360"/>
        <v>Duncanville</v>
      </c>
      <c r="D2928" t="str">
        <f t="shared" si="361"/>
        <v>Y</v>
      </c>
      <c r="E2928" t="s">
        <v>1176</v>
      </c>
      <c r="F2928" t="str">
        <f t="shared" si="362"/>
        <v>NSP_LD_50_1X</v>
      </c>
      <c r="G2928">
        <f t="shared" si="363"/>
        <v>0</v>
      </c>
      <c r="H2928" t="s">
        <v>1093</v>
      </c>
      <c r="I2928">
        <f t="shared" si="364"/>
        <v>0</v>
      </c>
      <c r="J2928" t="s">
        <v>1074</v>
      </c>
      <c r="K2928" s="5">
        <v>50</v>
      </c>
      <c r="L2928" t="str">
        <f>Table_DataFromNL[[#This Row],[PROFILECODE]]&amp;"-"&amp;Table_DataFromNL[[#This Row],[RULENAME]]</f>
        <v>CP530-NSP_LD_50_1X</v>
      </c>
      <c r="M2928" t="e">
        <f t="shared" si="365"/>
        <v>#N/A</v>
      </c>
      <c r="N2928" t="e">
        <f t="shared" si="366"/>
        <v>#N/A</v>
      </c>
    </row>
    <row r="2929" spans="1:14" hidden="1" x14ac:dyDescent="0.45">
      <c r="A2929" t="str">
        <f t="shared" si="367"/>
        <v>CP530-NSP_ORPHAN_100_once</v>
      </c>
      <c r="B2929" t="s">
        <v>306</v>
      </c>
      <c r="C2929" t="str">
        <f t="shared" si="360"/>
        <v>Duncanville</v>
      </c>
      <c r="D2929" t="str">
        <f t="shared" si="361"/>
        <v>Y</v>
      </c>
      <c r="E2929" t="s">
        <v>1176</v>
      </c>
      <c r="F2929" t="str">
        <f t="shared" si="362"/>
        <v>NSP_ORPHAN_100_once</v>
      </c>
      <c r="G2929">
        <f t="shared" si="363"/>
        <v>0</v>
      </c>
      <c r="H2929" t="s">
        <v>1094</v>
      </c>
      <c r="I2929">
        <f t="shared" si="364"/>
        <v>0</v>
      </c>
      <c r="J2929" t="s">
        <v>1074</v>
      </c>
      <c r="K2929" s="5">
        <v>100</v>
      </c>
      <c r="L2929" t="str">
        <f>Table_DataFromNL[[#This Row],[PROFILECODE]]&amp;"-"&amp;Table_DataFromNL[[#This Row],[RULENAME]]</f>
        <v>CP530-NSP_ORPHAN_100_once</v>
      </c>
      <c r="M2929" t="e">
        <f t="shared" si="365"/>
        <v>#N/A</v>
      </c>
      <c r="N2929" t="e">
        <f t="shared" si="366"/>
        <v>#N/A</v>
      </c>
    </row>
    <row r="2930" spans="1:14" hidden="1" x14ac:dyDescent="0.45">
      <c r="A2930" t="str">
        <f t="shared" si="367"/>
        <v>CP530-RSV WEEKLY BONUS 10</v>
      </c>
      <c r="B2930" t="s">
        <v>306</v>
      </c>
      <c r="C2930" t="str">
        <f t="shared" si="360"/>
        <v>Duncanville</v>
      </c>
      <c r="D2930" t="str">
        <f t="shared" si="361"/>
        <v>Y</v>
      </c>
      <c r="E2930" t="s">
        <v>1176</v>
      </c>
      <c r="F2930" t="str">
        <f t="shared" si="362"/>
        <v>RSV WEEKLY BONUS 10</v>
      </c>
      <c r="G2930">
        <f t="shared" si="363"/>
        <v>0</v>
      </c>
      <c r="H2930" t="s">
        <v>1095</v>
      </c>
      <c r="I2930">
        <f t="shared" si="364"/>
        <v>0</v>
      </c>
      <c r="J2930" t="s">
        <v>1074</v>
      </c>
      <c r="K2930" s="5">
        <v>10</v>
      </c>
      <c r="L2930" t="str">
        <f>Table_DataFromNL[[#This Row],[PROFILECODE]]&amp;"-"&amp;Table_DataFromNL[[#This Row],[RULENAME]]</f>
        <v>CP530-RSV WEEKLY BONUS 10</v>
      </c>
      <c r="M2930" t="e">
        <f t="shared" si="365"/>
        <v>#N/A</v>
      </c>
      <c r="N2930" t="e">
        <f t="shared" si="366"/>
        <v>#N/A</v>
      </c>
    </row>
    <row r="2931" spans="1:14" hidden="1" x14ac:dyDescent="0.45">
      <c r="A2931" t="str">
        <f t="shared" si="367"/>
        <v>CP530-Restick</v>
      </c>
      <c r="B2931" t="s">
        <v>306</v>
      </c>
      <c r="C2931" t="str">
        <f t="shared" si="360"/>
        <v>Duncanville</v>
      </c>
      <c r="D2931" t="str">
        <f t="shared" si="361"/>
        <v>Y</v>
      </c>
      <c r="E2931" t="s">
        <v>1176</v>
      </c>
      <c r="F2931" t="str">
        <f t="shared" si="362"/>
        <v>Restick</v>
      </c>
      <c r="G2931">
        <f t="shared" si="363"/>
        <v>0</v>
      </c>
      <c r="H2931" t="s">
        <v>1096</v>
      </c>
      <c r="I2931">
        <f t="shared" si="364"/>
        <v>0</v>
      </c>
      <c r="J2931" t="s">
        <v>1074</v>
      </c>
      <c r="K2931" s="5">
        <v>5</v>
      </c>
      <c r="L2931" t="str">
        <f>Table_DataFromNL[[#This Row],[PROFILECODE]]&amp;"-"&amp;Table_DataFromNL[[#This Row],[RULENAME]]</f>
        <v>CP530-Restick</v>
      </c>
      <c r="M2931" t="e">
        <f t="shared" si="365"/>
        <v>#N/A</v>
      </c>
      <c r="N2931" t="e">
        <f t="shared" si="366"/>
        <v>#N/A</v>
      </c>
    </row>
    <row r="2932" spans="1:14" hidden="1" x14ac:dyDescent="0.45">
      <c r="A2932" t="str">
        <f t="shared" si="367"/>
        <v>CP530-SLOW_TEXT_5</v>
      </c>
      <c r="B2932" t="s">
        <v>306</v>
      </c>
      <c r="C2932" t="str">
        <f t="shared" si="360"/>
        <v>Duncanville</v>
      </c>
      <c r="D2932" t="str">
        <f t="shared" si="361"/>
        <v>Y</v>
      </c>
      <c r="E2932" t="s">
        <v>1176</v>
      </c>
      <c r="F2932" t="str">
        <f t="shared" si="362"/>
        <v>SLOW_TEXT_5</v>
      </c>
      <c r="G2932">
        <f t="shared" si="363"/>
        <v>0</v>
      </c>
      <c r="H2932" t="s">
        <v>1104</v>
      </c>
      <c r="I2932">
        <f t="shared" si="364"/>
        <v>0</v>
      </c>
      <c r="J2932" t="s">
        <v>1074</v>
      </c>
      <c r="K2932" s="5">
        <v>5</v>
      </c>
      <c r="L2932" t="str">
        <f>Table_DataFromNL[[#This Row],[PROFILECODE]]&amp;"-"&amp;Table_DataFromNL[[#This Row],[RULENAME]]</f>
        <v>CP530-SLOW_TEXT_5</v>
      </c>
      <c r="M2932" t="e">
        <f t="shared" si="365"/>
        <v>#N/A</v>
      </c>
      <c r="N2932" t="e">
        <f t="shared" si="366"/>
        <v>#N/A</v>
      </c>
    </row>
    <row r="2933" spans="1:14" hidden="1" x14ac:dyDescent="0.45">
      <c r="A2933" t="str">
        <f t="shared" si="367"/>
        <v>CP530-SPECIAL_ x9_25 _ONCE</v>
      </c>
      <c r="B2933" t="s">
        <v>306</v>
      </c>
      <c r="C2933" t="str">
        <f t="shared" si="360"/>
        <v>Duncanville</v>
      </c>
      <c r="D2933" t="str">
        <f t="shared" si="361"/>
        <v>Y</v>
      </c>
      <c r="E2933" t="s">
        <v>1176</v>
      </c>
      <c r="F2933" t="str">
        <f t="shared" si="362"/>
        <v>SPECIAL_ x9_25 _ONCE</v>
      </c>
      <c r="G2933">
        <f t="shared" si="363"/>
        <v>0</v>
      </c>
      <c r="H2933" t="s">
        <v>1105</v>
      </c>
      <c r="I2933">
        <f t="shared" si="364"/>
        <v>0</v>
      </c>
      <c r="J2933" t="s">
        <v>1074</v>
      </c>
      <c r="K2933" s="5">
        <v>25</v>
      </c>
      <c r="L2933" t="str">
        <f>Table_DataFromNL[[#This Row],[PROFILECODE]]&amp;"-"&amp;Table_DataFromNL[[#This Row],[RULENAME]]</f>
        <v>CP530-SPECIAL_ x9_25 _ONCE</v>
      </c>
      <c r="M2933" t="e">
        <f t="shared" si="365"/>
        <v>#N/A</v>
      </c>
      <c r="N2933" t="e">
        <f t="shared" si="366"/>
        <v>#N/A</v>
      </c>
    </row>
    <row r="2934" spans="1:14" hidden="1" x14ac:dyDescent="0.45">
      <c r="A2934" t="str">
        <f t="shared" si="367"/>
        <v>CP530-SPECIAL_BONUS_40USD</v>
      </c>
      <c r="B2934" t="s">
        <v>306</v>
      </c>
      <c r="C2934" t="str">
        <f t="shared" si="360"/>
        <v>Duncanville</v>
      </c>
      <c r="D2934" t="str">
        <f t="shared" si="361"/>
        <v>Y</v>
      </c>
      <c r="E2934" t="s">
        <v>1176</v>
      </c>
      <c r="F2934" t="str">
        <f t="shared" si="362"/>
        <v>SPECIAL_BONUS_40USD</v>
      </c>
      <c r="G2934">
        <f t="shared" si="363"/>
        <v>0</v>
      </c>
      <c r="H2934" t="s">
        <v>1106</v>
      </c>
      <c r="I2934">
        <f t="shared" si="364"/>
        <v>0</v>
      </c>
      <c r="J2934" t="s">
        <v>1074</v>
      </c>
      <c r="K2934" s="5">
        <v>40</v>
      </c>
      <c r="L2934" t="str">
        <f>Table_DataFromNL[[#This Row],[PROFILECODE]]&amp;"-"&amp;Table_DataFromNL[[#This Row],[RULENAME]]</f>
        <v>CP530-SPECIAL_BONUS_40USD</v>
      </c>
      <c r="M2934" t="e">
        <f t="shared" si="365"/>
        <v>#N/A</v>
      </c>
      <c r="N2934" t="e">
        <f t="shared" si="366"/>
        <v>#N/A</v>
      </c>
    </row>
    <row r="2935" spans="1:14" hidden="1" x14ac:dyDescent="0.45">
      <c r="A2935" t="str">
        <f t="shared" si="367"/>
        <v>CP530-SPECIAL_BONUS_60USD</v>
      </c>
      <c r="B2935" t="s">
        <v>306</v>
      </c>
      <c r="C2935" t="str">
        <f t="shared" si="360"/>
        <v>Duncanville</v>
      </c>
      <c r="D2935" t="str">
        <f t="shared" si="361"/>
        <v>Y</v>
      </c>
      <c r="E2935" t="s">
        <v>1176</v>
      </c>
      <c r="F2935" t="str">
        <f t="shared" si="362"/>
        <v>SPECIAL_BONUS_60USD</v>
      </c>
      <c r="G2935">
        <f t="shared" si="363"/>
        <v>0</v>
      </c>
      <c r="H2935" t="s">
        <v>1141</v>
      </c>
      <c r="I2935">
        <f t="shared" si="364"/>
        <v>0</v>
      </c>
      <c r="J2935" t="s">
        <v>1074</v>
      </c>
      <c r="K2935" s="5">
        <v>60</v>
      </c>
      <c r="L2935" t="str">
        <f>Table_DataFromNL[[#This Row],[PROFILECODE]]&amp;"-"&amp;Table_DataFromNL[[#This Row],[RULENAME]]</f>
        <v>CP530-SPECIAL_BONUS_60USD</v>
      </c>
      <c r="M2935" t="e">
        <f t="shared" si="365"/>
        <v>#N/A</v>
      </c>
      <c r="N2935" t="e">
        <f t="shared" si="366"/>
        <v>#N/A</v>
      </c>
    </row>
    <row r="2936" spans="1:14" hidden="1" x14ac:dyDescent="0.45">
      <c r="A2936" t="str">
        <f t="shared" si="367"/>
        <v>CP530-SPECIAL_x6_x7_15 _TWICE</v>
      </c>
      <c r="B2936" t="s">
        <v>306</v>
      </c>
      <c r="C2936" t="str">
        <f t="shared" si="360"/>
        <v>Duncanville</v>
      </c>
      <c r="D2936" t="str">
        <f t="shared" si="361"/>
        <v>Y</v>
      </c>
      <c r="E2936" t="s">
        <v>1176</v>
      </c>
      <c r="F2936" t="str">
        <f t="shared" si="362"/>
        <v>SPECIAL_x6_x7_15 _TWICE</v>
      </c>
      <c r="G2936">
        <f t="shared" si="363"/>
        <v>0</v>
      </c>
      <c r="H2936" t="s">
        <v>1107</v>
      </c>
      <c r="I2936">
        <f t="shared" si="364"/>
        <v>0</v>
      </c>
      <c r="J2936" t="s">
        <v>1074</v>
      </c>
      <c r="K2936" s="5">
        <v>15</v>
      </c>
      <c r="L2936" t="str">
        <f>Table_DataFromNL[[#This Row],[PROFILECODE]]&amp;"-"&amp;Table_DataFromNL[[#This Row],[RULENAME]]</f>
        <v>CP530-SPECIAL_x6_x7_15 _TWICE</v>
      </c>
      <c r="M2936" t="e">
        <f t="shared" si="365"/>
        <v>#N/A</v>
      </c>
      <c r="N2936" t="e">
        <f t="shared" si="366"/>
        <v>#N/A</v>
      </c>
    </row>
    <row r="2937" spans="1:14" hidden="1" x14ac:dyDescent="0.45">
      <c r="A2937" t="str">
        <f t="shared" si="367"/>
        <v>CP530-SPECIAL_x8_x9_20 _TWICE</v>
      </c>
      <c r="B2937" t="s">
        <v>306</v>
      </c>
      <c r="C2937" t="str">
        <f t="shared" si="360"/>
        <v>Duncanville</v>
      </c>
      <c r="D2937" t="str">
        <f t="shared" si="361"/>
        <v>Y</v>
      </c>
      <c r="E2937" t="s">
        <v>1176</v>
      </c>
      <c r="F2937" t="str">
        <f t="shared" si="362"/>
        <v>SPECIAL_x8_x9_20 _TWICE</v>
      </c>
      <c r="G2937">
        <f t="shared" si="363"/>
        <v>0</v>
      </c>
      <c r="H2937" t="s">
        <v>1108</v>
      </c>
      <c r="I2937">
        <f t="shared" si="364"/>
        <v>0</v>
      </c>
      <c r="J2937" t="s">
        <v>1074</v>
      </c>
      <c r="K2937" s="5">
        <v>20</v>
      </c>
      <c r="L2937" t="str">
        <f>Table_DataFromNL[[#This Row],[PROFILECODE]]&amp;"-"&amp;Table_DataFromNL[[#This Row],[RULENAME]]</f>
        <v>CP530-SPECIAL_x8_x9_20 _TWICE</v>
      </c>
      <c r="M2937" t="e">
        <f t="shared" si="365"/>
        <v>#N/A</v>
      </c>
      <c r="N2937" t="e">
        <f t="shared" si="366"/>
        <v>#N/A</v>
      </c>
    </row>
    <row r="2938" spans="1:14" hidden="1" x14ac:dyDescent="0.45">
      <c r="A2938" t="str">
        <f t="shared" si="367"/>
        <v>CP530-Sample Only</v>
      </c>
      <c r="B2938" t="s">
        <v>306</v>
      </c>
      <c r="C2938" t="str">
        <f t="shared" si="360"/>
        <v>Duncanville</v>
      </c>
      <c r="D2938" t="str">
        <f t="shared" si="361"/>
        <v>Y</v>
      </c>
      <c r="E2938" t="s">
        <v>1176</v>
      </c>
      <c r="F2938" t="str">
        <f t="shared" si="362"/>
        <v>Sample Only</v>
      </c>
      <c r="G2938">
        <f t="shared" si="363"/>
        <v>0</v>
      </c>
      <c r="H2938" t="s">
        <v>1109</v>
      </c>
      <c r="I2938">
        <f t="shared" si="364"/>
        <v>0</v>
      </c>
      <c r="J2938" t="s">
        <v>1074</v>
      </c>
      <c r="K2938" s="5">
        <v>10</v>
      </c>
      <c r="L2938" t="str">
        <f>Table_DataFromNL[[#This Row],[PROFILECODE]]&amp;"-"&amp;Table_DataFromNL[[#This Row],[RULENAME]]</f>
        <v>CP530-Sample Only</v>
      </c>
      <c r="M2938" t="e">
        <f t="shared" si="365"/>
        <v>#N/A</v>
      </c>
      <c r="N2938" t="e">
        <f t="shared" si="366"/>
        <v>#N/A</v>
      </c>
    </row>
    <row r="2939" spans="1:14" hidden="1" x14ac:dyDescent="0.45">
      <c r="A2939" t="str">
        <f t="shared" si="367"/>
        <v>CP530-Unit Below 250 mL</v>
      </c>
      <c r="B2939" t="s">
        <v>306</v>
      </c>
      <c r="C2939" t="str">
        <f t="shared" si="360"/>
        <v>Duncanville</v>
      </c>
      <c r="D2939" t="str">
        <f t="shared" si="361"/>
        <v>Y</v>
      </c>
      <c r="E2939" t="s">
        <v>1176</v>
      </c>
      <c r="F2939" t="str">
        <f t="shared" si="362"/>
        <v>Unit Below 250 mL</v>
      </c>
      <c r="G2939">
        <f t="shared" si="363"/>
        <v>0</v>
      </c>
      <c r="H2939" t="s">
        <v>1110</v>
      </c>
      <c r="I2939">
        <f t="shared" si="364"/>
        <v>0</v>
      </c>
      <c r="J2939" t="s">
        <v>1074</v>
      </c>
      <c r="K2939" s="5">
        <v>5</v>
      </c>
      <c r="L2939" t="str">
        <f>Table_DataFromNL[[#This Row],[PROFILECODE]]&amp;"-"&amp;Table_DataFromNL[[#This Row],[RULENAME]]</f>
        <v>CP530-Unit Below 250 mL</v>
      </c>
      <c r="M2939" t="e">
        <f t="shared" si="365"/>
        <v>#N/A</v>
      </c>
      <c r="N2939" t="e">
        <f t="shared" si="366"/>
        <v>#N/A</v>
      </c>
    </row>
    <row r="2940" spans="1:14" hidden="1" x14ac:dyDescent="0.45">
      <c r="A2940" t="str">
        <f t="shared" si="367"/>
        <v>CP530-Unit above 250 mL/underdraw</v>
      </c>
      <c r="B2940" t="s">
        <v>306</v>
      </c>
      <c r="C2940" t="str">
        <f t="shared" si="360"/>
        <v>Duncanville</v>
      </c>
      <c r="D2940" t="str">
        <f t="shared" si="361"/>
        <v>Y</v>
      </c>
      <c r="E2940" t="s">
        <v>1176</v>
      </c>
      <c r="F2940" t="str">
        <f t="shared" si="362"/>
        <v>Unit above 250 mL/underdraw</v>
      </c>
      <c r="G2940">
        <f t="shared" si="363"/>
        <v>0</v>
      </c>
      <c r="H2940" t="s">
        <v>1111</v>
      </c>
      <c r="I2940">
        <f t="shared" si="364"/>
        <v>0</v>
      </c>
      <c r="J2940" t="s">
        <v>1074</v>
      </c>
      <c r="K2940" s="5">
        <v>10</v>
      </c>
      <c r="L2940" t="str">
        <f>Table_DataFromNL[[#This Row],[PROFILECODE]]&amp;"-"&amp;Table_DataFromNL[[#This Row],[RULENAME]]</f>
        <v>CP530-Unit above 250 mL/underdraw</v>
      </c>
      <c r="M2940" t="e">
        <f t="shared" si="365"/>
        <v>#N/A</v>
      </c>
      <c r="N2940" t="e">
        <f t="shared" si="366"/>
        <v>#N/A</v>
      </c>
    </row>
    <row r="2941" spans="1:14" hidden="1" x14ac:dyDescent="0.45">
      <c r="A2941" t="str">
        <f t="shared" si="367"/>
        <v>CP530-RETURN - Buddy referral  -BONUS</v>
      </c>
      <c r="B2941" t="s">
        <v>306</v>
      </c>
      <c r="C2941" t="str">
        <f t="shared" si="360"/>
        <v>Duncanville</v>
      </c>
      <c r="D2941" t="str">
        <f t="shared" si="361"/>
        <v>Y</v>
      </c>
      <c r="E2941" t="s">
        <v>1176</v>
      </c>
      <c r="F2941" t="str">
        <f t="shared" si="362"/>
        <v>RETURN - Buddy referral  -BONUS</v>
      </c>
      <c r="G2941" t="str">
        <f t="shared" si="363"/>
        <v>Marketing</v>
      </c>
      <c r="H2941" t="s">
        <v>73</v>
      </c>
      <c r="I2941">
        <f t="shared" si="364"/>
        <v>50</v>
      </c>
      <c r="J2941" t="s">
        <v>1112</v>
      </c>
      <c r="K2941" s="5">
        <v>50</v>
      </c>
      <c r="L2941" t="str">
        <f>Table_DataFromNL[[#This Row],[PROFILECODE]]&amp;"-"&amp;Table_DataFromNL[[#This Row],[RULENAME]]</f>
        <v>CP530-Referral</v>
      </c>
      <c r="M2941" t="str">
        <f t="shared" si="365"/>
        <v>CP530-RETURN - Buddy referral  -BONUS</v>
      </c>
      <c r="N2941" t="e">
        <f t="shared" si="366"/>
        <v>#N/A</v>
      </c>
    </row>
    <row r="2942" spans="1:14" hidden="1" x14ac:dyDescent="0.45">
      <c r="A2942" t="str">
        <f t="shared" si="367"/>
        <v>CP530-P Anti-D Pre-Existing Standard</v>
      </c>
      <c r="B2942" t="s">
        <v>306</v>
      </c>
      <c r="C2942" t="str">
        <f t="shared" si="360"/>
        <v>Duncanville</v>
      </c>
      <c r="D2942" t="str">
        <f t="shared" si="361"/>
        <v>Y</v>
      </c>
      <c r="E2942" t="s">
        <v>1176</v>
      </c>
      <c r="F2942" t="str">
        <f t="shared" si="362"/>
        <v>P Anti-D Pre-Existing Standard</v>
      </c>
      <c r="G2942" t="str">
        <f t="shared" si="363"/>
        <v>Specialty</v>
      </c>
      <c r="H2942" t="s">
        <v>946</v>
      </c>
      <c r="I2942" t="str">
        <f t="shared" si="364"/>
        <v>RETURN - 1st don of the week -STD</v>
      </c>
      <c r="J2942" t="s">
        <v>1113</v>
      </c>
      <c r="K2942" s="5">
        <v>60</v>
      </c>
      <c r="L2942" t="str">
        <f>Table_DataFromNL[[#This Row],[PROFILECODE]]&amp;"-"&amp;Table_DataFromNL[[#This Row],[RULENAME]]</f>
        <v>CP530-P Anti-D Pre-Existing Standard</v>
      </c>
      <c r="M2942" t="str">
        <f t="shared" si="365"/>
        <v>CP530-P Anti-D Pre-Existing Standard</v>
      </c>
      <c r="N2942" t="str">
        <f t="shared" si="366"/>
        <v>CP530-P Anti-D Pre-Existing Standard</v>
      </c>
    </row>
    <row r="2943" spans="1:14" hidden="1" x14ac:dyDescent="0.45">
      <c r="A2943" t="str">
        <f t="shared" si="367"/>
        <v>CP530-P NORM KIG 10 Standard</v>
      </c>
      <c r="B2943" t="s">
        <v>306</v>
      </c>
      <c r="C2943" t="str">
        <f t="shared" si="360"/>
        <v>Duncanville</v>
      </c>
      <c r="D2943" t="str">
        <f t="shared" si="361"/>
        <v>Y</v>
      </c>
      <c r="E2943" t="s">
        <v>1176</v>
      </c>
      <c r="F2943" t="str">
        <f t="shared" si="362"/>
        <v>P NORM KIG 10 Standard</v>
      </c>
      <c r="G2943" t="str">
        <f t="shared" si="363"/>
        <v>Specialty</v>
      </c>
      <c r="H2943" t="s">
        <v>950</v>
      </c>
      <c r="I2943" t="str">
        <f t="shared" si="364"/>
        <v>RETURN - 1st don of the week -STD</v>
      </c>
      <c r="J2943" t="s">
        <v>1113</v>
      </c>
      <c r="K2943" s="5">
        <v>55</v>
      </c>
      <c r="L2943" t="str">
        <f>Table_DataFromNL[[#This Row],[PROFILECODE]]&amp;"-"&amp;Table_DataFromNL[[#This Row],[RULENAME]]</f>
        <v>CP530-P NORM KIG 10 Standard</v>
      </c>
      <c r="M2943" t="str">
        <f t="shared" si="365"/>
        <v>CP530-P NORM KIG 10 Standard</v>
      </c>
      <c r="N2943" t="str">
        <f t="shared" si="366"/>
        <v>CP530-P NORM KIG 10 Standard</v>
      </c>
    </row>
    <row r="2944" spans="1:14" hidden="1" x14ac:dyDescent="0.45">
      <c r="A2944" t="str">
        <f t="shared" si="367"/>
        <v>CP530-P NORM KIG 10-1 Standard</v>
      </c>
      <c r="B2944" t="s">
        <v>306</v>
      </c>
      <c r="C2944" t="str">
        <f t="shared" si="360"/>
        <v>Duncanville</v>
      </c>
      <c r="D2944" t="str">
        <f t="shared" si="361"/>
        <v>Y</v>
      </c>
      <c r="E2944" t="s">
        <v>1176</v>
      </c>
      <c r="F2944" t="str">
        <f t="shared" si="362"/>
        <v>P NORM KIG 10-1 Standard</v>
      </c>
      <c r="G2944" t="str">
        <f t="shared" si="363"/>
        <v>Specialty</v>
      </c>
      <c r="H2944" t="s">
        <v>951</v>
      </c>
      <c r="I2944" t="str">
        <f t="shared" si="364"/>
        <v>RETURN - 1st don of the week -STD</v>
      </c>
      <c r="J2944" t="s">
        <v>1113</v>
      </c>
      <c r="K2944" s="5">
        <v>55</v>
      </c>
      <c r="L2944" t="str">
        <f>Table_DataFromNL[[#This Row],[PROFILECODE]]&amp;"-"&amp;Table_DataFromNL[[#This Row],[RULENAME]]</f>
        <v>CP530-P NORM KIG 10-1 Standard</v>
      </c>
      <c r="M2944" t="str">
        <f t="shared" si="365"/>
        <v>CP530-P NORM KIG 10-1 Standard</v>
      </c>
      <c r="N2944" t="str">
        <f t="shared" si="366"/>
        <v>CP530-P NORM KIG 10-1 Standard</v>
      </c>
    </row>
    <row r="2945" spans="1:14" hidden="1" x14ac:dyDescent="0.45">
      <c r="A2945" t="str">
        <f t="shared" si="367"/>
        <v>CP530-P NORM KIG 10-2 Standard</v>
      </c>
      <c r="B2945" t="s">
        <v>306</v>
      </c>
      <c r="C2945" t="str">
        <f t="shared" si="360"/>
        <v>Duncanville</v>
      </c>
      <c r="D2945" t="str">
        <f t="shared" si="361"/>
        <v>Y</v>
      </c>
      <c r="E2945" t="s">
        <v>1176</v>
      </c>
      <c r="F2945" t="str">
        <f t="shared" si="362"/>
        <v>P NORM KIG 10-2 Standard</v>
      </c>
      <c r="G2945" t="str">
        <f t="shared" si="363"/>
        <v>Specialty</v>
      </c>
      <c r="H2945" t="s">
        <v>952</v>
      </c>
      <c r="I2945" t="str">
        <f t="shared" si="364"/>
        <v>RETURN - 1st don of the week -STD</v>
      </c>
      <c r="J2945" t="s">
        <v>1113</v>
      </c>
      <c r="K2945" s="5">
        <v>55</v>
      </c>
      <c r="L2945" t="str">
        <f>Table_DataFromNL[[#This Row],[PROFILECODE]]&amp;"-"&amp;Table_DataFromNL[[#This Row],[RULENAME]]</f>
        <v>CP530-P NORM KIG 10-2 Standard</v>
      </c>
      <c r="M2945" t="str">
        <f t="shared" si="365"/>
        <v>CP530-P NORM KIG 10-2 Standard</v>
      </c>
      <c r="N2945" t="str">
        <f t="shared" si="366"/>
        <v>CP530-P NORM KIG 10-2 Standard</v>
      </c>
    </row>
    <row r="2946" spans="1:14" hidden="1" x14ac:dyDescent="0.45">
      <c r="A2946" t="str">
        <f t="shared" si="367"/>
        <v>CP530-P NORM KIG 10-3 Standard</v>
      </c>
      <c r="B2946" t="s">
        <v>306</v>
      </c>
      <c r="C2946" t="str">
        <f t="shared" ref="C2946:C3009" si="368">VLOOKUP(B2946,CenterLU,2,FALSE)</f>
        <v>Duncanville</v>
      </c>
      <c r="D2946" t="str">
        <f t="shared" ref="D2946:D3009" si="369">VLOOKUP(B2946,CenterLU,3,FALSE)</f>
        <v>Y</v>
      </c>
      <c r="E2946" t="s">
        <v>1176</v>
      </c>
      <c r="F2946" t="str">
        <f t="shared" ref="F2946:F3009" si="370">IF(VLOOKUP(H2946,RULENAMELU,3,FALSE)=0,H2946,VLOOKUP(H2946,RULENAMELU,3,FALSE))</f>
        <v>P NORM KIG 10-3 Standard</v>
      </c>
      <c r="G2946" t="str">
        <f t="shared" ref="G2946:G3009" si="371">VLOOKUP(H2946,RULENAMELU,4,FALSE)</f>
        <v>Specialty</v>
      </c>
      <c r="H2946" t="s">
        <v>953</v>
      </c>
      <c r="I2946" t="str">
        <f t="shared" ref="I2946:I3009" si="372">VLOOKUP(H2946,RULENAMELU,5,FALSE)</f>
        <v>RETURN - 1st don of the week -STD</v>
      </c>
      <c r="J2946" t="s">
        <v>1113</v>
      </c>
      <c r="K2946" s="5">
        <v>55</v>
      </c>
      <c r="L2946" t="str">
        <f>Table_DataFromNL[[#This Row],[PROFILECODE]]&amp;"-"&amp;Table_DataFromNL[[#This Row],[RULENAME]]</f>
        <v>CP530-P NORM KIG 10-3 Standard</v>
      </c>
      <c r="M2946" t="str">
        <f t="shared" ref="M2946:M3009" si="373">IFERROR(VLOOKUP(A2946,PaychangesLU,1,FALSE),VLOOKUP(A2946,SpecialtyCheckLU,1,FALSE))</f>
        <v>CP530-P NORM KIG 10-3 Standard</v>
      </c>
      <c r="N2946" t="str">
        <f t="shared" ref="N2946:N3009" si="374">VLOOKUP(A2946,SpecialtyCheckLU,1,FALSE)</f>
        <v>CP530-P NORM KIG 10-3 Standard</v>
      </c>
    </row>
    <row r="2947" spans="1:14" hidden="1" x14ac:dyDescent="0.45">
      <c r="A2947" t="str">
        <f t="shared" ref="A2947:A3010" si="375">B2947&amp;"-"&amp;F2947</f>
        <v>CP530-P NORM KIG 10-4 Standard</v>
      </c>
      <c r="B2947" t="s">
        <v>306</v>
      </c>
      <c r="C2947" t="str">
        <f t="shared" si="368"/>
        <v>Duncanville</v>
      </c>
      <c r="D2947" t="str">
        <f t="shared" si="369"/>
        <v>Y</v>
      </c>
      <c r="E2947" t="s">
        <v>1176</v>
      </c>
      <c r="F2947" t="str">
        <f t="shared" si="370"/>
        <v>P NORM KIG 10-4 Standard</v>
      </c>
      <c r="G2947" t="str">
        <f t="shared" si="371"/>
        <v>Specialty</v>
      </c>
      <c r="H2947" t="s">
        <v>954</v>
      </c>
      <c r="I2947" t="str">
        <f t="shared" si="372"/>
        <v>RETURN - 1st don of the week -STD</v>
      </c>
      <c r="J2947" t="s">
        <v>1113</v>
      </c>
      <c r="K2947" s="5">
        <v>55</v>
      </c>
      <c r="L2947" t="str">
        <f>Table_DataFromNL[[#This Row],[PROFILECODE]]&amp;"-"&amp;Table_DataFromNL[[#This Row],[RULENAME]]</f>
        <v>CP530-P NORM KIG 10-4 Standard</v>
      </c>
      <c r="M2947" t="str">
        <f t="shared" si="373"/>
        <v>CP530-P NORM KIG 10-4 Standard</v>
      </c>
      <c r="N2947" t="str">
        <f t="shared" si="374"/>
        <v>CP530-P NORM KIG 10-4 Standard</v>
      </c>
    </row>
    <row r="2948" spans="1:14" hidden="1" x14ac:dyDescent="0.45">
      <c r="A2948" t="str">
        <f t="shared" si="375"/>
        <v>CP530-RETURN - 1st don of the week -STD</v>
      </c>
      <c r="B2948" t="s">
        <v>306</v>
      </c>
      <c r="C2948" t="str">
        <f t="shared" si="368"/>
        <v>Duncanville</v>
      </c>
      <c r="D2948" t="str">
        <f t="shared" si="369"/>
        <v>Y</v>
      </c>
      <c r="E2948" t="s">
        <v>1176</v>
      </c>
      <c r="F2948" t="str">
        <f t="shared" si="370"/>
        <v>RETURN - 1st don of the week -STD</v>
      </c>
      <c r="G2948" t="str">
        <f t="shared" si="371"/>
        <v>Marketing</v>
      </c>
      <c r="H2948" t="s">
        <v>1114</v>
      </c>
      <c r="I2948">
        <f t="shared" si="372"/>
        <v>0</v>
      </c>
      <c r="J2948" t="s">
        <v>1113</v>
      </c>
      <c r="K2948" s="5">
        <v>55</v>
      </c>
      <c r="L2948" t="str">
        <f>Table_DataFromNL[[#This Row],[PROFILECODE]]&amp;"-"&amp;Table_DataFromNL[[#This Row],[RULENAME]]</f>
        <v>CP530-P NSP NONEU Standard</v>
      </c>
      <c r="M2948" t="str">
        <f t="shared" si="373"/>
        <v>CP530-RETURN - 1st don of the week -STD</v>
      </c>
      <c r="N2948" t="e">
        <f t="shared" si="374"/>
        <v>#N/A</v>
      </c>
    </row>
    <row r="2949" spans="1:14" hidden="1" x14ac:dyDescent="0.45">
      <c r="A2949" t="str">
        <f t="shared" si="375"/>
        <v>CP530-RETURN - 1st don of the week -STD</v>
      </c>
      <c r="B2949" t="s">
        <v>306</v>
      </c>
      <c r="C2949" t="str">
        <f t="shared" si="368"/>
        <v>Duncanville</v>
      </c>
      <c r="D2949" t="str">
        <f t="shared" si="369"/>
        <v>Y</v>
      </c>
      <c r="E2949" t="s">
        <v>1176</v>
      </c>
      <c r="F2949" t="str">
        <f t="shared" si="370"/>
        <v>RETURN - 1st don of the week -STD</v>
      </c>
      <c r="G2949" t="str">
        <f t="shared" si="371"/>
        <v>Marketing</v>
      </c>
      <c r="H2949" t="s">
        <v>1115</v>
      </c>
      <c r="I2949">
        <f t="shared" si="372"/>
        <v>23</v>
      </c>
      <c r="J2949" t="s">
        <v>1113</v>
      </c>
      <c r="K2949" s="5">
        <v>55</v>
      </c>
      <c r="L2949" t="str">
        <f>Table_DataFromNL[[#This Row],[PROFILECODE]]&amp;"-"&amp;Table_DataFromNL[[#This Row],[RULENAME]]</f>
        <v>CP530-P NSP NS Standard</v>
      </c>
      <c r="M2949" t="str">
        <f t="shared" si="373"/>
        <v>CP530-RETURN - 1st don of the week -STD</v>
      </c>
      <c r="N2949" t="e">
        <f t="shared" si="374"/>
        <v>#N/A</v>
      </c>
    </row>
    <row r="2950" spans="1:14" hidden="1" x14ac:dyDescent="0.45">
      <c r="A2950" t="str">
        <f t="shared" si="375"/>
        <v>CP530-P Normal Source PL Standard</v>
      </c>
      <c r="B2950" t="s">
        <v>306</v>
      </c>
      <c r="C2950" t="str">
        <f t="shared" si="368"/>
        <v>Duncanville</v>
      </c>
      <c r="D2950" t="str">
        <f t="shared" si="369"/>
        <v>Y</v>
      </c>
      <c r="E2950" t="s">
        <v>1176</v>
      </c>
      <c r="F2950" t="str">
        <f t="shared" si="370"/>
        <v>P Normal Source PL Standard</v>
      </c>
      <c r="G2950" t="str">
        <f t="shared" si="371"/>
        <v>Marketing</v>
      </c>
      <c r="H2950" t="s">
        <v>1033</v>
      </c>
      <c r="I2950">
        <f t="shared" si="372"/>
        <v>0</v>
      </c>
      <c r="J2950" t="s">
        <v>1113</v>
      </c>
      <c r="K2950" s="5">
        <v>60</v>
      </c>
      <c r="L2950" t="str">
        <f>Table_DataFromNL[[#This Row],[PROFILECODE]]&amp;"-"&amp;Table_DataFromNL[[#This Row],[RULENAME]]</f>
        <v>CP530-P Normal Source PL Standard</v>
      </c>
      <c r="M2950" t="e">
        <f t="shared" si="373"/>
        <v>#N/A</v>
      </c>
      <c r="N2950" t="e">
        <f t="shared" si="374"/>
        <v>#N/A</v>
      </c>
    </row>
    <row r="2951" spans="1:14" hidden="1" x14ac:dyDescent="0.45">
      <c r="A2951" t="str">
        <f t="shared" si="375"/>
        <v>CP530-P RSV Pre-Existing Standard</v>
      </c>
      <c r="B2951" t="s">
        <v>306</v>
      </c>
      <c r="C2951" t="str">
        <f t="shared" si="368"/>
        <v>Duncanville</v>
      </c>
      <c r="D2951" t="str">
        <f t="shared" si="369"/>
        <v>Y</v>
      </c>
      <c r="E2951" t="s">
        <v>1176</v>
      </c>
      <c r="F2951" t="str">
        <f t="shared" si="370"/>
        <v>P RSV Pre-Existing Standard</v>
      </c>
      <c r="G2951" t="str">
        <f t="shared" si="371"/>
        <v>Specialty</v>
      </c>
      <c r="H2951" t="s">
        <v>955</v>
      </c>
      <c r="I2951" t="str">
        <f t="shared" si="372"/>
        <v>RETURN - 1st don of the week -STD</v>
      </c>
      <c r="J2951" t="s">
        <v>1113</v>
      </c>
      <c r="K2951" s="5">
        <v>55</v>
      </c>
      <c r="L2951" t="str">
        <f>Table_DataFromNL[[#This Row],[PROFILECODE]]&amp;"-"&amp;Table_DataFromNL[[#This Row],[RULENAME]]</f>
        <v>CP530-P RSV Pre-Existing Standard</v>
      </c>
      <c r="M2951" t="str">
        <f t="shared" si="373"/>
        <v>CP530-P RSV Pre-Existing Standard</v>
      </c>
      <c r="N2951" t="str">
        <f t="shared" si="374"/>
        <v>CP530-P RSV Pre-Existing Standard</v>
      </c>
    </row>
    <row r="2952" spans="1:14" hidden="1" x14ac:dyDescent="0.45">
      <c r="A2952" t="str">
        <f t="shared" si="375"/>
        <v>CP534-1st Responder-Medical</v>
      </c>
      <c r="B2952" t="s">
        <v>616</v>
      </c>
      <c r="C2952" t="str">
        <f t="shared" si="368"/>
        <v>Pasadena</v>
      </c>
      <c r="D2952" t="str">
        <f t="shared" si="369"/>
        <v>Y</v>
      </c>
      <c r="E2952" t="s">
        <v>1177</v>
      </c>
      <c r="F2952" t="str">
        <f t="shared" si="370"/>
        <v>1st Responder-Medical</v>
      </c>
      <c r="G2952">
        <f t="shared" si="371"/>
        <v>0</v>
      </c>
      <c r="H2952" t="s">
        <v>1053</v>
      </c>
      <c r="I2952">
        <f t="shared" si="372"/>
        <v>0</v>
      </c>
      <c r="J2952" t="s">
        <v>1054</v>
      </c>
      <c r="K2952" s="5">
        <v>5</v>
      </c>
      <c r="L2952" t="str">
        <f>Table_DataFromNL[[#This Row],[PROFILECODE]]&amp;"-"&amp;Table_DataFromNL[[#This Row],[RULENAME]]</f>
        <v>CP534-1st Responder-Medical</v>
      </c>
      <c r="M2952" t="e">
        <f t="shared" si="373"/>
        <v>#N/A</v>
      </c>
      <c r="N2952" t="e">
        <f t="shared" si="374"/>
        <v>#N/A</v>
      </c>
    </row>
    <row r="2953" spans="1:14" hidden="1" x14ac:dyDescent="0.45">
      <c r="A2953" t="str">
        <f t="shared" si="375"/>
        <v>CP534-2X Week P NORM KIG10-1</v>
      </c>
      <c r="B2953" t="s">
        <v>616</v>
      </c>
      <c r="C2953" t="str">
        <f t="shared" si="368"/>
        <v>Pasadena</v>
      </c>
      <c r="D2953" t="str">
        <f t="shared" si="369"/>
        <v>Y</v>
      </c>
      <c r="E2953" t="s">
        <v>1177</v>
      </c>
      <c r="F2953" t="str">
        <f t="shared" si="370"/>
        <v>2X Week P NORM KIG10-1</v>
      </c>
      <c r="G2953" t="str">
        <f t="shared" si="371"/>
        <v>Specialty</v>
      </c>
      <c r="H2953" t="s">
        <v>1005</v>
      </c>
      <c r="I2953" t="str">
        <f t="shared" si="372"/>
        <v>RETURN - 2nd don of the week -BONUS</v>
      </c>
      <c r="J2953" t="s">
        <v>1054</v>
      </c>
      <c r="K2953" s="5">
        <v>25</v>
      </c>
      <c r="L2953" t="str">
        <f>Table_DataFromNL[[#This Row],[PROFILECODE]]&amp;"-"&amp;Table_DataFromNL[[#This Row],[RULENAME]]</f>
        <v>CP534-2X Week P NORM KIG10-1</v>
      </c>
      <c r="M2953" t="str">
        <f t="shared" si="373"/>
        <v>CP534-2X Week P NORM KIG10-1</v>
      </c>
      <c r="N2953" t="str">
        <f t="shared" si="374"/>
        <v>CP534-2X Week P NORM KIG10-1</v>
      </c>
    </row>
    <row r="2954" spans="1:14" hidden="1" x14ac:dyDescent="0.45">
      <c r="A2954" t="str">
        <f t="shared" si="375"/>
        <v>CP534-2X Week P NORM KIG10_0</v>
      </c>
      <c r="B2954" t="s">
        <v>616</v>
      </c>
      <c r="C2954" t="str">
        <f t="shared" si="368"/>
        <v>Pasadena</v>
      </c>
      <c r="D2954" t="str">
        <f t="shared" si="369"/>
        <v>Y</v>
      </c>
      <c r="E2954" t="s">
        <v>1177</v>
      </c>
      <c r="F2954" t="str">
        <f t="shared" si="370"/>
        <v>2X Week P NORM KIG10_0</v>
      </c>
      <c r="G2954" t="str">
        <f t="shared" si="371"/>
        <v>Specialty</v>
      </c>
      <c r="H2954" t="s">
        <v>1001</v>
      </c>
      <c r="I2954" t="str">
        <f t="shared" si="372"/>
        <v>RETURN - 2nd don of the week -BONUS</v>
      </c>
      <c r="J2954" t="s">
        <v>1054</v>
      </c>
      <c r="K2954" s="5">
        <v>35</v>
      </c>
      <c r="L2954" t="str">
        <f>Table_DataFromNL[[#This Row],[PROFILECODE]]&amp;"-"&amp;Table_DataFromNL[[#This Row],[RULENAME]]</f>
        <v>CP534-2X Week P NORM KIG10_0</v>
      </c>
      <c r="M2954" t="str">
        <f t="shared" si="373"/>
        <v>CP534-2X Week P NORM KIG10_0</v>
      </c>
      <c r="N2954" t="str">
        <f t="shared" si="374"/>
        <v>CP534-2X Week P NORM KIG10_0</v>
      </c>
    </row>
    <row r="2955" spans="1:14" hidden="1" x14ac:dyDescent="0.45">
      <c r="A2955" t="str">
        <f t="shared" si="375"/>
        <v>CP534-2X Week P NORM KIG10_2</v>
      </c>
      <c r="B2955" t="s">
        <v>616</v>
      </c>
      <c r="C2955" t="str">
        <f t="shared" si="368"/>
        <v>Pasadena</v>
      </c>
      <c r="D2955" t="str">
        <f t="shared" si="369"/>
        <v>Y</v>
      </c>
      <c r="E2955" t="s">
        <v>1177</v>
      </c>
      <c r="F2955" t="str">
        <f t="shared" si="370"/>
        <v>2X Week P NORM KIG10_2</v>
      </c>
      <c r="G2955" t="str">
        <f t="shared" si="371"/>
        <v>Specialty</v>
      </c>
      <c r="H2955" t="s">
        <v>1002</v>
      </c>
      <c r="I2955" t="str">
        <f t="shared" si="372"/>
        <v>RETURN - 2nd don of the week -BONUS</v>
      </c>
      <c r="J2955" t="s">
        <v>1054</v>
      </c>
      <c r="K2955" s="5">
        <v>25</v>
      </c>
      <c r="L2955" t="str">
        <f>Table_DataFromNL[[#This Row],[PROFILECODE]]&amp;"-"&amp;Table_DataFromNL[[#This Row],[RULENAME]]</f>
        <v>CP534-2X Week P NORM KIG10_2</v>
      </c>
      <c r="M2955" t="str">
        <f t="shared" si="373"/>
        <v>CP534-2X Week P NORM KIG10_2</v>
      </c>
      <c r="N2955" t="str">
        <f t="shared" si="374"/>
        <v>CP534-2X Week P NORM KIG10_2</v>
      </c>
    </row>
    <row r="2956" spans="1:14" hidden="1" x14ac:dyDescent="0.45">
      <c r="A2956" t="str">
        <f t="shared" si="375"/>
        <v>CP534-2X Week P NORM KIG10_3</v>
      </c>
      <c r="B2956" t="s">
        <v>616</v>
      </c>
      <c r="C2956" t="str">
        <f t="shared" si="368"/>
        <v>Pasadena</v>
      </c>
      <c r="D2956" t="str">
        <f t="shared" si="369"/>
        <v>Y</v>
      </c>
      <c r="E2956" t="s">
        <v>1177</v>
      </c>
      <c r="F2956" t="str">
        <f t="shared" si="370"/>
        <v>2X Week P NORM KIG10_3</v>
      </c>
      <c r="G2956" t="str">
        <f t="shared" si="371"/>
        <v>Specialty</v>
      </c>
      <c r="H2956" t="s">
        <v>1003</v>
      </c>
      <c r="I2956" t="str">
        <f t="shared" si="372"/>
        <v>RETURN - 2nd don of the week -BONUS</v>
      </c>
      <c r="J2956" t="s">
        <v>1054</v>
      </c>
      <c r="K2956" s="5">
        <v>25</v>
      </c>
      <c r="L2956" t="str">
        <f>Table_DataFromNL[[#This Row],[PROFILECODE]]&amp;"-"&amp;Table_DataFromNL[[#This Row],[RULENAME]]</f>
        <v>CP534-2X Week P NORM KIG10_3</v>
      </c>
      <c r="M2956" t="str">
        <f t="shared" si="373"/>
        <v>CP534-2X Week P NORM KIG10_3</v>
      </c>
      <c r="N2956" t="str">
        <f t="shared" si="374"/>
        <v>CP534-2X Week P NORM KIG10_3</v>
      </c>
    </row>
    <row r="2957" spans="1:14" hidden="1" x14ac:dyDescent="0.45">
      <c r="A2957" t="str">
        <f t="shared" si="375"/>
        <v>CP534-2X Week P NORM KIG10_4</v>
      </c>
      <c r="B2957" t="s">
        <v>616</v>
      </c>
      <c r="C2957" t="str">
        <f t="shared" si="368"/>
        <v>Pasadena</v>
      </c>
      <c r="D2957" t="str">
        <f t="shared" si="369"/>
        <v>Y</v>
      </c>
      <c r="E2957" t="s">
        <v>1177</v>
      </c>
      <c r="F2957" t="str">
        <f t="shared" si="370"/>
        <v>2X Week P NORM KIG10_4</v>
      </c>
      <c r="G2957" t="str">
        <f t="shared" si="371"/>
        <v>Specialty</v>
      </c>
      <c r="H2957" t="s">
        <v>1004</v>
      </c>
      <c r="I2957" t="str">
        <f t="shared" si="372"/>
        <v>RETURN - 2nd don of the week -BONUS</v>
      </c>
      <c r="J2957" t="s">
        <v>1054</v>
      </c>
      <c r="K2957" s="5">
        <v>25</v>
      </c>
      <c r="L2957" t="str">
        <f>Table_DataFromNL[[#This Row],[PROFILECODE]]&amp;"-"&amp;Table_DataFromNL[[#This Row],[RULENAME]]</f>
        <v>CP534-2X Week P NORM KIG10_4</v>
      </c>
      <c r="M2957" t="str">
        <f t="shared" si="373"/>
        <v>CP534-2X Week P NORM KIG10_4</v>
      </c>
      <c r="N2957" t="str">
        <f t="shared" si="374"/>
        <v>CP534-2X Week P NORM KIG10_4</v>
      </c>
    </row>
    <row r="2958" spans="1:14" hidden="1" x14ac:dyDescent="0.45">
      <c r="A2958" t="str">
        <f t="shared" si="375"/>
        <v>CP534-RETURN - 2nd don of the week -BONUS</v>
      </c>
      <c r="B2958" t="s">
        <v>616</v>
      </c>
      <c r="C2958" t="str">
        <f t="shared" si="368"/>
        <v>Pasadena</v>
      </c>
      <c r="D2958" t="str">
        <f t="shared" si="369"/>
        <v>Y</v>
      </c>
      <c r="E2958" t="s">
        <v>1177</v>
      </c>
      <c r="F2958" t="str">
        <f t="shared" si="370"/>
        <v>RETURN - 2nd don of the week -BONUS</v>
      </c>
      <c r="G2958" t="str">
        <f t="shared" si="371"/>
        <v>Marketing</v>
      </c>
      <c r="H2958" t="s">
        <v>1055</v>
      </c>
      <c r="I2958">
        <f t="shared" si="372"/>
        <v>26</v>
      </c>
      <c r="J2958" t="s">
        <v>1054</v>
      </c>
      <c r="K2958" s="5">
        <v>25</v>
      </c>
      <c r="L2958" t="str">
        <f>Table_DataFromNL[[#This Row],[PROFILECODE]]&amp;"-"&amp;Table_DataFromNL[[#This Row],[RULENAME]]</f>
        <v>CP534-2X Week P NSP NS</v>
      </c>
      <c r="M2958" t="str">
        <f t="shared" si="373"/>
        <v>CP534-RETURN - 2nd don of the week -BONUS</v>
      </c>
      <c r="N2958" t="e">
        <f t="shared" si="374"/>
        <v>#N/A</v>
      </c>
    </row>
    <row r="2959" spans="1:14" hidden="1" x14ac:dyDescent="0.45">
      <c r="A2959" t="str">
        <f t="shared" si="375"/>
        <v>CP534-RETURN - 2nd don of the week -BONUS</v>
      </c>
      <c r="B2959" t="s">
        <v>616</v>
      </c>
      <c r="C2959" t="str">
        <f t="shared" si="368"/>
        <v>Pasadena</v>
      </c>
      <c r="D2959" t="str">
        <f t="shared" si="369"/>
        <v>Y</v>
      </c>
      <c r="E2959" t="s">
        <v>1177</v>
      </c>
      <c r="F2959" t="str">
        <f t="shared" si="370"/>
        <v>RETURN - 2nd don of the week -BONUS</v>
      </c>
      <c r="G2959" t="str">
        <f t="shared" si="371"/>
        <v>Marketing</v>
      </c>
      <c r="H2959" t="s">
        <v>1056</v>
      </c>
      <c r="I2959" t="str">
        <f t="shared" si="372"/>
        <v>RETURN - 2nd don of the week -BONUS</v>
      </c>
      <c r="J2959" t="s">
        <v>1054</v>
      </c>
      <c r="K2959" s="5">
        <v>25</v>
      </c>
      <c r="L2959" t="str">
        <f>Table_DataFromNL[[#This Row],[PROFILECODE]]&amp;"-"&amp;Table_DataFromNL[[#This Row],[RULENAME]]</f>
        <v>CP534-2X Week P NSP Non EU</v>
      </c>
      <c r="M2959" t="str">
        <f t="shared" si="373"/>
        <v>CP534-RETURN - 2nd don of the week -BONUS</v>
      </c>
      <c r="N2959" t="e">
        <f t="shared" si="374"/>
        <v>#N/A</v>
      </c>
    </row>
    <row r="2960" spans="1:14" hidden="1" x14ac:dyDescent="0.45">
      <c r="A2960" t="str">
        <f t="shared" si="375"/>
        <v>CP534-2X Week P Normal Source PL</v>
      </c>
      <c r="B2960" t="s">
        <v>616</v>
      </c>
      <c r="C2960" t="str">
        <f t="shared" si="368"/>
        <v>Pasadena</v>
      </c>
      <c r="D2960" t="str">
        <f t="shared" si="369"/>
        <v>Y</v>
      </c>
      <c r="E2960" t="s">
        <v>1177</v>
      </c>
      <c r="F2960" t="str">
        <f t="shared" si="370"/>
        <v>2X Week P Normal Source PL</v>
      </c>
      <c r="G2960" t="str">
        <f t="shared" si="371"/>
        <v>Specialty</v>
      </c>
      <c r="H2960" t="s">
        <v>1026</v>
      </c>
      <c r="I2960" t="str">
        <f t="shared" si="372"/>
        <v>RETURN - 2nd don of the week -BONUS</v>
      </c>
      <c r="J2960" t="s">
        <v>1054</v>
      </c>
      <c r="K2960" s="5">
        <v>30</v>
      </c>
      <c r="L2960" t="str">
        <f>Table_DataFromNL[[#This Row],[PROFILECODE]]&amp;"-"&amp;Table_DataFromNL[[#This Row],[RULENAME]]</f>
        <v>CP534-2X Week P Normal Source PL</v>
      </c>
      <c r="M2960" t="e">
        <f t="shared" si="373"/>
        <v>#N/A</v>
      </c>
      <c r="N2960" t="e">
        <f t="shared" si="374"/>
        <v>#N/A</v>
      </c>
    </row>
    <row r="2961" spans="1:14" hidden="1" x14ac:dyDescent="0.45">
      <c r="A2961" t="str">
        <f t="shared" si="375"/>
        <v>CP534-2X Week P RSV Pre-Existing</v>
      </c>
      <c r="B2961" t="s">
        <v>616</v>
      </c>
      <c r="C2961" t="str">
        <f t="shared" si="368"/>
        <v>Pasadena</v>
      </c>
      <c r="D2961" t="str">
        <f t="shared" si="369"/>
        <v>Y</v>
      </c>
      <c r="E2961" t="s">
        <v>1177</v>
      </c>
      <c r="F2961" t="str">
        <f t="shared" si="370"/>
        <v>2X Week P RSV Pre-Existing</v>
      </c>
      <c r="G2961" t="str">
        <f t="shared" si="371"/>
        <v>Specialty</v>
      </c>
      <c r="H2961" t="s">
        <v>945</v>
      </c>
      <c r="I2961" t="str">
        <f t="shared" si="372"/>
        <v>RETURN - 2nd don of the week -BONUS</v>
      </c>
      <c r="J2961" t="s">
        <v>1054</v>
      </c>
      <c r="K2961" s="5">
        <v>35</v>
      </c>
      <c r="L2961" t="str">
        <f>Table_DataFromNL[[#This Row],[PROFILECODE]]&amp;"-"&amp;Table_DataFromNL[[#This Row],[RULENAME]]</f>
        <v>CP534-2X Week P RSV Pre-Existing</v>
      </c>
      <c r="M2961" t="str">
        <f t="shared" si="373"/>
        <v>CP534-2X Week P RSV Pre-Existing</v>
      </c>
      <c r="N2961" t="str">
        <f t="shared" si="374"/>
        <v>CP534-2X Week P RSV Pre-Existing</v>
      </c>
    </row>
    <row r="2962" spans="1:14" hidden="1" x14ac:dyDescent="0.45">
      <c r="A2962" t="str">
        <f t="shared" si="375"/>
        <v>CP534-RETURN - 5th don of the month -BONUS</v>
      </c>
      <c r="B2962" t="s">
        <v>616</v>
      </c>
      <c r="C2962" t="str">
        <f t="shared" si="368"/>
        <v>Pasadena</v>
      </c>
      <c r="D2962" t="str">
        <f t="shared" si="369"/>
        <v>Y</v>
      </c>
      <c r="E2962" t="s">
        <v>1177</v>
      </c>
      <c r="F2962" t="str">
        <f t="shared" si="370"/>
        <v>RETURN - 5th don of the month -BONUS</v>
      </c>
      <c r="G2962" t="str">
        <f t="shared" si="371"/>
        <v>Marketing</v>
      </c>
      <c r="H2962" t="s">
        <v>1057</v>
      </c>
      <c r="I2962">
        <f t="shared" si="372"/>
        <v>27</v>
      </c>
      <c r="J2962" t="s">
        <v>1054</v>
      </c>
      <c r="K2962" s="5">
        <v>20</v>
      </c>
      <c r="L2962" t="str">
        <f>Table_DataFromNL[[#This Row],[PROFILECODE]]&amp;"-"&amp;Table_DataFromNL[[#This Row],[RULENAME]]</f>
        <v>CP534-5X Month</v>
      </c>
      <c r="M2962" t="str">
        <f t="shared" si="373"/>
        <v>CP534-RETURN - 5th don of the month -BONUS</v>
      </c>
      <c r="N2962" t="e">
        <f t="shared" si="374"/>
        <v>#N/A</v>
      </c>
    </row>
    <row r="2963" spans="1:14" hidden="1" x14ac:dyDescent="0.45">
      <c r="A2963" t="str">
        <f t="shared" si="375"/>
        <v>CP534-RETURN - 6th don of the month -BONUS</v>
      </c>
      <c r="B2963" t="s">
        <v>616</v>
      </c>
      <c r="C2963" t="str">
        <f t="shared" si="368"/>
        <v>Pasadena</v>
      </c>
      <c r="D2963" t="str">
        <f t="shared" si="369"/>
        <v>Y</v>
      </c>
      <c r="E2963" t="s">
        <v>1177</v>
      </c>
      <c r="F2963" t="str">
        <f t="shared" si="370"/>
        <v>RETURN - 6th don of the month -BONUS</v>
      </c>
      <c r="G2963" t="str">
        <f t="shared" si="371"/>
        <v>Marketing</v>
      </c>
      <c r="H2963" t="s">
        <v>1058</v>
      </c>
      <c r="I2963">
        <f t="shared" si="372"/>
        <v>28</v>
      </c>
      <c r="J2963" t="s">
        <v>1054</v>
      </c>
      <c r="K2963" s="5">
        <v>20</v>
      </c>
      <c r="L2963" t="str">
        <f>Table_DataFromNL[[#This Row],[PROFILECODE]]&amp;"-"&amp;Table_DataFromNL[[#This Row],[RULENAME]]</f>
        <v>CP534-6X Month</v>
      </c>
      <c r="M2963" t="str">
        <f t="shared" si="373"/>
        <v>CP534-RETURN - 6th don of the month -BONUS</v>
      </c>
      <c r="N2963" t="e">
        <f t="shared" si="374"/>
        <v>#N/A</v>
      </c>
    </row>
    <row r="2964" spans="1:14" hidden="1" x14ac:dyDescent="0.45">
      <c r="A2964" t="str">
        <f t="shared" si="375"/>
        <v>CP534-College ID Standard Bonus</v>
      </c>
      <c r="B2964" t="s">
        <v>616</v>
      </c>
      <c r="C2964" t="str">
        <f t="shared" si="368"/>
        <v>Pasadena</v>
      </c>
      <c r="D2964" t="str">
        <f t="shared" si="369"/>
        <v>Y</v>
      </c>
      <c r="E2964" t="s">
        <v>1177</v>
      </c>
      <c r="F2964" t="str">
        <f t="shared" si="370"/>
        <v>College ID Standard Bonus</v>
      </c>
      <c r="G2964">
        <f t="shared" si="371"/>
        <v>0</v>
      </c>
      <c r="H2964" t="s">
        <v>1062</v>
      </c>
      <c r="I2964">
        <f t="shared" si="372"/>
        <v>0</v>
      </c>
      <c r="J2964" t="s">
        <v>1054</v>
      </c>
      <c r="K2964" s="5">
        <v>5</v>
      </c>
      <c r="L2964" t="str">
        <f>Table_DataFromNL[[#This Row],[PROFILECODE]]&amp;"-"&amp;Table_DataFromNL[[#This Row],[RULENAME]]</f>
        <v>CP534-College ID Standard Bonus</v>
      </c>
      <c r="M2964" t="e">
        <f t="shared" si="373"/>
        <v>#N/A</v>
      </c>
      <c r="N2964" t="e">
        <f t="shared" si="374"/>
        <v>#N/A</v>
      </c>
    </row>
    <row r="2965" spans="1:14" hidden="1" x14ac:dyDescent="0.45">
      <c r="A2965" t="str">
        <f t="shared" si="375"/>
        <v>CP534-Employee Donor</v>
      </c>
      <c r="B2965" t="s">
        <v>616</v>
      </c>
      <c r="C2965" t="str">
        <f t="shared" si="368"/>
        <v>Pasadena</v>
      </c>
      <c r="D2965" t="str">
        <f t="shared" si="369"/>
        <v>Y</v>
      </c>
      <c r="E2965" t="s">
        <v>1177</v>
      </c>
      <c r="F2965" t="str">
        <f t="shared" si="370"/>
        <v>Employee Donor</v>
      </c>
      <c r="G2965">
        <f t="shared" si="371"/>
        <v>0</v>
      </c>
      <c r="H2965" t="s">
        <v>1063</v>
      </c>
      <c r="I2965">
        <f t="shared" si="372"/>
        <v>0</v>
      </c>
      <c r="J2965" t="s">
        <v>1054</v>
      </c>
      <c r="K2965" s="5">
        <v>90</v>
      </c>
      <c r="L2965" t="str">
        <f>Table_DataFromNL[[#This Row],[PROFILECODE]]&amp;"-"&amp;Table_DataFromNL[[#This Row],[RULENAME]]</f>
        <v>CP534-Employee Donor</v>
      </c>
      <c r="M2965" t="e">
        <f t="shared" si="373"/>
        <v>#N/A</v>
      </c>
      <c r="N2965" t="e">
        <f t="shared" si="374"/>
        <v>#N/A</v>
      </c>
    </row>
    <row r="2966" spans="1:14" hidden="1" x14ac:dyDescent="0.45">
      <c r="A2966" t="str">
        <f t="shared" si="375"/>
        <v>CP534-Military ID</v>
      </c>
      <c r="B2966" t="s">
        <v>616</v>
      </c>
      <c r="C2966" t="str">
        <f t="shared" si="368"/>
        <v>Pasadena</v>
      </c>
      <c r="D2966" t="str">
        <f t="shared" si="369"/>
        <v>Y</v>
      </c>
      <c r="E2966" t="s">
        <v>1177</v>
      </c>
      <c r="F2966" t="str">
        <f t="shared" si="370"/>
        <v>Military ID</v>
      </c>
      <c r="G2966">
        <f t="shared" si="371"/>
        <v>0</v>
      </c>
      <c r="H2966" t="s">
        <v>1064</v>
      </c>
      <c r="I2966">
        <f t="shared" si="372"/>
        <v>0</v>
      </c>
      <c r="J2966" t="s">
        <v>1054</v>
      </c>
      <c r="K2966" s="5">
        <v>5</v>
      </c>
      <c r="L2966" t="str">
        <f>Table_DataFromNL[[#This Row],[PROFILECODE]]&amp;"-"&amp;Table_DataFromNL[[#This Row],[RULENAME]]</f>
        <v>CP534-Military ID</v>
      </c>
      <c r="M2966" t="e">
        <f t="shared" si="373"/>
        <v>#N/A</v>
      </c>
      <c r="N2966" t="e">
        <f t="shared" si="374"/>
        <v>#N/A</v>
      </c>
    </row>
    <row r="2967" spans="1:14" hidden="1" x14ac:dyDescent="0.45">
      <c r="A2967" t="str">
        <f t="shared" si="375"/>
        <v>CP534-NEW DONOR -1st</v>
      </c>
      <c r="B2967" t="s">
        <v>616</v>
      </c>
      <c r="C2967" t="str">
        <f t="shared" si="368"/>
        <v>Pasadena</v>
      </c>
      <c r="D2967" t="str">
        <f t="shared" si="369"/>
        <v>Y</v>
      </c>
      <c r="E2967" t="s">
        <v>1177</v>
      </c>
      <c r="F2967" t="str">
        <f t="shared" si="370"/>
        <v>NEW DONOR -1st</v>
      </c>
      <c r="G2967" t="str">
        <f t="shared" si="371"/>
        <v>Marketing</v>
      </c>
      <c r="H2967" t="s">
        <v>1065</v>
      </c>
      <c r="I2967">
        <f t="shared" si="372"/>
        <v>1</v>
      </c>
      <c r="J2967" t="s">
        <v>1054</v>
      </c>
      <c r="K2967" s="5">
        <v>100</v>
      </c>
      <c r="L2967" t="str">
        <f>Table_DataFromNL[[#This Row],[PROFILECODE]]&amp;"-"&amp;Table_DataFromNL[[#This Row],[RULENAME]]</f>
        <v>CP534-New Donor 1st Visit-Bonus</v>
      </c>
      <c r="M2967" t="str">
        <f t="shared" si="373"/>
        <v>CP534-NEW DONOR -1st</v>
      </c>
      <c r="N2967" t="e">
        <f t="shared" si="374"/>
        <v>#N/A</v>
      </c>
    </row>
    <row r="2968" spans="1:14" hidden="1" x14ac:dyDescent="0.45">
      <c r="A2968" t="str">
        <f t="shared" si="375"/>
        <v>CP534-NEW DONOR -2nd</v>
      </c>
      <c r="B2968" t="s">
        <v>616</v>
      </c>
      <c r="C2968" t="str">
        <f t="shared" si="368"/>
        <v>Pasadena</v>
      </c>
      <c r="D2968" t="str">
        <f t="shared" si="369"/>
        <v>Y</v>
      </c>
      <c r="E2968" t="s">
        <v>1177</v>
      </c>
      <c r="F2968" t="str">
        <f t="shared" si="370"/>
        <v>NEW DONOR -2nd</v>
      </c>
      <c r="G2968" t="str">
        <f t="shared" si="371"/>
        <v>Marketing</v>
      </c>
      <c r="H2968" t="s">
        <v>1066</v>
      </c>
      <c r="I2968">
        <f t="shared" si="372"/>
        <v>2</v>
      </c>
      <c r="J2968" t="s">
        <v>1054</v>
      </c>
      <c r="K2968" s="5">
        <v>100</v>
      </c>
      <c r="L2968" t="str">
        <f>Table_DataFromNL[[#This Row],[PROFILECODE]]&amp;"-"&amp;Table_DataFromNL[[#This Row],[RULENAME]]</f>
        <v>CP534-New Donor 2nd Visit-Bonus</v>
      </c>
      <c r="M2968" t="str">
        <f t="shared" si="373"/>
        <v>CP534-NEW DONOR -2nd</v>
      </c>
      <c r="N2968" t="e">
        <f t="shared" si="374"/>
        <v>#N/A</v>
      </c>
    </row>
    <row r="2969" spans="1:14" hidden="1" x14ac:dyDescent="0.45">
      <c r="A2969" t="str">
        <f t="shared" si="375"/>
        <v>CP534-NEW DONOR -3rd</v>
      </c>
      <c r="B2969" t="s">
        <v>616</v>
      </c>
      <c r="C2969" t="str">
        <f t="shared" si="368"/>
        <v>Pasadena</v>
      </c>
      <c r="D2969" t="str">
        <f t="shared" si="369"/>
        <v>Y</v>
      </c>
      <c r="E2969" t="s">
        <v>1177</v>
      </c>
      <c r="F2969" t="str">
        <f t="shared" si="370"/>
        <v>NEW DONOR -3rd</v>
      </c>
      <c r="G2969" t="str">
        <f t="shared" si="371"/>
        <v>Marketing</v>
      </c>
      <c r="H2969" t="s">
        <v>1067</v>
      </c>
      <c r="I2969">
        <f t="shared" si="372"/>
        <v>3</v>
      </c>
      <c r="J2969" t="s">
        <v>1054</v>
      </c>
      <c r="K2969" s="5">
        <v>100</v>
      </c>
      <c r="L2969" t="str">
        <f>Table_DataFromNL[[#This Row],[PROFILECODE]]&amp;"-"&amp;Table_DataFromNL[[#This Row],[RULENAME]]</f>
        <v>CP534-New Donor 3rd Visit-Bonus</v>
      </c>
      <c r="M2969" t="str">
        <f t="shared" si="373"/>
        <v>CP534-NEW DONOR -3rd</v>
      </c>
      <c r="N2969" t="e">
        <f t="shared" si="374"/>
        <v>#N/A</v>
      </c>
    </row>
    <row r="2970" spans="1:14" hidden="1" x14ac:dyDescent="0.45">
      <c r="A2970" t="str">
        <f t="shared" si="375"/>
        <v>CP534-NEW DONOR -4th</v>
      </c>
      <c r="B2970" t="s">
        <v>616</v>
      </c>
      <c r="C2970" t="str">
        <f t="shared" si="368"/>
        <v>Pasadena</v>
      </c>
      <c r="D2970" t="str">
        <f t="shared" si="369"/>
        <v>Y</v>
      </c>
      <c r="E2970" t="s">
        <v>1177</v>
      </c>
      <c r="F2970" t="str">
        <f t="shared" si="370"/>
        <v>NEW DONOR -4th</v>
      </c>
      <c r="G2970" t="str">
        <f t="shared" si="371"/>
        <v>Marketing</v>
      </c>
      <c r="H2970" t="s">
        <v>1068</v>
      </c>
      <c r="I2970">
        <f t="shared" si="372"/>
        <v>4</v>
      </c>
      <c r="J2970" t="s">
        <v>1054</v>
      </c>
      <c r="K2970" s="5">
        <v>100</v>
      </c>
      <c r="L2970" t="str">
        <f>Table_DataFromNL[[#This Row],[PROFILECODE]]&amp;"-"&amp;Table_DataFromNL[[#This Row],[RULENAME]]</f>
        <v>CP534-New Donor 4th Visit-Bonus</v>
      </c>
      <c r="M2970" t="str">
        <f t="shared" si="373"/>
        <v>CP534-NEW DONOR -4th</v>
      </c>
      <c r="N2970" t="e">
        <f t="shared" si="374"/>
        <v>#N/A</v>
      </c>
    </row>
    <row r="2971" spans="1:14" hidden="1" x14ac:dyDescent="0.45">
      <c r="A2971" t="str">
        <f t="shared" si="375"/>
        <v>CP534-NEW DONOR -5th</v>
      </c>
      <c r="B2971" t="s">
        <v>616</v>
      </c>
      <c r="C2971" t="str">
        <f t="shared" si="368"/>
        <v>Pasadena</v>
      </c>
      <c r="D2971" t="str">
        <f t="shared" si="369"/>
        <v>Y</v>
      </c>
      <c r="E2971" t="s">
        <v>1177</v>
      </c>
      <c r="F2971" t="str">
        <f t="shared" si="370"/>
        <v>NEW DONOR -5th</v>
      </c>
      <c r="G2971" t="str">
        <f t="shared" si="371"/>
        <v>Marketing</v>
      </c>
      <c r="H2971" t="s">
        <v>1069</v>
      </c>
      <c r="I2971">
        <f t="shared" si="372"/>
        <v>5</v>
      </c>
      <c r="J2971" t="s">
        <v>1054</v>
      </c>
      <c r="K2971" s="5">
        <v>100</v>
      </c>
      <c r="L2971" t="str">
        <f>Table_DataFromNL[[#This Row],[PROFILECODE]]&amp;"-"&amp;Table_DataFromNL[[#This Row],[RULENAME]]</f>
        <v>CP534-New Donor 5th Visit-Bonus</v>
      </c>
      <c r="M2971" t="str">
        <f t="shared" si="373"/>
        <v>CP534-NEW DONOR -5th</v>
      </c>
      <c r="N2971" t="e">
        <f t="shared" si="374"/>
        <v>#N/A</v>
      </c>
    </row>
    <row r="2972" spans="1:14" hidden="1" x14ac:dyDescent="0.45">
      <c r="A2972" t="str">
        <f t="shared" si="375"/>
        <v>CP534-NEW DONOR -6th</v>
      </c>
      <c r="B2972" t="s">
        <v>616</v>
      </c>
      <c r="C2972" t="str">
        <f t="shared" si="368"/>
        <v>Pasadena</v>
      </c>
      <c r="D2972" t="str">
        <f t="shared" si="369"/>
        <v>Y</v>
      </c>
      <c r="E2972" t="s">
        <v>1177</v>
      </c>
      <c r="F2972" t="str">
        <f t="shared" si="370"/>
        <v>NEW DONOR -6th</v>
      </c>
      <c r="G2972" t="str">
        <f t="shared" si="371"/>
        <v>Marketing</v>
      </c>
      <c r="H2972" t="s">
        <v>1070</v>
      </c>
      <c r="I2972">
        <f t="shared" si="372"/>
        <v>6</v>
      </c>
      <c r="J2972" t="s">
        <v>1054</v>
      </c>
      <c r="K2972" s="5">
        <v>100</v>
      </c>
      <c r="L2972" t="str">
        <f>Table_DataFromNL[[#This Row],[PROFILECODE]]&amp;"-"&amp;Table_DataFromNL[[#This Row],[RULENAME]]</f>
        <v>CP534-New Donor 6th Visit-Bonus</v>
      </c>
      <c r="M2972" t="str">
        <f t="shared" si="373"/>
        <v>CP534-NEW DONOR -6th</v>
      </c>
      <c r="N2972" t="e">
        <f t="shared" si="374"/>
        <v>#N/A</v>
      </c>
    </row>
    <row r="2973" spans="1:14" hidden="1" x14ac:dyDescent="0.45">
      <c r="A2973" t="str">
        <f t="shared" si="375"/>
        <v>CP534-NEW DONOR -7th</v>
      </c>
      <c r="B2973" t="s">
        <v>616</v>
      </c>
      <c r="C2973" t="str">
        <f t="shared" si="368"/>
        <v>Pasadena</v>
      </c>
      <c r="D2973" t="str">
        <f t="shared" si="369"/>
        <v>Y</v>
      </c>
      <c r="E2973" t="s">
        <v>1177</v>
      </c>
      <c r="F2973" t="str">
        <f t="shared" si="370"/>
        <v>NEW DONOR -7th</v>
      </c>
      <c r="G2973" t="str">
        <f t="shared" si="371"/>
        <v>Marketing</v>
      </c>
      <c r="H2973" t="s">
        <v>1071</v>
      </c>
      <c r="I2973">
        <f t="shared" si="372"/>
        <v>7</v>
      </c>
      <c r="J2973" t="s">
        <v>1054</v>
      </c>
      <c r="K2973" s="5">
        <v>45</v>
      </c>
      <c r="L2973" t="str">
        <f>Table_DataFromNL[[#This Row],[PROFILECODE]]&amp;"-"&amp;Table_DataFromNL[[#This Row],[RULENAME]]</f>
        <v>CP534-New Donor 7th Visit-Bonus</v>
      </c>
      <c r="M2973" t="str">
        <f t="shared" si="373"/>
        <v>CP534-NEW DONOR -7th</v>
      </c>
      <c r="N2973" t="e">
        <f t="shared" si="374"/>
        <v>#N/A</v>
      </c>
    </row>
    <row r="2974" spans="1:14" hidden="1" x14ac:dyDescent="0.45">
      <c r="A2974" t="str">
        <f t="shared" si="375"/>
        <v>CP534-NEW DONOR -8th</v>
      </c>
      <c r="B2974" t="s">
        <v>616</v>
      </c>
      <c r="C2974" t="str">
        <f t="shared" si="368"/>
        <v>Pasadena</v>
      </c>
      <c r="D2974" t="str">
        <f t="shared" si="369"/>
        <v>Y</v>
      </c>
      <c r="E2974" t="s">
        <v>1177</v>
      </c>
      <c r="F2974" t="str">
        <f t="shared" si="370"/>
        <v>NEW DONOR -8th</v>
      </c>
      <c r="G2974" t="str">
        <f t="shared" si="371"/>
        <v>Marketing</v>
      </c>
      <c r="H2974" t="s">
        <v>1072</v>
      </c>
      <c r="I2974">
        <f t="shared" si="372"/>
        <v>8</v>
      </c>
      <c r="J2974" t="s">
        <v>1054</v>
      </c>
      <c r="K2974" s="5">
        <v>45</v>
      </c>
      <c r="L2974" t="str">
        <f>Table_DataFromNL[[#This Row],[PROFILECODE]]&amp;"-"&amp;Table_DataFromNL[[#This Row],[RULENAME]]</f>
        <v>CP534-New Donor 8th Visit-Bonus</v>
      </c>
      <c r="M2974" t="str">
        <f t="shared" si="373"/>
        <v>CP534-NEW DONOR -8th</v>
      </c>
      <c r="N2974" t="e">
        <f t="shared" si="374"/>
        <v>#N/A</v>
      </c>
    </row>
    <row r="2975" spans="1:14" hidden="1" x14ac:dyDescent="0.45">
      <c r="A2975" t="str">
        <f t="shared" si="375"/>
        <v>CP534-1B_KEDLeague_Promo_5USD</v>
      </c>
      <c r="B2975" t="s">
        <v>616</v>
      </c>
      <c r="C2975" t="str">
        <f t="shared" si="368"/>
        <v>Pasadena</v>
      </c>
      <c r="D2975" t="str">
        <f t="shared" si="369"/>
        <v>Y</v>
      </c>
      <c r="E2975" t="s">
        <v>1177</v>
      </c>
      <c r="F2975" t="str">
        <f t="shared" si="370"/>
        <v>1B_KEDLeague_Promo_5USD</v>
      </c>
      <c r="G2975">
        <f t="shared" si="371"/>
        <v>0</v>
      </c>
      <c r="H2975" t="s">
        <v>1073</v>
      </c>
      <c r="I2975">
        <f t="shared" si="372"/>
        <v>0</v>
      </c>
      <c r="J2975" t="s">
        <v>1074</v>
      </c>
      <c r="K2975" s="5">
        <v>5</v>
      </c>
      <c r="L2975" t="str">
        <f>Table_DataFromNL[[#This Row],[PROFILECODE]]&amp;"-"&amp;Table_DataFromNL[[#This Row],[RULENAME]]</f>
        <v>CP534-1B_KEDLeague_Promo_5USD</v>
      </c>
      <c r="M2975" t="e">
        <f t="shared" si="373"/>
        <v>#N/A</v>
      </c>
      <c r="N2975" t="e">
        <f t="shared" si="374"/>
        <v>#N/A</v>
      </c>
    </row>
    <row r="2976" spans="1:14" hidden="1" x14ac:dyDescent="0.45">
      <c r="A2976" t="str">
        <f t="shared" si="375"/>
        <v>CP534-CALL_10</v>
      </c>
      <c r="B2976" t="s">
        <v>616</v>
      </c>
      <c r="C2976" t="str">
        <f t="shared" si="368"/>
        <v>Pasadena</v>
      </c>
      <c r="D2976" t="str">
        <f t="shared" si="369"/>
        <v>Y</v>
      </c>
      <c r="E2976" t="s">
        <v>1177</v>
      </c>
      <c r="F2976" t="str">
        <f t="shared" si="370"/>
        <v>CALL_10</v>
      </c>
      <c r="G2976">
        <f t="shared" si="371"/>
        <v>0</v>
      </c>
      <c r="H2976" t="s">
        <v>1075</v>
      </c>
      <c r="I2976">
        <f t="shared" si="372"/>
        <v>0</v>
      </c>
      <c r="J2976" t="s">
        <v>1074</v>
      </c>
      <c r="K2976" s="5">
        <v>10</v>
      </c>
      <c r="L2976" t="str">
        <f>Table_DataFromNL[[#This Row],[PROFILECODE]]&amp;"-"&amp;Table_DataFromNL[[#This Row],[RULENAME]]</f>
        <v>CP534-CALL_10</v>
      </c>
      <c r="M2976" t="e">
        <f t="shared" si="373"/>
        <v>#N/A</v>
      </c>
      <c r="N2976" t="e">
        <f t="shared" si="374"/>
        <v>#N/A</v>
      </c>
    </row>
    <row r="2977" spans="1:14" hidden="1" x14ac:dyDescent="0.45">
      <c r="A2977" t="str">
        <f t="shared" si="375"/>
        <v>CP534-CALL_15</v>
      </c>
      <c r="B2977" t="s">
        <v>616</v>
      </c>
      <c r="C2977" t="str">
        <f t="shared" si="368"/>
        <v>Pasadena</v>
      </c>
      <c r="D2977" t="str">
        <f t="shared" si="369"/>
        <v>Y</v>
      </c>
      <c r="E2977" t="s">
        <v>1177</v>
      </c>
      <c r="F2977" t="str">
        <f t="shared" si="370"/>
        <v>CALL_15</v>
      </c>
      <c r="G2977">
        <f t="shared" si="371"/>
        <v>0</v>
      </c>
      <c r="H2977" t="s">
        <v>1076</v>
      </c>
      <c r="I2977">
        <f t="shared" si="372"/>
        <v>0</v>
      </c>
      <c r="J2977" t="s">
        <v>1074</v>
      </c>
      <c r="K2977" s="5">
        <v>15</v>
      </c>
      <c r="L2977" t="str">
        <f>Table_DataFromNL[[#This Row],[PROFILECODE]]&amp;"-"&amp;Table_DataFromNL[[#This Row],[RULENAME]]</f>
        <v>CP534-CALL_15</v>
      </c>
      <c r="M2977" t="e">
        <f t="shared" si="373"/>
        <v>#N/A</v>
      </c>
      <c r="N2977" t="e">
        <f t="shared" si="374"/>
        <v>#N/A</v>
      </c>
    </row>
    <row r="2978" spans="1:14" hidden="1" x14ac:dyDescent="0.45">
      <c r="A2978" t="str">
        <f t="shared" si="375"/>
        <v>CP534-CALL_25</v>
      </c>
      <c r="B2978" t="s">
        <v>616</v>
      </c>
      <c r="C2978" t="str">
        <f t="shared" si="368"/>
        <v>Pasadena</v>
      </c>
      <c r="D2978" t="str">
        <f t="shared" si="369"/>
        <v>Y</v>
      </c>
      <c r="E2978" t="s">
        <v>1177</v>
      </c>
      <c r="F2978" t="str">
        <f t="shared" si="370"/>
        <v>CALL_25</v>
      </c>
      <c r="G2978">
        <f t="shared" si="371"/>
        <v>0</v>
      </c>
      <c r="H2978" t="s">
        <v>1077</v>
      </c>
      <c r="I2978">
        <f t="shared" si="372"/>
        <v>0</v>
      </c>
      <c r="J2978" t="s">
        <v>1074</v>
      </c>
      <c r="K2978" s="5">
        <v>25</v>
      </c>
      <c r="L2978" t="str">
        <f>Table_DataFromNL[[#This Row],[PROFILECODE]]&amp;"-"&amp;Table_DataFromNL[[#This Row],[RULENAME]]</f>
        <v>CP534-CALL_25</v>
      </c>
      <c r="M2978" t="e">
        <f t="shared" si="373"/>
        <v>#N/A</v>
      </c>
      <c r="N2978" t="e">
        <f t="shared" si="374"/>
        <v>#N/A</v>
      </c>
    </row>
    <row r="2979" spans="1:14" hidden="1" x14ac:dyDescent="0.45">
      <c r="A2979" t="str">
        <f t="shared" si="375"/>
        <v>CP534-CALL_5</v>
      </c>
      <c r="B2979" t="s">
        <v>616</v>
      </c>
      <c r="C2979" t="str">
        <f t="shared" si="368"/>
        <v>Pasadena</v>
      </c>
      <c r="D2979" t="str">
        <f t="shared" si="369"/>
        <v>Y</v>
      </c>
      <c r="E2979" t="s">
        <v>1177</v>
      </c>
      <c r="F2979" t="str">
        <f t="shared" si="370"/>
        <v>CALL_5</v>
      </c>
      <c r="G2979">
        <f t="shared" si="371"/>
        <v>0</v>
      </c>
      <c r="H2979" t="s">
        <v>1078</v>
      </c>
      <c r="I2979">
        <f t="shared" si="372"/>
        <v>0</v>
      </c>
      <c r="J2979" t="s">
        <v>1074</v>
      </c>
      <c r="K2979" s="5">
        <v>5</v>
      </c>
      <c r="L2979" t="str">
        <f>Table_DataFromNL[[#This Row],[PROFILECODE]]&amp;"-"&amp;Table_DataFromNL[[#This Row],[RULENAME]]</f>
        <v>CP534-CALL_5</v>
      </c>
      <c r="M2979" t="e">
        <f t="shared" si="373"/>
        <v>#N/A</v>
      </c>
      <c r="N2979" t="e">
        <f t="shared" si="374"/>
        <v>#N/A</v>
      </c>
    </row>
    <row r="2980" spans="1:14" hidden="1" x14ac:dyDescent="0.45">
      <c r="A2980" t="str">
        <f t="shared" si="375"/>
        <v>CP534-Community</v>
      </c>
      <c r="B2980" t="s">
        <v>616</v>
      </c>
      <c r="C2980" t="str">
        <f t="shared" si="368"/>
        <v>Pasadena</v>
      </c>
      <c r="D2980" t="str">
        <f t="shared" si="369"/>
        <v>Y</v>
      </c>
      <c r="E2980" t="s">
        <v>1177</v>
      </c>
      <c r="F2980" t="str">
        <f t="shared" si="370"/>
        <v>Community</v>
      </c>
      <c r="G2980">
        <f t="shared" si="371"/>
        <v>0</v>
      </c>
      <c r="H2980" t="s">
        <v>1080</v>
      </c>
      <c r="I2980">
        <f t="shared" si="372"/>
        <v>0</v>
      </c>
      <c r="J2980" t="s">
        <v>1074</v>
      </c>
      <c r="K2980" s="5">
        <v>5</v>
      </c>
      <c r="L2980" t="str">
        <f>Table_DataFromNL[[#This Row],[PROFILECODE]]&amp;"-"&amp;Table_DataFromNL[[#This Row],[RULENAME]]</f>
        <v>CP534-Community</v>
      </c>
      <c r="M2980" t="e">
        <f t="shared" si="373"/>
        <v>#N/A</v>
      </c>
      <c r="N2980" t="e">
        <f t="shared" si="374"/>
        <v>#N/A</v>
      </c>
    </row>
    <row r="2981" spans="1:14" hidden="1" x14ac:dyDescent="0.45">
      <c r="A2981" t="str">
        <f t="shared" si="375"/>
        <v>CP534-EMPLOYEE_BONUS_8MONTH_80USD</v>
      </c>
      <c r="B2981" t="s">
        <v>616</v>
      </c>
      <c r="C2981" t="str">
        <f t="shared" si="368"/>
        <v>Pasadena</v>
      </c>
      <c r="D2981" t="str">
        <f t="shared" si="369"/>
        <v>Y</v>
      </c>
      <c r="E2981" t="s">
        <v>1177</v>
      </c>
      <c r="F2981" t="str">
        <f t="shared" si="370"/>
        <v>EMPLOYEE_BONUS_8MONTH_80USD</v>
      </c>
      <c r="G2981">
        <f t="shared" si="371"/>
        <v>0</v>
      </c>
      <c r="H2981" t="s">
        <v>1084</v>
      </c>
      <c r="I2981">
        <f t="shared" si="372"/>
        <v>0</v>
      </c>
      <c r="J2981" t="s">
        <v>1074</v>
      </c>
      <c r="K2981" s="5">
        <v>80</v>
      </c>
      <c r="L2981" t="str">
        <f>Table_DataFromNL[[#This Row],[PROFILECODE]]&amp;"-"&amp;Table_DataFromNL[[#This Row],[RULENAME]]</f>
        <v>CP534-EMPLOYEE_BONUS_8MONTH_80USD</v>
      </c>
      <c r="M2981" t="e">
        <f t="shared" si="373"/>
        <v>#N/A</v>
      </c>
      <c r="N2981" t="e">
        <f t="shared" si="374"/>
        <v>#N/A</v>
      </c>
    </row>
    <row r="2982" spans="1:14" hidden="1" x14ac:dyDescent="0.45">
      <c r="A2982" t="str">
        <f t="shared" si="375"/>
        <v>CP534-HANGER_RECRUIT_5USD_once</v>
      </c>
      <c r="B2982" t="s">
        <v>616</v>
      </c>
      <c r="C2982" t="str">
        <f t="shared" si="368"/>
        <v>Pasadena</v>
      </c>
      <c r="D2982" t="str">
        <f t="shared" si="369"/>
        <v>Y</v>
      </c>
      <c r="E2982" t="s">
        <v>1177</v>
      </c>
      <c r="F2982" t="str">
        <f t="shared" si="370"/>
        <v>HANGER_RECRUIT_5USD_once</v>
      </c>
      <c r="G2982">
        <f t="shared" si="371"/>
        <v>0</v>
      </c>
      <c r="H2982" t="s">
        <v>1085</v>
      </c>
      <c r="I2982">
        <f t="shared" si="372"/>
        <v>0</v>
      </c>
      <c r="J2982" t="s">
        <v>1074</v>
      </c>
      <c r="K2982" s="5">
        <v>5</v>
      </c>
      <c r="L2982" t="str">
        <f>Table_DataFromNL[[#This Row],[PROFILECODE]]&amp;"-"&amp;Table_DataFromNL[[#This Row],[RULENAME]]</f>
        <v>CP534-HANGER_RECRUIT_5USD_once</v>
      </c>
      <c r="M2982" t="e">
        <f t="shared" si="373"/>
        <v>#N/A</v>
      </c>
      <c r="N2982" t="e">
        <f t="shared" si="374"/>
        <v>#N/A</v>
      </c>
    </row>
    <row r="2983" spans="1:14" hidden="1" x14ac:dyDescent="0.45">
      <c r="A2983" t="str">
        <f t="shared" si="375"/>
        <v>CP534-Inconv Fee $20-$50-Comment Req'd</v>
      </c>
      <c r="B2983" t="s">
        <v>616</v>
      </c>
      <c r="C2983" t="str">
        <f t="shared" si="368"/>
        <v>Pasadena</v>
      </c>
      <c r="D2983" t="str">
        <f t="shared" si="369"/>
        <v>Y</v>
      </c>
      <c r="E2983" t="s">
        <v>1177</v>
      </c>
      <c r="F2983" t="str">
        <f t="shared" si="370"/>
        <v>Inconv Fee $20-$50-Comment Req'd</v>
      </c>
      <c r="G2983">
        <f t="shared" si="371"/>
        <v>0</v>
      </c>
      <c r="H2983" t="s">
        <v>1088</v>
      </c>
      <c r="I2983">
        <f t="shared" si="372"/>
        <v>0</v>
      </c>
      <c r="J2983" t="s">
        <v>1074</v>
      </c>
      <c r="K2983" s="5">
        <v>50</v>
      </c>
      <c r="L2983" t="str">
        <f>Table_DataFromNL[[#This Row],[PROFILECODE]]&amp;"-"&amp;Table_DataFromNL[[#This Row],[RULENAME]]</f>
        <v>CP534-Inconv Fee $20-$50-Comment Req'd</v>
      </c>
      <c r="M2983" t="e">
        <f t="shared" si="373"/>
        <v>#N/A</v>
      </c>
      <c r="N2983" t="e">
        <f t="shared" si="374"/>
        <v>#N/A</v>
      </c>
    </row>
    <row r="2984" spans="1:14" hidden="1" x14ac:dyDescent="0.45">
      <c r="A2984" t="str">
        <f t="shared" si="375"/>
        <v>CP534-Inconv Fee $5-$20-Comment Req'd</v>
      </c>
      <c r="B2984" t="s">
        <v>616</v>
      </c>
      <c r="C2984" t="str">
        <f t="shared" si="368"/>
        <v>Pasadena</v>
      </c>
      <c r="D2984" t="str">
        <f t="shared" si="369"/>
        <v>Y</v>
      </c>
      <c r="E2984" t="s">
        <v>1177</v>
      </c>
      <c r="F2984" t="str">
        <f t="shared" si="370"/>
        <v>Inconv Fee $5-$20-Comment Req'd</v>
      </c>
      <c r="G2984">
        <f t="shared" si="371"/>
        <v>0</v>
      </c>
      <c r="H2984" t="s">
        <v>1089</v>
      </c>
      <c r="I2984">
        <f t="shared" si="372"/>
        <v>0</v>
      </c>
      <c r="J2984" t="s">
        <v>1074</v>
      </c>
      <c r="K2984" s="5">
        <v>20</v>
      </c>
      <c r="L2984" t="str">
        <f>Table_DataFromNL[[#This Row],[PROFILECODE]]&amp;"-"&amp;Table_DataFromNL[[#This Row],[RULENAME]]</f>
        <v>CP534-Inconv Fee $5-$20-Comment Req'd</v>
      </c>
      <c r="M2984" t="e">
        <f t="shared" si="373"/>
        <v>#N/A</v>
      </c>
      <c r="N2984" t="e">
        <f t="shared" si="374"/>
        <v>#N/A</v>
      </c>
    </row>
    <row r="2985" spans="1:14" hidden="1" x14ac:dyDescent="0.45">
      <c r="A2985" t="str">
        <f t="shared" si="375"/>
        <v>CP534-Inconv Fee$50-$100-Comment Req'd</v>
      </c>
      <c r="B2985" t="s">
        <v>616</v>
      </c>
      <c r="C2985" t="str">
        <f t="shared" si="368"/>
        <v>Pasadena</v>
      </c>
      <c r="D2985" t="str">
        <f t="shared" si="369"/>
        <v>Y</v>
      </c>
      <c r="E2985" t="s">
        <v>1177</v>
      </c>
      <c r="F2985" t="str">
        <f t="shared" si="370"/>
        <v>Inconv Fee$50-$100-Comment Req'd</v>
      </c>
      <c r="G2985">
        <f t="shared" si="371"/>
        <v>0</v>
      </c>
      <c r="H2985" t="s">
        <v>1090</v>
      </c>
      <c r="I2985">
        <f t="shared" si="372"/>
        <v>0</v>
      </c>
      <c r="J2985" t="s">
        <v>1074</v>
      </c>
      <c r="K2985" s="5">
        <v>100</v>
      </c>
      <c r="L2985" t="str">
        <f>Table_DataFromNL[[#This Row],[PROFILECODE]]&amp;"-"&amp;Table_DataFromNL[[#This Row],[RULENAME]]</f>
        <v>CP534-Inconv Fee$50-$100-Comment Req'd</v>
      </c>
      <c r="M2985" t="e">
        <f t="shared" si="373"/>
        <v>#N/A</v>
      </c>
      <c r="N2985" t="e">
        <f t="shared" si="374"/>
        <v>#N/A</v>
      </c>
    </row>
    <row r="2986" spans="1:14" hidden="1" x14ac:dyDescent="0.45">
      <c r="A2986" t="str">
        <f t="shared" si="375"/>
        <v>CP534-MONDAY_COUPON_RETENTION_10_once</v>
      </c>
      <c r="B2986" t="s">
        <v>616</v>
      </c>
      <c r="C2986" t="str">
        <f t="shared" si="368"/>
        <v>Pasadena</v>
      </c>
      <c r="D2986" t="str">
        <f t="shared" si="369"/>
        <v>Y</v>
      </c>
      <c r="E2986" t="s">
        <v>1177</v>
      </c>
      <c r="F2986" t="str">
        <f t="shared" si="370"/>
        <v>MONDAY_COUPON_RETENTION_10_once</v>
      </c>
      <c r="G2986">
        <f t="shared" si="371"/>
        <v>0</v>
      </c>
      <c r="H2986" t="s">
        <v>1138</v>
      </c>
      <c r="I2986">
        <f t="shared" si="372"/>
        <v>0</v>
      </c>
      <c r="J2986" t="s">
        <v>1074</v>
      </c>
      <c r="K2986" s="5">
        <v>10</v>
      </c>
      <c r="L2986" t="str">
        <f>Table_DataFromNL[[#This Row],[PROFILECODE]]&amp;"-"&amp;Table_DataFromNL[[#This Row],[RULENAME]]</f>
        <v>CP534-MONDAY_COUPON_RETENTION_10_once</v>
      </c>
      <c r="M2986" t="e">
        <f t="shared" si="373"/>
        <v>#N/A</v>
      </c>
      <c r="N2986" t="e">
        <f t="shared" si="374"/>
        <v>#N/A</v>
      </c>
    </row>
    <row r="2987" spans="1:14" hidden="1" x14ac:dyDescent="0.45">
      <c r="A2987" t="str">
        <f t="shared" si="375"/>
        <v>CP534-NSP_ LAPSEDONOR_50_Twice</v>
      </c>
      <c r="B2987" t="s">
        <v>616</v>
      </c>
      <c r="C2987" t="str">
        <f t="shared" si="368"/>
        <v>Pasadena</v>
      </c>
      <c r="D2987" t="str">
        <f t="shared" si="369"/>
        <v>Y</v>
      </c>
      <c r="E2987" t="s">
        <v>1177</v>
      </c>
      <c r="F2987" t="str">
        <f t="shared" si="370"/>
        <v>NSP_ LAPSEDONOR_50_Twice</v>
      </c>
      <c r="G2987">
        <f t="shared" si="371"/>
        <v>0</v>
      </c>
      <c r="H2987" t="s">
        <v>1091</v>
      </c>
      <c r="I2987">
        <f t="shared" si="372"/>
        <v>0</v>
      </c>
      <c r="J2987" t="s">
        <v>1074</v>
      </c>
      <c r="K2987" s="5">
        <v>50</v>
      </c>
      <c r="L2987" t="str">
        <f>Table_DataFromNL[[#This Row],[PROFILECODE]]&amp;"-"&amp;Table_DataFromNL[[#This Row],[RULENAME]]</f>
        <v>CP534-NSP_ LAPSEDONOR_50_Twice</v>
      </c>
      <c r="M2987" t="e">
        <f t="shared" si="373"/>
        <v>#N/A</v>
      </c>
      <c r="N2987" t="e">
        <f t="shared" si="374"/>
        <v>#N/A</v>
      </c>
    </row>
    <row r="2988" spans="1:14" hidden="1" x14ac:dyDescent="0.45">
      <c r="A2988" t="str">
        <f t="shared" si="375"/>
        <v>CP534-NSP_LD_25_2X</v>
      </c>
      <c r="B2988" t="s">
        <v>616</v>
      </c>
      <c r="C2988" t="str">
        <f t="shared" si="368"/>
        <v>Pasadena</v>
      </c>
      <c r="D2988" t="str">
        <f t="shared" si="369"/>
        <v>Y</v>
      </c>
      <c r="E2988" t="s">
        <v>1177</v>
      </c>
      <c r="F2988" t="str">
        <f t="shared" si="370"/>
        <v>NSP_LD_25_2X</v>
      </c>
      <c r="G2988">
        <f t="shared" si="371"/>
        <v>0</v>
      </c>
      <c r="H2988" t="s">
        <v>1092</v>
      </c>
      <c r="I2988">
        <f t="shared" si="372"/>
        <v>0</v>
      </c>
      <c r="J2988" t="s">
        <v>1074</v>
      </c>
      <c r="K2988" s="5">
        <v>25</v>
      </c>
      <c r="L2988" t="str">
        <f>Table_DataFromNL[[#This Row],[PROFILECODE]]&amp;"-"&amp;Table_DataFromNL[[#This Row],[RULENAME]]</f>
        <v>CP534-NSP_LD_25_2X</v>
      </c>
      <c r="M2988" t="e">
        <f t="shared" si="373"/>
        <v>#N/A</v>
      </c>
      <c r="N2988" t="e">
        <f t="shared" si="374"/>
        <v>#N/A</v>
      </c>
    </row>
    <row r="2989" spans="1:14" hidden="1" x14ac:dyDescent="0.45">
      <c r="A2989" t="str">
        <f t="shared" si="375"/>
        <v>CP534-NSP_LD_50_1X</v>
      </c>
      <c r="B2989" t="s">
        <v>616</v>
      </c>
      <c r="C2989" t="str">
        <f t="shared" si="368"/>
        <v>Pasadena</v>
      </c>
      <c r="D2989" t="str">
        <f t="shared" si="369"/>
        <v>Y</v>
      </c>
      <c r="E2989" t="s">
        <v>1177</v>
      </c>
      <c r="F2989" t="str">
        <f t="shared" si="370"/>
        <v>NSP_LD_50_1X</v>
      </c>
      <c r="G2989">
        <f t="shared" si="371"/>
        <v>0</v>
      </c>
      <c r="H2989" t="s">
        <v>1093</v>
      </c>
      <c r="I2989">
        <f t="shared" si="372"/>
        <v>0</v>
      </c>
      <c r="J2989" t="s">
        <v>1074</v>
      </c>
      <c r="K2989" s="5">
        <v>50</v>
      </c>
      <c r="L2989" t="str">
        <f>Table_DataFromNL[[#This Row],[PROFILECODE]]&amp;"-"&amp;Table_DataFromNL[[#This Row],[RULENAME]]</f>
        <v>CP534-NSP_LD_50_1X</v>
      </c>
      <c r="M2989" t="e">
        <f t="shared" si="373"/>
        <v>#N/A</v>
      </c>
      <c r="N2989" t="e">
        <f t="shared" si="374"/>
        <v>#N/A</v>
      </c>
    </row>
    <row r="2990" spans="1:14" hidden="1" x14ac:dyDescent="0.45">
      <c r="A2990" t="str">
        <f t="shared" si="375"/>
        <v>CP534-NSP_ORPHAN_100_once</v>
      </c>
      <c r="B2990" t="s">
        <v>616</v>
      </c>
      <c r="C2990" t="str">
        <f t="shared" si="368"/>
        <v>Pasadena</v>
      </c>
      <c r="D2990" t="str">
        <f t="shared" si="369"/>
        <v>Y</v>
      </c>
      <c r="E2990" t="s">
        <v>1177</v>
      </c>
      <c r="F2990" t="str">
        <f t="shared" si="370"/>
        <v>NSP_ORPHAN_100_once</v>
      </c>
      <c r="G2990">
        <f t="shared" si="371"/>
        <v>0</v>
      </c>
      <c r="H2990" t="s">
        <v>1094</v>
      </c>
      <c r="I2990">
        <f t="shared" si="372"/>
        <v>0</v>
      </c>
      <c r="J2990" t="s">
        <v>1074</v>
      </c>
      <c r="K2990" s="5">
        <v>100</v>
      </c>
      <c r="L2990" t="str">
        <f>Table_DataFromNL[[#This Row],[PROFILECODE]]&amp;"-"&amp;Table_DataFromNL[[#This Row],[RULENAME]]</f>
        <v>CP534-NSP_ORPHAN_100_once</v>
      </c>
      <c r="M2990" t="e">
        <f t="shared" si="373"/>
        <v>#N/A</v>
      </c>
      <c r="N2990" t="e">
        <f t="shared" si="374"/>
        <v>#N/A</v>
      </c>
    </row>
    <row r="2991" spans="1:14" hidden="1" x14ac:dyDescent="0.45">
      <c r="A2991" t="str">
        <f t="shared" si="375"/>
        <v>CP534-RSV WEEKLY BONUS 10</v>
      </c>
      <c r="B2991" t="s">
        <v>616</v>
      </c>
      <c r="C2991" t="str">
        <f t="shared" si="368"/>
        <v>Pasadena</v>
      </c>
      <c r="D2991" t="str">
        <f t="shared" si="369"/>
        <v>Y</v>
      </c>
      <c r="E2991" t="s">
        <v>1177</v>
      </c>
      <c r="F2991" t="str">
        <f t="shared" si="370"/>
        <v>RSV WEEKLY BONUS 10</v>
      </c>
      <c r="G2991">
        <f t="shared" si="371"/>
        <v>0</v>
      </c>
      <c r="H2991" t="s">
        <v>1095</v>
      </c>
      <c r="I2991">
        <f t="shared" si="372"/>
        <v>0</v>
      </c>
      <c r="J2991" t="s">
        <v>1074</v>
      </c>
      <c r="K2991" s="5">
        <v>10</v>
      </c>
      <c r="L2991" t="str">
        <f>Table_DataFromNL[[#This Row],[PROFILECODE]]&amp;"-"&amp;Table_DataFromNL[[#This Row],[RULENAME]]</f>
        <v>CP534-RSV WEEKLY BONUS 10</v>
      </c>
      <c r="M2991" t="e">
        <f t="shared" si="373"/>
        <v>#N/A</v>
      </c>
      <c r="N2991" t="e">
        <f t="shared" si="374"/>
        <v>#N/A</v>
      </c>
    </row>
    <row r="2992" spans="1:14" hidden="1" x14ac:dyDescent="0.45">
      <c r="A2992" t="str">
        <f t="shared" si="375"/>
        <v>CP534-Restick</v>
      </c>
      <c r="B2992" t="s">
        <v>616</v>
      </c>
      <c r="C2992" t="str">
        <f t="shared" si="368"/>
        <v>Pasadena</v>
      </c>
      <c r="D2992" t="str">
        <f t="shared" si="369"/>
        <v>Y</v>
      </c>
      <c r="E2992" t="s">
        <v>1177</v>
      </c>
      <c r="F2992" t="str">
        <f t="shared" si="370"/>
        <v>Restick</v>
      </c>
      <c r="G2992">
        <f t="shared" si="371"/>
        <v>0</v>
      </c>
      <c r="H2992" t="s">
        <v>1096</v>
      </c>
      <c r="I2992">
        <f t="shared" si="372"/>
        <v>0</v>
      </c>
      <c r="J2992" t="s">
        <v>1074</v>
      </c>
      <c r="K2992" s="5">
        <v>5</v>
      </c>
      <c r="L2992" t="str">
        <f>Table_DataFromNL[[#This Row],[PROFILECODE]]&amp;"-"&amp;Table_DataFromNL[[#This Row],[RULENAME]]</f>
        <v>CP534-Restick</v>
      </c>
      <c r="M2992" t="e">
        <f t="shared" si="373"/>
        <v>#N/A</v>
      </c>
      <c r="N2992" t="e">
        <f t="shared" si="374"/>
        <v>#N/A</v>
      </c>
    </row>
    <row r="2993" spans="1:14" hidden="1" x14ac:dyDescent="0.45">
      <c r="A2993" t="str">
        <f t="shared" si="375"/>
        <v>CP534-SLOW_TEXT_5</v>
      </c>
      <c r="B2993" t="s">
        <v>616</v>
      </c>
      <c r="C2993" t="str">
        <f t="shared" si="368"/>
        <v>Pasadena</v>
      </c>
      <c r="D2993" t="str">
        <f t="shared" si="369"/>
        <v>Y</v>
      </c>
      <c r="E2993" t="s">
        <v>1177</v>
      </c>
      <c r="F2993" t="str">
        <f t="shared" si="370"/>
        <v>SLOW_TEXT_5</v>
      </c>
      <c r="G2993">
        <f t="shared" si="371"/>
        <v>0</v>
      </c>
      <c r="H2993" t="s">
        <v>1104</v>
      </c>
      <c r="I2993">
        <f t="shared" si="372"/>
        <v>0</v>
      </c>
      <c r="J2993" t="s">
        <v>1074</v>
      </c>
      <c r="K2993" s="5">
        <v>5</v>
      </c>
      <c r="L2993" t="str">
        <f>Table_DataFromNL[[#This Row],[PROFILECODE]]&amp;"-"&amp;Table_DataFromNL[[#This Row],[RULENAME]]</f>
        <v>CP534-SLOW_TEXT_5</v>
      </c>
      <c r="M2993" t="e">
        <f t="shared" si="373"/>
        <v>#N/A</v>
      </c>
      <c r="N2993" t="e">
        <f t="shared" si="374"/>
        <v>#N/A</v>
      </c>
    </row>
    <row r="2994" spans="1:14" hidden="1" x14ac:dyDescent="0.45">
      <c r="A2994" t="str">
        <f t="shared" si="375"/>
        <v>CP534-SPECIAL_ x9_25 _ONCE</v>
      </c>
      <c r="B2994" t="s">
        <v>616</v>
      </c>
      <c r="C2994" t="str">
        <f t="shared" si="368"/>
        <v>Pasadena</v>
      </c>
      <c r="D2994" t="str">
        <f t="shared" si="369"/>
        <v>Y</v>
      </c>
      <c r="E2994" t="s">
        <v>1177</v>
      </c>
      <c r="F2994" t="str">
        <f t="shared" si="370"/>
        <v>SPECIAL_ x9_25 _ONCE</v>
      </c>
      <c r="G2994">
        <f t="shared" si="371"/>
        <v>0</v>
      </c>
      <c r="H2994" t="s">
        <v>1105</v>
      </c>
      <c r="I2994">
        <f t="shared" si="372"/>
        <v>0</v>
      </c>
      <c r="J2994" t="s">
        <v>1074</v>
      </c>
      <c r="K2994" s="5">
        <v>25</v>
      </c>
      <c r="L2994" t="str">
        <f>Table_DataFromNL[[#This Row],[PROFILECODE]]&amp;"-"&amp;Table_DataFromNL[[#This Row],[RULENAME]]</f>
        <v>CP534-SPECIAL_ x9_25 _ONCE</v>
      </c>
      <c r="M2994" t="e">
        <f t="shared" si="373"/>
        <v>#N/A</v>
      </c>
      <c r="N2994" t="e">
        <f t="shared" si="374"/>
        <v>#N/A</v>
      </c>
    </row>
    <row r="2995" spans="1:14" hidden="1" x14ac:dyDescent="0.45">
      <c r="A2995" t="str">
        <f t="shared" si="375"/>
        <v>CP534-SPECIAL_BONUS_40USD</v>
      </c>
      <c r="B2995" t="s">
        <v>616</v>
      </c>
      <c r="C2995" t="str">
        <f t="shared" si="368"/>
        <v>Pasadena</v>
      </c>
      <c r="D2995" t="str">
        <f t="shared" si="369"/>
        <v>Y</v>
      </c>
      <c r="E2995" t="s">
        <v>1177</v>
      </c>
      <c r="F2995" t="str">
        <f t="shared" si="370"/>
        <v>SPECIAL_BONUS_40USD</v>
      </c>
      <c r="G2995">
        <f t="shared" si="371"/>
        <v>0</v>
      </c>
      <c r="H2995" t="s">
        <v>1106</v>
      </c>
      <c r="I2995">
        <f t="shared" si="372"/>
        <v>0</v>
      </c>
      <c r="J2995" t="s">
        <v>1074</v>
      </c>
      <c r="K2995" s="5">
        <v>40</v>
      </c>
      <c r="L2995" t="str">
        <f>Table_DataFromNL[[#This Row],[PROFILECODE]]&amp;"-"&amp;Table_DataFromNL[[#This Row],[RULENAME]]</f>
        <v>CP534-SPECIAL_BONUS_40USD</v>
      </c>
      <c r="M2995" t="e">
        <f t="shared" si="373"/>
        <v>#N/A</v>
      </c>
      <c r="N2995" t="e">
        <f t="shared" si="374"/>
        <v>#N/A</v>
      </c>
    </row>
    <row r="2996" spans="1:14" hidden="1" x14ac:dyDescent="0.45">
      <c r="A2996" t="str">
        <f t="shared" si="375"/>
        <v>CP534-SPECIAL_BONUS_60USD</v>
      </c>
      <c r="B2996" t="s">
        <v>616</v>
      </c>
      <c r="C2996" t="str">
        <f t="shared" si="368"/>
        <v>Pasadena</v>
      </c>
      <c r="D2996" t="str">
        <f t="shared" si="369"/>
        <v>Y</v>
      </c>
      <c r="E2996" t="s">
        <v>1177</v>
      </c>
      <c r="F2996" t="str">
        <f t="shared" si="370"/>
        <v>SPECIAL_BONUS_60USD</v>
      </c>
      <c r="G2996">
        <f t="shared" si="371"/>
        <v>0</v>
      </c>
      <c r="H2996" t="s">
        <v>1141</v>
      </c>
      <c r="I2996">
        <f t="shared" si="372"/>
        <v>0</v>
      </c>
      <c r="J2996" t="s">
        <v>1074</v>
      </c>
      <c r="K2996" s="5">
        <v>60</v>
      </c>
      <c r="L2996" t="str">
        <f>Table_DataFromNL[[#This Row],[PROFILECODE]]&amp;"-"&amp;Table_DataFromNL[[#This Row],[RULENAME]]</f>
        <v>CP534-SPECIAL_BONUS_60USD</v>
      </c>
      <c r="M2996" t="e">
        <f t="shared" si="373"/>
        <v>#N/A</v>
      </c>
      <c r="N2996" t="e">
        <f t="shared" si="374"/>
        <v>#N/A</v>
      </c>
    </row>
    <row r="2997" spans="1:14" hidden="1" x14ac:dyDescent="0.45">
      <c r="A2997" t="str">
        <f t="shared" si="375"/>
        <v>CP534-SPECIAL_x6_x7_15 _TWICE</v>
      </c>
      <c r="B2997" t="s">
        <v>616</v>
      </c>
      <c r="C2997" t="str">
        <f t="shared" si="368"/>
        <v>Pasadena</v>
      </c>
      <c r="D2997" t="str">
        <f t="shared" si="369"/>
        <v>Y</v>
      </c>
      <c r="E2997" t="s">
        <v>1177</v>
      </c>
      <c r="F2997" t="str">
        <f t="shared" si="370"/>
        <v>SPECIAL_x6_x7_15 _TWICE</v>
      </c>
      <c r="G2997">
        <f t="shared" si="371"/>
        <v>0</v>
      </c>
      <c r="H2997" t="s">
        <v>1107</v>
      </c>
      <c r="I2997">
        <f t="shared" si="372"/>
        <v>0</v>
      </c>
      <c r="J2997" t="s">
        <v>1074</v>
      </c>
      <c r="K2997" s="5">
        <v>15</v>
      </c>
      <c r="L2997" t="str">
        <f>Table_DataFromNL[[#This Row],[PROFILECODE]]&amp;"-"&amp;Table_DataFromNL[[#This Row],[RULENAME]]</f>
        <v>CP534-SPECIAL_x6_x7_15 _TWICE</v>
      </c>
      <c r="M2997" t="e">
        <f t="shared" si="373"/>
        <v>#N/A</v>
      </c>
      <c r="N2997" t="e">
        <f t="shared" si="374"/>
        <v>#N/A</v>
      </c>
    </row>
    <row r="2998" spans="1:14" hidden="1" x14ac:dyDescent="0.45">
      <c r="A2998" t="str">
        <f t="shared" si="375"/>
        <v>CP534-SPECIAL_x8_x9_20 _TWICE</v>
      </c>
      <c r="B2998" t="s">
        <v>616</v>
      </c>
      <c r="C2998" t="str">
        <f t="shared" si="368"/>
        <v>Pasadena</v>
      </c>
      <c r="D2998" t="str">
        <f t="shared" si="369"/>
        <v>Y</v>
      </c>
      <c r="E2998" t="s">
        <v>1177</v>
      </c>
      <c r="F2998" t="str">
        <f t="shared" si="370"/>
        <v>SPECIAL_x8_x9_20 _TWICE</v>
      </c>
      <c r="G2998">
        <f t="shared" si="371"/>
        <v>0</v>
      </c>
      <c r="H2998" t="s">
        <v>1108</v>
      </c>
      <c r="I2998">
        <f t="shared" si="372"/>
        <v>0</v>
      </c>
      <c r="J2998" t="s">
        <v>1074</v>
      </c>
      <c r="K2998" s="5">
        <v>20</v>
      </c>
      <c r="L2998" t="str">
        <f>Table_DataFromNL[[#This Row],[PROFILECODE]]&amp;"-"&amp;Table_DataFromNL[[#This Row],[RULENAME]]</f>
        <v>CP534-SPECIAL_x8_x9_20 _TWICE</v>
      </c>
      <c r="M2998" t="e">
        <f t="shared" si="373"/>
        <v>#N/A</v>
      </c>
      <c r="N2998" t="e">
        <f t="shared" si="374"/>
        <v>#N/A</v>
      </c>
    </row>
    <row r="2999" spans="1:14" hidden="1" x14ac:dyDescent="0.45">
      <c r="A2999" t="str">
        <f t="shared" si="375"/>
        <v>CP534-SPRING_COUPON_10_PER_WEEK</v>
      </c>
      <c r="B2999" t="s">
        <v>616</v>
      </c>
      <c r="C2999" t="str">
        <f t="shared" si="368"/>
        <v>Pasadena</v>
      </c>
      <c r="D2999" t="str">
        <f t="shared" si="369"/>
        <v>Y</v>
      </c>
      <c r="E2999" t="s">
        <v>1177</v>
      </c>
      <c r="F2999" t="str">
        <f t="shared" si="370"/>
        <v>SPRING_COUPON_10_PER_WEEK</v>
      </c>
      <c r="G2999">
        <f t="shared" si="371"/>
        <v>0</v>
      </c>
      <c r="H2999" t="s">
        <v>1149</v>
      </c>
      <c r="I2999">
        <f t="shared" si="372"/>
        <v>0</v>
      </c>
      <c r="J2999" t="s">
        <v>1074</v>
      </c>
      <c r="K2999" s="5">
        <v>10</v>
      </c>
      <c r="L2999" t="str">
        <f>Table_DataFromNL[[#This Row],[PROFILECODE]]&amp;"-"&amp;Table_DataFromNL[[#This Row],[RULENAME]]</f>
        <v>CP534-SPRING_COUPON_10_PER_WEEK</v>
      </c>
      <c r="M2999" t="e">
        <f t="shared" si="373"/>
        <v>#N/A</v>
      </c>
      <c r="N2999" t="e">
        <f t="shared" si="374"/>
        <v>#N/A</v>
      </c>
    </row>
    <row r="3000" spans="1:14" hidden="1" x14ac:dyDescent="0.45">
      <c r="A3000" t="str">
        <f t="shared" si="375"/>
        <v>CP534-Sample Only</v>
      </c>
      <c r="B3000" t="s">
        <v>616</v>
      </c>
      <c r="C3000" t="str">
        <f t="shared" si="368"/>
        <v>Pasadena</v>
      </c>
      <c r="D3000" t="str">
        <f t="shared" si="369"/>
        <v>Y</v>
      </c>
      <c r="E3000" t="s">
        <v>1177</v>
      </c>
      <c r="F3000" t="str">
        <f t="shared" si="370"/>
        <v>Sample Only</v>
      </c>
      <c r="G3000">
        <f t="shared" si="371"/>
        <v>0</v>
      </c>
      <c r="H3000" t="s">
        <v>1109</v>
      </c>
      <c r="I3000">
        <f t="shared" si="372"/>
        <v>0</v>
      </c>
      <c r="J3000" t="s">
        <v>1074</v>
      </c>
      <c r="K3000" s="5">
        <v>10</v>
      </c>
      <c r="L3000" t="str">
        <f>Table_DataFromNL[[#This Row],[PROFILECODE]]&amp;"-"&amp;Table_DataFromNL[[#This Row],[RULENAME]]</f>
        <v>CP534-Sample Only</v>
      </c>
      <c r="M3000" t="e">
        <f t="shared" si="373"/>
        <v>#N/A</v>
      </c>
      <c r="N3000" t="e">
        <f t="shared" si="374"/>
        <v>#N/A</v>
      </c>
    </row>
    <row r="3001" spans="1:14" hidden="1" x14ac:dyDescent="0.45">
      <c r="A3001" t="str">
        <f t="shared" si="375"/>
        <v>CP534-Unit Below 250 mL</v>
      </c>
      <c r="B3001" t="s">
        <v>616</v>
      </c>
      <c r="C3001" t="str">
        <f t="shared" si="368"/>
        <v>Pasadena</v>
      </c>
      <c r="D3001" t="str">
        <f t="shared" si="369"/>
        <v>Y</v>
      </c>
      <c r="E3001" t="s">
        <v>1177</v>
      </c>
      <c r="F3001" t="str">
        <f t="shared" si="370"/>
        <v>Unit Below 250 mL</v>
      </c>
      <c r="G3001">
        <f t="shared" si="371"/>
        <v>0</v>
      </c>
      <c r="H3001" t="s">
        <v>1110</v>
      </c>
      <c r="I3001">
        <f t="shared" si="372"/>
        <v>0</v>
      </c>
      <c r="J3001" t="s">
        <v>1074</v>
      </c>
      <c r="K3001" s="5">
        <v>5</v>
      </c>
      <c r="L3001" t="str">
        <f>Table_DataFromNL[[#This Row],[PROFILECODE]]&amp;"-"&amp;Table_DataFromNL[[#This Row],[RULENAME]]</f>
        <v>CP534-Unit Below 250 mL</v>
      </c>
      <c r="M3001" t="e">
        <f t="shared" si="373"/>
        <v>#N/A</v>
      </c>
      <c r="N3001" t="e">
        <f t="shared" si="374"/>
        <v>#N/A</v>
      </c>
    </row>
    <row r="3002" spans="1:14" hidden="1" x14ac:dyDescent="0.45">
      <c r="A3002" t="str">
        <f t="shared" si="375"/>
        <v>CP534-Unit above 250 mL/underdraw</v>
      </c>
      <c r="B3002" t="s">
        <v>616</v>
      </c>
      <c r="C3002" t="str">
        <f t="shared" si="368"/>
        <v>Pasadena</v>
      </c>
      <c r="D3002" t="str">
        <f t="shared" si="369"/>
        <v>Y</v>
      </c>
      <c r="E3002" t="s">
        <v>1177</v>
      </c>
      <c r="F3002" t="str">
        <f t="shared" si="370"/>
        <v>Unit above 250 mL/underdraw</v>
      </c>
      <c r="G3002">
        <f t="shared" si="371"/>
        <v>0</v>
      </c>
      <c r="H3002" t="s">
        <v>1111</v>
      </c>
      <c r="I3002">
        <f t="shared" si="372"/>
        <v>0</v>
      </c>
      <c r="J3002" t="s">
        <v>1074</v>
      </c>
      <c r="K3002" s="5">
        <v>10</v>
      </c>
      <c r="L3002" t="str">
        <f>Table_DataFromNL[[#This Row],[PROFILECODE]]&amp;"-"&amp;Table_DataFromNL[[#This Row],[RULENAME]]</f>
        <v>CP534-Unit above 250 mL/underdraw</v>
      </c>
      <c r="M3002" t="e">
        <f t="shared" si="373"/>
        <v>#N/A</v>
      </c>
      <c r="N3002" t="e">
        <f t="shared" si="374"/>
        <v>#N/A</v>
      </c>
    </row>
    <row r="3003" spans="1:14" hidden="1" x14ac:dyDescent="0.45">
      <c r="A3003" t="str">
        <f t="shared" si="375"/>
        <v>CP534-RETURN - Buddy referral  -BONUS</v>
      </c>
      <c r="B3003" t="s">
        <v>616</v>
      </c>
      <c r="C3003" t="str">
        <f t="shared" si="368"/>
        <v>Pasadena</v>
      </c>
      <c r="D3003" t="str">
        <f t="shared" si="369"/>
        <v>Y</v>
      </c>
      <c r="E3003" t="s">
        <v>1177</v>
      </c>
      <c r="F3003" t="str">
        <f t="shared" si="370"/>
        <v>RETURN - Buddy referral  -BONUS</v>
      </c>
      <c r="G3003" t="str">
        <f t="shared" si="371"/>
        <v>Marketing</v>
      </c>
      <c r="H3003" t="s">
        <v>73</v>
      </c>
      <c r="I3003">
        <f t="shared" si="372"/>
        <v>50</v>
      </c>
      <c r="J3003" t="s">
        <v>1112</v>
      </c>
      <c r="K3003" s="5">
        <v>50</v>
      </c>
      <c r="L3003" t="str">
        <f>Table_DataFromNL[[#This Row],[PROFILECODE]]&amp;"-"&amp;Table_DataFromNL[[#This Row],[RULENAME]]</f>
        <v>CP534-Referral</v>
      </c>
      <c r="M3003" t="str">
        <f t="shared" si="373"/>
        <v>CP534-RETURN - Buddy referral  -BONUS</v>
      </c>
      <c r="N3003" t="e">
        <f t="shared" si="374"/>
        <v>#N/A</v>
      </c>
    </row>
    <row r="3004" spans="1:14" hidden="1" x14ac:dyDescent="0.45">
      <c r="A3004" t="str">
        <f t="shared" si="375"/>
        <v>CP534-P Anti-D Pre-Existing Standard</v>
      </c>
      <c r="B3004" t="s">
        <v>616</v>
      </c>
      <c r="C3004" t="str">
        <f t="shared" si="368"/>
        <v>Pasadena</v>
      </c>
      <c r="D3004" t="str">
        <f t="shared" si="369"/>
        <v>Y</v>
      </c>
      <c r="E3004" t="s">
        <v>1177</v>
      </c>
      <c r="F3004" t="str">
        <f t="shared" si="370"/>
        <v>P Anti-D Pre-Existing Standard</v>
      </c>
      <c r="G3004" t="str">
        <f t="shared" si="371"/>
        <v>Specialty</v>
      </c>
      <c r="H3004" t="s">
        <v>946</v>
      </c>
      <c r="I3004" t="str">
        <f t="shared" si="372"/>
        <v>RETURN - 1st don of the week -STD</v>
      </c>
      <c r="J3004" t="s">
        <v>1113</v>
      </c>
      <c r="K3004" s="5">
        <v>50</v>
      </c>
      <c r="L3004" t="str">
        <f>Table_DataFromNL[[#This Row],[PROFILECODE]]&amp;"-"&amp;Table_DataFromNL[[#This Row],[RULENAME]]</f>
        <v>CP534-P Anti-D Pre-Existing Standard</v>
      </c>
      <c r="M3004" t="str">
        <f t="shared" si="373"/>
        <v>CP534-P Anti-D Pre-Existing Standard</v>
      </c>
      <c r="N3004" t="str">
        <f t="shared" si="374"/>
        <v>CP534-P Anti-D Pre-Existing Standard</v>
      </c>
    </row>
    <row r="3005" spans="1:14" hidden="1" x14ac:dyDescent="0.45">
      <c r="A3005" t="str">
        <f t="shared" si="375"/>
        <v>CP534-P NORM KIG 10 Standard</v>
      </c>
      <c r="B3005" t="s">
        <v>616</v>
      </c>
      <c r="C3005" t="str">
        <f t="shared" si="368"/>
        <v>Pasadena</v>
      </c>
      <c r="D3005" t="str">
        <f t="shared" si="369"/>
        <v>Y</v>
      </c>
      <c r="E3005" t="s">
        <v>1177</v>
      </c>
      <c r="F3005" t="str">
        <f t="shared" si="370"/>
        <v>P NORM KIG 10 Standard</v>
      </c>
      <c r="G3005" t="str">
        <f t="shared" si="371"/>
        <v>Specialty</v>
      </c>
      <c r="H3005" t="s">
        <v>950</v>
      </c>
      <c r="I3005" t="str">
        <f t="shared" si="372"/>
        <v>RETURN - 1st don of the week -STD</v>
      </c>
      <c r="J3005" t="s">
        <v>1113</v>
      </c>
      <c r="K3005" s="5">
        <v>45</v>
      </c>
      <c r="L3005" t="str">
        <f>Table_DataFromNL[[#This Row],[PROFILECODE]]&amp;"-"&amp;Table_DataFromNL[[#This Row],[RULENAME]]</f>
        <v>CP534-P NORM KIG 10 Standard</v>
      </c>
      <c r="M3005" t="str">
        <f t="shared" si="373"/>
        <v>CP534-P NORM KIG 10 Standard</v>
      </c>
      <c r="N3005" t="str">
        <f t="shared" si="374"/>
        <v>CP534-P NORM KIG 10 Standard</v>
      </c>
    </row>
    <row r="3006" spans="1:14" hidden="1" x14ac:dyDescent="0.45">
      <c r="A3006" t="str">
        <f t="shared" si="375"/>
        <v>CP534-P NORM KIG 10-1 Standard</v>
      </c>
      <c r="B3006" t="s">
        <v>616</v>
      </c>
      <c r="C3006" t="str">
        <f t="shared" si="368"/>
        <v>Pasadena</v>
      </c>
      <c r="D3006" t="str">
        <f t="shared" si="369"/>
        <v>Y</v>
      </c>
      <c r="E3006" t="s">
        <v>1177</v>
      </c>
      <c r="F3006" t="str">
        <f t="shared" si="370"/>
        <v>P NORM KIG 10-1 Standard</v>
      </c>
      <c r="G3006" t="str">
        <f t="shared" si="371"/>
        <v>Specialty</v>
      </c>
      <c r="H3006" t="s">
        <v>951</v>
      </c>
      <c r="I3006" t="str">
        <f t="shared" si="372"/>
        <v>RETURN - 1st don of the week -STD</v>
      </c>
      <c r="J3006" t="s">
        <v>1113</v>
      </c>
      <c r="K3006" s="5">
        <v>45</v>
      </c>
      <c r="L3006" t="str">
        <f>Table_DataFromNL[[#This Row],[PROFILECODE]]&amp;"-"&amp;Table_DataFromNL[[#This Row],[RULENAME]]</f>
        <v>CP534-P NORM KIG 10-1 Standard</v>
      </c>
      <c r="M3006" t="str">
        <f t="shared" si="373"/>
        <v>CP534-P NORM KIG 10-1 Standard</v>
      </c>
      <c r="N3006" t="str">
        <f t="shared" si="374"/>
        <v>CP534-P NORM KIG 10-1 Standard</v>
      </c>
    </row>
    <row r="3007" spans="1:14" hidden="1" x14ac:dyDescent="0.45">
      <c r="A3007" t="str">
        <f t="shared" si="375"/>
        <v>CP534-P NORM KIG 10-2 Standard</v>
      </c>
      <c r="B3007" t="s">
        <v>616</v>
      </c>
      <c r="C3007" t="str">
        <f t="shared" si="368"/>
        <v>Pasadena</v>
      </c>
      <c r="D3007" t="str">
        <f t="shared" si="369"/>
        <v>Y</v>
      </c>
      <c r="E3007" t="s">
        <v>1177</v>
      </c>
      <c r="F3007" t="str">
        <f t="shared" si="370"/>
        <v>P NORM KIG 10-2 Standard</v>
      </c>
      <c r="G3007" t="str">
        <f t="shared" si="371"/>
        <v>Specialty</v>
      </c>
      <c r="H3007" t="s">
        <v>952</v>
      </c>
      <c r="I3007" t="str">
        <f t="shared" si="372"/>
        <v>RETURN - 1st don of the week -STD</v>
      </c>
      <c r="J3007" t="s">
        <v>1113</v>
      </c>
      <c r="K3007" s="5">
        <v>45</v>
      </c>
      <c r="L3007" t="str">
        <f>Table_DataFromNL[[#This Row],[PROFILECODE]]&amp;"-"&amp;Table_DataFromNL[[#This Row],[RULENAME]]</f>
        <v>CP534-P NORM KIG 10-2 Standard</v>
      </c>
      <c r="M3007" t="str">
        <f t="shared" si="373"/>
        <v>CP534-P NORM KIG 10-2 Standard</v>
      </c>
      <c r="N3007" t="str">
        <f t="shared" si="374"/>
        <v>CP534-P NORM KIG 10-2 Standard</v>
      </c>
    </row>
    <row r="3008" spans="1:14" hidden="1" x14ac:dyDescent="0.45">
      <c r="A3008" t="str">
        <f t="shared" si="375"/>
        <v>CP534-P NORM KIG 10-3 Standard</v>
      </c>
      <c r="B3008" t="s">
        <v>616</v>
      </c>
      <c r="C3008" t="str">
        <f t="shared" si="368"/>
        <v>Pasadena</v>
      </c>
      <c r="D3008" t="str">
        <f t="shared" si="369"/>
        <v>Y</v>
      </c>
      <c r="E3008" t="s">
        <v>1177</v>
      </c>
      <c r="F3008" t="str">
        <f t="shared" si="370"/>
        <v>P NORM KIG 10-3 Standard</v>
      </c>
      <c r="G3008" t="str">
        <f t="shared" si="371"/>
        <v>Specialty</v>
      </c>
      <c r="H3008" t="s">
        <v>953</v>
      </c>
      <c r="I3008" t="str">
        <f t="shared" si="372"/>
        <v>RETURN - 1st don of the week -STD</v>
      </c>
      <c r="J3008" t="s">
        <v>1113</v>
      </c>
      <c r="K3008" s="5">
        <v>45</v>
      </c>
      <c r="L3008" t="str">
        <f>Table_DataFromNL[[#This Row],[PROFILECODE]]&amp;"-"&amp;Table_DataFromNL[[#This Row],[RULENAME]]</f>
        <v>CP534-P NORM KIG 10-3 Standard</v>
      </c>
      <c r="M3008" t="str">
        <f t="shared" si="373"/>
        <v>CP534-P NORM KIG 10-3 Standard</v>
      </c>
      <c r="N3008" t="str">
        <f t="shared" si="374"/>
        <v>CP534-P NORM KIG 10-3 Standard</v>
      </c>
    </row>
    <row r="3009" spans="1:14" hidden="1" x14ac:dyDescent="0.45">
      <c r="A3009" t="str">
        <f t="shared" si="375"/>
        <v>CP534-P NORM KIG 10-4 Standard</v>
      </c>
      <c r="B3009" t="s">
        <v>616</v>
      </c>
      <c r="C3009" t="str">
        <f t="shared" si="368"/>
        <v>Pasadena</v>
      </c>
      <c r="D3009" t="str">
        <f t="shared" si="369"/>
        <v>Y</v>
      </c>
      <c r="E3009" t="s">
        <v>1177</v>
      </c>
      <c r="F3009" t="str">
        <f t="shared" si="370"/>
        <v>P NORM KIG 10-4 Standard</v>
      </c>
      <c r="G3009" t="str">
        <f t="shared" si="371"/>
        <v>Specialty</v>
      </c>
      <c r="H3009" t="s">
        <v>954</v>
      </c>
      <c r="I3009" t="str">
        <f t="shared" si="372"/>
        <v>RETURN - 1st don of the week -STD</v>
      </c>
      <c r="J3009" t="s">
        <v>1113</v>
      </c>
      <c r="K3009" s="5">
        <v>45</v>
      </c>
      <c r="L3009" t="str">
        <f>Table_DataFromNL[[#This Row],[PROFILECODE]]&amp;"-"&amp;Table_DataFromNL[[#This Row],[RULENAME]]</f>
        <v>CP534-P NORM KIG 10-4 Standard</v>
      </c>
      <c r="M3009" t="str">
        <f t="shared" si="373"/>
        <v>CP534-P NORM KIG 10-4 Standard</v>
      </c>
      <c r="N3009" t="str">
        <f t="shared" si="374"/>
        <v>CP534-P NORM KIG 10-4 Standard</v>
      </c>
    </row>
    <row r="3010" spans="1:14" hidden="1" x14ac:dyDescent="0.45">
      <c r="A3010" t="str">
        <f t="shared" si="375"/>
        <v>CP534-RETURN - 1st don of the week -STD</v>
      </c>
      <c r="B3010" t="s">
        <v>616</v>
      </c>
      <c r="C3010" t="str">
        <f t="shared" ref="C3010:C3073" si="376">VLOOKUP(B3010,CenterLU,2,FALSE)</f>
        <v>Pasadena</v>
      </c>
      <c r="D3010" t="str">
        <f t="shared" ref="D3010:D3073" si="377">VLOOKUP(B3010,CenterLU,3,FALSE)</f>
        <v>Y</v>
      </c>
      <c r="E3010" t="s">
        <v>1177</v>
      </c>
      <c r="F3010" t="str">
        <f t="shared" ref="F3010:F3073" si="378">IF(VLOOKUP(H3010,RULENAMELU,3,FALSE)=0,H3010,VLOOKUP(H3010,RULENAMELU,3,FALSE))</f>
        <v>RETURN - 1st don of the week -STD</v>
      </c>
      <c r="G3010" t="str">
        <f t="shared" ref="G3010:G3073" si="379">VLOOKUP(H3010,RULENAMELU,4,FALSE)</f>
        <v>Marketing</v>
      </c>
      <c r="H3010" t="s">
        <v>1114</v>
      </c>
      <c r="I3010">
        <f t="shared" ref="I3010:I3073" si="380">VLOOKUP(H3010,RULENAMELU,5,FALSE)</f>
        <v>0</v>
      </c>
      <c r="J3010" t="s">
        <v>1113</v>
      </c>
      <c r="K3010" s="5">
        <v>45</v>
      </c>
      <c r="L3010" t="str">
        <f>Table_DataFromNL[[#This Row],[PROFILECODE]]&amp;"-"&amp;Table_DataFromNL[[#This Row],[RULENAME]]</f>
        <v>CP534-P NSP NONEU Standard</v>
      </c>
      <c r="M3010" t="str">
        <f t="shared" ref="M3010:M3073" si="381">IFERROR(VLOOKUP(A3010,PaychangesLU,1,FALSE),VLOOKUP(A3010,SpecialtyCheckLU,1,FALSE))</f>
        <v>CP534-RETURN - 1st don of the week -STD</v>
      </c>
      <c r="N3010" t="e">
        <f t="shared" ref="N3010:N3073" si="382">VLOOKUP(A3010,SpecialtyCheckLU,1,FALSE)</f>
        <v>#N/A</v>
      </c>
    </row>
    <row r="3011" spans="1:14" hidden="1" x14ac:dyDescent="0.45">
      <c r="A3011" t="str">
        <f t="shared" ref="A3011:A3074" si="383">B3011&amp;"-"&amp;F3011</f>
        <v>CP534-RETURN - 1st don of the week -STD</v>
      </c>
      <c r="B3011" t="s">
        <v>616</v>
      </c>
      <c r="C3011" t="str">
        <f t="shared" si="376"/>
        <v>Pasadena</v>
      </c>
      <c r="D3011" t="str">
        <f t="shared" si="377"/>
        <v>Y</v>
      </c>
      <c r="E3011" t="s">
        <v>1177</v>
      </c>
      <c r="F3011" t="str">
        <f t="shared" si="378"/>
        <v>RETURN - 1st don of the week -STD</v>
      </c>
      <c r="G3011" t="str">
        <f t="shared" si="379"/>
        <v>Marketing</v>
      </c>
      <c r="H3011" t="s">
        <v>1115</v>
      </c>
      <c r="I3011">
        <f t="shared" si="380"/>
        <v>23</v>
      </c>
      <c r="J3011" t="s">
        <v>1113</v>
      </c>
      <c r="K3011" s="5">
        <v>45</v>
      </c>
      <c r="L3011" t="str">
        <f>Table_DataFromNL[[#This Row],[PROFILECODE]]&amp;"-"&amp;Table_DataFromNL[[#This Row],[RULENAME]]</f>
        <v>CP534-P NSP NS Standard</v>
      </c>
      <c r="M3011" t="str">
        <f t="shared" si="381"/>
        <v>CP534-RETURN - 1st don of the week -STD</v>
      </c>
      <c r="N3011" t="e">
        <f t="shared" si="382"/>
        <v>#N/A</v>
      </c>
    </row>
    <row r="3012" spans="1:14" hidden="1" x14ac:dyDescent="0.45">
      <c r="A3012" t="str">
        <f t="shared" si="383"/>
        <v>CP534-P Normal Source PL Standard</v>
      </c>
      <c r="B3012" t="s">
        <v>616</v>
      </c>
      <c r="C3012" t="str">
        <f t="shared" si="376"/>
        <v>Pasadena</v>
      </c>
      <c r="D3012" t="str">
        <f t="shared" si="377"/>
        <v>Y</v>
      </c>
      <c r="E3012" t="s">
        <v>1177</v>
      </c>
      <c r="F3012" t="str">
        <f t="shared" si="378"/>
        <v>P Normal Source PL Standard</v>
      </c>
      <c r="G3012" t="str">
        <f t="shared" si="379"/>
        <v>Marketing</v>
      </c>
      <c r="H3012" t="s">
        <v>1033</v>
      </c>
      <c r="I3012">
        <f t="shared" si="380"/>
        <v>0</v>
      </c>
      <c r="J3012" t="s">
        <v>1113</v>
      </c>
      <c r="K3012" s="5">
        <v>45</v>
      </c>
      <c r="L3012" t="str">
        <f>Table_DataFromNL[[#This Row],[PROFILECODE]]&amp;"-"&amp;Table_DataFromNL[[#This Row],[RULENAME]]</f>
        <v>CP534-P Normal Source PL Standard</v>
      </c>
      <c r="M3012" t="e">
        <f t="shared" si="381"/>
        <v>#N/A</v>
      </c>
      <c r="N3012" t="e">
        <f t="shared" si="382"/>
        <v>#N/A</v>
      </c>
    </row>
    <row r="3013" spans="1:14" hidden="1" x14ac:dyDescent="0.45">
      <c r="A3013" t="str">
        <f t="shared" si="383"/>
        <v>CP534-P RSV Pre-Existing Standard</v>
      </c>
      <c r="B3013" t="s">
        <v>616</v>
      </c>
      <c r="C3013" t="str">
        <f t="shared" si="376"/>
        <v>Pasadena</v>
      </c>
      <c r="D3013" t="str">
        <f t="shared" si="377"/>
        <v>Y</v>
      </c>
      <c r="E3013" t="s">
        <v>1177</v>
      </c>
      <c r="F3013" t="str">
        <f t="shared" si="378"/>
        <v>P RSV Pre-Existing Standard</v>
      </c>
      <c r="G3013" t="str">
        <f t="shared" si="379"/>
        <v>Specialty</v>
      </c>
      <c r="H3013" t="s">
        <v>955</v>
      </c>
      <c r="I3013" t="str">
        <f t="shared" si="380"/>
        <v>RETURN - 1st don of the week -STD</v>
      </c>
      <c r="J3013" t="s">
        <v>1113</v>
      </c>
      <c r="K3013" s="5">
        <v>45</v>
      </c>
      <c r="L3013" t="str">
        <f>Table_DataFromNL[[#This Row],[PROFILECODE]]&amp;"-"&amp;Table_DataFromNL[[#This Row],[RULENAME]]</f>
        <v>CP534-P RSV Pre-Existing Standard</v>
      </c>
      <c r="M3013" t="str">
        <f t="shared" si="381"/>
        <v>CP534-P RSV Pre-Existing Standard</v>
      </c>
      <c r="N3013" t="str">
        <f t="shared" si="382"/>
        <v>CP534-P RSV Pre-Existing Standard</v>
      </c>
    </row>
    <row r="3014" spans="1:14" hidden="1" x14ac:dyDescent="0.45">
      <c r="A3014" t="str">
        <f t="shared" si="383"/>
        <v>CP535-1st Responder-Medical</v>
      </c>
      <c r="B3014" t="s">
        <v>908</v>
      </c>
      <c r="C3014" t="str">
        <f t="shared" si="376"/>
        <v>Ogden</v>
      </c>
      <c r="D3014" t="str">
        <f t="shared" si="377"/>
        <v>Y</v>
      </c>
      <c r="E3014" t="s">
        <v>1178</v>
      </c>
      <c r="F3014" t="str">
        <f t="shared" si="378"/>
        <v>1st Responder-Medical</v>
      </c>
      <c r="G3014">
        <f t="shared" si="379"/>
        <v>0</v>
      </c>
      <c r="H3014" t="s">
        <v>1053</v>
      </c>
      <c r="I3014">
        <f t="shared" si="380"/>
        <v>0</v>
      </c>
      <c r="J3014" t="s">
        <v>1054</v>
      </c>
      <c r="K3014" s="5">
        <v>5</v>
      </c>
      <c r="L3014" t="str">
        <f>Table_DataFromNL[[#This Row],[PROFILECODE]]&amp;"-"&amp;Table_DataFromNL[[#This Row],[RULENAME]]</f>
        <v>CP535-1st Responder-Medical</v>
      </c>
      <c r="M3014" t="e">
        <f t="shared" si="381"/>
        <v>#N/A</v>
      </c>
      <c r="N3014" t="e">
        <f t="shared" si="382"/>
        <v>#N/A</v>
      </c>
    </row>
    <row r="3015" spans="1:14" hidden="1" x14ac:dyDescent="0.45">
      <c r="A3015" t="str">
        <f t="shared" si="383"/>
        <v>CP535-2X Week P NORM KIG10-1</v>
      </c>
      <c r="B3015" t="s">
        <v>908</v>
      </c>
      <c r="C3015" t="str">
        <f t="shared" si="376"/>
        <v>Ogden</v>
      </c>
      <c r="D3015" t="str">
        <f t="shared" si="377"/>
        <v>Y</v>
      </c>
      <c r="E3015" t="s">
        <v>1178</v>
      </c>
      <c r="F3015" t="str">
        <f t="shared" si="378"/>
        <v>2X Week P NORM KIG10-1</v>
      </c>
      <c r="G3015" t="str">
        <f t="shared" si="379"/>
        <v>Specialty</v>
      </c>
      <c r="H3015" t="s">
        <v>1005</v>
      </c>
      <c r="I3015" t="str">
        <f t="shared" si="380"/>
        <v>RETURN - 2nd don of the week -BONUS</v>
      </c>
      <c r="J3015" t="s">
        <v>1054</v>
      </c>
      <c r="K3015" s="5">
        <v>25</v>
      </c>
      <c r="L3015" t="str">
        <f>Table_DataFromNL[[#This Row],[PROFILECODE]]&amp;"-"&amp;Table_DataFromNL[[#This Row],[RULENAME]]</f>
        <v>CP535-2X Week P NORM KIG10-1</v>
      </c>
      <c r="M3015" t="e">
        <f t="shared" si="381"/>
        <v>#N/A</v>
      </c>
      <c r="N3015" t="e">
        <f t="shared" si="382"/>
        <v>#N/A</v>
      </c>
    </row>
    <row r="3016" spans="1:14" hidden="1" x14ac:dyDescent="0.45">
      <c r="A3016" t="str">
        <f t="shared" si="383"/>
        <v>CP535-2X Week P NORM KIG10_0</v>
      </c>
      <c r="B3016" t="s">
        <v>908</v>
      </c>
      <c r="C3016" t="str">
        <f t="shared" si="376"/>
        <v>Ogden</v>
      </c>
      <c r="D3016" t="str">
        <f t="shared" si="377"/>
        <v>Y</v>
      </c>
      <c r="E3016" t="s">
        <v>1178</v>
      </c>
      <c r="F3016" t="str">
        <f t="shared" si="378"/>
        <v>2X Week P NORM KIG10_0</v>
      </c>
      <c r="G3016" t="str">
        <f t="shared" si="379"/>
        <v>Specialty</v>
      </c>
      <c r="H3016" t="s">
        <v>1001</v>
      </c>
      <c r="I3016" t="str">
        <f t="shared" si="380"/>
        <v>RETURN - 2nd don of the week -BONUS</v>
      </c>
      <c r="J3016" t="s">
        <v>1054</v>
      </c>
      <c r="K3016" s="5">
        <v>35</v>
      </c>
      <c r="L3016" t="str">
        <f>Table_DataFromNL[[#This Row],[PROFILECODE]]&amp;"-"&amp;Table_DataFromNL[[#This Row],[RULENAME]]</f>
        <v>CP535-2X Week P NORM KIG10_0</v>
      </c>
      <c r="M3016" t="e">
        <f t="shared" si="381"/>
        <v>#N/A</v>
      </c>
      <c r="N3016" t="e">
        <f t="shared" si="382"/>
        <v>#N/A</v>
      </c>
    </row>
    <row r="3017" spans="1:14" hidden="1" x14ac:dyDescent="0.45">
      <c r="A3017" t="str">
        <f t="shared" si="383"/>
        <v>CP535-2X Week P NORM KIG10_2</v>
      </c>
      <c r="B3017" t="s">
        <v>908</v>
      </c>
      <c r="C3017" t="str">
        <f t="shared" si="376"/>
        <v>Ogden</v>
      </c>
      <c r="D3017" t="str">
        <f t="shared" si="377"/>
        <v>Y</v>
      </c>
      <c r="E3017" t="s">
        <v>1178</v>
      </c>
      <c r="F3017" t="str">
        <f t="shared" si="378"/>
        <v>2X Week P NORM KIG10_2</v>
      </c>
      <c r="G3017" t="str">
        <f t="shared" si="379"/>
        <v>Specialty</v>
      </c>
      <c r="H3017" t="s">
        <v>1002</v>
      </c>
      <c r="I3017" t="str">
        <f t="shared" si="380"/>
        <v>RETURN - 2nd don of the week -BONUS</v>
      </c>
      <c r="J3017" t="s">
        <v>1054</v>
      </c>
      <c r="K3017" s="5">
        <v>25</v>
      </c>
      <c r="L3017" t="str">
        <f>Table_DataFromNL[[#This Row],[PROFILECODE]]&amp;"-"&amp;Table_DataFromNL[[#This Row],[RULENAME]]</f>
        <v>CP535-2X Week P NORM KIG10_2</v>
      </c>
      <c r="M3017" t="e">
        <f t="shared" si="381"/>
        <v>#N/A</v>
      </c>
      <c r="N3017" t="e">
        <f t="shared" si="382"/>
        <v>#N/A</v>
      </c>
    </row>
    <row r="3018" spans="1:14" hidden="1" x14ac:dyDescent="0.45">
      <c r="A3018" t="str">
        <f t="shared" si="383"/>
        <v>CP535-2X Week P NORM KIG10_3</v>
      </c>
      <c r="B3018" t="s">
        <v>908</v>
      </c>
      <c r="C3018" t="str">
        <f t="shared" si="376"/>
        <v>Ogden</v>
      </c>
      <c r="D3018" t="str">
        <f t="shared" si="377"/>
        <v>Y</v>
      </c>
      <c r="E3018" t="s">
        <v>1178</v>
      </c>
      <c r="F3018" t="str">
        <f t="shared" si="378"/>
        <v>2X Week P NORM KIG10_3</v>
      </c>
      <c r="G3018" t="str">
        <f t="shared" si="379"/>
        <v>Specialty</v>
      </c>
      <c r="H3018" t="s">
        <v>1003</v>
      </c>
      <c r="I3018" t="str">
        <f t="shared" si="380"/>
        <v>RETURN - 2nd don of the week -BONUS</v>
      </c>
      <c r="J3018" t="s">
        <v>1054</v>
      </c>
      <c r="K3018" s="5">
        <v>25</v>
      </c>
      <c r="L3018" t="str">
        <f>Table_DataFromNL[[#This Row],[PROFILECODE]]&amp;"-"&amp;Table_DataFromNL[[#This Row],[RULENAME]]</f>
        <v>CP535-2X Week P NORM KIG10_3</v>
      </c>
      <c r="M3018" t="e">
        <f t="shared" si="381"/>
        <v>#N/A</v>
      </c>
      <c r="N3018" t="e">
        <f t="shared" si="382"/>
        <v>#N/A</v>
      </c>
    </row>
    <row r="3019" spans="1:14" hidden="1" x14ac:dyDescent="0.45">
      <c r="A3019" t="str">
        <f t="shared" si="383"/>
        <v>CP535-2X Week P NORM KIG10_4</v>
      </c>
      <c r="B3019" t="s">
        <v>908</v>
      </c>
      <c r="C3019" t="str">
        <f t="shared" si="376"/>
        <v>Ogden</v>
      </c>
      <c r="D3019" t="str">
        <f t="shared" si="377"/>
        <v>Y</v>
      </c>
      <c r="E3019" t="s">
        <v>1178</v>
      </c>
      <c r="F3019" t="str">
        <f t="shared" si="378"/>
        <v>2X Week P NORM KIG10_4</v>
      </c>
      <c r="G3019" t="str">
        <f t="shared" si="379"/>
        <v>Specialty</v>
      </c>
      <c r="H3019" t="s">
        <v>1004</v>
      </c>
      <c r="I3019" t="str">
        <f t="shared" si="380"/>
        <v>RETURN - 2nd don of the week -BONUS</v>
      </c>
      <c r="J3019" t="s">
        <v>1054</v>
      </c>
      <c r="K3019" s="5">
        <v>25</v>
      </c>
      <c r="L3019" t="str">
        <f>Table_DataFromNL[[#This Row],[PROFILECODE]]&amp;"-"&amp;Table_DataFromNL[[#This Row],[RULENAME]]</f>
        <v>CP535-2X Week P NORM KIG10_4</v>
      </c>
      <c r="M3019" t="e">
        <f t="shared" si="381"/>
        <v>#N/A</v>
      </c>
      <c r="N3019" t="e">
        <f t="shared" si="382"/>
        <v>#N/A</v>
      </c>
    </row>
    <row r="3020" spans="1:14" hidden="1" x14ac:dyDescent="0.45">
      <c r="A3020" t="str">
        <f t="shared" si="383"/>
        <v>CP535-RETURN - 2nd don of the week -BONUS</v>
      </c>
      <c r="B3020" t="s">
        <v>908</v>
      </c>
      <c r="C3020" t="str">
        <f t="shared" si="376"/>
        <v>Ogden</v>
      </c>
      <c r="D3020" t="str">
        <f t="shared" si="377"/>
        <v>Y</v>
      </c>
      <c r="E3020" t="s">
        <v>1178</v>
      </c>
      <c r="F3020" t="str">
        <f t="shared" si="378"/>
        <v>RETURN - 2nd don of the week -BONUS</v>
      </c>
      <c r="G3020" t="str">
        <f t="shared" si="379"/>
        <v>Marketing</v>
      </c>
      <c r="H3020" t="s">
        <v>1055</v>
      </c>
      <c r="I3020">
        <f t="shared" si="380"/>
        <v>26</v>
      </c>
      <c r="J3020" t="s">
        <v>1054</v>
      </c>
      <c r="K3020" s="5">
        <v>25</v>
      </c>
      <c r="L3020" t="str">
        <f>Table_DataFromNL[[#This Row],[PROFILECODE]]&amp;"-"&amp;Table_DataFromNL[[#This Row],[RULENAME]]</f>
        <v>CP535-2X Week P NSP NS</v>
      </c>
      <c r="M3020" t="str">
        <f t="shared" si="381"/>
        <v>CP535-RETURN - 2nd don of the week -BONUS</v>
      </c>
      <c r="N3020" t="e">
        <f t="shared" si="382"/>
        <v>#N/A</v>
      </c>
    </row>
    <row r="3021" spans="1:14" hidden="1" x14ac:dyDescent="0.45">
      <c r="A3021" t="str">
        <f t="shared" si="383"/>
        <v>CP535-RETURN - 2nd don of the week -BONUS</v>
      </c>
      <c r="B3021" t="s">
        <v>908</v>
      </c>
      <c r="C3021" t="str">
        <f t="shared" si="376"/>
        <v>Ogden</v>
      </c>
      <c r="D3021" t="str">
        <f t="shared" si="377"/>
        <v>Y</v>
      </c>
      <c r="E3021" t="s">
        <v>1178</v>
      </c>
      <c r="F3021" t="str">
        <f t="shared" si="378"/>
        <v>RETURN - 2nd don of the week -BONUS</v>
      </c>
      <c r="G3021" t="str">
        <f t="shared" si="379"/>
        <v>Marketing</v>
      </c>
      <c r="H3021" t="s">
        <v>1056</v>
      </c>
      <c r="I3021" t="str">
        <f t="shared" si="380"/>
        <v>RETURN - 2nd don of the week -BONUS</v>
      </c>
      <c r="J3021" t="s">
        <v>1054</v>
      </c>
      <c r="K3021" s="5">
        <v>25</v>
      </c>
      <c r="L3021" t="str">
        <f>Table_DataFromNL[[#This Row],[PROFILECODE]]&amp;"-"&amp;Table_DataFromNL[[#This Row],[RULENAME]]</f>
        <v>CP535-2X Week P NSP Non EU</v>
      </c>
      <c r="M3021" t="str">
        <f t="shared" si="381"/>
        <v>CP535-RETURN - 2nd don of the week -BONUS</v>
      </c>
      <c r="N3021" t="e">
        <f t="shared" si="382"/>
        <v>#N/A</v>
      </c>
    </row>
    <row r="3022" spans="1:14" hidden="1" x14ac:dyDescent="0.45">
      <c r="A3022" t="str">
        <f t="shared" si="383"/>
        <v>CP535-2X Week P Normal Source PL</v>
      </c>
      <c r="B3022" t="s">
        <v>908</v>
      </c>
      <c r="C3022" t="str">
        <f t="shared" si="376"/>
        <v>Ogden</v>
      </c>
      <c r="D3022" t="str">
        <f t="shared" si="377"/>
        <v>Y</v>
      </c>
      <c r="E3022" t="s">
        <v>1178</v>
      </c>
      <c r="F3022" t="str">
        <f t="shared" si="378"/>
        <v>2X Week P Normal Source PL</v>
      </c>
      <c r="G3022" t="str">
        <f t="shared" si="379"/>
        <v>Specialty</v>
      </c>
      <c r="H3022" t="s">
        <v>1026</v>
      </c>
      <c r="I3022" t="str">
        <f t="shared" si="380"/>
        <v>RETURN - 2nd don of the week -BONUS</v>
      </c>
      <c r="J3022" t="s">
        <v>1054</v>
      </c>
      <c r="K3022" s="5">
        <v>25</v>
      </c>
      <c r="L3022" t="str">
        <f>Table_DataFromNL[[#This Row],[PROFILECODE]]&amp;"-"&amp;Table_DataFromNL[[#This Row],[RULENAME]]</f>
        <v>CP535-2X Week P Normal Source PL</v>
      </c>
      <c r="M3022" t="str">
        <f t="shared" si="381"/>
        <v>CP535-2X Week P Normal Source PL</v>
      </c>
      <c r="N3022" t="str">
        <f t="shared" si="382"/>
        <v>CP535-2X Week P Normal Source PL</v>
      </c>
    </row>
    <row r="3023" spans="1:14" hidden="1" x14ac:dyDescent="0.45">
      <c r="A3023" t="str">
        <f t="shared" si="383"/>
        <v>CP535-2X Week P PL  KIG10 0</v>
      </c>
      <c r="B3023" t="s">
        <v>908</v>
      </c>
      <c r="C3023" t="str">
        <f t="shared" si="376"/>
        <v>Ogden</v>
      </c>
      <c r="D3023" t="str">
        <f t="shared" si="377"/>
        <v>Y</v>
      </c>
      <c r="E3023" t="s">
        <v>1178</v>
      </c>
      <c r="F3023" t="str">
        <f t="shared" si="378"/>
        <v>2X Week P PL  KIG10 0</v>
      </c>
      <c r="G3023" t="str">
        <f t="shared" si="379"/>
        <v>Specialty</v>
      </c>
      <c r="H3023" t="s">
        <v>1027</v>
      </c>
      <c r="I3023" t="str">
        <f t="shared" si="380"/>
        <v>RETURN - 2nd don of the week -BONUS</v>
      </c>
      <c r="J3023" t="s">
        <v>1054</v>
      </c>
      <c r="K3023" s="5">
        <v>25</v>
      </c>
      <c r="L3023" t="str">
        <f>Table_DataFromNL[[#This Row],[PROFILECODE]]&amp;"-"&amp;Table_DataFromNL[[#This Row],[RULENAME]]</f>
        <v>CP535-2X Week P PL  KIG10 0</v>
      </c>
      <c r="M3023" t="str">
        <f t="shared" si="381"/>
        <v>CP535-2X Week P PL  KIG10 0</v>
      </c>
      <c r="N3023" t="str">
        <f t="shared" si="382"/>
        <v>CP535-2X Week P PL  KIG10 0</v>
      </c>
    </row>
    <row r="3024" spans="1:14" hidden="1" x14ac:dyDescent="0.45">
      <c r="A3024" t="str">
        <f t="shared" si="383"/>
        <v>CP535-2X Week P PL  KIG10 1</v>
      </c>
      <c r="B3024" t="s">
        <v>908</v>
      </c>
      <c r="C3024" t="str">
        <f t="shared" si="376"/>
        <v>Ogden</v>
      </c>
      <c r="D3024" t="str">
        <f t="shared" si="377"/>
        <v>Y</v>
      </c>
      <c r="E3024" t="s">
        <v>1178</v>
      </c>
      <c r="F3024" t="str">
        <f t="shared" si="378"/>
        <v>2X Week P PL  KIG10 1</v>
      </c>
      <c r="G3024" t="str">
        <f t="shared" si="379"/>
        <v>Specialty</v>
      </c>
      <c r="H3024" t="s">
        <v>1028</v>
      </c>
      <c r="I3024" t="str">
        <f t="shared" si="380"/>
        <v>RETURN - 2nd don of the week -BONUS</v>
      </c>
      <c r="J3024" t="s">
        <v>1054</v>
      </c>
      <c r="K3024" s="5">
        <v>25</v>
      </c>
      <c r="L3024" t="str">
        <f>Table_DataFromNL[[#This Row],[PROFILECODE]]&amp;"-"&amp;Table_DataFromNL[[#This Row],[RULENAME]]</f>
        <v>CP535-2X Week P PL  KIG10 1</v>
      </c>
      <c r="M3024" t="str">
        <f t="shared" si="381"/>
        <v>CP535-2X Week P PL  KIG10 1</v>
      </c>
      <c r="N3024" t="str">
        <f t="shared" si="382"/>
        <v>CP535-2X Week P PL  KIG10 1</v>
      </c>
    </row>
    <row r="3025" spans="1:14" hidden="1" x14ac:dyDescent="0.45">
      <c r="A3025" t="str">
        <f t="shared" si="383"/>
        <v>CP535-2X Week P PL  KIG10 2</v>
      </c>
      <c r="B3025" t="s">
        <v>908</v>
      </c>
      <c r="C3025" t="str">
        <f t="shared" si="376"/>
        <v>Ogden</v>
      </c>
      <c r="D3025" t="str">
        <f t="shared" si="377"/>
        <v>Y</v>
      </c>
      <c r="E3025" t="s">
        <v>1178</v>
      </c>
      <c r="F3025" t="str">
        <f t="shared" si="378"/>
        <v>2X Week P PL  KIG10 2</v>
      </c>
      <c r="G3025" t="str">
        <f t="shared" si="379"/>
        <v>Specialty</v>
      </c>
      <c r="H3025" t="s">
        <v>1029</v>
      </c>
      <c r="I3025" t="str">
        <f t="shared" si="380"/>
        <v>RETURN - 2nd don of the week -BONUS</v>
      </c>
      <c r="J3025" t="s">
        <v>1054</v>
      </c>
      <c r="K3025" s="5">
        <v>25</v>
      </c>
      <c r="L3025" t="str">
        <f>Table_DataFromNL[[#This Row],[PROFILECODE]]&amp;"-"&amp;Table_DataFromNL[[#This Row],[RULENAME]]</f>
        <v>CP535-2X Week P PL  KIG10 2</v>
      </c>
      <c r="M3025" t="str">
        <f t="shared" si="381"/>
        <v>CP535-2X Week P PL  KIG10 2</v>
      </c>
      <c r="N3025" t="str">
        <f t="shared" si="382"/>
        <v>CP535-2X Week P PL  KIG10 2</v>
      </c>
    </row>
    <row r="3026" spans="1:14" hidden="1" x14ac:dyDescent="0.45">
      <c r="A3026" t="str">
        <f t="shared" si="383"/>
        <v>CP535-2X Week P PL  KIG10 3</v>
      </c>
      <c r="B3026" t="s">
        <v>908</v>
      </c>
      <c r="C3026" t="str">
        <f t="shared" si="376"/>
        <v>Ogden</v>
      </c>
      <c r="D3026" t="str">
        <f t="shared" si="377"/>
        <v>Y</v>
      </c>
      <c r="E3026" t="s">
        <v>1178</v>
      </c>
      <c r="F3026" t="str">
        <f t="shared" si="378"/>
        <v>2X Week P PL  KIG10 3</v>
      </c>
      <c r="G3026" t="str">
        <f t="shared" si="379"/>
        <v>Specialty</v>
      </c>
      <c r="H3026" t="s">
        <v>1030</v>
      </c>
      <c r="I3026" t="str">
        <f t="shared" si="380"/>
        <v>RETURN - 2nd don of the week -BONUS</v>
      </c>
      <c r="J3026" t="s">
        <v>1054</v>
      </c>
      <c r="K3026" s="5">
        <v>25</v>
      </c>
      <c r="L3026" t="str">
        <f>Table_DataFromNL[[#This Row],[PROFILECODE]]&amp;"-"&amp;Table_DataFromNL[[#This Row],[RULENAME]]</f>
        <v>CP535-2X Week P PL  KIG10 3</v>
      </c>
      <c r="M3026" t="str">
        <f t="shared" si="381"/>
        <v>CP535-2X Week P PL  KIG10 3</v>
      </c>
      <c r="N3026" t="str">
        <f t="shared" si="382"/>
        <v>CP535-2X Week P PL  KIG10 3</v>
      </c>
    </row>
    <row r="3027" spans="1:14" hidden="1" x14ac:dyDescent="0.45">
      <c r="A3027" t="str">
        <f t="shared" si="383"/>
        <v>CP535-2X Week P PL  KIG10 4</v>
      </c>
      <c r="B3027" t="s">
        <v>908</v>
      </c>
      <c r="C3027" t="str">
        <f t="shared" si="376"/>
        <v>Ogden</v>
      </c>
      <c r="D3027" t="str">
        <f t="shared" si="377"/>
        <v>Y</v>
      </c>
      <c r="E3027" t="s">
        <v>1178</v>
      </c>
      <c r="F3027" t="str">
        <f t="shared" si="378"/>
        <v>2X Week P PL  KIG10 4</v>
      </c>
      <c r="G3027" t="str">
        <f t="shared" si="379"/>
        <v>Specialty</v>
      </c>
      <c r="H3027" t="s">
        <v>1031</v>
      </c>
      <c r="I3027" t="str">
        <f t="shared" si="380"/>
        <v>RETURN - 2nd don of the week -BONUS</v>
      </c>
      <c r="J3027" t="s">
        <v>1054</v>
      </c>
      <c r="K3027" s="5">
        <v>25</v>
      </c>
      <c r="L3027" t="str">
        <f>Table_DataFromNL[[#This Row],[PROFILECODE]]&amp;"-"&amp;Table_DataFromNL[[#This Row],[RULENAME]]</f>
        <v>CP535-2X Week P PL  KIG10 4</v>
      </c>
      <c r="M3027" t="str">
        <f t="shared" si="381"/>
        <v>CP535-2X Week P PL  KIG10 4</v>
      </c>
      <c r="N3027" t="str">
        <f t="shared" si="382"/>
        <v>CP535-2X Week P PL  KIG10 4</v>
      </c>
    </row>
    <row r="3028" spans="1:14" hidden="1" x14ac:dyDescent="0.45">
      <c r="A3028" t="str">
        <f t="shared" si="383"/>
        <v>CP535-2X Week P Pre VIP PL</v>
      </c>
      <c r="B3028" t="s">
        <v>908</v>
      </c>
      <c r="C3028" t="str">
        <f t="shared" si="376"/>
        <v>Ogden</v>
      </c>
      <c r="D3028" t="str">
        <f t="shared" si="377"/>
        <v>Y</v>
      </c>
      <c r="E3028" t="s">
        <v>1178</v>
      </c>
      <c r="F3028" t="str">
        <f t="shared" si="378"/>
        <v>2X Week P Pre VIP PL</v>
      </c>
      <c r="G3028" t="str">
        <f t="shared" si="379"/>
        <v>Specialty</v>
      </c>
      <c r="H3028" t="s">
        <v>1032</v>
      </c>
      <c r="I3028" t="str">
        <f t="shared" si="380"/>
        <v>RETURN - 1st don of the week -STD</v>
      </c>
      <c r="J3028" t="s">
        <v>1054</v>
      </c>
      <c r="K3028" s="5">
        <v>45</v>
      </c>
      <c r="L3028" t="str">
        <f>Table_DataFromNL[[#This Row],[PROFILECODE]]&amp;"-"&amp;Table_DataFromNL[[#This Row],[RULENAME]]</f>
        <v>CP535-2X Week P Pre VIP PL</v>
      </c>
      <c r="M3028" t="str">
        <f t="shared" si="381"/>
        <v>CP535-2X Week P Pre VIP PL</v>
      </c>
      <c r="N3028" t="str">
        <f t="shared" si="382"/>
        <v>CP535-2X Week P Pre VIP PL</v>
      </c>
    </row>
    <row r="3029" spans="1:14" hidden="1" x14ac:dyDescent="0.45">
      <c r="A3029" t="str">
        <f t="shared" si="383"/>
        <v>CP535-2X Week P Pre-VIP NS</v>
      </c>
      <c r="B3029" t="s">
        <v>908</v>
      </c>
      <c r="C3029" t="str">
        <f t="shared" si="376"/>
        <v>Ogden</v>
      </c>
      <c r="D3029" t="str">
        <f t="shared" si="377"/>
        <v>Y</v>
      </c>
      <c r="E3029" t="s">
        <v>1178</v>
      </c>
      <c r="F3029" t="str">
        <f t="shared" si="378"/>
        <v>2X Week P Pre-VIP NS</v>
      </c>
      <c r="G3029" t="str">
        <f t="shared" si="379"/>
        <v>Specialty</v>
      </c>
      <c r="H3029" t="s">
        <v>1006</v>
      </c>
      <c r="I3029" t="str">
        <f t="shared" si="380"/>
        <v>RETURN - 2nd don of the week -BONUS</v>
      </c>
      <c r="J3029" t="s">
        <v>1054</v>
      </c>
      <c r="K3029" s="5">
        <v>30</v>
      </c>
      <c r="L3029" t="str">
        <f>Table_DataFromNL[[#This Row],[PROFILECODE]]&amp;"-"&amp;Table_DataFromNL[[#This Row],[RULENAME]]</f>
        <v>CP535-2X Week P Pre-VIP NS</v>
      </c>
      <c r="M3029" t="str">
        <f t="shared" si="381"/>
        <v>CP535-2X Week P Pre-VIP NS</v>
      </c>
      <c r="N3029" t="str">
        <f t="shared" si="382"/>
        <v>CP535-2X Week P Pre-VIP NS</v>
      </c>
    </row>
    <row r="3030" spans="1:14" hidden="1" x14ac:dyDescent="0.45">
      <c r="A3030" t="str">
        <f t="shared" si="383"/>
        <v>CP535-2X Week P VIP A</v>
      </c>
      <c r="B3030" t="s">
        <v>908</v>
      </c>
      <c r="C3030" t="str">
        <f t="shared" si="376"/>
        <v>Ogden</v>
      </c>
      <c r="D3030" t="str">
        <f t="shared" si="377"/>
        <v>Y</v>
      </c>
      <c r="E3030" t="s">
        <v>1178</v>
      </c>
      <c r="F3030" t="str">
        <f t="shared" si="378"/>
        <v>2X Week P VIP A</v>
      </c>
      <c r="G3030" t="str">
        <f t="shared" si="379"/>
        <v>Specialty</v>
      </c>
      <c r="H3030" t="s">
        <v>1007</v>
      </c>
      <c r="I3030" t="str">
        <f t="shared" si="380"/>
        <v>RETURN - 2nd don of the week -BONUS</v>
      </c>
      <c r="J3030" t="s">
        <v>1054</v>
      </c>
      <c r="K3030" s="5">
        <v>25</v>
      </c>
      <c r="L3030" t="str">
        <f>Table_DataFromNL[[#This Row],[PROFILECODE]]&amp;"-"&amp;Table_DataFromNL[[#This Row],[RULENAME]]</f>
        <v>CP535-2X Week P VIP A</v>
      </c>
      <c r="M3030" t="str">
        <f t="shared" si="381"/>
        <v>CP535-2X Week P VIP A</v>
      </c>
      <c r="N3030" t="str">
        <f t="shared" si="382"/>
        <v>CP535-2X Week P VIP A</v>
      </c>
    </row>
    <row r="3031" spans="1:14" hidden="1" x14ac:dyDescent="0.45">
      <c r="A3031" t="str">
        <f t="shared" si="383"/>
        <v>CP535-2X Week P VIP AB</v>
      </c>
      <c r="B3031" t="s">
        <v>908</v>
      </c>
      <c r="C3031" t="str">
        <f t="shared" si="376"/>
        <v>Ogden</v>
      </c>
      <c r="D3031" t="str">
        <f t="shared" si="377"/>
        <v>Y</v>
      </c>
      <c r="E3031" t="s">
        <v>1178</v>
      </c>
      <c r="F3031" t="str">
        <f t="shared" si="378"/>
        <v>2X Week P VIP AB</v>
      </c>
      <c r="G3031" t="str">
        <f t="shared" si="379"/>
        <v>Specialty</v>
      </c>
      <c r="H3031" t="s">
        <v>1008</v>
      </c>
      <c r="I3031" t="str">
        <f t="shared" si="380"/>
        <v>RETURN - 2nd don of the week -BONUS</v>
      </c>
      <c r="J3031" t="s">
        <v>1054</v>
      </c>
      <c r="K3031" s="5">
        <v>25</v>
      </c>
      <c r="L3031" t="str">
        <f>Table_DataFromNL[[#This Row],[PROFILECODE]]&amp;"-"&amp;Table_DataFromNL[[#This Row],[RULENAME]]</f>
        <v>CP535-2X Week P VIP AB</v>
      </c>
      <c r="M3031" t="str">
        <f t="shared" si="381"/>
        <v>CP535-2X Week P VIP AB</v>
      </c>
      <c r="N3031" t="str">
        <f t="shared" si="382"/>
        <v>CP535-2X Week P VIP AB</v>
      </c>
    </row>
    <row r="3032" spans="1:14" hidden="1" x14ac:dyDescent="0.45">
      <c r="A3032" t="str">
        <f t="shared" si="383"/>
        <v>CP535-RETURN - 5th don of the month -BONUS</v>
      </c>
      <c r="B3032" t="s">
        <v>908</v>
      </c>
      <c r="C3032" t="str">
        <f t="shared" si="376"/>
        <v>Ogden</v>
      </c>
      <c r="D3032" t="str">
        <f t="shared" si="377"/>
        <v>Y</v>
      </c>
      <c r="E3032" t="s">
        <v>1178</v>
      </c>
      <c r="F3032" t="str">
        <f t="shared" si="378"/>
        <v>RETURN - 5th don of the month -BONUS</v>
      </c>
      <c r="G3032" t="str">
        <f t="shared" si="379"/>
        <v>Marketing</v>
      </c>
      <c r="H3032" t="s">
        <v>1057</v>
      </c>
      <c r="I3032">
        <f t="shared" si="380"/>
        <v>27</v>
      </c>
      <c r="J3032" t="s">
        <v>1054</v>
      </c>
      <c r="K3032" s="5">
        <v>10</v>
      </c>
      <c r="L3032" t="str">
        <f>Table_DataFromNL[[#This Row],[PROFILECODE]]&amp;"-"&amp;Table_DataFromNL[[#This Row],[RULENAME]]</f>
        <v>CP535-5X Month</v>
      </c>
      <c r="M3032" t="str">
        <f t="shared" si="381"/>
        <v>CP535-RETURN - 5th don of the month -BONUS</v>
      </c>
      <c r="N3032" t="e">
        <f t="shared" si="382"/>
        <v>#N/A</v>
      </c>
    </row>
    <row r="3033" spans="1:14" hidden="1" x14ac:dyDescent="0.45">
      <c r="A3033" t="str">
        <f t="shared" si="383"/>
        <v>CP535-RETURN - 6th don of the month -BONUS</v>
      </c>
      <c r="B3033" t="s">
        <v>908</v>
      </c>
      <c r="C3033" t="str">
        <f t="shared" si="376"/>
        <v>Ogden</v>
      </c>
      <c r="D3033" t="str">
        <f t="shared" si="377"/>
        <v>Y</v>
      </c>
      <c r="E3033" t="s">
        <v>1178</v>
      </c>
      <c r="F3033" t="str">
        <f t="shared" si="378"/>
        <v>RETURN - 6th don of the month -BONUS</v>
      </c>
      <c r="G3033" t="str">
        <f t="shared" si="379"/>
        <v>Marketing</v>
      </c>
      <c r="H3033" t="s">
        <v>1058</v>
      </c>
      <c r="I3033">
        <f t="shared" si="380"/>
        <v>28</v>
      </c>
      <c r="J3033" t="s">
        <v>1054</v>
      </c>
      <c r="K3033" s="5">
        <v>20</v>
      </c>
      <c r="L3033" t="str">
        <f>Table_DataFromNL[[#This Row],[PROFILECODE]]&amp;"-"&amp;Table_DataFromNL[[#This Row],[RULENAME]]</f>
        <v>CP535-6X Month</v>
      </c>
      <c r="M3033" t="str">
        <f t="shared" si="381"/>
        <v>CP535-RETURN - 6th don of the month -BONUS</v>
      </c>
      <c r="N3033" t="e">
        <f t="shared" si="382"/>
        <v>#N/A</v>
      </c>
    </row>
    <row r="3034" spans="1:14" hidden="1" x14ac:dyDescent="0.45">
      <c r="A3034" t="str">
        <f t="shared" si="383"/>
        <v>CP535-College ID Standard Bonus</v>
      </c>
      <c r="B3034" t="s">
        <v>908</v>
      </c>
      <c r="C3034" t="str">
        <f t="shared" si="376"/>
        <v>Ogden</v>
      </c>
      <c r="D3034" t="str">
        <f t="shared" si="377"/>
        <v>Y</v>
      </c>
      <c r="E3034" t="s">
        <v>1178</v>
      </c>
      <c r="F3034" t="str">
        <f t="shared" si="378"/>
        <v>College ID Standard Bonus</v>
      </c>
      <c r="G3034">
        <f t="shared" si="379"/>
        <v>0</v>
      </c>
      <c r="H3034" t="s">
        <v>1062</v>
      </c>
      <c r="I3034">
        <f t="shared" si="380"/>
        <v>0</v>
      </c>
      <c r="J3034" t="s">
        <v>1054</v>
      </c>
      <c r="K3034" s="5">
        <v>5</v>
      </c>
      <c r="L3034" t="str">
        <f>Table_DataFromNL[[#This Row],[PROFILECODE]]&amp;"-"&amp;Table_DataFromNL[[#This Row],[RULENAME]]</f>
        <v>CP535-College ID Standard Bonus</v>
      </c>
      <c r="M3034" t="e">
        <f t="shared" si="381"/>
        <v>#N/A</v>
      </c>
      <c r="N3034" t="e">
        <f t="shared" si="382"/>
        <v>#N/A</v>
      </c>
    </row>
    <row r="3035" spans="1:14" hidden="1" x14ac:dyDescent="0.45">
      <c r="A3035" t="str">
        <f t="shared" si="383"/>
        <v>CP535-Employee Donor</v>
      </c>
      <c r="B3035" t="s">
        <v>908</v>
      </c>
      <c r="C3035" t="str">
        <f t="shared" si="376"/>
        <v>Ogden</v>
      </c>
      <c r="D3035" t="str">
        <f t="shared" si="377"/>
        <v>Y</v>
      </c>
      <c r="E3035" t="s">
        <v>1178</v>
      </c>
      <c r="F3035" t="str">
        <f t="shared" si="378"/>
        <v>Employee Donor</v>
      </c>
      <c r="G3035">
        <f t="shared" si="379"/>
        <v>0</v>
      </c>
      <c r="H3035" t="s">
        <v>1063</v>
      </c>
      <c r="I3035">
        <f t="shared" si="380"/>
        <v>0</v>
      </c>
      <c r="J3035" t="s">
        <v>1054</v>
      </c>
      <c r="K3035" s="5">
        <v>90</v>
      </c>
      <c r="L3035" t="str">
        <f>Table_DataFromNL[[#This Row],[PROFILECODE]]&amp;"-"&amp;Table_DataFromNL[[#This Row],[RULENAME]]</f>
        <v>CP535-Employee Donor</v>
      </c>
      <c r="M3035" t="e">
        <f t="shared" si="381"/>
        <v>#N/A</v>
      </c>
      <c r="N3035" t="e">
        <f t="shared" si="382"/>
        <v>#N/A</v>
      </c>
    </row>
    <row r="3036" spans="1:14" hidden="1" x14ac:dyDescent="0.45">
      <c r="A3036" t="str">
        <f t="shared" si="383"/>
        <v>CP535-Military ID</v>
      </c>
      <c r="B3036" t="s">
        <v>908</v>
      </c>
      <c r="C3036" t="str">
        <f t="shared" si="376"/>
        <v>Ogden</v>
      </c>
      <c r="D3036" t="str">
        <f t="shared" si="377"/>
        <v>Y</v>
      </c>
      <c r="E3036" t="s">
        <v>1178</v>
      </c>
      <c r="F3036" t="str">
        <f t="shared" si="378"/>
        <v>Military ID</v>
      </c>
      <c r="G3036">
        <f t="shared" si="379"/>
        <v>0</v>
      </c>
      <c r="H3036" t="s">
        <v>1064</v>
      </c>
      <c r="I3036">
        <f t="shared" si="380"/>
        <v>0</v>
      </c>
      <c r="J3036" t="s">
        <v>1054</v>
      </c>
      <c r="K3036" s="5">
        <v>5</v>
      </c>
      <c r="L3036" t="str">
        <f>Table_DataFromNL[[#This Row],[PROFILECODE]]&amp;"-"&amp;Table_DataFromNL[[#This Row],[RULENAME]]</f>
        <v>CP535-Military ID</v>
      </c>
      <c r="M3036" t="e">
        <f t="shared" si="381"/>
        <v>#N/A</v>
      </c>
      <c r="N3036" t="e">
        <f t="shared" si="382"/>
        <v>#N/A</v>
      </c>
    </row>
    <row r="3037" spans="1:14" hidden="1" x14ac:dyDescent="0.45">
      <c r="A3037" t="str">
        <f t="shared" si="383"/>
        <v>CP535-NEW DONOR -1st</v>
      </c>
      <c r="B3037" t="s">
        <v>908</v>
      </c>
      <c r="C3037" t="str">
        <f t="shared" si="376"/>
        <v>Ogden</v>
      </c>
      <c r="D3037" t="str">
        <f t="shared" si="377"/>
        <v>Y</v>
      </c>
      <c r="E3037" t="s">
        <v>1178</v>
      </c>
      <c r="F3037" t="str">
        <f t="shared" si="378"/>
        <v>NEW DONOR -1st</v>
      </c>
      <c r="G3037" t="str">
        <f t="shared" si="379"/>
        <v>Marketing</v>
      </c>
      <c r="H3037" t="s">
        <v>1065</v>
      </c>
      <c r="I3037">
        <f t="shared" si="380"/>
        <v>1</v>
      </c>
      <c r="J3037" t="s">
        <v>1054</v>
      </c>
      <c r="K3037" s="5">
        <v>75</v>
      </c>
      <c r="L3037" t="str">
        <f>Table_DataFromNL[[#This Row],[PROFILECODE]]&amp;"-"&amp;Table_DataFromNL[[#This Row],[RULENAME]]</f>
        <v>CP535-New Donor 1st Visit-Bonus</v>
      </c>
      <c r="M3037" t="str">
        <f t="shared" si="381"/>
        <v>CP535-NEW DONOR -1st</v>
      </c>
      <c r="N3037" t="e">
        <f t="shared" si="382"/>
        <v>#N/A</v>
      </c>
    </row>
    <row r="3038" spans="1:14" hidden="1" x14ac:dyDescent="0.45">
      <c r="A3038" t="str">
        <f t="shared" si="383"/>
        <v>CP535-NEW DONOR -2nd</v>
      </c>
      <c r="B3038" t="s">
        <v>908</v>
      </c>
      <c r="C3038" t="str">
        <f t="shared" si="376"/>
        <v>Ogden</v>
      </c>
      <c r="D3038" t="str">
        <f t="shared" si="377"/>
        <v>Y</v>
      </c>
      <c r="E3038" t="s">
        <v>1178</v>
      </c>
      <c r="F3038" t="str">
        <f t="shared" si="378"/>
        <v>NEW DONOR -2nd</v>
      </c>
      <c r="G3038" t="str">
        <f t="shared" si="379"/>
        <v>Marketing</v>
      </c>
      <c r="H3038" t="s">
        <v>1066</v>
      </c>
      <c r="I3038">
        <f t="shared" si="380"/>
        <v>2</v>
      </c>
      <c r="J3038" t="s">
        <v>1054</v>
      </c>
      <c r="K3038" s="5">
        <v>125</v>
      </c>
      <c r="L3038" t="str">
        <f>Table_DataFromNL[[#This Row],[PROFILECODE]]&amp;"-"&amp;Table_DataFromNL[[#This Row],[RULENAME]]</f>
        <v>CP535-New Donor 2nd Visit-Bonus</v>
      </c>
      <c r="M3038" t="str">
        <f t="shared" si="381"/>
        <v>CP535-NEW DONOR -2nd</v>
      </c>
      <c r="N3038" t="e">
        <f t="shared" si="382"/>
        <v>#N/A</v>
      </c>
    </row>
    <row r="3039" spans="1:14" hidden="1" x14ac:dyDescent="0.45">
      <c r="A3039" t="str">
        <f t="shared" si="383"/>
        <v>CP535-NEW DONOR -3rd</v>
      </c>
      <c r="B3039" t="s">
        <v>908</v>
      </c>
      <c r="C3039" t="str">
        <f t="shared" si="376"/>
        <v>Ogden</v>
      </c>
      <c r="D3039" t="str">
        <f t="shared" si="377"/>
        <v>Y</v>
      </c>
      <c r="E3039" t="s">
        <v>1178</v>
      </c>
      <c r="F3039" t="str">
        <f t="shared" si="378"/>
        <v>NEW DONOR -3rd</v>
      </c>
      <c r="G3039" t="str">
        <f t="shared" si="379"/>
        <v>Marketing</v>
      </c>
      <c r="H3039" t="s">
        <v>1067</v>
      </c>
      <c r="I3039">
        <f t="shared" si="380"/>
        <v>3</v>
      </c>
      <c r="J3039" t="s">
        <v>1054</v>
      </c>
      <c r="K3039" s="5">
        <v>100</v>
      </c>
      <c r="L3039" t="str">
        <f>Table_DataFromNL[[#This Row],[PROFILECODE]]&amp;"-"&amp;Table_DataFromNL[[#This Row],[RULENAME]]</f>
        <v>CP535-New Donor 3rd Visit-Bonus</v>
      </c>
      <c r="M3039" t="str">
        <f t="shared" si="381"/>
        <v>CP535-NEW DONOR -3rd</v>
      </c>
      <c r="N3039" t="e">
        <f t="shared" si="382"/>
        <v>#N/A</v>
      </c>
    </row>
    <row r="3040" spans="1:14" hidden="1" x14ac:dyDescent="0.45">
      <c r="A3040" t="str">
        <f t="shared" si="383"/>
        <v>CP535-NEW DONOR -4th</v>
      </c>
      <c r="B3040" t="s">
        <v>908</v>
      </c>
      <c r="C3040" t="str">
        <f t="shared" si="376"/>
        <v>Ogden</v>
      </c>
      <c r="D3040" t="str">
        <f t="shared" si="377"/>
        <v>Y</v>
      </c>
      <c r="E3040" t="s">
        <v>1178</v>
      </c>
      <c r="F3040" t="str">
        <f t="shared" si="378"/>
        <v>NEW DONOR -4th</v>
      </c>
      <c r="G3040" t="str">
        <f t="shared" si="379"/>
        <v>Marketing</v>
      </c>
      <c r="H3040" t="s">
        <v>1068</v>
      </c>
      <c r="I3040">
        <f t="shared" si="380"/>
        <v>4</v>
      </c>
      <c r="J3040" t="s">
        <v>1054</v>
      </c>
      <c r="K3040" s="5">
        <v>100</v>
      </c>
      <c r="L3040" t="str">
        <f>Table_DataFromNL[[#This Row],[PROFILECODE]]&amp;"-"&amp;Table_DataFromNL[[#This Row],[RULENAME]]</f>
        <v>CP535-New Donor 4th Visit-Bonus</v>
      </c>
      <c r="M3040" t="str">
        <f t="shared" si="381"/>
        <v>CP535-NEW DONOR -4th</v>
      </c>
      <c r="N3040" t="e">
        <f t="shared" si="382"/>
        <v>#N/A</v>
      </c>
    </row>
    <row r="3041" spans="1:14" hidden="1" x14ac:dyDescent="0.45">
      <c r="A3041" t="str">
        <f t="shared" si="383"/>
        <v>CP535-NEW DONOR -5th</v>
      </c>
      <c r="B3041" t="s">
        <v>908</v>
      </c>
      <c r="C3041" t="str">
        <f t="shared" si="376"/>
        <v>Ogden</v>
      </c>
      <c r="D3041" t="str">
        <f t="shared" si="377"/>
        <v>Y</v>
      </c>
      <c r="E3041" t="s">
        <v>1178</v>
      </c>
      <c r="F3041" t="str">
        <f t="shared" si="378"/>
        <v>NEW DONOR -5th</v>
      </c>
      <c r="G3041" t="str">
        <f t="shared" si="379"/>
        <v>Marketing</v>
      </c>
      <c r="H3041" t="s">
        <v>1069</v>
      </c>
      <c r="I3041">
        <f t="shared" si="380"/>
        <v>5</v>
      </c>
      <c r="J3041" t="s">
        <v>1054</v>
      </c>
      <c r="K3041" s="5">
        <v>100</v>
      </c>
      <c r="L3041" t="str">
        <f>Table_DataFromNL[[#This Row],[PROFILECODE]]&amp;"-"&amp;Table_DataFromNL[[#This Row],[RULENAME]]</f>
        <v>CP535-New Donor 5th Visit-Bonus</v>
      </c>
      <c r="M3041" t="str">
        <f t="shared" si="381"/>
        <v>CP535-NEW DONOR -5th</v>
      </c>
      <c r="N3041" t="e">
        <f t="shared" si="382"/>
        <v>#N/A</v>
      </c>
    </row>
    <row r="3042" spans="1:14" hidden="1" x14ac:dyDescent="0.45">
      <c r="A3042" t="str">
        <f t="shared" si="383"/>
        <v>CP535-NEW DONOR -6th</v>
      </c>
      <c r="B3042" t="s">
        <v>908</v>
      </c>
      <c r="C3042" t="str">
        <f t="shared" si="376"/>
        <v>Ogden</v>
      </c>
      <c r="D3042" t="str">
        <f t="shared" si="377"/>
        <v>Y</v>
      </c>
      <c r="E3042" t="s">
        <v>1178</v>
      </c>
      <c r="F3042" t="str">
        <f t="shared" si="378"/>
        <v>NEW DONOR -6th</v>
      </c>
      <c r="G3042" t="str">
        <f t="shared" si="379"/>
        <v>Marketing</v>
      </c>
      <c r="H3042" t="s">
        <v>1070</v>
      </c>
      <c r="I3042">
        <f t="shared" si="380"/>
        <v>6</v>
      </c>
      <c r="J3042" t="s">
        <v>1054</v>
      </c>
      <c r="K3042" s="5">
        <v>100</v>
      </c>
      <c r="L3042" t="str">
        <f>Table_DataFromNL[[#This Row],[PROFILECODE]]&amp;"-"&amp;Table_DataFromNL[[#This Row],[RULENAME]]</f>
        <v>CP535-New Donor 6th Visit-Bonus</v>
      </c>
      <c r="M3042" t="str">
        <f t="shared" si="381"/>
        <v>CP535-NEW DONOR -6th</v>
      </c>
      <c r="N3042" t="e">
        <f t="shared" si="382"/>
        <v>#N/A</v>
      </c>
    </row>
    <row r="3043" spans="1:14" hidden="1" x14ac:dyDescent="0.45">
      <c r="A3043" t="str">
        <f t="shared" si="383"/>
        <v>CP535-NEW DONOR -7th</v>
      </c>
      <c r="B3043" t="s">
        <v>908</v>
      </c>
      <c r="C3043" t="str">
        <f t="shared" si="376"/>
        <v>Ogden</v>
      </c>
      <c r="D3043" t="str">
        <f t="shared" si="377"/>
        <v>Y</v>
      </c>
      <c r="E3043" t="s">
        <v>1178</v>
      </c>
      <c r="F3043" t="str">
        <f t="shared" si="378"/>
        <v>NEW DONOR -7th</v>
      </c>
      <c r="G3043" t="str">
        <f t="shared" si="379"/>
        <v>Marketing</v>
      </c>
      <c r="H3043" t="s">
        <v>1071</v>
      </c>
      <c r="I3043">
        <f t="shared" si="380"/>
        <v>7</v>
      </c>
      <c r="J3043" t="s">
        <v>1054</v>
      </c>
      <c r="K3043" s="5">
        <v>100</v>
      </c>
      <c r="L3043" t="str">
        <f>Table_DataFromNL[[#This Row],[PROFILECODE]]&amp;"-"&amp;Table_DataFromNL[[#This Row],[RULENAME]]</f>
        <v>CP535-New Donor 7th Visit-Bonus</v>
      </c>
      <c r="M3043" t="str">
        <f t="shared" si="381"/>
        <v>CP535-NEW DONOR -7th</v>
      </c>
      <c r="N3043" t="e">
        <f t="shared" si="382"/>
        <v>#N/A</v>
      </c>
    </row>
    <row r="3044" spans="1:14" hidden="1" x14ac:dyDescent="0.45">
      <c r="A3044" t="str">
        <f t="shared" si="383"/>
        <v>CP535-NEW DONOR -8th</v>
      </c>
      <c r="B3044" t="s">
        <v>908</v>
      </c>
      <c r="C3044" t="str">
        <f t="shared" si="376"/>
        <v>Ogden</v>
      </c>
      <c r="D3044" t="str">
        <f t="shared" si="377"/>
        <v>Y</v>
      </c>
      <c r="E3044" t="s">
        <v>1178</v>
      </c>
      <c r="F3044" t="str">
        <f t="shared" si="378"/>
        <v>NEW DONOR -8th</v>
      </c>
      <c r="G3044" t="str">
        <f t="shared" si="379"/>
        <v>Marketing</v>
      </c>
      <c r="H3044" t="s">
        <v>1072</v>
      </c>
      <c r="I3044">
        <f t="shared" si="380"/>
        <v>8</v>
      </c>
      <c r="J3044" t="s">
        <v>1054</v>
      </c>
      <c r="K3044" s="5">
        <v>100</v>
      </c>
      <c r="L3044" t="str">
        <f>Table_DataFromNL[[#This Row],[PROFILECODE]]&amp;"-"&amp;Table_DataFromNL[[#This Row],[RULENAME]]</f>
        <v>CP535-New Donor 8th Visit-Bonus</v>
      </c>
      <c r="M3044" t="str">
        <f t="shared" si="381"/>
        <v>CP535-NEW DONOR -8th</v>
      </c>
      <c r="N3044" t="e">
        <f t="shared" si="382"/>
        <v>#N/A</v>
      </c>
    </row>
    <row r="3045" spans="1:14" hidden="1" x14ac:dyDescent="0.45">
      <c r="A3045" t="str">
        <f t="shared" si="383"/>
        <v>CP535-1B_KEDLeague_Promo_5USD</v>
      </c>
      <c r="B3045" t="s">
        <v>908</v>
      </c>
      <c r="C3045" t="str">
        <f t="shared" si="376"/>
        <v>Ogden</v>
      </c>
      <c r="D3045" t="str">
        <f t="shared" si="377"/>
        <v>Y</v>
      </c>
      <c r="E3045" t="s">
        <v>1178</v>
      </c>
      <c r="F3045" t="str">
        <f t="shared" si="378"/>
        <v>1B_KEDLeague_Promo_5USD</v>
      </c>
      <c r="G3045">
        <f t="shared" si="379"/>
        <v>0</v>
      </c>
      <c r="H3045" t="s">
        <v>1073</v>
      </c>
      <c r="I3045">
        <f t="shared" si="380"/>
        <v>0</v>
      </c>
      <c r="J3045" t="s">
        <v>1074</v>
      </c>
      <c r="K3045" s="5">
        <v>5</v>
      </c>
      <c r="L3045" t="str">
        <f>Table_DataFromNL[[#This Row],[PROFILECODE]]&amp;"-"&amp;Table_DataFromNL[[#This Row],[RULENAME]]</f>
        <v>CP535-1B_KEDLeague_Promo_5USD</v>
      </c>
      <c r="M3045" t="e">
        <f t="shared" si="381"/>
        <v>#N/A</v>
      </c>
      <c r="N3045" t="e">
        <f t="shared" si="382"/>
        <v>#N/A</v>
      </c>
    </row>
    <row r="3046" spans="1:14" hidden="1" x14ac:dyDescent="0.45">
      <c r="A3046" t="str">
        <f t="shared" si="383"/>
        <v>CP535-EMPLOYEE_BONUS_8MONTH_80USD</v>
      </c>
      <c r="B3046" t="s">
        <v>908</v>
      </c>
      <c r="C3046" t="str">
        <f t="shared" si="376"/>
        <v>Ogden</v>
      </c>
      <c r="D3046" t="str">
        <f t="shared" si="377"/>
        <v>Y</v>
      </c>
      <c r="E3046" t="s">
        <v>1178</v>
      </c>
      <c r="F3046" t="str">
        <f t="shared" si="378"/>
        <v>EMPLOYEE_BONUS_8MONTH_80USD</v>
      </c>
      <c r="G3046">
        <f t="shared" si="379"/>
        <v>0</v>
      </c>
      <c r="H3046" t="s">
        <v>1084</v>
      </c>
      <c r="I3046">
        <f t="shared" si="380"/>
        <v>0</v>
      </c>
      <c r="J3046" t="s">
        <v>1074</v>
      </c>
      <c r="K3046" s="5">
        <v>80</v>
      </c>
      <c r="L3046" t="str">
        <f>Table_DataFromNL[[#This Row],[PROFILECODE]]&amp;"-"&amp;Table_DataFromNL[[#This Row],[RULENAME]]</f>
        <v>CP535-EMPLOYEE_BONUS_8MONTH_80USD</v>
      </c>
      <c r="M3046" t="e">
        <f t="shared" si="381"/>
        <v>#N/A</v>
      </c>
      <c r="N3046" t="e">
        <f t="shared" si="382"/>
        <v>#N/A</v>
      </c>
    </row>
    <row r="3047" spans="1:14" hidden="1" x14ac:dyDescent="0.45">
      <c r="A3047" t="str">
        <f t="shared" si="383"/>
        <v>CP535-SPECIAL_BONUS_40USD</v>
      </c>
      <c r="B3047" t="s">
        <v>908</v>
      </c>
      <c r="C3047" t="str">
        <f t="shared" si="376"/>
        <v>Ogden</v>
      </c>
      <c r="D3047" t="str">
        <f t="shared" si="377"/>
        <v>Y</v>
      </c>
      <c r="E3047" t="s">
        <v>1178</v>
      </c>
      <c r="F3047" t="str">
        <f t="shared" si="378"/>
        <v>SPECIAL_BONUS_40USD</v>
      </c>
      <c r="G3047">
        <f t="shared" si="379"/>
        <v>0</v>
      </c>
      <c r="H3047" t="s">
        <v>1106</v>
      </c>
      <c r="I3047">
        <f t="shared" si="380"/>
        <v>0</v>
      </c>
      <c r="J3047" t="s">
        <v>1074</v>
      </c>
      <c r="K3047" s="5">
        <v>40</v>
      </c>
      <c r="L3047" t="str">
        <f>Table_DataFromNL[[#This Row],[PROFILECODE]]&amp;"-"&amp;Table_DataFromNL[[#This Row],[RULENAME]]</f>
        <v>CP535-SPECIAL_BONUS_40USD</v>
      </c>
      <c r="M3047" t="e">
        <f t="shared" si="381"/>
        <v>#N/A</v>
      </c>
      <c r="N3047" t="e">
        <f t="shared" si="382"/>
        <v>#N/A</v>
      </c>
    </row>
    <row r="3048" spans="1:14" hidden="1" x14ac:dyDescent="0.45">
      <c r="A3048" t="str">
        <f t="shared" si="383"/>
        <v>CP535-SPECIAL_BONUS_60USD</v>
      </c>
      <c r="B3048" t="s">
        <v>908</v>
      </c>
      <c r="C3048" t="str">
        <f t="shared" si="376"/>
        <v>Ogden</v>
      </c>
      <c r="D3048" t="str">
        <f t="shared" si="377"/>
        <v>Y</v>
      </c>
      <c r="E3048" t="s">
        <v>1178</v>
      </c>
      <c r="F3048" t="str">
        <f t="shared" si="378"/>
        <v>SPECIAL_BONUS_60USD</v>
      </c>
      <c r="G3048">
        <f t="shared" si="379"/>
        <v>0</v>
      </c>
      <c r="H3048" t="s">
        <v>1141</v>
      </c>
      <c r="I3048">
        <f t="shared" si="380"/>
        <v>0</v>
      </c>
      <c r="J3048" t="s">
        <v>1074</v>
      </c>
      <c r="K3048" s="5">
        <v>60</v>
      </c>
      <c r="L3048" t="str">
        <f>Table_DataFromNL[[#This Row],[PROFILECODE]]&amp;"-"&amp;Table_DataFromNL[[#This Row],[RULENAME]]</f>
        <v>CP535-SPECIAL_BONUS_60USD</v>
      </c>
      <c r="M3048" t="e">
        <f t="shared" si="381"/>
        <v>#N/A</v>
      </c>
      <c r="N3048" t="e">
        <f t="shared" si="382"/>
        <v>#N/A</v>
      </c>
    </row>
    <row r="3049" spans="1:14" hidden="1" x14ac:dyDescent="0.45">
      <c r="A3049" t="str">
        <f t="shared" si="383"/>
        <v>CP535-Sample Only</v>
      </c>
      <c r="B3049" t="s">
        <v>908</v>
      </c>
      <c r="C3049" t="str">
        <f t="shared" si="376"/>
        <v>Ogden</v>
      </c>
      <c r="D3049" t="str">
        <f t="shared" si="377"/>
        <v>Y</v>
      </c>
      <c r="E3049" t="s">
        <v>1178</v>
      </c>
      <c r="F3049" t="str">
        <f t="shared" si="378"/>
        <v>Sample Only</v>
      </c>
      <c r="G3049">
        <f t="shared" si="379"/>
        <v>0</v>
      </c>
      <c r="H3049" t="s">
        <v>1109</v>
      </c>
      <c r="I3049">
        <f t="shared" si="380"/>
        <v>0</v>
      </c>
      <c r="J3049" t="s">
        <v>1074</v>
      </c>
      <c r="K3049" s="5">
        <v>10</v>
      </c>
      <c r="L3049" t="str">
        <f>Table_DataFromNL[[#This Row],[PROFILECODE]]&amp;"-"&amp;Table_DataFromNL[[#This Row],[RULENAME]]</f>
        <v>CP535-Sample Only</v>
      </c>
      <c r="M3049" t="e">
        <f t="shared" si="381"/>
        <v>#N/A</v>
      </c>
      <c r="N3049" t="e">
        <f t="shared" si="382"/>
        <v>#N/A</v>
      </c>
    </row>
    <row r="3050" spans="1:14" hidden="1" x14ac:dyDescent="0.45">
      <c r="A3050" t="str">
        <f t="shared" si="383"/>
        <v>CP535-RETURN - Buddy referral  -BONUS</v>
      </c>
      <c r="B3050" t="s">
        <v>908</v>
      </c>
      <c r="C3050" t="str">
        <f t="shared" si="376"/>
        <v>Ogden</v>
      </c>
      <c r="D3050" t="str">
        <f t="shared" si="377"/>
        <v>Y</v>
      </c>
      <c r="E3050" t="s">
        <v>1178</v>
      </c>
      <c r="F3050" t="str">
        <f t="shared" si="378"/>
        <v>RETURN - Buddy referral  -BONUS</v>
      </c>
      <c r="G3050" t="str">
        <f t="shared" si="379"/>
        <v>Marketing</v>
      </c>
      <c r="H3050" t="s">
        <v>73</v>
      </c>
      <c r="I3050">
        <f t="shared" si="380"/>
        <v>50</v>
      </c>
      <c r="J3050" t="s">
        <v>1112</v>
      </c>
      <c r="K3050" s="5">
        <v>100</v>
      </c>
      <c r="L3050" t="str">
        <f>Table_DataFromNL[[#This Row],[PROFILECODE]]&amp;"-"&amp;Table_DataFromNL[[#This Row],[RULENAME]]</f>
        <v>CP535-Referral</v>
      </c>
      <c r="M3050" t="str">
        <f t="shared" si="381"/>
        <v>CP535-RETURN - Buddy referral  -BONUS</v>
      </c>
      <c r="N3050" t="e">
        <f t="shared" si="382"/>
        <v>#N/A</v>
      </c>
    </row>
    <row r="3051" spans="1:14" hidden="1" x14ac:dyDescent="0.45">
      <c r="A3051" t="str">
        <f t="shared" si="383"/>
        <v>CP535-P NORM KIG 10 Standard</v>
      </c>
      <c r="B3051" t="s">
        <v>908</v>
      </c>
      <c r="C3051" t="str">
        <f t="shared" si="376"/>
        <v>Ogden</v>
      </c>
      <c r="D3051" t="str">
        <f t="shared" si="377"/>
        <v>Y</v>
      </c>
      <c r="E3051" t="s">
        <v>1178</v>
      </c>
      <c r="F3051" t="str">
        <f t="shared" si="378"/>
        <v>P NORM KIG 10 Standard</v>
      </c>
      <c r="G3051" t="str">
        <f t="shared" si="379"/>
        <v>Specialty</v>
      </c>
      <c r="H3051" t="s">
        <v>950</v>
      </c>
      <c r="I3051" t="str">
        <f t="shared" si="380"/>
        <v>RETURN - 1st don of the week -STD</v>
      </c>
      <c r="J3051" t="s">
        <v>1113</v>
      </c>
      <c r="K3051" s="5">
        <v>45</v>
      </c>
      <c r="L3051" t="str">
        <f>Table_DataFromNL[[#This Row],[PROFILECODE]]&amp;"-"&amp;Table_DataFromNL[[#This Row],[RULENAME]]</f>
        <v>CP535-P NORM KIG 10 Standard</v>
      </c>
      <c r="M3051" t="str">
        <f t="shared" si="381"/>
        <v>CP535-P NORM KIG 10 Standard</v>
      </c>
      <c r="N3051" t="str">
        <f t="shared" si="382"/>
        <v>CP535-P NORM KIG 10 Standard</v>
      </c>
    </row>
    <row r="3052" spans="1:14" hidden="1" x14ac:dyDescent="0.45">
      <c r="A3052" t="str">
        <f t="shared" si="383"/>
        <v>CP535-P NORM KIG 10-1 Standard</v>
      </c>
      <c r="B3052" t="s">
        <v>908</v>
      </c>
      <c r="C3052" t="str">
        <f t="shared" si="376"/>
        <v>Ogden</v>
      </c>
      <c r="D3052" t="str">
        <f t="shared" si="377"/>
        <v>Y</v>
      </c>
      <c r="E3052" t="s">
        <v>1178</v>
      </c>
      <c r="F3052" t="str">
        <f t="shared" si="378"/>
        <v>P NORM KIG 10-1 Standard</v>
      </c>
      <c r="G3052" t="str">
        <f t="shared" si="379"/>
        <v>Specialty</v>
      </c>
      <c r="H3052" t="s">
        <v>951</v>
      </c>
      <c r="I3052" t="str">
        <f t="shared" si="380"/>
        <v>RETURN - 1st don of the week -STD</v>
      </c>
      <c r="J3052" t="s">
        <v>1113</v>
      </c>
      <c r="K3052" s="5">
        <v>45</v>
      </c>
      <c r="L3052" t="str">
        <f>Table_DataFromNL[[#This Row],[PROFILECODE]]&amp;"-"&amp;Table_DataFromNL[[#This Row],[RULENAME]]</f>
        <v>CP535-P NORM KIG 10-1 Standard</v>
      </c>
      <c r="M3052" t="str">
        <f t="shared" si="381"/>
        <v>CP535-P NORM KIG 10-1 Standard</v>
      </c>
      <c r="N3052" t="str">
        <f t="shared" si="382"/>
        <v>CP535-P NORM KIG 10-1 Standard</v>
      </c>
    </row>
    <row r="3053" spans="1:14" hidden="1" x14ac:dyDescent="0.45">
      <c r="A3053" t="str">
        <f t="shared" si="383"/>
        <v>CP535-P NORM KIG 10-2 Standard</v>
      </c>
      <c r="B3053" t="s">
        <v>908</v>
      </c>
      <c r="C3053" t="str">
        <f t="shared" si="376"/>
        <v>Ogden</v>
      </c>
      <c r="D3053" t="str">
        <f t="shared" si="377"/>
        <v>Y</v>
      </c>
      <c r="E3053" t="s">
        <v>1178</v>
      </c>
      <c r="F3053" t="str">
        <f t="shared" si="378"/>
        <v>P NORM KIG 10-2 Standard</v>
      </c>
      <c r="G3053" t="str">
        <f t="shared" si="379"/>
        <v>Specialty</v>
      </c>
      <c r="H3053" t="s">
        <v>952</v>
      </c>
      <c r="I3053" t="str">
        <f t="shared" si="380"/>
        <v>RETURN - 1st don of the week -STD</v>
      </c>
      <c r="J3053" t="s">
        <v>1113</v>
      </c>
      <c r="K3053" s="5">
        <v>45</v>
      </c>
      <c r="L3053" t="str">
        <f>Table_DataFromNL[[#This Row],[PROFILECODE]]&amp;"-"&amp;Table_DataFromNL[[#This Row],[RULENAME]]</f>
        <v>CP535-P NORM KIG 10-2 Standard</v>
      </c>
      <c r="M3053" t="str">
        <f t="shared" si="381"/>
        <v>CP535-P NORM KIG 10-2 Standard</v>
      </c>
      <c r="N3053" t="str">
        <f t="shared" si="382"/>
        <v>CP535-P NORM KIG 10-2 Standard</v>
      </c>
    </row>
    <row r="3054" spans="1:14" hidden="1" x14ac:dyDescent="0.45">
      <c r="A3054" t="str">
        <f t="shared" si="383"/>
        <v>CP535-P NORM KIG 10-3 Standard</v>
      </c>
      <c r="B3054" t="s">
        <v>908</v>
      </c>
      <c r="C3054" t="str">
        <f t="shared" si="376"/>
        <v>Ogden</v>
      </c>
      <c r="D3054" t="str">
        <f t="shared" si="377"/>
        <v>Y</v>
      </c>
      <c r="E3054" t="s">
        <v>1178</v>
      </c>
      <c r="F3054" t="str">
        <f t="shared" si="378"/>
        <v>P NORM KIG 10-3 Standard</v>
      </c>
      <c r="G3054" t="str">
        <f t="shared" si="379"/>
        <v>Specialty</v>
      </c>
      <c r="H3054" t="s">
        <v>953</v>
      </c>
      <c r="I3054" t="str">
        <f t="shared" si="380"/>
        <v>RETURN - 1st don of the week -STD</v>
      </c>
      <c r="J3054" t="s">
        <v>1113</v>
      </c>
      <c r="K3054" s="5">
        <v>45</v>
      </c>
      <c r="L3054" t="str">
        <f>Table_DataFromNL[[#This Row],[PROFILECODE]]&amp;"-"&amp;Table_DataFromNL[[#This Row],[RULENAME]]</f>
        <v>CP535-P NORM KIG 10-3 Standard</v>
      </c>
      <c r="M3054" t="str">
        <f t="shared" si="381"/>
        <v>CP535-P NORM KIG 10-3 Standard</v>
      </c>
      <c r="N3054" t="str">
        <f t="shared" si="382"/>
        <v>CP535-P NORM KIG 10-3 Standard</v>
      </c>
    </row>
    <row r="3055" spans="1:14" hidden="1" x14ac:dyDescent="0.45">
      <c r="A3055" t="str">
        <f t="shared" si="383"/>
        <v>CP535-P NORM KIG 10-4 Standard</v>
      </c>
      <c r="B3055" t="s">
        <v>908</v>
      </c>
      <c r="C3055" t="str">
        <f t="shared" si="376"/>
        <v>Ogden</v>
      </c>
      <c r="D3055" t="str">
        <f t="shared" si="377"/>
        <v>Y</v>
      </c>
      <c r="E3055" t="s">
        <v>1178</v>
      </c>
      <c r="F3055" t="str">
        <f t="shared" si="378"/>
        <v>P NORM KIG 10-4 Standard</v>
      </c>
      <c r="G3055" t="str">
        <f t="shared" si="379"/>
        <v>Specialty</v>
      </c>
      <c r="H3055" t="s">
        <v>954</v>
      </c>
      <c r="I3055" t="str">
        <f t="shared" si="380"/>
        <v>RETURN - 1st don of the week -STD</v>
      </c>
      <c r="J3055" t="s">
        <v>1113</v>
      </c>
      <c r="K3055" s="5">
        <v>45</v>
      </c>
      <c r="L3055" t="str">
        <f>Table_DataFromNL[[#This Row],[PROFILECODE]]&amp;"-"&amp;Table_DataFromNL[[#This Row],[RULENAME]]</f>
        <v>CP535-P NORM KIG 10-4 Standard</v>
      </c>
      <c r="M3055" t="str">
        <f t="shared" si="381"/>
        <v>CP535-P NORM KIG 10-4 Standard</v>
      </c>
      <c r="N3055" t="str">
        <f t="shared" si="382"/>
        <v>CP535-P NORM KIG 10-4 Standard</v>
      </c>
    </row>
    <row r="3056" spans="1:14" hidden="1" x14ac:dyDescent="0.45">
      <c r="A3056" t="str">
        <f t="shared" si="383"/>
        <v>CP535-RETURN - 1st don of the week -STD</v>
      </c>
      <c r="B3056" t="s">
        <v>908</v>
      </c>
      <c r="C3056" t="str">
        <f t="shared" si="376"/>
        <v>Ogden</v>
      </c>
      <c r="D3056" t="str">
        <f t="shared" si="377"/>
        <v>Y</v>
      </c>
      <c r="E3056" t="s">
        <v>1178</v>
      </c>
      <c r="F3056" t="str">
        <f t="shared" si="378"/>
        <v>RETURN - 1st don of the week -STD</v>
      </c>
      <c r="G3056" t="str">
        <f t="shared" si="379"/>
        <v>Marketing</v>
      </c>
      <c r="H3056" t="s">
        <v>1114</v>
      </c>
      <c r="I3056">
        <f t="shared" si="380"/>
        <v>0</v>
      </c>
      <c r="J3056" t="s">
        <v>1113</v>
      </c>
      <c r="K3056" s="5">
        <v>45</v>
      </c>
      <c r="L3056" t="str">
        <f>Table_DataFromNL[[#This Row],[PROFILECODE]]&amp;"-"&amp;Table_DataFromNL[[#This Row],[RULENAME]]</f>
        <v>CP535-P NSP NONEU Standard</v>
      </c>
      <c r="M3056" t="str">
        <f t="shared" si="381"/>
        <v>CP535-RETURN - 1st don of the week -STD</v>
      </c>
      <c r="N3056" t="e">
        <f t="shared" si="382"/>
        <v>#N/A</v>
      </c>
    </row>
    <row r="3057" spans="1:14" hidden="1" x14ac:dyDescent="0.45">
      <c r="A3057" t="str">
        <f t="shared" si="383"/>
        <v>CP535-RETURN - 1st don of the week -STD</v>
      </c>
      <c r="B3057" t="s">
        <v>908</v>
      </c>
      <c r="C3057" t="str">
        <f t="shared" si="376"/>
        <v>Ogden</v>
      </c>
      <c r="D3057" t="str">
        <f t="shared" si="377"/>
        <v>Y</v>
      </c>
      <c r="E3057" t="s">
        <v>1178</v>
      </c>
      <c r="F3057" t="str">
        <f t="shared" si="378"/>
        <v>RETURN - 1st don of the week -STD</v>
      </c>
      <c r="G3057" t="str">
        <f t="shared" si="379"/>
        <v>Marketing</v>
      </c>
      <c r="H3057" t="s">
        <v>1115</v>
      </c>
      <c r="I3057">
        <f t="shared" si="380"/>
        <v>23</v>
      </c>
      <c r="J3057" t="s">
        <v>1113</v>
      </c>
      <c r="K3057" s="5">
        <v>45</v>
      </c>
      <c r="L3057" t="str">
        <f>Table_DataFromNL[[#This Row],[PROFILECODE]]&amp;"-"&amp;Table_DataFromNL[[#This Row],[RULENAME]]</f>
        <v>CP535-P NSP NS Standard</v>
      </c>
      <c r="M3057" t="str">
        <f t="shared" si="381"/>
        <v>CP535-RETURN - 1st don of the week -STD</v>
      </c>
      <c r="N3057" t="e">
        <f t="shared" si="382"/>
        <v>#N/A</v>
      </c>
    </row>
    <row r="3058" spans="1:14" hidden="1" x14ac:dyDescent="0.45">
      <c r="A3058" t="str">
        <f t="shared" si="383"/>
        <v>CP535-P PL KIG 10-0 Standard</v>
      </c>
      <c r="B3058" t="s">
        <v>908</v>
      </c>
      <c r="C3058" t="str">
        <f t="shared" si="376"/>
        <v>Ogden</v>
      </c>
      <c r="D3058" t="str">
        <f t="shared" si="377"/>
        <v>Y</v>
      </c>
      <c r="E3058" t="s">
        <v>1178</v>
      </c>
      <c r="F3058" t="str">
        <f t="shared" si="378"/>
        <v>P PL KIG 10-0 Standard</v>
      </c>
      <c r="G3058" t="str">
        <f t="shared" si="379"/>
        <v>Specialty</v>
      </c>
      <c r="H3058" t="s">
        <v>977</v>
      </c>
      <c r="I3058" t="str">
        <f t="shared" si="380"/>
        <v>RETURN - 1st don of the week -STD</v>
      </c>
      <c r="J3058" t="s">
        <v>1113</v>
      </c>
      <c r="K3058" s="5">
        <v>45</v>
      </c>
      <c r="L3058" t="str">
        <f>Table_DataFromNL[[#This Row],[PROFILECODE]]&amp;"-"&amp;Table_DataFromNL[[#This Row],[RULENAME]]</f>
        <v>CP535-P PL KIG 10-0 Standard</v>
      </c>
      <c r="M3058" t="str">
        <f t="shared" si="381"/>
        <v>CP535-P PL KIG 10-0 Standard</v>
      </c>
      <c r="N3058" t="str">
        <f t="shared" si="382"/>
        <v>CP535-P PL KIG 10-0 Standard</v>
      </c>
    </row>
    <row r="3059" spans="1:14" hidden="1" x14ac:dyDescent="0.45">
      <c r="A3059" t="str">
        <f t="shared" si="383"/>
        <v>CP535-P PL KIG 10-1 Standard</v>
      </c>
      <c r="B3059" t="s">
        <v>908</v>
      </c>
      <c r="C3059" t="str">
        <f t="shared" si="376"/>
        <v>Ogden</v>
      </c>
      <c r="D3059" t="str">
        <f t="shared" si="377"/>
        <v>Y</v>
      </c>
      <c r="E3059" t="s">
        <v>1178</v>
      </c>
      <c r="F3059" t="str">
        <f t="shared" si="378"/>
        <v>P PL KIG 10-1 Standard</v>
      </c>
      <c r="G3059" t="str">
        <f t="shared" si="379"/>
        <v>Specialty</v>
      </c>
      <c r="H3059" t="s">
        <v>978</v>
      </c>
      <c r="I3059" t="str">
        <f t="shared" si="380"/>
        <v>RETURN - 1st don of the week -STD</v>
      </c>
      <c r="J3059" t="s">
        <v>1113</v>
      </c>
      <c r="K3059" s="5">
        <v>45</v>
      </c>
      <c r="L3059" t="str">
        <f>Table_DataFromNL[[#This Row],[PROFILECODE]]&amp;"-"&amp;Table_DataFromNL[[#This Row],[RULENAME]]</f>
        <v>CP535-P PL KIG 10-1 Standard</v>
      </c>
      <c r="M3059" t="str">
        <f t="shared" si="381"/>
        <v>CP535-P PL KIG 10-1 Standard</v>
      </c>
      <c r="N3059" t="str">
        <f t="shared" si="382"/>
        <v>CP535-P PL KIG 10-1 Standard</v>
      </c>
    </row>
    <row r="3060" spans="1:14" hidden="1" x14ac:dyDescent="0.45">
      <c r="A3060" t="str">
        <f t="shared" si="383"/>
        <v>CP535-P PL KIG 10-2 Standard</v>
      </c>
      <c r="B3060" t="s">
        <v>908</v>
      </c>
      <c r="C3060" t="str">
        <f t="shared" si="376"/>
        <v>Ogden</v>
      </c>
      <c r="D3060" t="str">
        <f t="shared" si="377"/>
        <v>Y</v>
      </c>
      <c r="E3060" t="s">
        <v>1178</v>
      </c>
      <c r="F3060" t="str">
        <f t="shared" si="378"/>
        <v>P PL KIG 10-2 Standard</v>
      </c>
      <c r="G3060" t="str">
        <f t="shared" si="379"/>
        <v>Specialty</v>
      </c>
      <c r="H3060" t="s">
        <v>979</v>
      </c>
      <c r="I3060" t="str">
        <f t="shared" si="380"/>
        <v>RETURN - 1st don of the week -STD</v>
      </c>
      <c r="J3060" t="s">
        <v>1113</v>
      </c>
      <c r="K3060" s="5">
        <v>45</v>
      </c>
      <c r="L3060" t="str">
        <f>Table_DataFromNL[[#This Row],[PROFILECODE]]&amp;"-"&amp;Table_DataFromNL[[#This Row],[RULENAME]]</f>
        <v>CP535-P PL KIG 10-2 Standard</v>
      </c>
      <c r="M3060" t="str">
        <f t="shared" si="381"/>
        <v>CP535-P PL KIG 10-2 Standard</v>
      </c>
      <c r="N3060" t="str">
        <f t="shared" si="382"/>
        <v>CP535-P PL KIG 10-2 Standard</v>
      </c>
    </row>
    <row r="3061" spans="1:14" hidden="1" x14ac:dyDescent="0.45">
      <c r="A3061" t="str">
        <f t="shared" si="383"/>
        <v>CP535-P PL KIG 10-3 Standard</v>
      </c>
      <c r="B3061" t="s">
        <v>908</v>
      </c>
      <c r="C3061" t="str">
        <f t="shared" si="376"/>
        <v>Ogden</v>
      </c>
      <c r="D3061" t="str">
        <f t="shared" si="377"/>
        <v>Y</v>
      </c>
      <c r="E3061" t="s">
        <v>1178</v>
      </c>
      <c r="F3061" t="str">
        <f t="shared" si="378"/>
        <v>P PL KIG 10-3 Standard</v>
      </c>
      <c r="G3061" t="str">
        <f t="shared" si="379"/>
        <v>Specialty</v>
      </c>
      <c r="H3061" t="s">
        <v>980</v>
      </c>
      <c r="I3061" t="str">
        <f t="shared" si="380"/>
        <v>RETURN - 1st don of the week -STD</v>
      </c>
      <c r="J3061" t="s">
        <v>1113</v>
      </c>
      <c r="K3061" s="5">
        <v>45</v>
      </c>
      <c r="L3061" t="str">
        <f>Table_DataFromNL[[#This Row],[PROFILECODE]]&amp;"-"&amp;Table_DataFromNL[[#This Row],[RULENAME]]</f>
        <v>CP535-P PL KIG 10-3 Standard</v>
      </c>
      <c r="M3061" t="str">
        <f t="shared" si="381"/>
        <v>CP535-P PL KIG 10-3 Standard</v>
      </c>
      <c r="N3061" t="str">
        <f t="shared" si="382"/>
        <v>CP535-P PL KIG 10-3 Standard</v>
      </c>
    </row>
    <row r="3062" spans="1:14" hidden="1" x14ac:dyDescent="0.45">
      <c r="A3062" t="str">
        <f t="shared" si="383"/>
        <v>CP535-P PL KIG 10-4 Standard</v>
      </c>
      <c r="B3062" t="s">
        <v>908</v>
      </c>
      <c r="C3062" t="str">
        <f t="shared" si="376"/>
        <v>Ogden</v>
      </c>
      <c r="D3062" t="str">
        <f t="shared" si="377"/>
        <v>Y</v>
      </c>
      <c r="E3062" t="s">
        <v>1178</v>
      </c>
      <c r="F3062" t="str">
        <f t="shared" si="378"/>
        <v>P PL KIG 10-4 Standard</v>
      </c>
      <c r="G3062" t="str">
        <f t="shared" si="379"/>
        <v>Specialty</v>
      </c>
      <c r="H3062" t="s">
        <v>981</v>
      </c>
      <c r="I3062" t="str">
        <f t="shared" si="380"/>
        <v>RETURN - 1st don of the week -STD</v>
      </c>
      <c r="J3062" t="s">
        <v>1113</v>
      </c>
      <c r="K3062" s="5">
        <v>45</v>
      </c>
      <c r="L3062" t="str">
        <f>Table_DataFromNL[[#This Row],[PROFILECODE]]&amp;"-"&amp;Table_DataFromNL[[#This Row],[RULENAME]]</f>
        <v>CP535-P PL KIG 10-4 Standard</v>
      </c>
      <c r="M3062" t="str">
        <f t="shared" si="381"/>
        <v>CP535-P PL KIG 10-4 Standard</v>
      </c>
      <c r="N3062" t="str">
        <f t="shared" si="382"/>
        <v>CP535-P PL KIG 10-4 Standard</v>
      </c>
    </row>
    <row r="3063" spans="1:14" hidden="1" x14ac:dyDescent="0.45">
      <c r="A3063" t="str">
        <f t="shared" si="383"/>
        <v>CP535-P PRE VIP PL Standard</v>
      </c>
      <c r="B3063" t="s">
        <v>908</v>
      </c>
      <c r="C3063" t="str">
        <f t="shared" si="376"/>
        <v>Ogden</v>
      </c>
      <c r="D3063" t="str">
        <f t="shared" si="377"/>
        <v>Y</v>
      </c>
      <c r="E3063" t="s">
        <v>1178</v>
      </c>
      <c r="F3063" t="str">
        <f t="shared" si="378"/>
        <v>P PRE VIP PL Standard</v>
      </c>
      <c r="G3063" t="str">
        <f t="shared" si="379"/>
        <v>Specialty</v>
      </c>
      <c r="H3063" t="s">
        <v>982</v>
      </c>
      <c r="I3063" t="str">
        <f t="shared" si="380"/>
        <v>RETURN - 1st don of the week -STD</v>
      </c>
      <c r="J3063" t="s">
        <v>1113</v>
      </c>
      <c r="K3063" s="5">
        <v>45</v>
      </c>
      <c r="L3063" t="str">
        <f>Table_DataFromNL[[#This Row],[PROFILECODE]]&amp;"-"&amp;Table_DataFromNL[[#This Row],[RULENAME]]</f>
        <v>CP535-P PRE VIP PL Standard</v>
      </c>
      <c r="M3063" t="str">
        <f t="shared" si="381"/>
        <v>CP535-P PRE VIP PL Standard</v>
      </c>
      <c r="N3063" t="str">
        <f t="shared" si="382"/>
        <v>CP535-P PRE VIP PL Standard</v>
      </c>
    </row>
    <row r="3064" spans="1:14" hidden="1" x14ac:dyDescent="0.45">
      <c r="A3064" t="str">
        <f t="shared" si="383"/>
        <v>CP535-P Pre-VIP NS Standard</v>
      </c>
      <c r="B3064" t="s">
        <v>908</v>
      </c>
      <c r="C3064" t="str">
        <f t="shared" si="376"/>
        <v>Ogden</v>
      </c>
      <c r="D3064" t="str">
        <f t="shared" si="377"/>
        <v>Y</v>
      </c>
      <c r="E3064" t="s">
        <v>1178</v>
      </c>
      <c r="F3064" t="str">
        <f t="shared" si="378"/>
        <v>P Pre-VIP NS Standard</v>
      </c>
      <c r="G3064" t="str">
        <f t="shared" si="379"/>
        <v>Specialty</v>
      </c>
      <c r="H3064" t="s">
        <v>1010</v>
      </c>
      <c r="I3064" t="str">
        <f t="shared" si="380"/>
        <v>RETURN - 1st don of the week -STD</v>
      </c>
      <c r="J3064" t="s">
        <v>1113</v>
      </c>
      <c r="K3064" s="5">
        <v>45</v>
      </c>
      <c r="L3064" t="str">
        <f>Table_DataFromNL[[#This Row],[PROFILECODE]]&amp;"-"&amp;Table_DataFromNL[[#This Row],[RULENAME]]</f>
        <v>CP535-P Pre-VIP NS Standard</v>
      </c>
      <c r="M3064" t="str">
        <f t="shared" si="381"/>
        <v>CP535-P Pre-VIP NS Standard</v>
      </c>
      <c r="N3064" t="str">
        <f t="shared" si="382"/>
        <v>CP535-P Pre-VIP NS Standard</v>
      </c>
    </row>
    <row r="3065" spans="1:14" hidden="1" x14ac:dyDescent="0.45">
      <c r="A3065" t="str">
        <f t="shared" si="383"/>
        <v>CP535-P VIP A Standard</v>
      </c>
      <c r="B3065" t="s">
        <v>908</v>
      </c>
      <c r="C3065" t="str">
        <f t="shared" si="376"/>
        <v>Ogden</v>
      </c>
      <c r="D3065" t="str">
        <f t="shared" si="377"/>
        <v>Y</v>
      </c>
      <c r="E3065" t="s">
        <v>1178</v>
      </c>
      <c r="F3065" t="str">
        <f t="shared" si="378"/>
        <v>P VIP A Standard</v>
      </c>
      <c r="G3065" t="str">
        <f t="shared" si="379"/>
        <v>Specialty</v>
      </c>
      <c r="H3065" t="s">
        <v>1011</v>
      </c>
      <c r="I3065" t="str">
        <f t="shared" si="380"/>
        <v>RETURN - 1st don of the week -STD</v>
      </c>
      <c r="J3065" t="s">
        <v>1113</v>
      </c>
      <c r="K3065" s="5">
        <v>45</v>
      </c>
      <c r="L3065" t="str">
        <f>Table_DataFromNL[[#This Row],[PROFILECODE]]&amp;"-"&amp;Table_DataFromNL[[#This Row],[RULENAME]]</f>
        <v>CP535-P VIP A Standard</v>
      </c>
      <c r="M3065" t="str">
        <f t="shared" si="381"/>
        <v>CP535-P VIP A Standard</v>
      </c>
      <c r="N3065" t="str">
        <f t="shared" si="382"/>
        <v>CP535-P VIP A Standard</v>
      </c>
    </row>
    <row r="3066" spans="1:14" hidden="1" x14ac:dyDescent="0.45">
      <c r="A3066" t="str">
        <f t="shared" si="383"/>
        <v>CP535-P VIP AB Standard</v>
      </c>
      <c r="B3066" t="s">
        <v>908</v>
      </c>
      <c r="C3066" t="str">
        <f t="shared" si="376"/>
        <v>Ogden</v>
      </c>
      <c r="D3066" t="str">
        <f t="shared" si="377"/>
        <v>Y</v>
      </c>
      <c r="E3066" t="s">
        <v>1178</v>
      </c>
      <c r="F3066" t="str">
        <f t="shared" si="378"/>
        <v>P VIP AB Standard</v>
      </c>
      <c r="G3066" t="str">
        <f t="shared" si="379"/>
        <v>Specialty</v>
      </c>
      <c r="H3066" t="s">
        <v>1012</v>
      </c>
      <c r="I3066" t="str">
        <f t="shared" si="380"/>
        <v>RETURN - 1st don of the week -STD</v>
      </c>
      <c r="J3066" t="s">
        <v>1113</v>
      </c>
      <c r="K3066" s="5">
        <v>45</v>
      </c>
      <c r="L3066" t="str">
        <f>Table_DataFromNL[[#This Row],[PROFILECODE]]&amp;"-"&amp;Table_DataFromNL[[#This Row],[RULENAME]]</f>
        <v>CP535-P VIP AB Standard</v>
      </c>
      <c r="M3066" t="str">
        <f t="shared" si="381"/>
        <v>CP535-P VIP AB Standard</v>
      </c>
      <c r="N3066" t="str">
        <f t="shared" si="382"/>
        <v>CP535-P VIP AB Standard</v>
      </c>
    </row>
    <row r="3067" spans="1:14" hidden="1" x14ac:dyDescent="0.45">
      <c r="A3067" t="str">
        <f t="shared" si="383"/>
        <v>CP570-1st Responder-Medical</v>
      </c>
      <c r="B3067" t="s">
        <v>325</v>
      </c>
      <c r="C3067" t="str">
        <f t="shared" si="376"/>
        <v>Las Vegas</v>
      </c>
      <c r="D3067" t="str">
        <f t="shared" si="377"/>
        <v>Y</v>
      </c>
      <c r="E3067" t="s">
        <v>1179</v>
      </c>
      <c r="F3067" t="str">
        <f t="shared" si="378"/>
        <v>1st Responder-Medical</v>
      </c>
      <c r="G3067">
        <f t="shared" si="379"/>
        <v>0</v>
      </c>
      <c r="H3067" t="s">
        <v>1053</v>
      </c>
      <c r="I3067">
        <f t="shared" si="380"/>
        <v>0</v>
      </c>
      <c r="J3067" t="s">
        <v>1054</v>
      </c>
      <c r="K3067" s="5">
        <v>5</v>
      </c>
      <c r="L3067" t="str">
        <f>Table_DataFromNL[[#This Row],[PROFILECODE]]&amp;"-"&amp;Table_DataFromNL[[#This Row],[RULENAME]]</f>
        <v>CP570-1st Responder-Medical</v>
      </c>
      <c r="M3067" t="e">
        <f t="shared" si="381"/>
        <v>#N/A</v>
      </c>
      <c r="N3067" t="e">
        <f t="shared" si="382"/>
        <v>#N/A</v>
      </c>
    </row>
    <row r="3068" spans="1:14" x14ac:dyDescent="0.45">
      <c r="A3068" t="str">
        <f t="shared" si="383"/>
        <v>CP570-2X Week Anti-D Pre-Existing</v>
      </c>
      <c r="B3068" t="s">
        <v>325</v>
      </c>
      <c r="C3068" t="str">
        <f t="shared" si="376"/>
        <v>Las Vegas</v>
      </c>
      <c r="D3068" t="str">
        <f t="shared" si="377"/>
        <v>Y</v>
      </c>
      <c r="E3068" t="s">
        <v>1179</v>
      </c>
      <c r="F3068" t="str">
        <f t="shared" si="378"/>
        <v>2X Week Anti-D Pre-Existing</v>
      </c>
      <c r="G3068" t="str">
        <f t="shared" si="379"/>
        <v>Specialty</v>
      </c>
      <c r="H3068" t="s">
        <v>942</v>
      </c>
      <c r="I3068" t="str">
        <f t="shared" si="380"/>
        <v>RETURN - 2nd don of the week -BONUS</v>
      </c>
      <c r="J3068" t="s">
        <v>1054</v>
      </c>
      <c r="K3068" s="5">
        <v>15</v>
      </c>
      <c r="L3068" t="str">
        <f>Table_DataFromNL[[#This Row],[PROFILECODE]]&amp;"-"&amp;Table_DataFromNL[[#This Row],[RULENAME]]</f>
        <v>CP570-2X Week Anti-D Pre-Existing</v>
      </c>
      <c r="M3068" t="str">
        <f t="shared" si="381"/>
        <v>CP570-2X Week Anti-D Pre-Existing</v>
      </c>
      <c r="N3068" t="str">
        <f t="shared" si="382"/>
        <v>CP570-2X Week Anti-D Pre-Existing</v>
      </c>
    </row>
    <row r="3069" spans="1:14" hidden="1" x14ac:dyDescent="0.45">
      <c r="A3069" t="str">
        <f t="shared" si="383"/>
        <v>CP570-2X Week P Anti-D</v>
      </c>
      <c r="B3069" t="s">
        <v>325</v>
      </c>
      <c r="C3069" t="str">
        <f t="shared" si="376"/>
        <v>Las Vegas</v>
      </c>
      <c r="D3069" t="str">
        <f t="shared" si="377"/>
        <v>Y</v>
      </c>
      <c r="E3069" t="s">
        <v>1179</v>
      </c>
      <c r="F3069" t="str">
        <f t="shared" si="378"/>
        <v>2X Week P Anti-D</v>
      </c>
      <c r="G3069" t="str">
        <f t="shared" si="379"/>
        <v>Specialty</v>
      </c>
      <c r="H3069" t="s">
        <v>943</v>
      </c>
      <c r="I3069" t="str">
        <f t="shared" si="380"/>
        <v>RETURN - 2nd don of the week -BONUS</v>
      </c>
      <c r="J3069" t="s">
        <v>1054</v>
      </c>
      <c r="K3069" s="5">
        <v>15</v>
      </c>
      <c r="L3069" t="str">
        <f>Table_DataFromNL[[#This Row],[PROFILECODE]]&amp;"-"&amp;Table_DataFromNL[[#This Row],[RULENAME]]</f>
        <v>CP570-2X Week P Anti-D</v>
      </c>
      <c r="M3069" t="str">
        <f t="shared" si="381"/>
        <v>CP570-2X Week P Anti-D</v>
      </c>
      <c r="N3069" t="str">
        <f t="shared" si="382"/>
        <v>CP570-2X Week P Anti-D</v>
      </c>
    </row>
    <row r="3070" spans="1:14" hidden="1" x14ac:dyDescent="0.45">
      <c r="A3070" t="str">
        <f t="shared" si="383"/>
        <v>CP570-2X Week P NORM KIG10-1</v>
      </c>
      <c r="B3070" t="s">
        <v>325</v>
      </c>
      <c r="C3070" t="str">
        <f t="shared" si="376"/>
        <v>Las Vegas</v>
      </c>
      <c r="D3070" t="str">
        <f t="shared" si="377"/>
        <v>Y</v>
      </c>
      <c r="E3070" t="s">
        <v>1179</v>
      </c>
      <c r="F3070" t="str">
        <f t="shared" si="378"/>
        <v>2X Week P NORM KIG10-1</v>
      </c>
      <c r="G3070" t="str">
        <f t="shared" si="379"/>
        <v>Specialty</v>
      </c>
      <c r="H3070" t="s">
        <v>1005</v>
      </c>
      <c r="I3070" t="str">
        <f t="shared" si="380"/>
        <v>RETURN - 2nd don of the week -BONUS</v>
      </c>
      <c r="J3070" t="s">
        <v>1054</v>
      </c>
      <c r="K3070" s="5">
        <v>15</v>
      </c>
      <c r="L3070" t="str">
        <f>Table_DataFromNL[[#This Row],[PROFILECODE]]&amp;"-"&amp;Table_DataFromNL[[#This Row],[RULENAME]]</f>
        <v>CP570-2X Week P NORM KIG10-1</v>
      </c>
      <c r="M3070" t="str">
        <f t="shared" si="381"/>
        <v>CP570-2X Week P NORM KIG10-1</v>
      </c>
      <c r="N3070" t="str">
        <f t="shared" si="382"/>
        <v>CP570-2X Week P NORM KIG10-1</v>
      </c>
    </row>
    <row r="3071" spans="1:14" hidden="1" x14ac:dyDescent="0.45">
      <c r="A3071" t="str">
        <f t="shared" si="383"/>
        <v>CP570-2X Week P NORM KIG10_0</v>
      </c>
      <c r="B3071" t="s">
        <v>325</v>
      </c>
      <c r="C3071" t="str">
        <f t="shared" si="376"/>
        <v>Las Vegas</v>
      </c>
      <c r="D3071" t="str">
        <f t="shared" si="377"/>
        <v>Y</v>
      </c>
      <c r="E3071" t="s">
        <v>1179</v>
      </c>
      <c r="F3071" t="str">
        <f t="shared" si="378"/>
        <v>2X Week P NORM KIG10_0</v>
      </c>
      <c r="G3071" t="str">
        <f t="shared" si="379"/>
        <v>Specialty</v>
      </c>
      <c r="H3071" t="s">
        <v>1001</v>
      </c>
      <c r="I3071" t="str">
        <f t="shared" si="380"/>
        <v>RETURN - 2nd don of the week -BONUS</v>
      </c>
      <c r="J3071" t="s">
        <v>1054</v>
      </c>
      <c r="K3071" s="5">
        <v>25</v>
      </c>
      <c r="L3071" t="str">
        <f>Table_DataFromNL[[#This Row],[PROFILECODE]]&amp;"-"&amp;Table_DataFromNL[[#This Row],[RULENAME]]</f>
        <v>CP570-2X Week P NORM KIG10_0</v>
      </c>
      <c r="M3071" t="str">
        <f t="shared" si="381"/>
        <v>CP570-2X Week P NORM KIG10_0</v>
      </c>
      <c r="N3071" t="str">
        <f t="shared" si="382"/>
        <v>CP570-2X Week P NORM KIG10_0</v>
      </c>
    </row>
    <row r="3072" spans="1:14" hidden="1" x14ac:dyDescent="0.45">
      <c r="A3072" t="str">
        <f t="shared" si="383"/>
        <v>CP570-2X Week P NORM KIG10_2</v>
      </c>
      <c r="B3072" t="s">
        <v>325</v>
      </c>
      <c r="C3072" t="str">
        <f t="shared" si="376"/>
        <v>Las Vegas</v>
      </c>
      <c r="D3072" t="str">
        <f t="shared" si="377"/>
        <v>Y</v>
      </c>
      <c r="E3072" t="s">
        <v>1179</v>
      </c>
      <c r="F3072" t="str">
        <f t="shared" si="378"/>
        <v>2X Week P NORM KIG10_2</v>
      </c>
      <c r="G3072" t="str">
        <f t="shared" si="379"/>
        <v>Specialty</v>
      </c>
      <c r="H3072" t="s">
        <v>1002</v>
      </c>
      <c r="I3072" t="str">
        <f t="shared" si="380"/>
        <v>RETURN - 2nd don of the week -BONUS</v>
      </c>
      <c r="J3072" t="s">
        <v>1054</v>
      </c>
      <c r="K3072" s="5">
        <v>15</v>
      </c>
      <c r="L3072" t="str">
        <f>Table_DataFromNL[[#This Row],[PROFILECODE]]&amp;"-"&amp;Table_DataFromNL[[#This Row],[RULENAME]]</f>
        <v>CP570-2X Week P NORM KIG10_2</v>
      </c>
      <c r="M3072" t="str">
        <f t="shared" si="381"/>
        <v>CP570-2X Week P NORM KIG10_2</v>
      </c>
      <c r="N3072" t="str">
        <f t="shared" si="382"/>
        <v>CP570-2X Week P NORM KIG10_2</v>
      </c>
    </row>
    <row r="3073" spans="1:14" hidden="1" x14ac:dyDescent="0.45">
      <c r="A3073" t="str">
        <f t="shared" si="383"/>
        <v>CP570-2X Week P NORM KIG10_3</v>
      </c>
      <c r="B3073" t="s">
        <v>325</v>
      </c>
      <c r="C3073" t="str">
        <f t="shared" si="376"/>
        <v>Las Vegas</v>
      </c>
      <c r="D3073" t="str">
        <f t="shared" si="377"/>
        <v>Y</v>
      </c>
      <c r="E3073" t="s">
        <v>1179</v>
      </c>
      <c r="F3073" t="str">
        <f t="shared" si="378"/>
        <v>2X Week P NORM KIG10_3</v>
      </c>
      <c r="G3073" t="str">
        <f t="shared" si="379"/>
        <v>Specialty</v>
      </c>
      <c r="H3073" t="s">
        <v>1003</v>
      </c>
      <c r="I3073" t="str">
        <f t="shared" si="380"/>
        <v>RETURN - 2nd don of the week -BONUS</v>
      </c>
      <c r="J3073" t="s">
        <v>1054</v>
      </c>
      <c r="K3073" s="5">
        <v>15</v>
      </c>
      <c r="L3073" t="str">
        <f>Table_DataFromNL[[#This Row],[PROFILECODE]]&amp;"-"&amp;Table_DataFromNL[[#This Row],[RULENAME]]</f>
        <v>CP570-2X Week P NORM KIG10_3</v>
      </c>
      <c r="M3073" t="str">
        <f t="shared" si="381"/>
        <v>CP570-2X Week P NORM KIG10_3</v>
      </c>
      <c r="N3073" t="str">
        <f t="shared" si="382"/>
        <v>CP570-2X Week P NORM KIG10_3</v>
      </c>
    </row>
    <row r="3074" spans="1:14" hidden="1" x14ac:dyDescent="0.45">
      <c r="A3074" t="str">
        <f t="shared" si="383"/>
        <v>CP570-2X Week P NORM KIG10_4</v>
      </c>
      <c r="B3074" t="s">
        <v>325</v>
      </c>
      <c r="C3074" t="str">
        <f t="shared" ref="C3074:C3137" si="384">VLOOKUP(B3074,CenterLU,2,FALSE)</f>
        <v>Las Vegas</v>
      </c>
      <c r="D3074" t="str">
        <f t="shared" ref="D3074:D3137" si="385">VLOOKUP(B3074,CenterLU,3,FALSE)</f>
        <v>Y</v>
      </c>
      <c r="E3074" t="s">
        <v>1179</v>
      </c>
      <c r="F3074" t="str">
        <f t="shared" ref="F3074:F3137" si="386">IF(VLOOKUP(H3074,RULENAMELU,3,FALSE)=0,H3074,VLOOKUP(H3074,RULENAMELU,3,FALSE))</f>
        <v>2X Week P NORM KIG10_4</v>
      </c>
      <c r="G3074" t="str">
        <f t="shared" ref="G3074:G3137" si="387">VLOOKUP(H3074,RULENAMELU,4,FALSE)</f>
        <v>Specialty</v>
      </c>
      <c r="H3074" t="s">
        <v>1004</v>
      </c>
      <c r="I3074" t="str">
        <f t="shared" ref="I3074:I3137" si="388">VLOOKUP(H3074,RULENAMELU,5,FALSE)</f>
        <v>RETURN - 2nd don of the week -BONUS</v>
      </c>
      <c r="J3074" t="s">
        <v>1054</v>
      </c>
      <c r="K3074" s="5">
        <v>15</v>
      </c>
      <c r="L3074" t="str">
        <f>Table_DataFromNL[[#This Row],[PROFILECODE]]&amp;"-"&amp;Table_DataFromNL[[#This Row],[RULENAME]]</f>
        <v>CP570-2X Week P NORM KIG10_4</v>
      </c>
      <c r="M3074" t="str">
        <f t="shared" ref="M3074:M3137" si="389">IFERROR(VLOOKUP(A3074,PaychangesLU,1,FALSE),VLOOKUP(A3074,SpecialtyCheckLU,1,FALSE))</f>
        <v>CP570-2X Week P NORM KIG10_4</v>
      </c>
      <c r="N3074" t="str">
        <f t="shared" ref="N3074:N3137" si="390">VLOOKUP(A3074,SpecialtyCheckLU,1,FALSE)</f>
        <v>CP570-2X Week P NORM KIG10_4</v>
      </c>
    </row>
    <row r="3075" spans="1:14" hidden="1" x14ac:dyDescent="0.45">
      <c r="A3075" t="str">
        <f t="shared" ref="A3075:A3138" si="391">B3075&amp;"-"&amp;F3075</f>
        <v>CP570-RETURN - 2nd don of the week -BONUS</v>
      </c>
      <c r="B3075" t="s">
        <v>325</v>
      </c>
      <c r="C3075" t="str">
        <f t="shared" si="384"/>
        <v>Las Vegas</v>
      </c>
      <c r="D3075" t="str">
        <f t="shared" si="385"/>
        <v>Y</v>
      </c>
      <c r="E3075" t="s">
        <v>1179</v>
      </c>
      <c r="F3075" t="str">
        <f t="shared" si="386"/>
        <v>RETURN - 2nd don of the week -BONUS</v>
      </c>
      <c r="G3075" t="str">
        <f t="shared" si="387"/>
        <v>Marketing</v>
      </c>
      <c r="H3075" t="s">
        <v>1055</v>
      </c>
      <c r="I3075">
        <f t="shared" si="388"/>
        <v>26</v>
      </c>
      <c r="J3075" t="s">
        <v>1054</v>
      </c>
      <c r="K3075" s="5">
        <v>15</v>
      </c>
      <c r="L3075" t="str">
        <f>Table_DataFromNL[[#This Row],[PROFILECODE]]&amp;"-"&amp;Table_DataFromNL[[#This Row],[RULENAME]]</f>
        <v>CP570-2X Week P NSP NS</v>
      </c>
      <c r="M3075" t="str">
        <f t="shared" si="389"/>
        <v>CP570-RETURN - 2nd don of the week -BONUS</v>
      </c>
      <c r="N3075" t="e">
        <f t="shared" si="390"/>
        <v>#N/A</v>
      </c>
    </row>
    <row r="3076" spans="1:14" hidden="1" x14ac:dyDescent="0.45">
      <c r="A3076" t="str">
        <f t="shared" si="391"/>
        <v>CP570-RETURN - 2nd don of the week -BONUS</v>
      </c>
      <c r="B3076" t="s">
        <v>325</v>
      </c>
      <c r="C3076" t="str">
        <f t="shared" si="384"/>
        <v>Las Vegas</v>
      </c>
      <c r="D3076" t="str">
        <f t="shared" si="385"/>
        <v>Y</v>
      </c>
      <c r="E3076" t="s">
        <v>1179</v>
      </c>
      <c r="F3076" t="str">
        <f t="shared" si="386"/>
        <v>RETURN - 2nd don of the week -BONUS</v>
      </c>
      <c r="G3076" t="str">
        <f t="shared" si="387"/>
        <v>Marketing</v>
      </c>
      <c r="H3076" t="s">
        <v>1056</v>
      </c>
      <c r="I3076" t="str">
        <f t="shared" si="388"/>
        <v>RETURN - 2nd don of the week -BONUS</v>
      </c>
      <c r="J3076" t="s">
        <v>1054</v>
      </c>
      <c r="K3076" s="5">
        <v>15</v>
      </c>
      <c r="L3076" t="str">
        <f>Table_DataFromNL[[#This Row],[PROFILECODE]]&amp;"-"&amp;Table_DataFromNL[[#This Row],[RULENAME]]</f>
        <v>CP570-2X Week P NSP Non EU</v>
      </c>
      <c r="M3076" t="str">
        <f t="shared" si="389"/>
        <v>CP570-RETURN - 2nd don of the week -BONUS</v>
      </c>
      <c r="N3076" t="e">
        <f t="shared" si="390"/>
        <v>#N/A</v>
      </c>
    </row>
    <row r="3077" spans="1:14" hidden="1" x14ac:dyDescent="0.45">
      <c r="A3077" t="str">
        <f t="shared" si="391"/>
        <v>CP570-2X Week P Normal Source PL</v>
      </c>
      <c r="B3077" t="s">
        <v>325</v>
      </c>
      <c r="C3077" t="str">
        <f t="shared" si="384"/>
        <v>Las Vegas</v>
      </c>
      <c r="D3077" t="str">
        <f t="shared" si="385"/>
        <v>Y</v>
      </c>
      <c r="E3077" t="s">
        <v>1179</v>
      </c>
      <c r="F3077" t="str">
        <f t="shared" si="386"/>
        <v>2X Week P Normal Source PL</v>
      </c>
      <c r="G3077" t="str">
        <f t="shared" si="387"/>
        <v>Specialty</v>
      </c>
      <c r="H3077" t="s">
        <v>1026</v>
      </c>
      <c r="I3077" t="str">
        <f t="shared" si="388"/>
        <v>RETURN - 2nd don of the week -BONUS</v>
      </c>
      <c r="J3077" t="s">
        <v>1054</v>
      </c>
      <c r="K3077" s="5">
        <v>25</v>
      </c>
      <c r="L3077" t="str">
        <f>Table_DataFromNL[[#This Row],[PROFILECODE]]&amp;"-"&amp;Table_DataFromNL[[#This Row],[RULENAME]]</f>
        <v>CP570-2X Week P Normal Source PL</v>
      </c>
      <c r="M3077" t="e">
        <f t="shared" si="389"/>
        <v>#N/A</v>
      </c>
      <c r="N3077" t="e">
        <f t="shared" si="390"/>
        <v>#N/A</v>
      </c>
    </row>
    <row r="3078" spans="1:14" hidden="1" x14ac:dyDescent="0.45">
      <c r="A3078" t="str">
        <f t="shared" si="391"/>
        <v>CP570-2X Week P RSV Pre-Existing</v>
      </c>
      <c r="B3078" t="s">
        <v>325</v>
      </c>
      <c r="C3078" t="str">
        <f t="shared" si="384"/>
        <v>Las Vegas</v>
      </c>
      <c r="D3078" t="str">
        <f t="shared" si="385"/>
        <v>Y</v>
      </c>
      <c r="E3078" t="s">
        <v>1179</v>
      </c>
      <c r="F3078" t="str">
        <f t="shared" si="386"/>
        <v>2X Week P RSV Pre-Existing</v>
      </c>
      <c r="G3078" t="str">
        <f t="shared" si="387"/>
        <v>Specialty</v>
      </c>
      <c r="H3078" t="s">
        <v>945</v>
      </c>
      <c r="I3078" t="str">
        <f t="shared" si="388"/>
        <v>RETURN - 2nd don of the week -BONUS</v>
      </c>
      <c r="J3078" t="s">
        <v>1054</v>
      </c>
      <c r="K3078" s="5">
        <v>25</v>
      </c>
      <c r="L3078" t="str">
        <f>Table_DataFromNL[[#This Row],[PROFILECODE]]&amp;"-"&amp;Table_DataFromNL[[#This Row],[RULENAME]]</f>
        <v>CP570-2X Week P RSV Pre-Existing</v>
      </c>
      <c r="M3078" t="str">
        <f t="shared" si="389"/>
        <v>CP570-2X Week P RSV Pre-Existing</v>
      </c>
      <c r="N3078" t="str">
        <f t="shared" si="390"/>
        <v>CP570-2X Week P RSV Pre-Existing</v>
      </c>
    </row>
    <row r="3079" spans="1:14" hidden="1" x14ac:dyDescent="0.45">
      <c r="A3079" t="str">
        <f t="shared" si="391"/>
        <v>CP570-RETURN - 5th don of the month -BONUS</v>
      </c>
      <c r="B3079" t="s">
        <v>325</v>
      </c>
      <c r="C3079" t="str">
        <f t="shared" si="384"/>
        <v>Las Vegas</v>
      </c>
      <c r="D3079" t="str">
        <f t="shared" si="385"/>
        <v>Y</v>
      </c>
      <c r="E3079" t="s">
        <v>1179</v>
      </c>
      <c r="F3079" t="str">
        <f t="shared" si="386"/>
        <v>RETURN - 5th don of the month -BONUS</v>
      </c>
      <c r="G3079" t="str">
        <f t="shared" si="387"/>
        <v>Marketing</v>
      </c>
      <c r="H3079" t="s">
        <v>1057</v>
      </c>
      <c r="I3079">
        <f t="shared" si="388"/>
        <v>27</v>
      </c>
      <c r="J3079" t="s">
        <v>1054</v>
      </c>
      <c r="K3079" s="5">
        <v>25</v>
      </c>
      <c r="L3079" t="str">
        <f>Table_DataFromNL[[#This Row],[PROFILECODE]]&amp;"-"&amp;Table_DataFromNL[[#This Row],[RULENAME]]</f>
        <v>CP570-5X Month</v>
      </c>
      <c r="M3079" t="str">
        <f t="shared" si="389"/>
        <v>CP570-RETURN - 5th don of the month -BONUS</v>
      </c>
      <c r="N3079" t="e">
        <f t="shared" si="390"/>
        <v>#N/A</v>
      </c>
    </row>
    <row r="3080" spans="1:14" hidden="1" x14ac:dyDescent="0.45">
      <c r="A3080" t="str">
        <f t="shared" si="391"/>
        <v>CP570-RETURN - 6th don of the month -BONUS</v>
      </c>
      <c r="B3080" t="s">
        <v>325</v>
      </c>
      <c r="C3080" t="str">
        <f t="shared" si="384"/>
        <v>Las Vegas</v>
      </c>
      <c r="D3080" t="str">
        <f t="shared" si="385"/>
        <v>Y</v>
      </c>
      <c r="E3080" t="s">
        <v>1179</v>
      </c>
      <c r="F3080" t="str">
        <f t="shared" si="386"/>
        <v>RETURN - 6th don of the month -BONUS</v>
      </c>
      <c r="G3080" t="str">
        <f t="shared" si="387"/>
        <v>Marketing</v>
      </c>
      <c r="H3080" t="s">
        <v>1058</v>
      </c>
      <c r="I3080">
        <f t="shared" si="388"/>
        <v>28</v>
      </c>
      <c r="J3080" t="s">
        <v>1054</v>
      </c>
      <c r="K3080" s="5">
        <v>15</v>
      </c>
      <c r="L3080" t="str">
        <f>Table_DataFromNL[[#This Row],[PROFILECODE]]&amp;"-"&amp;Table_DataFromNL[[#This Row],[RULENAME]]</f>
        <v>CP570-6X Month</v>
      </c>
      <c r="M3080" t="str">
        <f t="shared" si="389"/>
        <v>CP570-RETURN - 6th don of the month -BONUS</v>
      </c>
      <c r="N3080" t="e">
        <f t="shared" si="390"/>
        <v>#N/A</v>
      </c>
    </row>
    <row r="3081" spans="1:14" hidden="1" x14ac:dyDescent="0.45">
      <c r="A3081" t="str">
        <f t="shared" si="391"/>
        <v>CP570-College ID Standard Bonus</v>
      </c>
      <c r="B3081" t="s">
        <v>325</v>
      </c>
      <c r="C3081" t="str">
        <f t="shared" si="384"/>
        <v>Las Vegas</v>
      </c>
      <c r="D3081" t="str">
        <f t="shared" si="385"/>
        <v>Y</v>
      </c>
      <c r="E3081" t="s">
        <v>1179</v>
      </c>
      <c r="F3081" t="str">
        <f t="shared" si="386"/>
        <v>College ID Standard Bonus</v>
      </c>
      <c r="G3081">
        <f t="shared" si="387"/>
        <v>0</v>
      </c>
      <c r="H3081" t="s">
        <v>1062</v>
      </c>
      <c r="I3081">
        <f t="shared" si="388"/>
        <v>0</v>
      </c>
      <c r="J3081" t="s">
        <v>1054</v>
      </c>
      <c r="K3081" s="5">
        <v>5</v>
      </c>
      <c r="L3081" t="str">
        <f>Table_DataFromNL[[#This Row],[PROFILECODE]]&amp;"-"&amp;Table_DataFromNL[[#This Row],[RULENAME]]</f>
        <v>CP570-College ID Standard Bonus</v>
      </c>
      <c r="M3081" t="e">
        <f t="shared" si="389"/>
        <v>#N/A</v>
      </c>
      <c r="N3081" t="e">
        <f t="shared" si="390"/>
        <v>#N/A</v>
      </c>
    </row>
    <row r="3082" spans="1:14" hidden="1" x14ac:dyDescent="0.45">
      <c r="A3082" t="str">
        <f t="shared" si="391"/>
        <v>CP570-Employee Donor</v>
      </c>
      <c r="B3082" t="s">
        <v>325</v>
      </c>
      <c r="C3082" t="str">
        <f t="shared" si="384"/>
        <v>Las Vegas</v>
      </c>
      <c r="D3082" t="str">
        <f t="shared" si="385"/>
        <v>Y</v>
      </c>
      <c r="E3082" t="s">
        <v>1179</v>
      </c>
      <c r="F3082" t="str">
        <f t="shared" si="386"/>
        <v>Employee Donor</v>
      </c>
      <c r="G3082">
        <f t="shared" si="387"/>
        <v>0</v>
      </c>
      <c r="H3082" t="s">
        <v>1063</v>
      </c>
      <c r="I3082">
        <f t="shared" si="388"/>
        <v>0</v>
      </c>
      <c r="J3082" t="s">
        <v>1054</v>
      </c>
      <c r="K3082" s="5">
        <v>90</v>
      </c>
      <c r="L3082" t="str">
        <f>Table_DataFromNL[[#This Row],[PROFILECODE]]&amp;"-"&amp;Table_DataFromNL[[#This Row],[RULENAME]]</f>
        <v>CP570-Employee Donor</v>
      </c>
      <c r="M3082" t="e">
        <f t="shared" si="389"/>
        <v>#N/A</v>
      </c>
      <c r="N3082" t="e">
        <f t="shared" si="390"/>
        <v>#N/A</v>
      </c>
    </row>
    <row r="3083" spans="1:14" hidden="1" x14ac:dyDescent="0.45">
      <c r="A3083" t="str">
        <f t="shared" si="391"/>
        <v>CP570-Military ID</v>
      </c>
      <c r="B3083" t="s">
        <v>325</v>
      </c>
      <c r="C3083" t="str">
        <f t="shared" si="384"/>
        <v>Las Vegas</v>
      </c>
      <c r="D3083" t="str">
        <f t="shared" si="385"/>
        <v>Y</v>
      </c>
      <c r="E3083" t="s">
        <v>1179</v>
      </c>
      <c r="F3083" t="str">
        <f t="shared" si="386"/>
        <v>Military ID</v>
      </c>
      <c r="G3083">
        <f t="shared" si="387"/>
        <v>0</v>
      </c>
      <c r="H3083" t="s">
        <v>1064</v>
      </c>
      <c r="I3083">
        <f t="shared" si="388"/>
        <v>0</v>
      </c>
      <c r="J3083" t="s">
        <v>1054</v>
      </c>
      <c r="K3083" s="5">
        <v>5</v>
      </c>
      <c r="L3083" t="str">
        <f>Table_DataFromNL[[#This Row],[PROFILECODE]]&amp;"-"&amp;Table_DataFromNL[[#This Row],[RULENAME]]</f>
        <v>CP570-Military ID</v>
      </c>
      <c r="M3083" t="e">
        <f t="shared" si="389"/>
        <v>#N/A</v>
      </c>
      <c r="N3083" t="e">
        <f t="shared" si="390"/>
        <v>#N/A</v>
      </c>
    </row>
    <row r="3084" spans="1:14" hidden="1" x14ac:dyDescent="0.45">
      <c r="A3084" t="str">
        <f t="shared" si="391"/>
        <v>CP570-NEW DONOR -1st</v>
      </c>
      <c r="B3084" t="s">
        <v>325</v>
      </c>
      <c r="C3084" t="str">
        <f t="shared" si="384"/>
        <v>Las Vegas</v>
      </c>
      <c r="D3084" t="str">
        <f t="shared" si="385"/>
        <v>Y</v>
      </c>
      <c r="E3084" t="s">
        <v>1179</v>
      </c>
      <c r="F3084" t="str">
        <f t="shared" si="386"/>
        <v>NEW DONOR -1st</v>
      </c>
      <c r="G3084" t="str">
        <f t="shared" si="387"/>
        <v>Marketing</v>
      </c>
      <c r="H3084" t="s">
        <v>1065</v>
      </c>
      <c r="I3084">
        <f t="shared" si="388"/>
        <v>1</v>
      </c>
      <c r="J3084" t="s">
        <v>1054</v>
      </c>
      <c r="K3084" s="5">
        <v>100</v>
      </c>
      <c r="L3084" t="str">
        <f>Table_DataFromNL[[#This Row],[PROFILECODE]]&amp;"-"&amp;Table_DataFromNL[[#This Row],[RULENAME]]</f>
        <v>CP570-New Donor 1st Visit-Bonus</v>
      </c>
      <c r="M3084" t="str">
        <f t="shared" si="389"/>
        <v>CP570-NEW DONOR -1st</v>
      </c>
      <c r="N3084" t="e">
        <f t="shared" si="390"/>
        <v>#N/A</v>
      </c>
    </row>
    <row r="3085" spans="1:14" hidden="1" x14ac:dyDescent="0.45">
      <c r="A3085" t="str">
        <f t="shared" si="391"/>
        <v>CP570-NEW DONOR -2nd</v>
      </c>
      <c r="B3085" t="s">
        <v>325</v>
      </c>
      <c r="C3085" t="str">
        <f t="shared" si="384"/>
        <v>Las Vegas</v>
      </c>
      <c r="D3085" t="str">
        <f t="shared" si="385"/>
        <v>Y</v>
      </c>
      <c r="E3085" t="s">
        <v>1179</v>
      </c>
      <c r="F3085" t="str">
        <f t="shared" si="386"/>
        <v>NEW DONOR -2nd</v>
      </c>
      <c r="G3085" t="str">
        <f t="shared" si="387"/>
        <v>Marketing</v>
      </c>
      <c r="H3085" t="s">
        <v>1066</v>
      </c>
      <c r="I3085">
        <f t="shared" si="388"/>
        <v>2</v>
      </c>
      <c r="J3085" t="s">
        <v>1054</v>
      </c>
      <c r="K3085" s="5">
        <v>100</v>
      </c>
      <c r="L3085" t="str">
        <f>Table_DataFromNL[[#This Row],[PROFILECODE]]&amp;"-"&amp;Table_DataFromNL[[#This Row],[RULENAME]]</f>
        <v>CP570-New Donor 2nd Visit-Bonus</v>
      </c>
      <c r="M3085" t="str">
        <f t="shared" si="389"/>
        <v>CP570-NEW DONOR -2nd</v>
      </c>
      <c r="N3085" t="e">
        <f t="shared" si="390"/>
        <v>#N/A</v>
      </c>
    </row>
    <row r="3086" spans="1:14" hidden="1" x14ac:dyDescent="0.45">
      <c r="A3086" t="str">
        <f t="shared" si="391"/>
        <v>CP570-NEW DONOR -3rd</v>
      </c>
      <c r="B3086" t="s">
        <v>325</v>
      </c>
      <c r="C3086" t="str">
        <f t="shared" si="384"/>
        <v>Las Vegas</v>
      </c>
      <c r="D3086" t="str">
        <f t="shared" si="385"/>
        <v>Y</v>
      </c>
      <c r="E3086" t="s">
        <v>1179</v>
      </c>
      <c r="F3086" t="str">
        <f t="shared" si="386"/>
        <v>NEW DONOR -3rd</v>
      </c>
      <c r="G3086" t="str">
        <f t="shared" si="387"/>
        <v>Marketing</v>
      </c>
      <c r="H3086" t="s">
        <v>1067</v>
      </c>
      <c r="I3086">
        <f t="shared" si="388"/>
        <v>3</v>
      </c>
      <c r="J3086" t="s">
        <v>1054</v>
      </c>
      <c r="K3086" s="5">
        <v>100</v>
      </c>
      <c r="L3086" t="str">
        <f>Table_DataFromNL[[#This Row],[PROFILECODE]]&amp;"-"&amp;Table_DataFromNL[[#This Row],[RULENAME]]</f>
        <v>CP570-New Donor 3rd Visit-Bonus</v>
      </c>
      <c r="M3086" t="str">
        <f t="shared" si="389"/>
        <v>CP570-NEW DONOR -3rd</v>
      </c>
      <c r="N3086" t="e">
        <f t="shared" si="390"/>
        <v>#N/A</v>
      </c>
    </row>
    <row r="3087" spans="1:14" hidden="1" x14ac:dyDescent="0.45">
      <c r="A3087" t="str">
        <f t="shared" si="391"/>
        <v>CP570-NEW DONOR -4th</v>
      </c>
      <c r="B3087" t="s">
        <v>325</v>
      </c>
      <c r="C3087" t="str">
        <f t="shared" si="384"/>
        <v>Las Vegas</v>
      </c>
      <c r="D3087" t="str">
        <f t="shared" si="385"/>
        <v>Y</v>
      </c>
      <c r="E3087" t="s">
        <v>1179</v>
      </c>
      <c r="F3087" t="str">
        <f t="shared" si="386"/>
        <v>NEW DONOR -4th</v>
      </c>
      <c r="G3087" t="str">
        <f t="shared" si="387"/>
        <v>Marketing</v>
      </c>
      <c r="H3087" t="s">
        <v>1068</v>
      </c>
      <c r="I3087">
        <f t="shared" si="388"/>
        <v>4</v>
      </c>
      <c r="J3087" t="s">
        <v>1054</v>
      </c>
      <c r="K3087" s="5">
        <v>100</v>
      </c>
      <c r="L3087" t="str">
        <f>Table_DataFromNL[[#This Row],[PROFILECODE]]&amp;"-"&amp;Table_DataFromNL[[#This Row],[RULENAME]]</f>
        <v>CP570-New Donor 4th Visit-Bonus</v>
      </c>
      <c r="M3087" t="str">
        <f t="shared" si="389"/>
        <v>CP570-NEW DONOR -4th</v>
      </c>
      <c r="N3087" t="e">
        <f t="shared" si="390"/>
        <v>#N/A</v>
      </c>
    </row>
    <row r="3088" spans="1:14" hidden="1" x14ac:dyDescent="0.45">
      <c r="A3088" t="str">
        <f t="shared" si="391"/>
        <v>CP570-NEW DONOR -5th</v>
      </c>
      <c r="B3088" t="s">
        <v>325</v>
      </c>
      <c r="C3088" t="str">
        <f t="shared" si="384"/>
        <v>Las Vegas</v>
      </c>
      <c r="D3088" t="str">
        <f t="shared" si="385"/>
        <v>Y</v>
      </c>
      <c r="E3088" t="s">
        <v>1179</v>
      </c>
      <c r="F3088" t="str">
        <f t="shared" si="386"/>
        <v>NEW DONOR -5th</v>
      </c>
      <c r="G3088" t="str">
        <f t="shared" si="387"/>
        <v>Marketing</v>
      </c>
      <c r="H3088" t="s">
        <v>1069</v>
      </c>
      <c r="I3088">
        <f t="shared" si="388"/>
        <v>5</v>
      </c>
      <c r="J3088" t="s">
        <v>1054</v>
      </c>
      <c r="K3088" s="5">
        <v>100</v>
      </c>
      <c r="L3088" t="str">
        <f>Table_DataFromNL[[#This Row],[PROFILECODE]]&amp;"-"&amp;Table_DataFromNL[[#This Row],[RULENAME]]</f>
        <v>CP570-New Donor 5th Visit-Bonus</v>
      </c>
      <c r="M3088" t="str">
        <f t="shared" si="389"/>
        <v>CP570-NEW DONOR -5th</v>
      </c>
      <c r="N3088" t="e">
        <f t="shared" si="390"/>
        <v>#N/A</v>
      </c>
    </row>
    <row r="3089" spans="1:14" hidden="1" x14ac:dyDescent="0.45">
      <c r="A3089" t="str">
        <f t="shared" si="391"/>
        <v>CP570-NEW DONOR -6th</v>
      </c>
      <c r="B3089" t="s">
        <v>325</v>
      </c>
      <c r="C3089" t="str">
        <f t="shared" si="384"/>
        <v>Las Vegas</v>
      </c>
      <c r="D3089" t="str">
        <f t="shared" si="385"/>
        <v>Y</v>
      </c>
      <c r="E3089" t="s">
        <v>1179</v>
      </c>
      <c r="F3089" t="str">
        <f t="shared" si="386"/>
        <v>NEW DONOR -6th</v>
      </c>
      <c r="G3089" t="str">
        <f t="shared" si="387"/>
        <v>Marketing</v>
      </c>
      <c r="H3089" t="s">
        <v>1070</v>
      </c>
      <c r="I3089">
        <f t="shared" si="388"/>
        <v>6</v>
      </c>
      <c r="J3089" t="s">
        <v>1054</v>
      </c>
      <c r="K3089" s="5">
        <v>100</v>
      </c>
      <c r="L3089" t="str">
        <f>Table_DataFromNL[[#This Row],[PROFILECODE]]&amp;"-"&amp;Table_DataFromNL[[#This Row],[RULENAME]]</f>
        <v>CP570-New Donor 6th Visit-Bonus</v>
      </c>
      <c r="M3089" t="str">
        <f t="shared" si="389"/>
        <v>CP570-NEW DONOR -6th</v>
      </c>
      <c r="N3089" t="e">
        <f t="shared" si="390"/>
        <v>#N/A</v>
      </c>
    </row>
    <row r="3090" spans="1:14" hidden="1" x14ac:dyDescent="0.45">
      <c r="A3090" t="str">
        <f t="shared" si="391"/>
        <v>CP570-NEW DONOR -7th</v>
      </c>
      <c r="B3090" t="s">
        <v>325</v>
      </c>
      <c r="C3090" t="str">
        <f t="shared" si="384"/>
        <v>Las Vegas</v>
      </c>
      <c r="D3090" t="str">
        <f t="shared" si="385"/>
        <v>Y</v>
      </c>
      <c r="E3090" t="s">
        <v>1179</v>
      </c>
      <c r="F3090" t="str">
        <f t="shared" si="386"/>
        <v>NEW DONOR -7th</v>
      </c>
      <c r="G3090" t="str">
        <f t="shared" si="387"/>
        <v>Marketing</v>
      </c>
      <c r="H3090" t="s">
        <v>1071</v>
      </c>
      <c r="I3090">
        <f t="shared" si="388"/>
        <v>7</v>
      </c>
      <c r="J3090" t="s">
        <v>1054</v>
      </c>
      <c r="K3090" s="5">
        <v>100</v>
      </c>
      <c r="L3090" t="str">
        <f>Table_DataFromNL[[#This Row],[PROFILECODE]]&amp;"-"&amp;Table_DataFromNL[[#This Row],[RULENAME]]</f>
        <v>CP570-New Donor 7th Visit-Bonus</v>
      </c>
      <c r="M3090" t="str">
        <f t="shared" si="389"/>
        <v>CP570-NEW DONOR -7th</v>
      </c>
      <c r="N3090" t="e">
        <f t="shared" si="390"/>
        <v>#N/A</v>
      </c>
    </row>
    <row r="3091" spans="1:14" hidden="1" x14ac:dyDescent="0.45">
      <c r="A3091" t="str">
        <f t="shared" si="391"/>
        <v>CP570-NEW DONOR -8th</v>
      </c>
      <c r="B3091" t="s">
        <v>325</v>
      </c>
      <c r="C3091" t="str">
        <f t="shared" si="384"/>
        <v>Las Vegas</v>
      </c>
      <c r="D3091" t="str">
        <f t="shared" si="385"/>
        <v>Y</v>
      </c>
      <c r="E3091" t="s">
        <v>1179</v>
      </c>
      <c r="F3091" t="str">
        <f t="shared" si="386"/>
        <v>NEW DONOR -8th</v>
      </c>
      <c r="G3091" t="str">
        <f t="shared" si="387"/>
        <v>Marketing</v>
      </c>
      <c r="H3091" t="s">
        <v>1072</v>
      </c>
      <c r="I3091">
        <f t="shared" si="388"/>
        <v>8</v>
      </c>
      <c r="J3091" t="s">
        <v>1054</v>
      </c>
      <c r="K3091" s="5">
        <v>100</v>
      </c>
      <c r="L3091" t="str">
        <f>Table_DataFromNL[[#This Row],[PROFILECODE]]&amp;"-"&amp;Table_DataFromNL[[#This Row],[RULENAME]]</f>
        <v>CP570-New Donor 8th Visit-Bonus</v>
      </c>
      <c r="M3091" t="str">
        <f t="shared" si="389"/>
        <v>CP570-NEW DONOR -8th</v>
      </c>
      <c r="N3091" t="e">
        <f t="shared" si="390"/>
        <v>#N/A</v>
      </c>
    </row>
    <row r="3092" spans="1:14" hidden="1" x14ac:dyDescent="0.45">
      <c r="A3092" t="str">
        <f t="shared" si="391"/>
        <v>CP570-Vaccinia - 1st Donation</v>
      </c>
      <c r="B3092" t="s">
        <v>325</v>
      </c>
      <c r="C3092" t="str">
        <f t="shared" si="384"/>
        <v>Las Vegas</v>
      </c>
      <c r="D3092" t="str">
        <f t="shared" si="385"/>
        <v>Y</v>
      </c>
      <c r="E3092" t="s">
        <v>1179</v>
      </c>
      <c r="F3092" t="str">
        <f t="shared" si="386"/>
        <v>Vaccinia - 1st Donation</v>
      </c>
      <c r="G3092" t="str">
        <f t="shared" si="387"/>
        <v>Specialty</v>
      </c>
      <c r="H3092" t="s">
        <v>957</v>
      </c>
      <c r="I3092">
        <f t="shared" si="388"/>
        <v>0</v>
      </c>
      <c r="J3092" t="s">
        <v>1054</v>
      </c>
      <c r="K3092" s="5">
        <v>150</v>
      </c>
      <c r="L3092" t="str">
        <f>Table_DataFromNL[[#This Row],[PROFILECODE]]&amp;"-"&amp;Table_DataFromNL[[#This Row],[RULENAME]]</f>
        <v>CP570-Vaccinia - 1st Donation</v>
      </c>
      <c r="M3092" t="str">
        <f t="shared" si="389"/>
        <v>CP570-Vaccinia - 1st Donation</v>
      </c>
      <c r="N3092" t="str">
        <f t="shared" si="390"/>
        <v>CP570-Vaccinia - 1st Donation</v>
      </c>
    </row>
    <row r="3093" spans="1:14" hidden="1" x14ac:dyDescent="0.45">
      <c r="A3093" t="str">
        <f t="shared" si="391"/>
        <v>CP570-Vaccinia - 2nd Donation</v>
      </c>
      <c r="B3093" t="s">
        <v>325</v>
      </c>
      <c r="C3093" t="str">
        <f t="shared" si="384"/>
        <v>Las Vegas</v>
      </c>
      <c r="D3093" t="str">
        <f t="shared" si="385"/>
        <v>Y</v>
      </c>
      <c r="E3093" t="s">
        <v>1179</v>
      </c>
      <c r="F3093" t="str">
        <f t="shared" si="386"/>
        <v>Vaccinia - 2nd Donation</v>
      </c>
      <c r="G3093" t="str">
        <f t="shared" si="387"/>
        <v>Specialty</v>
      </c>
      <c r="H3093" t="s">
        <v>958</v>
      </c>
      <c r="I3093">
        <f t="shared" si="388"/>
        <v>0</v>
      </c>
      <c r="J3093" t="s">
        <v>1054</v>
      </c>
      <c r="K3093" s="5">
        <v>250</v>
      </c>
      <c r="L3093" t="str">
        <f>Table_DataFromNL[[#This Row],[PROFILECODE]]&amp;"-"&amp;Table_DataFromNL[[#This Row],[RULENAME]]</f>
        <v>CP570-Vaccinia - 2nd Donation</v>
      </c>
      <c r="M3093" t="str">
        <f t="shared" si="389"/>
        <v>CP570-Vaccinia - 2nd Donation</v>
      </c>
      <c r="N3093" t="str">
        <f t="shared" si="390"/>
        <v>CP570-Vaccinia - 2nd Donation</v>
      </c>
    </row>
    <row r="3094" spans="1:14" hidden="1" x14ac:dyDescent="0.45">
      <c r="A3094" t="str">
        <f t="shared" si="391"/>
        <v>CP570-Vaccinia - 3rd Donation</v>
      </c>
      <c r="B3094" t="s">
        <v>325</v>
      </c>
      <c r="C3094" t="str">
        <f t="shared" si="384"/>
        <v>Las Vegas</v>
      </c>
      <c r="D3094" t="str">
        <f t="shared" si="385"/>
        <v>Y</v>
      </c>
      <c r="E3094" t="s">
        <v>1179</v>
      </c>
      <c r="F3094" t="str">
        <f t="shared" si="386"/>
        <v>Vaccinia - 3rd Donation</v>
      </c>
      <c r="G3094" t="str">
        <f t="shared" si="387"/>
        <v>Specialty</v>
      </c>
      <c r="H3094" t="s">
        <v>959</v>
      </c>
      <c r="I3094">
        <f t="shared" si="388"/>
        <v>0</v>
      </c>
      <c r="J3094" t="s">
        <v>1054</v>
      </c>
      <c r="K3094" s="5">
        <v>300</v>
      </c>
      <c r="L3094" t="str">
        <f>Table_DataFromNL[[#This Row],[PROFILECODE]]&amp;"-"&amp;Table_DataFromNL[[#This Row],[RULENAME]]</f>
        <v>CP570-Vaccinia - 3rd Donation</v>
      </c>
      <c r="M3094" t="str">
        <f t="shared" si="389"/>
        <v>CP570-Vaccinia - 3rd Donation</v>
      </c>
      <c r="N3094" t="str">
        <f t="shared" si="390"/>
        <v>CP570-Vaccinia - 3rd Donation</v>
      </c>
    </row>
    <row r="3095" spans="1:14" hidden="1" x14ac:dyDescent="0.45">
      <c r="A3095" t="str">
        <f t="shared" si="391"/>
        <v>CP570-Vaccinia - 4th Donation</v>
      </c>
      <c r="B3095" t="s">
        <v>325</v>
      </c>
      <c r="C3095" t="str">
        <f t="shared" si="384"/>
        <v>Las Vegas</v>
      </c>
      <c r="D3095" t="str">
        <f t="shared" si="385"/>
        <v>Y</v>
      </c>
      <c r="E3095" t="s">
        <v>1179</v>
      </c>
      <c r="F3095" t="str">
        <f t="shared" si="386"/>
        <v>Vaccinia - 4th Donation</v>
      </c>
      <c r="G3095" t="str">
        <f t="shared" si="387"/>
        <v>Specialty</v>
      </c>
      <c r="H3095" t="s">
        <v>960</v>
      </c>
      <c r="I3095">
        <f t="shared" si="388"/>
        <v>0</v>
      </c>
      <c r="J3095" t="s">
        <v>1054</v>
      </c>
      <c r="K3095" s="5">
        <v>300</v>
      </c>
      <c r="L3095" t="str">
        <f>Table_DataFromNL[[#This Row],[PROFILECODE]]&amp;"-"&amp;Table_DataFromNL[[#This Row],[RULENAME]]</f>
        <v>CP570-Vaccinia - 4th Donation</v>
      </c>
      <c r="M3095" t="str">
        <f t="shared" si="389"/>
        <v>CP570-Vaccinia - 4th Donation</v>
      </c>
      <c r="N3095" t="str">
        <f t="shared" si="390"/>
        <v>CP570-Vaccinia - 4th Donation</v>
      </c>
    </row>
    <row r="3096" spans="1:14" hidden="1" x14ac:dyDescent="0.45">
      <c r="A3096" t="str">
        <f t="shared" si="391"/>
        <v>CP570-1B_KEDLeague_Promo_5USD</v>
      </c>
      <c r="B3096" t="s">
        <v>325</v>
      </c>
      <c r="C3096" t="str">
        <f t="shared" si="384"/>
        <v>Las Vegas</v>
      </c>
      <c r="D3096" t="str">
        <f t="shared" si="385"/>
        <v>Y</v>
      </c>
      <c r="E3096" t="s">
        <v>1179</v>
      </c>
      <c r="F3096" t="str">
        <f t="shared" si="386"/>
        <v>1B_KEDLeague_Promo_5USD</v>
      </c>
      <c r="G3096">
        <f t="shared" si="387"/>
        <v>0</v>
      </c>
      <c r="H3096" t="s">
        <v>1073</v>
      </c>
      <c r="I3096">
        <f t="shared" si="388"/>
        <v>0</v>
      </c>
      <c r="J3096" t="s">
        <v>1074</v>
      </c>
      <c r="K3096" s="5">
        <v>5</v>
      </c>
      <c r="L3096" t="str">
        <f>Table_DataFromNL[[#This Row],[PROFILECODE]]&amp;"-"&amp;Table_DataFromNL[[#This Row],[RULENAME]]</f>
        <v>CP570-1B_KEDLeague_Promo_5USD</v>
      </c>
      <c r="M3096" t="e">
        <f t="shared" si="389"/>
        <v>#N/A</v>
      </c>
      <c r="N3096" t="e">
        <f t="shared" si="390"/>
        <v>#N/A</v>
      </c>
    </row>
    <row r="3097" spans="1:14" hidden="1" x14ac:dyDescent="0.45">
      <c r="A3097" t="str">
        <f t="shared" si="391"/>
        <v>CP570-CALL_10</v>
      </c>
      <c r="B3097" t="s">
        <v>325</v>
      </c>
      <c r="C3097" t="str">
        <f t="shared" si="384"/>
        <v>Las Vegas</v>
      </c>
      <c r="D3097" t="str">
        <f t="shared" si="385"/>
        <v>Y</v>
      </c>
      <c r="E3097" t="s">
        <v>1179</v>
      </c>
      <c r="F3097" t="str">
        <f t="shared" si="386"/>
        <v>CALL_10</v>
      </c>
      <c r="G3097">
        <f t="shared" si="387"/>
        <v>0</v>
      </c>
      <c r="H3097" t="s">
        <v>1075</v>
      </c>
      <c r="I3097">
        <f t="shared" si="388"/>
        <v>0</v>
      </c>
      <c r="J3097" t="s">
        <v>1074</v>
      </c>
      <c r="K3097" s="5">
        <v>10</v>
      </c>
      <c r="L3097" t="str">
        <f>Table_DataFromNL[[#This Row],[PROFILECODE]]&amp;"-"&amp;Table_DataFromNL[[#This Row],[RULENAME]]</f>
        <v>CP570-CALL_10</v>
      </c>
      <c r="M3097" t="e">
        <f t="shared" si="389"/>
        <v>#N/A</v>
      </c>
      <c r="N3097" t="e">
        <f t="shared" si="390"/>
        <v>#N/A</v>
      </c>
    </row>
    <row r="3098" spans="1:14" hidden="1" x14ac:dyDescent="0.45">
      <c r="A3098" t="str">
        <f t="shared" si="391"/>
        <v>CP570-CALL_15</v>
      </c>
      <c r="B3098" t="s">
        <v>325</v>
      </c>
      <c r="C3098" t="str">
        <f t="shared" si="384"/>
        <v>Las Vegas</v>
      </c>
      <c r="D3098" t="str">
        <f t="shared" si="385"/>
        <v>Y</v>
      </c>
      <c r="E3098" t="s">
        <v>1179</v>
      </c>
      <c r="F3098" t="str">
        <f t="shared" si="386"/>
        <v>CALL_15</v>
      </c>
      <c r="G3098">
        <f t="shared" si="387"/>
        <v>0</v>
      </c>
      <c r="H3098" t="s">
        <v>1076</v>
      </c>
      <c r="I3098">
        <f t="shared" si="388"/>
        <v>0</v>
      </c>
      <c r="J3098" t="s">
        <v>1074</v>
      </c>
      <c r="K3098" s="5">
        <v>15</v>
      </c>
      <c r="L3098" t="str">
        <f>Table_DataFromNL[[#This Row],[PROFILECODE]]&amp;"-"&amp;Table_DataFromNL[[#This Row],[RULENAME]]</f>
        <v>CP570-CALL_15</v>
      </c>
      <c r="M3098" t="e">
        <f t="shared" si="389"/>
        <v>#N/A</v>
      </c>
      <c r="N3098" t="e">
        <f t="shared" si="390"/>
        <v>#N/A</v>
      </c>
    </row>
    <row r="3099" spans="1:14" hidden="1" x14ac:dyDescent="0.45">
      <c r="A3099" t="str">
        <f t="shared" si="391"/>
        <v>CP570-CALL_25</v>
      </c>
      <c r="B3099" t="s">
        <v>325</v>
      </c>
      <c r="C3099" t="str">
        <f t="shared" si="384"/>
        <v>Las Vegas</v>
      </c>
      <c r="D3099" t="str">
        <f t="shared" si="385"/>
        <v>Y</v>
      </c>
      <c r="E3099" t="s">
        <v>1179</v>
      </c>
      <c r="F3099" t="str">
        <f t="shared" si="386"/>
        <v>CALL_25</v>
      </c>
      <c r="G3099">
        <f t="shared" si="387"/>
        <v>0</v>
      </c>
      <c r="H3099" t="s">
        <v>1077</v>
      </c>
      <c r="I3099">
        <f t="shared" si="388"/>
        <v>0</v>
      </c>
      <c r="J3099" t="s">
        <v>1074</v>
      </c>
      <c r="K3099" s="5">
        <v>25</v>
      </c>
      <c r="L3099" t="str">
        <f>Table_DataFromNL[[#This Row],[PROFILECODE]]&amp;"-"&amp;Table_DataFromNL[[#This Row],[RULENAME]]</f>
        <v>CP570-CALL_25</v>
      </c>
      <c r="M3099" t="e">
        <f t="shared" si="389"/>
        <v>#N/A</v>
      </c>
      <c r="N3099" t="e">
        <f t="shared" si="390"/>
        <v>#N/A</v>
      </c>
    </row>
    <row r="3100" spans="1:14" hidden="1" x14ac:dyDescent="0.45">
      <c r="A3100" t="str">
        <f t="shared" si="391"/>
        <v>CP570-CALL_5</v>
      </c>
      <c r="B3100" t="s">
        <v>325</v>
      </c>
      <c r="C3100" t="str">
        <f t="shared" si="384"/>
        <v>Las Vegas</v>
      </c>
      <c r="D3100" t="str">
        <f t="shared" si="385"/>
        <v>Y</v>
      </c>
      <c r="E3100" t="s">
        <v>1179</v>
      </c>
      <c r="F3100" t="str">
        <f t="shared" si="386"/>
        <v>CALL_5</v>
      </c>
      <c r="G3100">
        <f t="shared" si="387"/>
        <v>0</v>
      </c>
      <c r="H3100" t="s">
        <v>1078</v>
      </c>
      <c r="I3100">
        <f t="shared" si="388"/>
        <v>0</v>
      </c>
      <c r="J3100" t="s">
        <v>1074</v>
      </c>
      <c r="K3100" s="5">
        <v>5</v>
      </c>
      <c r="L3100" t="str">
        <f>Table_DataFromNL[[#This Row],[PROFILECODE]]&amp;"-"&amp;Table_DataFromNL[[#This Row],[RULENAME]]</f>
        <v>CP570-CALL_5</v>
      </c>
      <c r="M3100" t="e">
        <f t="shared" si="389"/>
        <v>#N/A</v>
      </c>
      <c r="N3100" t="e">
        <f t="shared" si="390"/>
        <v>#N/A</v>
      </c>
    </row>
    <row r="3101" spans="1:14" hidden="1" x14ac:dyDescent="0.45">
      <c r="A3101" t="str">
        <f t="shared" si="391"/>
        <v>CP570-Community</v>
      </c>
      <c r="B3101" t="s">
        <v>325</v>
      </c>
      <c r="C3101" t="str">
        <f t="shared" si="384"/>
        <v>Las Vegas</v>
      </c>
      <c r="D3101" t="str">
        <f t="shared" si="385"/>
        <v>Y</v>
      </c>
      <c r="E3101" t="s">
        <v>1179</v>
      </c>
      <c r="F3101" t="str">
        <f t="shared" si="386"/>
        <v>Community</v>
      </c>
      <c r="G3101">
        <f t="shared" si="387"/>
        <v>0</v>
      </c>
      <c r="H3101" t="s">
        <v>1080</v>
      </c>
      <c r="I3101">
        <f t="shared" si="388"/>
        <v>0</v>
      </c>
      <c r="J3101" t="s">
        <v>1074</v>
      </c>
      <c r="K3101" s="5">
        <v>5</v>
      </c>
      <c r="L3101" t="str">
        <f>Table_DataFromNL[[#This Row],[PROFILECODE]]&amp;"-"&amp;Table_DataFromNL[[#This Row],[RULENAME]]</f>
        <v>CP570-Community</v>
      </c>
      <c r="M3101" t="e">
        <f t="shared" si="389"/>
        <v>#N/A</v>
      </c>
      <c r="N3101" t="e">
        <f t="shared" si="390"/>
        <v>#N/A</v>
      </c>
    </row>
    <row r="3102" spans="1:14" hidden="1" x14ac:dyDescent="0.45">
      <c r="A3102" t="str">
        <f t="shared" si="391"/>
        <v>CP570-EMPLOYEE_BONUS_8MONTH_80USD</v>
      </c>
      <c r="B3102" t="s">
        <v>325</v>
      </c>
      <c r="C3102" t="str">
        <f t="shared" si="384"/>
        <v>Las Vegas</v>
      </c>
      <c r="D3102" t="str">
        <f t="shared" si="385"/>
        <v>Y</v>
      </c>
      <c r="E3102" t="s">
        <v>1179</v>
      </c>
      <c r="F3102" t="str">
        <f t="shared" si="386"/>
        <v>EMPLOYEE_BONUS_8MONTH_80USD</v>
      </c>
      <c r="G3102">
        <f t="shared" si="387"/>
        <v>0</v>
      </c>
      <c r="H3102" t="s">
        <v>1084</v>
      </c>
      <c r="I3102">
        <f t="shared" si="388"/>
        <v>0</v>
      </c>
      <c r="J3102" t="s">
        <v>1074</v>
      </c>
      <c r="K3102" s="5">
        <v>80</v>
      </c>
      <c r="L3102" t="str">
        <f>Table_DataFromNL[[#This Row],[PROFILECODE]]&amp;"-"&amp;Table_DataFromNL[[#This Row],[RULENAME]]</f>
        <v>CP570-EMPLOYEE_BONUS_8MONTH_80USD</v>
      </c>
      <c r="M3102" t="e">
        <f t="shared" si="389"/>
        <v>#N/A</v>
      </c>
      <c r="N3102" t="e">
        <f t="shared" si="390"/>
        <v>#N/A</v>
      </c>
    </row>
    <row r="3103" spans="1:14" hidden="1" x14ac:dyDescent="0.45">
      <c r="A3103" t="str">
        <f t="shared" si="391"/>
        <v>CP570-HANGER_RECRUIT_5USD_once</v>
      </c>
      <c r="B3103" t="s">
        <v>325</v>
      </c>
      <c r="C3103" t="str">
        <f t="shared" si="384"/>
        <v>Las Vegas</v>
      </c>
      <c r="D3103" t="str">
        <f t="shared" si="385"/>
        <v>Y</v>
      </c>
      <c r="E3103" t="s">
        <v>1179</v>
      </c>
      <c r="F3103" t="str">
        <f t="shared" si="386"/>
        <v>HANGER_RECRUIT_5USD_once</v>
      </c>
      <c r="G3103">
        <f t="shared" si="387"/>
        <v>0</v>
      </c>
      <c r="H3103" t="s">
        <v>1085</v>
      </c>
      <c r="I3103">
        <f t="shared" si="388"/>
        <v>0</v>
      </c>
      <c r="J3103" t="s">
        <v>1074</v>
      </c>
      <c r="K3103" s="5">
        <v>5</v>
      </c>
      <c r="L3103" t="str">
        <f>Table_DataFromNL[[#This Row],[PROFILECODE]]&amp;"-"&amp;Table_DataFromNL[[#This Row],[RULENAME]]</f>
        <v>CP570-HANGER_RECRUIT_5USD_once</v>
      </c>
      <c r="M3103" t="e">
        <f t="shared" si="389"/>
        <v>#N/A</v>
      </c>
      <c r="N3103" t="e">
        <f t="shared" si="390"/>
        <v>#N/A</v>
      </c>
    </row>
    <row r="3104" spans="1:14" hidden="1" x14ac:dyDescent="0.45">
      <c r="A3104" t="str">
        <f t="shared" si="391"/>
        <v>CP570-Inconv Fee $20-$50-Comment Req'd</v>
      </c>
      <c r="B3104" t="s">
        <v>325</v>
      </c>
      <c r="C3104" t="str">
        <f t="shared" si="384"/>
        <v>Las Vegas</v>
      </c>
      <c r="D3104" t="str">
        <f t="shared" si="385"/>
        <v>Y</v>
      </c>
      <c r="E3104" t="s">
        <v>1179</v>
      </c>
      <c r="F3104" t="str">
        <f t="shared" si="386"/>
        <v>Inconv Fee $20-$50-Comment Req'd</v>
      </c>
      <c r="G3104">
        <f t="shared" si="387"/>
        <v>0</v>
      </c>
      <c r="H3104" t="s">
        <v>1088</v>
      </c>
      <c r="I3104">
        <f t="shared" si="388"/>
        <v>0</v>
      </c>
      <c r="J3104" t="s">
        <v>1074</v>
      </c>
      <c r="K3104" s="5">
        <v>50</v>
      </c>
      <c r="L3104" t="str">
        <f>Table_DataFromNL[[#This Row],[PROFILECODE]]&amp;"-"&amp;Table_DataFromNL[[#This Row],[RULENAME]]</f>
        <v>CP570-Inconv Fee $20-$50-Comment Req'd</v>
      </c>
      <c r="M3104" t="e">
        <f t="shared" si="389"/>
        <v>#N/A</v>
      </c>
      <c r="N3104" t="e">
        <f t="shared" si="390"/>
        <v>#N/A</v>
      </c>
    </row>
    <row r="3105" spans="1:14" hidden="1" x14ac:dyDescent="0.45">
      <c r="A3105" t="str">
        <f t="shared" si="391"/>
        <v>CP570-Inconv Fee $5-$20-Comment Req'd</v>
      </c>
      <c r="B3105" t="s">
        <v>325</v>
      </c>
      <c r="C3105" t="str">
        <f t="shared" si="384"/>
        <v>Las Vegas</v>
      </c>
      <c r="D3105" t="str">
        <f t="shared" si="385"/>
        <v>Y</v>
      </c>
      <c r="E3105" t="s">
        <v>1179</v>
      </c>
      <c r="F3105" t="str">
        <f t="shared" si="386"/>
        <v>Inconv Fee $5-$20-Comment Req'd</v>
      </c>
      <c r="G3105">
        <f t="shared" si="387"/>
        <v>0</v>
      </c>
      <c r="H3105" t="s">
        <v>1089</v>
      </c>
      <c r="I3105">
        <f t="shared" si="388"/>
        <v>0</v>
      </c>
      <c r="J3105" t="s">
        <v>1074</v>
      </c>
      <c r="K3105" s="5">
        <v>20</v>
      </c>
      <c r="L3105" t="str">
        <f>Table_DataFromNL[[#This Row],[PROFILECODE]]&amp;"-"&amp;Table_DataFromNL[[#This Row],[RULENAME]]</f>
        <v>CP570-Inconv Fee $5-$20-Comment Req'd</v>
      </c>
      <c r="M3105" t="e">
        <f t="shared" si="389"/>
        <v>#N/A</v>
      </c>
      <c r="N3105" t="e">
        <f t="shared" si="390"/>
        <v>#N/A</v>
      </c>
    </row>
    <row r="3106" spans="1:14" hidden="1" x14ac:dyDescent="0.45">
      <c r="A3106" t="str">
        <f t="shared" si="391"/>
        <v>CP570-Inconv Fee$50-$100-Comment Req'd</v>
      </c>
      <c r="B3106" t="s">
        <v>325</v>
      </c>
      <c r="C3106" t="str">
        <f t="shared" si="384"/>
        <v>Las Vegas</v>
      </c>
      <c r="D3106" t="str">
        <f t="shared" si="385"/>
        <v>Y</v>
      </c>
      <c r="E3106" t="s">
        <v>1179</v>
      </c>
      <c r="F3106" t="str">
        <f t="shared" si="386"/>
        <v>Inconv Fee$50-$100-Comment Req'd</v>
      </c>
      <c r="G3106">
        <f t="shared" si="387"/>
        <v>0</v>
      </c>
      <c r="H3106" t="s">
        <v>1090</v>
      </c>
      <c r="I3106">
        <f t="shared" si="388"/>
        <v>0</v>
      </c>
      <c r="J3106" t="s">
        <v>1074</v>
      </c>
      <c r="K3106" s="5">
        <v>100</v>
      </c>
      <c r="L3106" t="str">
        <f>Table_DataFromNL[[#This Row],[PROFILECODE]]&amp;"-"&amp;Table_DataFromNL[[#This Row],[RULENAME]]</f>
        <v>CP570-Inconv Fee$50-$100-Comment Req'd</v>
      </c>
      <c r="M3106" t="e">
        <f t="shared" si="389"/>
        <v>#N/A</v>
      </c>
      <c r="N3106" t="e">
        <f t="shared" si="390"/>
        <v>#N/A</v>
      </c>
    </row>
    <row r="3107" spans="1:14" hidden="1" x14ac:dyDescent="0.45">
      <c r="A3107" t="str">
        <f t="shared" si="391"/>
        <v>CP570-NSP_ LAPSEDONOR_50_Twice</v>
      </c>
      <c r="B3107" t="s">
        <v>325</v>
      </c>
      <c r="C3107" t="str">
        <f t="shared" si="384"/>
        <v>Las Vegas</v>
      </c>
      <c r="D3107" t="str">
        <f t="shared" si="385"/>
        <v>Y</v>
      </c>
      <c r="E3107" t="s">
        <v>1179</v>
      </c>
      <c r="F3107" t="str">
        <f t="shared" si="386"/>
        <v>NSP_ LAPSEDONOR_50_Twice</v>
      </c>
      <c r="G3107">
        <f t="shared" si="387"/>
        <v>0</v>
      </c>
      <c r="H3107" t="s">
        <v>1091</v>
      </c>
      <c r="I3107">
        <f t="shared" si="388"/>
        <v>0</v>
      </c>
      <c r="J3107" t="s">
        <v>1074</v>
      </c>
      <c r="K3107" s="5">
        <v>50</v>
      </c>
      <c r="L3107" t="str">
        <f>Table_DataFromNL[[#This Row],[PROFILECODE]]&amp;"-"&amp;Table_DataFromNL[[#This Row],[RULENAME]]</f>
        <v>CP570-NSP_ LAPSEDONOR_50_Twice</v>
      </c>
      <c r="M3107" t="e">
        <f t="shared" si="389"/>
        <v>#N/A</v>
      </c>
      <c r="N3107" t="e">
        <f t="shared" si="390"/>
        <v>#N/A</v>
      </c>
    </row>
    <row r="3108" spans="1:14" hidden="1" x14ac:dyDescent="0.45">
      <c r="A3108" t="str">
        <f t="shared" si="391"/>
        <v>CP570-NSP_LD_25_2X</v>
      </c>
      <c r="B3108" t="s">
        <v>325</v>
      </c>
      <c r="C3108" t="str">
        <f t="shared" si="384"/>
        <v>Las Vegas</v>
      </c>
      <c r="D3108" t="str">
        <f t="shared" si="385"/>
        <v>Y</v>
      </c>
      <c r="E3108" t="s">
        <v>1179</v>
      </c>
      <c r="F3108" t="str">
        <f t="shared" si="386"/>
        <v>NSP_LD_25_2X</v>
      </c>
      <c r="G3108">
        <f t="shared" si="387"/>
        <v>0</v>
      </c>
      <c r="H3108" t="s">
        <v>1092</v>
      </c>
      <c r="I3108">
        <f t="shared" si="388"/>
        <v>0</v>
      </c>
      <c r="J3108" t="s">
        <v>1074</v>
      </c>
      <c r="K3108" s="5">
        <v>25</v>
      </c>
      <c r="L3108" t="str">
        <f>Table_DataFromNL[[#This Row],[PROFILECODE]]&amp;"-"&amp;Table_DataFromNL[[#This Row],[RULENAME]]</f>
        <v>CP570-NSP_LD_25_2X</v>
      </c>
      <c r="M3108" t="e">
        <f t="shared" si="389"/>
        <v>#N/A</v>
      </c>
      <c r="N3108" t="e">
        <f t="shared" si="390"/>
        <v>#N/A</v>
      </c>
    </row>
    <row r="3109" spans="1:14" hidden="1" x14ac:dyDescent="0.45">
      <c r="A3109" t="str">
        <f t="shared" si="391"/>
        <v>CP570-NSP_LD_50_1X</v>
      </c>
      <c r="B3109" t="s">
        <v>325</v>
      </c>
      <c r="C3109" t="str">
        <f t="shared" si="384"/>
        <v>Las Vegas</v>
      </c>
      <c r="D3109" t="str">
        <f t="shared" si="385"/>
        <v>Y</v>
      </c>
      <c r="E3109" t="s">
        <v>1179</v>
      </c>
      <c r="F3109" t="str">
        <f t="shared" si="386"/>
        <v>NSP_LD_50_1X</v>
      </c>
      <c r="G3109">
        <f t="shared" si="387"/>
        <v>0</v>
      </c>
      <c r="H3109" t="s">
        <v>1093</v>
      </c>
      <c r="I3109">
        <f t="shared" si="388"/>
        <v>0</v>
      </c>
      <c r="J3109" t="s">
        <v>1074</v>
      </c>
      <c r="K3109" s="5">
        <v>50</v>
      </c>
      <c r="L3109" t="str">
        <f>Table_DataFromNL[[#This Row],[PROFILECODE]]&amp;"-"&amp;Table_DataFromNL[[#This Row],[RULENAME]]</f>
        <v>CP570-NSP_LD_50_1X</v>
      </c>
      <c r="M3109" t="e">
        <f t="shared" si="389"/>
        <v>#N/A</v>
      </c>
      <c r="N3109" t="e">
        <f t="shared" si="390"/>
        <v>#N/A</v>
      </c>
    </row>
    <row r="3110" spans="1:14" hidden="1" x14ac:dyDescent="0.45">
      <c r="A3110" t="str">
        <f t="shared" si="391"/>
        <v>CP570-NSP_ORPHAN_100_once</v>
      </c>
      <c r="B3110" t="s">
        <v>325</v>
      </c>
      <c r="C3110" t="str">
        <f t="shared" si="384"/>
        <v>Las Vegas</v>
      </c>
      <c r="D3110" t="str">
        <f t="shared" si="385"/>
        <v>Y</v>
      </c>
      <c r="E3110" t="s">
        <v>1179</v>
      </c>
      <c r="F3110" t="str">
        <f t="shared" si="386"/>
        <v>NSP_ORPHAN_100_once</v>
      </c>
      <c r="G3110">
        <f t="shared" si="387"/>
        <v>0</v>
      </c>
      <c r="H3110" t="s">
        <v>1094</v>
      </c>
      <c r="I3110">
        <f t="shared" si="388"/>
        <v>0</v>
      </c>
      <c r="J3110" t="s">
        <v>1074</v>
      </c>
      <c r="K3110" s="5">
        <v>100</v>
      </c>
      <c r="L3110" t="str">
        <f>Table_DataFromNL[[#This Row],[PROFILECODE]]&amp;"-"&amp;Table_DataFromNL[[#This Row],[RULENAME]]</f>
        <v>CP570-NSP_ORPHAN_100_once</v>
      </c>
      <c r="M3110" t="e">
        <f t="shared" si="389"/>
        <v>#N/A</v>
      </c>
      <c r="N3110" t="e">
        <f t="shared" si="390"/>
        <v>#N/A</v>
      </c>
    </row>
    <row r="3111" spans="1:14" hidden="1" x14ac:dyDescent="0.45">
      <c r="A3111" t="str">
        <f t="shared" si="391"/>
        <v>CP570-NSP_ORPHAN_125_ONCE</v>
      </c>
      <c r="B3111" t="s">
        <v>325</v>
      </c>
      <c r="C3111" t="str">
        <f t="shared" si="384"/>
        <v>Las Vegas</v>
      </c>
      <c r="D3111" t="str">
        <f t="shared" si="385"/>
        <v>Y</v>
      </c>
      <c r="E3111" t="s">
        <v>1179</v>
      </c>
      <c r="F3111" t="str">
        <f t="shared" si="386"/>
        <v>NSP_ORPHAN_125_ONCE</v>
      </c>
      <c r="G3111">
        <f t="shared" si="387"/>
        <v>0</v>
      </c>
      <c r="H3111" t="s">
        <v>1132</v>
      </c>
      <c r="I3111">
        <f t="shared" si="388"/>
        <v>0</v>
      </c>
      <c r="J3111" t="s">
        <v>1074</v>
      </c>
      <c r="K3111" s="5">
        <v>125</v>
      </c>
      <c r="L3111" t="str">
        <f>Table_DataFromNL[[#This Row],[PROFILECODE]]&amp;"-"&amp;Table_DataFromNL[[#This Row],[RULENAME]]</f>
        <v>CP570-NSP_ORPHAN_125_ONCE</v>
      </c>
      <c r="M3111" t="e">
        <f t="shared" si="389"/>
        <v>#N/A</v>
      </c>
      <c r="N3111" t="e">
        <f t="shared" si="390"/>
        <v>#N/A</v>
      </c>
    </row>
    <row r="3112" spans="1:14" hidden="1" x14ac:dyDescent="0.45">
      <c r="A3112" t="str">
        <f t="shared" si="391"/>
        <v>CP570-RSV WEEKLY BONUS 10</v>
      </c>
      <c r="B3112" t="s">
        <v>325</v>
      </c>
      <c r="C3112" t="str">
        <f t="shared" si="384"/>
        <v>Las Vegas</v>
      </c>
      <c r="D3112" t="str">
        <f t="shared" si="385"/>
        <v>Y</v>
      </c>
      <c r="E3112" t="s">
        <v>1179</v>
      </c>
      <c r="F3112" t="str">
        <f t="shared" si="386"/>
        <v>RSV WEEKLY BONUS 10</v>
      </c>
      <c r="G3112">
        <f t="shared" si="387"/>
        <v>0</v>
      </c>
      <c r="H3112" t="s">
        <v>1095</v>
      </c>
      <c r="I3112">
        <f t="shared" si="388"/>
        <v>0</v>
      </c>
      <c r="J3112" t="s">
        <v>1074</v>
      </c>
      <c r="K3112" s="5">
        <v>10</v>
      </c>
      <c r="L3112" t="str">
        <f>Table_DataFromNL[[#This Row],[PROFILECODE]]&amp;"-"&amp;Table_DataFromNL[[#This Row],[RULENAME]]</f>
        <v>CP570-RSV WEEKLY BONUS 10</v>
      </c>
      <c r="M3112" t="e">
        <f t="shared" si="389"/>
        <v>#N/A</v>
      </c>
      <c r="N3112" t="e">
        <f t="shared" si="390"/>
        <v>#N/A</v>
      </c>
    </row>
    <row r="3113" spans="1:14" hidden="1" x14ac:dyDescent="0.45">
      <c r="A3113" t="str">
        <f t="shared" si="391"/>
        <v>CP570-Referral - Vaccinia</v>
      </c>
      <c r="B3113" t="s">
        <v>325</v>
      </c>
      <c r="C3113" t="str">
        <f t="shared" si="384"/>
        <v>Las Vegas</v>
      </c>
      <c r="D3113" t="str">
        <f t="shared" si="385"/>
        <v>Y</v>
      </c>
      <c r="E3113" t="s">
        <v>1179</v>
      </c>
      <c r="F3113" t="str">
        <f t="shared" si="386"/>
        <v>Referral - Vaccinia</v>
      </c>
      <c r="G3113">
        <f t="shared" si="387"/>
        <v>0</v>
      </c>
      <c r="H3113" t="s">
        <v>1135</v>
      </c>
      <c r="I3113">
        <f t="shared" si="388"/>
        <v>0</v>
      </c>
      <c r="J3113" t="s">
        <v>1074</v>
      </c>
      <c r="K3113" s="5">
        <v>200</v>
      </c>
      <c r="L3113" t="str">
        <f>Table_DataFromNL[[#This Row],[PROFILECODE]]&amp;"-"&amp;Table_DataFromNL[[#This Row],[RULENAME]]</f>
        <v>CP570-Referral - Vaccinia</v>
      </c>
      <c r="M3113" t="e">
        <f t="shared" si="389"/>
        <v>#N/A</v>
      </c>
      <c r="N3113" t="e">
        <f t="shared" si="390"/>
        <v>#N/A</v>
      </c>
    </row>
    <row r="3114" spans="1:14" hidden="1" x14ac:dyDescent="0.45">
      <c r="A3114" t="str">
        <f t="shared" si="391"/>
        <v>CP570-Restick</v>
      </c>
      <c r="B3114" t="s">
        <v>325</v>
      </c>
      <c r="C3114" t="str">
        <f t="shared" si="384"/>
        <v>Las Vegas</v>
      </c>
      <c r="D3114" t="str">
        <f t="shared" si="385"/>
        <v>Y</v>
      </c>
      <c r="E3114" t="s">
        <v>1179</v>
      </c>
      <c r="F3114" t="str">
        <f t="shared" si="386"/>
        <v>Restick</v>
      </c>
      <c r="G3114">
        <f t="shared" si="387"/>
        <v>0</v>
      </c>
      <c r="H3114" t="s">
        <v>1096</v>
      </c>
      <c r="I3114">
        <f t="shared" si="388"/>
        <v>0</v>
      </c>
      <c r="J3114" t="s">
        <v>1074</v>
      </c>
      <c r="K3114" s="5">
        <v>5</v>
      </c>
      <c r="L3114" t="str">
        <f>Table_DataFromNL[[#This Row],[PROFILECODE]]&amp;"-"&amp;Table_DataFromNL[[#This Row],[RULENAME]]</f>
        <v>CP570-Restick</v>
      </c>
      <c r="M3114" t="e">
        <f t="shared" si="389"/>
        <v>#N/A</v>
      </c>
      <c r="N3114" t="e">
        <f t="shared" si="390"/>
        <v>#N/A</v>
      </c>
    </row>
    <row r="3115" spans="1:14" hidden="1" x14ac:dyDescent="0.45">
      <c r="A3115" t="str">
        <f t="shared" si="391"/>
        <v>CP570-SLOW_TEXT_5</v>
      </c>
      <c r="B3115" t="s">
        <v>325</v>
      </c>
      <c r="C3115" t="str">
        <f t="shared" si="384"/>
        <v>Las Vegas</v>
      </c>
      <c r="D3115" t="str">
        <f t="shared" si="385"/>
        <v>Y</v>
      </c>
      <c r="E3115" t="s">
        <v>1179</v>
      </c>
      <c r="F3115" t="str">
        <f t="shared" si="386"/>
        <v>SLOW_TEXT_5</v>
      </c>
      <c r="G3115">
        <f t="shared" si="387"/>
        <v>0</v>
      </c>
      <c r="H3115" t="s">
        <v>1104</v>
      </c>
      <c r="I3115">
        <f t="shared" si="388"/>
        <v>0</v>
      </c>
      <c r="J3115" t="s">
        <v>1074</v>
      </c>
      <c r="K3115" s="5">
        <v>5</v>
      </c>
      <c r="L3115" t="str">
        <f>Table_DataFromNL[[#This Row],[PROFILECODE]]&amp;"-"&amp;Table_DataFromNL[[#This Row],[RULENAME]]</f>
        <v>CP570-SLOW_TEXT_5</v>
      </c>
      <c r="M3115" t="e">
        <f t="shared" si="389"/>
        <v>#N/A</v>
      </c>
      <c r="N3115" t="e">
        <f t="shared" si="390"/>
        <v>#N/A</v>
      </c>
    </row>
    <row r="3116" spans="1:14" hidden="1" x14ac:dyDescent="0.45">
      <c r="A3116" t="str">
        <f t="shared" si="391"/>
        <v>CP570-SPECIAL_ x9_25 _ONCE</v>
      </c>
      <c r="B3116" t="s">
        <v>325</v>
      </c>
      <c r="C3116" t="str">
        <f t="shared" si="384"/>
        <v>Las Vegas</v>
      </c>
      <c r="D3116" t="str">
        <f t="shared" si="385"/>
        <v>Y</v>
      </c>
      <c r="E3116" t="s">
        <v>1179</v>
      </c>
      <c r="F3116" t="str">
        <f t="shared" si="386"/>
        <v>SPECIAL_ x9_25 _ONCE</v>
      </c>
      <c r="G3116">
        <f t="shared" si="387"/>
        <v>0</v>
      </c>
      <c r="H3116" t="s">
        <v>1105</v>
      </c>
      <c r="I3116">
        <f t="shared" si="388"/>
        <v>0</v>
      </c>
      <c r="J3116" t="s">
        <v>1074</v>
      </c>
      <c r="K3116" s="5">
        <v>25</v>
      </c>
      <c r="L3116" t="str">
        <f>Table_DataFromNL[[#This Row],[PROFILECODE]]&amp;"-"&amp;Table_DataFromNL[[#This Row],[RULENAME]]</f>
        <v>CP570-SPECIAL_ x9_25 _ONCE</v>
      </c>
      <c r="M3116" t="e">
        <f t="shared" si="389"/>
        <v>#N/A</v>
      </c>
      <c r="N3116" t="e">
        <f t="shared" si="390"/>
        <v>#N/A</v>
      </c>
    </row>
    <row r="3117" spans="1:14" hidden="1" x14ac:dyDescent="0.45">
      <c r="A3117" t="str">
        <f t="shared" si="391"/>
        <v>CP570-SPECIAL_BONUS_40USD</v>
      </c>
      <c r="B3117" t="s">
        <v>325</v>
      </c>
      <c r="C3117" t="str">
        <f t="shared" si="384"/>
        <v>Las Vegas</v>
      </c>
      <c r="D3117" t="str">
        <f t="shared" si="385"/>
        <v>Y</v>
      </c>
      <c r="E3117" t="s">
        <v>1179</v>
      </c>
      <c r="F3117" t="str">
        <f t="shared" si="386"/>
        <v>SPECIAL_BONUS_40USD</v>
      </c>
      <c r="G3117">
        <f t="shared" si="387"/>
        <v>0</v>
      </c>
      <c r="H3117" t="s">
        <v>1106</v>
      </c>
      <c r="I3117">
        <f t="shared" si="388"/>
        <v>0</v>
      </c>
      <c r="J3117" t="s">
        <v>1074</v>
      </c>
      <c r="K3117" s="5">
        <v>40</v>
      </c>
      <c r="L3117" t="str">
        <f>Table_DataFromNL[[#This Row],[PROFILECODE]]&amp;"-"&amp;Table_DataFromNL[[#This Row],[RULENAME]]</f>
        <v>CP570-SPECIAL_BONUS_40USD</v>
      </c>
      <c r="M3117" t="e">
        <f t="shared" si="389"/>
        <v>#N/A</v>
      </c>
      <c r="N3117" t="e">
        <f t="shared" si="390"/>
        <v>#N/A</v>
      </c>
    </row>
    <row r="3118" spans="1:14" hidden="1" x14ac:dyDescent="0.45">
      <c r="A3118" t="str">
        <f t="shared" si="391"/>
        <v>CP570-SPECIAL_BONUS_60USD</v>
      </c>
      <c r="B3118" t="s">
        <v>325</v>
      </c>
      <c r="C3118" t="str">
        <f t="shared" si="384"/>
        <v>Las Vegas</v>
      </c>
      <c r="D3118" t="str">
        <f t="shared" si="385"/>
        <v>Y</v>
      </c>
      <c r="E3118" t="s">
        <v>1179</v>
      </c>
      <c r="F3118" t="str">
        <f t="shared" si="386"/>
        <v>SPECIAL_BONUS_60USD</v>
      </c>
      <c r="G3118">
        <f t="shared" si="387"/>
        <v>0</v>
      </c>
      <c r="H3118" t="s">
        <v>1141</v>
      </c>
      <c r="I3118">
        <f t="shared" si="388"/>
        <v>0</v>
      </c>
      <c r="J3118" t="s">
        <v>1074</v>
      </c>
      <c r="K3118" s="5">
        <v>60</v>
      </c>
      <c r="L3118" t="str">
        <f>Table_DataFromNL[[#This Row],[PROFILECODE]]&amp;"-"&amp;Table_DataFromNL[[#This Row],[RULENAME]]</f>
        <v>CP570-SPECIAL_BONUS_60USD</v>
      </c>
      <c r="M3118" t="e">
        <f t="shared" si="389"/>
        <v>#N/A</v>
      </c>
      <c r="N3118" t="e">
        <f t="shared" si="390"/>
        <v>#N/A</v>
      </c>
    </row>
    <row r="3119" spans="1:14" hidden="1" x14ac:dyDescent="0.45">
      <c r="A3119" t="str">
        <f t="shared" si="391"/>
        <v>CP570-SPECIAL_x6_x7_15 _TWICE</v>
      </c>
      <c r="B3119" t="s">
        <v>325</v>
      </c>
      <c r="C3119" t="str">
        <f t="shared" si="384"/>
        <v>Las Vegas</v>
      </c>
      <c r="D3119" t="str">
        <f t="shared" si="385"/>
        <v>Y</v>
      </c>
      <c r="E3119" t="s">
        <v>1179</v>
      </c>
      <c r="F3119" t="str">
        <f t="shared" si="386"/>
        <v>SPECIAL_x6_x7_15 _TWICE</v>
      </c>
      <c r="G3119">
        <f t="shared" si="387"/>
        <v>0</v>
      </c>
      <c r="H3119" t="s">
        <v>1107</v>
      </c>
      <c r="I3119">
        <f t="shared" si="388"/>
        <v>0</v>
      </c>
      <c r="J3119" t="s">
        <v>1074</v>
      </c>
      <c r="K3119" s="5">
        <v>15</v>
      </c>
      <c r="L3119" t="str">
        <f>Table_DataFromNL[[#This Row],[PROFILECODE]]&amp;"-"&amp;Table_DataFromNL[[#This Row],[RULENAME]]</f>
        <v>CP570-SPECIAL_x6_x7_15 _TWICE</v>
      </c>
      <c r="M3119" t="e">
        <f t="shared" si="389"/>
        <v>#N/A</v>
      </c>
      <c r="N3119" t="e">
        <f t="shared" si="390"/>
        <v>#N/A</v>
      </c>
    </row>
    <row r="3120" spans="1:14" hidden="1" x14ac:dyDescent="0.45">
      <c r="A3120" t="str">
        <f t="shared" si="391"/>
        <v>CP570-SPECIAL_x8_x9_20 _TWICE</v>
      </c>
      <c r="B3120" t="s">
        <v>325</v>
      </c>
      <c r="C3120" t="str">
        <f t="shared" si="384"/>
        <v>Las Vegas</v>
      </c>
      <c r="D3120" t="str">
        <f t="shared" si="385"/>
        <v>Y</v>
      </c>
      <c r="E3120" t="s">
        <v>1179</v>
      </c>
      <c r="F3120" t="str">
        <f t="shared" si="386"/>
        <v>SPECIAL_x8_x9_20 _TWICE</v>
      </c>
      <c r="G3120">
        <f t="shared" si="387"/>
        <v>0</v>
      </c>
      <c r="H3120" t="s">
        <v>1108</v>
      </c>
      <c r="I3120">
        <f t="shared" si="388"/>
        <v>0</v>
      </c>
      <c r="J3120" t="s">
        <v>1074</v>
      </c>
      <c r="K3120" s="5">
        <v>20</v>
      </c>
      <c r="L3120" t="str">
        <f>Table_DataFromNL[[#This Row],[PROFILECODE]]&amp;"-"&amp;Table_DataFromNL[[#This Row],[RULENAME]]</f>
        <v>CP570-SPECIAL_x8_x9_20 _TWICE</v>
      </c>
      <c r="M3120" t="e">
        <f t="shared" si="389"/>
        <v>#N/A</v>
      </c>
      <c r="N3120" t="e">
        <f t="shared" si="390"/>
        <v>#N/A</v>
      </c>
    </row>
    <row r="3121" spans="1:14" hidden="1" x14ac:dyDescent="0.45">
      <c r="A3121" t="str">
        <f t="shared" si="391"/>
        <v>CP570-Sample Only</v>
      </c>
      <c r="B3121" t="s">
        <v>325</v>
      </c>
      <c r="C3121" t="str">
        <f t="shared" si="384"/>
        <v>Las Vegas</v>
      </c>
      <c r="D3121" t="str">
        <f t="shared" si="385"/>
        <v>Y</v>
      </c>
      <c r="E3121" t="s">
        <v>1179</v>
      </c>
      <c r="F3121" t="str">
        <f t="shared" si="386"/>
        <v>Sample Only</v>
      </c>
      <c r="G3121">
        <f t="shared" si="387"/>
        <v>0</v>
      </c>
      <c r="H3121" t="s">
        <v>1109</v>
      </c>
      <c r="I3121">
        <f t="shared" si="388"/>
        <v>0</v>
      </c>
      <c r="J3121" t="s">
        <v>1074</v>
      </c>
      <c r="K3121" s="5">
        <v>10</v>
      </c>
      <c r="L3121" t="str">
        <f>Table_DataFromNL[[#This Row],[PROFILECODE]]&amp;"-"&amp;Table_DataFromNL[[#This Row],[RULENAME]]</f>
        <v>CP570-Sample Only</v>
      </c>
      <c r="M3121" t="e">
        <f t="shared" si="389"/>
        <v>#N/A</v>
      </c>
      <c r="N3121" t="e">
        <f t="shared" si="390"/>
        <v>#N/A</v>
      </c>
    </row>
    <row r="3122" spans="1:14" hidden="1" x14ac:dyDescent="0.45">
      <c r="A3122" t="str">
        <f t="shared" si="391"/>
        <v>CP570-Unit Below 250 mL</v>
      </c>
      <c r="B3122" t="s">
        <v>325</v>
      </c>
      <c r="C3122" t="str">
        <f t="shared" si="384"/>
        <v>Las Vegas</v>
      </c>
      <c r="D3122" t="str">
        <f t="shared" si="385"/>
        <v>Y</v>
      </c>
      <c r="E3122" t="s">
        <v>1179</v>
      </c>
      <c r="F3122" t="str">
        <f t="shared" si="386"/>
        <v>Unit Below 250 mL</v>
      </c>
      <c r="G3122">
        <f t="shared" si="387"/>
        <v>0</v>
      </c>
      <c r="H3122" t="s">
        <v>1110</v>
      </c>
      <c r="I3122">
        <f t="shared" si="388"/>
        <v>0</v>
      </c>
      <c r="J3122" t="s">
        <v>1074</v>
      </c>
      <c r="K3122" s="5">
        <v>5</v>
      </c>
      <c r="L3122" t="str">
        <f>Table_DataFromNL[[#This Row],[PROFILECODE]]&amp;"-"&amp;Table_DataFromNL[[#This Row],[RULENAME]]</f>
        <v>CP570-Unit Below 250 mL</v>
      </c>
      <c r="M3122" t="e">
        <f t="shared" si="389"/>
        <v>#N/A</v>
      </c>
      <c r="N3122" t="e">
        <f t="shared" si="390"/>
        <v>#N/A</v>
      </c>
    </row>
    <row r="3123" spans="1:14" hidden="1" x14ac:dyDescent="0.45">
      <c r="A3123" t="str">
        <f t="shared" si="391"/>
        <v>CP570-Unit above 250 mL/underdraw</v>
      </c>
      <c r="B3123" t="s">
        <v>325</v>
      </c>
      <c r="C3123" t="str">
        <f t="shared" si="384"/>
        <v>Las Vegas</v>
      </c>
      <c r="D3123" t="str">
        <f t="shared" si="385"/>
        <v>Y</v>
      </c>
      <c r="E3123" t="s">
        <v>1179</v>
      </c>
      <c r="F3123" t="str">
        <f t="shared" si="386"/>
        <v>Unit above 250 mL/underdraw</v>
      </c>
      <c r="G3123">
        <f t="shared" si="387"/>
        <v>0</v>
      </c>
      <c r="H3123" t="s">
        <v>1111</v>
      </c>
      <c r="I3123">
        <f t="shared" si="388"/>
        <v>0</v>
      </c>
      <c r="J3123" t="s">
        <v>1074</v>
      </c>
      <c r="K3123" s="5">
        <v>10</v>
      </c>
      <c r="L3123" t="str">
        <f>Table_DataFromNL[[#This Row],[PROFILECODE]]&amp;"-"&amp;Table_DataFromNL[[#This Row],[RULENAME]]</f>
        <v>CP570-Unit above 250 mL/underdraw</v>
      </c>
      <c r="M3123" t="e">
        <f t="shared" si="389"/>
        <v>#N/A</v>
      </c>
      <c r="N3123" t="e">
        <f t="shared" si="390"/>
        <v>#N/A</v>
      </c>
    </row>
    <row r="3124" spans="1:14" hidden="1" x14ac:dyDescent="0.45">
      <c r="A3124" t="str">
        <f t="shared" si="391"/>
        <v>CP570-Vaccinia Immunization</v>
      </c>
      <c r="B3124" t="s">
        <v>325</v>
      </c>
      <c r="C3124" t="str">
        <f t="shared" si="384"/>
        <v>Las Vegas</v>
      </c>
      <c r="D3124" t="str">
        <f t="shared" si="385"/>
        <v>Y</v>
      </c>
      <c r="E3124" t="s">
        <v>1179</v>
      </c>
      <c r="F3124" t="str">
        <f t="shared" si="386"/>
        <v>Vaccinia Immunization</v>
      </c>
      <c r="G3124">
        <f t="shared" si="387"/>
        <v>0</v>
      </c>
      <c r="H3124" t="s">
        <v>1136</v>
      </c>
      <c r="I3124">
        <f t="shared" si="388"/>
        <v>0</v>
      </c>
      <c r="J3124" t="s">
        <v>1074</v>
      </c>
      <c r="K3124" s="5">
        <v>100</v>
      </c>
      <c r="L3124" t="str">
        <f>Table_DataFromNL[[#This Row],[PROFILECODE]]&amp;"-"&amp;Table_DataFromNL[[#This Row],[RULENAME]]</f>
        <v>CP570-Vaccinia Immunization</v>
      </c>
      <c r="M3124" t="e">
        <f t="shared" si="389"/>
        <v>#N/A</v>
      </c>
      <c r="N3124" t="e">
        <f t="shared" si="390"/>
        <v>#N/A</v>
      </c>
    </row>
    <row r="3125" spans="1:14" hidden="1" x14ac:dyDescent="0.45">
      <c r="A3125" t="str">
        <f t="shared" si="391"/>
        <v>CP570-RETURN - Buddy referral  -BONUS</v>
      </c>
      <c r="B3125" t="s">
        <v>325</v>
      </c>
      <c r="C3125" t="str">
        <f t="shared" si="384"/>
        <v>Las Vegas</v>
      </c>
      <c r="D3125" t="str">
        <f t="shared" si="385"/>
        <v>Y</v>
      </c>
      <c r="E3125" t="s">
        <v>1179</v>
      </c>
      <c r="F3125" t="str">
        <f t="shared" si="386"/>
        <v>RETURN - Buddy referral  -BONUS</v>
      </c>
      <c r="G3125" t="str">
        <f t="shared" si="387"/>
        <v>Marketing</v>
      </c>
      <c r="H3125" t="s">
        <v>73</v>
      </c>
      <c r="I3125">
        <f t="shared" si="388"/>
        <v>50</v>
      </c>
      <c r="J3125" t="s">
        <v>1112</v>
      </c>
      <c r="K3125" s="5">
        <v>50</v>
      </c>
      <c r="L3125" t="str">
        <f>Table_DataFromNL[[#This Row],[PROFILECODE]]&amp;"-"&amp;Table_DataFromNL[[#This Row],[RULENAME]]</f>
        <v>CP570-Referral</v>
      </c>
      <c r="M3125" t="str">
        <f t="shared" si="389"/>
        <v>CP570-RETURN - Buddy referral  -BONUS</v>
      </c>
      <c r="N3125" t="e">
        <f t="shared" si="390"/>
        <v>#N/A</v>
      </c>
    </row>
    <row r="3126" spans="1:14" hidden="1" x14ac:dyDescent="0.45">
      <c r="A3126" t="str">
        <f t="shared" si="391"/>
        <v>CP570-P Anti-D Pre-Existing Standard</v>
      </c>
      <c r="B3126" t="s">
        <v>325</v>
      </c>
      <c r="C3126" t="str">
        <f t="shared" si="384"/>
        <v>Las Vegas</v>
      </c>
      <c r="D3126" t="str">
        <f t="shared" si="385"/>
        <v>Y</v>
      </c>
      <c r="E3126" t="s">
        <v>1179</v>
      </c>
      <c r="F3126" t="str">
        <f t="shared" si="386"/>
        <v>P Anti-D Pre-Existing Standard</v>
      </c>
      <c r="G3126" t="str">
        <f t="shared" si="387"/>
        <v>Specialty</v>
      </c>
      <c r="H3126" t="s">
        <v>946</v>
      </c>
      <c r="I3126" t="str">
        <f t="shared" si="388"/>
        <v>RETURN - 1st don of the week -STD</v>
      </c>
      <c r="J3126" t="s">
        <v>1113</v>
      </c>
      <c r="K3126" s="5">
        <v>50</v>
      </c>
      <c r="L3126" t="str">
        <f>Table_DataFromNL[[#This Row],[PROFILECODE]]&amp;"-"&amp;Table_DataFromNL[[#This Row],[RULENAME]]</f>
        <v>CP570-P Anti-D Pre-Existing Standard</v>
      </c>
      <c r="M3126" t="str">
        <f t="shared" si="389"/>
        <v>CP570-P Anti-D Pre-Existing Standard</v>
      </c>
      <c r="N3126" t="str">
        <f t="shared" si="390"/>
        <v>CP570-P Anti-D Pre-Existing Standard</v>
      </c>
    </row>
    <row r="3127" spans="1:14" hidden="1" x14ac:dyDescent="0.45">
      <c r="A3127" t="str">
        <f t="shared" si="391"/>
        <v>CP570-P Anti-D Standard</v>
      </c>
      <c r="B3127" t="s">
        <v>325</v>
      </c>
      <c r="C3127" t="str">
        <f t="shared" si="384"/>
        <v>Las Vegas</v>
      </c>
      <c r="D3127" t="str">
        <f t="shared" si="385"/>
        <v>Y</v>
      </c>
      <c r="E3127" t="s">
        <v>1179</v>
      </c>
      <c r="F3127" t="str">
        <f t="shared" si="386"/>
        <v>P Anti-D Standard</v>
      </c>
      <c r="G3127" t="str">
        <f t="shared" si="387"/>
        <v>Specialty</v>
      </c>
      <c r="H3127" t="s">
        <v>947</v>
      </c>
      <c r="I3127" t="str">
        <f t="shared" si="388"/>
        <v>RETURN - 1st don of the week -STD</v>
      </c>
      <c r="J3127" t="s">
        <v>1113</v>
      </c>
      <c r="K3127" s="5">
        <v>50</v>
      </c>
      <c r="L3127" t="str">
        <f>Table_DataFromNL[[#This Row],[PROFILECODE]]&amp;"-"&amp;Table_DataFromNL[[#This Row],[RULENAME]]</f>
        <v>CP570-P Anti-D Standard</v>
      </c>
      <c r="M3127" t="str">
        <f t="shared" si="389"/>
        <v>CP570-P Anti-D Standard</v>
      </c>
      <c r="N3127" t="str">
        <f t="shared" si="390"/>
        <v>CP570-P Anti-D Standard</v>
      </c>
    </row>
    <row r="3128" spans="1:14" hidden="1" x14ac:dyDescent="0.45">
      <c r="A3128" t="str">
        <f t="shared" si="391"/>
        <v>CP570-P NORM KIG 10 Standard</v>
      </c>
      <c r="B3128" t="s">
        <v>325</v>
      </c>
      <c r="C3128" t="str">
        <f t="shared" si="384"/>
        <v>Las Vegas</v>
      </c>
      <c r="D3128" t="str">
        <f t="shared" si="385"/>
        <v>Y</v>
      </c>
      <c r="E3128" t="s">
        <v>1179</v>
      </c>
      <c r="F3128" t="str">
        <f t="shared" si="386"/>
        <v>P NORM KIG 10 Standard</v>
      </c>
      <c r="G3128" t="str">
        <f t="shared" si="387"/>
        <v>Specialty</v>
      </c>
      <c r="H3128" t="s">
        <v>950</v>
      </c>
      <c r="I3128" t="str">
        <f t="shared" si="388"/>
        <v>RETURN - 1st don of the week -STD</v>
      </c>
      <c r="J3128" t="s">
        <v>1113</v>
      </c>
      <c r="K3128" s="5">
        <v>50</v>
      </c>
      <c r="L3128" t="str">
        <f>Table_DataFromNL[[#This Row],[PROFILECODE]]&amp;"-"&amp;Table_DataFromNL[[#This Row],[RULENAME]]</f>
        <v>CP570-P NORM KIG 10 Standard</v>
      </c>
      <c r="M3128" t="str">
        <f t="shared" si="389"/>
        <v>CP570-P NORM KIG 10 Standard</v>
      </c>
      <c r="N3128" t="str">
        <f t="shared" si="390"/>
        <v>CP570-P NORM KIG 10 Standard</v>
      </c>
    </row>
    <row r="3129" spans="1:14" hidden="1" x14ac:dyDescent="0.45">
      <c r="A3129" t="str">
        <f t="shared" si="391"/>
        <v>CP570-P NORM KIG 10-1 Standard</v>
      </c>
      <c r="B3129" t="s">
        <v>325</v>
      </c>
      <c r="C3129" t="str">
        <f t="shared" si="384"/>
        <v>Las Vegas</v>
      </c>
      <c r="D3129" t="str">
        <f t="shared" si="385"/>
        <v>Y</v>
      </c>
      <c r="E3129" t="s">
        <v>1179</v>
      </c>
      <c r="F3129" t="str">
        <f t="shared" si="386"/>
        <v>P NORM KIG 10-1 Standard</v>
      </c>
      <c r="G3129" t="str">
        <f t="shared" si="387"/>
        <v>Specialty</v>
      </c>
      <c r="H3129" t="s">
        <v>951</v>
      </c>
      <c r="I3129" t="str">
        <f t="shared" si="388"/>
        <v>RETURN - 1st don of the week -STD</v>
      </c>
      <c r="J3129" t="s">
        <v>1113</v>
      </c>
      <c r="K3129" s="5">
        <v>50</v>
      </c>
      <c r="L3129" t="str">
        <f>Table_DataFromNL[[#This Row],[PROFILECODE]]&amp;"-"&amp;Table_DataFromNL[[#This Row],[RULENAME]]</f>
        <v>CP570-P NORM KIG 10-1 Standard</v>
      </c>
      <c r="M3129" t="str">
        <f t="shared" si="389"/>
        <v>CP570-P NORM KIG 10-1 Standard</v>
      </c>
      <c r="N3129" t="str">
        <f t="shared" si="390"/>
        <v>CP570-P NORM KIG 10-1 Standard</v>
      </c>
    </row>
    <row r="3130" spans="1:14" hidden="1" x14ac:dyDescent="0.45">
      <c r="A3130" t="str">
        <f t="shared" si="391"/>
        <v>CP570-P NORM KIG 10-2 Standard</v>
      </c>
      <c r="B3130" t="s">
        <v>325</v>
      </c>
      <c r="C3130" t="str">
        <f t="shared" si="384"/>
        <v>Las Vegas</v>
      </c>
      <c r="D3130" t="str">
        <f t="shared" si="385"/>
        <v>Y</v>
      </c>
      <c r="E3130" t="s">
        <v>1179</v>
      </c>
      <c r="F3130" t="str">
        <f t="shared" si="386"/>
        <v>P NORM KIG 10-2 Standard</v>
      </c>
      <c r="G3130" t="str">
        <f t="shared" si="387"/>
        <v>Specialty</v>
      </c>
      <c r="H3130" t="s">
        <v>952</v>
      </c>
      <c r="I3130" t="str">
        <f t="shared" si="388"/>
        <v>RETURN - 1st don of the week -STD</v>
      </c>
      <c r="J3130" t="s">
        <v>1113</v>
      </c>
      <c r="K3130" s="5">
        <v>50</v>
      </c>
      <c r="L3130" t="str">
        <f>Table_DataFromNL[[#This Row],[PROFILECODE]]&amp;"-"&amp;Table_DataFromNL[[#This Row],[RULENAME]]</f>
        <v>CP570-P NORM KIG 10-2 Standard</v>
      </c>
      <c r="M3130" t="str">
        <f t="shared" si="389"/>
        <v>CP570-P NORM KIG 10-2 Standard</v>
      </c>
      <c r="N3130" t="str">
        <f t="shared" si="390"/>
        <v>CP570-P NORM KIG 10-2 Standard</v>
      </c>
    </row>
    <row r="3131" spans="1:14" hidden="1" x14ac:dyDescent="0.45">
      <c r="A3131" t="str">
        <f t="shared" si="391"/>
        <v>CP570-P NORM KIG 10-3 Standard</v>
      </c>
      <c r="B3131" t="s">
        <v>325</v>
      </c>
      <c r="C3131" t="str">
        <f t="shared" si="384"/>
        <v>Las Vegas</v>
      </c>
      <c r="D3131" t="str">
        <f t="shared" si="385"/>
        <v>Y</v>
      </c>
      <c r="E3131" t="s">
        <v>1179</v>
      </c>
      <c r="F3131" t="str">
        <f t="shared" si="386"/>
        <v>P NORM KIG 10-3 Standard</v>
      </c>
      <c r="G3131" t="str">
        <f t="shared" si="387"/>
        <v>Specialty</v>
      </c>
      <c r="H3131" t="s">
        <v>953</v>
      </c>
      <c r="I3131" t="str">
        <f t="shared" si="388"/>
        <v>RETURN - 1st don of the week -STD</v>
      </c>
      <c r="J3131" t="s">
        <v>1113</v>
      </c>
      <c r="K3131" s="5">
        <v>50</v>
      </c>
      <c r="L3131" t="str">
        <f>Table_DataFromNL[[#This Row],[PROFILECODE]]&amp;"-"&amp;Table_DataFromNL[[#This Row],[RULENAME]]</f>
        <v>CP570-P NORM KIG 10-3 Standard</v>
      </c>
      <c r="M3131" t="str">
        <f t="shared" si="389"/>
        <v>CP570-P NORM KIG 10-3 Standard</v>
      </c>
      <c r="N3131" t="str">
        <f t="shared" si="390"/>
        <v>CP570-P NORM KIG 10-3 Standard</v>
      </c>
    </row>
    <row r="3132" spans="1:14" hidden="1" x14ac:dyDescent="0.45">
      <c r="A3132" t="str">
        <f t="shared" si="391"/>
        <v>CP570-P NORM KIG 10-4 Standard</v>
      </c>
      <c r="B3132" t="s">
        <v>325</v>
      </c>
      <c r="C3132" t="str">
        <f t="shared" si="384"/>
        <v>Las Vegas</v>
      </c>
      <c r="D3132" t="str">
        <f t="shared" si="385"/>
        <v>Y</v>
      </c>
      <c r="E3132" t="s">
        <v>1179</v>
      </c>
      <c r="F3132" t="str">
        <f t="shared" si="386"/>
        <v>P NORM KIG 10-4 Standard</v>
      </c>
      <c r="G3132" t="str">
        <f t="shared" si="387"/>
        <v>Specialty</v>
      </c>
      <c r="H3132" t="s">
        <v>954</v>
      </c>
      <c r="I3132" t="str">
        <f t="shared" si="388"/>
        <v>RETURN - 1st don of the week -STD</v>
      </c>
      <c r="J3132" t="s">
        <v>1113</v>
      </c>
      <c r="K3132" s="5">
        <v>50</v>
      </c>
      <c r="L3132" t="str">
        <f>Table_DataFromNL[[#This Row],[PROFILECODE]]&amp;"-"&amp;Table_DataFromNL[[#This Row],[RULENAME]]</f>
        <v>CP570-P NORM KIG 10-4 Standard</v>
      </c>
      <c r="M3132" t="str">
        <f t="shared" si="389"/>
        <v>CP570-P NORM KIG 10-4 Standard</v>
      </c>
      <c r="N3132" t="str">
        <f t="shared" si="390"/>
        <v>CP570-P NORM KIG 10-4 Standard</v>
      </c>
    </row>
    <row r="3133" spans="1:14" hidden="1" x14ac:dyDescent="0.45">
      <c r="A3133" t="str">
        <f t="shared" si="391"/>
        <v>CP570-RETURN - 1st don of the week -STD</v>
      </c>
      <c r="B3133" t="s">
        <v>325</v>
      </c>
      <c r="C3133" t="str">
        <f t="shared" si="384"/>
        <v>Las Vegas</v>
      </c>
      <c r="D3133" t="str">
        <f t="shared" si="385"/>
        <v>Y</v>
      </c>
      <c r="E3133" t="s">
        <v>1179</v>
      </c>
      <c r="F3133" t="str">
        <f t="shared" si="386"/>
        <v>RETURN - 1st don of the week -STD</v>
      </c>
      <c r="G3133" t="str">
        <f t="shared" si="387"/>
        <v>Marketing</v>
      </c>
      <c r="H3133" t="s">
        <v>1114</v>
      </c>
      <c r="I3133">
        <f t="shared" si="388"/>
        <v>0</v>
      </c>
      <c r="J3133" t="s">
        <v>1113</v>
      </c>
      <c r="K3133" s="5">
        <v>50</v>
      </c>
      <c r="L3133" t="str">
        <f>Table_DataFromNL[[#This Row],[PROFILECODE]]&amp;"-"&amp;Table_DataFromNL[[#This Row],[RULENAME]]</f>
        <v>CP570-P NSP NONEU Standard</v>
      </c>
      <c r="M3133" t="str">
        <f t="shared" si="389"/>
        <v>CP570-RETURN - 1st don of the week -STD</v>
      </c>
      <c r="N3133" t="e">
        <f t="shared" si="390"/>
        <v>#N/A</v>
      </c>
    </row>
    <row r="3134" spans="1:14" hidden="1" x14ac:dyDescent="0.45">
      <c r="A3134" t="str">
        <f t="shared" si="391"/>
        <v>CP570-RETURN - 1st don of the week -STD</v>
      </c>
      <c r="B3134" t="s">
        <v>325</v>
      </c>
      <c r="C3134" t="str">
        <f t="shared" si="384"/>
        <v>Las Vegas</v>
      </c>
      <c r="D3134" t="str">
        <f t="shared" si="385"/>
        <v>Y</v>
      </c>
      <c r="E3134" t="s">
        <v>1179</v>
      </c>
      <c r="F3134" t="str">
        <f t="shared" si="386"/>
        <v>RETURN - 1st don of the week -STD</v>
      </c>
      <c r="G3134" t="str">
        <f t="shared" si="387"/>
        <v>Marketing</v>
      </c>
      <c r="H3134" t="s">
        <v>1115</v>
      </c>
      <c r="I3134">
        <f t="shared" si="388"/>
        <v>23</v>
      </c>
      <c r="J3134" t="s">
        <v>1113</v>
      </c>
      <c r="K3134" s="5">
        <v>50</v>
      </c>
      <c r="L3134" t="str">
        <f>Table_DataFromNL[[#This Row],[PROFILECODE]]&amp;"-"&amp;Table_DataFromNL[[#This Row],[RULENAME]]</f>
        <v>CP570-P NSP NS Standard</v>
      </c>
      <c r="M3134" t="str">
        <f t="shared" si="389"/>
        <v>CP570-RETURN - 1st don of the week -STD</v>
      </c>
      <c r="N3134" t="e">
        <f t="shared" si="390"/>
        <v>#N/A</v>
      </c>
    </row>
    <row r="3135" spans="1:14" hidden="1" x14ac:dyDescent="0.45">
      <c r="A3135" t="str">
        <f t="shared" si="391"/>
        <v>CP570-P Normal Source PL Standard</v>
      </c>
      <c r="B3135" t="s">
        <v>325</v>
      </c>
      <c r="C3135" t="str">
        <f t="shared" si="384"/>
        <v>Las Vegas</v>
      </c>
      <c r="D3135" t="str">
        <f t="shared" si="385"/>
        <v>Y</v>
      </c>
      <c r="E3135" t="s">
        <v>1179</v>
      </c>
      <c r="F3135" t="str">
        <f t="shared" si="386"/>
        <v>P Normal Source PL Standard</v>
      </c>
      <c r="G3135" t="str">
        <f t="shared" si="387"/>
        <v>Marketing</v>
      </c>
      <c r="H3135" t="s">
        <v>1033</v>
      </c>
      <c r="I3135">
        <f t="shared" si="388"/>
        <v>0</v>
      </c>
      <c r="J3135" t="s">
        <v>1113</v>
      </c>
      <c r="K3135" s="5">
        <v>50</v>
      </c>
      <c r="L3135" t="str">
        <f>Table_DataFromNL[[#This Row],[PROFILECODE]]&amp;"-"&amp;Table_DataFromNL[[#This Row],[RULENAME]]</f>
        <v>CP570-P Normal Source PL Standard</v>
      </c>
      <c r="M3135" t="e">
        <f t="shared" si="389"/>
        <v>#N/A</v>
      </c>
      <c r="N3135" t="e">
        <f t="shared" si="390"/>
        <v>#N/A</v>
      </c>
    </row>
    <row r="3136" spans="1:14" hidden="1" x14ac:dyDescent="0.45">
      <c r="A3136" t="str">
        <f t="shared" si="391"/>
        <v>CP570-P RSV Pre-Existing Standard</v>
      </c>
      <c r="B3136" t="s">
        <v>325</v>
      </c>
      <c r="C3136" t="str">
        <f t="shared" si="384"/>
        <v>Las Vegas</v>
      </c>
      <c r="D3136" t="str">
        <f t="shared" si="385"/>
        <v>Y</v>
      </c>
      <c r="E3136" t="s">
        <v>1179</v>
      </c>
      <c r="F3136" t="str">
        <f t="shared" si="386"/>
        <v>P RSV Pre-Existing Standard</v>
      </c>
      <c r="G3136" t="str">
        <f t="shared" si="387"/>
        <v>Specialty</v>
      </c>
      <c r="H3136" t="s">
        <v>955</v>
      </c>
      <c r="I3136" t="str">
        <f t="shared" si="388"/>
        <v>RETURN - 1st don of the week -STD</v>
      </c>
      <c r="J3136" t="s">
        <v>1113</v>
      </c>
      <c r="K3136" s="5">
        <v>50</v>
      </c>
      <c r="L3136" t="str">
        <f>Table_DataFromNL[[#This Row],[PROFILECODE]]&amp;"-"&amp;Table_DataFromNL[[#This Row],[RULENAME]]</f>
        <v>CP570-P RSV Pre-Existing Standard</v>
      </c>
      <c r="M3136" t="str">
        <f t="shared" si="389"/>
        <v>CP570-P RSV Pre-Existing Standard</v>
      </c>
      <c r="N3136" t="str">
        <f t="shared" si="390"/>
        <v>CP570-P RSV Pre-Existing Standard</v>
      </c>
    </row>
    <row r="3137" spans="1:14" hidden="1" x14ac:dyDescent="0.45">
      <c r="A3137" t="str">
        <f t="shared" si="391"/>
        <v>CP570-P Vaccinia Standard</v>
      </c>
      <c r="B3137" t="s">
        <v>325</v>
      </c>
      <c r="C3137" t="str">
        <f t="shared" si="384"/>
        <v>Las Vegas</v>
      </c>
      <c r="D3137" t="str">
        <f t="shared" si="385"/>
        <v>Y</v>
      </c>
      <c r="E3137" t="s">
        <v>1179</v>
      </c>
      <c r="F3137" t="str">
        <f t="shared" si="386"/>
        <v>P Vaccinia Standard</v>
      </c>
      <c r="G3137" t="str">
        <f t="shared" si="387"/>
        <v>Specialty</v>
      </c>
      <c r="H3137" t="s">
        <v>956</v>
      </c>
      <c r="I3137">
        <f t="shared" si="388"/>
        <v>0</v>
      </c>
      <c r="J3137" t="s">
        <v>1113</v>
      </c>
      <c r="K3137" s="5">
        <v>100</v>
      </c>
      <c r="L3137" t="str">
        <f>Table_DataFromNL[[#This Row],[PROFILECODE]]&amp;"-"&amp;Table_DataFromNL[[#This Row],[RULENAME]]</f>
        <v>CP570-P Vaccinia Standard</v>
      </c>
      <c r="M3137" t="str">
        <f t="shared" si="389"/>
        <v>CP570-P Vaccinia Standard</v>
      </c>
      <c r="N3137" t="str">
        <f t="shared" si="390"/>
        <v>CP570-P Vaccinia Standard</v>
      </c>
    </row>
    <row r="3138" spans="1:14" hidden="1" x14ac:dyDescent="0.45">
      <c r="A3138" t="str">
        <f t="shared" si="391"/>
        <v>CP572-RETURN - 2nd don of the week -BONUS</v>
      </c>
      <c r="B3138" t="s">
        <v>915</v>
      </c>
      <c r="C3138" t="e">
        <f t="shared" ref="C3138:C3201" si="392">VLOOKUP(B3138,CenterLU,2,FALSE)</f>
        <v>#N/A</v>
      </c>
      <c r="D3138" t="e">
        <f t="shared" ref="D3138:D3201" si="393">VLOOKUP(B3138,CenterLU,3,FALSE)</f>
        <v>#N/A</v>
      </c>
      <c r="E3138" t="s">
        <v>1180</v>
      </c>
      <c r="F3138" t="str">
        <f t="shared" ref="F3138:F3201" si="394">IF(VLOOKUP(H3138,RULENAMELU,3,FALSE)=0,H3138,VLOOKUP(H3138,RULENAMELU,3,FALSE))</f>
        <v>RETURN - 2nd don of the week -BONUS</v>
      </c>
      <c r="G3138" t="str">
        <f t="shared" ref="G3138:G3201" si="395">VLOOKUP(H3138,RULENAMELU,4,FALSE)</f>
        <v>Marketing</v>
      </c>
      <c r="H3138" t="s">
        <v>1055</v>
      </c>
      <c r="I3138">
        <f t="shared" ref="I3138:I3201" si="396">VLOOKUP(H3138,RULENAMELU,5,FALSE)</f>
        <v>26</v>
      </c>
      <c r="J3138" t="s">
        <v>1054</v>
      </c>
      <c r="K3138" s="5">
        <v>20</v>
      </c>
      <c r="L3138" t="str">
        <f>Table_DataFromNL[[#This Row],[PROFILECODE]]&amp;"-"&amp;Table_DataFromNL[[#This Row],[RULENAME]]</f>
        <v>CP572-2X Week P NSP NS</v>
      </c>
      <c r="M3138" t="str">
        <f t="shared" ref="M3138:M3201" si="397">IFERROR(VLOOKUP(A3138,PaychangesLU,1,FALSE),VLOOKUP(A3138,SpecialtyCheckLU,1,FALSE))</f>
        <v>CP572-RETURN - 2nd don of the week -BONUS</v>
      </c>
      <c r="N3138" t="e">
        <f t="shared" ref="N3138:N3201" si="398">VLOOKUP(A3138,SpecialtyCheckLU,1,FALSE)</f>
        <v>#N/A</v>
      </c>
    </row>
    <row r="3139" spans="1:14" hidden="1" x14ac:dyDescent="0.45">
      <c r="A3139" t="str">
        <f t="shared" ref="A3139:A3202" si="399">B3139&amp;"-"&amp;F3139</f>
        <v>CP572-RETURN - 2nd don of the week -BONUS</v>
      </c>
      <c r="B3139" t="s">
        <v>915</v>
      </c>
      <c r="C3139" t="e">
        <f t="shared" si="392"/>
        <v>#N/A</v>
      </c>
      <c r="D3139" t="e">
        <f t="shared" si="393"/>
        <v>#N/A</v>
      </c>
      <c r="E3139" t="s">
        <v>1180</v>
      </c>
      <c r="F3139" t="str">
        <f t="shared" si="394"/>
        <v>RETURN - 2nd don of the week -BONUS</v>
      </c>
      <c r="G3139" t="str">
        <f t="shared" si="395"/>
        <v>Marketing</v>
      </c>
      <c r="H3139" t="s">
        <v>1056</v>
      </c>
      <c r="I3139" t="str">
        <f t="shared" si="396"/>
        <v>RETURN - 2nd don of the week -BONUS</v>
      </c>
      <c r="J3139" t="s">
        <v>1054</v>
      </c>
      <c r="K3139" s="5">
        <v>20</v>
      </c>
      <c r="L3139" t="str">
        <f>Table_DataFromNL[[#This Row],[PROFILECODE]]&amp;"-"&amp;Table_DataFromNL[[#This Row],[RULENAME]]</f>
        <v>CP572-2X Week P NSP Non EU</v>
      </c>
      <c r="M3139" t="str">
        <f t="shared" si="397"/>
        <v>CP572-RETURN - 2nd don of the week -BONUS</v>
      </c>
      <c r="N3139" t="e">
        <f t="shared" si="398"/>
        <v>#N/A</v>
      </c>
    </row>
    <row r="3140" spans="1:14" hidden="1" x14ac:dyDescent="0.45">
      <c r="A3140" t="str">
        <f t="shared" si="399"/>
        <v>CP572-2X Week P Normal Source PL</v>
      </c>
      <c r="B3140" t="s">
        <v>915</v>
      </c>
      <c r="C3140" t="e">
        <f t="shared" si="392"/>
        <v>#N/A</v>
      </c>
      <c r="D3140" t="e">
        <f t="shared" si="393"/>
        <v>#N/A</v>
      </c>
      <c r="E3140" t="s">
        <v>1180</v>
      </c>
      <c r="F3140" t="str">
        <f t="shared" si="394"/>
        <v>2X Week P Normal Source PL</v>
      </c>
      <c r="G3140" t="str">
        <f t="shared" si="395"/>
        <v>Specialty</v>
      </c>
      <c r="H3140" t="s">
        <v>1026</v>
      </c>
      <c r="I3140" t="str">
        <f t="shared" si="396"/>
        <v>RETURN - 2nd don of the week -BONUS</v>
      </c>
      <c r="J3140" t="s">
        <v>1054</v>
      </c>
      <c r="K3140" s="5">
        <v>20</v>
      </c>
      <c r="L3140" t="str">
        <f>Table_DataFromNL[[#This Row],[PROFILECODE]]&amp;"-"&amp;Table_DataFromNL[[#This Row],[RULENAME]]</f>
        <v>CP572-2X Week P Normal Source PL</v>
      </c>
      <c r="M3140" t="e">
        <f t="shared" si="397"/>
        <v>#N/A</v>
      </c>
      <c r="N3140" t="e">
        <f t="shared" si="398"/>
        <v>#N/A</v>
      </c>
    </row>
    <row r="3141" spans="1:14" hidden="1" x14ac:dyDescent="0.45">
      <c r="A3141" t="str">
        <f t="shared" si="399"/>
        <v>CP572-2X Week P PL  KIG10 0</v>
      </c>
      <c r="B3141" t="s">
        <v>915</v>
      </c>
      <c r="C3141" t="e">
        <f t="shared" si="392"/>
        <v>#N/A</v>
      </c>
      <c r="D3141" t="e">
        <f t="shared" si="393"/>
        <v>#N/A</v>
      </c>
      <c r="E3141" t="s">
        <v>1180</v>
      </c>
      <c r="F3141" t="str">
        <f t="shared" si="394"/>
        <v>2X Week P PL  KIG10 0</v>
      </c>
      <c r="G3141" t="str">
        <f t="shared" si="395"/>
        <v>Specialty</v>
      </c>
      <c r="H3141" t="s">
        <v>1027</v>
      </c>
      <c r="I3141" t="str">
        <f t="shared" si="396"/>
        <v>RETURN - 2nd don of the week -BONUS</v>
      </c>
      <c r="J3141" t="s">
        <v>1054</v>
      </c>
      <c r="K3141" s="5">
        <v>20</v>
      </c>
      <c r="L3141" t="str">
        <f>Table_DataFromNL[[#This Row],[PROFILECODE]]&amp;"-"&amp;Table_DataFromNL[[#This Row],[RULENAME]]</f>
        <v>CP572-2X Week P PL  KIG10 0</v>
      </c>
      <c r="M3141" t="e">
        <f t="shared" si="397"/>
        <v>#N/A</v>
      </c>
      <c r="N3141" t="e">
        <f t="shared" si="398"/>
        <v>#N/A</v>
      </c>
    </row>
    <row r="3142" spans="1:14" hidden="1" x14ac:dyDescent="0.45">
      <c r="A3142" t="str">
        <f t="shared" si="399"/>
        <v>CP572-2X Week P PL  KIG10 1</v>
      </c>
      <c r="B3142" t="s">
        <v>915</v>
      </c>
      <c r="C3142" t="e">
        <f t="shared" si="392"/>
        <v>#N/A</v>
      </c>
      <c r="D3142" t="e">
        <f t="shared" si="393"/>
        <v>#N/A</v>
      </c>
      <c r="E3142" t="s">
        <v>1180</v>
      </c>
      <c r="F3142" t="str">
        <f t="shared" si="394"/>
        <v>2X Week P PL  KIG10 1</v>
      </c>
      <c r="G3142" t="str">
        <f t="shared" si="395"/>
        <v>Specialty</v>
      </c>
      <c r="H3142" t="s">
        <v>1028</v>
      </c>
      <c r="I3142" t="str">
        <f t="shared" si="396"/>
        <v>RETURN - 2nd don of the week -BONUS</v>
      </c>
      <c r="J3142" t="s">
        <v>1054</v>
      </c>
      <c r="K3142" s="5">
        <v>20</v>
      </c>
      <c r="L3142" t="str">
        <f>Table_DataFromNL[[#This Row],[PROFILECODE]]&amp;"-"&amp;Table_DataFromNL[[#This Row],[RULENAME]]</f>
        <v>CP572-2X Week P PL  KIG10 1</v>
      </c>
      <c r="M3142" t="e">
        <f t="shared" si="397"/>
        <v>#N/A</v>
      </c>
      <c r="N3142" t="e">
        <f t="shared" si="398"/>
        <v>#N/A</v>
      </c>
    </row>
    <row r="3143" spans="1:14" hidden="1" x14ac:dyDescent="0.45">
      <c r="A3143" t="str">
        <f t="shared" si="399"/>
        <v>CP572-2X Week P PL  KIG10 2</v>
      </c>
      <c r="B3143" t="s">
        <v>915</v>
      </c>
      <c r="C3143" t="e">
        <f t="shared" si="392"/>
        <v>#N/A</v>
      </c>
      <c r="D3143" t="e">
        <f t="shared" si="393"/>
        <v>#N/A</v>
      </c>
      <c r="E3143" t="s">
        <v>1180</v>
      </c>
      <c r="F3143" t="str">
        <f t="shared" si="394"/>
        <v>2X Week P PL  KIG10 2</v>
      </c>
      <c r="G3143" t="str">
        <f t="shared" si="395"/>
        <v>Specialty</v>
      </c>
      <c r="H3143" t="s">
        <v>1029</v>
      </c>
      <c r="I3143" t="str">
        <f t="shared" si="396"/>
        <v>RETURN - 2nd don of the week -BONUS</v>
      </c>
      <c r="J3143" t="s">
        <v>1054</v>
      </c>
      <c r="K3143" s="5">
        <v>20</v>
      </c>
      <c r="L3143" t="str">
        <f>Table_DataFromNL[[#This Row],[PROFILECODE]]&amp;"-"&amp;Table_DataFromNL[[#This Row],[RULENAME]]</f>
        <v>CP572-2X Week P PL  KIG10 2</v>
      </c>
      <c r="M3143" t="e">
        <f t="shared" si="397"/>
        <v>#N/A</v>
      </c>
      <c r="N3143" t="e">
        <f t="shared" si="398"/>
        <v>#N/A</v>
      </c>
    </row>
    <row r="3144" spans="1:14" hidden="1" x14ac:dyDescent="0.45">
      <c r="A3144" t="str">
        <f t="shared" si="399"/>
        <v>CP572-2X Week P PL  KIG10 3</v>
      </c>
      <c r="B3144" t="s">
        <v>915</v>
      </c>
      <c r="C3144" t="e">
        <f t="shared" si="392"/>
        <v>#N/A</v>
      </c>
      <c r="D3144" t="e">
        <f t="shared" si="393"/>
        <v>#N/A</v>
      </c>
      <c r="E3144" t="s">
        <v>1180</v>
      </c>
      <c r="F3144" t="str">
        <f t="shared" si="394"/>
        <v>2X Week P PL  KIG10 3</v>
      </c>
      <c r="G3144" t="str">
        <f t="shared" si="395"/>
        <v>Specialty</v>
      </c>
      <c r="H3144" t="s">
        <v>1030</v>
      </c>
      <c r="I3144" t="str">
        <f t="shared" si="396"/>
        <v>RETURN - 2nd don of the week -BONUS</v>
      </c>
      <c r="J3144" t="s">
        <v>1054</v>
      </c>
      <c r="K3144" s="5">
        <v>20</v>
      </c>
      <c r="L3144" t="str">
        <f>Table_DataFromNL[[#This Row],[PROFILECODE]]&amp;"-"&amp;Table_DataFromNL[[#This Row],[RULENAME]]</f>
        <v>CP572-2X Week P PL  KIG10 3</v>
      </c>
      <c r="M3144" t="e">
        <f t="shared" si="397"/>
        <v>#N/A</v>
      </c>
      <c r="N3144" t="e">
        <f t="shared" si="398"/>
        <v>#N/A</v>
      </c>
    </row>
    <row r="3145" spans="1:14" hidden="1" x14ac:dyDescent="0.45">
      <c r="A3145" t="str">
        <f t="shared" si="399"/>
        <v>CP572-2X Week P PL  KIG10 4</v>
      </c>
      <c r="B3145" t="s">
        <v>915</v>
      </c>
      <c r="C3145" t="e">
        <f t="shared" si="392"/>
        <v>#N/A</v>
      </c>
      <c r="D3145" t="e">
        <f t="shared" si="393"/>
        <v>#N/A</v>
      </c>
      <c r="E3145" t="s">
        <v>1180</v>
      </c>
      <c r="F3145" t="str">
        <f t="shared" si="394"/>
        <v>2X Week P PL  KIG10 4</v>
      </c>
      <c r="G3145" t="str">
        <f t="shared" si="395"/>
        <v>Specialty</v>
      </c>
      <c r="H3145" t="s">
        <v>1031</v>
      </c>
      <c r="I3145" t="str">
        <f t="shared" si="396"/>
        <v>RETURN - 2nd don of the week -BONUS</v>
      </c>
      <c r="J3145" t="s">
        <v>1054</v>
      </c>
      <c r="K3145" s="5">
        <v>20</v>
      </c>
      <c r="L3145" t="str">
        <f>Table_DataFromNL[[#This Row],[PROFILECODE]]&amp;"-"&amp;Table_DataFromNL[[#This Row],[RULENAME]]</f>
        <v>CP572-2X Week P PL  KIG10 4</v>
      </c>
      <c r="M3145" t="e">
        <f t="shared" si="397"/>
        <v>#N/A</v>
      </c>
      <c r="N3145" t="e">
        <f t="shared" si="398"/>
        <v>#N/A</v>
      </c>
    </row>
    <row r="3146" spans="1:14" hidden="1" x14ac:dyDescent="0.45">
      <c r="A3146" t="str">
        <f t="shared" si="399"/>
        <v>CP572-Employee Donor</v>
      </c>
      <c r="B3146" t="s">
        <v>915</v>
      </c>
      <c r="C3146" t="e">
        <f t="shared" si="392"/>
        <v>#N/A</v>
      </c>
      <c r="D3146" t="e">
        <f t="shared" si="393"/>
        <v>#N/A</v>
      </c>
      <c r="E3146" t="s">
        <v>1180</v>
      </c>
      <c r="F3146" t="str">
        <f t="shared" si="394"/>
        <v>Employee Donor</v>
      </c>
      <c r="G3146">
        <f t="shared" si="395"/>
        <v>0</v>
      </c>
      <c r="H3146" t="s">
        <v>1063</v>
      </c>
      <c r="I3146">
        <f t="shared" si="396"/>
        <v>0</v>
      </c>
      <c r="J3146" t="s">
        <v>1054</v>
      </c>
      <c r="K3146" s="5">
        <v>90</v>
      </c>
      <c r="L3146" t="str">
        <f>Table_DataFromNL[[#This Row],[PROFILECODE]]&amp;"-"&amp;Table_DataFromNL[[#This Row],[RULENAME]]</f>
        <v>CP572-Employee Donor</v>
      </c>
      <c r="M3146" t="e">
        <f t="shared" si="397"/>
        <v>#N/A</v>
      </c>
      <c r="N3146" t="e">
        <f t="shared" si="398"/>
        <v>#N/A</v>
      </c>
    </row>
    <row r="3147" spans="1:14" hidden="1" x14ac:dyDescent="0.45">
      <c r="A3147" t="str">
        <f t="shared" si="399"/>
        <v>CP572-NEW DONOR -1st</v>
      </c>
      <c r="B3147" t="s">
        <v>915</v>
      </c>
      <c r="C3147" t="e">
        <f t="shared" si="392"/>
        <v>#N/A</v>
      </c>
      <c r="D3147" t="e">
        <f t="shared" si="393"/>
        <v>#N/A</v>
      </c>
      <c r="E3147" t="s">
        <v>1180</v>
      </c>
      <c r="F3147" t="str">
        <f t="shared" si="394"/>
        <v>NEW DONOR -1st</v>
      </c>
      <c r="G3147" t="str">
        <f t="shared" si="395"/>
        <v>Marketing</v>
      </c>
      <c r="H3147" t="s">
        <v>1065</v>
      </c>
      <c r="I3147">
        <f t="shared" si="396"/>
        <v>1</v>
      </c>
      <c r="J3147" t="s">
        <v>1054</v>
      </c>
      <c r="K3147" s="5">
        <v>100</v>
      </c>
      <c r="L3147" t="str">
        <f>Table_DataFromNL[[#This Row],[PROFILECODE]]&amp;"-"&amp;Table_DataFromNL[[#This Row],[RULENAME]]</f>
        <v>CP572-New Donor 1st Visit-Bonus</v>
      </c>
      <c r="M3147" t="str">
        <f t="shared" si="397"/>
        <v>CP572-NEW DONOR -1st</v>
      </c>
      <c r="N3147" t="e">
        <f t="shared" si="398"/>
        <v>#N/A</v>
      </c>
    </row>
    <row r="3148" spans="1:14" hidden="1" x14ac:dyDescent="0.45">
      <c r="A3148" t="str">
        <f t="shared" si="399"/>
        <v>CP572-NEW DONOR -2nd</v>
      </c>
      <c r="B3148" t="s">
        <v>915</v>
      </c>
      <c r="C3148" t="e">
        <f t="shared" si="392"/>
        <v>#N/A</v>
      </c>
      <c r="D3148" t="e">
        <f t="shared" si="393"/>
        <v>#N/A</v>
      </c>
      <c r="E3148" t="s">
        <v>1180</v>
      </c>
      <c r="F3148" t="str">
        <f t="shared" si="394"/>
        <v>NEW DONOR -2nd</v>
      </c>
      <c r="G3148" t="str">
        <f t="shared" si="395"/>
        <v>Marketing</v>
      </c>
      <c r="H3148" t="s">
        <v>1066</v>
      </c>
      <c r="I3148">
        <f t="shared" si="396"/>
        <v>2</v>
      </c>
      <c r="J3148" t="s">
        <v>1054</v>
      </c>
      <c r="K3148" s="5">
        <v>100</v>
      </c>
      <c r="L3148" t="str">
        <f>Table_DataFromNL[[#This Row],[PROFILECODE]]&amp;"-"&amp;Table_DataFromNL[[#This Row],[RULENAME]]</f>
        <v>CP572-New Donor 2nd Visit-Bonus</v>
      </c>
      <c r="M3148" t="str">
        <f t="shared" si="397"/>
        <v>CP572-NEW DONOR -2nd</v>
      </c>
      <c r="N3148" t="e">
        <f t="shared" si="398"/>
        <v>#N/A</v>
      </c>
    </row>
    <row r="3149" spans="1:14" hidden="1" x14ac:dyDescent="0.45">
      <c r="A3149" t="str">
        <f t="shared" si="399"/>
        <v>CP572-NEW DONOR -3rd</v>
      </c>
      <c r="B3149" t="s">
        <v>915</v>
      </c>
      <c r="C3149" t="e">
        <f t="shared" si="392"/>
        <v>#N/A</v>
      </c>
      <c r="D3149" t="e">
        <f t="shared" si="393"/>
        <v>#N/A</v>
      </c>
      <c r="E3149" t="s">
        <v>1180</v>
      </c>
      <c r="F3149" t="str">
        <f t="shared" si="394"/>
        <v>NEW DONOR -3rd</v>
      </c>
      <c r="G3149" t="str">
        <f t="shared" si="395"/>
        <v>Marketing</v>
      </c>
      <c r="H3149" t="s">
        <v>1067</v>
      </c>
      <c r="I3149">
        <f t="shared" si="396"/>
        <v>3</v>
      </c>
      <c r="J3149" t="s">
        <v>1054</v>
      </c>
      <c r="K3149" s="5">
        <v>100</v>
      </c>
      <c r="L3149" t="str">
        <f>Table_DataFromNL[[#This Row],[PROFILECODE]]&amp;"-"&amp;Table_DataFromNL[[#This Row],[RULENAME]]</f>
        <v>CP572-New Donor 3rd Visit-Bonus</v>
      </c>
      <c r="M3149" t="str">
        <f t="shared" si="397"/>
        <v>CP572-NEW DONOR -3rd</v>
      </c>
      <c r="N3149" t="e">
        <f t="shared" si="398"/>
        <v>#N/A</v>
      </c>
    </row>
    <row r="3150" spans="1:14" hidden="1" x14ac:dyDescent="0.45">
      <c r="A3150" t="str">
        <f t="shared" si="399"/>
        <v>CP572-NEW DONOR -4th</v>
      </c>
      <c r="B3150" t="s">
        <v>915</v>
      </c>
      <c r="C3150" t="e">
        <f t="shared" si="392"/>
        <v>#N/A</v>
      </c>
      <c r="D3150" t="e">
        <f t="shared" si="393"/>
        <v>#N/A</v>
      </c>
      <c r="E3150" t="s">
        <v>1180</v>
      </c>
      <c r="F3150" t="str">
        <f t="shared" si="394"/>
        <v>NEW DONOR -4th</v>
      </c>
      <c r="G3150" t="str">
        <f t="shared" si="395"/>
        <v>Marketing</v>
      </c>
      <c r="H3150" t="s">
        <v>1068</v>
      </c>
      <c r="I3150">
        <f t="shared" si="396"/>
        <v>4</v>
      </c>
      <c r="J3150" t="s">
        <v>1054</v>
      </c>
      <c r="K3150" s="5">
        <v>100</v>
      </c>
      <c r="L3150" t="str">
        <f>Table_DataFromNL[[#This Row],[PROFILECODE]]&amp;"-"&amp;Table_DataFromNL[[#This Row],[RULENAME]]</f>
        <v>CP572-New Donor 4th Visit-Bonus</v>
      </c>
      <c r="M3150" t="str">
        <f t="shared" si="397"/>
        <v>CP572-NEW DONOR -4th</v>
      </c>
      <c r="N3150" t="e">
        <f t="shared" si="398"/>
        <v>#N/A</v>
      </c>
    </row>
    <row r="3151" spans="1:14" hidden="1" x14ac:dyDescent="0.45">
      <c r="A3151" t="str">
        <f t="shared" si="399"/>
        <v>CP572-NEW DONOR -5th</v>
      </c>
      <c r="B3151" t="s">
        <v>915</v>
      </c>
      <c r="C3151" t="e">
        <f t="shared" si="392"/>
        <v>#N/A</v>
      </c>
      <c r="D3151" t="e">
        <f t="shared" si="393"/>
        <v>#N/A</v>
      </c>
      <c r="E3151" t="s">
        <v>1180</v>
      </c>
      <c r="F3151" t="str">
        <f t="shared" si="394"/>
        <v>NEW DONOR -5th</v>
      </c>
      <c r="G3151" t="str">
        <f t="shared" si="395"/>
        <v>Marketing</v>
      </c>
      <c r="H3151" t="s">
        <v>1069</v>
      </c>
      <c r="I3151">
        <f t="shared" si="396"/>
        <v>5</v>
      </c>
      <c r="J3151" t="s">
        <v>1054</v>
      </c>
      <c r="K3151" s="5">
        <v>100</v>
      </c>
      <c r="L3151" t="str">
        <f>Table_DataFromNL[[#This Row],[PROFILECODE]]&amp;"-"&amp;Table_DataFromNL[[#This Row],[RULENAME]]</f>
        <v>CP572-New Donor 5th Visit-Bonus</v>
      </c>
      <c r="M3151" t="str">
        <f t="shared" si="397"/>
        <v>CP572-NEW DONOR -5th</v>
      </c>
      <c r="N3151" t="e">
        <f t="shared" si="398"/>
        <v>#N/A</v>
      </c>
    </row>
    <row r="3152" spans="1:14" hidden="1" x14ac:dyDescent="0.45">
      <c r="A3152" t="str">
        <f t="shared" si="399"/>
        <v>CP572-NEW DONOR -6th</v>
      </c>
      <c r="B3152" t="s">
        <v>915</v>
      </c>
      <c r="C3152" t="e">
        <f t="shared" si="392"/>
        <v>#N/A</v>
      </c>
      <c r="D3152" t="e">
        <f t="shared" si="393"/>
        <v>#N/A</v>
      </c>
      <c r="E3152" t="s">
        <v>1180</v>
      </c>
      <c r="F3152" t="str">
        <f t="shared" si="394"/>
        <v>NEW DONOR -6th</v>
      </c>
      <c r="G3152" t="str">
        <f t="shared" si="395"/>
        <v>Marketing</v>
      </c>
      <c r="H3152" t="s">
        <v>1070</v>
      </c>
      <c r="I3152">
        <f t="shared" si="396"/>
        <v>6</v>
      </c>
      <c r="J3152" t="s">
        <v>1054</v>
      </c>
      <c r="K3152" s="5">
        <v>100</v>
      </c>
      <c r="L3152" t="str">
        <f>Table_DataFromNL[[#This Row],[PROFILECODE]]&amp;"-"&amp;Table_DataFromNL[[#This Row],[RULENAME]]</f>
        <v>CP572-New Donor 6th Visit-Bonus</v>
      </c>
      <c r="M3152" t="str">
        <f t="shared" si="397"/>
        <v>CP572-NEW DONOR -6th</v>
      </c>
      <c r="N3152" t="e">
        <f t="shared" si="398"/>
        <v>#N/A</v>
      </c>
    </row>
    <row r="3153" spans="1:14" hidden="1" x14ac:dyDescent="0.45">
      <c r="A3153" t="str">
        <f t="shared" si="399"/>
        <v>CP572-NEW DONOR -7th</v>
      </c>
      <c r="B3153" t="s">
        <v>915</v>
      </c>
      <c r="C3153" t="e">
        <f t="shared" si="392"/>
        <v>#N/A</v>
      </c>
      <c r="D3153" t="e">
        <f t="shared" si="393"/>
        <v>#N/A</v>
      </c>
      <c r="E3153" t="s">
        <v>1180</v>
      </c>
      <c r="F3153" t="str">
        <f t="shared" si="394"/>
        <v>NEW DONOR -7th</v>
      </c>
      <c r="G3153" t="str">
        <f t="shared" si="395"/>
        <v>Marketing</v>
      </c>
      <c r="H3153" t="s">
        <v>1071</v>
      </c>
      <c r="I3153">
        <f t="shared" si="396"/>
        <v>7</v>
      </c>
      <c r="J3153" t="s">
        <v>1054</v>
      </c>
      <c r="K3153" s="5">
        <v>100</v>
      </c>
      <c r="L3153" t="str">
        <f>Table_DataFromNL[[#This Row],[PROFILECODE]]&amp;"-"&amp;Table_DataFromNL[[#This Row],[RULENAME]]</f>
        <v>CP572-New Donor 7th Visit-Bonus</v>
      </c>
      <c r="M3153" t="str">
        <f t="shared" si="397"/>
        <v>CP572-NEW DONOR -7th</v>
      </c>
      <c r="N3153" t="e">
        <f t="shared" si="398"/>
        <v>#N/A</v>
      </c>
    </row>
    <row r="3154" spans="1:14" hidden="1" x14ac:dyDescent="0.45">
      <c r="A3154" t="str">
        <f t="shared" si="399"/>
        <v>CP572-NEW DONOR -8th</v>
      </c>
      <c r="B3154" t="s">
        <v>915</v>
      </c>
      <c r="C3154" t="e">
        <f t="shared" si="392"/>
        <v>#N/A</v>
      </c>
      <c r="D3154" t="e">
        <f t="shared" si="393"/>
        <v>#N/A</v>
      </c>
      <c r="E3154" t="s">
        <v>1180</v>
      </c>
      <c r="F3154" t="str">
        <f t="shared" si="394"/>
        <v>NEW DONOR -8th</v>
      </c>
      <c r="G3154" t="str">
        <f t="shared" si="395"/>
        <v>Marketing</v>
      </c>
      <c r="H3154" t="s">
        <v>1072</v>
      </c>
      <c r="I3154">
        <f t="shared" si="396"/>
        <v>8</v>
      </c>
      <c r="J3154" t="s">
        <v>1054</v>
      </c>
      <c r="K3154" s="5">
        <v>100</v>
      </c>
      <c r="L3154" t="str">
        <f>Table_DataFromNL[[#This Row],[PROFILECODE]]&amp;"-"&amp;Table_DataFromNL[[#This Row],[RULENAME]]</f>
        <v>CP572-New Donor 8th Visit-Bonus</v>
      </c>
      <c r="M3154" t="str">
        <f t="shared" si="397"/>
        <v>CP572-NEW DONOR -8th</v>
      </c>
      <c r="N3154" t="e">
        <f t="shared" si="398"/>
        <v>#N/A</v>
      </c>
    </row>
    <row r="3155" spans="1:14" hidden="1" x14ac:dyDescent="0.45">
      <c r="A3155" t="str">
        <f t="shared" si="399"/>
        <v>CP572-Inconv Fee $20-$50-Comment Req'd</v>
      </c>
      <c r="B3155" t="s">
        <v>915</v>
      </c>
      <c r="C3155" t="e">
        <f t="shared" si="392"/>
        <v>#N/A</v>
      </c>
      <c r="D3155" t="e">
        <f t="shared" si="393"/>
        <v>#N/A</v>
      </c>
      <c r="E3155" t="s">
        <v>1180</v>
      </c>
      <c r="F3155" t="str">
        <f t="shared" si="394"/>
        <v>Inconv Fee $20-$50-Comment Req'd</v>
      </c>
      <c r="G3155">
        <f t="shared" si="395"/>
        <v>0</v>
      </c>
      <c r="H3155" t="s">
        <v>1088</v>
      </c>
      <c r="I3155">
        <f t="shared" si="396"/>
        <v>0</v>
      </c>
      <c r="J3155" t="s">
        <v>1074</v>
      </c>
      <c r="K3155" s="5">
        <v>50</v>
      </c>
      <c r="L3155" t="str">
        <f>Table_DataFromNL[[#This Row],[PROFILECODE]]&amp;"-"&amp;Table_DataFromNL[[#This Row],[RULENAME]]</f>
        <v>CP572-Inconv Fee $20-$50-Comment Req'd</v>
      </c>
      <c r="M3155" t="e">
        <f t="shared" si="397"/>
        <v>#N/A</v>
      </c>
      <c r="N3155" t="e">
        <f t="shared" si="398"/>
        <v>#N/A</v>
      </c>
    </row>
    <row r="3156" spans="1:14" hidden="1" x14ac:dyDescent="0.45">
      <c r="A3156" t="str">
        <f t="shared" si="399"/>
        <v>CP572-Inconv Fee $5-$20-Comment Req'd</v>
      </c>
      <c r="B3156" t="s">
        <v>915</v>
      </c>
      <c r="C3156" t="e">
        <f t="shared" si="392"/>
        <v>#N/A</v>
      </c>
      <c r="D3156" t="e">
        <f t="shared" si="393"/>
        <v>#N/A</v>
      </c>
      <c r="E3156" t="s">
        <v>1180</v>
      </c>
      <c r="F3156" t="str">
        <f t="shared" si="394"/>
        <v>Inconv Fee $5-$20-Comment Req'd</v>
      </c>
      <c r="G3156">
        <f t="shared" si="395"/>
        <v>0</v>
      </c>
      <c r="H3156" t="s">
        <v>1089</v>
      </c>
      <c r="I3156">
        <f t="shared" si="396"/>
        <v>0</v>
      </c>
      <c r="J3156" t="s">
        <v>1074</v>
      </c>
      <c r="K3156" s="5">
        <v>20</v>
      </c>
      <c r="L3156" t="str">
        <f>Table_DataFromNL[[#This Row],[PROFILECODE]]&amp;"-"&amp;Table_DataFromNL[[#This Row],[RULENAME]]</f>
        <v>CP572-Inconv Fee $5-$20-Comment Req'd</v>
      </c>
      <c r="M3156" t="e">
        <f t="shared" si="397"/>
        <v>#N/A</v>
      </c>
      <c r="N3156" t="e">
        <f t="shared" si="398"/>
        <v>#N/A</v>
      </c>
    </row>
    <row r="3157" spans="1:14" hidden="1" x14ac:dyDescent="0.45">
      <c r="A3157" t="str">
        <f t="shared" si="399"/>
        <v>CP572-Inconv Fee$50-$100-Comment Req'd</v>
      </c>
      <c r="B3157" t="s">
        <v>915</v>
      </c>
      <c r="C3157" t="e">
        <f t="shared" si="392"/>
        <v>#N/A</v>
      </c>
      <c r="D3157" t="e">
        <f t="shared" si="393"/>
        <v>#N/A</v>
      </c>
      <c r="E3157" t="s">
        <v>1180</v>
      </c>
      <c r="F3157" t="str">
        <f t="shared" si="394"/>
        <v>Inconv Fee$50-$100-Comment Req'd</v>
      </c>
      <c r="G3157">
        <f t="shared" si="395"/>
        <v>0</v>
      </c>
      <c r="H3157" t="s">
        <v>1090</v>
      </c>
      <c r="I3157">
        <f t="shared" si="396"/>
        <v>0</v>
      </c>
      <c r="J3157" t="s">
        <v>1074</v>
      </c>
      <c r="K3157" s="5">
        <v>100</v>
      </c>
      <c r="L3157" t="str">
        <f>Table_DataFromNL[[#This Row],[PROFILECODE]]&amp;"-"&amp;Table_DataFromNL[[#This Row],[RULENAME]]</f>
        <v>CP572-Inconv Fee$50-$100-Comment Req'd</v>
      </c>
      <c r="M3157" t="e">
        <f t="shared" si="397"/>
        <v>#N/A</v>
      </c>
      <c r="N3157" t="e">
        <f t="shared" si="398"/>
        <v>#N/A</v>
      </c>
    </row>
    <row r="3158" spans="1:14" hidden="1" x14ac:dyDescent="0.45">
      <c r="A3158" t="str">
        <f t="shared" si="399"/>
        <v>CP572-SCRATCH_1000_USD</v>
      </c>
      <c r="B3158" t="s">
        <v>915</v>
      </c>
      <c r="C3158" t="e">
        <f t="shared" si="392"/>
        <v>#N/A</v>
      </c>
      <c r="D3158" t="e">
        <f t="shared" si="393"/>
        <v>#N/A</v>
      </c>
      <c r="E3158" t="s">
        <v>1180</v>
      </c>
      <c r="F3158" t="str">
        <f t="shared" si="394"/>
        <v>SCRATCH_1000_USD</v>
      </c>
      <c r="G3158">
        <f t="shared" si="395"/>
        <v>0</v>
      </c>
      <c r="H3158" t="s">
        <v>1097</v>
      </c>
      <c r="I3158">
        <f t="shared" si="396"/>
        <v>0</v>
      </c>
      <c r="J3158" t="s">
        <v>1074</v>
      </c>
      <c r="K3158" s="5">
        <v>1000</v>
      </c>
      <c r="L3158" t="str">
        <f>Table_DataFromNL[[#This Row],[PROFILECODE]]&amp;"-"&amp;Table_DataFromNL[[#This Row],[RULENAME]]</f>
        <v>CP572-SCRATCH_1000_USD</v>
      </c>
      <c r="M3158" t="e">
        <f t="shared" si="397"/>
        <v>#N/A</v>
      </c>
      <c r="N3158" t="e">
        <f t="shared" si="398"/>
        <v>#N/A</v>
      </c>
    </row>
    <row r="3159" spans="1:14" hidden="1" x14ac:dyDescent="0.45">
      <c r="A3159" t="str">
        <f t="shared" si="399"/>
        <v>CP572-SCRATCH_100_USD</v>
      </c>
      <c r="B3159" t="s">
        <v>915</v>
      </c>
      <c r="C3159" t="e">
        <f t="shared" si="392"/>
        <v>#N/A</v>
      </c>
      <c r="D3159" t="e">
        <f t="shared" si="393"/>
        <v>#N/A</v>
      </c>
      <c r="E3159" t="s">
        <v>1180</v>
      </c>
      <c r="F3159" t="str">
        <f t="shared" si="394"/>
        <v>SCRATCH_100_USD</v>
      </c>
      <c r="G3159">
        <f t="shared" si="395"/>
        <v>0</v>
      </c>
      <c r="H3159" t="s">
        <v>1098</v>
      </c>
      <c r="I3159">
        <f t="shared" si="396"/>
        <v>0</v>
      </c>
      <c r="J3159" t="s">
        <v>1074</v>
      </c>
      <c r="K3159" s="5">
        <v>100</v>
      </c>
      <c r="L3159" t="str">
        <f>Table_DataFromNL[[#This Row],[PROFILECODE]]&amp;"-"&amp;Table_DataFromNL[[#This Row],[RULENAME]]</f>
        <v>CP572-SCRATCH_100_USD</v>
      </c>
      <c r="M3159" t="e">
        <f t="shared" si="397"/>
        <v>#N/A</v>
      </c>
      <c r="N3159" t="e">
        <f t="shared" si="398"/>
        <v>#N/A</v>
      </c>
    </row>
    <row r="3160" spans="1:14" hidden="1" x14ac:dyDescent="0.45">
      <c r="A3160" t="str">
        <f t="shared" si="399"/>
        <v>CP572-SCRATCH_10_USD</v>
      </c>
      <c r="B3160" t="s">
        <v>915</v>
      </c>
      <c r="C3160" t="e">
        <f t="shared" si="392"/>
        <v>#N/A</v>
      </c>
      <c r="D3160" t="e">
        <f t="shared" si="393"/>
        <v>#N/A</v>
      </c>
      <c r="E3160" t="s">
        <v>1180</v>
      </c>
      <c r="F3160" t="str">
        <f t="shared" si="394"/>
        <v>SCRATCH_10_USD</v>
      </c>
      <c r="G3160">
        <f t="shared" si="395"/>
        <v>0</v>
      </c>
      <c r="H3160" t="s">
        <v>1099</v>
      </c>
      <c r="I3160">
        <f t="shared" si="396"/>
        <v>0</v>
      </c>
      <c r="J3160" t="s">
        <v>1074</v>
      </c>
      <c r="K3160" s="5">
        <v>10</v>
      </c>
      <c r="L3160" t="str">
        <f>Table_DataFromNL[[#This Row],[PROFILECODE]]&amp;"-"&amp;Table_DataFromNL[[#This Row],[RULENAME]]</f>
        <v>CP572-SCRATCH_10_USD</v>
      </c>
      <c r="M3160" t="e">
        <f t="shared" si="397"/>
        <v>#N/A</v>
      </c>
      <c r="N3160" t="e">
        <f t="shared" si="398"/>
        <v>#N/A</v>
      </c>
    </row>
    <row r="3161" spans="1:14" hidden="1" x14ac:dyDescent="0.45">
      <c r="A3161" t="str">
        <f t="shared" si="399"/>
        <v>CP572-SCRATCH_20_USD</v>
      </c>
      <c r="B3161" t="s">
        <v>915</v>
      </c>
      <c r="C3161" t="e">
        <f t="shared" si="392"/>
        <v>#N/A</v>
      </c>
      <c r="D3161" t="e">
        <f t="shared" si="393"/>
        <v>#N/A</v>
      </c>
      <c r="E3161" t="s">
        <v>1180</v>
      </c>
      <c r="F3161" t="str">
        <f t="shared" si="394"/>
        <v>SCRATCH_20_USD</v>
      </c>
      <c r="G3161">
        <f t="shared" si="395"/>
        <v>0</v>
      </c>
      <c r="H3161" t="s">
        <v>1100</v>
      </c>
      <c r="I3161">
        <f t="shared" si="396"/>
        <v>0</v>
      </c>
      <c r="J3161" t="s">
        <v>1074</v>
      </c>
      <c r="K3161" s="5">
        <v>20</v>
      </c>
      <c r="L3161" t="str">
        <f>Table_DataFromNL[[#This Row],[PROFILECODE]]&amp;"-"&amp;Table_DataFromNL[[#This Row],[RULENAME]]</f>
        <v>CP572-SCRATCH_20_USD</v>
      </c>
      <c r="M3161" t="e">
        <f t="shared" si="397"/>
        <v>#N/A</v>
      </c>
      <c r="N3161" t="e">
        <f t="shared" si="398"/>
        <v>#N/A</v>
      </c>
    </row>
    <row r="3162" spans="1:14" hidden="1" x14ac:dyDescent="0.45">
      <c r="A3162" t="str">
        <f t="shared" si="399"/>
        <v>CP572-SCRATCH_25_USD</v>
      </c>
      <c r="B3162" t="s">
        <v>915</v>
      </c>
      <c r="C3162" t="e">
        <f t="shared" si="392"/>
        <v>#N/A</v>
      </c>
      <c r="D3162" t="e">
        <f t="shared" si="393"/>
        <v>#N/A</v>
      </c>
      <c r="E3162" t="s">
        <v>1180</v>
      </c>
      <c r="F3162" t="str">
        <f t="shared" si="394"/>
        <v>SCRATCH_25_USD</v>
      </c>
      <c r="G3162">
        <f t="shared" si="395"/>
        <v>0</v>
      </c>
      <c r="H3162" t="s">
        <v>1101</v>
      </c>
      <c r="I3162">
        <f t="shared" si="396"/>
        <v>0</v>
      </c>
      <c r="J3162" t="s">
        <v>1074</v>
      </c>
      <c r="K3162" s="5">
        <v>25</v>
      </c>
      <c r="L3162" t="str">
        <f>Table_DataFromNL[[#This Row],[PROFILECODE]]&amp;"-"&amp;Table_DataFromNL[[#This Row],[RULENAME]]</f>
        <v>CP572-SCRATCH_25_USD</v>
      </c>
      <c r="M3162" t="e">
        <f t="shared" si="397"/>
        <v>#N/A</v>
      </c>
      <c r="N3162" t="e">
        <f t="shared" si="398"/>
        <v>#N/A</v>
      </c>
    </row>
    <row r="3163" spans="1:14" hidden="1" x14ac:dyDescent="0.45">
      <c r="A3163" t="str">
        <f t="shared" si="399"/>
        <v>CP572-SCRATCH_50_USD</v>
      </c>
      <c r="B3163" t="s">
        <v>915</v>
      </c>
      <c r="C3163" t="e">
        <f t="shared" si="392"/>
        <v>#N/A</v>
      </c>
      <c r="D3163" t="e">
        <f t="shared" si="393"/>
        <v>#N/A</v>
      </c>
      <c r="E3163" t="s">
        <v>1180</v>
      </c>
      <c r="F3163" t="str">
        <f t="shared" si="394"/>
        <v>SCRATCH_50_USD</v>
      </c>
      <c r="G3163">
        <f t="shared" si="395"/>
        <v>0</v>
      </c>
      <c r="H3163" t="s">
        <v>1102</v>
      </c>
      <c r="I3163">
        <f t="shared" si="396"/>
        <v>0</v>
      </c>
      <c r="J3163" t="s">
        <v>1074</v>
      </c>
      <c r="K3163" s="5">
        <v>50</v>
      </c>
      <c r="L3163" t="str">
        <f>Table_DataFromNL[[#This Row],[PROFILECODE]]&amp;"-"&amp;Table_DataFromNL[[#This Row],[RULENAME]]</f>
        <v>CP572-SCRATCH_50_USD</v>
      </c>
      <c r="M3163" t="e">
        <f t="shared" si="397"/>
        <v>#N/A</v>
      </c>
      <c r="N3163" t="e">
        <f t="shared" si="398"/>
        <v>#N/A</v>
      </c>
    </row>
    <row r="3164" spans="1:14" hidden="1" x14ac:dyDescent="0.45">
      <c r="A3164" t="str">
        <f t="shared" si="399"/>
        <v>CP572-SCRATCH_5_USD</v>
      </c>
      <c r="B3164" t="s">
        <v>915</v>
      </c>
      <c r="C3164" t="e">
        <f t="shared" si="392"/>
        <v>#N/A</v>
      </c>
      <c r="D3164" t="e">
        <f t="shared" si="393"/>
        <v>#N/A</v>
      </c>
      <c r="E3164" t="s">
        <v>1180</v>
      </c>
      <c r="F3164" t="str">
        <f t="shared" si="394"/>
        <v>SCRATCH_5_USD</v>
      </c>
      <c r="G3164">
        <f t="shared" si="395"/>
        <v>0</v>
      </c>
      <c r="H3164" t="s">
        <v>1103</v>
      </c>
      <c r="I3164">
        <f t="shared" si="396"/>
        <v>0</v>
      </c>
      <c r="J3164" t="s">
        <v>1074</v>
      </c>
      <c r="K3164" s="5">
        <v>5</v>
      </c>
      <c r="L3164" t="str">
        <f>Table_DataFromNL[[#This Row],[PROFILECODE]]&amp;"-"&amp;Table_DataFromNL[[#This Row],[RULENAME]]</f>
        <v>CP572-SCRATCH_5_USD</v>
      </c>
      <c r="M3164" t="e">
        <f t="shared" si="397"/>
        <v>#N/A</v>
      </c>
      <c r="N3164" t="e">
        <f t="shared" si="398"/>
        <v>#N/A</v>
      </c>
    </row>
    <row r="3165" spans="1:14" hidden="1" x14ac:dyDescent="0.45">
      <c r="A3165" t="str">
        <f t="shared" si="399"/>
        <v>CP572-Sample Only</v>
      </c>
      <c r="B3165" t="s">
        <v>915</v>
      </c>
      <c r="C3165" t="e">
        <f t="shared" si="392"/>
        <v>#N/A</v>
      </c>
      <c r="D3165" t="e">
        <f t="shared" si="393"/>
        <v>#N/A</v>
      </c>
      <c r="E3165" t="s">
        <v>1180</v>
      </c>
      <c r="F3165" t="str">
        <f t="shared" si="394"/>
        <v>Sample Only</v>
      </c>
      <c r="G3165">
        <f t="shared" si="395"/>
        <v>0</v>
      </c>
      <c r="H3165" t="s">
        <v>1109</v>
      </c>
      <c r="I3165">
        <f t="shared" si="396"/>
        <v>0</v>
      </c>
      <c r="J3165" t="s">
        <v>1074</v>
      </c>
      <c r="K3165" s="5">
        <v>10</v>
      </c>
      <c r="L3165" t="str">
        <f>Table_DataFromNL[[#This Row],[PROFILECODE]]&amp;"-"&amp;Table_DataFromNL[[#This Row],[RULENAME]]</f>
        <v>CP572-Sample Only</v>
      </c>
      <c r="M3165" t="e">
        <f t="shared" si="397"/>
        <v>#N/A</v>
      </c>
      <c r="N3165" t="e">
        <f t="shared" si="398"/>
        <v>#N/A</v>
      </c>
    </row>
    <row r="3166" spans="1:14" hidden="1" x14ac:dyDescent="0.45">
      <c r="A3166" t="str">
        <f t="shared" si="399"/>
        <v>CP572-RETURN - Buddy referral  -BONUS</v>
      </c>
      <c r="B3166" t="s">
        <v>915</v>
      </c>
      <c r="C3166" t="e">
        <f t="shared" si="392"/>
        <v>#N/A</v>
      </c>
      <c r="D3166" t="e">
        <f t="shared" si="393"/>
        <v>#N/A</v>
      </c>
      <c r="E3166" t="s">
        <v>1180</v>
      </c>
      <c r="F3166" t="str">
        <f t="shared" si="394"/>
        <v>RETURN - Buddy referral  -BONUS</v>
      </c>
      <c r="G3166" t="str">
        <f t="shared" si="395"/>
        <v>Marketing</v>
      </c>
      <c r="H3166" t="s">
        <v>73</v>
      </c>
      <c r="I3166">
        <f t="shared" si="396"/>
        <v>50</v>
      </c>
      <c r="J3166" t="s">
        <v>1112</v>
      </c>
      <c r="K3166" s="5">
        <v>100</v>
      </c>
      <c r="L3166" t="str">
        <f>Table_DataFromNL[[#This Row],[PROFILECODE]]&amp;"-"&amp;Table_DataFromNL[[#This Row],[RULENAME]]</f>
        <v>CP572-Referral</v>
      </c>
      <c r="M3166" t="str">
        <f t="shared" si="397"/>
        <v>CP572-RETURN - Buddy referral  -BONUS</v>
      </c>
      <c r="N3166" t="e">
        <f t="shared" si="398"/>
        <v>#N/A</v>
      </c>
    </row>
    <row r="3167" spans="1:14" hidden="1" x14ac:dyDescent="0.45">
      <c r="A3167" t="str">
        <f t="shared" si="399"/>
        <v>CP572-RETURN - 1st don of the week -STD</v>
      </c>
      <c r="B3167" t="s">
        <v>915</v>
      </c>
      <c r="C3167" t="e">
        <f t="shared" si="392"/>
        <v>#N/A</v>
      </c>
      <c r="D3167" t="e">
        <f t="shared" si="393"/>
        <v>#N/A</v>
      </c>
      <c r="E3167" t="s">
        <v>1180</v>
      </c>
      <c r="F3167" t="str">
        <f t="shared" si="394"/>
        <v>RETURN - 1st don of the week -STD</v>
      </c>
      <c r="G3167" t="str">
        <f t="shared" si="395"/>
        <v>Marketing</v>
      </c>
      <c r="H3167" t="s">
        <v>1114</v>
      </c>
      <c r="I3167">
        <f t="shared" si="396"/>
        <v>0</v>
      </c>
      <c r="J3167" t="s">
        <v>1113</v>
      </c>
      <c r="K3167" s="5">
        <v>50</v>
      </c>
      <c r="L3167" t="str">
        <f>Table_DataFromNL[[#This Row],[PROFILECODE]]&amp;"-"&amp;Table_DataFromNL[[#This Row],[RULENAME]]</f>
        <v>CP572-P NSP NONEU Standard</v>
      </c>
      <c r="M3167" t="str">
        <f t="shared" si="397"/>
        <v>CP572-RETURN - 1st don of the week -STD</v>
      </c>
      <c r="N3167" t="e">
        <f t="shared" si="398"/>
        <v>#N/A</v>
      </c>
    </row>
    <row r="3168" spans="1:14" hidden="1" x14ac:dyDescent="0.45">
      <c r="A3168" t="str">
        <f t="shared" si="399"/>
        <v>CP572-RETURN - 1st don of the week -STD</v>
      </c>
      <c r="B3168" t="s">
        <v>915</v>
      </c>
      <c r="C3168" t="e">
        <f t="shared" si="392"/>
        <v>#N/A</v>
      </c>
      <c r="D3168" t="e">
        <f t="shared" si="393"/>
        <v>#N/A</v>
      </c>
      <c r="E3168" t="s">
        <v>1180</v>
      </c>
      <c r="F3168" t="str">
        <f t="shared" si="394"/>
        <v>RETURN - 1st don of the week -STD</v>
      </c>
      <c r="G3168" t="str">
        <f t="shared" si="395"/>
        <v>Marketing</v>
      </c>
      <c r="H3168" t="s">
        <v>1115</v>
      </c>
      <c r="I3168">
        <f t="shared" si="396"/>
        <v>23</v>
      </c>
      <c r="J3168" t="s">
        <v>1113</v>
      </c>
      <c r="K3168" s="5">
        <v>50</v>
      </c>
      <c r="L3168" t="str">
        <f>Table_DataFromNL[[#This Row],[PROFILECODE]]&amp;"-"&amp;Table_DataFromNL[[#This Row],[RULENAME]]</f>
        <v>CP572-P NSP NS Standard</v>
      </c>
      <c r="M3168" t="str">
        <f t="shared" si="397"/>
        <v>CP572-RETURN - 1st don of the week -STD</v>
      </c>
      <c r="N3168" t="e">
        <f t="shared" si="398"/>
        <v>#N/A</v>
      </c>
    </row>
    <row r="3169" spans="1:14" hidden="1" x14ac:dyDescent="0.45">
      <c r="A3169" t="str">
        <f t="shared" si="399"/>
        <v>CP572-P Normal Source PL Standard</v>
      </c>
      <c r="B3169" t="s">
        <v>915</v>
      </c>
      <c r="C3169" t="e">
        <f t="shared" si="392"/>
        <v>#N/A</v>
      </c>
      <c r="D3169" t="e">
        <f t="shared" si="393"/>
        <v>#N/A</v>
      </c>
      <c r="E3169" t="s">
        <v>1180</v>
      </c>
      <c r="F3169" t="str">
        <f t="shared" si="394"/>
        <v>P Normal Source PL Standard</v>
      </c>
      <c r="G3169" t="str">
        <f t="shared" si="395"/>
        <v>Marketing</v>
      </c>
      <c r="H3169" t="s">
        <v>1033</v>
      </c>
      <c r="I3169">
        <f t="shared" si="396"/>
        <v>0</v>
      </c>
      <c r="J3169" t="s">
        <v>1113</v>
      </c>
      <c r="K3169" s="5">
        <v>50</v>
      </c>
      <c r="L3169" t="str">
        <f>Table_DataFromNL[[#This Row],[PROFILECODE]]&amp;"-"&amp;Table_DataFromNL[[#This Row],[RULENAME]]</f>
        <v>CP572-P Normal Source PL Standard</v>
      </c>
      <c r="M3169" t="e">
        <f t="shared" si="397"/>
        <v>#N/A</v>
      </c>
      <c r="N3169" t="e">
        <f t="shared" si="398"/>
        <v>#N/A</v>
      </c>
    </row>
    <row r="3170" spans="1:14" hidden="1" x14ac:dyDescent="0.45">
      <c r="A3170" t="str">
        <f t="shared" si="399"/>
        <v>CP572-P PL KIG 10-0 Standard</v>
      </c>
      <c r="B3170" t="s">
        <v>915</v>
      </c>
      <c r="C3170" t="e">
        <f t="shared" si="392"/>
        <v>#N/A</v>
      </c>
      <c r="D3170" t="e">
        <f t="shared" si="393"/>
        <v>#N/A</v>
      </c>
      <c r="E3170" t="s">
        <v>1180</v>
      </c>
      <c r="F3170" t="str">
        <f t="shared" si="394"/>
        <v>P PL KIG 10-0 Standard</v>
      </c>
      <c r="G3170" t="str">
        <f t="shared" si="395"/>
        <v>Specialty</v>
      </c>
      <c r="H3170" t="s">
        <v>977</v>
      </c>
      <c r="I3170" t="str">
        <f t="shared" si="396"/>
        <v>RETURN - 1st don of the week -STD</v>
      </c>
      <c r="J3170" t="s">
        <v>1113</v>
      </c>
      <c r="K3170" s="5">
        <v>50</v>
      </c>
      <c r="L3170" t="str">
        <f>Table_DataFromNL[[#This Row],[PROFILECODE]]&amp;"-"&amp;Table_DataFromNL[[#This Row],[RULENAME]]</f>
        <v>CP572-P PL KIG 10-0 Standard</v>
      </c>
      <c r="M3170" t="str">
        <f t="shared" si="397"/>
        <v>CP572-P PL KIG 10-0 Standard</v>
      </c>
      <c r="N3170" t="str">
        <f t="shared" si="398"/>
        <v>CP572-P PL KIG 10-0 Standard</v>
      </c>
    </row>
    <row r="3171" spans="1:14" hidden="1" x14ac:dyDescent="0.45">
      <c r="A3171" t="str">
        <f t="shared" si="399"/>
        <v>CP572-P PL KIG 10-1 Standard</v>
      </c>
      <c r="B3171" t="s">
        <v>915</v>
      </c>
      <c r="C3171" t="e">
        <f t="shared" si="392"/>
        <v>#N/A</v>
      </c>
      <c r="D3171" t="e">
        <f t="shared" si="393"/>
        <v>#N/A</v>
      </c>
      <c r="E3171" t="s">
        <v>1180</v>
      </c>
      <c r="F3171" t="str">
        <f t="shared" si="394"/>
        <v>P PL KIG 10-1 Standard</v>
      </c>
      <c r="G3171" t="str">
        <f t="shared" si="395"/>
        <v>Specialty</v>
      </c>
      <c r="H3171" t="s">
        <v>978</v>
      </c>
      <c r="I3171" t="str">
        <f t="shared" si="396"/>
        <v>RETURN - 1st don of the week -STD</v>
      </c>
      <c r="J3171" t="s">
        <v>1113</v>
      </c>
      <c r="K3171" s="5">
        <v>50</v>
      </c>
      <c r="L3171" t="str">
        <f>Table_DataFromNL[[#This Row],[PROFILECODE]]&amp;"-"&amp;Table_DataFromNL[[#This Row],[RULENAME]]</f>
        <v>CP572-P PL KIG 10-1 Standard</v>
      </c>
      <c r="M3171" t="str">
        <f t="shared" si="397"/>
        <v>CP572-P PL KIG 10-1 Standard</v>
      </c>
      <c r="N3171" t="str">
        <f t="shared" si="398"/>
        <v>CP572-P PL KIG 10-1 Standard</v>
      </c>
    </row>
    <row r="3172" spans="1:14" hidden="1" x14ac:dyDescent="0.45">
      <c r="A3172" t="str">
        <f t="shared" si="399"/>
        <v>CP572-P PL KIG 10-2 Standard</v>
      </c>
      <c r="B3172" t="s">
        <v>915</v>
      </c>
      <c r="C3172" t="e">
        <f t="shared" si="392"/>
        <v>#N/A</v>
      </c>
      <c r="D3172" t="e">
        <f t="shared" si="393"/>
        <v>#N/A</v>
      </c>
      <c r="E3172" t="s">
        <v>1180</v>
      </c>
      <c r="F3172" t="str">
        <f t="shared" si="394"/>
        <v>P PL KIG 10-2 Standard</v>
      </c>
      <c r="G3172" t="str">
        <f t="shared" si="395"/>
        <v>Specialty</v>
      </c>
      <c r="H3172" t="s">
        <v>979</v>
      </c>
      <c r="I3172" t="str">
        <f t="shared" si="396"/>
        <v>RETURN - 1st don of the week -STD</v>
      </c>
      <c r="J3172" t="s">
        <v>1113</v>
      </c>
      <c r="K3172" s="5">
        <v>50</v>
      </c>
      <c r="L3172" t="str">
        <f>Table_DataFromNL[[#This Row],[PROFILECODE]]&amp;"-"&amp;Table_DataFromNL[[#This Row],[RULENAME]]</f>
        <v>CP572-P PL KIG 10-2 Standard</v>
      </c>
      <c r="M3172" t="str">
        <f t="shared" si="397"/>
        <v>CP572-P PL KIG 10-2 Standard</v>
      </c>
      <c r="N3172" t="str">
        <f t="shared" si="398"/>
        <v>CP572-P PL KIG 10-2 Standard</v>
      </c>
    </row>
    <row r="3173" spans="1:14" hidden="1" x14ac:dyDescent="0.45">
      <c r="A3173" t="str">
        <f t="shared" si="399"/>
        <v>CP572-P PL KIG 10-3 Standard</v>
      </c>
      <c r="B3173" t="s">
        <v>915</v>
      </c>
      <c r="C3173" t="e">
        <f t="shared" si="392"/>
        <v>#N/A</v>
      </c>
      <c r="D3173" t="e">
        <f t="shared" si="393"/>
        <v>#N/A</v>
      </c>
      <c r="E3173" t="s">
        <v>1180</v>
      </c>
      <c r="F3173" t="str">
        <f t="shared" si="394"/>
        <v>P PL KIG 10-3 Standard</v>
      </c>
      <c r="G3173" t="str">
        <f t="shared" si="395"/>
        <v>Specialty</v>
      </c>
      <c r="H3173" t="s">
        <v>980</v>
      </c>
      <c r="I3173" t="str">
        <f t="shared" si="396"/>
        <v>RETURN - 1st don of the week -STD</v>
      </c>
      <c r="J3173" t="s">
        <v>1113</v>
      </c>
      <c r="K3173" s="5">
        <v>50</v>
      </c>
      <c r="L3173" t="str">
        <f>Table_DataFromNL[[#This Row],[PROFILECODE]]&amp;"-"&amp;Table_DataFromNL[[#This Row],[RULENAME]]</f>
        <v>CP572-P PL KIG 10-3 Standard</v>
      </c>
      <c r="M3173" t="str">
        <f t="shared" si="397"/>
        <v>CP572-P PL KIG 10-3 Standard</v>
      </c>
      <c r="N3173" t="str">
        <f t="shared" si="398"/>
        <v>CP572-P PL KIG 10-3 Standard</v>
      </c>
    </row>
    <row r="3174" spans="1:14" hidden="1" x14ac:dyDescent="0.45">
      <c r="A3174" t="str">
        <f t="shared" si="399"/>
        <v>CP572-P PL KIG 10-4 Standard</v>
      </c>
      <c r="B3174" t="s">
        <v>915</v>
      </c>
      <c r="C3174" t="e">
        <f t="shared" si="392"/>
        <v>#N/A</v>
      </c>
      <c r="D3174" t="e">
        <f t="shared" si="393"/>
        <v>#N/A</v>
      </c>
      <c r="E3174" t="s">
        <v>1180</v>
      </c>
      <c r="F3174" t="str">
        <f t="shared" si="394"/>
        <v>P PL KIG 10-4 Standard</v>
      </c>
      <c r="G3174" t="str">
        <f t="shared" si="395"/>
        <v>Specialty</v>
      </c>
      <c r="H3174" t="s">
        <v>981</v>
      </c>
      <c r="I3174" t="str">
        <f t="shared" si="396"/>
        <v>RETURN - 1st don of the week -STD</v>
      </c>
      <c r="J3174" t="s">
        <v>1113</v>
      </c>
      <c r="K3174" s="5">
        <v>50</v>
      </c>
      <c r="L3174" t="str">
        <f>Table_DataFromNL[[#This Row],[PROFILECODE]]&amp;"-"&amp;Table_DataFromNL[[#This Row],[RULENAME]]</f>
        <v>CP572-P PL KIG 10-4 Standard</v>
      </c>
      <c r="M3174" t="str">
        <f t="shared" si="397"/>
        <v>CP572-P PL KIG 10-4 Standard</v>
      </c>
      <c r="N3174" t="str">
        <f t="shared" si="398"/>
        <v>CP572-P PL KIG 10-4 Standard</v>
      </c>
    </row>
    <row r="3175" spans="1:14" hidden="1" x14ac:dyDescent="0.45">
      <c r="A3175" t="str">
        <f t="shared" si="399"/>
        <v>CP572-P PRE VIP PL Standard</v>
      </c>
      <c r="B3175" t="s">
        <v>915</v>
      </c>
      <c r="C3175" t="e">
        <f t="shared" si="392"/>
        <v>#N/A</v>
      </c>
      <c r="D3175" t="e">
        <f t="shared" si="393"/>
        <v>#N/A</v>
      </c>
      <c r="E3175" t="s">
        <v>1180</v>
      </c>
      <c r="F3175" t="str">
        <f t="shared" si="394"/>
        <v>P PRE VIP PL Standard</v>
      </c>
      <c r="G3175" t="str">
        <f t="shared" si="395"/>
        <v>Specialty</v>
      </c>
      <c r="H3175" t="s">
        <v>982</v>
      </c>
      <c r="I3175" t="str">
        <f t="shared" si="396"/>
        <v>RETURN - 1st don of the week -STD</v>
      </c>
      <c r="J3175" t="s">
        <v>1113</v>
      </c>
      <c r="K3175" s="5">
        <v>50</v>
      </c>
      <c r="L3175" t="str">
        <f>Table_DataFromNL[[#This Row],[PROFILECODE]]&amp;"-"&amp;Table_DataFromNL[[#This Row],[RULENAME]]</f>
        <v>CP572-P PRE VIP PL Standard</v>
      </c>
      <c r="M3175" t="str">
        <f t="shared" si="397"/>
        <v>CP572-P PRE VIP PL Standard</v>
      </c>
      <c r="N3175" t="str">
        <f t="shared" si="398"/>
        <v>CP572-P PRE VIP PL Standard</v>
      </c>
    </row>
    <row r="3176" spans="1:14" hidden="1" x14ac:dyDescent="0.45">
      <c r="A3176" t="str">
        <f t="shared" si="399"/>
        <v>CP573-1st Responder-Medical</v>
      </c>
      <c r="B3176" t="s">
        <v>640</v>
      </c>
      <c r="C3176" t="str">
        <f t="shared" si="392"/>
        <v>Grand Junction</v>
      </c>
      <c r="D3176" t="str">
        <f t="shared" si="393"/>
        <v>Y</v>
      </c>
      <c r="E3176" t="s">
        <v>1181</v>
      </c>
      <c r="F3176" t="str">
        <f t="shared" si="394"/>
        <v>1st Responder-Medical</v>
      </c>
      <c r="G3176">
        <f t="shared" si="395"/>
        <v>0</v>
      </c>
      <c r="H3176" t="s">
        <v>1053</v>
      </c>
      <c r="I3176">
        <f t="shared" si="396"/>
        <v>0</v>
      </c>
      <c r="J3176" t="s">
        <v>1054</v>
      </c>
      <c r="K3176" s="5">
        <v>5</v>
      </c>
      <c r="L3176" t="str">
        <f>Table_DataFromNL[[#This Row],[PROFILECODE]]&amp;"-"&amp;Table_DataFromNL[[#This Row],[RULENAME]]</f>
        <v>CP573-1st Responder-Medical</v>
      </c>
      <c r="M3176" t="e">
        <f t="shared" si="397"/>
        <v>#N/A</v>
      </c>
      <c r="N3176" t="e">
        <f t="shared" si="398"/>
        <v>#N/A</v>
      </c>
    </row>
    <row r="3177" spans="1:14" x14ac:dyDescent="0.45">
      <c r="A3177" t="str">
        <f t="shared" si="399"/>
        <v>CP573-2X Week Anti-D Pre-Existing</v>
      </c>
      <c r="B3177" t="s">
        <v>640</v>
      </c>
      <c r="C3177" t="str">
        <f t="shared" si="392"/>
        <v>Grand Junction</v>
      </c>
      <c r="D3177" t="str">
        <f t="shared" si="393"/>
        <v>Y</v>
      </c>
      <c r="E3177" t="s">
        <v>1181</v>
      </c>
      <c r="F3177" t="str">
        <f t="shared" si="394"/>
        <v>2X Week Anti-D Pre-Existing</v>
      </c>
      <c r="G3177" t="str">
        <f t="shared" si="395"/>
        <v>Specialty</v>
      </c>
      <c r="H3177" t="s">
        <v>942</v>
      </c>
      <c r="I3177" t="str">
        <f t="shared" si="396"/>
        <v>RETURN - 2nd don of the week -BONUS</v>
      </c>
      <c r="J3177" t="s">
        <v>1054</v>
      </c>
      <c r="K3177" s="5">
        <v>30</v>
      </c>
      <c r="L3177" t="str">
        <f>Table_DataFromNL[[#This Row],[PROFILECODE]]&amp;"-"&amp;Table_DataFromNL[[#This Row],[RULENAME]]</f>
        <v>CP573-2X Week Anti-D Pre-Existing</v>
      </c>
      <c r="M3177" t="str">
        <f t="shared" si="397"/>
        <v>CP573-2X Week Anti-D Pre-Existing</v>
      </c>
      <c r="N3177" t="str">
        <f t="shared" si="398"/>
        <v>CP573-2X Week Anti-D Pre-Existing</v>
      </c>
    </row>
    <row r="3178" spans="1:14" hidden="1" x14ac:dyDescent="0.45">
      <c r="A3178" t="str">
        <f t="shared" si="399"/>
        <v>CP573-2X Week P Anti-D</v>
      </c>
      <c r="B3178" t="s">
        <v>640</v>
      </c>
      <c r="C3178" t="str">
        <f t="shared" si="392"/>
        <v>Grand Junction</v>
      </c>
      <c r="D3178" t="str">
        <f t="shared" si="393"/>
        <v>Y</v>
      </c>
      <c r="E3178" t="s">
        <v>1181</v>
      </c>
      <c r="F3178" t="str">
        <f t="shared" si="394"/>
        <v>2X Week P Anti-D</v>
      </c>
      <c r="G3178" t="str">
        <f t="shared" si="395"/>
        <v>Specialty</v>
      </c>
      <c r="H3178" t="s">
        <v>943</v>
      </c>
      <c r="I3178" t="str">
        <f t="shared" si="396"/>
        <v>RETURN - 2nd don of the week -BONUS</v>
      </c>
      <c r="J3178" t="s">
        <v>1054</v>
      </c>
      <c r="K3178" s="5">
        <v>30</v>
      </c>
      <c r="L3178" t="str">
        <f>Table_DataFromNL[[#This Row],[PROFILECODE]]&amp;"-"&amp;Table_DataFromNL[[#This Row],[RULENAME]]</f>
        <v>CP573-2X Week P Anti-D</v>
      </c>
      <c r="M3178" t="str">
        <f t="shared" si="397"/>
        <v>CP573-2X Week P Anti-D</v>
      </c>
      <c r="N3178" t="str">
        <f t="shared" si="398"/>
        <v>CP573-2X Week P Anti-D</v>
      </c>
    </row>
    <row r="3179" spans="1:14" hidden="1" x14ac:dyDescent="0.45">
      <c r="A3179" t="str">
        <f t="shared" si="399"/>
        <v>CP573-RETURN - 2nd don of the week -BONUS</v>
      </c>
      <c r="B3179" t="s">
        <v>640</v>
      </c>
      <c r="C3179" t="str">
        <f t="shared" si="392"/>
        <v>Grand Junction</v>
      </c>
      <c r="D3179" t="str">
        <f t="shared" si="393"/>
        <v>Y</v>
      </c>
      <c r="E3179" t="s">
        <v>1181</v>
      </c>
      <c r="F3179" t="str">
        <f t="shared" si="394"/>
        <v>RETURN - 2nd don of the week -BONUS</v>
      </c>
      <c r="G3179" t="str">
        <f t="shared" si="395"/>
        <v>Marketing</v>
      </c>
      <c r="H3179" t="s">
        <v>1055</v>
      </c>
      <c r="I3179">
        <f t="shared" si="396"/>
        <v>26</v>
      </c>
      <c r="J3179" t="s">
        <v>1054</v>
      </c>
      <c r="K3179" s="5">
        <v>30</v>
      </c>
      <c r="L3179" t="str">
        <f>Table_DataFromNL[[#This Row],[PROFILECODE]]&amp;"-"&amp;Table_DataFromNL[[#This Row],[RULENAME]]</f>
        <v>CP573-2X Week P NSP NS</v>
      </c>
      <c r="M3179" t="str">
        <f t="shared" si="397"/>
        <v>CP573-RETURN - 2nd don of the week -BONUS</v>
      </c>
      <c r="N3179" t="e">
        <f t="shared" si="398"/>
        <v>#N/A</v>
      </c>
    </row>
    <row r="3180" spans="1:14" hidden="1" x14ac:dyDescent="0.45">
      <c r="A3180" t="str">
        <f t="shared" si="399"/>
        <v>CP573-RETURN - 2nd don of the week -BONUS</v>
      </c>
      <c r="B3180" t="s">
        <v>640</v>
      </c>
      <c r="C3180" t="str">
        <f t="shared" si="392"/>
        <v>Grand Junction</v>
      </c>
      <c r="D3180" t="str">
        <f t="shared" si="393"/>
        <v>Y</v>
      </c>
      <c r="E3180" t="s">
        <v>1181</v>
      </c>
      <c r="F3180" t="str">
        <f t="shared" si="394"/>
        <v>RETURN - 2nd don of the week -BONUS</v>
      </c>
      <c r="G3180" t="str">
        <f t="shared" si="395"/>
        <v>Marketing</v>
      </c>
      <c r="H3180" t="s">
        <v>1056</v>
      </c>
      <c r="I3180" t="str">
        <f t="shared" si="396"/>
        <v>RETURN - 2nd don of the week -BONUS</v>
      </c>
      <c r="J3180" t="s">
        <v>1054</v>
      </c>
      <c r="K3180" s="5">
        <v>30</v>
      </c>
      <c r="L3180" t="str">
        <f>Table_DataFromNL[[#This Row],[PROFILECODE]]&amp;"-"&amp;Table_DataFromNL[[#This Row],[RULENAME]]</f>
        <v>CP573-2X Week P NSP Non EU</v>
      </c>
      <c r="M3180" t="str">
        <f t="shared" si="397"/>
        <v>CP573-RETURN - 2nd don of the week -BONUS</v>
      </c>
      <c r="N3180" t="e">
        <f t="shared" si="398"/>
        <v>#N/A</v>
      </c>
    </row>
    <row r="3181" spans="1:14" hidden="1" x14ac:dyDescent="0.45">
      <c r="A3181" t="str">
        <f t="shared" si="399"/>
        <v>CP573-2X Week P Normal Source PL</v>
      </c>
      <c r="B3181" t="s">
        <v>640</v>
      </c>
      <c r="C3181" t="str">
        <f t="shared" si="392"/>
        <v>Grand Junction</v>
      </c>
      <c r="D3181" t="str">
        <f t="shared" si="393"/>
        <v>Y</v>
      </c>
      <c r="E3181" t="s">
        <v>1181</v>
      </c>
      <c r="F3181" t="str">
        <f t="shared" si="394"/>
        <v>2X Week P Normal Source PL</v>
      </c>
      <c r="G3181" t="str">
        <f t="shared" si="395"/>
        <v>Specialty</v>
      </c>
      <c r="H3181" t="s">
        <v>1026</v>
      </c>
      <c r="I3181" t="str">
        <f t="shared" si="396"/>
        <v>RETURN - 2nd don of the week -BONUS</v>
      </c>
      <c r="J3181" t="s">
        <v>1054</v>
      </c>
      <c r="K3181" s="5">
        <v>20</v>
      </c>
      <c r="L3181" t="str">
        <f>Table_DataFromNL[[#This Row],[PROFILECODE]]&amp;"-"&amp;Table_DataFromNL[[#This Row],[RULENAME]]</f>
        <v>CP573-2X Week P Normal Source PL</v>
      </c>
      <c r="M3181" t="e">
        <f t="shared" si="397"/>
        <v>#N/A</v>
      </c>
      <c r="N3181" t="e">
        <f t="shared" si="398"/>
        <v>#N/A</v>
      </c>
    </row>
    <row r="3182" spans="1:14" hidden="1" x14ac:dyDescent="0.45">
      <c r="A3182" t="str">
        <f t="shared" si="399"/>
        <v>CP573-2X Week P RSV Pre-Existing</v>
      </c>
      <c r="B3182" t="s">
        <v>640</v>
      </c>
      <c r="C3182" t="str">
        <f t="shared" si="392"/>
        <v>Grand Junction</v>
      </c>
      <c r="D3182" t="str">
        <f t="shared" si="393"/>
        <v>Y</v>
      </c>
      <c r="E3182" t="s">
        <v>1181</v>
      </c>
      <c r="F3182" t="str">
        <f t="shared" si="394"/>
        <v>2X Week P RSV Pre-Existing</v>
      </c>
      <c r="G3182" t="str">
        <f t="shared" si="395"/>
        <v>Specialty</v>
      </c>
      <c r="H3182" t="s">
        <v>945</v>
      </c>
      <c r="I3182" t="str">
        <f t="shared" si="396"/>
        <v>RETURN - 2nd don of the week -BONUS</v>
      </c>
      <c r="J3182" t="s">
        <v>1054</v>
      </c>
      <c r="K3182" s="5">
        <v>40</v>
      </c>
      <c r="L3182" t="str">
        <f>Table_DataFromNL[[#This Row],[PROFILECODE]]&amp;"-"&amp;Table_DataFromNL[[#This Row],[RULENAME]]</f>
        <v>CP573-2X Week P RSV Pre-Existing</v>
      </c>
      <c r="M3182" t="str">
        <f t="shared" si="397"/>
        <v>CP573-2X Week P RSV Pre-Existing</v>
      </c>
      <c r="N3182" t="str">
        <f t="shared" si="398"/>
        <v>CP573-2X Week P RSV Pre-Existing</v>
      </c>
    </row>
    <row r="3183" spans="1:14" hidden="1" x14ac:dyDescent="0.45">
      <c r="A3183" t="str">
        <f t="shared" si="399"/>
        <v>CP573-RETURN - 5th don of the month -BONUS</v>
      </c>
      <c r="B3183" t="s">
        <v>640</v>
      </c>
      <c r="C3183" t="str">
        <f t="shared" si="392"/>
        <v>Grand Junction</v>
      </c>
      <c r="D3183" t="str">
        <f t="shared" si="393"/>
        <v>Y</v>
      </c>
      <c r="E3183" t="s">
        <v>1181</v>
      </c>
      <c r="F3183" t="str">
        <f t="shared" si="394"/>
        <v>RETURN - 5th don of the month -BONUS</v>
      </c>
      <c r="G3183" t="str">
        <f t="shared" si="395"/>
        <v>Marketing</v>
      </c>
      <c r="H3183" t="s">
        <v>1057</v>
      </c>
      <c r="I3183">
        <f t="shared" si="396"/>
        <v>27</v>
      </c>
      <c r="J3183" t="s">
        <v>1054</v>
      </c>
      <c r="K3183" s="5">
        <v>20</v>
      </c>
      <c r="L3183" t="str">
        <f>Table_DataFromNL[[#This Row],[PROFILECODE]]&amp;"-"&amp;Table_DataFromNL[[#This Row],[RULENAME]]</f>
        <v>CP573-5X Month</v>
      </c>
      <c r="M3183" t="str">
        <f t="shared" si="397"/>
        <v>CP573-RETURN - 5th don of the month -BONUS</v>
      </c>
      <c r="N3183" t="e">
        <f t="shared" si="398"/>
        <v>#N/A</v>
      </c>
    </row>
    <row r="3184" spans="1:14" hidden="1" x14ac:dyDescent="0.45">
      <c r="A3184" t="str">
        <f t="shared" si="399"/>
        <v>CP573-CRM_LAPSEDONOR_25_twice</v>
      </c>
      <c r="B3184" t="s">
        <v>640</v>
      </c>
      <c r="C3184" t="str">
        <f t="shared" si="392"/>
        <v>Grand Junction</v>
      </c>
      <c r="D3184" t="str">
        <f t="shared" si="393"/>
        <v>Y</v>
      </c>
      <c r="E3184" t="s">
        <v>1181</v>
      </c>
      <c r="F3184" t="str">
        <f t="shared" si="394"/>
        <v>CRM_LAPSEDONOR_25_twice</v>
      </c>
      <c r="G3184">
        <f t="shared" si="395"/>
        <v>0</v>
      </c>
      <c r="H3184" t="s">
        <v>1059</v>
      </c>
      <c r="I3184">
        <f t="shared" si="396"/>
        <v>0</v>
      </c>
      <c r="J3184" t="s">
        <v>1054</v>
      </c>
      <c r="K3184" s="5">
        <v>25</v>
      </c>
      <c r="L3184" t="str">
        <f>Table_DataFromNL[[#This Row],[PROFILECODE]]&amp;"-"&amp;Table_DataFromNL[[#This Row],[RULENAME]]</f>
        <v>CP573-CRM_LAPSEDONOR_25_twice</v>
      </c>
      <c r="M3184" t="e">
        <f t="shared" si="397"/>
        <v>#N/A</v>
      </c>
      <c r="N3184" t="e">
        <f t="shared" si="398"/>
        <v>#N/A</v>
      </c>
    </row>
    <row r="3185" spans="1:14" hidden="1" x14ac:dyDescent="0.45">
      <c r="A3185" t="str">
        <f t="shared" si="399"/>
        <v>CP573-CRM_LAPSEDONOR_50_twice</v>
      </c>
      <c r="B3185" t="s">
        <v>640</v>
      </c>
      <c r="C3185" t="str">
        <f t="shared" si="392"/>
        <v>Grand Junction</v>
      </c>
      <c r="D3185" t="str">
        <f t="shared" si="393"/>
        <v>Y</v>
      </c>
      <c r="E3185" t="s">
        <v>1181</v>
      </c>
      <c r="F3185" t="str">
        <f t="shared" si="394"/>
        <v>CRM_LAPSEDONOR_50_twice</v>
      </c>
      <c r="G3185">
        <f t="shared" si="395"/>
        <v>0</v>
      </c>
      <c r="H3185" t="s">
        <v>1060</v>
      </c>
      <c r="I3185">
        <f t="shared" si="396"/>
        <v>0</v>
      </c>
      <c r="J3185" t="s">
        <v>1054</v>
      </c>
      <c r="K3185" s="5">
        <v>50</v>
      </c>
      <c r="L3185" t="str">
        <f>Table_DataFromNL[[#This Row],[PROFILECODE]]&amp;"-"&amp;Table_DataFromNL[[#This Row],[RULENAME]]</f>
        <v>CP573-CRM_LAPSEDONOR_50_twice</v>
      </c>
      <c r="M3185" t="e">
        <f t="shared" si="397"/>
        <v>#N/A</v>
      </c>
      <c r="N3185" t="e">
        <f t="shared" si="398"/>
        <v>#N/A</v>
      </c>
    </row>
    <row r="3186" spans="1:14" hidden="1" x14ac:dyDescent="0.45">
      <c r="A3186" t="str">
        <f t="shared" si="399"/>
        <v>CP573-CRM_LAPSEDONOR_75_twice</v>
      </c>
      <c r="B3186" t="s">
        <v>640</v>
      </c>
      <c r="C3186" t="str">
        <f t="shared" si="392"/>
        <v>Grand Junction</v>
      </c>
      <c r="D3186" t="str">
        <f t="shared" si="393"/>
        <v>Y</v>
      </c>
      <c r="E3186" t="s">
        <v>1181</v>
      </c>
      <c r="F3186" t="str">
        <f t="shared" si="394"/>
        <v>CRM_LAPSEDONOR_75_twice</v>
      </c>
      <c r="G3186">
        <f t="shared" si="395"/>
        <v>0</v>
      </c>
      <c r="H3186" t="s">
        <v>1061</v>
      </c>
      <c r="I3186">
        <f t="shared" si="396"/>
        <v>0</v>
      </c>
      <c r="J3186" t="s">
        <v>1054</v>
      </c>
      <c r="K3186" s="5">
        <v>70</v>
      </c>
      <c r="L3186" t="str">
        <f>Table_DataFromNL[[#This Row],[PROFILECODE]]&amp;"-"&amp;Table_DataFromNL[[#This Row],[RULENAME]]</f>
        <v>CP573-CRM_LAPSEDONOR_75_twice</v>
      </c>
      <c r="M3186" t="e">
        <f t="shared" si="397"/>
        <v>#N/A</v>
      </c>
      <c r="N3186" t="e">
        <f t="shared" si="398"/>
        <v>#N/A</v>
      </c>
    </row>
    <row r="3187" spans="1:14" hidden="1" x14ac:dyDescent="0.45">
      <c r="A3187" t="str">
        <f t="shared" si="399"/>
        <v>CP573-College ID Standard Bonus</v>
      </c>
      <c r="B3187" t="s">
        <v>640</v>
      </c>
      <c r="C3187" t="str">
        <f t="shared" si="392"/>
        <v>Grand Junction</v>
      </c>
      <c r="D3187" t="str">
        <f t="shared" si="393"/>
        <v>Y</v>
      </c>
      <c r="E3187" t="s">
        <v>1181</v>
      </c>
      <c r="F3187" t="str">
        <f t="shared" si="394"/>
        <v>College ID Standard Bonus</v>
      </c>
      <c r="G3187">
        <f t="shared" si="395"/>
        <v>0</v>
      </c>
      <c r="H3187" t="s">
        <v>1062</v>
      </c>
      <c r="I3187">
        <f t="shared" si="396"/>
        <v>0</v>
      </c>
      <c r="J3187" t="s">
        <v>1054</v>
      </c>
      <c r="K3187" s="5">
        <v>5</v>
      </c>
      <c r="L3187" t="str">
        <f>Table_DataFromNL[[#This Row],[PROFILECODE]]&amp;"-"&amp;Table_DataFromNL[[#This Row],[RULENAME]]</f>
        <v>CP573-College ID Standard Bonus</v>
      </c>
      <c r="M3187" t="e">
        <f t="shared" si="397"/>
        <v>#N/A</v>
      </c>
      <c r="N3187" t="e">
        <f t="shared" si="398"/>
        <v>#N/A</v>
      </c>
    </row>
    <row r="3188" spans="1:14" hidden="1" x14ac:dyDescent="0.45">
      <c r="A3188" t="str">
        <f t="shared" si="399"/>
        <v>CP573-Employee Donor</v>
      </c>
      <c r="B3188" t="s">
        <v>640</v>
      </c>
      <c r="C3188" t="str">
        <f t="shared" si="392"/>
        <v>Grand Junction</v>
      </c>
      <c r="D3188" t="str">
        <f t="shared" si="393"/>
        <v>Y</v>
      </c>
      <c r="E3188" t="s">
        <v>1181</v>
      </c>
      <c r="F3188" t="str">
        <f t="shared" si="394"/>
        <v>Employee Donor</v>
      </c>
      <c r="G3188">
        <f t="shared" si="395"/>
        <v>0</v>
      </c>
      <c r="H3188" t="s">
        <v>1063</v>
      </c>
      <c r="I3188">
        <f t="shared" si="396"/>
        <v>0</v>
      </c>
      <c r="J3188" t="s">
        <v>1054</v>
      </c>
      <c r="K3188" s="5">
        <v>90</v>
      </c>
      <c r="L3188" t="str">
        <f>Table_DataFromNL[[#This Row],[PROFILECODE]]&amp;"-"&amp;Table_DataFromNL[[#This Row],[RULENAME]]</f>
        <v>CP573-Employee Donor</v>
      </c>
      <c r="M3188" t="e">
        <f t="shared" si="397"/>
        <v>#N/A</v>
      </c>
      <c r="N3188" t="e">
        <f t="shared" si="398"/>
        <v>#N/A</v>
      </c>
    </row>
    <row r="3189" spans="1:14" hidden="1" x14ac:dyDescent="0.45">
      <c r="A3189" t="str">
        <f t="shared" si="399"/>
        <v>CP573-Military ID</v>
      </c>
      <c r="B3189" t="s">
        <v>640</v>
      </c>
      <c r="C3189" t="str">
        <f t="shared" si="392"/>
        <v>Grand Junction</v>
      </c>
      <c r="D3189" t="str">
        <f t="shared" si="393"/>
        <v>Y</v>
      </c>
      <c r="E3189" t="s">
        <v>1181</v>
      </c>
      <c r="F3189" t="str">
        <f t="shared" si="394"/>
        <v>Military ID</v>
      </c>
      <c r="G3189">
        <f t="shared" si="395"/>
        <v>0</v>
      </c>
      <c r="H3189" t="s">
        <v>1064</v>
      </c>
      <c r="I3189">
        <f t="shared" si="396"/>
        <v>0</v>
      </c>
      <c r="J3189" t="s">
        <v>1054</v>
      </c>
      <c r="K3189" s="5">
        <v>5</v>
      </c>
      <c r="L3189" t="str">
        <f>Table_DataFromNL[[#This Row],[PROFILECODE]]&amp;"-"&amp;Table_DataFromNL[[#This Row],[RULENAME]]</f>
        <v>CP573-Military ID</v>
      </c>
      <c r="M3189" t="e">
        <f t="shared" si="397"/>
        <v>#N/A</v>
      </c>
      <c r="N3189" t="e">
        <f t="shared" si="398"/>
        <v>#N/A</v>
      </c>
    </row>
    <row r="3190" spans="1:14" hidden="1" x14ac:dyDescent="0.45">
      <c r="A3190" t="str">
        <f t="shared" si="399"/>
        <v>CP573-NEW DONOR -1st</v>
      </c>
      <c r="B3190" t="s">
        <v>640</v>
      </c>
      <c r="C3190" t="str">
        <f t="shared" si="392"/>
        <v>Grand Junction</v>
      </c>
      <c r="D3190" t="str">
        <f t="shared" si="393"/>
        <v>Y</v>
      </c>
      <c r="E3190" t="s">
        <v>1181</v>
      </c>
      <c r="F3190" t="str">
        <f t="shared" si="394"/>
        <v>NEW DONOR -1st</v>
      </c>
      <c r="G3190" t="str">
        <f t="shared" si="395"/>
        <v>Marketing</v>
      </c>
      <c r="H3190" t="s">
        <v>1065</v>
      </c>
      <c r="I3190">
        <f t="shared" si="396"/>
        <v>1</v>
      </c>
      <c r="J3190" t="s">
        <v>1054</v>
      </c>
      <c r="K3190" s="5">
        <v>100</v>
      </c>
      <c r="L3190" t="str">
        <f>Table_DataFromNL[[#This Row],[PROFILECODE]]&amp;"-"&amp;Table_DataFromNL[[#This Row],[RULENAME]]</f>
        <v>CP573-New Donor 1st Visit-Bonus</v>
      </c>
      <c r="M3190" t="str">
        <f t="shared" si="397"/>
        <v>CP573-NEW DONOR -1st</v>
      </c>
      <c r="N3190" t="e">
        <f t="shared" si="398"/>
        <v>#N/A</v>
      </c>
    </row>
    <row r="3191" spans="1:14" hidden="1" x14ac:dyDescent="0.45">
      <c r="A3191" t="str">
        <f t="shared" si="399"/>
        <v>CP573-NEW DONOR -2nd</v>
      </c>
      <c r="B3191" t="s">
        <v>640</v>
      </c>
      <c r="C3191" t="str">
        <f t="shared" si="392"/>
        <v>Grand Junction</v>
      </c>
      <c r="D3191" t="str">
        <f t="shared" si="393"/>
        <v>Y</v>
      </c>
      <c r="E3191" t="s">
        <v>1181</v>
      </c>
      <c r="F3191" t="str">
        <f t="shared" si="394"/>
        <v>NEW DONOR -2nd</v>
      </c>
      <c r="G3191" t="str">
        <f t="shared" si="395"/>
        <v>Marketing</v>
      </c>
      <c r="H3191" t="s">
        <v>1066</v>
      </c>
      <c r="I3191">
        <f t="shared" si="396"/>
        <v>2</v>
      </c>
      <c r="J3191" t="s">
        <v>1054</v>
      </c>
      <c r="K3191" s="5">
        <v>100</v>
      </c>
      <c r="L3191" t="str">
        <f>Table_DataFromNL[[#This Row],[PROFILECODE]]&amp;"-"&amp;Table_DataFromNL[[#This Row],[RULENAME]]</f>
        <v>CP573-New Donor 2nd Visit-Bonus</v>
      </c>
      <c r="M3191" t="str">
        <f t="shared" si="397"/>
        <v>CP573-NEW DONOR -2nd</v>
      </c>
      <c r="N3191" t="e">
        <f t="shared" si="398"/>
        <v>#N/A</v>
      </c>
    </row>
    <row r="3192" spans="1:14" hidden="1" x14ac:dyDescent="0.45">
      <c r="A3192" t="str">
        <f t="shared" si="399"/>
        <v>CP573-NEW DONOR -3rd</v>
      </c>
      <c r="B3192" t="s">
        <v>640</v>
      </c>
      <c r="C3192" t="str">
        <f t="shared" si="392"/>
        <v>Grand Junction</v>
      </c>
      <c r="D3192" t="str">
        <f t="shared" si="393"/>
        <v>Y</v>
      </c>
      <c r="E3192" t="s">
        <v>1181</v>
      </c>
      <c r="F3192" t="str">
        <f t="shared" si="394"/>
        <v>NEW DONOR -3rd</v>
      </c>
      <c r="G3192" t="str">
        <f t="shared" si="395"/>
        <v>Marketing</v>
      </c>
      <c r="H3192" t="s">
        <v>1067</v>
      </c>
      <c r="I3192">
        <f t="shared" si="396"/>
        <v>3</v>
      </c>
      <c r="J3192" t="s">
        <v>1054</v>
      </c>
      <c r="K3192" s="5">
        <v>100</v>
      </c>
      <c r="L3192" t="str">
        <f>Table_DataFromNL[[#This Row],[PROFILECODE]]&amp;"-"&amp;Table_DataFromNL[[#This Row],[RULENAME]]</f>
        <v>CP573-New Donor 3rd Visit-Bonus</v>
      </c>
      <c r="M3192" t="str">
        <f t="shared" si="397"/>
        <v>CP573-NEW DONOR -3rd</v>
      </c>
      <c r="N3192" t="e">
        <f t="shared" si="398"/>
        <v>#N/A</v>
      </c>
    </row>
    <row r="3193" spans="1:14" hidden="1" x14ac:dyDescent="0.45">
      <c r="A3193" t="str">
        <f t="shared" si="399"/>
        <v>CP573-NEW DONOR -4th</v>
      </c>
      <c r="B3193" t="s">
        <v>640</v>
      </c>
      <c r="C3193" t="str">
        <f t="shared" si="392"/>
        <v>Grand Junction</v>
      </c>
      <c r="D3193" t="str">
        <f t="shared" si="393"/>
        <v>Y</v>
      </c>
      <c r="E3193" t="s">
        <v>1181</v>
      </c>
      <c r="F3193" t="str">
        <f t="shared" si="394"/>
        <v>NEW DONOR -4th</v>
      </c>
      <c r="G3193" t="str">
        <f t="shared" si="395"/>
        <v>Marketing</v>
      </c>
      <c r="H3193" t="s">
        <v>1068</v>
      </c>
      <c r="I3193">
        <f t="shared" si="396"/>
        <v>4</v>
      </c>
      <c r="J3193" t="s">
        <v>1054</v>
      </c>
      <c r="K3193" s="5">
        <v>100</v>
      </c>
      <c r="L3193" t="str">
        <f>Table_DataFromNL[[#This Row],[PROFILECODE]]&amp;"-"&amp;Table_DataFromNL[[#This Row],[RULENAME]]</f>
        <v>CP573-New Donor 4th Visit-Bonus</v>
      </c>
      <c r="M3193" t="str">
        <f t="shared" si="397"/>
        <v>CP573-NEW DONOR -4th</v>
      </c>
      <c r="N3193" t="e">
        <f t="shared" si="398"/>
        <v>#N/A</v>
      </c>
    </row>
    <row r="3194" spans="1:14" hidden="1" x14ac:dyDescent="0.45">
      <c r="A3194" t="str">
        <f t="shared" si="399"/>
        <v>CP573-NEW DONOR -5th</v>
      </c>
      <c r="B3194" t="s">
        <v>640</v>
      </c>
      <c r="C3194" t="str">
        <f t="shared" si="392"/>
        <v>Grand Junction</v>
      </c>
      <c r="D3194" t="str">
        <f t="shared" si="393"/>
        <v>Y</v>
      </c>
      <c r="E3194" t="s">
        <v>1181</v>
      </c>
      <c r="F3194" t="str">
        <f t="shared" si="394"/>
        <v>NEW DONOR -5th</v>
      </c>
      <c r="G3194" t="str">
        <f t="shared" si="395"/>
        <v>Marketing</v>
      </c>
      <c r="H3194" t="s">
        <v>1069</v>
      </c>
      <c r="I3194">
        <f t="shared" si="396"/>
        <v>5</v>
      </c>
      <c r="J3194" t="s">
        <v>1054</v>
      </c>
      <c r="K3194" s="5">
        <v>100</v>
      </c>
      <c r="L3194" t="str">
        <f>Table_DataFromNL[[#This Row],[PROFILECODE]]&amp;"-"&amp;Table_DataFromNL[[#This Row],[RULENAME]]</f>
        <v>CP573-New Donor 5th Visit-Bonus</v>
      </c>
      <c r="M3194" t="str">
        <f t="shared" si="397"/>
        <v>CP573-NEW DONOR -5th</v>
      </c>
      <c r="N3194" t="e">
        <f t="shared" si="398"/>
        <v>#N/A</v>
      </c>
    </row>
    <row r="3195" spans="1:14" hidden="1" x14ac:dyDescent="0.45">
      <c r="A3195" t="str">
        <f t="shared" si="399"/>
        <v>CP573-NEW DONOR -6th</v>
      </c>
      <c r="B3195" t="s">
        <v>640</v>
      </c>
      <c r="C3195" t="str">
        <f t="shared" si="392"/>
        <v>Grand Junction</v>
      </c>
      <c r="D3195" t="str">
        <f t="shared" si="393"/>
        <v>Y</v>
      </c>
      <c r="E3195" t="s">
        <v>1181</v>
      </c>
      <c r="F3195" t="str">
        <f t="shared" si="394"/>
        <v>NEW DONOR -6th</v>
      </c>
      <c r="G3195" t="str">
        <f t="shared" si="395"/>
        <v>Marketing</v>
      </c>
      <c r="H3195" t="s">
        <v>1070</v>
      </c>
      <c r="I3195">
        <f t="shared" si="396"/>
        <v>6</v>
      </c>
      <c r="J3195" t="s">
        <v>1054</v>
      </c>
      <c r="K3195" s="5">
        <v>100</v>
      </c>
      <c r="L3195" t="str">
        <f>Table_DataFromNL[[#This Row],[PROFILECODE]]&amp;"-"&amp;Table_DataFromNL[[#This Row],[RULENAME]]</f>
        <v>CP573-New Donor 6th Visit-Bonus</v>
      </c>
      <c r="M3195" t="str">
        <f t="shared" si="397"/>
        <v>CP573-NEW DONOR -6th</v>
      </c>
      <c r="N3195" t="e">
        <f t="shared" si="398"/>
        <v>#N/A</v>
      </c>
    </row>
    <row r="3196" spans="1:14" hidden="1" x14ac:dyDescent="0.45">
      <c r="A3196" t="str">
        <f t="shared" si="399"/>
        <v>CP573-NEW DONOR -7th</v>
      </c>
      <c r="B3196" t="s">
        <v>640</v>
      </c>
      <c r="C3196" t="str">
        <f t="shared" si="392"/>
        <v>Grand Junction</v>
      </c>
      <c r="D3196" t="str">
        <f t="shared" si="393"/>
        <v>Y</v>
      </c>
      <c r="E3196" t="s">
        <v>1181</v>
      </c>
      <c r="F3196" t="str">
        <f t="shared" si="394"/>
        <v>NEW DONOR -7th</v>
      </c>
      <c r="G3196" t="str">
        <f t="shared" si="395"/>
        <v>Marketing</v>
      </c>
      <c r="H3196" t="s">
        <v>1071</v>
      </c>
      <c r="I3196">
        <f t="shared" si="396"/>
        <v>7</v>
      </c>
      <c r="J3196" t="s">
        <v>1054</v>
      </c>
      <c r="K3196" s="5">
        <v>45</v>
      </c>
      <c r="L3196" t="str">
        <f>Table_DataFromNL[[#This Row],[PROFILECODE]]&amp;"-"&amp;Table_DataFromNL[[#This Row],[RULENAME]]</f>
        <v>CP573-New Donor 7th Visit-Bonus</v>
      </c>
      <c r="M3196" t="str">
        <f t="shared" si="397"/>
        <v>CP573-NEW DONOR -7th</v>
      </c>
      <c r="N3196" t="e">
        <f t="shared" si="398"/>
        <v>#N/A</v>
      </c>
    </row>
    <row r="3197" spans="1:14" hidden="1" x14ac:dyDescent="0.45">
      <c r="A3197" t="str">
        <f t="shared" si="399"/>
        <v>CP573-NEW DONOR -8th</v>
      </c>
      <c r="B3197" t="s">
        <v>640</v>
      </c>
      <c r="C3197" t="str">
        <f t="shared" si="392"/>
        <v>Grand Junction</v>
      </c>
      <c r="D3197" t="str">
        <f t="shared" si="393"/>
        <v>Y</v>
      </c>
      <c r="E3197" t="s">
        <v>1181</v>
      </c>
      <c r="F3197" t="str">
        <f t="shared" si="394"/>
        <v>NEW DONOR -8th</v>
      </c>
      <c r="G3197" t="str">
        <f t="shared" si="395"/>
        <v>Marketing</v>
      </c>
      <c r="H3197" t="s">
        <v>1072</v>
      </c>
      <c r="I3197">
        <f t="shared" si="396"/>
        <v>8</v>
      </c>
      <c r="J3197" t="s">
        <v>1054</v>
      </c>
      <c r="K3197" s="5">
        <v>45</v>
      </c>
      <c r="L3197" t="str">
        <f>Table_DataFromNL[[#This Row],[PROFILECODE]]&amp;"-"&amp;Table_DataFromNL[[#This Row],[RULENAME]]</f>
        <v>CP573-New Donor 8th Visit-Bonus</v>
      </c>
      <c r="M3197" t="str">
        <f t="shared" si="397"/>
        <v>CP573-NEW DONOR -8th</v>
      </c>
      <c r="N3197" t="e">
        <f t="shared" si="398"/>
        <v>#N/A</v>
      </c>
    </row>
    <row r="3198" spans="1:14" hidden="1" x14ac:dyDescent="0.45">
      <c r="A3198" t="str">
        <f t="shared" si="399"/>
        <v>CP573-1A_LAND_PAGE_55USD</v>
      </c>
      <c r="B3198" t="s">
        <v>640</v>
      </c>
      <c r="C3198" t="str">
        <f t="shared" si="392"/>
        <v>Grand Junction</v>
      </c>
      <c r="D3198" t="str">
        <f t="shared" si="393"/>
        <v>Y</v>
      </c>
      <c r="E3198" t="s">
        <v>1181</v>
      </c>
      <c r="F3198" t="str">
        <f t="shared" si="394"/>
        <v>1A_LAND_PAGE_55USD</v>
      </c>
      <c r="G3198">
        <f t="shared" si="395"/>
        <v>0</v>
      </c>
      <c r="H3198" t="s">
        <v>1131</v>
      </c>
      <c r="I3198">
        <f t="shared" si="396"/>
        <v>0</v>
      </c>
      <c r="J3198" t="s">
        <v>1074</v>
      </c>
      <c r="K3198" s="5">
        <v>55</v>
      </c>
      <c r="L3198" t="str">
        <f>Table_DataFromNL[[#This Row],[PROFILECODE]]&amp;"-"&amp;Table_DataFromNL[[#This Row],[RULENAME]]</f>
        <v>CP573-1A_LAND_PAGE_55USD</v>
      </c>
      <c r="M3198" t="e">
        <f t="shared" si="397"/>
        <v>#N/A</v>
      </c>
      <c r="N3198" t="e">
        <f t="shared" si="398"/>
        <v>#N/A</v>
      </c>
    </row>
    <row r="3199" spans="1:14" hidden="1" x14ac:dyDescent="0.45">
      <c r="A3199" t="str">
        <f t="shared" si="399"/>
        <v>CP573-1B_KEDLeague_Promo_5USD</v>
      </c>
      <c r="B3199" t="s">
        <v>640</v>
      </c>
      <c r="C3199" t="str">
        <f t="shared" si="392"/>
        <v>Grand Junction</v>
      </c>
      <c r="D3199" t="str">
        <f t="shared" si="393"/>
        <v>Y</v>
      </c>
      <c r="E3199" t="s">
        <v>1181</v>
      </c>
      <c r="F3199" t="str">
        <f t="shared" si="394"/>
        <v>1B_KEDLeague_Promo_5USD</v>
      </c>
      <c r="G3199">
        <f t="shared" si="395"/>
        <v>0</v>
      </c>
      <c r="H3199" t="s">
        <v>1073</v>
      </c>
      <c r="I3199">
        <f t="shared" si="396"/>
        <v>0</v>
      </c>
      <c r="J3199" t="s">
        <v>1074</v>
      </c>
      <c r="K3199" s="5">
        <v>5</v>
      </c>
      <c r="L3199" t="str">
        <f>Table_DataFromNL[[#This Row],[PROFILECODE]]&amp;"-"&amp;Table_DataFromNL[[#This Row],[RULENAME]]</f>
        <v>CP573-1B_KEDLeague_Promo_5USD</v>
      </c>
      <c r="M3199" t="e">
        <f t="shared" si="397"/>
        <v>#N/A</v>
      </c>
      <c r="N3199" t="e">
        <f t="shared" si="398"/>
        <v>#N/A</v>
      </c>
    </row>
    <row r="3200" spans="1:14" hidden="1" x14ac:dyDescent="0.45">
      <c r="A3200" t="str">
        <f t="shared" si="399"/>
        <v>CP573-CALL_10</v>
      </c>
      <c r="B3200" t="s">
        <v>640</v>
      </c>
      <c r="C3200" t="str">
        <f t="shared" si="392"/>
        <v>Grand Junction</v>
      </c>
      <c r="D3200" t="str">
        <f t="shared" si="393"/>
        <v>Y</v>
      </c>
      <c r="E3200" t="s">
        <v>1181</v>
      </c>
      <c r="F3200" t="str">
        <f t="shared" si="394"/>
        <v>CALL_10</v>
      </c>
      <c r="G3200">
        <f t="shared" si="395"/>
        <v>0</v>
      </c>
      <c r="H3200" t="s">
        <v>1075</v>
      </c>
      <c r="I3200">
        <f t="shared" si="396"/>
        <v>0</v>
      </c>
      <c r="J3200" t="s">
        <v>1074</v>
      </c>
      <c r="K3200" s="5">
        <v>10</v>
      </c>
      <c r="L3200" t="str">
        <f>Table_DataFromNL[[#This Row],[PROFILECODE]]&amp;"-"&amp;Table_DataFromNL[[#This Row],[RULENAME]]</f>
        <v>CP573-CALL_10</v>
      </c>
      <c r="M3200" t="e">
        <f t="shared" si="397"/>
        <v>#N/A</v>
      </c>
      <c r="N3200" t="e">
        <f t="shared" si="398"/>
        <v>#N/A</v>
      </c>
    </row>
    <row r="3201" spans="1:14" hidden="1" x14ac:dyDescent="0.45">
      <c r="A3201" t="str">
        <f t="shared" si="399"/>
        <v>CP573-CALL_15</v>
      </c>
      <c r="B3201" t="s">
        <v>640</v>
      </c>
      <c r="C3201" t="str">
        <f t="shared" si="392"/>
        <v>Grand Junction</v>
      </c>
      <c r="D3201" t="str">
        <f t="shared" si="393"/>
        <v>Y</v>
      </c>
      <c r="E3201" t="s">
        <v>1181</v>
      </c>
      <c r="F3201" t="str">
        <f t="shared" si="394"/>
        <v>CALL_15</v>
      </c>
      <c r="G3201">
        <f t="shared" si="395"/>
        <v>0</v>
      </c>
      <c r="H3201" t="s">
        <v>1076</v>
      </c>
      <c r="I3201">
        <f t="shared" si="396"/>
        <v>0</v>
      </c>
      <c r="J3201" t="s">
        <v>1074</v>
      </c>
      <c r="K3201" s="5">
        <v>15</v>
      </c>
      <c r="L3201" t="str">
        <f>Table_DataFromNL[[#This Row],[PROFILECODE]]&amp;"-"&amp;Table_DataFromNL[[#This Row],[RULENAME]]</f>
        <v>CP573-CALL_15</v>
      </c>
      <c r="M3201" t="e">
        <f t="shared" si="397"/>
        <v>#N/A</v>
      </c>
      <c r="N3201" t="e">
        <f t="shared" si="398"/>
        <v>#N/A</v>
      </c>
    </row>
    <row r="3202" spans="1:14" hidden="1" x14ac:dyDescent="0.45">
      <c r="A3202" t="str">
        <f t="shared" si="399"/>
        <v>CP573-CALL_25</v>
      </c>
      <c r="B3202" t="s">
        <v>640</v>
      </c>
      <c r="C3202" t="str">
        <f t="shared" ref="C3202:C3265" si="400">VLOOKUP(B3202,CenterLU,2,FALSE)</f>
        <v>Grand Junction</v>
      </c>
      <c r="D3202" t="str">
        <f t="shared" ref="D3202:D3265" si="401">VLOOKUP(B3202,CenterLU,3,FALSE)</f>
        <v>Y</v>
      </c>
      <c r="E3202" t="s">
        <v>1181</v>
      </c>
      <c r="F3202" t="str">
        <f t="shared" ref="F3202:F3265" si="402">IF(VLOOKUP(H3202,RULENAMELU,3,FALSE)=0,H3202,VLOOKUP(H3202,RULENAMELU,3,FALSE))</f>
        <v>CALL_25</v>
      </c>
      <c r="G3202">
        <f t="shared" ref="G3202:G3265" si="403">VLOOKUP(H3202,RULENAMELU,4,FALSE)</f>
        <v>0</v>
      </c>
      <c r="H3202" t="s">
        <v>1077</v>
      </c>
      <c r="I3202">
        <f t="shared" ref="I3202:I3265" si="404">VLOOKUP(H3202,RULENAMELU,5,FALSE)</f>
        <v>0</v>
      </c>
      <c r="J3202" t="s">
        <v>1074</v>
      </c>
      <c r="K3202" s="5">
        <v>25</v>
      </c>
      <c r="L3202" t="str">
        <f>Table_DataFromNL[[#This Row],[PROFILECODE]]&amp;"-"&amp;Table_DataFromNL[[#This Row],[RULENAME]]</f>
        <v>CP573-CALL_25</v>
      </c>
      <c r="M3202" t="e">
        <f t="shared" ref="M3202:M3265" si="405">IFERROR(VLOOKUP(A3202,PaychangesLU,1,FALSE),VLOOKUP(A3202,SpecialtyCheckLU,1,FALSE))</f>
        <v>#N/A</v>
      </c>
      <c r="N3202" t="e">
        <f t="shared" ref="N3202:N3265" si="406">VLOOKUP(A3202,SpecialtyCheckLU,1,FALSE)</f>
        <v>#N/A</v>
      </c>
    </row>
    <row r="3203" spans="1:14" hidden="1" x14ac:dyDescent="0.45">
      <c r="A3203" t="str">
        <f t="shared" ref="A3203:A3266" si="407">B3203&amp;"-"&amp;F3203</f>
        <v>CP573-CALL_5</v>
      </c>
      <c r="B3203" t="s">
        <v>640</v>
      </c>
      <c r="C3203" t="str">
        <f t="shared" si="400"/>
        <v>Grand Junction</v>
      </c>
      <c r="D3203" t="str">
        <f t="shared" si="401"/>
        <v>Y</v>
      </c>
      <c r="E3203" t="s">
        <v>1181</v>
      </c>
      <c r="F3203" t="str">
        <f t="shared" si="402"/>
        <v>CALL_5</v>
      </c>
      <c r="G3203">
        <f t="shared" si="403"/>
        <v>0</v>
      </c>
      <c r="H3203" t="s">
        <v>1078</v>
      </c>
      <c r="I3203">
        <f t="shared" si="404"/>
        <v>0</v>
      </c>
      <c r="J3203" t="s">
        <v>1074</v>
      </c>
      <c r="K3203" s="5">
        <v>5</v>
      </c>
      <c r="L3203" t="str">
        <f>Table_DataFromNL[[#This Row],[PROFILECODE]]&amp;"-"&amp;Table_DataFromNL[[#This Row],[RULENAME]]</f>
        <v>CP573-CALL_5</v>
      </c>
      <c r="M3203" t="e">
        <f t="shared" si="405"/>
        <v>#N/A</v>
      </c>
      <c r="N3203" t="e">
        <f t="shared" si="406"/>
        <v>#N/A</v>
      </c>
    </row>
    <row r="3204" spans="1:14" hidden="1" x14ac:dyDescent="0.45">
      <c r="A3204" t="str">
        <f t="shared" si="407"/>
        <v>CP573-Community</v>
      </c>
      <c r="B3204" t="s">
        <v>640</v>
      </c>
      <c r="C3204" t="str">
        <f t="shared" si="400"/>
        <v>Grand Junction</v>
      </c>
      <c r="D3204" t="str">
        <f t="shared" si="401"/>
        <v>Y</v>
      </c>
      <c r="E3204" t="s">
        <v>1181</v>
      </c>
      <c r="F3204" t="str">
        <f t="shared" si="402"/>
        <v>Community</v>
      </c>
      <c r="G3204">
        <f t="shared" si="403"/>
        <v>0</v>
      </c>
      <c r="H3204" t="s">
        <v>1080</v>
      </c>
      <c r="I3204">
        <f t="shared" si="404"/>
        <v>0</v>
      </c>
      <c r="J3204" t="s">
        <v>1074</v>
      </c>
      <c r="K3204" s="5">
        <v>5</v>
      </c>
      <c r="L3204" t="str">
        <f>Table_DataFromNL[[#This Row],[PROFILECODE]]&amp;"-"&amp;Table_DataFromNL[[#This Row],[RULENAME]]</f>
        <v>CP573-Community</v>
      </c>
      <c r="M3204" t="e">
        <f t="shared" si="405"/>
        <v>#N/A</v>
      </c>
      <c r="N3204" t="e">
        <f t="shared" si="406"/>
        <v>#N/A</v>
      </c>
    </row>
    <row r="3205" spans="1:14" hidden="1" x14ac:dyDescent="0.45">
      <c r="A3205" t="str">
        <f t="shared" si="407"/>
        <v>CP573-DENOVO  - Antibody Screen</v>
      </c>
      <c r="B3205" t="s">
        <v>640</v>
      </c>
      <c r="C3205" t="str">
        <f t="shared" si="400"/>
        <v>Grand Junction</v>
      </c>
      <c r="D3205" t="str">
        <f t="shared" si="401"/>
        <v>Y</v>
      </c>
      <c r="E3205" t="s">
        <v>1181</v>
      </c>
      <c r="F3205" t="str">
        <f t="shared" si="402"/>
        <v>DENOVO  - Antibody Screen</v>
      </c>
      <c r="G3205">
        <f t="shared" si="403"/>
        <v>0</v>
      </c>
      <c r="H3205" t="s">
        <v>1081</v>
      </c>
      <c r="I3205">
        <f t="shared" si="404"/>
        <v>0</v>
      </c>
      <c r="J3205" t="s">
        <v>1074</v>
      </c>
      <c r="K3205" s="5">
        <v>300</v>
      </c>
      <c r="L3205" t="str">
        <f>Table_DataFromNL[[#This Row],[PROFILECODE]]&amp;"-"&amp;Table_DataFromNL[[#This Row],[RULENAME]]</f>
        <v>CP573-DENOVO  - Antibody Screen</v>
      </c>
      <c r="M3205" t="e">
        <f t="shared" si="405"/>
        <v>#N/A</v>
      </c>
      <c r="N3205" t="e">
        <f t="shared" si="406"/>
        <v>#N/A</v>
      </c>
    </row>
    <row r="3206" spans="1:14" hidden="1" x14ac:dyDescent="0.45">
      <c r="A3206" t="str">
        <f t="shared" si="407"/>
        <v>CP573-Denovo - Immunization</v>
      </c>
      <c r="B3206" t="s">
        <v>640</v>
      </c>
      <c r="C3206" t="str">
        <f t="shared" si="400"/>
        <v>Grand Junction</v>
      </c>
      <c r="D3206" t="str">
        <f t="shared" si="401"/>
        <v>Y</v>
      </c>
      <c r="E3206" t="s">
        <v>1181</v>
      </c>
      <c r="F3206" t="str">
        <f t="shared" si="402"/>
        <v>Denovo - Immunization</v>
      </c>
      <c r="G3206">
        <f t="shared" si="403"/>
        <v>0</v>
      </c>
      <c r="H3206" t="s">
        <v>1083</v>
      </c>
      <c r="I3206">
        <f t="shared" si="404"/>
        <v>0</v>
      </c>
      <c r="J3206" t="s">
        <v>1074</v>
      </c>
      <c r="K3206" s="5">
        <v>300</v>
      </c>
      <c r="L3206" t="str">
        <f>Table_DataFromNL[[#This Row],[PROFILECODE]]&amp;"-"&amp;Table_DataFromNL[[#This Row],[RULENAME]]</f>
        <v>CP573-Denovo - Immunization</v>
      </c>
      <c r="M3206" t="e">
        <f t="shared" si="405"/>
        <v>#N/A</v>
      </c>
      <c r="N3206" t="e">
        <f t="shared" si="406"/>
        <v>#N/A</v>
      </c>
    </row>
    <row r="3207" spans="1:14" hidden="1" x14ac:dyDescent="0.45">
      <c r="A3207" t="str">
        <f t="shared" si="407"/>
        <v>CP573-EMPLOYEE_BONUS_8MONTH_80USD</v>
      </c>
      <c r="B3207" t="s">
        <v>640</v>
      </c>
      <c r="C3207" t="str">
        <f t="shared" si="400"/>
        <v>Grand Junction</v>
      </c>
      <c r="D3207" t="str">
        <f t="shared" si="401"/>
        <v>Y</v>
      </c>
      <c r="E3207" t="s">
        <v>1181</v>
      </c>
      <c r="F3207" t="str">
        <f t="shared" si="402"/>
        <v>EMPLOYEE_BONUS_8MONTH_80USD</v>
      </c>
      <c r="G3207">
        <f t="shared" si="403"/>
        <v>0</v>
      </c>
      <c r="H3207" t="s">
        <v>1084</v>
      </c>
      <c r="I3207">
        <f t="shared" si="404"/>
        <v>0</v>
      </c>
      <c r="J3207" t="s">
        <v>1074</v>
      </c>
      <c r="K3207" s="5">
        <v>80</v>
      </c>
      <c r="L3207" t="str">
        <f>Table_DataFromNL[[#This Row],[PROFILECODE]]&amp;"-"&amp;Table_DataFromNL[[#This Row],[RULENAME]]</f>
        <v>CP573-EMPLOYEE_BONUS_8MONTH_80USD</v>
      </c>
      <c r="M3207" t="e">
        <f t="shared" si="405"/>
        <v>#N/A</v>
      </c>
      <c r="N3207" t="e">
        <f t="shared" si="406"/>
        <v>#N/A</v>
      </c>
    </row>
    <row r="3208" spans="1:14" hidden="1" x14ac:dyDescent="0.45">
      <c r="A3208" t="str">
        <f t="shared" si="407"/>
        <v>CP573-HANGER_RECRUIT_5USD_once</v>
      </c>
      <c r="B3208" t="s">
        <v>640</v>
      </c>
      <c r="C3208" t="str">
        <f t="shared" si="400"/>
        <v>Grand Junction</v>
      </c>
      <c r="D3208" t="str">
        <f t="shared" si="401"/>
        <v>Y</v>
      </c>
      <c r="E3208" t="s">
        <v>1181</v>
      </c>
      <c r="F3208" t="str">
        <f t="shared" si="402"/>
        <v>HANGER_RECRUIT_5USD_once</v>
      </c>
      <c r="G3208">
        <f t="shared" si="403"/>
        <v>0</v>
      </c>
      <c r="H3208" t="s">
        <v>1085</v>
      </c>
      <c r="I3208">
        <f t="shared" si="404"/>
        <v>0</v>
      </c>
      <c r="J3208" t="s">
        <v>1074</v>
      </c>
      <c r="K3208" s="5">
        <v>5</v>
      </c>
      <c r="L3208" t="str">
        <f>Table_DataFromNL[[#This Row],[PROFILECODE]]&amp;"-"&amp;Table_DataFromNL[[#This Row],[RULENAME]]</f>
        <v>CP573-HANGER_RECRUIT_5USD_once</v>
      </c>
      <c r="M3208" t="e">
        <f t="shared" si="405"/>
        <v>#N/A</v>
      </c>
      <c r="N3208" t="e">
        <f t="shared" si="406"/>
        <v>#N/A</v>
      </c>
    </row>
    <row r="3209" spans="1:14" hidden="1" x14ac:dyDescent="0.45">
      <c r="A3209" t="str">
        <f t="shared" si="407"/>
        <v>CP573-Inconv Fee $20-$50-Comment Req'd</v>
      </c>
      <c r="B3209" t="s">
        <v>640</v>
      </c>
      <c r="C3209" t="str">
        <f t="shared" si="400"/>
        <v>Grand Junction</v>
      </c>
      <c r="D3209" t="str">
        <f t="shared" si="401"/>
        <v>Y</v>
      </c>
      <c r="E3209" t="s">
        <v>1181</v>
      </c>
      <c r="F3209" t="str">
        <f t="shared" si="402"/>
        <v>Inconv Fee $20-$50-Comment Req'd</v>
      </c>
      <c r="G3209">
        <f t="shared" si="403"/>
        <v>0</v>
      </c>
      <c r="H3209" t="s">
        <v>1088</v>
      </c>
      <c r="I3209">
        <f t="shared" si="404"/>
        <v>0</v>
      </c>
      <c r="J3209" t="s">
        <v>1074</v>
      </c>
      <c r="K3209" s="5">
        <v>50</v>
      </c>
      <c r="L3209" t="str">
        <f>Table_DataFromNL[[#This Row],[PROFILECODE]]&amp;"-"&amp;Table_DataFromNL[[#This Row],[RULENAME]]</f>
        <v>CP573-Inconv Fee $20-$50-Comment Req'd</v>
      </c>
      <c r="M3209" t="e">
        <f t="shared" si="405"/>
        <v>#N/A</v>
      </c>
      <c r="N3209" t="e">
        <f t="shared" si="406"/>
        <v>#N/A</v>
      </c>
    </row>
    <row r="3210" spans="1:14" hidden="1" x14ac:dyDescent="0.45">
      <c r="A3210" t="str">
        <f t="shared" si="407"/>
        <v>CP573-Inconv Fee $5-$20-Comment Req'd</v>
      </c>
      <c r="B3210" t="s">
        <v>640</v>
      </c>
      <c r="C3210" t="str">
        <f t="shared" si="400"/>
        <v>Grand Junction</v>
      </c>
      <c r="D3210" t="str">
        <f t="shared" si="401"/>
        <v>Y</v>
      </c>
      <c r="E3210" t="s">
        <v>1181</v>
      </c>
      <c r="F3210" t="str">
        <f t="shared" si="402"/>
        <v>Inconv Fee $5-$20-Comment Req'd</v>
      </c>
      <c r="G3210">
        <f t="shared" si="403"/>
        <v>0</v>
      </c>
      <c r="H3210" t="s">
        <v>1089</v>
      </c>
      <c r="I3210">
        <f t="shared" si="404"/>
        <v>0</v>
      </c>
      <c r="J3210" t="s">
        <v>1074</v>
      </c>
      <c r="K3210" s="5">
        <v>20</v>
      </c>
      <c r="L3210" t="str">
        <f>Table_DataFromNL[[#This Row],[PROFILECODE]]&amp;"-"&amp;Table_DataFromNL[[#This Row],[RULENAME]]</f>
        <v>CP573-Inconv Fee $5-$20-Comment Req'd</v>
      </c>
      <c r="M3210" t="e">
        <f t="shared" si="405"/>
        <v>#N/A</v>
      </c>
      <c r="N3210" t="e">
        <f t="shared" si="406"/>
        <v>#N/A</v>
      </c>
    </row>
    <row r="3211" spans="1:14" hidden="1" x14ac:dyDescent="0.45">
      <c r="A3211" t="str">
        <f t="shared" si="407"/>
        <v>CP573-Inconv Fee$50-$100-Comment Req'd</v>
      </c>
      <c r="B3211" t="s">
        <v>640</v>
      </c>
      <c r="C3211" t="str">
        <f t="shared" si="400"/>
        <v>Grand Junction</v>
      </c>
      <c r="D3211" t="str">
        <f t="shared" si="401"/>
        <v>Y</v>
      </c>
      <c r="E3211" t="s">
        <v>1181</v>
      </c>
      <c r="F3211" t="str">
        <f t="shared" si="402"/>
        <v>Inconv Fee$50-$100-Comment Req'd</v>
      </c>
      <c r="G3211">
        <f t="shared" si="403"/>
        <v>0</v>
      </c>
      <c r="H3211" t="s">
        <v>1090</v>
      </c>
      <c r="I3211">
        <f t="shared" si="404"/>
        <v>0</v>
      </c>
      <c r="J3211" t="s">
        <v>1074</v>
      </c>
      <c r="K3211" s="5">
        <v>100</v>
      </c>
      <c r="L3211" t="str">
        <f>Table_DataFromNL[[#This Row],[PROFILECODE]]&amp;"-"&amp;Table_DataFromNL[[#This Row],[RULENAME]]</f>
        <v>CP573-Inconv Fee$50-$100-Comment Req'd</v>
      </c>
      <c r="M3211" t="e">
        <f t="shared" si="405"/>
        <v>#N/A</v>
      </c>
      <c r="N3211" t="e">
        <f t="shared" si="406"/>
        <v>#N/A</v>
      </c>
    </row>
    <row r="3212" spans="1:14" hidden="1" x14ac:dyDescent="0.45">
      <c r="A3212" t="str">
        <f t="shared" si="407"/>
        <v>CP573-NSP_ LAPSEDONOR_50_Twice</v>
      </c>
      <c r="B3212" t="s">
        <v>640</v>
      </c>
      <c r="C3212" t="str">
        <f t="shared" si="400"/>
        <v>Grand Junction</v>
      </c>
      <c r="D3212" t="str">
        <f t="shared" si="401"/>
        <v>Y</v>
      </c>
      <c r="E3212" t="s">
        <v>1181</v>
      </c>
      <c r="F3212" t="str">
        <f t="shared" si="402"/>
        <v>NSP_ LAPSEDONOR_50_Twice</v>
      </c>
      <c r="G3212">
        <f t="shared" si="403"/>
        <v>0</v>
      </c>
      <c r="H3212" t="s">
        <v>1091</v>
      </c>
      <c r="I3212">
        <f t="shared" si="404"/>
        <v>0</v>
      </c>
      <c r="J3212" t="s">
        <v>1074</v>
      </c>
      <c r="K3212" s="5">
        <v>50</v>
      </c>
      <c r="L3212" t="str">
        <f>Table_DataFromNL[[#This Row],[PROFILECODE]]&amp;"-"&amp;Table_DataFromNL[[#This Row],[RULENAME]]</f>
        <v>CP573-NSP_ LAPSEDONOR_50_Twice</v>
      </c>
      <c r="M3212" t="e">
        <f t="shared" si="405"/>
        <v>#N/A</v>
      </c>
      <c r="N3212" t="e">
        <f t="shared" si="406"/>
        <v>#N/A</v>
      </c>
    </row>
    <row r="3213" spans="1:14" hidden="1" x14ac:dyDescent="0.45">
      <c r="A3213" t="str">
        <f t="shared" si="407"/>
        <v>CP573-NSP_LD_25_2X</v>
      </c>
      <c r="B3213" t="s">
        <v>640</v>
      </c>
      <c r="C3213" t="str">
        <f t="shared" si="400"/>
        <v>Grand Junction</v>
      </c>
      <c r="D3213" t="str">
        <f t="shared" si="401"/>
        <v>Y</v>
      </c>
      <c r="E3213" t="s">
        <v>1181</v>
      </c>
      <c r="F3213" t="str">
        <f t="shared" si="402"/>
        <v>NSP_LD_25_2X</v>
      </c>
      <c r="G3213">
        <f t="shared" si="403"/>
        <v>0</v>
      </c>
      <c r="H3213" t="s">
        <v>1092</v>
      </c>
      <c r="I3213">
        <f t="shared" si="404"/>
        <v>0</v>
      </c>
      <c r="J3213" t="s">
        <v>1074</v>
      </c>
      <c r="K3213" s="5">
        <v>25</v>
      </c>
      <c r="L3213" t="str">
        <f>Table_DataFromNL[[#This Row],[PROFILECODE]]&amp;"-"&amp;Table_DataFromNL[[#This Row],[RULENAME]]</f>
        <v>CP573-NSP_LD_25_2X</v>
      </c>
      <c r="M3213" t="e">
        <f t="shared" si="405"/>
        <v>#N/A</v>
      </c>
      <c r="N3213" t="e">
        <f t="shared" si="406"/>
        <v>#N/A</v>
      </c>
    </row>
    <row r="3214" spans="1:14" hidden="1" x14ac:dyDescent="0.45">
      <c r="A3214" t="str">
        <f t="shared" si="407"/>
        <v>CP573-NSP_LD_50_1X</v>
      </c>
      <c r="B3214" t="s">
        <v>640</v>
      </c>
      <c r="C3214" t="str">
        <f t="shared" si="400"/>
        <v>Grand Junction</v>
      </c>
      <c r="D3214" t="str">
        <f t="shared" si="401"/>
        <v>Y</v>
      </c>
      <c r="E3214" t="s">
        <v>1181</v>
      </c>
      <c r="F3214" t="str">
        <f t="shared" si="402"/>
        <v>NSP_LD_50_1X</v>
      </c>
      <c r="G3214">
        <f t="shared" si="403"/>
        <v>0</v>
      </c>
      <c r="H3214" t="s">
        <v>1093</v>
      </c>
      <c r="I3214">
        <f t="shared" si="404"/>
        <v>0</v>
      </c>
      <c r="J3214" t="s">
        <v>1074</v>
      </c>
      <c r="K3214" s="5">
        <v>50</v>
      </c>
      <c r="L3214" t="str">
        <f>Table_DataFromNL[[#This Row],[PROFILECODE]]&amp;"-"&amp;Table_DataFromNL[[#This Row],[RULENAME]]</f>
        <v>CP573-NSP_LD_50_1X</v>
      </c>
      <c r="M3214" t="e">
        <f t="shared" si="405"/>
        <v>#N/A</v>
      </c>
      <c r="N3214" t="e">
        <f t="shared" si="406"/>
        <v>#N/A</v>
      </c>
    </row>
    <row r="3215" spans="1:14" hidden="1" x14ac:dyDescent="0.45">
      <c r="A3215" t="str">
        <f t="shared" si="407"/>
        <v>CP573-NSP_ORPHAN_100_once</v>
      </c>
      <c r="B3215" t="s">
        <v>640</v>
      </c>
      <c r="C3215" t="str">
        <f t="shared" si="400"/>
        <v>Grand Junction</v>
      </c>
      <c r="D3215" t="str">
        <f t="shared" si="401"/>
        <v>Y</v>
      </c>
      <c r="E3215" t="s">
        <v>1181</v>
      </c>
      <c r="F3215" t="str">
        <f t="shared" si="402"/>
        <v>NSP_ORPHAN_100_once</v>
      </c>
      <c r="G3215">
        <f t="shared" si="403"/>
        <v>0</v>
      </c>
      <c r="H3215" t="s">
        <v>1094</v>
      </c>
      <c r="I3215">
        <f t="shared" si="404"/>
        <v>0</v>
      </c>
      <c r="J3215" t="s">
        <v>1074</v>
      </c>
      <c r="K3215" s="5">
        <v>100</v>
      </c>
      <c r="L3215" t="str">
        <f>Table_DataFromNL[[#This Row],[PROFILECODE]]&amp;"-"&amp;Table_DataFromNL[[#This Row],[RULENAME]]</f>
        <v>CP573-NSP_ORPHAN_100_once</v>
      </c>
      <c r="M3215" t="e">
        <f t="shared" si="405"/>
        <v>#N/A</v>
      </c>
      <c r="N3215" t="e">
        <f t="shared" si="406"/>
        <v>#N/A</v>
      </c>
    </row>
    <row r="3216" spans="1:14" hidden="1" x14ac:dyDescent="0.45">
      <c r="A3216" t="str">
        <f t="shared" si="407"/>
        <v>CP573-RSV WEEKLY BONUS 10</v>
      </c>
      <c r="B3216" t="s">
        <v>640</v>
      </c>
      <c r="C3216" t="str">
        <f t="shared" si="400"/>
        <v>Grand Junction</v>
      </c>
      <c r="D3216" t="str">
        <f t="shared" si="401"/>
        <v>Y</v>
      </c>
      <c r="E3216" t="s">
        <v>1181</v>
      </c>
      <c r="F3216" t="str">
        <f t="shared" si="402"/>
        <v>RSV WEEKLY BONUS 10</v>
      </c>
      <c r="G3216">
        <f t="shared" si="403"/>
        <v>0</v>
      </c>
      <c r="H3216" t="s">
        <v>1095</v>
      </c>
      <c r="I3216">
        <f t="shared" si="404"/>
        <v>0</v>
      </c>
      <c r="J3216" t="s">
        <v>1074</v>
      </c>
      <c r="K3216" s="5">
        <v>10</v>
      </c>
      <c r="L3216" t="str">
        <f>Table_DataFromNL[[#This Row],[PROFILECODE]]&amp;"-"&amp;Table_DataFromNL[[#This Row],[RULENAME]]</f>
        <v>CP573-RSV WEEKLY BONUS 10</v>
      </c>
      <c r="M3216" t="e">
        <f t="shared" si="405"/>
        <v>#N/A</v>
      </c>
      <c r="N3216" t="e">
        <f t="shared" si="406"/>
        <v>#N/A</v>
      </c>
    </row>
    <row r="3217" spans="1:14" hidden="1" x14ac:dyDescent="0.45">
      <c r="A3217" t="str">
        <f t="shared" si="407"/>
        <v>CP573-Restick</v>
      </c>
      <c r="B3217" t="s">
        <v>640</v>
      </c>
      <c r="C3217" t="str">
        <f t="shared" si="400"/>
        <v>Grand Junction</v>
      </c>
      <c r="D3217" t="str">
        <f t="shared" si="401"/>
        <v>Y</v>
      </c>
      <c r="E3217" t="s">
        <v>1181</v>
      </c>
      <c r="F3217" t="str">
        <f t="shared" si="402"/>
        <v>Restick</v>
      </c>
      <c r="G3217">
        <f t="shared" si="403"/>
        <v>0</v>
      </c>
      <c r="H3217" t="s">
        <v>1096</v>
      </c>
      <c r="I3217">
        <f t="shared" si="404"/>
        <v>0</v>
      </c>
      <c r="J3217" t="s">
        <v>1074</v>
      </c>
      <c r="K3217" s="5">
        <v>5</v>
      </c>
      <c r="L3217" t="str">
        <f>Table_DataFromNL[[#This Row],[PROFILECODE]]&amp;"-"&amp;Table_DataFromNL[[#This Row],[RULENAME]]</f>
        <v>CP573-Restick</v>
      </c>
      <c r="M3217" t="e">
        <f t="shared" si="405"/>
        <v>#N/A</v>
      </c>
      <c r="N3217" t="e">
        <f t="shared" si="406"/>
        <v>#N/A</v>
      </c>
    </row>
    <row r="3218" spans="1:14" hidden="1" x14ac:dyDescent="0.45">
      <c r="A3218" t="str">
        <f t="shared" si="407"/>
        <v>CP573-SCRATCH_1000_USD</v>
      </c>
      <c r="B3218" t="s">
        <v>640</v>
      </c>
      <c r="C3218" t="str">
        <f t="shared" si="400"/>
        <v>Grand Junction</v>
      </c>
      <c r="D3218" t="str">
        <f t="shared" si="401"/>
        <v>Y</v>
      </c>
      <c r="E3218" t="s">
        <v>1181</v>
      </c>
      <c r="F3218" t="str">
        <f t="shared" si="402"/>
        <v>SCRATCH_1000_USD</v>
      </c>
      <c r="G3218">
        <f t="shared" si="403"/>
        <v>0</v>
      </c>
      <c r="H3218" t="s">
        <v>1097</v>
      </c>
      <c r="I3218">
        <f t="shared" si="404"/>
        <v>0</v>
      </c>
      <c r="J3218" t="s">
        <v>1074</v>
      </c>
      <c r="K3218" s="5">
        <v>1000</v>
      </c>
      <c r="L3218" t="str">
        <f>Table_DataFromNL[[#This Row],[PROFILECODE]]&amp;"-"&amp;Table_DataFromNL[[#This Row],[RULENAME]]</f>
        <v>CP573-SCRATCH_1000_USD</v>
      </c>
      <c r="M3218" t="e">
        <f t="shared" si="405"/>
        <v>#N/A</v>
      </c>
      <c r="N3218" t="e">
        <f t="shared" si="406"/>
        <v>#N/A</v>
      </c>
    </row>
    <row r="3219" spans="1:14" hidden="1" x14ac:dyDescent="0.45">
      <c r="A3219" t="str">
        <f t="shared" si="407"/>
        <v>CP573-SCRATCH_100_USD</v>
      </c>
      <c r="B3219" t="s">
        <v>640</v>
      </c>
      <c r="C3219" t="str">
        <f t="shared" si="400"/>
        <v>Grand Junction</v>
      </c>
      <c r="D3219" t="str">
        <f t="shared" si="401"/>
        <v>Y</v>
      </c>
      <c r="E3219" t="s">
        <v>1181</v>
      </c>
      <c r="F3219" t="str">
        <f t="shared" si="402"/>
        <v>SCRATCH_100_USD</v>
      </c>
      <c r="G3219">
        <f t="shared" si="403"/>
        <v>0</v>
      </c>
      <c r="H3219" t="s">
        <v>1098</v>
      </c>
      <c r="I3219">
        <f t="shared" si="404"/>
        <v>0</v>
      </c>
      <c r="J3219" t="s">
        <v>1074</v>
      </c>
      <c r="K3219" s="5">
        <v>100</v>
      </c>
      <c r="L3219" t="str">
        <f>Table_DataFromNL[[#This Row],[PROFILECODE]]&amp;"-"&amp;Table_DataFromNL[[#This Row],[RULENAME]]</f>
        <v>CP573-SCRATCH_100_USD</v>
      </c>
      <c r="M3219" t="e">
        <f t="shared" si="405"/>
        <v>#N/A</v>
      </c>
      <c r="N3219" t="e">
        <f t="shared" si="406"/>
        <v>#N/A</v>
      </c>
    </row>
    <row r="3220" spans="1:14" hidden="1" x14ac:dyDescent="0.45">
      <c r="A3220" t="str">
        <f t="shared" si="407"/>
        <v>CP573-SCRATCH_10_USD</v>
      </c>
      <c r="B3220" t="s">
        <v>640</v>
      </c>
      <c r="C3220" t="str">
        <f t="shared" si="400"/>
        <v>Grand Junction</v>
      </c>
      <c r="D3220" t="str">
        <f t="shared" si="401"/>
        <v>Y</v>
      </c>
      <c r="E3220" t="s">
        <v>1181</v>
      </c>
      <c r="F3220" t="str">
        <f t="shared" si="402"/>
        <v>SCRATCH_10_USD</v>
      </c>
      <c r="G3220">
        <f t="shared" si="403"/>
        <v>0</v>
      </c>
      <c r="H3220" t="s">
        <v>1099</v>
      </c>
      <c r="I3220">
        <f t="shared" si="404"/>
        <v>0</v>
      </c>
      <c r="J3220" t="s">
        <v>1074</v>
      </c>
      <c r="K3220" s="5">
        <v>10</v>
      </c>
      <c r="L3220" t="str">
        <f>Table_DataFromNL[[#This Row],[PROFILECODE]]&amp;"-"&amp;Table_DataFromNL[[#This Row],[RULENAME]]</f>
        <v>CP573-SCRATCH_10_USD</v>
      </c>
      <c r="M3220" t="e">
        <f t="shared" si="405"/>
        <v>#N/A</v>
      </c>
      <c r="N3220" t="e">
        <f t="shared" si="406"/>
        <v>#N/A</v>
      </c>
    </row>
    <row r="3221" spans="1:14" hidden="1" x14ac:dyDescent="0.45">
      <c r="A3221" t="str">
        <f t="shared" si="407"/>
        <v>CP573-SCRATCH_20_USD</v>
      </c>
      <c r="B3221" t="s">
        <v>640</v>
      </c>
      <c r="C3221" t="str">
        <f t="shared" si="400"/>
        <v>Grand Junction</v>
      </c>
      <c r="D3221" t="str">
        <f t="shared" si="401"/>
        <v>Y</v>
      </c>
      <c r="E3221" t="s">
        <v>1181</v>
      </c>
      <c r="F3221" t="str">
        <f t="shared" si="402"/>
        <v>SCRATCH_20_USD</v>
      </c>
      <c r="G3221">
        <f t="shared" si="403"/>
        <v>0</v>
      </c>
      <c r="H3221" t="s">
        <v>1100</v>
      </c>
      <c r="I3221">
        <f t="shared" si="404"/>
        <v>0</v>
      </c>
      <c r="J3221" t="s">
        <v>1074</v>
      </c>
      <c r="K3221" s="5">
        <v>20</v>
      </c>
      <c r="L3221" t="str">
        <f>Table_DataFromNL[[#This Row],[PROFILECODE]]&amp;"-"&amp;Table_DataFromNL[[#This Row],[RULENAME]]</f>
        <v>CP573-SCRATCH_20_USD</v>
      </c>
      <c r="M3221" t="e">
        <f t="shared" si="405"/>
        <v>#N/A</v>
      </c>
      <c r="N3221" t="e">
        <f t="shared" si="406"/>
        <v>#N/A</v>
      </c>
    </row>
    <row r="3222" spans="1:14" hidden="1" x14ac:dyDescent="0.45">
      <c r="A3222" t="str">
        <f t="shared" si="407"/>
        <v>CP573-SCRATCH_25_USD</v>
      </c>
      <c r="B3222" t="s">
        <v>640</v>
      </c>
      <c r="C3222" t="str">
        <f t="shared" si="400"/>
        <v>Grand Junction</v>
      </c>
      <c r="D3222" t="str">
        <f t="shared" si="401"/>
        <v>Y</v>
      </c>
      <c r="E3222" t="s">
        <v>1181</v>
      </c>
      <c r="F3222" t="str">
        <f t="shared" si="402"/>
        <v>SCRATCH_25_USD</v>
      </c>
      <c r="G3222">
        <f t="shared" si="403"/>
        <v>0</v>
      </c>
      <c r="H3222" t="s">
        <v>1101</v>
      </c>
      <c r="I3222">
        <f t="shared" si="404"/>
        <v>0</v>
      </c>
      <c r="J3222" t="s">
        <v>1074</v>
      </c>
      <c r="K3222" s="5">
        <v>25</v>
      </c>
      <c r="L3222" t="str">
        <f>Table_DataFromNL[[#This Row],[PROFILECODE]]&amp;"-"&amp;Table_DataFromNL[[#This Row],[RULENAME]]</f>
        <v>CP573-SCRATCH_25_USD</v>
      </c>
      <c r="M3222" t="e">
        <f t="shared" si="405"/>
        <v>#N/A</v>
      </c>
      <c r="N3222" t="e">
        <f t="shared" si="406"/>
        <v>#N/A</v>
      </c>
    </row>
    <row r="3223" spans="1:14" hidden="1" x14ac:dyDescent="0.45">
      <c r="A3223" t="str">
        <f t="shared" si="407"/>
        <v>CP573-SCRATCH_50_USD</v>
      </c>
      <c r="B3223" t="s">
        <v>640</v>
      </c>
      <c r="C3223" t="str">
        <f t="shared" si="400"/>
        <v>Grand Junction</v>
      </c>
      <c r="D3223" t="str">
        <f t="shared" si="401"/>
        <v>Y</v>
      </c>
      <c r="E3223" t="s">
        <v>1181</v>
      </c>
      <c r="F3223" t="str">
        <f t="shared" si="402"/>
        <v>SCRATCH_50_USD</v>
      </c>
      <c r="G3223">
        <f t="shared" si="403"/>
        <v>0</v>
      </c>
      <c r="H3223" t="s">
        <v>1102</v>
      </c>
      <c r="I3223">
        <f t="shared" si="404"/>
        <v>0</v>
      </c>
      <c r="J3223" t="s">
        <v>1074</v>
      </c>
      <c r="K3223" s="5">
        <v>50</v>
      </c>
      <c r="L3223" t="str">
        <f>Table_DataFromNL[[#This Row],[PROFILECODE]]&amp;"-"&amp;Table_DataFromNL[[#This Row],[RULENAME]]</f>
        <v>CP573-SCRATCH_50_USD</v>
      </c>
      <c r="M3223" t="e">
        <f t="shared" si="405"/>
        <v>#N/A</v>
      </c>
      <c r="N3223" t="e">
        <f t="shared" si="406"/>
        <v>#N/A</v>
      </c>
    </row>
    <row r="3224" spans="1:14" hidden="1" x14ac:dyDescent="0.45">
      <c r="A3224" t="str">
        <f t="shared" si="407"/>
        <v>CP573-SCRATCH_5_USD</v>
      </c>
      <c r="B3224" t="s">
        <v>640</v>
      </c>
      <c r="C3224" t="str">
        <f t="shared" si="400"/>
        <v>Grand Junction</v>
      </c>
      <c r="D3224" t="str">
        <f t="shared" si="401"/>
        <v>Y</v>
      </c>
      <c r="E3224" t="s">
        <v>1181</v>
      </c>
      <c r="F3224" t="str">
        <f t="shared" si="402"/>
        <v>SCRATCH_5_USD</v>
      </c>
      <c r="G3224">
        <f t="shared" si="403"/>
        <v>0</v>
      </c>
      <c r="H3224" t="s">
        <v>1103</v>
      </c>
      <c r="I3224">
        <f t="shared" si="404"/>
        <v>0</v>
      </c>
      <c r="J3224" t="s">
        <v>1074</v>
      </c>
      <c r="K3224" s="5">
        <v>5</v>
      </c>
      <c r="L3224" t="str">
        <f>Table_DataFromNL[[#This Row],[PROFILECODE]]&amp;"-"&amp;Table_DataFromNL[[#This Row],[RULENAME]]</f>
        <v>CP573-SCRATCH_5_USD</v>
      </c>
      <c r="M3224" t="e">
        <f t="shared" si="405"/>
        <v>#N/A</v>
      </c>
      <c r="N3224" t="e">
        <f t="shared" si="406"/>
        <v>#N/A</v>
      </c>
    </row>
    <row r="3225" spans="1:14" hidden="1" x14ac:dyDescent="0.45">
      <c r="A3225" t="str">
        <f t="shared" si="407"/>
        <v>CP573-SLOW_TEXT_5</v>
      </c>
      <c r="B3225" t="s">
        <v>640</v>
      </c>
      <c r="C3225" t="str">
        <f t="shared" si="400"/>
        <v>Grand Junction</v>
      </c>
      <c r="D3225" t="str">
        <f t="shared" si="401"/>
        <v>Y</v>
      </c>
      <c r="E3225" t="s">
        <v>1181</v>
      </c>
      <c r="F3225" t="str">
        <f t="shared" si="402"/>
        <v>SLOW_TEXT_5</v>
      </c>
      <c r="G3225">
        <f t="shared" si="403"/>
        <v>0</v>
      </c>
      <c r="H3225" t="s">
        <v>1104</v>
      </c>
      <c r="I3225">
        <f t="shared" si="404"/>
        <v>0</v>
      </c>
      <c r="J3225" t="s">
        <v>1074</v>
      </c>
      <c r="K3225" s="5">
        <v>5</v>
      </c>
      <c r="L3225" t="str">
        <f>Table_DataFromNL[[#This Row],[PROFILECODE]]&amp;"-"&amp;Table_DataFromNL[[#This Row],[RULENAME]]</f>
        <v>CP573-SLOW_TEXT_5</v>
      </c>
      <c r="M3225" t="e">
        <f t="shared" si="405"/>
        <v>#N/A</v>
      </c>
      <c r="N3225" t="e">
        <f t="shared" si="406"/>
        <v>#N/A</v>
      </c>
    </row>
    <row r="3226" spans="1:14" hidden="1" x14ac:dyDescent="0.45">
      <c r="A3226" t="str">
        <f t="shared" si="407"/>
        <v>CP573-SPECIAL_ x9_25 _ONCE</v>
      </c>
      <c r="B3226" t="s">
        <v>640</v>
      </c>
      <c r="C3226" t="str">
        <f t="shared" si="400"/>
        <v>Grand Junction</v>
      </c>
      <c r="D3226" t="str">
        <f t="shared" si="401"/>
        <v>Y</v>
      </c>
      <c r="E3226" t="s">
        <v>1181</v>
      </c>
      <c r="F3226" t="str">
        <f t="shared" si="402"/>
        <v>SPECIAL_ x9_25 _ONCE</v>
      </c>
      <c r="G3226">
        <f t="shared" si="403"/>
        <v>0</v>
      </c>
      <c r="H3226" t="s">
        <v>1105</v>
      </c>
      <c r="I3226">
        <f t="shared" si="404"/>
        <v>0</v>
      </c>
      <c r="J3226" t="s">
        <v>1074</v>
      </c>
      <c r="K3226" s="5">
        <v>25</v>
      </c>
      <c r="L3226" t="str">
        <f>Table_DataFromNL[[#This Row],[PROFILECODE]]&amp;"-"&amp;Table_DataFromNL[[#This Row],[RULENAME]]</f>
        <v>CP573-SPECIAL_ x9_25 _ONCE</v>
      </c>
      <c r="M3226" t="e">
        <f t="shared" si="405"/>
        <v>#N/A</v>
      </c>
      <c r="N3226" t="e">
        <f t="shared" si="406"/>
        <v>#N/A</v>
      </c>
    </row>
    <row r="3227" spans="1:14" hidden="1" x14ac:dyDescent="0.45">
      <c r="A3227" t="str">
        <f t="shared" si="407"/>
        <v>CP573-SPECIAL_BONUS_40USD</v>
      </c>
      <c r="B3227" t="s">
        <v>640</v>
      </c>
      <c r="C3227" t="str">
        <f t="shared" si="400"/>
        <v>Grand Junction</v>
      </c>
      <c r="D3227" t="str">
        <f t="shared" si="401"/>
        <v>Y</v>
      </c>
      <c r="E3227" t="s">
        <v>1181</v>
      </c>
      <c r="F3227" t="str">
        <f t="shared" si="402"/>
        <v>SPECIAL_BONUS_40USD</v>
      </c>
      <c r="G3227">
        <f t="shared" si="403"/>
        <v>0</v>
      </c>
      <c r="H3227" t="s">
        <v>1106</v>
      </c>
      <c r="I3227">
        <f t="shared" si="404"/>
        <v>0</v>
      </c>
      <c r="J3227" t="s">
        <v>1074</v>
      </c>
      <c r="K3227" s="5">
        <v>40</v>
      </c>
      <c r="L3227" t="str">
        <f>Table_DataFromNL[[#This Row],[PROFILECODE]]&amp;"-"&amp;Table_DataFromNL[[#This Row],[RULENAME]]</f>
        <v>CP573-SPECIAL_BONUS_40USD</v>
      </c>
      <c r="M3227" t="e">
        <f t="shared" si="405"/>
        <v>#N/A</v>
      </c>
      <c r="N3227" t="e">
        <f t="shared" si="406"/>
        <v>#N/A</v>
      </c>
    </row>
    <row r="3228" spans="1:14" hidden="1" x14ac:dyDescent="0.45">
      <c r="A3228" t="str">
        <f t="shared" si="407"/>
        <v>CP573-SPECIAL_x6_x7_15 _TWICE</v>
      </c>
      <c r="B3228" t="s">
        <v>640</v>
      </c>
      <c r="C3228" t="str">
        <f t="shared" si="400"/>
        <v>Grand Junction</v>
      </c>
      <c r="D3228" t="str">
        <f t="shared" si="401"/>
        <v>Y</v>
      </c>
      <c r="E3228" t="s">
        <v>1181</v>
      </c>
      <c r="F3228" t="str">
        <f t="shared" si="402"/>
        <v>SPECIAL_x6_x7_15 _TWICE</v>
      </c>
      <c r="G3228">
        <f t="shared" si="403"/>
        <v>0</v>
      </c>
      <c r="H3228" t="s">
        <v>1107</v>
      </c>
      <c r="I3228">
        <f t="shared" si="404"/>
        <v>0</v>
      </c>
      <c r="J3228" t="s">
        <v>1074</v>
      </c>
      <c r="K3228" s="5">
        <v>15</v>
      </c>
      <c r="L3228" t="str">
        <f>Table_DataFromNL[[#This Row],[PROFILECODE]]&amp;"-"&amp;Table_DataFromNL[[#This Row],[RULENAME]]</f>
        <v>CP573-SPECIAL_x6_x7_15 _TWICE</v>
      </c>
      <c r="M3228" t="e">
        <f t="shared" si="405"/>
        <v>#N/A</v>
      </c>
      <c r="N3228" t="e">
        <f t="shared" si="406"/>
        <v>#N/A</v>
      </c>
    </row>
    <row r="3229" spans="1:14" hidden="1" x14ac:dyDescent="0.45">
      <c r="A3229" t="str">
        <f t="shared" si="407"/>
        <v>CP573-SPECIAL_x8_x9_20 _TWICE</v>
      </c>
      <c r="B3229" t="s">
        <v>640</v>
      </c>
      <c r="C3229" t="str">
        <f t="shared" si="400"/>
        <v>Grand Junction</v>
      </c>
      <c r="D3229" t="str">
        <f t="shared" si="401"/>
        <v>Y</v>
      </c>
      <c r="E3229" t="s">
        <v>1181</v>
      </c>
      <c r="F3229" t="str">
        <f t="shared" si="402"/>
        <v>SPECIAL_x8_x9_20 _TWICE</v>
      </c>
      <c r="G3229">
        <f t="shared" si="403"/>
        <v>0</v>
      </c>
      <c r="H3229" t="s">
        <v>1108</v>
      </c>
      <c r="I3229">
        <f t="shared" si="404"/>
        <v>0</v>
      </c>
      <c r="J3229" t="s">
        <v>1074</v>
      </c>
      <c r="K3229" s="5">
        <v>20</v>
      </c>
      <c r="L3229" t="str">
        <f>Table_DataFromNL[[#This Row],[PROFILECODE]]&amp;"-"&amp;Table_DataFromNL[[#This Row],[RULENAME]]</f>
        <v>CP573-SPECIAL_x8_x9_20 _TWICE</v>
      </c>
      <c r="M3229" t="e">
        <f t="shared" si="405"/>
        <v>#N/A</v>
      </c>
      <c r="N3229" t="e">
        <f t="shared" si="406"/>
        <v>#N/A</v>
      </c>
    </row>
    <row r="3230" spans="1:14" hidden="1" x14ac:dyDescent="0.45">
      <c r="A3230" t="str">
        <f t="shared" si="407"/>
        <v>CP573-Sample Only</v>
      </c>
      <c r="B3230" t="s">
        <v>640</v>
      </c>
      <c r="C3230" t="str">
        <f t="shared" si="400"/>
        <v>Grand Junction</v>
      </c>
      <c r="D3230" t="str">
        <f t="shared" si="401"/>
        <v>Y</v>
      </c>
      <c r="E3230" t="s">
        <v>1181</v>
      </c>
      <c r="F3230" t="str">
        <f t="shared" si="402"/>
        <v>Sample Only</v>
      </c>
      <c r="G3230">
        <f t="shared" si="403"/>
        <v>0</v>
      </c>
      <c r="H3230" t="s">
        <v>1109</v>
      </c>
      <c r="I3230">
        <f t="shared" si="404"/>
        <v>0</v>
      </c>
      <c r="J3230" t="s">
        <v>1074</v>
      </c>
      <c r="K3230" s="5">
        <v>10</v>
      </c>
      <c r="L3230" t="str">
        <f>Table_DataFromNL[[#This Row],[PROFILECODE]]&amp;"-"&amp;Table_DataFromNL[[#This Row],[RULENAME]]</f>
        <v>CP573-Sample Only</v>
      </c>
      <c r="M3230" t="e">
        <f t="shared" si="405"/>
        <v>#N/A</v>
      </c>
      <c r="N3230" t="e">
        <f t="shared" si="406"/>
        <v>#N/A</v>
      </c>
    </row>
    <row r="3231" spans="1:14" hidden="1" x14ac:dyDescent="0.45">
      <c r="A3231" t="str">
        <f t="shared" si="407"/>
        <v>CP573-Unit Below 250 mL</v>
      </c>
      <c r="B3231" t="s">
        <v>640</v>
      </c>
      <c r="C3231" t="str">
        <f t="shared" si="400"/>
        <v>Grand Junction</v>
      </c>
      <c r="D3231" t="str">
        <f t="shared" si="401"/>
        <v>Y</v>
      </c>
      <c r="E3231" t="s">
        <v>1181</v>
      </c>
      <c r="F3231" t="str">
        <f t="shared" si="402"/>
        <v>Unit Below 250 mL</v>
      </c>
      <c r="G3231">
        <f t="shared" si="403"/>
        <v>0</v>
      </c>
      <c r="H3231" t="s">
        <v>1110</v>
      </c>
      <c r="I3231">
        <f t="shared" si="404"/>
        <v>0</v>
      </c>
      <c r="J3231" t="s">
        <v>1074</v>
      </c>
      <c r="K3231" s="5">
        <v>5</v>
      </c>
      <c r="L3231" t="str">
        <f>Table_DataFromNL[[#This Row],[PROFILECODE]]&amp;"-"&amp;Table_DataFromNL[[#This Row],[RULENAME]]</f>
        <v>CP573-Unit Below 250 mL</v>
      </c>
      <c r="M3231" t="e">
        <f t="shared" si="405"/>
        <v>#N/A</v>
      </c>
      <c r="N3231" t="e">
        <f t="shared" si="406"/>
        <v>#N/A</v>
      </c>
    </row>
    <row r="3232" spans="1:14" hidden="1" x14ac:dyDescent="0.45">
      <c r="A3232" t="str">
        <f t="shared" si="407"/>
        <v>CP573-Unit above 250 mL/underdraw</v>
      </c>
      <c r="B3232" t="s">
        <v>640</v>
      </c>
      <c r="C3232" t="str">
        <f t="shared" si="400"/>
        <v>Grand Junction</v>
      </c>
      <c r="D3232" t="str">
        <f t="shared" si="401"/>
        <v>Y</v>
      </c>
      <c r="E3232" t="s">
        <v>1181</v>
      </c>
      <c r="F3232" t="str">
        <f t="shared" si="402"/>
        <v>Unit above 250 mL/underdraw</v>
      </c>
      <c r="G3232">
        <f t="shared" si="403"/>
        <v>0</v>
      </c>
      <c r="H3232" t="s">
        <v>1111</v>
      </c>
      <c r="I3232">
        <f t="shared" si="404"/>
        <v>0</v>
      </c>
      <c r="J3232" t="s">
        <v>1074</v>
      </c>
      <c r="K3232" s="5">
        <v>10</v>
      </c>
      <c r="L3232" t="str">
        <f>Table_DataFromNL[[#This Row],[PROFILECODE]]&amp;"-"&amp;Table_DataFromNL[[#This Row],[RULENAME]]</f>
        <v>CP573-Unit above 250 mL/underdraw</v>
      </c>
      <c r="M3232" t="e">
        <f t="shared" si="405"/>
        <v>#N/A</v>
      </c>
      <c r="N3232" t="e">
        <f t="shared" si="406"/>
        <v>#N/A</v>
      </c>
    </row>
    <row r="3233" spans="1:14" hidden="1" x14ac:dyDescent="0.45">
      <c r="A3233" t="str">
        <f t="shared" si="407"/>
        <v>CP573-RETURN - Buddy referral  -BONUS</v>
      </c>
      <c r="B3233" t="s">
        <v>640</v>
      </c>
      <c r="C3233" t="str">
        <f t="shared" si="400"/>
        <v>Grand Junction</v>
      </c>
      <c r="D3233" t="str">
        <f t="shared" si="401"/>
        <v>Y</v>
      </c>
      <c r="E3233" t="s">
        <v>1181</v>
      </c>
      <c r="F3233" t="str">
        <f t="shared" si="402"/>
        <v>RETURN - Buddy referral  -BONUS</v>
      </c>
      <c r="G3233" t="str">
        <f t="shared" si="403"/>
        <v>Marketing</v>
      </c>
      <c r="H3233" t="s">
        <v>73</v>
      </c>
      <c r="I3233">
        <f t="shared" si="404"/>
        <v>50</v>
      </c>
      <c r="J3233" t="s">
        <v>1112</v>
      </c>
      <c r="K3233" s="5">
        <v>100</v>
      </c>
      <c r="L3233" t="str">
        <f>Table_DataFromNL[[#This Row],[PROFILECODE]]&amp;"-"&amp;Table_DataFromNL[[#This Row],[RULENAME]]</f>
        <v>CP573-Referral</v>
      </c>
      <c r="M3233" t="str">
        <f t="shared" si="405"/>
        <v>CP573-RETURN - Buddy referral  -BONUS</v>
      </c>
      <c r="N3233" t="e">
        <f t="shared" si="406"/>
        <v>#N/A</v>
      </c>
    </row>
    <row r="3234" spans="1:14" hidden="1" x14ac:dyDescent="0.45">
      <c r="A3234" t="str">
        <f t="shared" si="407"/>
        <v>CP573-P Anti-D Pre-Existing Standard</v>
      </c>
      <c r="B3234" t="s">
        <v>640</v>
      </c>
      <c r="C3234" t="str">
        <f t="shared" si="400"/>
        <v>Grand Junction</v>
      </c>
      <c r="D3234" t="str">
        <f t="shared" si="401"/>
        <v>Y</v>
      </c>
      <c r="E3234" t="s">
        <v>1181</v>
      </c>
      <c r="F3234" t="str">
        <f t="shared" si="402"/>
        <v>P Anti-D Pre-Existing Standard</v>
      </c>
      <c r="G3234" t="str">
        <f t="shared" si="403"/>
        <v>Specialty</v>
      </c>
      <c r="H3234" t="s">
        <v>946</v>
      </c>
      <c r="I3234" t="str">
        <f t="shared" si="404"/>
        <v>RETURN - 1st don of the week -STD</v>
      </c>
      <c r="J3234" t="s">
        <v>1113</v>
      </c>
      <c r="K3234" s="5">
        <v>45</v>
      </c>
      <c r="L3234" t="str">
        <f>Table_DataFromNL[[#This Row],[PROFILECODE]]&amp;"-"&amp;Table_DataFromNL[[#This Row],[RULENAME]]</f>
        <v>CP573-P Anti-D Pre-Existing Standard</v>
      </c>
      <c r="M3234" t="str">
        <f t="shared" si="405"/>
        <v>CP573-P Anti-D Pre-Existing Standard</v>
      </c>
      <c r="N3234" t="str">
        <f t="shared" si="406"/>
        <v>CP573-P Anti-D Pre-Existing Standard</v>
      </c>
    </row>
    <row r="3235" spans="1:14" hidden="1" x14ac:dyDescent="0.45">
      <c r="A3235" t="str">
        <f t="shared" si="407"/>
        <v>CP573-P Anti-D Standard</v>
      </c>
      <c r="B3235" t="s">
        <v>640</v>
      </c>
      <c r="C3235" t="str">
        <f t="shared" si="400"/>
        <v>Grand Junction</v>
      </c>
      <c r="D3235" t="str">
        <f t="shared" si="401"/>
        <v>Y</v>
      </c>
      <c r="E3235" t="s">
        <v>1181</v>
      </c>
      <c r="F3235" t="str">
        <f t="shared" si="402"/>
        <v>P Anti-D Standard</v>
      </c>
      <c r="G3235" t="str">
        <f t="shared" si="403"/>
        <v>Specialty</v>
      </c>
      <c r="H3235" t="s">
        <v>947</v>
      </c>
      <c r="I3235" t="str">
        <f t="shared" si="404"/>
        <v>RETURN - 1st don of the week -STD</v>
      </c>
      <c r="J3235" t="s">
        <v>1113</v>
      </c>
      <c r="K3235" s="5">
        <v>45</v>
      </c>
      <c r="L3235" t="str">
        <f>Table_DataFromNL[[#This Row],[PROFILECODE]]&amp;"-"&amp;Table_DataFromNL[[#This Row],[RULENAME]]</f>
        <v>CP573-P Anti-D Standard</v>
      </c>
      <c r="M3235" t="str">
        <f t="shared" si="405"/>
        <v>CP573-P Anti-D Standard</v>
      </c>
      <c r="N3235" t="str">
        <f t="shared" si="406"/>
        <v>CP573-P Anti-D Standard</v>
      </c>
    </row>
    <row r="3236" spans="1:14" hidden="1" x14ac:dyDescent="0.45">
      <c r="A3236" t="str">
        <f t="shared" si="407"/>
        <v>CP573-P Denovo Non-Injectable</v>
      </c>
      <c r="B3236" t="s">
        <v>640</v>
      </c>
      <c r="C3236" t="str">
        <f t="shared" si="400"/>
        <v>Grand Junction</v>
      </c>
      <c r="D3236" t="str">
        <f t="shared" si="401"/>
        <v>Y</v>
      </c>
      <c r="E3236" t="s">
        <v>1181</v>
      </c>
      <c r="F3236" t="str">
        <f t="shared" si="402"/>
        <v>P Denovo Non-Injectable</v>
      </c>
      <c r="G3236">
        <f t="shared" si="403"/>
        <v>0</v>
      </c>
      <c r="H3236" t="s">
        <v>949</v>
      </c>
      <c r="I3236">
        <f t="shared" si="404"/>
        <v>0</v>
      </c>
      <c r="J3236" t="s">
        <v>1113</v>
      </c>
      <c r="K3236" s="5">
        <v>45</v>
      </c>
      <c r="L3236" t="str">
        <f>Table_DataFromNL[[#This Row],[PROFILECODE]]&amp;"-"&amp;Table_DataFromNL[[#This Row],[RULENAME]]</f>
        <v>CP573-P Denovo Non-Injectable</v>
      </c>
      <c r="M3236" t="str">
        <f t="shared" si="405"/>
        <v>CP573-P Denovo Non-Injectable</v>
      </c>
      <c r="N3236" t="str">
        <f t="shared" si="406"/>
        <v>CP573-P Denovo Non-Injectable</v>
      </c>
    </row>
    <row r="3237" spans="1:14" hidden="1" x14ac:dyDescent="0.45">
      <c r="A3237" t="str">
        <f t="shared" si="407"/>
        <v>CP573-RETURN - 1st don of the week -STD</v>
      </c>
      <c r="B3237" t="s">
        <v>640</v>
      </c>
      <c r="C3237" t="str">
        <f t="shared" si="400"/>
        <v>Grand Junction</v>
      </c>
      <c r="D3237" t="str">
        <f t="shared" si="401"/>
        <v>Y</v>
      </c>
      <c r="E3237" t="s">
        <v>1181</v>
      </c>
      <c r="F3237" t="str">
        <f t="shared" si="402"/>
        <v>RETURN - 1st don of the week -STD</v>
      </c>
      <c r="G3237" t="str">
        <f t="shared" si="403"/>
        <v>Marketing</v>
      </c>
      <c r="H3237" t="s">
        <v>1114</v>
      </c>
      <c r="I3237">
        <f t="shared" si="404"/>
        <v>0</v>
      </c>
      <c r="J3237" t="s">
        <v>1113</v>
      </c>
      <c r="K3237" s="5">
        <v>45</v>
      </c>
      <c r="L3237" t="str">
        <f>Table_DataFromNL[[#This Row],[PROFILECODE]]&amp;"-"&amp;Table_DataFromNL[[#This Row],[RULENAME]]</f>
        <v>CP573-P NSP NONEU Standard</v>
      </c>
      <c r="M3237" t="str">
        <f t="shared" si="405"/>
        <v>CP573-RETURN - 1st don of the week -STD</v>
      </c>
      <c r="N3237" t="e">
        <f t="shared" si="406"/>
        <v>#N/A</v>
      </c>
    </row>
    <row r="3238" spans="1:14" hidden="1" x14ac:dyDescent="0.45">
      <c r="A3238" t="str">
        <f t="shared" si="407"/>
        <v>CP573-RETURN - 1st don of the week -STD</v>
      </c>
      <c r="B3238" t="s">
        <v>640</v>
      </c>
      <c r="C3238" t="str">
        <f t="shared" si="400"/>
        <v>Grand Junction</v>
      </c>
      <c r="D3238" t="str">
        <f t="shared" si="401"/>
        <v>Y</v>
      </c>
      <c r="E3238" t="s">
        <v>1181</v>
      </c>
      <c r="F3238" t="str">
        <f t="shared" si="402"/>
        <v>RETURN - 1st don of the week -STD</v>
      </c>
      <c r="G3238" t="str">
        <f t="shared" si="403"/>
        <v>Marketing</v>
      </c>
      <c r="H3238" t="s">
        <v>1115</v>
      </c>
      <c r="I3238">
        <f t="shared" si="404"/>
        <v>23</v>
      </c>
      <c r="J3238" t="s">
        <v>1113</v>
      </c>
      <c r="K3238" s="5">
        <v>45</v>
      </c>
      <c r="L3238" t="str">
        <f>Table_DataFromNL[[#This Row],[PROFILECODE]]&amp;"-"&amp;Table_DataFromNL[[#This Row],[RULENAME]]</f>
        <v>CP573-P NSP NS Standard</v>
      </c>
      <c r="M3238" t="str">
        <f t="shared" si="405"/>
        <v>CP573-RETURN - 1st don of the week -STD</v>
      </c>
      <c r="N3238" t="e">
        <f t="shared" si="406"/>
        <v>#N/A</v>
      </c>
    </row>
    <row r="3239" spans="1:14" hidden="1" x14ac:dyDescent="0.45">
      <c r="A3239" t="str">
        <f t="shared" si="407"/>
        <v>CP573-P Normal Source PL Standard</v>
      </c>
      <c r="B3239" t="s">
        <v>640</v>
      </c>
      <c r="C3239" t="str">
        <f t="shared" si="400"/>
        <v>Grand Junction</v>
      </c>
      <c r="D3239" t="str">
        <f t="shared" si="401"/>
        <v>Y</v>
      </c>
      <c r="E3239" t="s">
        <v>1181</v>
      </c>
      <c r="F3239" t="str">
        <f t="shared" si="402"/>
        <v>P Normal Source PL Standard</v>
      </c>
      <c r="G3239" t="str">
        <f t="shared" si="403"/>
        <v>Marketing</v>
      </c>
      <c r="H3239" t="s">
        <v>1033</v>
      </c>
      <c r="I3239">
        <f t="shared" si="404"/>
        <v>0</v>
      </c>
      <c r="J3239" t="s">
        <v>1113</v>
      </c>
      <c r="K3239" s="5">
        <v>45</v>
      </c>
      <c r="L3239" t="str">
        <f>Table_DataFromNL[[#This Row],[PROFILECODE]]&amp;"-"&amp;Table_DataFromNL[[#This Row],[RULENAME]]</f>
        <v>CP573-P Normal Source PL Standard</v>
      </c>
      <c r="M3239" t="e">
        <f t="shared" si="405"/>
        <v>#N/A</v>
      </c>
      <c r="N3239" t="e">
        <f t="shared" si="406"/>
        <v>#N/A</v>
      </c>
    </row>
    <row r="3240" spans="1:14" hidden="1" x14ac:dyDescent="0.45">
      <c r="A3240" t="str">
        <f t="shared" si="407"/>
        <v>CP573-P RSV Pre-Existing Standard</v>
      </c>
      <c r="B3240" t="s">
        <v>640</v>
      </c>
      <c r="C3240" t="str">
        <f t="shared" si="400"/>
        <v>Grand Junction</v>
      </c>
      <c r="D3240" t="str">
        <f t="shared" si="401"/>
        <v>Y</v>
      </c>
      <c r="E3240" t="s">
        <v>1181</v>
      </c>
      <c r="F3240" t="str">
        <f t="shared" si="402"/>
        <v>P RSV Pre-Existing Standard</v>
      </c>
      <c r="G3240" t="str">
        <f t="shared" si="403"/>
        <v>Specialty</v>
      </c>
      <c r="H3240" t="s">
        <v>955</v>
      </c>
      <c r="I3240" t="str">
        <f t="shared" si="404"/>
        <v>RETURN - 1st don of the week -STD</v>
      </c>
      <c r="J3240" t="s">
        <v>1113</v>
      </c>
      <c r="K3240" s="5">
        <v>45</v>
      </c>
      <c r="L3240" t="str">
        <f>Table_DataFromNL[[#This Row],[PROFILECODE]]&amp;"-"&amp;Table_DataFromNL[[#This Row],[RULENAME]]</f>
        <v>CP573-P RSV Pre-Existing Standard</v>
      </c>
      <c r="M3240" t="str">
        <f t="shared" si="405"/>
        <v>CP573-P RSV Pre-Existing Standard</v>
      </c>
      <c r="N3240" t="str">
        <f t="shared" si="406"/>
        <v>CP573-P RSV Pre-Existing Standard</v>
      </c>
    </row>
    <row r="3241" spans="1:14" hidden="1" x14ac:dyDescent="0.45">
      <c r="A3241" t="str">
        <f t="shared" si="407"/>
        <v>CP574-1st Responder-Medical</v>
      </c>
      <c r="B3241" t="s">
        <v>864</v>
      </c>
      <c r="C3241" t="str">
        <f t="shared" si="400"/>
        <v>La Vergne</v>
      </c>
      <c r="D3241" t="str">
        <f t="shared" si="401"/>
        <v>Y</v>
      </c>
      <c r="E3241" t="s">
        <v>1182</v>
      </c>
      <c r="F3241" t="str">
        <f t="shared" si="402"/>
        <v>1st Responder-Medical</v>
      </c>
      <c r="G3241">
        <f t="shared" si="403"/>
        <v>0</v>
      </c>
      <c r="H3241" t="s">
        <v>1053</v>
      </c>
      <c r="I3241">
        <f t="shared" si="404"/>
        <v>0</v>
      </c>
      <c r="J3241" t="s">
        <v>1054</v>
      </c>
      <c r="K3241" s="5">
        <v>5</v>
      </c>
      <c r="L3241" t="str">
        <f>Table_DataFromNL[[#This Row],[PROFILECODE]]&amp;"-"&amp;Table_DataFromNL[[#This Row],[RULENAME]]</f>
        <v>CP574-1st Responder-Medical</v>
      </c>
      <c r="M3241" t="e">
        <f t="shared" si="405"/>
        <v>#N/A</v>
      </c>
      <c r="N3241" t="e">
        <f t="shared" si="406"/>
        <v>#N/A</v>
      </c>
    </row>
    <row r="3242" spans="1:14" x14ac:dyDescent="0.45">
      <c r="A3242" t="str">
        <f t="shared" si="407"/>
        <v>CP574-2X Week Anti-D Pre-Existing</v>
      </c>
      <c r="B3242" t="s">
        <v>864</v>
      </c>
      <c r="C3242" t="str">
        <f t="shared" si="400"/>
        <v>La Vergne</v>
      </c>
      <c r="D3242" t="str">
        <f t="shared" si="401"/>
        <v>Y</v>
      </c>
      <c r="E3242" t="s">
        <v>1182</v>
      </c>
      <c r="F3242" t="str">
        <f t="shared" si="402"/>
        <v>2X Week Anti-D Pre-Existing</v>
      </c>
      <c r="G3242" t="str">
        <f t="shared" si="403"/>
        <v>Specialty</v>
      </c>
      <c r="H3242" t="s">
        <v>942</v>
      </c>
      <c r="I3242" t="str">
        <f t="shared" si="404"/>
        <v>RETURN - 2nd don of the week -BONUS</v>
      </c>
      <c r="J3242" t="s">
        <v>1054</v>
      </c>
      <c r="K3242" s="5">
        <v>80</v>
      </c>
      <c r="L3242" t="str">
        <f>Table_DataFromNL[[#This Row],[PROFILECODE]]&amp;"-"&amp;Table_DataFromNL[[#This Row],[RULENAME]]</f>
        <v>CP574-2X Week Anti-D Pre-Existing</v>
      </c>
      <c r="M3242" t="str">
        <f t="shared" si="405"/>
        <v>CP574-2X Week Anti-D Pre-Existing</v>
      </c>
      <c r="N3242" t="str">
        <f t="shared" si="406"/>
        <v>CP574-2X Week Anti-D Pre-Existing</v>
      </c>
    </row>
    <row r="3243" spans="1:14" hidden="1" x14ac:dyDescent="0.45">
      <c r="A3243" t="str">
        <f t="shared" si="407"/>
        <v>CP574-2X Week P Anti-D</v>
      </c>
      <c r="B3243" t="s">
        <v>864</v>
      </c>
      <c r="C3243" t="str">
        <f t="shared" si="400"/>
        <v>La Vergne</v>
      </c>
      <c r="D3243" t="str">
        <f t="shared" si="401"/>
        <v>Y</v>
      </c>
      <c r="E3243" t="s">
        <v>1182</v>
      </c>
      <c r="F3243" t="str">
        <f t="shared" si="402"/>
        <v>2X Week P Anti-D</v>
      </c>
      <c r="G3243" t="str">
        <f t="shared" si="403"/>
        <v>Specialty</v>
      </c>
      <c r="H3243" t="s">
        <v>943</v>
      </c>
      <c r="I3243" t="str">
        <f t="shared" si="404"/>
        <v>RETURN - 2nd don of the week -BONUS</v>
      </c>
      <c r="J3243" t="s">
        <v>1054</v>
      </c>
      <c r="K3243" s="5">
        <v>80</v>
      </c>
      <c r="L3243" t="str">
        <f>Table_DataFromNL[[#This Row],[PROFILECODE]]&amp;"-"&amp;Table_DataFromNL[[#This Row],[RULENAME]]</f>
        <v>CP574-2X Week P Anti-D</v>
      </c>
      <c r="M3243" t="e">
        <f t="shared" si="405"/>
        <v>#N/A</v>
      </c>
      <c r="N3243" t="e">
        <f t="shared" si="406"/>
        <v>#N/A</v>
      </c>
    </row>
    <row r="3244" spans="1:14" hidden="1" x14ac:dyDescent="0.45">
      <c r="A3244" t="str">
        <f t="shared" si="407"/>
        <v>CP574-2X Week P NORM KIG10-1</v>
      </c>
      <c r="B3244" t="s">
        <v>864</v>
      </c>
      <c r="C3244" t="str">
        <f t="shared" si="400"/>
        <v>La Vergne</v>
      </c>
      <c r="D3244" t="str">
        <f t="shared" si="401"/>
        <v>Y</v>
      </c>
      <c r="E3244" t="s">
        <v>1182</v>
      </c>
      <c r="F3244" t="str">
        <f t="shared" si="402"/>
        <v>2X Week P NORM KIG10-1</v>
      </c>
      <c r="G3244" t="str">
        <f t="shared" si="403"/>
        <v>Specialty</v>
      </c>
      <c r="H3244" t="s">
        <v>1005</v>
      </c>
      <c r="I3244" t="str">
        <f t="shared" si="404"/>
        <v>RETURN - 2nd don of the week -BONUS</v>
      </c>
      <c r="J3244" t="s">
        <v>1054</v>
      </c>
      <c r="K3244" s="5">
        <v>25</v>
      </c>
      <c r="L3244" t="str">
        <f>Table_DataFromNL[[#This Row],[PROFILECODE]]&amp;"-"&amp;Table_DataFromNL[[#This Row],[RULENAME]]</f>
        <v>CP574-2X Week P NORM KIG10-1</v>
      </c>
      <c r="M3244" t="str">
        <f t="shared" si="405"/>
        <v>CP574-2X Week P NORM KIG10-1</v>
      </c>
      <c r="N3244" t="str">
        <f t="shared" si="406"/>
        <v>CP574-2X Week P NORM KIG10-1</v>
      </c>
    </row>
    <row r="3245" spans="1:14" hidden="1" x14ac:dyDescent="0.45">
      <c r="A3245" t="str">
        <f t="shared" si="407"/>
        <v>CP574-2X Week P NORM KIG10_0</v>
      </c>
      <c r="B3245" t="s">
        <v>864</v>
      </c>
      <c r="C3245" t="str">
        <f t="shared" si="400"/>
        <v>La Vergne</v>
      </c>
      <c r="D3245" t="str">
        <f t="shared" si="401"/>
        <v>Y</v>
      </c>
      <c r="E3245" t="s">
        <v>1182</v>
      </c>
      <c r="F3245" t="str">
        <f t="shared" si="402"/>
        <v>2X Week P NORM KIG10_0</v>
      </c>
      <c r="G3245" t="str">
        <f t="shared" si="403"/>
        <v>Specialty</v>
      </c>
      <c r="H3245" t="s">
        <v>1001</v>
      </c>
      <c r="I3245" t="str">
        <f t="shared" si="404"/>
        <v>RETURN - 2nd don of the week -BONUS</v>
      </c>
      <c r="J3245" t="s">
        <v>1054</v>
      </c>
      <c r="K3245" s="5">
        <v>35</v>
      </c>
      <c r="L3245" t="str">
        <f>Table_DataFromNL[[#This Row],[PROFILECODE]]&amp;"-"&amp;Table_DataFromNL[[#This Row],[RULENAME]]</f>
        <v>CP574-2X Week P NORM KIG10_0</v>
      </c>
      <c r="M3245" t="str">
        <f t="shared" si="405"/>
        <v>CP574-2X Week P NORM KIG10_0</v>
      </c>
      <c r="N3245" t="str">
        <f t="shared" si="406"/>
        <v>CP574-2X Week P NORM KIG10_0</v>
      </c>
    </row>
    <row r="3246" spans="1:14" hidden="1" x14ac:dyDescent="0.45">
      <c r="A3246" t="str">
        <f t="shared" si="407"/>
        <v>CP574-2X Week P NORM KIG10_2</v>
      </c>
      <c r="B3246" t="s">
        <v>864</v>
      </c>
      <c r="C3246" t="str">
        <f t="shared" si="400"/>
        <v>La Vergne</v>
      </c>
      <c r="D3246" t="str">
        <f t="shared" si="401"/>
        <v>Y</v>
      </c>
      <c r="E3246" t="s">
        <v>1182</v>
      </c>
      <c r="F3246" t="str">
        <f t="shared" si="402"/>
        <v>2X Week P NORM KIG10_2</v>
      </c>
      <c r="G3246" t="str">
        <f t="shared" si="403"/>
        <v>Specialty</v>
      </c>
      <c r="H3246" t="s">
        <v>1002</v>
      </c>
      <c r="I3246" t="str">
        <f t="shared" si="404"/>
        <v>RETURN - 2nd don of the week -BONUS</v>
      </c>
      <c r="J3246" t="s">
        <v>1054</v>
      </c>
      <c r="K3246" s="5">
        <v>25</v>
      </c>
      <c r="L3246" t="str">
        <f>Table_DataFromNL[[#This Row],[PROFILECODE]]&amp;"-"&amp;Table_DataFromNL[[#This Row],[RULENAME]]</f>
        <v>CP574-2X Week P NORM KIG10_2</v>
      </c>
      <c r="M3246" t="str">
        <f t="shared" si="405"/>
        <v>CP574-2X Week P NORM KIG10_2</v>
      </c>
      <c r="N3246" t="str">
        <f t="shared" si="406"/>
        <v>CP574-2X Week P NORM KIG10_2</v>
      </c>
    </row>
    <row r="3247" spans="1:14" hidden="1" x14ac:dyDescent="0.45">
      <c r="A3247" t="str">
        <f t="shared" si="407"/>
        <v>CP574-2X Week P NORM KIG10_3</v>
      </c>
      <c r="B3247" t="s">
        <v>864</v>
      </c>
      <c r="C3247" t="str">
        <f t="shared" si="400"/>
        <v>La Vergne</v>
      </c>
      <c r="D3247" t="str">
        <f t="shared" si="401"/>
        <v>Y</v>
      </c>
      <c r="E3247" t="s">
        <v>1182</v>
      </c>
      <c r="F3247" t="str">
        <f t="shared" si="402"/>
        <v>2X Week P NORM KIG10_3</v>
      </c>
      <c r="G3247" t="str">
        <f t="shared" si="403"/>
        <v>Specialty</v>
      </c>
      <c r="H3247" t="s">
        <v>1003</v>
      </c>
      <c r="I3247" t="str">
        <f t="shared" si="404"/>
        <v>RETURN - 2nd don of the week -BONUS</v>
      </c>
      <c r="J3247" t="s">
        <v>1054</v>
      </c>
      <c r="K3247" s="5">
        <v>25</v>
      </c>
      <c r="L3247" t="str">
        <f>Table_DataFromNL[[#This Row],[PROFILECODE]]&amp;"-"&amp;Table_DataFromNL[[#This Row],[RULENAME]]</f>
        <v>CP574-2X Week P NORM KIG10_3</v>
      </c>
      <c r="M3247" t="str">
        <f t="shared" si="405"/>
        <v>CP574-2X Week P NORM KIG10_3</v>
      </c>
      <c r="N3247" t="str">
        <f t="shared" si="406"/>
        <v>CP574-2X Week P NORM KIG10_3</v>
      </c>
    </row>
    <row r="3248" spans="1:14" hidden="1" x14ac:dyDescent="0.45">
      <c r="A3248" t="str">
        <f t="shared" si="407"/>
        <v>CP574-2X Week P NORM KIG10_4</v>
      </c>
      <c r="B3248" t="s">
        <v>864</v>
      </c>
      <c r="C3248" t="str">
        <f t="shared" si="400"/>
        <v>La Vergne</v>
      </c>
      <c r="D3248" t="str">
        <f t="shared" si="401"/>
        <v>Y</v>
      </c>
      <c r="E3248" t="s">
        <v>1182</v>
      </c>
      <c r="F3248" t="str">
        <f t="shared" si="402"/>
        <v>2X Week P NORM KIG10_4</v>
      </c>
      <c r="G3248" t="str">
        <f t="shared" si="403"/>
        <v>Specialty</v>
      </c>
      <c r="H3248" t="s">
        <v>1004</v>
      </c>
      <c r="I3248" t="str">
        <f t="shared" si="404"/>
        <v>RETURN - 2nd don of the week -BONUS</v>
      </c>
      <c r="J3248" t="s">
        <v>1054</v>
      </c>
      <c r="K3248" s="5">
        <v>25</v>
      </c>
      <c r="L3248" t="str">
        <f>Table_DataFromNL[[#This Row],[PROFILECODE]]&amp;"-"&amp;Table_DataFromNL[[#This Row],[RULENAME]]</f>
        <v>CP574-2X Week P NORM KIG10_4</v>
      </c>
      <c r="M3248" t="str">
        <f t="shared" si="405"/>
        <v>CP574-2X Week P NORM KIG10_4</v>
      </c>
      <c r="N3248" t="str">
        <f t="shared" si="406"/>
        <v>CP574-2X Week P NORM KIG10_4</v>
      </c>
    </row>
    <row r="3249" spans="1:14" hidden="1" x14ac:dyDescent="0.45">
      <c r="A3249" t="str">
        <f t="shared" si="407"/>
        <v>CP574-RETURN - 2nd don of the week -BONUS</v>
      </c>
      <c r="B3249" t="s">
        <v>864</v>
      </c>
      <c r="C3249" t="str">
        <f t="shared" si="400"/>
        <v>La Vergne</v>
      </c>
      <c r="D3249" t="str">
        <f t="shared" si="401"/>
        <v>Y</v>
      </c>
      <c r="E3249" t="s">
        <v>1182</v>
      </c>
      <c r="F3249" t="str">
        <f t="shared" si="402"/>
        <v>RETURN - 2nd don of the week -BONUS</v>
      </c>
      <c r="G3249" t="str">
        <f t="shared" si="403"/>
        <v>Marketing</v>
      </c>
      <c r="H3249" t="s">
        <v>1055</v>
      </c>
      <c r="I3249">
        <f t="shared" si="404"/>
        <v>26</v>
      </c>
      <c r="J3249" t="s">
        <v>1054</v>
      </c>
      <c r="K3249" s="5">
        <v>25</v>
      </c>
      <c r="L3249" t="str">
        <f>Table_DataFromNL[[#This Row],[PROFILECODE]]&amp;"-"&amp;Table_DataFromNL[[#This Row],[RULENAME]]</f>
        <v>CP574-2X Week P NSP NS</v>
      </c>
      <c r="M3249" t="str">
        <f t="shared" si="405"/>
        <v>CP574-RETURN - 2nd don of the week -BONUS</v>
      </c>
      <c r="N3249" t="e">
        <f t="shared" si="406"/>
        <v>#N/A</v>
      </c>
    </row>
    <row r="3250" spans="1:14" hidden="1" x14ac:dyDescent="0.45">
      <c r="A3250" t="str">
        <f t="shared" si="407"/>
        <v>CP574-RETURN - 2nd don of the week -BONUS</v>
      </c>
      <c r="B3250" t="s">
        <v>864</v>
      </c>
      <c r="C3250" t="str">
        <f t="shared" si="400"/>
        <v>La Vergne</v>
      </c>
      <c r="D3250" t="str">
        <f t="shared" si="401"/>
        <v>Y</v>
      </c>
      <c r="E3250" t="s">
        <v>1182</v>
      </c>
      <c r="F3250" t="str">
        <f t="shared" si="402"/>
        <v>RETURN - 2nd don of the week -BONUS</v>
      </c>
      <c r="G3250" t="str">
        <f t="shared" si="403"/>
        <v>Marketing</v>
      </c>
      <c r="H3250" t="s">
        <v>1056</v>
      </c>
      <c r="I3250" t="str">
        <f t="shared" si="404"/>
        <v>RETURN - 2nd don of the week -BONUS</v>
      </c>
      <c r="J3250" t="s">
        <v>1054</v>
      </c>
      <c r="K3250" s="5">
        <v>25</v>
      </c>
      <c r="L3250" t="str">
        <f>Table_DataFromNL[[#This Row],[PROFILECODE]]&amp;"-"&amp;Table_DataFromNL[[#This Row],[RULENAME]]</f>
        <v>CP574-2X Week P NSP Non EU</v>
      </c>
      <c r="M3250" t="str">
        <f t="shared" si="405"/>
        <v>CP574-RETURN - 2nd don of the week -BONUS</v>
      </c>
      <c r="N3250" t="e">
        <f t="shared" si="406"/>
        <v>#N/A</v>
      </c>
    </row>
    <row r="3251" spans="1:14" hidden="1" x14ac:dyDescent="0.45">
      <c r="A3251" t="str">
        <f t="shared" si="407"/>
        <v>CP574-2X Week P Normal Source PL</v>
      </c>
      <c r="B3251" t="s">
        <v>864</v>
      </c>
      <c r="C3251" t="str">
        <f t="shared" si="400"/>
        <v>La Vergne</v>
      </c>
      <c r="D3251" t="str">
        <f t="shared" si="401"/>
        <v>Y</v>
      </c>
      <c r="E3251" t="s">
        <v>1182</v>
      </c>
      <c r="F3251" t="str">
        <f t="shared" si="402"/>
        <v>2X Week P Normal Source PL</v>
      </c>
      <c r="G3251" t="str">
        <f t="shared" si="403"/>
        <v>Specialty</v>
      </c>
      <c r="H3251" t="s">
        <v>1026</v>
      </c>
      <c r="I3251" t="str">
        <f t="shared" si="404"/>
        <v>RETURN - 2nd don of the week -BONUS</v>
      </c>
      <c r="J3251" t="s">
        <v>1054</v>
      </c>
      <c r="K3251" s="5">
        <v>10</v>
      </c>
      <c r="L3251" t="str">
        <f>Table_DataFromNL[[#This Row],[PROFILECODE]]&amp;"-"&amp;Table_DataFromNL[[#This Row],[RULENAME]]</f>
        <v>CP574-2X Week P Normal Source PL</v>
      </c>
      <c r="M3251" t="e">
        <f t="shared" si="405"/>
        <v>#N/A</v>
      </c>
      <c r="N3251" t="e">
        <f t="shared" si="406"/>
        <v>#N/A</v>
      </c>
    </row>
    <row r="3252" spans="1:14" hidden="1" x14ac:dyDescent="0.45">
      <c r="A3252" t="str">
        <f t="shared" si="407"/>
        <v>CP574-2X Week P Pre-VIP NS</v>
      </c>
      <c r="B3252" t="s">
        <v>864</v>
      </c>
      <c r="C3252" t="str">
        <f t="shared" si="400"/>
        <v>La Vergne</v>
      </c>
      <c r="D3252" t="str">
        <f t="shared" si="401"/>
        <v>Y</v>
      </c>
      <c r="E3252" t="s">
        <v>1182</v>
      </c>
      <c r="F3252" t="str">
        <f t="shared" si="402"/>
        <v>2X Week P Pre-VIP NS</v>
      </c>
      <c r="G3252" t="str">
        <f t="shared" si="403"/>
        <v>Specialty</v>
      </c>
      <c r="H3252" t="s">
        <v>1006</v>
      </c>
      <c r="I3252" t="str">
        <f t="shared" si="404"/>
        <v>RETURN - 2nd don of the week -BONUS</v>
      </c>
      <c r="J3252" t="s">
        <v>1054</v>
      </c>
      <c r="K3252" s="5">
        <v>25</v>
      </c>
      <c r="L3252" t="str">
        <f>Table_DataFromNL[[#This Row],[PROFILECODE]]&amp;"-"&amp;Table_DataFromNL[[#This Row],[RULENAME]]</f>
        <v>CP574-2X Week P Pre-VIP NS</v>
      </c>
      <c r="M3252" t="str">
        <f t="shared" si="405"/>
        <v>CP574-2X Week P Pre-VIP NS</v>
      </c>
      <c r="N3252" t="str">
        <f t="shared" si="406"/>
        <v>CP574-2X Week P Pre-VIP NS</v>
      </c>
    </row>
    <row r="3253" spans="1:14" hidden="1" x14ac:dyDescent="0.45">
      <c r="A3253" t="str">
        <f t="shared" si="407"/>
        <v>CP574-2X Week P RSV Pre-Existing</v>
      </c>
      <c r="B3253" t="s">
        <v>864</v>
      </c>
      <c r="C3253" t="str">
        <f t="shared" si="400"/>
        <v>La Vergne</v>
      </c>
      <c r="D3253" t="str">
        <f t="shared" si="401"/>
        <v>Y</v>
      </c>
      <c r="E3253" t="s">
        <v>1182</v>
      </c>
      <c r="F3253" t="str">
        <f t="shared" si="402"/>
        <v>2X Week P RSV Pre-Existing</v>
      </c>
      <c r="G3253" t="str">
        <f t="shared" si="403"/>
        <v>Specialty</v>
      </c>
      <c r="H3253" t="s">
        <v>945</v>
      </c>
      <c r="I3253" t="str">
        <f t="shared" si="404"/>
        <v>RETURN - 2nd don of the week -BONUS</v>
      </c>
      <c r="J3253" t="s">
        <v>1054</v>
      </c>
      <c r="K3253" s="5">
        <v>35</v>
      </c>
      <c r="L3253" t="str">
        <f>Table_DataFromNL[[#This Row],[PROFILECODE]]&amp;"-"&amp;Table_DataFromNL[[#This Row],[RULENAME]]</f>
        <v>CP574-2X Week P RSV Pre-Existing</v>
      </c>
      <c r="M3253" t="str">
        <f t="shared" si="405"/>
        <v>CP574-2X Week P RSV Pre-Existing</v>
      </c>
      <c r="N3253" t="str">
        <f t="shared" si="406"/>
        <v>CP574-2X Week P RSV Pre-Existing</v>
      </c>
    </row>
    <row r="3254" spans="1:14" hidden="1" x14ac:dyDescent="0.45">
      <c r="A3254" t="str">
        <f t="shared" si="407"/>
        <v>CP574-2X Week P VIP A</v>
      </c>
      <c r="B3254" t="s">
        <v>864</v>
      </c>
      <c r="C3254" t="str">
        <f t="shared" si="400"/>
        <v>La Vergne</v>
      </c>
      <c r="D3254" t="str">
        <f t="shared" si="401"/>
        <v>Y</v>
      </c>
      <c r="E3254" t="s">
        <v>1182</v>
      </c>
      <c r="F3254" t="str">
        <f t="shared" si="402"/>
        <v>2X Week P VIP A</v>
      </c>
      <c r="G3254" t="str">
        <f t="shared" si="403"/>
        <v>Specialty</v>
      </c>
      <c r="H3254" t="s">
        <v>1007</v>
      </c>
      <c r="I3254" t="str">
        <f t="shared" si="404"/>
        <v>RETURN - 2nd don of the week -BONUS</v>
      </c>
      <c r="J3254" t="s">
        <v>1054</v>
      </c>
      <c r="K3254" s="5">
        <v>25</v>
      </c>
      <c r="L3254" t="str">
        <f>Table_DataFromNL[[#This Row],[PROFILECODE]]&amp;"-"&amp;Table_DataFromNL[[#This Row],[RULENAME]]</f>
        <v>CP574-2X Week P VIP A</v>
      </c>
      <c r="M3254" t="str">
        <f t="shared" si="405"/>
        <v>CP574-2X Week P VIP A</v>
      </c>
      <c r="N3254" t="str">
        <f t="shared" si="406"/>
        <v>CP574-2X Week P VIP A</v>
      </c>
    </row>
    <row r="3255" spans="1:14" hidden="1" x14ac:dyDescent="0.45">
      <c r="A3255" t="str">
        <f t="shared" si="407"/>
        <v>CP574-2X Week P VIP AB</v>
      </c>
      <c r="B3255" t="s">
        <v>864</v>
      </c>
      <c r="C3255" t="str">
        <f t="shared" si="400"/>
        <v>La Vergne</v>
      </c>
      <c r="D3255" t="str">
        <f t="shared" si="401"/>
        <v>Y</v>
      </c>
      <c r="E3255" t="s">
        <v>1182</v>
      </c>
      <c r="F3255" t="str">
        <f t="shared" si="402"/>
        <v>2X Week P VIP AB</v>
      </c>
      <c r="G3255" t="str">
        <f t="shared" si="403"/>
        <v>Specialty</v>
      </c>
      <c r="H3255" t="s">
        <v>1008</v>
      </c>
      <c r="I3255" t="str">
        <f t="shared" si="404"/>
        <v>RETURN - 2nd don of the week -BONUS</v>
      </c>
      <c r="J3255" t="s">
        <v>1054</v>
      </c>
      <c r="K3255" s="5">
        <v>25</v>
      </c>
      <c r="L3255" t="str">
        <f>Table_DataFromNL[[#This Row],[PROFILECODE]]&amp;"-"&amp;Table_DataFromNL[[#This Row],[RULENAME]]</f>
        <v>CP574-2X Week P VIP AB</v>
      </c>
      <c r="M3255" t="str">
        <f t="shared" si="405"/>
        <v>CP574-2X Week P VIP AB</v>
      </c>
      <c r="N3255" t="str">
        <f t="shared" si="406"/>
        <v>CP574-2X Week P VIP AB</v>
      </c>
    </row>
    <row r="3256" spans="1:14" hidden="1" x14ac:dyDescent="0.45">
      <c r="A3256" t="str">
        <f t="shared" si="407"/>
        <v>CP574-RETURN - 5th don of the month -BONUS</v>
      </c>
      <c r="B3256" t="s">
        <v>864</v>
      </c>
      <c r="C3256" t="str">
        <f t="shared" si="400"/>
        <v>La Vergne</v>
      </c>
      <c r="D3256" t="str">
        <f t="shared" si="401"/>
        <v>Y</v>
      </c>
      <c r="E3256" t="s">
        <v>1182</v>
      </c>
      <c r="F3256" t="str">
        <f t="shared" si="402"/>
        <v>RETURN - 5th don of the month -BONUS</v>
      </c>
      <c r="G3256" t="str">
        <f t="shared" si="403"/>
        <v>Marketing</v>
      </c>
      <c r="H3256" t="s">
        <v>1057</v>
      </c>
      <c r="I3256">
        <f t="shared" si="404"/>
        <v>27</v>
      </c>
      <c r="J3256" t="s">
        <v>1054</v>
      </c>
      <c r="K3256" s="5">
        <v>30</v>
      </c>
      <c r="L3256" t="str">
        <f>Table_DataFromNL[[#This Row],[PROFILECODE]]&amp;"-"&amp;Table_DataFromNL[[#This Row],[RULENAME]]</f>
        <v>CP574-5X Month</v>
      </c>
      <c r="M3256" t="str">
        <f t="shared" si="405"/>
        <v>CP574-RETURN - 5th don of the month -BONUS</v>
      </c>
      <c r="N3256" t="e">
        <f t="shared" si="406"/>
        <v>#N/A</v>
      </c>
    </row>
    <row r="3257" spans="1:14" hidden="1" x14ac:dyDescent="0.45">
      <c r="A3257" t="str">
        <f t="shared" si="407"/>
        <v>CP574-CRM_LAPSEDONOR_25_twice</v>
      </c>
      <c r="B3257" t="s">
        <v>864</v>
      </c>
      <c r="C3257" t="str">
        <f t="shared" si="400"/>
        <v>La Vergne</v>
      </c>
      <c r="D3257" t="str">
        <f t="shared" si="401"/>
        <v>Y</v>
      </c>
      <c r="E3257" t="s">
        <v>1182</v>
      </c>
      <c r="F3257" t="str">
        <f t="shared" si="402"/>
        <v>CRM_LAPSEDONOR_25_twice</v>
      </c>
      <c r="G3257">
        <f t="shared" si="403"/>
        <v>0</v>
      </c>
      <c r="H3257" t="s">
        <v>1059</v>
      </c>
      <c r="I3257">
        <f t="shared" si="404"/>
        <v>0</v>
      </c>
      <c r="J3257" t="s">
        <v>1054</v>
      </c>
      <c r="K3257" s="5">
        <v>25</v>
      </c>
      <c r="L3257" t="str">
        <f>Table_DataFromNL[[#This Row],[PROFILECODE]]&amp;"-"&amp;Table_DataFromNL[[#This Row],[RULENAME]]</f>
        <v>CP574-CRM_LAPSEDONOR_25_twice</v>
      </c>
      <c r="M3257" t="e">
        <f t="shared" si="405"/>
        <v>#N/A</v>
      </c>
      <c r="N3257" t="e">
        <f t="shared" si="406"/>
        <v>#N/A</v>
      </c>
    </row>
    <row r="3258" spans="1:14" hidden="1" x14ac:dyDescent="0.45">
      <c r="A3258" t="str">
        <f t="shared" si="407"/>
        <v>CP574-CRM_LAPSEDONOR_50_twice</v>
      </c>
      <c r="B3258" t="s">
        <v>864</v>
      </c>
      <c r="C3258" t="str">
        <f t="shared" si="400"/>
        <v>La Vergne</v>
      </c>
      <c r="D3258" t="str">
        <f t="shared" si="401"/>
        <v>Y</v>
      </c>
      <c r="E3258" t="s">
        <v>1182</v>
      </c>
      <c r="F3258" t="str">
        <f t="shared" si="402"/>
        <v>CRM_LAPSEDONOR_50_twice</v>
      </c>
      <c r="G3258">
        <f t="shared" si="403"/>
        <v>0</v>
      </c>
      <c r="H3258" t="s">
        <v>1060</v>
      </c>
      <c r="I3258">
        <f t="shared" si="404"/>
        <v>0</v>
      </c>
      <c r="J3258" t="s">
        <v>1054</v>
      </c>
      <c r="K3258" s="5">
        <v>50</v>
      </c>
      <c r="L3258" t="str">
        <f>Table_DataFromNL[[#This Row],[PROFILECODE]]&amp;"-"&amp;Table_DataFromNL[[#This Row],[RULENAME]]</f>
        <v>CP574-CRM_LAPSEDONOR_50_twice</v>
      </c>
      <c r="M3258" t="e">
        <f t="shared" si="405"/>
        <v>#N/A</v>
      </c>
      <c r="N3258" t="e">
        <f t="shared" si="406"/>
        <v>#N/A</v>
      </c>
    </row>
    <row r="3259" spans="1:14" hidden="1" x14ac:dyDescent="0.45">
      <c r="A3259" t="str">
        <f t="shared" si="407"/>
        <v>CP574-CRM_LAPSEDONOR_75_twice</v>
      </c>
      <c r="B3259" t="s">
        <v>864</v>
      </c>
      <c r="C3259" t="str">
        <f t="shared" si="400"/>
        <v>La Vergne</v>
      </c>
      <c r="D3259" t="str">
        <f t="shared" si="401"/>
        <v>Y</v>
      </c>
      <c r="E3259" t="s">
        <v>1182</v>
      </c>
      <c r="F3259" t="str">
        <f t="shared" si="402"/>
        <v>CRM_LAPSEDONOR_75_twice</v>
      </c>
      <c r="G3259">
        <f t="shared" si="403"/>
        <v>0</v>
      </c>
      <c r="H3259" t="s">
        <v>1061</v>
      </c>
      <c r="I3259">
        <f t="shared" si="404"/>
        <v>0</v>
      </c>
      <c r="J3259" t="s">
        <v>1054</v>
      </c>
      <c r="K3259" s="5">
        <v>70</v>
      </c>
      <c r="L3259" t="str">
        <f>Table_DataFromNL[[#This Row],[PROFILECODE]]&amp;"-"&amp;Table_DataFromNL[[#This Row],[RULENAME]]</f>
        <v>CP574-CRM_LAPSEDONOR_75_twice</v>
      </c>
      <c r="M3259" t="e">
        <f t="shared" si="405"/>
        <v>#N/A</v>
      </c>
      <c r="N3259" t="e">
        <f t="shared" si="406"/>
        <v>#N/A</v>
      </c>
    </row>
    <row r="3260" spans="1:14" hidden="1" x14ac:dyDescent="0.45">
      <c r="A3260" t="str">
        <f t="shared" si="407"/>
        <v>CP574-College ID Standard Bonus</v>
      </c>
      <c r="B3260" t="s">
        <v>864</v>
      </c>
      <c r="C3260" t="str">
        <f t="shared" si="400"/>
        <v>La Vergne</v>
      </c>
      <c r="D3260" t="str">
        <f t="shared" si="401"/>
        <v>Y</v>
      </c>
      <c r="E3260" t="s">
        <v>1182</v>
      </c>
      <c r="F3260" t="str">
        <f t="shared" si="402"/>
        <v>College ID Standard Bonus</v>
      </c>
      <c r="G3260">
        <f t="shared" si="403"/>
        <v>0</v>
      </c>
      <c r="H3260" t="s">
        <v>1062</v>
      </c>
      <c r="I3260">
        <f t="shared" si="404"/>
        <v>0</v>
      </c>
      <c r="J3260" t="s">
        <v>1054</v>
      </c>
      <c r="K3260" s="5">
        <v>5</v>
      </c>
      <c r="L3260" t="str">
        <f>Table_DataFromNL[[#This Row],[PROFILECODE]]&amp;"-"&amp;Table_DataFromNL[[#This Row],[RULENAME]]</f>
        <v>CP574-College ID Standard Bonus</v>
      </c>
      <c r="M3260" t="e">
        <f t="shared" si="405"/>
        <v>#N/A</v>
      </c>
      <c r="N3260" t="e">
        <f t="shared" si="406"/>
        <v>#N/A</v>
      </c>
    </row>
    <row r="3261" spans="1:14" hidden="1" x14ac:dyDescent="0.45">
      <c r="A3261" t="str">
        <f t="shared" si="407"/>
        <v>CP574-Employee Donor</v>
      </c>
      <c r="B3261" t="s">
        <v>864</v>
      </c>
      <c r="C3261" t="str">
        <f t="shared" si="400"/>
        <v>La Vergne</v>
      </c>
      <c r="D3261" t="str">
        <f t="shared" si="401"/>
        <v>Y</v>
      </c>
      <c r="E3261" t="s">
        <v>1182</v>
      </c>
      <c r="F3261" t="str">
        <f t="shared" si="402"/>
        <v>Employee Donor</v>
      </c>
      <c r="G3261">
        <f t="shared" si="403"/>
        <v>0</v>
      </c>
      <c r="H3261" t="s">
        <v>1063</v>
      </c>
      <c r="I3261">
        <f t="shared" si="404"/>
        <v>0</v>
      </c>
      <c r="J3261" t="s">
        <v>1054</v>
      </c>
      <c r="K3261" s="5">
        <v>90</v>
      </c>
      <c r="L3261" t="str">
        <f>Table_DataFromNL[[#This Row],[PROFILECODE]]&amp;"-"&amp;Table_DataFromNL[[#This Row],[RULENAME]]</f>
        <v>CP574-Employee Donor</v>
      </c>
      <c r="M3261" t="e">
        <f t="shared" si="405"/>
        <v>#N/A</v>
      </c>
      <c r="N3261" t="e">
        <f t="shared" si="406"/>
        <v>#N/A</v>
      </c>
    </row>
    <row r="3262" spans="1:14" hidden="1" x14ac:dyDescent="0.45">
      <c r="A3262" t="str">
        <f t="shared" si="407"/>
        <v>CP574-Military ID</v>
      </c>
      <c r="B3262" t="s">
        <v>864</v>
      </c>
      <c r="C3262" t="str">
        <f t="shared" si="400"/>
        <v>La Vergne</v>
      </c>
      <c r="D3262" t="str">
        <f t="shared" si="401"/>
        <v>Y</v>
      </c>
      <c r="E3262" t="s">
        <v>1182</v>
      </c>
      <c r="F3262" t="str">
        <f t="shared" si="402"/>
        <v>Military ID</v>
      </c>
      <c r="G3262">
        <f t="shared" si="403"/>
        <v>0</v>
      </c>
      <c r="H3262" t="s">
        <v>1064</v>
      </c>
      <c r="I3262">
        <f t="shared" si="404"/>
        <v>0</v>
      </c>
      <c r="J3262" t="s">
        <v>1054</v>
      </c>
      <c r="K3262" s="5">
        <v>5</v>
      </c>
      <c r="L3262" t="str">
        <f>Table_DataFromNL[[#This Row],[PROFILECODE]]&amp;"-"&amp;Table_DataFromNL[[#This Row],[RULENAME]]</f>
        <v>CP574-Military ID</v>
      </c>
      <c r="M3262" t="e">
        <f t="shared" si="405"/>
        <v>#N/A</v>
      </c>
      <c r="N3262" t="e">
        <f t="shared" si="406"/>
        <v>#N/A</v>
      </c>
    </row>
    <row r="3263" spans="1:14" hidden="1" x14ac:dyDescent="0.45">
      <c r="A3263" t="str">
        <f t="shared" si="407"/>
        <v>CP574-NEW DONOR -1st</v>
      </c>
      <c r="B3263" t="s">
        <v>864</v>
      </c>
      <c r="C3263" t="str">
        <f t="shared" si="400"/>
        <v>La Vergne</v>
      </c>
      <c r="D3263" t="str">
        <f t="shared" si="401"/>
        <v>Y</v>
      </c>
      <c r="E3263" t="s">
        <v>1182</v>
      </c>
      <c r="F3263" t="str">
        <f t="shared" si="402"/>
        <v>NEW DONOR -1st</v>
      </c>
      <c r="G3263" t="str">
        <f t="shared" si="403"/>
        <v>Marketing</v>
      </c>
      <c r="H3263" t="s">
        <v>1065</v>
      </c>
      <c r="I3263">
        <f t="shared" si="404"/>
        <v>1</v>
      </c>
      <c r="J3263" t="s">
        <v>1054</v>
      </c>
      <c r="K3263" s="5">
        <v>100</v>
      </c>
      <c r="L3263" t="str">
        <f>Table_DataFromNL[[#This Row],[PROFILECODE]]&amp;"-"&amp;Table_DataFromNL[[#This Row],[RULENAME]]</f>
        <v>CP574-New Donor 1st Visit-Bonus</v>
      </c>
      <c r="M3263" t="str">
        <f t="shared" si="405"/>
        <v>CP574-NEW DONOR -1st</v>
      </c>
      <c r="N3263" t="e">
        <f t="shared" si="406"/>
        <v>#N/A</v>
      </c>
    </row>
    <row r="3264" spans="1:14" hidden="1" x14ac:dyDescent="0.45">
      <c r="A3264" t="str">
        <f t="shared" si="407"/>
        <v>CP574-NEW DONOR -2nd</v>
      </c>
      <c r="B3264" t="s">
        <v>864</v>
      </c>
      <c r="C3264" t="str">
        <f t="shared" si="400"/>
        <v>La Vergne</v>
      </c>
      <c r="D3264" t="str">
        <f t="shared" si="401"/>
        <v>Y</v>
      </c>
      <c r="E3264" t="s">
        <v>1182</v>
      </c>
      <c r="F3264" t="str">
        <f t="shared" si="402"/>
        <v>NEW DONOR -2nd</v>
      </c>
      <c r="G3264" t="str">
        <f t="shared" si="403"/>
        <v>Marketing</v>
      </c>
      <c r="H3264" t="s">
        <v>1066</v>
      </c>
      <c r="I3264">
        <f t="shared" si="404"/>
        <v>2</v>
      </c>
      <c r="J3264" t="s">
        <v>1054</v>
      </c>
      <c r="K3264" s="5">
        <v>100</v>
      </c>
      <c r="L3264" t="str">
        <f>Table_DataFromNL[[#This Row],[PROFILECODE]]&amp;"-"&amp;Table_DataFromNL[[#This Row],[RULENAME]]</f>
        <v>CP574-New Donor 2nd Visit-Bonus</v>
      </c>
      <c r="M3264" t="str">
        <f t="shared" si="405"/>
        <v>CP574-NEW DONOR -2nd</v>
      </c>
      <c r="N3264" t="e">
        <f t="shared" si="406"/>
        <v>#N/A</v>
      </c>
    </row>
    <row r="3265" spans="1:14" hidden="1" x14ac:dyDescent="0.45">
      <c r="A3265" t="str">
        <f t="shared" si="407"/>
        <v>CP574-NEW DONOR -3rd</v>
      </c>
      <c r="B3265" t="s">
        <v>864</v>
      </c>
      <c r="C3265" t="str">
        <f t="shared" si="400"/>
        <v>La Vergne</v>
      </c>
      <c r="D3265" t="str">
        <f t="shared" si="401"/>
        <v>Y</v>
      </c>
      <c r="E3265" t="s">
        <v>1182</v>
      </c>
      <c r="F3265" t="str">
        <f t="shared" si="402"/>
        <v>NEW DONOR -3rd</v>
      </c>
      <c r="G3265" t="str">
        <f t="shared" si="403"/>
        <v>Marketing</v>
      </c>
      <c r="H3265" t="s">
        <v>1067</v>
      </c>
      <c r="I3265">
        <f t="shared" si="404"/>
        <v>3</v>
      </c>
      <c r="J3265" t="s">
        <v>1054</v>
      </c>
      <c r="K3265" s="5">
        <v>100</v>
      </c>
      <c r="L3265" t="str">
        <f>Table_DataFromNL[[#This Row],[PROFILECODE]]&amp;"-"&amp;Table_DataFromNL[[#This Row],[RULENAME]]</f>
        <v>CP574-New Donor 3rd Visit-Bonus</v>
      </c>
      <c r="M3265" t="str">
        <f t="shared" si="405"/>
        <v>CP574-NEW DONOR -3rd</v>
      </c>
      <c r="N3265" t="e">
        <f t="shared" si="406"/>
        <v>#N/A</v>
      </c>
    </row>
    <row r="3266" spans="1:14" hidden="1" x14ac:dyDescent="0.45">
      <c r="A3266" t="str">
        <f t="shared" si="407"/>
        <v>CP574-NEW DONOR -4th</v>
      </c>
      <c r="B3266" t="s">
        <v>864</v>
      </c>
      <c r="C3266" t="str">
        <f t="shared" ref="C3266:C3329" si="408">VLOOKUP(B3266,CenterLU,2,FALSE)</f>
        <v>La Vergne</v>
      </c>
      <c r="D3266" t="str">
        <f t="shared" ref="D3266:D3329" si="409">VLOOKUP(B3266,CenterLU,3,FALSE)</f>
        <v>Y</v>
      </c>
      <c r="E3266" t="s">
        <v>1182</v>
      </c>
      <c r="F3266" t="str">
        <f t="shared" ref="F3266:F3329" si="410">IF(VLOOKUP(H3266,RULENAMELU,3,FALSE)=0,H3266,VLOOKUP(H3266,RULENAMELU,3,FALSE))</f>
        <v>NEW DONOR -4th</v>
      </c>
      <c r="G3266" t="str">
        <f t="shared" ref="G3266:G3329" si="411">VLOOKUP(H3266,RULENAMELU,4,FALSE)</f>
        <v>Marketing</v>
      </c>
      <c r="H3266" t="s">
        <v>1068</v>
      </c>
      <c r="I3266">
        <f t="shared" ref="I3266:I3329" si="412">VLOOKUP(H3266,RULENAMELU,5,FALSE)</f>
        <v>4</v>
      </c>
      <c r="J3266" t="s">
        <v>1054</v>
      </c>
      <c r="K3266" s="5">
        <v>100</v>
      </c>
      <c r="L3266" t="str">
        <f>Table_DataFromNL[[#This Row],[PROFILECODE]]&amp;"-"&amp;Table_DataFromNL[[#This Row],[RULENAME]]</f>
        <v>CP574-New Donor 4th Visit-Bonus</v>
      </c>
      <c r="M3266" t="str">
        <f t="shared" ref="M3266:M3329" si="413">IFERROR(VLOOKUP(A3266,PaychangesLU,1,FALSE),VLOOKUP(A3266,SpecialtyCheckLU,1,FALSE))</f>
        <v>CP574-NEW DONOR -4th</v>
      </c>
      <c r="N3266" t="e">
        <f t="shared" ref="N3266:N3329" si="414">VLOOKUP(A3266,SpecialtyCheckLU,1,FALSE)</f>
        <v>#N/A</v>
      </c>
    </row>
    <row r="3267" spans="1:14" hidden="1" x14ac:dyDescent="0.45">
      <c r="A3267" t="str">
        <f t="shared" ref="A3267:A3330" si="415">B3267&amp;"-"&amp;F3267</f>
        <v>CP574-NEW DONOR -5th</v>
      </c>
      <c r="B3267" t="s">
        <v>864</v>
      </c>
      <c r="C3267" t="str">
        <f t="shared" si="408"/>
        <v>La Vergne</v>
      </c>
      <c r="D3267" t="str">
        <f t="shared" si="409"/>
        <v>Y</v>
      </c>
      <c r="E3267" t="s">
        <v>1182</v>
      </c>
      <c r="F3267" t="str">
        <f t="shared" si="410"/>
        <v>NEW DONOR -5th</v>
      </c>
      <c r="G3267" t="str">
        <f t="shared" si="411"/>
        <v>Marketing</v>
      </c>
      <c r="H3267" t="s">
        <v>1069</v>
      </c>
      <c r="I3267">
        <f t="shared" si="412"/>
        <v>5</v>
      </c>
      <c r="J3267" t="s">
        <v>1054</v>
      </c>
      <c r="K3267" s="5">
        <v>100</v>
      </c>
      <c r="L3267" t="str">
        <f>Table_DataFromNL[[#This Row],[PROFILECODE]]&amp;"-"&amp;Table_DataFromNL[[#This Row],[RULENAME]]</f>
        <v>CP574-New Donor 5th Visit-Bonus</v>
      </c>
      <c r="M3267" t="str">
        <f t="shared" si="413"/>
        <v>CP574-NEW DONOR -5th</v>
      </c>
      <c r="N3267" t="e">
        <f t="shared" si="414"/>
        <v>#N/A</v>
      </c>
    </row>
    <row r="3268" spans="1:14" hidden="1" x14ac:dyDescent="0.45">
      <c r="A3268" t="str">
        <f t="shared" si="415"/>
        <v>CP574-NEW DONOR -6th</v>
      </c>
      <c r="B3268" t="s">
        <v>864</v>
      </c>
      <c r="C3268" t="str">
        <f t="shared" si="408"/>
        <v>La Vergne</v>
      </c>
      <c r="D3268" t="str">
        <f t="shared" si="409"/>
        <v>Y</v>
      </c>
      <c r="E3268" t="s">
        <v>1182</v>
      </c>
      <c r="F3268" t="str">
        <f t="shared" si="410"/>
        <v>NEW DONOR -6th</v>
      </c>
      <c r="G3268" t="str">
        <f t="shared" si="411"/>
        <v>Marketing</v>
      </c>
      <c r="H3268" t="s">
        <v>1070</v>
      </c>
      <c r="I3268">
        <f t="shared" si="412"/>
        <v>6</v>
      </c>
      <c r="J3268" t="s">
        <v>1054</v>
      </c>
      <c r="K3268" s="5">
        <v>100</v>
      </c>
      <c r="L3268" t="str">
        <f>Table_DataFromNL[[#This Row],[PROFILECODE]]&amp;"-"&amp;Table_DataFromNL[[#This Row],[RULENAME]]</f>
        <v>CP574-New Donor 6th Visit-Bonus</v>
      </c>
      <c r="M3268" t="str">
        <f t="shared" si="413"/>
        <v>CP574-NEW DONOR -6th</v>
      </c>
      <c r="N3268" t="e">
        <f t="shared" si="414"/>
        <v>#N/A</v>
      </c>
    </row>
    <row r="3269" spans="1:14" hidden="1" x14ac:dyDescent="0.45">
      <c r="A3269" t="str">
        <f t="shared" si="415"/>
        <v>CP574-NEW DONOR -7th</v>
      </c>
      <c r="B3269" t="s">
        <v>864</v>
      </c>
      <c r="C3269" t="str">
        <f t="shared" si="408"/>
        <v>La Vergne</v>
      </c>
      <c r="D3269" t="str">
        <f t="shared" si="409"/>
        <v>Y</v>
      </c>
      <c r="E3269" t="s">
        <v>1182</v>
      </c>
      <c r="F3269" t="str">
        <f t="shared" si="410"/>
        <v>NEW DONOR -7th</v>
      </c>
      <c r="G3269" t="str">
        <f t="shared" si="411"/>
        <v>Marketing</v>
      </c>
      <c r="H3269" t="s">
        <v>1071</v>
      </c>
      <c r="I3269">
        <f t="shared" si="412"/>
        <v>7</v>
      </c>
      <c r="J3269" t="s">
        <v>1054</v>
      </c>
      <c r="K3269" s="5">
        <v>40</v>
      </c>
      <c r="L3269" t="str">
        <f>Table_DataFromNL[[#This Row],[PROFILECODE]]&amp;"-"&amp;Table_DataFromNL[[#This Row],[RULENAME]]</f>
        <v>CP574-New Donor 7th Visit-Bonus</v>
      </c>
      <c r="M3269" t="str">
        <f t="shared" si="413"/>
        <v>CP574-NEW DONOR -7th</v>
      </c>
      <c r="N3269" t="e">
        <f t="shared" si="414"/>
        <v>#N/A</v>
      </c>
    </row>
    <row r="3270" spans="1:14" hidden="1" x14ac:dyDescent="0.45">
      <c r="A3270" t="str">
        <f t="shared" si="415"/>
        <v>CP574-NEW DONOR -8th</v>
      </c>
      <c r="B3270" t="s">
        <v>864</v>
      </c>
      <c r="C3270" t="str">
        <f t="shared" si="408"/>
        <v>La Vergne</v>
      </c>
      <c r="D3270" t="str">
        <f t="shared" si="409"/>
        <v>Y</v>
      </c>
      <c r="E3270" t="s">
        <v>1182</v>
      </c>
      <c r="F3270" t="str">
        <f t="shared" si="410"/>
        <v>NEW DONOR -8th</v>
      </c>
      <c r="G3270" t="str">
        <f t="shared" si="411"/>
        <v>Marketing</v>
      </c>
      <c r="H3270" t="s">
        <v>1072</v>
      </c>
      <c r="I3270">
        <f t="shared" si="412"/>
        <v>8</v>
      </c>
      <c r="J3270" t="s">
        <v>1054</v>
      </c>
      <c r="K3270" s="5">
        <v>40</v>
      </c>
      <c r="L3270" t="str">
        <f>Table_DataFromNL[[#This Row],[PROFILECODE]]&amp;"-"&amp;Table_DataFromNL[[#This Row],[RULENAME]]</f>
        <v>CP574-New Donor 8th Visit-Bonus</v>
      </c>
      <c r="M3270" t="str">
        <f t="shared" si="413"/>
        <v>CP574-NEW DONOR -8th</v>
      </c>
      <c r="N3270" t="e">
        <f t="shared" si="414"/>
        <v>#N/A</v>
      </c>
    </row>
    <row r="3271" spans="1:14" hidden="1" x14ac:dyDescent="0.45">
      <c r="A3271" t="str">
        <f t="shared" si="415"/>
        <v>CP574-1B_KEDLeague_Promo_5USD</v>
      </c>
      <c r="B3271" t="s">
        <v>864</v>
      </c>
      <c r="C3271" t="str">
        <f t="shared" si="408"/>
        <v>La Vergne</v>
      </c>
      <c r="D3271" t="str">
        <f t="shared" si="409"/>
        <v>Y</v>
      </c>
      <c r="E3271" t="s">
        <v>1182</v>
      </c>
      <c r="F3271" t="str">
        <f t="shared" si="410"/>
        <v>1B_KEDLeague_Promo_5USD</v>
      </c>
      <c r="G3271">
        <f t="shared" si="411"/>
        <v>0</v>
      </c>
      <c r="H3271" t="s">
        <v>1073</v>
      </c>
      <c r="I3271">
        <f t="shared" si="412"/>
        <v>0</v>
      </c>
      <c r="J3271" t="s">
        <v>1074</v>
      </c>
      <c r="K3271" s="5">
        <v>5</v>
      </c>
      <c r="L3271" t="str">
        <f>Table_DataFromNL[[#This Row],[PROFILECODE]]&amp;"-"&amp;Table_DataFromNL[[#This Row],[RULENAME]]</f>
        <v>CP574-1B_KEDLeague_Promo_5USD</v>
      </c>
      <c r="M3271" t="e">
        <f t="shared" si="413"/>
        <v>#N/A</v>
      </c>
      <c r="N3271" t="e">
        <f t="shared" si="414"/>
        <v>#N/A</v>
      </c>
    </row>
    <row r="3272" spans="1:14" hidden="1" x14ac:dyDescent="0.45">
      <c r="A3272" t="str">
        <f t="shared" si="415"/>
        <v>CP574-CALL_10</v>
      </c>
      <c r="B3272" t="s">
        <v>864</v>
      </c>
      <c r="C3272" t="str">
        <f t="shared" si="408"/>
        <v>La Vergne</v>
      </c>
      <c r="D3272" t="str">
        <f t="shared" si="409"/>
        <v>Y</v>
      </c>
      <c r="E3272" t="s">
        <v>1182</v>
      </c>
      <c r="F3272" t="str">
        <f t="shared" si="410"/>
        <v>CALL_10</v>
      </c>
      <c r="G3272">
        <f t="shared" si="411"/>
        <v>0</v>
      </c>
      <c r="H3272" t="s">
        <v>1075</v>
      </c>
      <c r="I3272">
        <f t="shared" si="412"/>
        <v>0</v>
      </c>
      <c r="J3272" t="s">
        <v>1074</v>
      </c>
      <c r="K3272" s="5">
        <v>10</v>
      </c>
      <c r="L3272" t="str">
        <f>Table_DataFromNL[[#This Row],[PROFILECODE]]&amp;"-"&amp;Table_DataFromNL[[#This Row],[RULENAME]]</f>
        <v>CP574-CALL_10</v>
      </c>
      <c r="M3272" t="e">
        <f t="shared" si="413"/>
        <v>#N/A</v>
      </c>
      <c r="N3272" t="e">
        <f t="shared" si="414"/>
        <v>#N/A</v>
      </c>
    </row>
    <row r="3273" spans="1:14" hidden="1" x14ac:dyDescent="0.45">
      <c r="A3273" t="str">
        <f t="shared" si="415"/>
        <v>CP574-CALL_15</v>
      </c>
      <c r="B3273" t="s">
        <v>864</v>
      </c>
      <c r="C3273" t="str">
        <f t="shared" si="408"/>
        <v>La Vergne</v>
      </c>
      <c r="D3273" t="str">
        <f t="shared" si="409"/>
        <v>Y</v>
      </c>
      <c r="E3273" t="s">
        <v>1182</v>
      </c>
      <c r="F3273" t="str">
        <f t="shared" si="410"/>
        <v>CALL_15</v>
      </c>
      <c r="G3273">
        <f t="shared" si="411"/>
        <v>0</v>
      </c>
      <c r="H3273" t="s">
        <v>1076</v>
      </c>
      <c r="I3273">
        <f t="shared" si="412"/>
        <v>0</v>
      </c>
      <c r="J3273" t="s">
        <v>1074</v>
      </c>
      <c r="K3273" s="5">
        <v>15</v>
      </c>
      <c r="L3273" t="str">
        <f>Table_DataFromNL[[#This Row],[PROFILECODE]]&amp;"-"&amp;Table_DataFromNL[[#This Row],[RULENAME]]</f>
        <v>CP574-CALL_15</v>
      </c>
      <c r="M3273" t="e">
        <f t="shared" si="413"/>
        <v>#N/A</v>
      </c>
      <c r="N3273" t="e">
        <f t="shared" si="414"/>
        <v>#N/A</v>
      </c>
    </row>
    <row r="3274" spans="1:14" hidden="1" x14ac:dyDescent="0.45">
      <c r="A3274" t="str">
        <f t="shared" si="415"/>
        <v>CP574-CALL_25</v>
      </c>
      <c r="B3274" t="s">
        <v>864</v>
      </c>
      <c r="C3274" t="str">
        <f t="shared" si="408"/>
        <v>La Vergne</v>
      </c>
      <c r="D3274" t="str">
        <f t="shared" si="409"/>
        <v>Y</v>
      </c>
      <c r="E3274" t="s">
        <v>1182</v>
      </c>
      <c r="F3274" t="str">
        <f t="shared" si="410"/>
        <v>CALL_25</v>
      </c>
      <c r="G3274">
        <f t="shared" si="411"/>
        <v>0</v>
      </c>
      <c r="H3274" t="s">
        <v>1077</v>
      </c>
      <c r="I3274">
        <f t="shared" si="412"/>
        <v>0</v>
      </c>
      <c r="J3274" t="s">
        <v>1074</v>
      </c>
      <c r="K3274" s="5">
        <v>25</v>
      </c>
      <c r="L3274" t="str">
        <f>Table_DataFromNL[[#This Row],[PROFILECODE]]&amp;"-"&amp;Table_DataFromNL[[#This Row],[RULENAME]]</f>
        <v>CP574-CALL_25</v>
      </c>
      <c r="M3274" t="e">
        <f t="shared" si="413"/>
        <v>#N/A</v>
      </c>
      <c r="N3274" t="e">
        <f t="shared" si="414"/>
        <v>#N/A</v>
      </c>
    </row>
    <row r="3275" spans="1:14" hidden="1" x14ac:dyDescent="0.45">
      <c r="A3275" t="str">
        <f t="shared" si="415"/>
        <v>CP574-CALL_5</v>
      </c>
      <c r="B3275" t="s">
        <v>864</v>
      </c>
      <c r="C3275" t="str">
        <f t="shared" si="408"/>
        <v>La Vergne</v>
      </c>
      <c r="D3275" t="str">
        <f t="shared" si="409"/>
        <v>Y</v>
      </c>
      <c r="E3275" t="s">
        <v>1182</v>
      </c>
      <c r="F3275" t="str">
        <f t="shared" si="410"/>
        <v>CALL_5</v>
      </c>
      <c r="G3275">
        <f t="shared" si="411"/>
        <v>0</v>
      </c>
      <c r="H3275" t="s">
        <v>1078</v>
      </c>
      <c r="I3275">
        <f t="shared" si="412"/>
        <v>0</v>
      </c>
      <c r="J3275" t="s">
        <v>1074</v>
      </c>
      <c r="K3275" s="5">
        <v>5</v>
      </c>
      <c r="L3275" t="str">
        <f>Table_DataFromNL[[#This Row],[PROFILECODE]]&amp;"-"&amp;Table_DataFromNL[[#This Row],[RULENAME]]</f>
        <v>CP574-CALL_5</v>
      </c>
      <c r="M3275" t="e">
        <f t="shared" si="413"/>
        <v>#N/A</v>
      </c>
      <c r="N3275" t="e">
        <f t="shared" si="414"/>
        <v>#N/A</v>
      </c>
    </row>
    <row r="3276" spans="1:14" hidden="1" x14ac:dyDescent="0.45">
      <c r="A3276" t="str">
        <f t="shared" si="415"/>
        <v>CP574-Community</v>
      </c>
      <c r="B3276" t="s">
        <v>864</v>
      </c>
      <c r="C3276" t="str">
        <f t="shared" si="408"/>
        <v>La Vergne</v>
      </c>
      <c r="D3276" t="str">
        <f t="shared" si="409"/>
        <v>Y</v>
      </c>
      <c r="E3276" t="s">
        <v>1182</v>
      </c>
      <c r="F3276" t="str">
        <f t="shared" si="410"/>
        <v>Community</v>
      </c>
      <c r="G3276">
        <f t="shared" si="411"/>
        <v>0</v>
      </c>
      <c r="H3276" t="s">
        <v>1080</v>
      </c>
      <c r="I3276">
        <f t="shared" si="412"/>
        <v>0</v>
      </c>
      <c r="J3276" t="s">
        <v>1074</v>
      </c>
      <c r="K3276" s="5">
        <v>5</v>
      </c>
      <c r="L3276" t="str">
        <f>Table_DataFromNL[[#This Row],[PROFILECODE]]&amp;"-"&amp;Table_DataFromNL[[#This Row],[RULENAME]]</f>
        <v>CP574-Community</v>
      </c>
      <c r="M3276" t="e">
        <f t="shared" si="413"/>
        <v>#N/A</v>
      </c>
      <c r="N3276" t="e">
        <f t="shared" si="414"/>
        <v>#N/A</v>
      </c>
    </row>
    <row r="3277" spans="1:14" hidden="1" x14ac:dyDescent="0.45">
      <c r="A3277" t="str">
        <f t="shared" si="415"/>
        <v>CP574-EMPLOYEE_BONUS_8MONTH_80USD</v>
      </c>
      <c r="B3277" t="s">
        <v>864</v>
      </c>
      <c r="C3277" t="str">
        <f t="shared" si="408"/>
        <v>La Vergne</v>
      </c>
      <c r="D3277" t="str">
        <f t="shared" si="409"/>
        <v>Y</v>
      </c>
      <c r="E3277" t="s">
        <v>1182</v>
      </c>
      <c r="F3277" t="str">
        <f t="shared" si="410"/>
        <v>EMPLOYEE_BONUS_8MONTH_80USD</v>
      </c>
      <c r="G3277">
        <f t="shared" si="411"/>
        <v>0</v>
      </c>
      <c r="H3277" t="s">
        <v>1084</v>
      </c>
      <c r="I3277">
        <f t="shared" si="412"/>
        <v>0</v>
      </c>
      <c r="J3277" t="s">
        <v>1074</v>
      </c>
      <c r="K3277" s="5">
        <v>80</v>
      </c>
      <c r="L3277" t="str">
        <f>Table_DataFromNL[[#This Row],[PROFILECODE]]&amp;"-"&amp;Table_DataFromNL[[#This Row],[RULENAME]]</f>
        <v>CP574-EMPLOYEE_BONUS_8MONTH_80USD</v>
      </c>
      <c r="M3277" t="e">
        <f t="shared" si="413"/>
        <v>#N/A</v>
      </c>
      <c r="N3277" t="e">
        <f t="shared" si="414"/>
        <v>#N/A</v>
      </c>
    </row>
    <row r="3278" spans="1:14" hidden="1" x14ac:dyDescent="0.45">
      <c r="A3278" t="str">
        <f t="shared" si="415"/>
        <v>CP574-HANGER_RECRUIT_5USD_once</v>
      </c>
      <c r="B3278" t="s">
        <v>864</v>
      </c>
      <c r="C3278" t="str">
        <f t="shared" si="408"/>
        <v>La Vergne</v>
      </c>
      <c r="D3278" t="str">
        <f t="shared" si="409"/>
        <v>Y</v>
      </c>
      <c r="E3278" t="s">
        <v>1182</v>
      </c>
      <c r="F3278" t="str">
        <f t="shared" si="410"/>
        <v>HANGER_RECRUIT_5USD_once</v>
      </c>
      <c r="G3278">
        <f t="shared" si="411"/>
        <v>0</v>
      </c>
      <c r="H3278" t="s">
        <v>1085</v>
      </c>
      <c r="I3278">
        <f t="shared" si="412"/>
        <v>0</v>
      </c>
      <c r="J3278" t="s">
        <v>1074</v>
      </c>
      <c r="K3278" s="5">
        <v>5</v>
      </c>
      <c r="L3278" t="str">
        <f>Table_DataFromNL[[#This Row],[PROFILECODE]]&amp;"-"&amp;Table_DataFromNL[[#This Row],[RULENAME]]</f>
        <v>CP574-HANGER_RECRUIT_5USD_once</v>
      </c>
      <c r="M3278" t="e">
        <f t="shared" si="413"/>
        <v>#N/A</v>
      </c>
      <c r="N3278" t="e">
        <f t="shared" si="414"/>
        <v>#N/A</v>
      </c>
    </row>
    <row r="3279" spans="1:14" hidden="1" x14ac:dyDescent="0.45">
      <c r="A3279" t="str">
        <f t="shared" si="415"/>
        <v>CP574-Immunization Boost Payment</v>
      </c>
      <c r="B3279" t="s">
        <v>864</v>
      </c>
      <c r="C3279" t="str">
        <f t="shared" si="408"/>
        <v>La Vergne</v>
      </c>
      <c r="D3279" t="str">
        <f t="shared" si="409"/>
        <v>Y</v>
      </c>
      <c r="E3279" t="s">
        <v>1182</v>
      </c>
      <c r="F3279" t="str">
        <f t="shared" si="410"/>
        <v>Immunization Boost Payment</v>
      </c>
      <c r="G3279">
        <f t="shared" si="411"/>
        <v>0</v>
      </c>
      <c r="H3279" t="s">
        <v>1086</v>
      </c>
      <c r="I3279">
        <f t="shared" si="412"/>
        <v>0</v>
      </c>
      <c r="J3279" t="s">
        <v>1074</v>
      </c>
      <c r="K3279" s="5">
        <v>50</v>
      </c>
      <c r="L3279" t="str">
        <f>Table_DataFromNL[[#This Row],[PROFILECODE]]&amp;"-"&amp;Table_DataFromNL[[#This Row],[RULENAME]]</f>
        <v>CP574-Immunization Boost Payment</v>
      </c>
      <c r="M3279" t="e">
        <f t="shared" si="413"/>
        <v>#N/A</v>
      </c>
      <c r="N3279" t="e">
        <f t="shared" si="414"/>
        <v>#N/A</v>
      </c>
    </row>
    <row r="3280" spans="1:14" hidden="1" x14ac:dyDescent="0.45">
      <c r="A3280" t="str">
        <f t="shared" si="415"/>
        <v>CP574-Immunization Series Payment</v>
      </c>
      <c r="B3280" t="s">
        <v>864</v>
      </c>
      <c r="C3280" t="str">
        <f t="shared" si="408"/>
        <v>La Vergne</v>
      </c>
      <c r="D3280" t="str">
        <f t="shared" si="409"/>
        <v>Y</v>
      </c>
      <c r="E3280" t="s">
        <v>1182</v>
      </c>
      <c r="F3280" t="str">
        <f t="shared" si="410"/>
        <v>Immunization Series Payment</v>
      </c>
      <c r="G3280">
        <f t="shared" si="411"/>
        <v>0</v>
      </c>
      <c r="H3280" t="s">
        <v>1087</v>
      </c>
      <c r="I3280">
        <f t="shared" si="412"/>
        <v>0</v>
      </c>
      <c r="J3280" t="s">
        <v>1074</v>
      </c>
      <c r="K3280" s="5">
        <v>100</v>
      </c>
      <c r="L3280" t="str">
        <f>Table_DataFromNL[[#This Row],[PROFILECODE]]&amp;"-"&amp;Table_DataFromNL[[#This Row],[RULENAME]]</f>
        <v>CP574-Immunization Series Payment</v>
      </c>
      <c r="M3280" t="e">
        <f t="shared" si="413"/>
        <v>#N/A</v>
      </c>
      <c r="N3280" t="e">
        <f t="shared" si="414"/>
        <v>#N/A</v>
      </c>
    </row>
    <row r="3281" spans="1:14" hidden="1" x14ac:dyDescent="0.45">
      <c r="A3281" t="str">
        <f t="shared" si="415"/>
        <v>CP574-Inconv Fee $20-$50-Comment Req'd</v>
      </c>
      <c r="B3281" t="s">
        <v>864</v>
      </c>
      <c r="C3281" t="str">
        <f t="shared" si="408"/>
        <v>La Vergne</v>
      </c>
      <c r="D3281" t="str">
        <f t="shared" si="409"/>
        <v>Y</v>
      </c>
      <c r="E3281" t="s">
        <v>1182</v>
      </c>
      <c r="F3281" t="str">
        <f t="shared" si="410"/>
        <v>Inconv Fee $20-$50-Comment Req'd</v>
      </c>
      <c r="G3281">
        <f t="shared" si="411"/>
        <v>0</v>
      </c>
      <c r="H3281" t="s">
        <v>1088</v>
      </c>
      <c r="I3281">
        <f t="shared" si="412"/>
        <v>0</v>
      </c>
      <c r="J3281" t="s">
        <v>1074</v>
      </c>
      <c r="K3281" s="5">
        <v>50</v>
      </c>
      <c r="L3281" t="str">
        <f>Table_DataFromNL[[#This Row],[PROFILECODE]]&amp;"-"&amp;Table_DataFromNL[[#This Row],[RULENAME]]</f>
        <v>CP574-Inconv Fee $20-$50-Comment Req'd</v>
      </c>
      <c r="M3281" t="e">
        <f t="shared" si="413"/>
        <v>#N/A</v>
      </c>
      <c r="N3281" t="e">
        <f t="shared" si="414"/>
        <v>#N/A</v>
      </c>
    </row>
    <row r="3282" spans="1:14" hidden="1" x14ac:dyDescent="0.45">
      <c r="A3282" t="str">
        <f t="shared" si="415"/>
        <v>CP574-Inconv Fee $5-$20-Comment Req'd</v>
      </c>
      <c r="B3282" t="s">
        <v>864</v>
      </c>
      <c r="C3282" t="str">
        <f t="shared" si="408"/>
        <v>La Vergne</v>
      </c>
      <c r="D3282" t="str">
        <f t="shared" si="409"/>
        <v>Y</v>
      </c>
      <c r="E3282" t="s">
        <v>1182</v>
      </c>
      <c r="F3282" t="str">
        <f t="shared" si="410"/>
        <v>Inconv Fee $5-$20-Comment Req'd</v>
      </c>
      <c r="G3282">
        <f t="shared" si="411"/>
        <v>0</v>
      </c>
      <c r="H3282" t="s">
        <v>1089</v>
      </c>
      <c r="I3282">
        <f t="shared" si="412"/>
        <v>0</v>
      </c>
      <c r="J3282" t="s">
        <v>1074</v>
      </c>
      <c r="K3282" s="5">
        <v>20</v>
      </c>
      <c r="L3282" t="str">
        <f>Table_DataFromNL[[#This Row],[PROFILECODE]]&amp;"-"&amp;Table_DataFromNL[[#This Row],[RULENAME]]</f>
        <v>CP574-Inconv Fee $5-$20-Comment Req'd</v>
      </c>
      <c r="M3282" t="e">
        <f t="shared" si="413"/>
        <v>#N/A</v>
      </c>
      <c r="N3282" t="e">
        <f t="shared" si="414"/>
        <v>#N/A</v>
      </c>
    </row>
    <row r="3283" spans="1:14" hidden="1" x14ac:dyDescent="0.45">
      <c r="A3283" t="str">
        <f t="shared" si="415"/>
        <v>CP574-Inconv Fee$50-$100-Comment Req'd</v>
      </c>
      <c r="B3283" t="s">
        <v>864</v>
      </c>
      <c r="C3283" t="str">
        <f t="shared" si="408"/>
        <v>La Vergne</v>
      </c>
      <c r="D3283" t="str">
        <f t="shared" si="409"/>
        <v>Y</v>
      </c>
      <c r="E3283" t="s">
        <v>1182</v>
      </c>
      <c r="F3283" t="str">
        <f t="shared" si="410"/>
        <v>Inconv Fee$50-$100-Comment Req'd</v>
      </c>
      <c r="G3283">
        <f t="shared" si="411"/>
        <v>0</v>
      </c>
      <c r="H3283" t="s">
        <v>1090</v>
      </c>
      <c r="I3283">
        <f t="shared" si="412"/>
        <v>0</v>
      </c>
      <c r="J3283" t="s">
        <v>1074</v>
      </c>
      <c r="K3283" s="5">
        <v>100</v>
      </c>
      <c r="L3283" t="str">
        <f>Table_DataFromNL[[#This Row],[PROFILECODE]]&amp;"-"&amp;Table_DataFromNL[[#This Row],[RULENAME]]</f>
        <v>CP574-Inconv Fee$50-$100-Comment Req'd</v>
      </c>
      <c r="M3283" t="e">
        <f t="shared" si="413"/>
        <v>#N/A</v>
      </c>
      <c r="N3283" t="e">
        <f t="shared" si="414"/>
        <v>#N/A</v>
      </c>
    </row>
    <row r="3284" spans="1:14" hidden="1" x14ac:dyDescent="0.45">
      <c r="A3284" t="str">
        <f t="shared" si="415"/>
        <v>CP574-NSP_ LAPSEDONOR_50_Twice</v>
      </c>
      <c r="B3284" t="s">
        <v>864</v>
      </c>
      <c r="C3284" t="str">
        <f t="shared" si="408"/>
        <v>La Vergne</v>
      </c>
      <c r="D3284" t="str">
        <f t="shared" si="409"/>
        <v>Y</v>
      </c>
      <c r="E3284" t="s">
        <v>1182</v>
      </c>
      <c r="F3284" t="str">
        <f t="shared" si="410"/>
        <v>NSP_ LAPSEDONOR_50_Twice</v>
      </c>
      <c r="G3284">
        <f t="shared" si="411"/>
        <v>0</v>
      </c>
      <c r="H3284" t="s">
        <v>1091</v>
      </c>
      <c r="I3284">
        <f t="shared" si="412"/>
        <v>0</v>
      </c>
      <c r="J3284" t="s">
        <v>1074</v>
      </c>
      <c r="K3284" s="5">
        <v>50</v>
      </c>
      <c r="L3284" t="str">
        <f>Table_DataFromNL[[#This Row],[PROFILECODE]]&amp;"-"&amp;Table_DataFromNL[[#This Row],[RULENAME]]</f>
        <v>CP574-NSP_ LAPSEDONOR_50_Twice</v>
      </c>
      <c r="M3284" t="e">
        <f t="shared" si="413"/>
        <v>#N/A</v>
      </c>
      <c r="N3284" t="e">
        <f t="shared" si="414"/>
        <v>#N/A</v>
      </c>
    </row>
    <row r="3285" spans="1:14" hidden="1" x14ac:dyDescent="0.45">
      <c r="A3285" t="str">
        <f t="shared" si="415"/>
        <v>CP574-NSP_LD_25_2X</v>
      </c>
      <c r="B3285" t="s">
        <v>864</v>
      </c>
      <c r="C3285" t="str">
        <f t="shared" si="408"/>
        <v>La Vergne</v>
      </c>
      <c r="D3285" t="str">
        <f t="shared" si="409"/>
        <v>Y</v>
      </c>
      <c r="E3285" t="s">
        <v>1182</v>
      </c>
      <c r="F3285" t="str">
        <f t="shared" si="410"/>
        <v>NSP_LD_25_2X</v>
      </c>
      <c r="G3285">
        <f t="shared" si="411"/>
        <v>0</v>
      </c>
      <c r="H3285" t="s">
        <v>1092</v>
      </c>
      <c r="I3285">
        <f t="shared" si="412"/>
        <v>0</v>
      </c>
      <c r="J3285" t="s">
        <v>1074</v>
      </c>
      <c r="K3285" s="5">
        <v>25</v>
      </c>
      <c r="L3285" t="str">
        <f>Table_DataFromNL[[#This Row],[PROFILECODE]]&amp;"-"&amp;Table_DataFromNL[[#This Row],[RULENAME]]</f>
        <v>CP574-NSP_LD_25_2X</v>
      </c>
      <c r="M3285" t="e">
        <f t="shared" si="413"/>
        <v>#N/A</v>
      </c>
      <c r="N3285" t="e">
        <f t="shared" si="414"/>
        <v>#N/A</v>
      </c>
    </row>
    <row r="3286" spans="1:14" hidden="1" x14ac:dyDescent="0.45">
      <c r="A3286" t="str">
        <f t="shared" si="415"/>
        <v>CP574-NSP_LD_50_1X</v>
      </c>
      <c r="B3286" t="s">
        <v>864</v>
      </c>
      <c r="C3286" t="str">
        <f t="shared" si="408"/>
        <v>La Vergne</v>
      </c>
      <c r="D3286" t="str">
        <f t="shared" si="409"/>
        <v>Y</v>
      </c>
      <c r="E3286" t="s">
        <v>1182</v>
      </c>
      <c r="F3286" t="str">
        <f t="shared" si="410"/>
        <v>NSP_LD_50_1X</v>
      </c>
      <c r="G3286">
        <f t="shared" si="411"/>
        <v>0</v>
      </c>
      <c r="H3286" t="s">
        <v>1093</v>
      </c>
      <c r="I3286">
        <f t="shared" si="412"/>
        <v>0</v>
      </c>
      <c r="J3286" t="s">
        <v>1074</v>
      </c>
      <c r="K3286" s="5">
        <v>50</v>
      </c>
      <c r="L3286" t="str">
        <f>Table_DataFromNL[[#This Row],[PROFILECODE]]&amp;"-"&amp;Table_DataFromNL[[#This Row],[RULENAME]]</f>
        <v>CP574-NSP_LD_50_1X</v>
      </c>
      <c r="M3286" t="e">
        <f t="shared" si="413"/>
        <v>#N/A</v>
      </c>
      <c r="N3286" t="e">
        <f t="shared" si="414"/>
        <v>#N/A</v>
      </c>
    </row>
    <row r="3287" spans="1:14" hidden="1" x14ac:dyDescent="0.45">
      <c r="A3287" t="str">
        <f t="shared" si="415"/>
        <v>CP574-NSP_ORPHAN_100_once</v>
      </c>
      <c r="B3287" t="s">
        <v>864</v>
      </c>
      <c r="C3287" t="str">
        <f t="shared" si="408"/>
        <v>La Vergne</v>
      </c>
      <c r="D3287" t="str">
        <f t="shared" si="409"/>
        <v>Y</v>
      </c>
      <c r="E3287" t="s">
        <v>1182</v>
      </c>
      <c r="F3287" t="str">
        <f t="shared" si="410"/>
        <v>NSP_ORPHAN_100_once</v>
      </c>
      <c r="G3287">
        <f t="shared" si="411"/>
        <v>0</v>
      </c>
      <c r="H3287" t="s">
        <v>1094</v>
      </c>
      <c r="I3287">
        <f t="shared" si="412"/>
        <v>0</v>
      </c>
      <c r="J3287" t="s">
        <v>1074</v>
      </c>
      <c r="K3287" s="5">
        <v>100</v>
      </c>
      <c r="L3287" t="str">
        <f>Table_DataFromNL[[#This Row],[PROFILECODE]]&amp;"-"&amp;Table_DataFromNL[[#This Row],[RULENAME]]</f>
        <v>CP574-NSP_ORPHAN_100_once</v>
      </c>
      <c r="M3287" t="e">
        <f t="shared" si="413"/>
        <v>#N/A</v>
      </c>
      <c r="N3287" t="e">
        <f t="shared" si="414"/>
        <v>#N/A</v>
      </c>
    </row>
    <row r="3288" spans="1:14" hidden="1" x14ac:dyDescent="0.45">
      <c r="A3288" t="str">
        <f t="shared" si="415"/>
        <v>CP574-RSV WEEKLY BONUS 10</v>
      </c>
      <c r="B3288" t="s">
        <v>864</v>
      </c>
      <c r="C3288" t="str">
        <f t="shared" si="408"/>
        <v>La Vergne</v>
      </c>
      <c r="D3288" t="str">
        <f t="shared" si="409"/>
        <v>Y</v>
      </c>
      <c r="E3288" t="s">
        <v>1182</v>
      </c>
      <c r="F3288" t="str">
        <f t="shared" si="410"/>
        <v>RSV WEEKLY BONUS 10</v>
      </c>
      <c r="G3288">
        <f t="shared" si="411"/>
        <v>0</v>
      </c>
      <c r="H3288" t="s">
        <v>1095</v>
      </c>
      <c r="I3288">
        <f t="shared" si="412"/>
        <v>0</v>
      </c>
      <c r="J3288" t="s">
        <v>1074</v>
      </c>
      <c r="K3288" s="5">
        <v>10</v>
      </c>
      <c r="L3288" t="str">
        <f>Table_DataFromNL[[#This Row],[PROFILECODE]]&amp;"-"&amp;Table_DataFromNL[[#This Row],[RULENAME]]</f>
        <v>CP574-RSV WEEKLY BONUS 10</v>
      </c>
      <c r="M3288" t="e">
        <f t="shared" si="413"/>
        <v>#N/A</v>
      </c>
      <c r="N3288" t="e">
        <f t="shared" si="414"/>
        <v>#N/A</v>
      </c>
    </row>
    <row r="3289" spans="1:14" hidden="1" x14ac:dyDescent="0.45">
      <c r="A3289" t="str">
        <f t="shared" si="415"/>
        <v>CP574-Restick</v>
      </c>
      <c r="B3289" t="s">
        <v>864</v>
      </c>
      <c r="C3289" t="str">
        <f t="shared" si="408"/>
        <v>La Vergne</v>
      </c>
      <c r="D3289" t="str">
        <f t="shared" si="409"/>
        <v>Y</v>
      </c>
      <c r="E3289" t="s">
        <v>1182</v>
      </c>
      <c r="F3289" t="str">
        <f t="shared" si="410"/>
        <v>Restick</v>
      </c>
      <c r="G3289">
        <f t="shared" si="411"/>
        <v>0</v>
      </c>
      <c r="H3289" t="s">
        <v>1096</v>
      </c>
      <c r="I3289">
        <f t="shared" si="412"/>
        <v>0</v>
      </c>
      <c r="J3289" t="s">
        <v>1074</v>
      </c>
      <c r="K3289" s="5">
        <v>5</v>
      </c>
      <c r="L3289" t="str">
        <f>Table_DataFromNL[[#This Row],[PROFILECODE]]&amp;"-"&amp;Table_DataFromNL[[#This Row],[RULENAME]]</f>
        <v>CP574-Restick</v>
      </c>
      <c r="M3289" t="e">
        <f t="shared" si="413"/>
        <v>#N/A</v>
      </c>
      <c r="N3289" t="e">
        <f t="shared" si="414"/>
        <v>#N/A</v>
      </c>
    </row>
    <row r="3290" spans="1:14" hidden="1" x14ac:dyDescent="0.45">
      <c r="A3290" t="str">
        <f t="shared" si="415"/>
        <v>CP574-SLOW_TEXT_5</v>
      </c>
      <c r="B3290" t="s">
        <v>864</v>
      </c>
      <c r="C3290" t="str">
        <f t="shared" si="408"/>
        <v>La Vergne</v>
      </c>
      <c r="D3290" t="str">
        <f t="shared" si="409"/>
        <v>Y</v>
      </c>
      <c r="E3290" t="s">
        <v>1182</v>
      </c>
      <c r="F3290" t="str">
        <f t="shared" si="410"/>
        <v>SLOW_TEXT_5</v>
      </c>
      <c r="G3290">
        <f t="shared" si="411"/>
        <v>0</v>
      </c>
      <c r="H3290" t="s">
        <v>1104</v>
      </c>
      <c r="I3290">
        <f t="shared" si="412"/>
        <v>0</v>
      </c>
      <c r="J3290" t="s">
        <v>1074</v>
      </c>
      <c r="K3290" s="5">
        <v>5</v>
      </c>
      <c r="L3290" t="str">
        <f>Table_DataFromNL[[#This Row],[PROFILECODE]]&amp;"-"&amp;Table_DataFromNL[[#This Row],[RULENAME]]</f>
        <v>CP574-SLOW_TEXT_5</v>
      </c>
      <c r="M3290" t="e">
        <f t="shared" si="413"/>
        <v>#N/A</v>
      </c>
      <c r="N3290" t="e">
        <f t="shared" si="414"/>
        <v>#N/A</v>
      </c>
    </row>
    <row r="3291" spans="1:14" hidden="1" x14ac:dyDescent="0.45">
      <c r="A3291" t="str">
        <f t="shared" si="415"/>
        <v>CP574-SPECIAL_ x9_25 _ONCE</v>
      </c>
      <c r="B3291" t="s">
        <v>864</v>
      </c>
      <c r="C3291" t="str">
        <f t="shared" si="408"/>
        <v>La Vergne</v>
      </c>
      <c r="D3291" t="str">
        <f t="shared" si="409"/>
        <v>Y</v>
      </c>
      <c r="E3291" t="s">
        <v>1182</v>
      </c>
      <c r="F3291" t="str">
        <f t="shared" si="410"/>
        <v>SPECIAL_ x9_25 _ONCE</v>
      </c>
      <c r="G3291">
        <f t="shared" si="411"/>
        <v>0</v>
      </c>
      <c r="H3291" t="s">
        <v>1105</v>
      </c>
      <c r="I3291">
        <f t="shared" si="412"/>
        <v>0</v>
      </c>
      <c r="J3291" t="s">
        <v>1074</v>
      </c>
      <c r="K3291" s="5">
        <v>25</v>
      </c>
      <c r="L3291" t="str">
        <f>Table_DataFromNL[[#This Row],[PROFILECODE]]&amp;"-"&amp;Table_DataFromNL[[#This Row],[RULENAME]]</f>
        <v>CP574-SPECIAL_ x9_25 _ONCE</v>
      </c>
      <c r="M3291" t="e">
        <f t="shared" si="413"/>
        <v>#N/A</v>
      </c>
      <c r="N3291" t="e">
        <f t="shared" si="414"/>
        <v>#N/A</v>
      </c>
    </row>
    <row r="3292" spans="1:14" hidden="1" x14ac:dyDescent="0.45">
      <c r="A3292" t="str">
        <f t="shared" si="415"/>
        <v>CP574-SPECIAL_BONUS_40USD</v>
      </c>
      <c r="B3292" t="s">
        <v>864</v>
      </c>
      <c r="C3292" t="str">
        <f t="shared" si="408"/>
        <v>La Vergne</v>
      </c>
      <c r="D3292" t="str">
        <f t="shared" si="409"/>
        <v>Y</v>
      </c>
      <c r="E3292" t="s">
        <v>1182</v>
      </c>
      <c r="F3292" t="str">
        <f t="shared" si="410"/>
        <v>SPECIAL_BONUS_40USD</v>
      </c>
      <c r="G3292">
        <f t="shared" si="411"/>
        <v>0</v>
      </c>
      <c r="H3292" t="s">
        <v>1106</v>
      </c>
      <c r="I3292">
        <f t="shared" si="412"/>
        <v>0</v>
      </c>
      <c r="J3292" t="s">
        <v>1074</v>
      </c>
      <c r="K3292" s="5">
        <v>40</v>
      </c>
      <c r="L3292" t="str">
        <f>Table_DataFromNL[[#This Row],[PROFILECODE]]&amp;"-"&amp;Table_DataFromNL[[#This Row],[RULENAME]]</f>
        <v>CP574-SPECIAL_BONUS_40USD</v>
      </c>
      <c r="M3292" t="e">
        <f t="shared" si="413"/>
        <v>#N/A</v>
      </c>
      <c r="N3292" t="e">
        <f t="shared" si="414"/>
        <v>#N/A</v>
      </c>
    </row>
    <row r="3293" spans="1:14" hidden="1" x14ac:dyDescent="0.45">
      <c r="A3293" t="str">
        <f t="shared" si="415"/>
        <v>CP574-SPECIAL_BONUS_60USD</v>
      </c>
      <c r="B3293" t="s">
        <v>864</v>
      </c>
      <c r="C3293" t="str">
        <f t="shared" si="408"/>
        <v>La Vergne</v>
      </c>
      <c r="D3293" t="str">
        <f t="shared" si="409"/>
        <v>Y</v>
      </c>
      <c r="E3293" t="s">
        <v>1182</v>
      </c>
      <c r="F3293" t="str">
        <f t="shared" si="410"/>
        <v>SPECIAL_BONUS_60USD</v>
      </c>
      <c r="G3293">
        <f t="shared" si="411"/>
        <v>0</v>
      </c>
      <c r="H3293" t="s">
        <v>1141</v>
      </c>
      <c r="I3293">
        <f t="shared" si="412"/>
        <v>0</v>
      </c>
      <c r="J3293" t="s">
        <v>1074</v>
      </c>
      <c r="K3293" s="5">
        <v>60</v>
      </c>
      <c r="L3293" t="str">
        <f>Table_DataFromNL[[#This Row],[PROFILECODE]]&amp;"-"&amp;Table_DataFromNL[[#This Row],[RULENAME]]</f>
        <v>CP574-SPECIAL_BONUS_60USD</v>
      </c>
      <c r="M3293" t="e">
        <f t="shared" si="413"/>
        <v>#N/A</v>
      </c>
      <c r="N3293" t="e">
        <f t="shared" si="414"/>
        <v>#N/A</v>
      </c>
    </row>
    <row r="3294" spans="1:14" hidden="1" x14ac:dyDescent="0.45">
      <c r="A3294" t="str">
        <f t="shared" si="415"/>
        <v>CP574-SPECIAL_x6_x7_15 _TWICE</v>
      </c>
      <c r="B3294" t="s">
        <v>864</v>
      </c>
      <c r="C3294" t="str">
        <f t="shared" si="408"/>
        <v>La Vergne</v>
      </c>
      <c r="D3294" t="str">
        <f t="shared" si="409"/>
        <v>Y</v>
      </c>
      <c r="E3294" t="s">
        <v>1182</v>
      </c>
      <c r="F3294" t="str">
        <f t="shared" si="410"/>
        <v>SPECIAL_x6_x7_15 _TWICE</v>
      </c>
      <c r="G3294">
        <f t="shared" si="411"/>
        <v>0</v>
      </c>
      <c r="H3294" t="s">
        <v>1107</v>
      </c>
      <c r="I3294">
        <f t="shared" si="412"/>
        <v>0</v>
      </c>
      <c r="J3294" t="s">
        <v>1074</v>
      </c>
      <c r="K3294" s="5">
        <v>15</v>
      </c>
      <c r="L3294" t="str">
        <f>Table_DataFromNL[[#This Row],[PROFILECODE]]&amp;"-"&amp;Table_DataFromNL[[#This Row],[RULENAME]]</f>
        <v>CP574-SPECIAL_x6_x7_15 _TWICE</v>
      </c>
      <c r="M3294" t="e">
        <f t="shared" si="413"/>
        <v>#N/A</v>
      </c>
      <c r="N3294" t="e">
        <f t="shared" si="414"/>
        <v>#N/A</v>
      </c>
    </row>
    <row r="3295" spans="1:14" hidden="1" x14ac:dyDescent="0.45">
      <c r="A3295" t="str">
        <f t="shared" si="415"/>
        <v>CP574-SPECIAL_x8_x9_20 _TWICE</v>
      </c>
      <c r="B3295" t="s">
        <v>864</v>
      </c>
      <c r="C3295" t="str">
        <f t="shared" si="408"/>
        <v>La Vergne</v>
      </c>
      <c r="D3295" t="str">
        <f t="shared" si="409"/>
        <v>Y</v>
      </c>
      <c r="E3295" t="s">
        <v>1182</v>
      </c>
      <c r="F3295" t="str">
        <f t="shared" si="410"/>
        <v>SPECIAL_x8_x9_20 _TWICE</v>
      </c>
      <c r="G3295">
        <f t="shared" si="411"/>
        <v>0</v>
      </c>
      <c r="H3295" t="s">
        <v>1108</v>
      </c>
      <c r="I3295">
        <f t="shared" si="412"/>
        <v>0</v>
      </c>
      <c r="J3295" t="s">
        <v>1074</v>
      </c>
      <c r="K3295" s="5">
        <v>20</v>
      </c>
      <c r="L3295" t="str">
        <f>Table_DataFromNL[[#This Row],[PROFILECODE]]&amp;"-"&amp;Table_DataFromNL[[#This Row],[RULENAME]]</f>
        <v>CP574-SPECIAL_x8_x9_20 _TWICE</v>
      </c>
      <c r="M3295" t="e">
        <f t="shared" si="413"/>
        <v>#N/A</v>
      </c>
      <c r="N3295" t="e">
        <f t="shared" si="414"/>
        <v>#N/A</v>
      </c>
    </row>
    <row r="3296" spans="1:14" hidden="1" x14ac:dyDescent="0.45">
      <c r="A3296" t="str">
        <f t="shared" si="415"/>
        <v>CP574-Sample Only</v>
      </c>
      <c r="B3296" t="s">
        <v>864</v>
      </c>
      <c r="C3296" t="str">
        <f t="shared" si="408"/>
        <v>La Vergne</v>
      </c>
      <c r="D3296" t="str">
        <f t="shared" si="409"/>
        <v>Y</v>
      </c>
      <c r="E3296" t="s">
        <v>1182</v>
      </c>
      <c r="F3296" t="str">
        <f t="shared" si="410"/>
        <v>Sample Only</v>
      </c>
      <c r="G3296">
        <f t="shared" si="411"/>
        <v>0</v>
      </c>
      <c r="H3296" t="s">
        <v>1109</v>
      </c>
      <c r="I3296">
        <f t="shared" si="412"/>
        <v>0</v>
      </c>
      <c r="J3296" t="s">
        <v>1074</v>
      </c>
      <c r="K3296" s="5">
        <v>10</v>
      </c>
      <c r="L3296" t="str">
        <f>Table_DataFromNL[[#This Row],[PROFILECODE]]&amp;"-"&amp;Table_DataFromNL[[#This Row],[RULENAME]]</f>
        <v>CP574-Sample Only</v>
      </c>
      <c r="M3296" t="e">
        <f t="shared" si="413"/>
        <v>#N/A</v>
      </c>
      <c r="N3296" t="e">
        <f t="shared" si="414"/>
        <v>#N/A</v>
      </c>
    </row>
    <row r="3297" spans="1:14" hidden="1" x14ac:dyDescent="0.45">
      <c r="A3297" t="str">
        <f t="shared" si="415"/>
        <v>CP574-Unit Below 250 mL</v>
      </c>
      <c r="B3297" t="s">
        <v>864</v>
      </c>
      <c r="C3297" t="str">
        <f t="shared" si="408"/>
        <v>La Vergne</v>
      </c>
      <c r="D3297" t="str">
        <f t="shared" si="409"/>
        <v>Y</v>
      </c>
      <c r="E3297" t="s">
        <v>1182</v>
      </c>
      <c r="F3297" t="str">
        <f t="shared" si="410"/>
        <v>Unit Below 250 mL</v>
      </c>
      <c r="G3297">
        <f t="shared" si="411"/>
        <v>0</v>
      </c>
      <c r="H3297" t="s">
        <v>1110</v>
      </c>
      <c r="I3297">
        <f t="shared" si="412"/>
        <v>0</v>
      </c>
      <c r="J3297" t="s">
        <v>1074</v>
      </c>
      <c r="K3297" s="5">
        <v>5</v>
      </c>
      <c r="L3297" t="str">
        <f>Table_DataFromNL[[#This Row],[PROFILECODE]]&amp;"-"&amp;Table_DataFromNL[[#This Row],[RULENAME]]</f>
        <v>CP574-Unit Below 250 mL</v>
      </c>
      <c r="M3297" t="e">
        <f t="shared" si="413"/>
        <v>#N/A</v>
      </c>
      <c r="N3297" t="e">
        <f t="shared" si="414"/>
        <v>#N/A</v>
      </c>
    </row>
    <row r="3298" spans="1:14" hidden="1" x14ac:dyDescent="0.45">
      <c r="A3298" t="str">
        <f t="shared" si="415"/>
        <v>CP574-Unit above 250 mL/underdraw</v>
      </c>
      <c r="B3298" t="s">
        <v>864</v>
      </c>
      <c r="C3298" t="str">
        <f t="shared" si="408"/>
        <v>La Vergne</v>
      </c>
      <c r="D3298" t="str">
        <f t="shared" si="409"/>
        <v>Y</v>
      </c>
      <c r="E3298" t="s">
        <v>1182</v>
      </c>
      <c r="F3298" t="str">
        <f t="shared" si="410"/>
        <v>Unit above 250 mL/underdraw</v>
      </c>
      <c r="G3298">
        <f t="shared" si="411"/>
        <v>0</v>
      </c>
      <c r="H3298" t="s">
        <v>1111</v>
      </c>
      <c r="I3298">
        <f t="shared" si="412"/>
        <v>0</v>
      </c>
      <c r="J3298" t="s">
        <v>1074</v>
      </c>
      <c r="K3298" s="5">
        <v>10</v>
      </c>
      <c r="L3298" t="str">
        <f>Table_DataFromNL[[#This Row],[PROFILECODE]]&amp;"-"&amp;Table_DataFromNL[[#This Row],[RULENAME]]</f>
        <v>CP574-Unit above 250 mL/underdraw</v>
      </c>
      <c r="M3298" t="e">
        <f t="shared" si="413"/>
        <v>#N/A</v>
      </c>
      <c r="N3298" t="e">
        <f t="shared" si="414"/>
        <v>#N/A</v>
      </c>
    </row>
    <row r="3299" spans="1:14" hidden="1" x14ac:dyDescent="0.45">
      <c r="A3299" t="str">
        <f t="shared" si="415"/>
        <v>CP574-RETURN - Buddy referral  -BONUS</v>
      </c>
      <c r="B3299" t="s">
        <v>864</v>
      </c>
      <c r="C3299" t="str">
        <f t="shared" si="408"/>
        <v>La Vergne</v>
      </c>
      <c r="D3299" t="str">
        <f t="shared" si="409"/>
        <v>Y</v>
      </c>
      <c r="E3299" t="s">
        <v>1182</v>
      </c>
      <c r="F3299" t="str">
        <f t="shared" si="410"/>
        <v>RETURN - Buddy referral  -BONUS</v>
      </c>
      <c r="G3299" t="str">
        <f t="shared" si="411"/>
        <v>Marketing</v>
      </c>
      <c r="H3299" t="s">
        <v>73</v>
      </c>
      <c r="I3299">
        <f t="shared" si="412"/>
        <v>50</v>
      </c>
      <c r="J3299" t="s">
        <v>1112</v>
      </c>
      <c r="K3299" s="5">
        <v>100</v>
      </c>
      <c r="L3299" t="str">
        <f>Table_DataFromNL[[#This Row],[PROFILECODE]]&amp;"-"&amp;Table_DataFromNL[[#This Row],[RULENAME]]</f>
        <v>CP574-Referral</v>
      </c>
      <c r="M3299" t="str">
        <f t="shared" si="413"/>
        <v>CP574-RETURN - Buddy referral  -BONUS</v>
      </c>
      <c r="N3299" t="e">
        <f t="shared" si="414"/>
        <v>#N/A</v>
      </c>
    </row>
    <row r="3300" spans="1:14" hidden="1" x14ac:dyDescent="0.45">
      <c r="A3300" t="str">
        <f t="shared" si="415"/>
        <v>CP574-P Anti-D Pre-Existing Standard</v>
      </c>
      <c r="B3300" t="s">
        <v>864</v>
      </c>
      <c r="C3300" t="str">
        <f t="shared" si="408"/>
        <v>La Vergne</v>
      </c>
      <c r="D3300" t="str">
        <f t="shared" si="409"/>
        <v>Y</v>
      </c>
      <c r="E3300" t="s">
        <v>1182</v>
      </c>
      <c r="F3300" t="str">
        <f t="shared" si="410"/>
        <v>P Anti-D Pre-Existing Standard</v>
      </c>
      <c r="G3300" t="str">
        <f t="shared" si="411"/>
        <v>Specialty</v>
      </c>
      <c r="H3300" t="s">
        <v>946</v>
      </c>
      <c r="I3300" t="str">
        <f t="shared" si="412"/>
        <v>RETURN - 1st don of the week -STD</v>
      </c>
      <c r="J3300" t="s">
        <v>1113</v>
      </c>
      <c r="K3300" s="5">
        <v>25</v>
      </c>
      <c r="L3300" t="str">
        <f>Table_DataFromNL[[#This Row],[PROFILECODE]]&amp;"-"&amp;Table_DataFromNL[[#This Row],[RULENAME]]</f>
        <v>CP574-P Anti-D Pre-Existing Standard</v>
      </c>
      <c r="M3300" t="str">
        <f t="shared" si="413"/>
        <v>CP574-P Anti-D Pre-Existing Standard</v>
      </c>
      <c r="N3300" t="str">
        <f t="shared" si="414"/>
        <v>CP574-P Anti-D Pre-Existing Standard</v>
      </c>
    </row>
    <row r="3301" spans="1:14" hidden="1" x14ac:dyDescent="0.45">
      <c r="A3301" t="str">
        <f t="shared" si="415"/>
        <v>CP574-P NORM KIG 10 Standard</v>
      </c>
      <c r="B3301" t="s">
        <v>864</v>
      </c>
      <c r="C3301" t="str">
        <f t="shared" si="408"/>
        <v>La Vergne</v>
      </c>
      <c r="D3301" t="str">
        <f t="shared" si="409"/>
        <v>Y</v>
      </c>
      <c r="E3301" t="s">
        <v>1182</v>
      </c>
      <c r="F3301" t="str">
        <f t="shared" si="410"/>
        <v>P NORM KIG 10 Standard</v>
      </c>
      <c r="G3301" t="str">
        <f t="shared" si="411"/>
        <v>Specialty</v>
      </c>
      <c r="H3301" t="s">
        <v>950</v>
      </c>
      <c r="I3301" t="str">
        <f t="shared" si="412"/>
        <v>RETURN - 1st don of the week -STD</v>
      </c>
      <c r="J3301" t="s">
        <v>1113</v>
      </c>
      <c r="K3301" s="5">
        <v>40</v>
      </c>
      <c r="L3301" t="str">
        <f>Table_DataFromNL[[#This Row],[PROFILECODE]]&amp;"-"&amp;Table_DataFromNL[[#This Row],[RULENAME]]</f>
        <v>CP574-P NORM KIG 10 Standard</v>
      </c>
      <c r="M3301" t="str">
        <f t="shared" si="413"/>
        <v>CP574-P NORM KIG 10 Standard</v>
      </c>
      <c r="N3301" t="str">
        <f t="shared" si="414"/>
        <v>CP574-P NORM KIG 10 Standard</v>
      </c>
    </row>
    <row r="3302" spans="1:14" hidden="1" x14ac:dyDescent="0.45">
      <c r="A3302" t="str">
        <f t="shared" si="415"/>
        <v>CP574-P NORM KIG 10-1 Standard</v>
      </c>
      <c r="B3302" t="s">
        <v>864</v>
      </c>
      <c r="C3302" t="str">
        <f t="shared" si="408"/>
        <v>La Vergne</v>
      </c>
      <c r="D3302" t="str">
        <f t="shared" si="409"/>
        <v>Y</v>
      </c>
      <c r="E3302" t="s">
        <v>1182</v>
      </c>
      <c r="F3302" t="str">
        <f t="shared" si="410"/>
        <v>P NORM KIG 10-1 Standard</v>
      </c>
      <c r="G3302" t="str">
        <f t="shared" si="411"/>
        <v>Specialty</v>
      </c>
      <c r="H3302" t="s">
        <v>951</v>
      </c>
      <c r="I3302" t="str">
        <f t="shared" si="412"/>
        <v>RETURN - 1st don of the week -STD</v>
      </c>
      <c r="J3302" t="s">
        <v>1113</v>
      </c>
      <c r="K3302" s="5">
        <v>40</v>
      </c>
      <c r="L3302" t="str">
        <f>Table_DataFromNL[[#This Row],[PROFILECODE]]&amp;"-"&amp;Table_DataFromNL[[#This Row],[RULENAME]]</f>
        <v>CP574-P NORM KIG 10-1 Standard</v>
      </c>
      <c r="M3302" t="str">
        <f t="shared" si="413"/>
        <v>CP574-P NORM KIG 10-1 Standard</v>
      </c>
      <c r="N3302" t="str">
        <f t="shared" si="414"/>
        <v>CP574-P NORM KIG 10-1 Standard</v>
      </c>
    </row>
    <row r="3303" spans="1:14" hidden="1" x14ac:dyDescent="0.45">
      <c r="A3303" t="str">
        <f t="shared" si="415"/>
        <v>CP574-P NORM KIG 10-2 Standard</v>
      </c>
      <c r="B3303" t="s">
        <v>864</v>
      </c>
      <c r="C3303" t="str">
        <f t="shared" si="408"/>
        <v>La Vergne</v>
      </c>
      <c r="D3303" t="str">
        <f t="shared" si="409"/>
        <v>Y</v>
      </c>
      <c r="E3303" t="s">
        <v>1182</v>
      </c>
      <c r="F3303" t="str">
        <f t="shared" si="410"/>
        <v>P NORM KIG 10-2 Standard</v>
      </c>
      <c r="G3303" t="str">
        <f t="shared" si="411"/>
        <v>Specialty</v>
      </c>
      <c r="H3303" t="s">
        <v>952</v>
      </c>
      <c r="I3303" t="str">
        <f t="shared" si="412"/>
        <v>RETURN - 1st don of the week -STD</v>
      </c>
      <c r="J3303" t="s">
        <v>1113</v>
      </c>
      <c r="K3303" s="5">
        <v>40</v>
      </c>
      <c r="L3303" t="str">
        <f>Table_DataFromNL[[#This Row],[PROFILECODE]]&amp;"-"&amp;Table_DataFromNL[[#This Row],[RULENAME]]</f>
        <v>CP574-P NORM KIG 10-2 Standard</v>
      </c>
      <c r="M3303" t="str">
        <f t="shared" si="413"/>
        <v>CP574-P NORM KIG 10-2 Standard</v>
      </c>
      <c r="N3303" t="str">
        <f t="shared" si="414"/>
        <v>CP574-P NORM KIG 10-2 Standard</v>
      </c>
    </row>
    <row r="3304" spans="1:14" hidden="1" x14ac:dyDescent="0.45">
      <c r="A3304" t="str">
        <f t="shared" si="415"/>
        <v>CP574-P NORM KIG 10-3 Standard</v>
      </c>
      <c r="B3304" t="s">
        <v>864</v>
      </c>
      <c r="C3304" t="str">
        <f t="shared" si="408"/>
        <v>La Vergne</v>
      </c>
      <c r="D3304" t="str">
        <f t="shared" si="409"/>
        <v>Y</v>
      </c>
      <c r="E3304" t="s">
        <v>1182</v>
      </c>
      <c r="F3304" t="str">
        <f t="shared" si="410"/>
        <v>P NORM KIG 10-3 Standard</v>
      </c>
      <c r="G3304" t="str">
        <f t="shared" si="411"/>
        <v>Specialty</v>
      </c>
      <c r="H3304" t="s">
        <v>953</v>
      </c>
      <c r="I3304" t="str">
        <f t="shared" si="412"/>
        <v>RETURN - 1st don of the week -STD</v>
      </c>
      <c r="J3304" t="s">
        <v>1113</v>
      </c>
      <c r="K3304" s="5">
        <v>40</v>
      </c>
      <c r="L3304" t="str">
        <f>Table_DataFromNL[[#This Row],[PROFILECODE]]&amp;"-"&amp;Table_DataFromNL[[#This Row],[RULENAME]]</f>
        <v>CP574-P NORM KIG 10-3 Standard</v>
      </c>
      <c r="M3304" t="str">
        <f t="shared" si="413"/>
        <v>CP574-P NORM KIG 10-3 Standard</v>
      </c>
      <c r="N3304" t="str">
        <f t="shared" si="414"/>
        <v>CP574-P NORM KIG 10-3 Standard</v>
      </c>
    </row>
    <row r="3305" spans="1:14" hidden="1" x14ac:dyDescent="0.45">
      <c r="A3305" t="str">
        <f t="shared" si="415"/>
        <v>CP574-P NORM KIG 10-4 Standard</v>
      </c>
      <c r="B3305" t="s">
        <v>864</v>
      </c>
      <c r="C3305" t="str">
        <f t="shared" si="408"/>
        <v>La Vergne</v>
      </c>
      <c r="D3305" t="str">
        <f t="shared" si="409"/>
        <v>Y</v>
      </c>
      <c r="E3305" t="s">
        <v>1182</v>
      </c>
      <c r="F3305" t="str">
        <f t="shared" si="410"/>
        <v>P NORM KIG 10-4 Standard</v>
      </c>
      <c r="G3305" t="str">
        <f t="shared" si="411"/>
        <v>Specialty</v>
      </c>
      <c r="H3305" t="s">
        <v>954</v>
      </c>
      <c r="I3305" t="str">
        <f t="shared" si="412"/>
        <v>RETURN - 1st don of the week -STD</v>
      </c>
      <c r="J3305" t="s">
        <v>1113</v>
      </c>
      <c r="K3305" s="5">
        <v>40</v>
      </c>
      <c r="L3305" t="str">
        <f>Table_DataFromNL[[#This Row],[PROFILECODE]]&amp;"-"&amp;Table_DataFromNL[[#This Row],[RULENAME]]</f>
        <v>CP574-P NORM KIG 10-4 Standard</v>
      </c>
      <c r="M3305" t="str">
        <f t="shared" si="413"/>
        <v>CP574-P NORM KIG 10-4 Standard</v>
      </c>
      <c r="N3305" t="str">
        <f t="shared" si="414"/>
        <v>CP574-P NORM KIG 10-4 Standard</v>
      </c>
    </row>
    <row r="3306" spans="1:14" hidden="1" x14ac:dyDescent="0.45">
      <c r="A3306" t="str">
        <f t="shared" si="415"/>
        <v>CP574-RETURN - 1st don of the week -STD</v>
      </c>
      <c r="B3306" t="s">
        <v>864</v>
      </c>
      <c r="C3306" t="str">
        <f t="shared" si="408"/>
        <v>La Vergne</v>
      </c>
      <c r="D3306" t="str">
        <f t="shared" si="409"/>
        <v>Y</v>
      </c>
      <c r="E3306" t="s">
        <v>1182</v>
      </c>
      <c r="F3306" t="str">
        <f t="shared" si="410"/>
        <v>RETURN - 1st don of the week -STD</v>
      </c>
      <c r="G3306" t="str">
        <f t="shared" si="411"/>
        <v>Marketing</v>
      </c>
      <c r="H3306" t="s">
        <v>1114</v>
      </c>
      <c r="I3306">
        <f t="shared" si="412"/>
        <v>0</v>
      </c>
      <c r="J3306" t="s">
        <v>1113</v>
      </c>
      <c r="K3306" s="5">
        <v>40</v>
      </c>
      <c r="L3306" t="str">
        <f>Table_DataFromNL[[#This Row],[PROFILECODE]]&amp;"-"&amp;Table_DataFromNL[[#This Row],[RULENAME]]</f>
        <v>CP574-P NSP NONEU Standard</v>
      </c>
      <c r="M3306" t="str">
        <f t="shared" si="413"/>
        <v>CP574-RETURN - 1st don of the week -STD</v>
      </c>
      <c r="N3306" t="e">
        <f t="shared" si="414"/>
        <v>#N/A</v>
      </c>
    </row>
    <row r="3307" spans="1:14" hidden="1" x14ac:dyDescent="0.45">
      <c r="A3307" t="str">
        <f t="shared" si="415"/>
        <v>CP574-RETURN - 1st don of the week -STD</v>
      </c>
      <c r="B3307" t="s">
        <v>864</v>
      </c>
      <c r="C3307" t="str">
        <f t="shared" si="408"/>
        <v>La Vergne</v>
      </c>
      <c r="D3307" t="str">
        <f t="shared" si="409"/>
        <v>Y</v>
      </c>
      <c r="E3307" t="s">
        <v>1182</v>
      </c>
      <c r="F3307" t="str">
        <f t="shared" si="410"/>
        <v>RETURN - 1st don of the week -STD</v>
      </c>
      <c r="G3307" t="str">
        <f t="shared" si="411"/>
        <v>Marketing</v>
      </c>
      <c r="H3307" t="s">
        <v>1115</v>
      </c>
      <c r="I3307">
        <f t="shared" si="412"/>
        <v>23</v>
      </c>
      <c r="J3307" t="s">
        <v>1113</v>
      </c>
      <c r="K3307" s="5">
        <v>40</v>
      </c>
      <c r="L3307" t="str">
        <f>Table_DataFromNL[[#This Row],[PROFILECODE]]&amp;"-"&amp;Table_DataFromNL[[#This Row],[RULENAME]]</f>
        <v>CP574-P NSP NS Standard</v>
      </c>
      <c r="M3307" t="str">
        <f t="shared" si="413"/>
        <v>CP574-RETURN - 1st don of the week -STD</v>
      </c>
      <c r="N3307" t="e">
        <f t="shared" si="414"/>
        <v>#N/A</v>
      </c>
    </row>
    <row r="3308" spans="1:14" hidden="1" x14ac:dyDescent="0.45">
      <c r="A3308" t="str">
        <f t="shared" si="415"/>
        <v>CP574-P Normal Source PL Standard</v>
      </c>
      <c r="B3308" t="s">
        <v>864</v>
      </c>
      <c r="C3308" t="str">
        <f t="shared" si="408"/>
        <v>La Vergne</v>
      </c>
      <c r="D3308" t="str">
        <f t="shared" si="409"/>
        <v>Y</v>
      </c>
      <c r="E3308" t="s">
        <v>1182</v>
      </c>
      <c r="F3308" t="str">
        <f t="shared" si="410"/>
        <v>P Normal Source PL Standard</v>
      </c>
      <c r="G3308" t="str">
        <f t="shared" si="411"/>
        <v>Marketing</v>
      </c>
      <c r="H3308" t="s">
        <v>1033</v>
      </c>
      <c r="I3308">
        <f t="shared" si="412"/>
        <v>0</v>
      </c>
      <c r="J3308" t="s">
        <v>1113</v>
      </c>
      <c r="K3308" s="5">
        <v>40</v>
      </c>
      <c r="L3308" t="str">
        <f>Table_DataFromNL[[#This Row],[PROFILECODE]]&amp;"-"&amp;Table_DataFromNL[[#This Row],[RULENAME]]</f>
        <v>CP574-P Normal Source PL Standard</v>
      </c>
      <c r="M3308" t="e">
        <f t="shared" si="413"/>
        <v>#N/A</v>
      </c>
      <c r="N3308" t="e">
        <f t="shared" si="414"/>
        <v>#N/A</v>
      </c>
    </row>
    <row r="3309" spans="1:14" hidden="1" x14ac:dyDescent="0.45">
      <c r="A3309" t="str">
        <f t="shared" si="415"/>
        <v>CP574-P Pre-VIP NS Standard</v>
      </c>
      <c r="B3309" t="s">
        <v>864</v>
      </c>
      <c r="C3309" t="str">
        <f t="shared" si="408"/>
        <v>La Vergne</v>
      </c>
      <c r="D3309" t="str">
        <f t="shared" si="409"/>
        <v>Y</v>
      </c>
      <c r="E3309" t="s">
        <v>1182</v>
      </c>
      <c r="F3309" t="str">
        <f t="shared" si="410"/>
        <v>P Pre-VIP NS Standard</v>
      </c>
      <c r="G3309" t="str">
        <f t="shared" si="411"/>
        <v>Specialty</v>
      </c>
      <c r="H3309" t="s">
        <v>1010</v>
      </c>
      <c r="I3309" t="str">
        <f t="shared" si="412"/>
        <v>RETURN - 1st don of the week -STD</v>
      </c>
      <c r="J3309" t="s">
        <v>1113</v>
      </c>
      <c r="K3309" s="5">
        <v>40</v>
      </c>
      <c r="L3309" t="str">
        <f>Table_DataFromNL[[#This Row],[PROFILECODE]]&amp;"-"&amp;Table_DataFromNL[[#This Row],[RULENAME]]</f>
        <v>CP574-P Pre-VIP NS Standard</v>
      </c>
      <c r="M3309" t="str">
        <f t="shared" si="413"/>
        <v>CP574-P Pre-VIP NS Standard</v>
      </c>
      <c r="N3309" t="str">
        <f t="shared" si="414"/>
        <v>CP574-P Pre-VIP NS Standard</v>
      </c>
    </row>
    <row r="3310" spans="1:14" hidden="1" x14ac:dyDescent="0.45">
      <c r="A3310" t="str">
        <f t="shared" si="415"/>
        <v>CP574-P RSV Pre-Existing Standard</v>
      </c>
      <c r="B3310" t="s">
        <v>864</v>
      </c>
      <c r="C3310" t="str">
        <f t="shared" si="408"/>
        <v>La Vergne</v>
      </c>
      <c r="D3310" t="str">
        <f t="shared" si="409"/>
        <v>Y</v>
      </c>
      <c r="E3310" t="s">
        <v>1182</v>
      </c>
      <c r="F3310" t="str">
        <f t="shared" si="410"/>
        <v>P RSV Pre-Existing Standard</v>
      </c>
      <c r="G3310" t="str">
        <f t="shared" si="411"/>
        <v>Specialty</v>
      </c>
      <c r="H3310" t="s">
        <v>955</v>
      </c>
      <c r="I3310" t="str">
        <f t="shared" si="412"/>
        <v>RETURN - 1st don of the week -STD</v>
      </c>
      <c r="J3310" t="s">
        <v>1113</v>
      </c>
      <c r="K3310" s="5">
        <v>40</v>
      </c>
      <c r="L3310" t="str">
        <f>Table_DataFromNL[[#This Row],[PROFILECODE]]&amp;"-"&amp;Table_DataFromNL[[#This Row],[RULENAME]]</f>
        <v>CP574-P RSV Pre-Existing Standard</v>
      </c>
      <c r="M3310" t="str">
        <f t="shared" si="413"/>
        <v>CP574-P RSV Pre-Existing Standard</v>
      </c>
      <c r="N3310" t="str">
        <f t="shared" si="414"/>
        <v>CP574-P RSV Pre-Existing Standard</v>
      </c>
    </row>
    <row r="3311" spans="1:14" hidden="1" x14ac:dyDescent="0.45">
      <c r="A3311" t="str">
        <f t="shared" si="415"/>
        <v>CP574-P VIP A Standard</v>
      </c>
      <c r="B3311" t="s">
        <v>864</v>
      </c>
      <c r="C3311" t="str">
        <f t="shared" si="408"/>
        <v>La Vergne</v>
      </c>
      <c r="D3311" t="str">
        <f t="shared" si="409"/>
        <v>Y</v>
      </c>
      <c r="E3311" t="s">
        <v>1182</v>
      </c>
      <c r="F3311" t="str">
        <f t="shared" si="410"/>
        <v>P VIP A Standard</v>
      </c>
      <c r="G3311" t="str">
        <f t="shared" si="411"/>
        <v>Specialty</v>
      </c>
      <c r="H3311" t="s">
        <v>1011</v>
      </c>
      <c r="I3311" t="str">
        <f t="shared" si="412"/>
        <v>RETURN - 1st don of the week -STD</v>
      </c>
      <c r="J3311" t="s">
        <v>1113</v>
      </c>
      <c r="K3311" s="5">
        <v>40</v>
      </c>
      <c r="L3311" t="str">
        <f>Table_DataFromNL[[#This Row],[PROFILECODE]]&amp;"-"&amp;Table_DataFromNL[[#This Row],[RULENAME]]</f>
        <v>CP574-P VIP A Standard</v>
      </c>
      <c r="M3311" t="str">
        <f t="shared" si="413"/>
        <v>CP574-P VIP A Standard</v>
      </c>
      <c r="N3311" t="str">
        <f t="shared" si="414"/>
        <v>CP574-P VIP A Standard</v>
      </c>
    </row>
    <row r="3312" spans="1:14" hidden="1" x14ac:dyDescent="0.45">
      <c r="A3312" t="str">
        <f t="shared" si="415"/>
        <v>CP574-P VIP AB Standard</v>
      </c>
      <c r="B3312" t="s">
        <v>864</v>
      </c>
      <c r="C3312" t="str">
        <f t="shared" si="408"/>
        <v>La Vergne</v>
      </c>
      <c r="D3312" t="str">
        <f t="shared" si="409"/>
        <v>Y</v>
      </c>
      <c r="E3312" t="s">
        <v>1182</v>
      </c>
      <c r="F3312" t="str">
        <f t="shared" si="410"/>
        <v>P VIP AB Standard</v>
      </c>
      <c r="G3312" t="str">
        <f t="shared" si="411"/>
        <v>Specialty</v>
      </c>
      <c r="H3312" t="s">
        <v>1012</v>
      </c>
      <c r="I3312" t="str">
        <f t="shared" si="412"/>
        <v>RETURN - 1st don of the week -STD</v>
      </c>
      <c r="J3312" t="s">
        <v>1113</v>
      </c>
      <c r="K3312" s="5">
        <v>40</v>
      </c>
      <c r="L3312" t="str">
        <f>Table_DataFromNL[[#This Row],[PROFILECODE]]&amp;"-"&amp;Table_DataFromNL[[#This Row],[RULENAME]]</f>
        <v>CP574-P VIP AB Standard</v>
      </c>
      <c r="M3312" t="str">
        <f t="shared" si="413"/>
        <v>CP574-P VIP AB Standard</v>
      </c>
      <c r="N3312" t="str">
        <f t="shared" si="414"/>
        <v>CP574-P VIP AB Standard</v>
      </c>
    </row>
    <row r="3313" spans="1:14" hidden="1" x14ac:dyDescent="0.45">
      <c r="A3313" t="str">
        <f t="shared" si="415"/>
        <v>CP575-1st Responder-Medical</v>
      </c>
      <c r="B3313" t="s">
        <v>889</v>
      </c>
      <c r="C3313" t="str">
        <f t="shared" si="408"/>
        <v>Chicago</v>
      </c>
      <c r="D3313" t="str">
        <f t="shared" si="409"/>
        <v>Y</v>
      </c>
      <c r="E3313" t="s">
        <v>1183</v>
      </c>
      <c r="F3313" t="str">
        <f t="shared" si="410"/>
        <v>1st Responder-Medical</v>
      </c>
      <c r="G3313">
        <f t="shared" si="411"/>
        <v>0</v>
      </c>
      <c r="H3313" t="s">
        <v>1053</v>
      </c>
      <c r="I3313">
        <f t="shared" si="412"/>
        <v>0</v>
      </c>
      <c r="J3313" t="s">
        <v>1054</v>
      </c>
      <c r="K3313" s="5">
        <v>5</v>
      </c>
      <c r="L3313" t="str">
        <f>Table_DataFromNL[[#This Row],[PROFILECODE]]&amp;"-"&amp;Table_DataFromNL[[#This Row],[RULENAME]]</f>
        <v>CP575-1st Responder-Medical</v>
      </c>
      <c r="M3313" t="e">
        <f t="shared" si="413"/>
        <v>#N/A</v>
      </c>
      <c r="N3313" t="e">
        <f t="shared" si="414"/>
        <v>#N/A</v>
      </c>
    </row>
    <row r="3314" spans="1:14" hidden="1" x14ac:dyDescent="0.45">
      <c r="A3314" t="str">
        <f t="shared" si="415"/>
        <v>CP575-2X Week P NORM KIG10-1</v>
      </c>
      <c r="B3314" t="s">
        <v>889</v>
      </c>
      <c r="C3314" t="str">
        <f t="shared" si="408"/>
        <v>Chicago</v>
      </c>
      <c r="D3314" t="str">
        <f t="shared" si="409"/>
        <v>Y</v>
      </c>
      <c r="E3314" t="s">
        <v>1183</v>
      </c>
      <c r="F3314" t="str">
        <f t="shared" si="410"/>
        <v>2X Week P NORM KIG10-1</v>
      </c>
      <c r="G3314" t="str">
        <f t="shared" si="411"/>
        <v>Specialty</v>
      </c>
      <c r="H3314" t="s">
        <v>1005</v>
      </c>
      <c r="I3314" t="str">
        <f t="shared" si="412"/>
        <v>RETURN - 2nd don of the week -BONUS</v>
      </c>
      <c r="J3314" t="s">
        <v>1054</v>
      </c>
      <c r="K3314" s="5">
        <v>10</v>
      </c>
      <c r="L3314" t="str">
        <f>Table_DataFromNL[[#This Row],[PROFILECODE]]&amp;"-"&amp;Table_DataFromNL[[#This Row],[RULENAME]]</f>
        <v>CP575-2X Week P NORM KIG10-1</v>
      </c>
      <c r="M3314" t="str">
        <f t="shared" si="413"/>
        <v>CP575-2X Week P NORM KIG10-1</v>
      </c>
      <c r="N3314" t="str">
        <f t="shared" si="414"/>
        <v>CP575-2X Week P NORM KIG10-1</v>
      </c>
    </row>
    <row r="3315" spans="1:14" hidden="1" x14ac:dyDescent="0.45">
      <c r="A3315" t="str">
        <f t="shared" si="415"/>
        <v>CP575-2X Week P NORM KIG10_0</v>
      </c>
      <c r="B3315" t="s">
        <v>889</v>
      </c>
      <c r="C3315" t="str">
        <f t="shared" si="408"/>
        <v>Chicago</v>
      </c>
      <c r="D3315" t="str">
        <f t="shared" si="409"/>
        <v>Y</v>
      </c>
      <c r="E3315" t="s">
        <v>1183</v>
      </c>
      <c r="F3315" t="str">
        <f t="shared" si="410"/>
        <v>2X Week P NORM KIG10_0</v>
      </c>
      <c r="G3315" t="str">
        <f t="shared" si="411"/>
        <v>Specialty</v>
      </c>
      <c r="H3315" t="s">
        <v>1001</v>
      </c>
      <c r="I3315" t="str">
        <f t="shared" si="412"/>
        <v>RETURN - 2nd don of the week -BONUS</v>
      </c>
      <c r="J3315" t="s">
        <v>1054</v>
      </c>
      <c r="K3315" s="5">
        <v>20</v>
      </c>
      <c r="L3315" t="str">
        <f>Table_DataFromNL[[#This Row],[PROFILECODE]]&amp;"-"&amp;Table_DataFromNL[[#This Row],[RULENAME]]</f>
        <v>CP575-2X Week P NORM KIG10_0</v>
      </c>
      <c r="M3315" t="str">
        <f t="shared" si="413"/>
        <v>CP575-2X Week P NORM KIG10_0</v>
      </c>
      <c r="N3315" t="str">
        <f t="shared" si="414"/>
        <v>CP575-2X Week P NORM KIG10_0</v>
      </c>
    </row>
    <row r="3316" spans="1:14" hidden="1" x14ac:dyDescent="0.45">
      <c r="A3316" t="str">
        <f t="shared" si="415"/>
        <v>CP575-2X Week P NORM KIG10_2</v>
      </c>
      <c r="B3316" t="s">
        <v>889</v>
      </c>
      <c r="C3316" t="str">
        <f t="shared" si="408"/>
        <v>Chicago</v>
      </c>
      <c r="D3316" t="str">
        <f t="shared" si="409"/>
        <v>Y</v>
      </c>
      <c r="E3316" t="s">
        <v>1183</v>
      </c>
      <c r="F3316" t="str">
        <f t="shared" si="410"/>
        <v>2X Week P NORM KIG10_2</v>
      </c>
      <c r="G3316" t="str">
        <f t="shared" si="411"/>
        <v>Specialty</v>
      </c>
      <c r="H3316" t="s">
        <v>1002</v>
      </c>
      <c r="I3316" t="str">
        <f t="shared" si="412"/>
        <v>RETURN - 2nd don of the week -BONUS</v>
      </c>
      <c r="J3316" t="s">
        <v>1054</v>
      </c>
      <c r="K3316" s="5">
        <v>10</v>
      </c>
      <c r="L3316" t="str">
        <f>Table_DataFromNL[[#This Row],[PROFILECODE]]&amp;"-"&amp;Table_DataFromNL[[#This Row],[RULENAME]]</f>
        <v>CP575-2X Week P NORM KIG10_2</v>
      </c>
      <c r="M3316" t="str">
        <f t="shared" si="413"/>
        <v>CP575-2X Week P NORM KIG10_2</v>
      </c>
      <c r="N3316" t="str">
        <f t="shared" si="414"/>
        <v>CP575-2X Week P NORM KIG10_2</v>
      </c>
    </row>
    <row r="3317" spans="1:14" hidden="1" x14ac:dyDescent="0.45">
      <c r="A3317" t="str">
        <f t="shared" si="415"/>
        <v>CP575-2X Week P NORM KIG10_3</v>
      </c>
      <c r="B3317" t="s">
        <v>889</v>
      </c>
      <c r="C3317" t="str">
        <f t="shared" si="408"/>
        <v>Chicago</v>
      </c>
      <c r="D3317" t="str">
        <f t="shared" si="409"/>
        <v>Y</v>
      </c>
      <c r="E3317" t="s">
        <v>1183</v>
      </c>
      <c r="F3317" t="str">
        <f t="shared" si="410"/>
        <v>2X Week P NORM KIG10_3</v>
      </c>
      <c r="G3317" t="str">
        <f t="shared" si="411"/>
        <v>Specialty</v>
      </c>
      <c r="H3317" t="s">
        <v>1003</v>
      </c>
      <c r="I3317" t="str">
        <f t="shared" si="412"/>
        <v>RETURN - 2nd don of the week -BONUS</v>
      </c>
      <c r="J3317" t="s">
        <v>1054</v>
      </c>
      <c r="K3317" s="5">
        <v>10</v>
      </c>
      <c r="L3317" t="str">
        <f>Table_DataFromNL[[#This Row],[PROFILECODE]]&amp;"-"&amp;Table_DataFromNL[[#This Row],[RULENAME]]</f>
        <v>CP575-2X Week P NORM KIG10_3</v>
      </c>
      <c r="M3317" t="str">
        <f t="shared" si="413"/>
        <v>CP575-2X Week P NORM KIG10_3</v>
      </c>
      <c r="N3317" t="str">
        <f t="shared" si="414"/>
        <v>CP575-2X Week P NORM KIG10_3</v>
      </c>
    </row>
    <row r="3318" spans="1:14" hidden="1" x14ac:dyDescent="0.45">
      <c r="A3318" t="str">
        <f t="shared" si="415"/>
        <v>CP575-2X Week P NORM KIG10_4</v>
      </c>
      <c r="B3318" t="s">
        <v>889</v>
      </c>
      <c r="C3318" t="str">
        <f t="shared" si="408"/>
        <v>Chicago</v>
      </c>
      <c r="D3318" t="str">
        <f t="shared" si="409"/>
        <v>Y</v>
      </c>
      <c r="E3318" t="s">
        <v>1183</v>
      </c>
      <c r="F3318" t="str">
        <f t="shared" si="410"/>
        <v>2X Week P NORM KIG10_4</v>
      </c>
      <c r="G3318" t="str">
        <f t="shared" si="411"/>
        <v>Specialty</v>
      </c>
      <c r="H3318" t="s">
        <v>1004</v>
      </c>
      <c r="I3318" t="str">
        <f t="shared" si="412"/>
        <v>RETURN - 2nd don of the week -BONUS</v>
      </c>
      <c r="J3318" t="s">
        <v>1054</v>
      </c>
      <c r="K3318" s="5">
        <v>10</v>
      </c>
      <c r="L3318" t="str">
        <f>Table_DataFromNL[[#This Row],[PROFILECODE]]&amp;"-"&amp;Table_DataFromNL[[#This Row],[RULENAME]]</f>
        <v>CP575-2X Week P NORM KIG10_4</v>
      </c>
      <c r="M3318" t="str">
        <f t="shared" si="413"/>
        <v>CP575-2X Week P NORM KIG10_4</v>
      </c>
      <c r="N3318" t="str">
        <f t="shared" si="414"/>
        <v>CP575-2X Week P NORM KIG10_4</v>
      </c>
    </row>
    <row r="3319" spans="1:14" hidden="1" x14ac:dyDescent="0.45">
      <c r="A3319" t="str">
        <f t="shared" si="415"/>
        <v>CP575-RETURN - 2nd don of the week -BONUS</v>
      </c>
      <c r="B3319" t="s">
        <v>889</v>
      </c>
      <c r="C3319" t="str">
        <f t="shared" si="408"/>
        <v>Chicago</v>
      </c>
      <c r="D3319" t="str">
        <f t="shared" si="409"/>
        <v>Y</v>
      </c>
      <c r="E3319" t="s">
        <v>1183</v>
      </c>
      <c r="F3319" t="str">
        <f t="shared" si="410"/>
        <v>RETURN - 2nd don of the week -BONUS</v>
      </c>
      <c r="G3319" t="str">
        <f t="shared" si="411"/>
        <v>Marketing</v>
      </c>
      <c r="H3319" t="s">
        <v>1055</v>
      </c>
      <c r="I3319">
        <f t="shared" si="412"/>
        <v>26</v>
      </c>
      <c r="J3319" t="s">
        <v>1054</v>
      </c>
      <c r="K3319" s="5">
        <v>10</v>
      </c>
      <c r="L3319" t="str">
        <f>Table_DataFromNL[[#This Row],[PROFILECODE]]&amp;"-"&amp;Table_DataFromNL[[#This Row],[RULENAME]]</f>
        <v>CP575-2X Week P NSP NS</v>
      </c>
      <c r="M3319" t="str">
        <f t="shared" si="413"/>
        <v>CP575-RETURN - 2nd don of the week -BONUS</v>
      </c>
      <c r="N3319" t="e">
        <f t="shared" si="414"/>
        <v>#N/A</v>
      </c>
    </row>
    <row r="3320" spans="1:14" hidden="1" x14ac:dyDescent="0.45">
      <c r="A3320" t="str">
        <f t="shared" si="415"/>
        <v>CP575-RETURN - 2nd don of the week -BONUS</v>
      </c>
      <c r="B3320" t="s">
        <v>889</v>
      </c>
      <c r="C3320" t="str">
        <f t="shared" si="408"/>
        <v>Chicago</v>
      </c>
      <c r="D3320" t="str">
        <f t="shared" si="409"/>
        <v>Y</v>
      </c>
      <c r="E3320" t="s">
        <v>1183</v>
      </c>
      <c r="F3320" t="str">
        <f t="shared" si="410"/>
        <v>RETURN - 2nd don of the week -BONUS</v>
      </c>
      <c r="G3320" t="str">
        <f t="shared" si="411"/>
        <v>Marketing</v>
      </c>
      <c r="H3320" t="s">
        <v>1056</v>
      </c>
      <c r="I3320" t="str">
        <f t="shared" si="412"/>
        <v>RETURN - 2nd don of the week -BONUS</v>
      </c>
      <c r="J3320" t="s">
        <v>1054</v>
      </c>
      <c r="K3320" s="5">
        <v>10</v>
      </c>
      <c r="L3320" t="str">
        <f>Table_DataFromNL[[#This Row],[PROFILECODE]]&amp;"-"&amp;Table_DataFromNL[[#This Row],[RULENAME]]</f>
        <v>CP575-2X Week P NSP Non EU</v>
      </c>
      <c r="M3320" t="str">
        <f t="shared" si="413"/>
        <v>CP575-RETURN - 2nd don of the week -BONUS</v>
      </c>
      <c r="N3320" t="e">
        <f t="shared" si="414"/>
        <v>#N/A</v>
      </c>
    </row>
    <row r="3321" spans="1:14" hidden="1" x14ac:dyDescent="0.45">
      <c r="A3321" t="str">
        <f t="shared" si="415"/>
        <v>CP575-2X Week P Normal Source PL</v>
      </c>
      <c r="B3321" t="s">
        <v>889</v>
      </c>
      <c r="C3321" t="str">
        <f t="shared" si="408"/>
        <v>Chicago</v>
      </c>
      <c r="D3321" t="str">
        <f t="shared" si="409"/>
        <v>Y</v>
      </c>
      <c r="E3321" t="s">
        <v>1183</v>
      </c>
      <c r="F3321" t="str">
        <f t="shared" si="410"/>
        <v>2X Week P Normal Source PL</v>
      </c>
      <c r="G3321" t="str">
        <f t="shared" si="411"/>
        <v>Specialty</v>
      </c>
      <c r="H3321" t="s">
        <v>1026</v>
      </c>
      <c r="I3321" t="str">
        <f t="shared" si="412"/>
        <v>RETURN - 2nd don of the week -BONUS</v>
      </c>
      <c r="J3321" t="s">
        <v>1054</v>
      </c>
      <c r="K3321" s="5">
        <v>20</v>
      </c>
      <c r="L3321" t="str">
        <f>Table_DataFromNL[[#This Row],[PROFILECODE]]&amp;"-"&amp;Table_DataFromNL[[#This Row],[RULENAME]]</f>
        <v>CP575-2X Week P Normal Source PL</v>
      </c>
      <c r="M3321" t="e">
        <f t="shared" si="413"/>
        <v>#N/A</v>
      </c>
      <c r="N3321" t="e">
        <f t="shared" si="414"/>
        <v>#N/A</v>
      </c>
    </row>
    <row r="3322" spans="1:14" hidden="1" x14ac:dyDescent="0.45">
      <c r="A3322" t="str">
        <f t="shared" si="415"/>
        <v>CP575-2X Week P RSV Pre-Existing</v>
      </c>
      <c r="B3322" t="s">
        <v>889</v>
      </c>
      <c r="C3322" t="str">
        <f t="shared" si="408"/>
        <v>Chicago</v>
      </c>
      <c r="D3322" t="str">
        <f t="shared" si="409"/>
        <v>Y</v>
      </c>
      <c r="E3322" t="s">
        <v>1183</v>
      </c>
      <c r="F3322" t="str">
        <f t="shared" si="410"/>
        <v>2X Week P RSV Pre-Existing</v>
      </c>
      <c r="G3322" t="str">
        <f t="shared" si="411"/>
        <v>Specialty</v>
      </c>
      <c r="H3322" t="s">
        <v>945</v>
      </c>
      <c r="I3322" t="str">
        <f t="shared" si="412"/>
        <v>RETURN - 2nd don of the week -BONUS</v>
      </c>
      <c r="J3322" t="s">
        <v>1054</v>
      </c>
      <c r="K3322" s="5">
        <v>20</v>
      </c>
      <c r="L3322" t="str">
        <f>Table_DataFromNL[[#This Row],[PROFILECODE]]&amp;"-"&amp;Table_DataFromNL[[#This Row],[RULENAME]]</f>
        <v>CP575-2X Week P RSV Pre-Existing</v>
      </c>
      <c r="M3322" t="str">
        <f t="shared" si="413"/>
        <v>CP575-2X Week P RSV Pre-Existing</v>
      </c>
      <c r="N3322" t="str">
        <f t="shared" si="414"/>
        <v>CP575-2X Week P RSV Pre-Existing</v>
      </c>
    </row>
    <row r="3323" spans="1:14" hidden="1" x14ac:dyDescent="0.45">
      <c r="A3323" t="str">
        <f t="shared" si="415"/>
        <v>CP575-RETURN - 6th don of the month -BONUS</v>
      </c>
      <c r="B3323" t="s">
        <v>889</v>
      </c>
      <c r="C3323" t="str">
        <f t="shared" si="408"/>
        <v>Chicago</v>
      </c>
      <c r="D3323" t="str">
        <f t="shared" si="409"/>
        <v>Y</v>
      </c>
      <c r="E3323" t="s">
        <v>1183</v>
      </c>
      <c r="F3323" t="str">
        <f t="shared" si="410"/>
        <v>RETURN - 6th don of the month -BONUS</v>
      </c>
      <c r="G3323" t="str">
        <f t="shared" si="411"/>
        <v>Marketing</v>
      </c>
      <c r="H3323" t="s">
        <v>1058</v>
      </c>
      <c r="I3323">
        <f t="shared" si="412"/>
        <v>28</v>
      </c>
      <c r="J3323" t="s">
        <v>1054</v>
      </c>
      <c r="K3323" s="5">
        <v>60</v>
      </c>
      <c r="L3323" t="str">
        <f>Table_DataFromNL[[#This Row],[PROFILECODE]]&amp;"-"&amp;Table_DataFromNL[[#This Row],[RULENAME]]</f>
        <v>CP575-6X Month</v>
      </c>
      <c r="M3323" t="str">
        <f t="shared" si="413"/>
        <v>CP575-RETURN - 6th don of the month -BONUS</v>
      </c>
      <c r="N3323" t="e">
        <f t="shared" si="414"/>
        <v>#N/A</v>
      </c>
    </row>
    <row r="3324" spans="1:14" hidden="1" x14ac:dyDescent="0.45">
      <c r="A3324" t="str">
        <f t="shared" si="415"/>
        <v>CP575-CRM_LAPSEDONOR_25_twice</v>
      </c>
      <c r="B3324" t="s">
        <v>889</v>
      </c>
      <c r="C3324" t="str">
        <f t="shared" si="408"/>
        <v>Chicago</v>
      </c>
      <c r="D3324" t="str">
        <f t="shared" si="409"/>
        <v>Y</v>
      </c>
      <c r="E3324" t="s">
        <v>1183</v>
      </c>
      <c r="F3324" t="str">
        <f t="shared" si="410"/>
        <v>CRM_LAPSEDONOR_25_twice</v>
      </c>
      <c r="G3324">
        <f t="shared" si="411"/>
        <v>0</v>
      </c>
      <c r="H3324" t="s">
        <v>1059</v>
      </c>
      <c r="I3324">
        <f t="shared" si="412"/>
        <v>0</v>
      </c>
      <c r="J3324" t="s">
        <v>1054</v>
      </c>
      <c r="K3324" s="5">
        <v>25</v>
      </c>
      <c r="L3324" t="str">
        <f>Table_DataFromNL[[#This Row],[PROFILECODE]]&amp;"-"&amp;Table_DataFromNL[[#This Row],[RULENAME]]</f>
        <v>CP575-CRM_LAPSEDONOR_25_twice</v>
      </c>
      <c r="M3324" t="e">
        <f t="shared" si="413"/>
        <v>#N/A</v>
      </c>
      <c r="N3324" t="e">
        <f t="shared" si="414"/>
        <v>#N/A</v>
      </c>
    </row>
    <row r="3325" spans="1:14" hidden="1" x14ac:dyDescent="0.45">
      <c r="A3325" t="str">
        <f t="shared" si="415"/>
        <v>CP575-CRM_LAPSEDONOR_50_twice</v>
      </c>
      <c r="B3325" t="s">
        <v>889</v>
      </c>
      <c r="C3325" t="str">
        <f t="shared" si="408"/>
        <v>Chicago</v>
      </c>
      <c r="D3325" t="str">
        <f t="shared" si="409"/>
        <v>Y</v>
      </c>
      <c r="E3325" t="s">
        <v>1183</v>
      </c>
      <c r="F3325" t="str">
        <f t="shared" si="410"/>
        <v>CRM_LAPSEDONOR_50_twice</v>
      </c>
      <c r="G3325">
        <f t="shared" si="411"/>
        <v>0</v>
      </c>
      <c r="H3325" t="s">
        <v>1060</v>
      </c>
      <c r="I3325">
        <f t="shared" si="412"/>
        <v>0</v>
      </c>
      <c r="J3325" t="s">
        <v>1054</v>
      </c>
      <c r="K3325" s="5">
        <v>50</v>
      </c>
      <c r="L3325" t="str">
        <f>Table_DataFromNL[[#This Row],[PROFILECODE]]&amp;"-"&amp;Table_DataFromNL[[#This Row],[RULENAME]]</f>
        <v>CP575-CRM_LAPSEDONOR_50_twice</v>
      </c>
      <c r="M3325" t="e">
        <f t="shared" si="413"/>
        <v>#N/A</v>
      </c>
      <c r="N3325" t="e">
        <f t="shared" si="414"/>
        <v>#N/A</v>
      </c>
    </row>
    <row r="3326" spans="1:14" hidden="1" x14ac:dyDescent="0.45">
      <c r="A3326" t="str">
        <f t="shared" si="415"/>
        <v>CP575-CRM_LAPSEDONOR_75_twice</v>
      </c>
      <c r="B3326" t="s">
        <v>889</v>
      </c>
      <c r="C3326" t="str">
        <f t="shared" si="408"/>
        <v>Chicago</v>
      </c>
      <c r="D3326" t="str">
        <f t="shared" si="409"/>
        <v>Y</v>
      </c>
      <c r="E3326" t="s">
        <v>1183</v>
      </c>
      <c r="F3326" t="str">
        <f t="shared" si="410"/>
        <v>CRM_LAPSEDONOR_75_twice</v>
      </c>
      <c r="G3326">
        <f t="shared" si="411"/>
        <v>0</v>
      </c>
      <c r="H3326" t="s">
        <v>1061</v>
      </c>
      <c r="I3326">
        <f t="shared" si="412"/>
        <v>0</v>
      </c>
      <c r="J3326" t="s">
        <v>1054</v>
      </c>
      <c r="K3326" s="5">
        <v>70</v>
      </c>
      <c r="L3326" t="str">
        <f>Table_DataFromNL[[#This Row],[PROFILECODE]]&amp;"-"&amp;Table_DataFromNL[[#This Row],[RULENAME]]</f>
        <v>CP575-CRM_LAPSEDONOR_75_twice</v>
      </c>
      <c r="M3326" t="e">
        <f t="shared" si="413"/>
        <v>#N/A</v>
      </c>
      <c r="N3326" t="e">
        <f t="shared" si="414"/>
        <v>#N/A</v>
      </c>
    </row>
    <row r="3327" spans="1:14" hidden="1" x14ac:dyDescent="0.45">
      <c r="A3327" t="str">
        <f t="shared" si="415"/>
        <v>CP575-College ID Standard Bonus</v>
      </c>
      <c r="B3327" t="s">
        <v>889</v>
      </c>
      <c r="C3327" t="str">
        <f t="shared" si="408"/>
        <v>Chicago</v>
      </c>
      <c r="D3327" t="str">
        <f t="shared" si="409"/>
        <v>Y</v>
      </c>
      <c r="E3327" t="s">
        <v>1183</v>
      </c>
      <c r="F3327" t="str">
        <f t="shared" si="410"/>
        <v>College ID Standard Bonus</v>
      </c>
      <c r="G3327">
        <f t="shared" si="411"/>
        <v>0</v>
      </c>
      <c r="H3327" t="s">
        <v>1062</v>
      </c>
      <c r="I3327">
        <f t="shared" si="412"/>
        <v>0</v>
      </c>
      <c r="J3327" t="s">
        <v>1054</v>
      </c>
      <c r="K3327" s="5">
        <v>5</v>
      </c>
      <c r="L3327" t="str">
        <f>Table_DataFromNL[[#This Row],[PROFILECODE]]&amp;"-"&amp;Table_DataFromNL[[#This Row],[RULENAME]]</f>
        <v>CP575-College ID Standard Bonus</v>
      </c>
      <c r="M3327" t="e">
        <f t="shared" si="413"/>
        <v>#N/A</v>
      </c>
      <c r="N3327" t="e">
        <f t="shared" si="414"/>
        <v>#N/A</v>
      </c>
    </row>
    <row r="3328" spans="1:14" hidden="1" x14ac:dyDescent="0.45">
      <c r="A3328" t="str">
        <f t="shared" si="415"/>
        <v>CP575-Employee Donor</v>
      </c>
      <c r="B3328" t="s">
        <v>889</v>
      </c>
      <c r="C3328" t="str">
        <f t="shared" si="408"/>
        <v>Chicago</v>
      </c>
      <c r="D3328" t="str">
        <f t="shared" si="409"/>
        <v>Y</v>
      </c>
      <c r="E3328" t="s">
        <v>1183</v>
      </c>
      <c r="F3328" t="str">
        <f t="shared" si="410"/>
        <v>Employee Donor</v>
      </c>
      <c r="G3328">
        <f t="shared" si="411"/>
        <v>0</v>
      </c>
      <c r="H3328" t="s">
        <v>1063</v>
      </c>
      <c r="I3328">
        <f t="shared" si="412"/>
        <v>0</v>
      </c>
      <c r="J3328" t="s">
        <v>1054</v>
      </c>
      <c r="K3328" s="5">
        <v>90</v>
      </c>
      <c r="L3328" t="str">
        <f>Table_DataFromNL[[#This Row],[PROFILECODE]]&amp;"-"&amp;Table_DataFromNL[[#This Row],[RULENAME]]</f>
        <v>CP575-Employee Donor</v>
      </c>
      <c r="M3328" t="e">
        <f t="shared" si="413"/>
        <v>#N/A</v>
      </c>
      <c r="N3328" t="e">
        <f t="shared" si="414"/>
        <v>#N/A</v>
      </c>
    </row>
    <row r="3329" spans="1:14" hidden="1" x14ac:dyDescent="0.45">
      <c r="A3329" t="str">
        <f t="shared" si="415"/>
        <v>CP575-Military ID</v>
      </c>
      <c r="B3329" t="s">
        <v>889</v>
      </c>
      <c r="C3329" t="str">
        <f t="shared" si="408"/>
        <v>Chicago</v>
      </c>
      <c r="D3329" t="str">
        <f t="shared" si="409"/>
        <v>Y</v>
      </c>
      <c r="E3329" t="s">
        <v>1183</v>
      </c>
      <c r="F3329" t="str">
        <f t="shared" si="410"/>
        <v>Military ID</v>
      </c>
      <c r="G3329">
        <f t="shared" si="411"/>
        <v>0</v>
      </c>
      <c r="H3329" t="s">
        <v>1064</v>
      </c>
      <c r="I3329">
        <f t="shared" si="412"/>
        <v>0</v>
      </c>
      <c r="J3329" t="s">
        <v>1054</v>
      </c>
      <c r="K3329" s="5">
        <v>5</v>
      </c>
      <c r="L3329" t="str">
        <f>Table_DataFromNL[[#This Row],[PROFILECODE]]&amp;"-"&amp;Table_DataFromNL[[#This Row],[RULENAME]]</f>
        <v>CP575-Military ID</v>
      </c>
      <c r="M3329" t="e">
        <f t="shared" si="413"/>
        <v>#N/A</v>
      </c>
      <c r="N3329" t="e">
        <f t="shared" si="414"/>
        <v>#N/A</v>
      </c>
    </row>
    <row r="3330" spans="1:14" hidden="1" x14ac:dyDescent="0.45">
      <c r="A3330" t="str">
        <f t="shared" si="415"/>
        <v>CP575-NEW DONOR -1st</v>
      </c>
      <c r="B3330" t="s">
        <v>889</v>
      </c>
      <c r="C3330" t="str">
        <f t="shared" ref="C3330:C3393" si="416">VLOOKUP(B3330,CenterLU,2,FALSE)</f>
        <v>Chicago</v>
      </c>
      <c r="D3330" t="str">
        <f t="shared" ref="D3330:D3393" si="417">VLOOKUP(B3330,CenterLU,3,FALSE)</f>
        <v>Y</v>
      </c>
      <c r="E3330" t="s">
        <v>1183</v>
      </c>
      <c r="F3330" t="str">
        <f t="shared" ref="F3330:F3393" si="418">IF(VLOOKUP(H3330,RULENAMELU,3,FALSE)=0,H3330,VLOOKUP(H3330,RULENAMELU,3,FALSE))</f>
        <v>NEW DONOR -1st</v>
      </c>
      <c r="G3330" t="str">
        <f t="shared" ref="G3330:G3393" si="419">VLOOKUP(H3330,RULENAMELU,4,FALSE)</f>
        <v>Marketing</v>
      </c>
      <c r="H3330" t="s">
        <v>1065</v>
      </c>
      <c r="I3330">
        <f t="shared" ref="I3330:I3393" si="420">VLOOKUP(H3330,RULENAMELU,5,FALSE)</f>
        <v>1</v>
      </c>
      <c r="J3330" t="s">
        <v>1054</v>
      </c>
      <c r="K3330" s="5">
        <v>100</v>
      </c>
      <c r="L3330" t="str">
        <f>Table_DataFromNL[[#This Row],[PROFILECODE]]&amp;"-"&amp;Table_DataFromNL[[#This Row],[RULENAME]]</f>
        <v>CP575-New Donor 1st Visit-Bonus</v>
      </c>
      <c r="M3330" t="str">
        <f t="shared" ref="M3330:M3393" si="421">IFERROR(VLOOKUP(A3330,PaychangesLU,1,FALSE),VLOOKUP(A3330,SpecialtyCheckLU,1,FALSE))</f>
        <v>CP575-NEW DONOR -1st</v>
      </c>
      <c r="N3330" t="e">
        <f t="shared" ref="N3330:N3393" si="422">VLOOKUP(A3330,SpecialtyCheckLU,1,FALSE)</f>
        <v>#N/A</v>
      </c>
    </row>
    <row r="3331" spans="1:14" hidden="1" x14ac:dyDescent="0.45">
      <c r="A3331" t="str">
        <f t="shared" ref="A3331:A3394" si="423">B3331&amp;"-"&amp;F3331</f>
        <v>CP575-NEW DONOR -2nd</v>
      </c>
      <c r="B3331" t="s">
        <v>889</v>
      </c>
      <c r="C3331" t="str">
        <f t="shared" si="416"/>
        <v>Chicago</v>
      </c>
      <c r="D3331" t="str">
        <f t="shared" si="417"/>
        <v>Y</v>
      </c>
      <c r="E3331" t="s">
        <v>1183</v>
      </c>
      <c r="F3331" t="str">
        <f t="shared" si="418"/>
        <v>NEW DONOR -2nd</v>
      </c>
      <c r="G3331" t="str">
        <f t="shared" si="419"/>
        <v>Marketing</v>
      </c>
      <c r="H3331" t="s">
        <v>1066</v>
      </c>
      <c r="I3331">
        <f t="shared" si="420"/>
        <v>2</v>
      </c>
      <c r="J3331" t="s">
        <v>1054</v>
      </c>
      <c r="K3331" s="5">
        <v>100</v>
      </c>
      <c r="L3331" t="str">
        <f>Table_DataFromNL[[#This Row],[PROFILECODE]]&amp;"-"&amp;Table_DataFromNL[[#This Row],[RULENAME]]</f>
        <v>CP575-New Donor 2nd Visit-Bonus</v>
      </c>
      <c r="M3331" t="str">
        <f t="shared" si="421"/>
        <v>CP575-NEW DONOR -2nd</v>
      </c>
      <c r="N3331" t="e">
        <f t="shared" si="422"/>
        <v>#N/A</v>
      </c>
    </row>
    <row r="3332" spans="1:14" hidden="1" x14ac:dyDescent="0.45">
      <c r="A3332" t="str">
        <f t="shared" si="423"/>
        <v>CP575-NEW DONOR -3rd</v>
      </c>
      <c r="B3332" t="s">
        <v>889</v>
      </c>
      <c r="C3332" t="str">
        <f t="shared" si="416"/>
        <v>Chicago</v>
      </c>
      <c r="D3332" t="str">
        <f t="shared" si="417"/>
        <v>Y</v>
      </c>
      <c r="E3332" t="s">
        <v>1183</v>
      </c>
      <c r="F3332" t="str">
        <f t="shared" si="418"/>
        <v>NEW DONOR -3rd</v>
      </c>
      <c r="G3332" t="str">
        <f t="shared" si="419"/>
        <v>Marketing</v>
      </c>
      <c r="H3332" t="s">
        <v>1067</v>
      </c>
      <c r="I3332">
        <f t="shared" si="420"/>
        <v>3</v>
      </c>
      <c r="J3332" t="s">
        <v>1054</v>
      </c>
      <c r="K3332" s="5">
        <v>100</v>
      </c>
      <c r="L3332" t="str">
        <f>Table_DataFromNL[[#This Row],[PROFILECODE]]&amp;"-"&amp;Table_DataFromNL[[#This Row],[RULENAME]]</f>
        <v>CP575-New Donor 3rd Visit-Bonus</v>
      </c>
      <c r="M3332" t="str">
        <f t="shared" si="421"/>
        <v>CP575-NEW DONOR -3rd</v>
      </c>
      <c r="N3332" t="e">
        <f t="shared" si="422"/>
        <v>#N/A</v>
      </c>
    </row>
    <row r="3333" spans="1:14" hidden="1" x14ac:dyDescent="0.45">
      <c r="A3333" t="str">
        <f t="shared" si="423"/>
        <v>CP575-NEW DONOR -4th</v>
      </c>
      <c r="B3333" t="s">
        <v>889</v>
      </c>
      <c r="C3333" t="str">
        <f t="shared" si="416"/>
        <v>Chicago</v>
      </c>
      <c r="D3333" t="str">
        <f t="shared" si="417"/>
        <v>Y</v>
      </c>
      <c r="E3333" t="s">
        <v>1183</v>
      </c>
      <c r="F3333" t="str">
        <f t="shared" si="418"/>
        <v>NEW DONOR -4th</v>
      </c>
      <c r="G3333" t="str">
        <f t="shared" si="419"/>
        <v>Marketing</v>
      </c>
      <c r="H3333" t="s">
        <v>1068</v>
      </c>
      <c r="I3333">
        <f t="shared" si="420"/>
        <v>4</v>
      </c>
      <c r="J3333" t="s">
        <v>1054</v>
      </c>
      <c r="K3333" s="5">
        <v>100</v>
      </c>
      <c r="L3333" t="str">
        <f>Table_DataFromNL[[#This Row],[PROFILECODE]]&amp;"-"&amp;Table_DataFromNL[[#This Row],[RULENAME]]</f>
        <v>CP575-New Donor 4th Visit-Bonus</v>
      </c>
      <c r="M3333" t="str">
        <f t="shared" si="421"/>
        <v>CP575-NEW DONOR -4th</v>
      </c>
      <c r="N3333" t="e">
        <f t="shared" si="422"/>
        <v>#N/A</v>
      </c>
    </row>
    <row r="3334" spans="1:14" hidden="1" x14ac:dyDescent="0.45">
      <c r="A3334" t="str">
        <f t="shared" si="423"/>
        <v>CP575-NEW DONOR -5th</v>
      </c>
      <c r="B3334" t="s">
        <v>889</v>
      </c>
      <c r="C3334" t="str">
        <f t="shared" si="416"/>
        <v>Chicago</v>
      </c>
      <c r="D3334" t="str">
        <f t="shared" si="417"/>
        <v>Y</v>
      </c>
      <c r="E3334" t="s">
        <v>1183</v>
      </c>
      <c r="F3334" t="str">
        <f t="shared" si="418"/>
        <v>NEW DONOR -5th</v>
      </c>
      <c r="G3334" t="str">
        <f t="shared" si="419"/>
        <v>Marketing</v>
      </c>
      <c r="H3334" t="s">
        <v>1069</v>
      </c>
      <c r="I3334">
        <f t="shared" si="420"/>
        <v>5</v>
      </c>
      <c r="J3334" t="s">
        <v>1054</v>
      </c>
      <c r="K3334" s="5">
        <v>100</v>
      </c>
      <c r="L3334" t="str">
        <f>Table_DataFromNL[[#This Row],[PROFILECODE]]&amp;"-"&amp;Table_DataFromNL[[#This Row],[RULENAME]]</f>
        <v>CP575-New Donor 5th Visit-Bonus</v>
      </c>
      <c r="M3334" t="str">
        <f t="shared" si="421"/>
        <v>CP575-NEW DONOR -5th</v>
      </c>
      <c r="N3334" t="e">
        <f t="shared" si="422"/>
        <v>#N/A</v>
      </c>
    </row>
    <row r="3335" spans="1:14" hidden="1" x14ac:dyDescent="0.45">
      <c r="A3335" t="str">
        <f t="shared" si="423"/>
        <v>CP575-NEW DONOR -6th</v>
      </c>
      <c r="B3335" t="s">
        <v>889</v>
      </c>
      <c r="C3335" t="str">
        <f t="shared" si="416"/>
        <v>Chicago</v>
      </c>
      <c r="D3335" t="str">
        <f t="shared" si="417"/>
        <v>Y</v>
      </c>
      <c r="E3335" t="s">
        <v>1183</v>
      </c>
      <c r="F3335" t="str">
        <f t="shared" si="418"/>
        <v>NEW DONOR -6th</v>
      </c>
      <c r="G3335" t="str">
        <f t="shared" si="419"/>
        <v>Marketing</v>
      </c>
      <c r="H3335" t="s">
        <v>1070</v>
      </c>
      <c r="I3335">
        <f t="shared" si="420"/>
        <v>6</v>
      </c>
      <c r="J3335" t="s">
        <v>1054</v>
      </c>
      <c r="K3335" s="5">
        <v>100</v>
      </c>
      <c r="L3335" t="str">
        <f>Table_DataFromNL[[#This Row],[PROFILECODE]]&amp;"-"&amp;Table_DataFromNL[[#This Row],[RULENAME]]</f>
        <v>CP575-New Donor 6th Visit-Bonus</v>
      </c>
      <c r="M3335" t="str">
        <f t="shared" si="421"/>
        <v>CP575-NEW DONOR -6th</v>
      </c>
      <c r="N3335" t="e">
        <f t="shared" si="422"/>
        <v>#N/A</v>
      </c>
    </row>
    <row r="3336" spans="1:14" hidden="1" x14ac:dyDescent="0.45">
      <c r="A3336" t="str">
        <f t="shared" si="423"/>
        <v>CP575-NEW DONOR -7th</v>
      </c>
      <c r="B3336" t="s">
        <v>889</v>
      </c>
      <c r="C3336" t="str">
        <f t="shared" si="416"/>
        <v>Chicago</v>
      </c>
      <c r="D3336" t="str">
        <f t="shared" si="417"/>
        <v>Y</v>
      </c>
      <c r="E3336" t="s">
        <v>1183</v>
      </c>
      <c r="F3336" t="str">
        <f t="shared" si="418"/>
        <v>NEW DONOR -7th</v>
      </c>
      <c r="G3336" t="str">
        <f t="shared" si="419"/>
        <v>Marketing</v>
      </c>
      <c r="H3336" t="s">
        <v>1071</v>
      </c>
      <c r="I3336">
        <f t="shared" si="420"/>
        <v>7</v>
      </c>
      <c r="J3336" t="s">
        <v>1054</v>
      </c>
      <c r="K3336" s="5">
        <v>60</v>
      </c>
      <c r="L3336" t="str">
        <f>Table_DataFromNL[[#This Row],[PROFILECODE]]&amp;"-"&amp;Table_DataFromNL[[#This Row],[RULENAME]]</f>
        <v>CP575-New Donor 7th Visit-Bonus</v>
      </c>
      <c r="M3336" t="str">
        <f t="shared" si="421"/>
        <v>CP575-NEW DONOR -7th</v>
      </c>
      <c r="N3336" t="e">
        <f t="shared" si="422"/>
        <v>#N/A</v>
      </c>
    </row>
    <row r="3337" spans="1:14" hidden="1" x14ac:dyDescent="0.45">
      <c r="A3337" t="str">
        <f t="shared" si="423"/>
        <v>CP575-NEW DONOR -8th</v>
      </c>
      <c r="B3337" t="s">
        <v>889</v>
      </c>
      <c r="C3337" t="str">
        <f t="shared" si="416"/>
        <v>Chicago</v>
      </c>
      <c r="D3337" t="str">
        <f t="shared" si="417"/>
        <v>Y</v>
      </c>
      <c r="E3337" t="s">
        <v>1183</v>
      </c>
      <c r="F3337" t="str">
        <f t="shared" si="418"/>
        <v>NEW DONOR -8th</v>
      </c>
      <c r="G3337" t="str">
        <f t="shared" si="419"/>
        <v>Marketing</v>
      </c>
      <c r="H3337" t="s">
        <v>1072</v>
      </c>
      <c r="I3337">
        <f t="shared" si="420"/>
        <v>8</v>
      </c>
      <c r="J3337" t="s">
        <v>1054</v>
      </c>
      <c r="K3337" s="5">
        <v>60</v>
      </c>
      <c r="L3337" t="str">
        <f>Table_DataFromNL[[#This Row],[PROFILECODE]]&amp;"-"&amp;Table_DataFromNL[[#This Row],[RULENAME]]</f>
        <v>CP575-New Donor 8th Visit-Bonus</v>
      </c>
      <c r="M3337" t="str">
        <f t="shared" si="421"/>
        <v>CP575-NEW DONOR -8th</v>
      </c>
      <c r="N3337" t="e">
        <f t="shared" si="422"/>
        <v>#N/A</v>
      </c>
    </row>
    <row r="3338" spans="1:14" hidden="1" x14ac:dyDescent="0.45">
      <c r="A3338" t="str">
        <f t="shared" si="423"/>
        <v>CP575-1B_KEDLeague_Promo_5USD</v>
      </c>
      <c r="B3338" t="s">
        <v>889</v>
      </c>
      <c r="C3338" t="str">
        <f t="shared" si="416"/>
        <v>Chicago</v>
      </c>
      <c r="D3338" t="str">
        <f t="shared" si="417"/>
        <v>Y</v>
      </c>
      <c r="E3338" t="s">
        <v>1183</v>
      </c>
      <c r="F3338" t="str">
        <f t="shared" si="418"/>
        <v>1B_KEDLeague_Promo_5USD</v>
      </c>
      <c r="G3338">
        <f t="shared" si="419"/>
        <v>0</v>
      </c>
      <c r="H3338" t="s">
        <v>1073</v>
      </c>
      <c r="I3338">
        <f t="shared" si="420"/>
        <v>0</v>
      </c>
      <c r="J3338" t="s">
        <v>1074</v>
      </c>
      <c r="K3338" s="5">
        <v>5</v>
      </c>
      <c r="L3338" t="str">
        <f>Table_DataFromNL[[#This Row],[PROFILECODE]]&amp;"-"&amp;Table_DataFromNL[[#This Row],[RULENAME]]</f>
        <v>CP575-1B_KEDLeague_Promo_5USD</v>
      </c>
      <c r="M3338" t="e">
        <f t="shared" si="421"/>
        <v>#N/A</v>
      </c>
      <c r="N3338" t="e">
        <f t="shared" si="422"/>
        <v>#N/A</v>
      </c>
    </row>
    <row r="3339" spans="1:14" hidden="1" x14ac:dyDescent="0.45">
      <c r="A3339" t="str">
        <f t="shared" si="423"/>
        <v>CP575-CALL_10</v>
      </c>
      <c r="B3339" t="s">
        <v>889</v>
      </c>
      <c r="C3339" t="str">
        <f t="shared" si="416"/>
        <v>Chicago</v>
      </c>
      <c r="D3339" t="str">
        <f t="shared" si="417"/>
        <v>Y</v>
      </c>
      <c r="E3339" t="s">
        <v>1183</v>
      </c>
      <c r="F3339" t="str">
        <f t="shared" si="418"/>
        <v>CALL_10</v>
      </c>
      <c r="G3339">
        <f t="shared" si="419"/>
        <v>0</v>
      </c>
      <c r="H3339" t="s">
        <v>1075</v>
      </c>
      <c r="I3339">
        <f t="shared" si="420"/>
        <v>0</v>
      </c>
      <c r="J3339" t="s">
        <v>1074</v>
      </c>
      <c r="K3339" s="5">
        <v>10</v>
      </c>
      <c r="L3339" t="str">
        <f>Table_DataFromNL[[#This Row],[PROFILECODE]]&amp;"-"&amp;Table_DataFromNL[[#This Row],[RULENAME]]</f>
        <v>CP575-CALL_10</v>
      </c>
      <c r="M3339" t="e">
        <f t="shared" si="421"/>
        <v>#N/A</v>
      </c>
      <c r="N3339" t="e">
        <f t="shared" si="422"/>
        <v>#N/A</v>
      </c>
    </row>
    <row r="3340" spans="1:14" hidden="1" x14ac:dyDescent="0.45">
      <c r="A3340" t="str">
        <f t="shared" si="423"/>
        <v>CP575-CALL_15</v>
      </c>
      <c r="B3340" t="s">
        <v>889</v>
      </c>
      <c r="C3340" t="str">
        <f t="shared" si="416"/>
        <v>Chicago</v>
      </c>
      <c r="D3340" t="str">
        <f t="shared" si="417"/>
        <v>Y</v>
      </c>
      <c r="E3340" t="s">
        <v>1183</v>
      </c>
      <c r="F3340" t="str">
        <f t="shared" si="418"/>
        <v>CALL_15</v>
      </c>
      <c r="G3340">
        <f t="shared" si="419"/>
        <v>0</v>
      </c>
      <c r="H3340" t="s">
        <v>1076</v>
      </c>
      <c r="I3340">
        <f t="shared" si="420"/>
        <v>0</v>
      </c>
      <c r="J3340" t="s">
        <v>1074</v>
      </c>
      <c r="K3340" s="5">
        <v>15</v>
      </c>
      <c r="L3340" t="str">
        <f>Table_DataFromNL[[#This Row],[PROFILECODE]]&amp;"-"&amp;Table_DataFromNL[[#This Row],[RULENAME]]</f>
        <v>CP575-CALL_15</v>
      </c>
      <c r="M3340" t="e">
        <f t="shared" si="421"/>
        <v>#N/A</v>
      </c>
      <c r="N3340" t="e">
        <f t="shared" si="422"/>
        <v>#N/A</v>
      </c>
    </row>
    <row r="3341" spans="1:14" hidden="1" x14ac:dyDescent="0.45">
      <c r="A3341" t="str">
        <f t="shared" si="423"/>
        <v>CP575-CALL_25</v>
      </c>
      <c r="B3341" t="s">
        <v>889</v>
      </c>
      <c r="C3341" t="str">
        <f t="shared" si="416"/>
        <v>Chicago</v>
      </c>
      <c r="D3341" t="str">
        <f t="shared" si="417"/>
        <v>Y</v>
      </c>
      <c r="E3341" t="s">
        <v>1183</v>
      </c>
      <c r="F3341" t="str">
        <f t="shared" si="418"/>
        <v>CALL_25</v>
      </c>
      <c r="G3341">
        <f t="shared" si="419"/>
        <v>0</v>
      </c>
      <c r="H3341" t="s">
        <v>1077</v>
      </c>
      <c r="I3341">
        <f t="shared" si="420"/>
        <v>0</v>
      </c>
      <c r="J3341" t="s">
        <v>1074</v>
      </c>
      <c r="K3341" s="5">
        <v>25</v>
      </c>
      <c r="L3341" t="str">
        <f>Table_DataFromNL[[#This Row],[PROFILECODE]]&amp;"-"&amp;Table_DataFromNL[[#This Row],[RULENAME]]</f>
        <v>CP575-CALL_25</v>
      </c>
      <c r="M3341" t="e">
        <f t="shared" si="421"/>
        <v>#N/A</v>
      </c>
      <c r="N3341" t="e">
        <f t="shared" si="422"/>
        <v>#N/A</v>
      </c>
    </row>
    <row r="3342" spans="1:14" hidden="1" x14ac:dyDescent="0.45">
      <c r="A3342" t="str">
        <f t="shared" si="423"/>
        <v>CP575-CALL_5</v>
      </c>
      <c r="B3342" t="s">
        <v>889</v>
      </c>
      <c r="C3342" t="str">
        <f t="shared" si="416"/>
        <v>Chicago</v>
      </c>
      <c r="D3342" t="str">
        <f t="shared" si="417"/>
        <v>Y</v>
      </c>
      <c r="E3342" t="s">
        <v>1183</v>
      </c>
      <c r="F3342" t="str">
        <f t="shared" si="418"/>
        <v>CALL_5</v>
      </c>
      <c r="G3342">
        <f t="shared" si="419"/>
        <v>0</v>
      </c>
      <c r="H3342" t="s">
        <v>1078</v>
      </c>
      <c r="I3342">
        <f t="shared" si="420"/>
        <v>0</v>
      </c>
      <c r="J3342" t="s">
        <v>1074</v>
      </c>
      <c r="K3342" s="5">
        <v>5</v>
      </c>
      <c r="L3342" t="str">
        <f>Table_DataFromNL[[#This Row],[PROFILECODE]]&amp;"-"&amp;Table_DataFromNL[[#This Row],[RULENAME]]</f>
        <v>CP575-CALL_5</v>
      </c>
      <c r="M3342" t="e">
        <f t="shared" si="421"/>
        <v>#N/A</v>
      </c>
      <c r="N3342" t="e">
        <f t="shared" si="422"/>
        <v>#N/A</v>
      </c>
    </row>
    <row r="3343" spans="1:14" hidden="1" x14ac:dyDescent="0.45">
      <c r="A3343" t="str">
        <f t="shared" si="423"/>
        <v>CP575-Community</v>
      </c>
      <c r="B3343" t="s">
        <v>889</v>
      </c>
      <c r="C3343" t="str">
        <f t="shared" si="416"/>
        <v>Chicago</v>
      </c>
      <c r="D3343" t="str">
        <f t="shared" si="417"/>
        <v>Y</v>
      </c>
      <c r="E3343" t="s">
        <v>1183</v>
      </c>
      <c r="F3343" t="str">
        <f t="shared" si="418"/>
        <v>Community</v>
      </c>
      <c r="G3343">
        <f t="shared" si="419"/>
        <v>0</v>
      </c>
      <c r="H3343" t="s">
        <v>1080</v>
      </c>
      <c r="I3343">
        <f t="shared" si="420"/>
        <v>0</v>
      </c>
      <c r="J3343" t="s">
        <v>1074</v>
      </c>
      <c r="K3343" s="5">
        <v>5</v>
      </c>
      <c r="L3343" t="str">
        <f>Table_DataFromNL[[#This Row],[PROFILECODE]]&amp;"-"&amp;Table_DataFromNL[[#This Row],[RULENAME]]</f>
        <v>CP575-Community</v>
      </c>
      <c r="M3343" t="e">
        <f t="shared" si="421"/>
        <v>#N/A</v>
      </c>
      <c r="N3343" t="e">
        <f t="shared" si="422"/>
        <v>#N/A</v>
      </c>
    </row>
    <row r="3344" spans="1:14" hidden="1" x14ac:dyDescent="0.45">
      <c r="A3344" t="str">
        <f t="shared" si="423"/>
        <v>CP575-EMPLOYEE_BONUS_8MONTH_80USD</v>
      </c>
      <c r="B3344" t="s">
        <v>889</v>
      </c>
      <c r="C3344" t="str">
        <f t="shared" si="416"/>
        <v>Chicago</v>
      </c>
      <c r="D3344" t="str">
        <f t="shared" si="417"/>
        <v>Y</v>
      </c>
      <c r="E3344" t="s">
        <v>1183</v>
      </c>
      <c r="F3344" t="str">
        <f t="shared" si="418"/>
        <v>EMPLOYEE_BONUS_8MONTH_80USD</v>
      </c>
      <c r="G3344">
        <f t="shared" si="419"/>
        <v>0</v>
      </c>
      <c r="H3344" t="s">
        <v>1084</v>
      </c>
      <c r="I3344">
        <f t="shared" si="420"/>
        <v>0</v>
      </c>
      <c r="J3344" t="s">
        <v>1074</v>
      </c>
      <c r="K3344" s="5">
        <v>80</v>
      </c>
      <c r="L3344" t="str">
        <f>Table_DataFromNL[[#This Row],[PROFILECODE]]&amp;"-"&amp;Table_DataFromNL[[#This Row],[RULENAME]]</f>
        <v>CP575-EMPLOYEE_BONUS_8MONTH_80USD</v>
      </c>
      <c r="M3344" t="e">
        <f t="shared" si="421"/>
        <v>#N/A</v>
      </c>
      <c r="N3344" t="e">
        <f t="shared" si="422"/>
        <v>#N/A</v>
      </c>
    </row>
    <row r="3345" spans="1:14" hidden="1" x14ac:dyDescent="0.45">
      <c r="A3345" t="str">
        <f t="shared" si="423"/>
        <v>CP575-HANGER_RECRUIT_5USD_once</v>
      </c>
      <c r="B3345" t="s">
        <v>889</v>
      </c>
      <c r="C3345" t="str">
        <f t="shared" si="416"/>
        <v>Chicago</v>
      </c>
      <c r="D3345" t="str">
        <f t="shared" si="417"/>
        <v>Y</v>
      </c>
      <c r="E3345" t="s">
        <v>1183</v>
      </c>
      <c r="F3345" t="str">
        <f t="shared" si="418"/>
        <v>HANGER_RECRUIT_5USD_once</v>
      </c>
      <c r="G3345">
        <f t="shared" si="419"/>
        <v>0</v>
      </c>
      <c r="H3345" t="s">
        <v>1085</v>
      </c>
      <c r="I3345">
        <f t="shared" si="420"/>
        <v>0</v>
      </c>
      <c r="J3345" t="s">
        <v>1074</v>
      </c>
      <c r="K3345" s="5">
        <v>5</v>
      </c>
      <c r="L3345" t="str">
        <f>Table_DataFromNL[[#This Row],[PROFILECODE]]&amp;"-"&amp;Table_DataFromNL[[#This Row],[RULENAME]]</f>
        <v>CP575-HANGER_RECRUIT_5USD_once</v>
      </c>
      <c r="M3345" t="e">
        <f t="shared" si="421"/>
        <v>#N/A</v>
      </c>
      <c r="N3345" t="e">
        <f t="shared" si="422"/>
        <v>#N/A</v>
      </c>
    </row>
    <row r="3346" spans="1:14" hidden="1" x14ac:dyDescent="0.45">
      <c r="A3346" t="str">
        <f t="shared" si="423"/>
        <v>CP575-Inconv Fee $20-$50-Comment Req'd</v>
      </c>
      <c r="B3346" t="s">
        <v>889</v>
      </c>
      <c r="C3346" t="str">
        <f t="shared" si="416"/>
        <v>Chicago</v>
      </c>
      <c r="D3346" t="str">
        <f t="shared" si="417"/>
        <v>Y</v>
      </c>
      <c r="E3346" t="s">
        <v>1183</v>
      </c>
      <c r="F3346" t="str">
        <f t="shared" si="418"/>
        <v>Inconv Fee $20-$50-Comment Req'd</v>
      </c>
      <c r="G3346">
        <f t="shared" si="419"/>
        <v>0</v>
      </c>
      <c r="H3346" t="s">
        <v>1088</v>
      </c>
      <c r="I3346">
        <f t="shared" si="420"/>
        <v>0</v>
      </c>
      <c r="J3346" t="s">
        <v>1074</v>
      </c>
      <c r="K3346" s="5">
        <v>50</v>
      </c>
      <c r="L3346" t="str">
        <f>Table_DataFromNL[[#This Row],[PROFILECODE]]&amp;"-"&amp;Table_DataFromNL[[#This Row],[RULENAME]]</f>
        <v>CP575-Inconv Fee $20-$50-Comment Req'd</v>
      </c>
      <c r="M3346" t="e">
        <f t="shared" si="421"/>
        <v>#N/A</v>
      </c>
      <c r="N3346" t="e">
        <f t="shared" si="422"/>
        <v>#N/A</v>
      </c>
    </row>
    <row r="3347" spans="1:14" hidden="1" x14ac:dyDescent="0.45">
      <c r="A3347" t="str">
        <f t="shared" si="423"/>
        <v>CP575-Inconv Fee $5-$20-Comment Req'd</v>
      </c>
      <c r="B3347" t="s">
        <v>889</v>
      </c>
      <c r="C3347" t="str">
        <f t="shared" si="416"/>
        <v>Chicago</v>
      </c>
      <c r="D3347" t="str">
        <f t="shared" si="417"/>
        <v>Y</v>
      </c>
      <c r="E3347" t="s">
        <v>1183</v>
      </c>
      <c r="F3347" t="str">
        <f t="shared" si="418"/>
        <v>Inconv Fee $5-$20-Comment Req'd</v>
      </c>
      <c r="G3347">
        <f t="shared" si="419"/>
        <v>0</v>
      </c>
      <c r="H3347" t="s">
        <v>1089</v>
      </c>
      <c r="I3347">
        <f t="shared" si="420"/>
        <v>0</v>
      </c>
      <c r="J3347" t="s">
        <v>1074</v>
      </c>
      <c r="K3347" s="5">
        <v>20</v>
      </c>
      <c r="L3347" t="str">
        <f>Table_DataFromNL[[#This Row],[PROFILECODE]]&amp;"-"&amp;Table_DataFromNL[[#This Row],[RULENAME]]</f>
        <v>CP575-Inconv Fee $5-$20-Comment Req'd</v>
      </c>
      <c r="M3347" t="e">
        <f t="shared" si="421"/>
        <v>#N/A</v>
      </c>
      <c r="N3347" t="e">
        <f t="shared" si="422"/>
        <v>#N/A</v>
      </c>
    </row>
    <row r="3348" spans="1:14" hidden="1" x14ac:dyDescent="0.45">
      <c r="A3348" t="str">
        <f t="shared" si="423"/>
        <v>CP575-Inconv Fee$50-$100-Comment Req'd</v>
      </c>
      <c r="B3348" t="s">
        <v>889</v>
      </c>
      <c r="C3348" t="str">
        <f t="shared" si="416"/>
        <v>Chicago</v>
      </c>
      <c r="D3348" t="str">
        <f t="shared" si="417"/>
        <v>Y</v>
      </c>
      <c r="E3348" t="s">
        <v>1183</v>
      </c>
      <c r="F3348" t="str">
        <f t="shared" si="418"/>
        <v>Inconv Fee$50-$100-Comment Req'd</v>
      </c>
      <c r="G3348">
        <f t="shared" si="419"/>
        <v>0</v>
      </c>
      <c r="H3348" t="s">
        <v>1090</v>
      </c>
      <c r="I3348">
        <f t="shared" si="420"/>
        <v>0</v>
      </c>
      <c r="J3348" t="s">
        <v>1074</v>
      </c>
      <c r="K3348" s="5">
        <v>100</v>
      </c>
      <c r="L3348" t="str">
        <f>Table_DataFromNL[[#This Row],[PROFILECODE]]&amp;"-"&amp;Table_DataFromNL[[#This Row],[RULENAME]]</f>
        <v>CP575-Inconv Fee$50-$100-Comment Req'd</v>
      </c>
      <c r="M3348" t="e">
        <f t="shared" si="421"/>
        <v>#N/A</v>
      </c>
      <c r="N3348" t="e">
        <f t="shared" si="422"/>
        <v>#N/A</v>
      </c>
    </row>
    <row r="3349" spans="1:14" hidden="1" x14ac:dyDescent="0.45">
      <c r="A3349" t="str">
        <f t="shared" si="423"/>
        <v>CP575-MONDAY_COUPON_RETENTION_10_once</v>
      </c>
      <c r="B3349" t="s">
        <v>889</v>
      </c>
      <c r="C3349" t="str">
        <f t="shared" si="416"/>
        <v>Chicago</v>
      </c>
      <c r="D3349" t="str">
        <f t="shared" si="417"/>
        <v>Y</v>
      </c>
      <c r="E3349" t="s">
        <v>1183</v>
      </c>
      <c r="F3349" t="str">
        <f t="shared" si="418"/>
        <v>MONDAY_COUPON_RETENTION_10_once</v>
      </c>
      <c r="G3349">
        <f t="shared" si="419"/>
        <v>0</v>
      </c>
      <c r="H3349" t="s">
        <v>1138</v>
      </c>
      <c r="I3349">
        <f t="shared" si="420"/>
        <v>0</v>
      </c>
      <c r="J3349" t="s">
        <v>1074</v>
      </c>
      <c r="K3349" s="5">
        <v>10</v>
      </c>
      <c r="L3349" t="str">
        <f>Table_DataFromNL[[#This Row],[PROFILECODE]]&amp;"-"&amp;Table_DataFromNL[[#This Row],[RULENAME]]</f>
        <v>CP575-MONDAY_COUPON_RETENTION_10_once</v>
      </c>
      <c r="M3349" t="e">
        <f t="shared" si="421"/>
        <v>#N/A</v>
      </c>
      <c r="N3349" t="e">
        <f t="shared" si="422"/>
        <v>#N/A</v>
      </c>
    </row>
    <row r="3350" spans="1:14" hidden="1" x14ac:dyDescent="0.45">
      <c r="A3350" t="str">
        <f t="shared" si="423"/>
        <v>CP575-NSP_ LAPSEDONOR_50_Twice</v>
      </c>
      <c r="B3350" t="s">
        <v>889</v>
      </c>
      <c r="C3350" t="str">
        <f t="shared" si="416"/>
        <v>Chicago</v>
      </c>
      <c r="D3350" t="str">
        <f t="shared" si="417"/>
        <v>Y</v>
      </c>
      <c r="E3350" t="s">
        <v>1183</v>
      </c>
      <c r="F3350" t="str">
        <f t="shared" si="418"/>
        <v>NSP_ LAPSEDONOR_50_Twice</v>
      </c>
      <c r="G3350">
        <f t="shared" si="419"/>
        <v>0</v>
      </c>
      <c r="H3350" t="s">
        <v>1091</v>
      </c>
      <c r="I3350">
        <f t="shared" si="420"/>
        <v>0</v>
      </c>
      <c r="J3350" t="s">
        <v>1074</v>
      </c>
      <c r="K3350" s="5">
        <v>50</v>
      </c>
      <c r="L3350" t="str">
        <f>Table_DataFromNL[[#This Row],[PROFILECODE]]&amp;"-"&amp;Table_DataFromNL[[#This Row],[RULENAME]]</f>
        <v>CP575-NSP_ LAPSEDONOR_50_Twice</v>
      </c>
      <c r="M3350" t="e">
        <f t="shared" si="421"/>
        <v>#N/A</v>
      </c>
      <c r="N3350" t="e">
        <f t="shared" si="422"/>
        <v>#N/A</v>
      </c>
    </row>
    <row r="3351" spans="1:14" hidden="1" x14ac:dyDescent="0.45">
      <c r="A3351" t="str">
        <f t="shared" si="423"/>
        <v>CP575-NSP_LD_25_2X</v>
      </c>
      <c r="B3351" t="s">
        <v>889</v>
      </c>
      <c r="C3351" t="str">
        <f t="shared" si="416"/>
        <v>Chicago</v>
      </c>
      <c r="D3351" t="str">
        <f t="shared" si="417"/>
        <v>Y</v>
      </c>
      <c r="E3351" t="s">
        <v>1183</v>
      </c>
      <c r="F3351" t="str">
        <f t="shared" si="418"/>
        <v>NSP_LD_25_2X</v>
      </c>
      <c r="G3351">
        <f t="shared" si="419"/>
        <v>0</v>
      </c>
      <c r="H3351" t="s">
        <v>1092</v>
      </c>
      <c r="I3351">
        <f t="shared" si="420"/>
        <v>0</v>
      </c>
      <c r="J3351" t="s">
        <v>1074</v>
      </c>
      <c r="K3351" s="5">
        <v>25</v>
      </c>
      <c r="L3351" t="str">
        <f>Table_DataFromNL[[#This Row],[PROFILECODE]]&amp;"-"&amp;Table_DataFromNL[[#This Row],[RULENAME]]</f>
        <v>CP575-NSP_LD_25_2X</v>
      </c>
      <c r="M3351" t="e">
        <f t="shared" si="421"/>
        <v>#N/A</v>
      </c>
      <c r="N3351" t="e">
        <f t="shared" si="422"/>
        <v>#N/A</v>
      </c>
    </row>
    <row r="3352" spans="1:14" hidden="1" x14ac:dyDescent="0.45">
      <c r="A3352" t="str">
        <f t="shared" si="423"/>
        <v>CP575-NSP_LD_50_1X</v>
      </c>
      <c r="B3352" t="s">
        <v>889</v>
      </c>
      <c r="C3352" t="str">
        <f t="shared" si="416"/>
        <v>Chicago</v>
      </c>
      <c r="D3352" t="str">
        <f t="shared" si="417"/>
        <v>Y</v>
      </c>
      <c r="E3352" t="s">
        <v>1183</v>
      </c>
      <c r="F3352" t="str">
        <f t="shared" si="418"/>
        <v>NSP_LD_50_1X</v>
      </c>
      <c r="G3352">
        <f t="shared" si="419"/>
        <v>0</v>
      </c>
      <c r="H3352" t="s">
        <v>1093</v>
      </c>
      <c r="I3352">
        <f t="shared" si="420"/>
        <v>0</v>
      </c>
      <c r="J3352" t="s">
        <v>1074</v>
      </c>
      <c r="K3352" s="5">
        <v>50</v>
      </c>
      <c r="L3352" t="str">
        <f>Table_DataFromNL[[#This Row],[PROFILECODE]]&amp;"-"&amp;Table_DataFromNL[[#This Row],[RULENAME]]</f>
        <v>CP575-NSP_LD_50_1X</v>
      </c>
      <c r="M3352" t="e">
        <f t="shared" si="421"/>
        <v>#N/A</v>
      </c>
      <c r="N3352" t="e">
        <f t="shared" si="422"/>
        <v>#N/A</v>
      </c>
    </row>
    <row r="3353" spans="1:14" hidden="1" x14ac:dyDescent="0.45">
      <c r="A3353" t="str">
        <f t="shared" si="423"/>
        <v>CP575-NSP_ORPHAN_100_once</v>
      </c>
      <c r="B3353" t="s">
        <v>889</v>
      </c>
      <c r="C3353" t="str">
        <f t="shared" si="416"/>
        <v>Chicago</v>
      </c>
      <c r="D3353" t="str">
        <f t="shared" si="417"/>
        <v>Y</v>
      </c>
      <c r="E3353" t="s">
        <v>1183</v>
      </c>
      <c r="F3353" t="str">
        <f t="shared" si="418"/>
        <v>NSP_ORPHAN_100_once</v>
      </c>
      <c r="G3353">
        <f t="shared" si="419"/>
        <v>0</v>
      </c>
      <c r="H3353" t="s">
        <v>1094</v>
      </c>
      <c r="I3353">
        <f t="shared" si="420"/>
        <v>0</v>
      </c>
      <c r="J3353" t="s">
        <v>1074</v>
      </c>
      <c r="K3353" s="5">
        <v>100</v>
      </c>
      <c r="L3353" t="str">
        <f>Table_DataFromNL[[#This Row],[PROFILECODE]]&amp;"-"&amp;Table_DataFromNL[[#This Row],[RULENAME]]</f>
        <v>CP575-NSP_ORPHAN_100_once</v>
      </c>
      <c r="M3353" t="e">
        <f t="shared" si="421"/>
        <v>#N/A</v>
      </c>
      <c r="N3353" t="e">
        <f t="shared" si="422"/>
        <v>#N/A</v>
      </c>
    </row>
    <row r="3354" spans="1:14" hidden="1" x14ac:dyDescent="0.45">
      <c r="A3354" t="str">
        <f t="shared" si="423"/>
        <v>CP575-Restick</v>
      </c>
      <c r="B3354" t="s">
        <v>889</v>
      </c>
      <c r="C3354" t="str">
        <f t="shared" si="416"/>
        <v>Chicago</v>
      </c>
      <c r="D3354" t="str">
        <f t="shared" si="417"/>
        <v>Y</v>
      </c>
      <c r="E3354" t="s">
        <v>1183</v>
      </c>
      <c r="F3354" t="str">
        <f t="shared" si="418"/>
        <v>Restick</v>
      </c>
      <c r="G3354">
        <f t="shared" si="419"/>
        <v>0</v>
      </c>
      <c r="H3354" t="s">
        <v>1096</v>
      </c>
      <c r="I3354">
        <f t="shared" si="420"/>
        <v>0</v>
      </c>
      <c r="J3354" t="s">
        <v>1074</v>
      </c>
      <c r="K3354" s="5">
        <v>5</v>
      </c>
      <c r="L3354" t="str">
        <f>Table_DataFromNL[[#This Row],[PROFILECODE]]&amp;"-"&amp;Table_DataFromNL[[#This Row],[RULENAME]]</f>
        <v>CP575-Restick</v>
      </c>
      <c r="M3354" t="e">
        <f t="shared" si="421"/>
        <v>#N/A</v>
      </c>
      <c r="N3354" t="e">
        <f t="shared" si="422"/>
        <v>#N/A</v>
      </c>
    </row>
    <row r="3355" spans="1:14" hidden="1" x14ac:dyDescent="0.45">
      <c r="A3355" t="str">
        <f t="shared" si="423"/>
        <v>CP575-SLOW_TEXT_5</v>
      </c>
      <c r="B3355" t="s">
        <v>889</v>
      </c>
      <c r="C3355" t="str">
        <f t="shared" si="416"/>
        <v>Chicago</v>
      </c>
      <c r="D3355" t="str">
        <f t="shared" si="417"/>
        <v>Y</v>
      </c>
      <c r="E3355" t="s">
        <v>1183</v>
      </c>
      <c r="F3355" t="str">
        <f t="shared" si="418"/>
        <v>SLOW_TEXT_5</v>
      </c>
      <c r="G3355">
        <f t="shared" si="419"/>
        <v>0</v>
      </c>
      <c r="H3355" t="s">
        <v>1104</v>
      </c>
      <c r="I3355">
        <f t="shared" si="420"/>
        <v>0</v>
      </c>
      <c r="J3355" t="s">
        <v>1074</v>
      </c>
      <c r="K3355" s="5">
        <v>5</v>
      </c>
      <c r="L3355" t="str">
        <f>Table_DataFromNL[[#This Row],[PROFILECODE]]&amp;"-"&amp;Table_DataFromNL[[#This Row],[RULENAME]]</f>
        <v>CP575-SLOW_TEXT_5</v>
      </c>
      <c r="M3355" t="e">
        <f t="shared" si="421"/>
        <v>#N/A</v>
      </c>
      <c r="N3355" t="e">
        <f t="shared" si="422"/>
        <v>#N/A</v>
      </c>
    </row>
    <row r="3356" spans="1:14" hidden="1" x14ac:dyDescent="0.45">
      <c r="A3356" t="str">
        <f t="shared" si="423"/>
        <v>CP575-SPECIAL_ x9_25 _ONCE</v>
      </c>
      <c r="B3356" t="s">
        <v>889</v>
      </c>
      <c r="C3356" t="str">
        <f t="shared" si="416"/>
        <v>Chicago</v>
      </c>
      <c r="D3356" t="str">
        <f t="shared" si="417"/>
        <v>Y</v>
      </c>
      <c r="E3356" t="s">
        <v>1183</v>
      </c>
      <c r="F3356" t="str">
        <f t="shared" si="418"/>
        <v>SPECIAL_ x9_25 _ONCE</v>
      </c>
      <c r="G3356">
        <f t="shared" si="419"/>
        <v>0</v>
      </c>
      <c r="H3356" t="s">
        <v>1105</v>
      </c>
      <c r="I3356">
        <f t="shared" si="420"/>
        <v>0</v>
      </c>
      <c r="J3356" t="s">
        <v>1074</v>
      </c>
      <c r="K3356" s="5">
        <v>25</v>
      </c>
      <c r="L3356" t="str">
        <f>Table_DataFromNL[[#This Row],[PROFILECODE]]&amp;"-"&amp;Table_DataFromNL[[#This Row],[RULENAME]]</f>
        <v>CP575-SPECIAL_ x9_25 _ONCE</v>
      </c>
      <c r="M3356" t="e">
        <f t="shared" si="421"/>
        <v>#N/A</v>
      </c>
      <c r="N3356" t="e">
        <f t="shared" si="422"/>
        <v>#N/A</v>
      </c>
    </row>
    <row r="3357" spans="1:14" hidden="1" x14ac:dyDescent="0.45">
      <c r="A3357" t="str">
        <f t="shared" si="423"/>
        <v>CP575-SPECIAL_BONUS_40USD</v>
      </c>
      <c r="B3357" t="s">
        <v>889</v>
      </c>
      <c r="C3357" t="str">
        <f t="shared" si="416"/>
        <v>Chicago</v>
      </c>
      <c r="D3357" t="str">
        <f t="shared" si="417"/>
        <v>Y</v>
      </c>
      <c r="E3357" t="s">
        <v>1183</v>
      </c>
      <c r="F3357" t="str">
        <f t="shared" si="418"/>
        <v>SPECIAL_BONUS_40USD</v>
      </c>
      <c r="G3357">
        <f t="shared" si="419"/>
        <v>0</v>
      </c>
      <c r="H3357" t="s">
        <v>1106</v>
      </c>
      <c r="I3357">
        <f t="shared" si="420"/>
        <v>0</v>
      </c>
      <c r="J3357" t="s">
        <v>1074</v>
      </c>
      <c r="K3357" s="5">
        <v>40</v>
      </c>
      <c r="L3357" t="str">
        <f>Table_DataFromNL[[#This Row],[PROFILECODE]]&amp;"-"&amp;Table_DataFromNL[[#This Row],[RULENAME]]</f>
        <v>CP575-SPECIAL_BONUS_40USD</v>
      </c>
      <c r="M3357" t="e">
        <f t="shared" si="421"/>
        <v>#N/A</v>
      </c>
      <c r="N3357" t="e">
        <f t="shared" si="422"/>
        <v>#N/A</v>
      </c>
    </row>
    <row r="3358" spans="1:14" hidden="1" x14ac:dyDescent="0.45">
      <c r="A3358" t="str">
        <f t="shared" si="423"/>
        <v>CP575-SPECIAL_BONUS_60USD</v>
      </c>
      <c r="B3358" t="s">
        <v>889</v>
      </c>
      <c r="C3358" t="str">
        <f t="shared" si="416"/>
        <v>Chicago</v>
      </c>
      <c r="D3358" t="str">
        <f t="shared" si="417"/>
        <v>Y</v>
      </c>
      <c r="E3358" t="s">
        <v>1183</v>
      </c>
      <c r="F3358" t="str">
        <f t="shared" si="418"/>
        <v>SPECIAL_BONUS_60USD</v>
      </c>
      <c r="G3358">
        <f t="shared" si="419"/>
        <v>0</v>
      </c>
      <c r="H3358" t="s">
        <v>1141</v>
      </c>
      <c r="I3358">
        <f t="shared" si="420"/>
        <v>0</v>
      </c>
      <c r="J3358" t="s">
        <v>1074</v>
      </c>
      <c r="K3358" s="5">
        <v>60</v>
      </c>
      <c r="L3358" t="str">
        <f>Table_DataFromNL[[#This Row],[PROFILECODE]]&amp;"-"&amp;Table_DataFromNL[[#This Row],[RULENAME]]</f>
        <v>CP575-SPECIAL_BONUS_60USD</v>
      </c>
      <c r="M3358" t="e">
        <f t="shared" si="421"/>
        <v>#N/A</v>
      </c>
      <c r="N3358" t="e">
        <f t="shared" si="422"/>
        <v>#N/A</v>
      </c>
    </row>
    <row r="3359" spans="1:14" hidden="1" x14ac:dyDescent="0.45">
      <c r="A3359" t="str">
        <f t="shared" si="423"/>
        <v>CP575-SPECIAL_x6_x7_15 _TWICE</v>
      </c>
      <c r="B3359" t="s">
        <v>889</v>
      </c>
      <c r="C3359" t="str">
        <f t="shared" si="416"/>
        <v>Chicago</v>
      </c>
      <c r="D3359" t="str">
        <f t="shared" si="417"/>
        <v>Y</v>
      </c>
      <c r="E3359" t="s">
        <v>1183</v>
      </c>
      <c r="F3359" t="str">
        <f t="shared" si="418"/>
        <v>SPECIAL_x6_x7_15 _TWICE</v>
      </c>
      <c r="G3359">
        <f t="shared" si="419"/>
        <v>0</v>
      </c>
      <c r="H3359" t="s">
        <v>1107</v>
      </c>
      <c r="I3359">
        <f t="shared" si="420"/>
        <v>0</v>
      </c>
      <c r="J3359" t="s">
        <v>1074</v>
      </c>
      <c r="K3359" s="5">
        <v>15</v>
      </c>
      <c r="L3359" t="str">
        <f>Table_DataFromNL[[#This Row],[PROFILECODE]]&amp;"-"&amp;Table_DataFromNL[[#This Row],[RULENAME]]</f>
        <v>CP575-SPECIAL_x6_x7_15 _TWICE</v>
      </c>
      <c r="M3359" t="e">
        <f t="shared" si="421"/>
        <v>#N/A</v>
      </c>
      <c r="N3359" t="e">
        <f t="shared" si="422"/>
        <v>#N/A</v>
      </c>
    </row>
    <row r="3360" spans="1:14" hidden="1" x14ac:dyDescent="0.45">
      <c r="A3360" t="str">
        <f t="shared" si="423"/>
        <v>CP575-SPECIAL_x8_x9_20 _TWICE</v>
      </c>
      <c r="B3360" t="s">
        <v>889</v>
      </c>
      <c r="C3360" t="str">
        <f t="shared" si="416"/>
        <v>Chicago</v>
      </c>
      <c r="D3360" t="str">
        <f t="shared" si="417"/>
        <v>Y</v>
      </c>
      <c r="E3360" t="s">
        <v>1183</v>
      </c>
      <c r="F3360" t="str">
        <f t="shared" si="418"/>
        <v>SPECIAL_x8_x9_20 _TWICE</v>
      </c>
      <c r="G3360">
        <f t="shared" si="419"/>
        <v>0</v>
      </c>
      <c r="H3360" t="s">
        <v>1108</v>
      </c>
      <c r="I3360">
        <f t="shared" si="420"/>
        <v>0</v>
      </c>
      <c r="J3360" t="s">
        <v>1074</v>
      </c>
      <c r="K3360" s="5">
        <v>20</v>
      </c>
      <c r="L3360" t="str">
        <f>Table_DataFromNL[[#This Row],[PROFILECODE]]&amp;"-"&amp;Table_DataFromNL[[#This Row],[RULENAME]]</f>
        <v>CP575-SPECIAL_x8_x9_20 _TWICE</v>
      </c>
      <c r="M3360" t="e">
        <f t="shared" si="421"/>
        <v>#N/A</v>
      </c>
      <c r="N3360" t="e">
        <f t="shared" si="422"/>
        <v>#N/A</v>
      </c>
    </row>
    <row r="3361" spans="1:14" hidden="1" x14ac:dyDescent="0.45">
      <c r="A3361" t="str">
        <f t="shared" si="423"/>
        <v>CP575-Sample Only</v>
      </c>
      <c r="B3361" t="s">
        <v>889</v>
      </c>
      <c r="C3361" t="str">
        <f t="shared" si="416"/>
        <v>Chicago</v>
      </c>
      <c r="D3361" t="str">
        <f t="shared" si="417"/>
        <v>Y</v>
      </c>
      <c r="E3361" t="s">
        <v>1183</v>
      </c>
      <c r="F3361" t="str">
        <f t="shared" si="418"/>
        <v>Sample Only</v>
      </c>
      <c r="G3361">
        <f t="shared" si="419"/>
        <v>0</v>
      </c>
      <c r="H3361" t="s">
        <v>1109</v>
      </c>
      <c r="I3361">
        <f t="shared" si="420"/>
        <v>0</v>
      </c>
      <c r="J3361" t="s">
        <v>1074</v>
      </c>
      <c r="K3361" s="5">
        <v>10</v>
      </c>
      <c r="L3361" t="str">
        <f>Table_DataFromNL[[#This Row],[PROFILECODE]]&amp;"-"&amp;Table_DataFromNL[[#This Row],[RULENAME]]</f>
        <v>CP575-Sample Only</v>
      </c>
      <c r="M3361" t="e">
        <f t="shared" si="421"/>
        <v>#N/A</v>
      </c>
      <c r="N3361" t="e">
        <f t="shared" si="422"/>
        <v>#N/A</v>
      </c>
    </row>
    <row r="3362" spans="1:14" hidden="1" x14ac:dyDescent="0.45">
      <c r="A3362" t="str">
        <f t="shared" si="423"/>
        <v>CP575-RETURN - Buddy referral  -BONUS</v>
      </c>
      <c r="B3362" t="s">
        <v>889</v>
      </c>
      <c r="C3362" t="str">
        <f t="shared" si="416"/>
        <v>Chicago</v>
      </c>
      <c r="D3362" t="str">
        <f t="shared" si="417"/>
        <v>Y</v>
      </c>
      <c r="E3362" t="s">
        <v>1183</v>
      </c>
      <c r="F3362" t="str">
        <f t="shared" si="418"/>
        <v>RETURN - Buddy referral  -BONUS</v>
      </c>
      <c r="G3362" t="str">
        <f t="shared" si="419"/>
        <v>Marketing</v>
      </c>
      <c r="H3362" t="s">
        <v>73</v>
      </c>
      <c r="I3362">
        <f t="shared" si="420"/>
        <v>50</v>
      </c>
      <c r="J3362" t="s">
        <v>1112</v>
      </c>
      <c r="K3362" s="5">
        <v>100</v>
      </c>
      <c r="L3362" t="str">
        <f>Table_DataFromNL[[#This Row],[PROFILECODE]]&amp;"-"&amp;Table_DataFromNL[[#This Row],[RULENAME]]</f>
        <v>CP575-Referral</v>
      </c>
      <c r="M3362" t="str">
        <f t="shared" si="421"/>
        <v>CP575-RETURN - Buddy referral  -BONUS</v>
      </c>
      <c r="N3362" t="e">
        <f t="shared" si="422"/>
        <v>#N/A</v>
      </c>
    </row>
    <row r="3363" spans="1:14" hidden="1" x14ac:dyDescent="0.45">
      <c r="A3363" t="str">
        <f t="shared" si="423"/>
        <v>CP575-P Anti-D Pre-Existing Standard</v>
      </c>
      <c r="B3363" t="s">
        <v>889</v>
      </c>
      <c r="C3363" t="str">
        <f t="shared" si="416"/>
        <v>Chicago</v>
      </c>
      <c r="D3363" t="str">
        <f t="shared" si="417"/>
        <v>Y</v>
      </c>
      <c r="E3363" t="s">
        <v>1183</v>
      </c>
      <c r="F3363" t="str">
        <f t="shared" si="418"/>
        <v>P Anti-D Pre-Existing Standard</v>
      </c>
      <c r="G3363" t="str">
        <f t="shared" si="419"/>
        <v>Specialty</v>
      </c>
      <c r="H3363" t="s">
        <v>946</v>
      </c>
      <c r="I3363" t="str">
        <f t="shared" si="420"/>
        <v>RETURN - 1st don of the week -STD</v>
      </c>
      <c r="J3363" t="s">
        <v>1113</v>
      </c>
      <c r="K3363" s="5">
        <v>70</v>
      </c>
      <c r="L3363" t="str">
        <f>Table_DataFromNL[[#This Row],[PROFILECODE]]&amp;"-"&amp;Table_DataFromNL[[#This Row],[RULENAME]]</f>
        <v>CP575-P Anti-D Pre-Existing Standard</v>
      </c>
      <c r="M3363" t="str">
        <f t="shared" si="421"/>
        <v>CP575-P Anti-D Pre-Existing Standard</v>
      </c>
      <c r="N3363" t="str">
        <f t="shared" si="422"/>
        <v>CP575-P Anti-D Pre-Existing Standard</v>
      </c>
    </row>
    <row r="3364" spans="1:14" hidden="1" x14ac:dyDescent="0.45">
      <c r="A3364" t="str">
        <f t="shared" si="423"/>
        <v>CP575-P NORM KIG 10 Standard</v>
      </c>
      <c r="B3364" t="s">
        <v>889</v>
      </c>
      <c r="C3364" t="str">
        <f t="shared" si="416"/>
        <v>Chicago</v>
      </c>
      <c r="D3364" t="str">
        <f t="shared" si="417"/>
        <v>Y</v>
      </c>
      <c r="E3364" t="s">
        <v>1183</v>
      </c>
      <c r="F3364" t="str">
        <f t="shared" si="418"/>
        <v>P NORM KIG 10 Standard</v>
      </c>
      <c r="G3364" t="str">
        <f t="shared" si="419"/>
        <v>Specialty</v>
      </c>
      <c r="H3364" t="s">
        <v>950</v>
      </c>
      <c r="I3364" t="str">
        <f t="shared" si="420"/>
        <v>RETURN - 1st don of the week -STD</v>
      </c>
      <c r="J3364" t="s">
        <v>1113</v>
      </c>
      <c r="K3364" s="5">
        <v>60</v>
      </c>
      <c r="L3364" t="str">
        <f>Table_DataFromNL[[#This Row],[PROFILECODE]]&amp;"-"&amp;Table_DataFromNL[[#This Row],[RULENAME]]</f>
        <v>CP575-P NORM KIG 10 Standard</v>
      </c>
      <c r="M3364" t="str">
        <f t="shared" si="421"/>
        <v>CP575-P NORM KIG 10 Standard</v>
      </c>
      <c r="N3364" t="str">
        <f t="shared" si="422"/>
        <v>CP575-P NORM KIG 10 Standard</v>
      </c>
    </row>
    <row r="3365" spans="1:14" hidden="1" x14ac:dyDescent="0.45">
      <c r="A3365" t="str">
        <f t="shared" si="423"/>
        <v>CP575-P NORM KIG 10-1 Standard</v>
      </c>
      <c r="B3365" t="s">
        <v>889</v>
      </c>
      <c r="C3365" t="str">
        <f t="shared" si="416"/>
        <v>Chicago</v>
      </c>
      <c r="D3365" t="str">
        <f t="shared" si="417"/>
        <v>Y</v>
      </c>
      <c r="E3365" t="s">
        <v>1183</v>
      </c>
      <c r="F3365" t="str">
        <f t="shared" si="418"/>
        <v>P NORM KIG 10-1 Standard</v>
      </c>
      <c r="G3365" t="str">
        <f t="shared" si="419"/>
        <v>Specialty</v>
      </c>
      <c r="H3365" t="s">
        <v>951</v>
      </c>
      <c r="I3365" t="str">
        <f t="shared" si="420"/>
        <v>RETURN - 1st don of the week -STD</v>
      </c>
      <c r="J3365" t="s">
        <v>1113</v>
      </c>
      <c r="K3365" s="5">
        <v>60</v>
      </c>
      <c r="L3365" t="str">
        <f>Table_DataFromNL[[#This Row],[PROFILECODE]]&amp;"-"&amp;Table_DataFromNL[[#This Row],[RULENAME]]</f>
        <v>CP575-P NORM KIG 10-1 Standard</v>
      </c>
      <c r="M3365" t="str">
        <f t="shared" si="421"/>
        <v>CP575-P NORM KIG 10-1 Standard</v>
      </c>
      <c r="N3365" t="str">
        <f t="shared" si="422"/>
        <v>CP575-P NORM KIG 10-1 Standard</v>
      </c>
    </row>
    <row r="3366" spans="1:14" hidden="1" x14ac:dyDescent="0.45">
      <c r="A3366" t="str">
        <f t="shared" si="423"/>
        <v>CP575-P NORM KIG 10-2 Standard</v>
      </c>
      <c r="B3366" t="s">
        <v>889</v>
      </c>
      <c r="C3366" t="str">
        <f t="shared" si="416"/>
        <v>Chicago</v>
      </c>
      <c r="D3366" t="str">
        <f t="shared" si="417"/>
        <v>Y</v>
      </c>
      <c r="E3366" t="s">
        <v>1183</v>
      </c>
      <c r="F3366" t="str">
        <f t="shared" si="418"/>
        <v>P NORM KIG 10-2 Standard</v>
      </c>
      <c r="G3366" t="str">
        <f t="shared" si="419"/>
        <v>Specialty</v>
      </c>
      <c r="H3366" t="s">
        <v>952</v>
      </c>
      <c r="I3366" t="str">
        <f t="shared" si="420"/>
        <v>RETURN - 1st don of the week -STD</v>
      </c>
      <c r="J3366" t="s">
        <v>1113</v>
      </c>
      <c r="K3366" s="5">
        <v>60</v>
      </c>
      <c r="L3366" t="str">
        <f>Table_DataFromNL[[#This Row],[PROFILECODE]]&amp;"-"&amp;Table_DataFromNL[[#This Row],[RULENAME]]</f>
        <v>CP575-P NORM KIG 10-2 Standard</v>
      </c>
      <c r="M3366" t="str">
        <f t="shared" si="421"/>
        <v>CP575-P NORM KIG 10-2 Standard</v>
      </c>
      <c r="N3366" t="str">
        <f t="shared" si="422"/>
        <v>CP575-P NORM KIG 10-2 Standard</v>
      </c>
    </row>
    <row r="3367" spans="1:14" hidden="1" x14ac:dyDescent="0.45">
      <c r="A3367" t="str">
        <f t="shared" si="423"/>
        <v>CP575-P NORM KIG 10-3 Standard</v>
      </c>
      <c r="B3367" t="s">
        <v>889</v>
      </c>
      <c r="C3367" t="str">
        <f t="shared" si="416"/>
        <v>Chicago</v>
      </c>
      <c r="D3367" t="str">
        <f t="shared" si="417"/>
        <v>Y</v>
      </c>
      <c r="E3367" t="s">
        <v>1183</v>
      </c>
      <c r="F3367" t="str">
        <f t="shared" si="418"/>
        <v>P NORM KIG 10-3 Standard</v>
      </c>
      <c r="G3367" t="str">
        <f t="shared" si="419"/>
        <v>Specialty</v>
      </c>
      <c r="H3367" t="s">
        <v>953</v>
      </c>
      <c r="I3367" t="str">
        <f t="shared" si="420"/>
        <v>RETURN - 1st don of the week -STD</v>
      </c>
      <c r="J3367" t="s">
        <v>1113</v>
      </c>
      <c r="K3367" s="5">
        <v>60</v>
      </c>
      <c r="L3367" t="str">
        <f>Table_DataFromNL[[#This Row],[PROFILECODE]]&amp;"-"&amp;Table_DataFromNL[[#This Row],[RULENAME]]</f>
        <v>CP575-P NORM KIG 10-3 Standard</v>
      </c>
      <c r="M3367" t="str">
        <f t="shared" si="421"/>
        <v>CP575-P NORM KIG 10-3 Standard</v>
      </c>
      <c r="N3367" t="str">
        <f t="shared" si="422"/>
        <v>CP575-P NORM KIG 10-3 Standard</v>
      </c>
    </row>
    <row r="3368" spans="1:14" hidden="1" x14ac:dyDescent="0.45">
      <c r="A3368" t="str">
        <f t="shared" si="423"/>
        <v>CP575-P NORM KIG 10-4 Standard</v>
      </c>
      <c r="B3368" t="s">
        <v>889</v>
      </c>
      <c r="C3368" t="str">
        <f t="shared" si="416"/>
        <v>Chicago</v>
      </c>
      <c r="D3368" t="str">
        <f t="shared" si="417"/>
        <v>Y</v>
      </c>
      <c r="E3368" t="s">
        <v>1183</v>
      </c>
      <c r="F3368" t="str">
        <f t="shared" si="418"/>
        <v>P NORM KIG 10-4 Standard</v>
      </c>
      <c r="G3368" t="str">
        <f t="shared" si="419"/>
        <v>Specialty</v>
      </c>
      <c r="H3368" t="s">
        <v>954</v>
      </c>
      <c r="I3368" t="str">
        <f t="shared" si="420"/>
        <v>RETURN - 1st don of the week -STD</v>
      </c>
      <c r="J3368" t="s">
        <v>1113</v>
      </c>
      <c r="K3368" s="5">
        <v>60</v>
      </c>
      <c r="L3368" t="str">
        <f>Table_DataFromNL[[#This Row],[PROFILECODE]]&amp;"-"&amp;Table_DataFromNL[[#This Row],[RULENAME]]</f>
        <v>CP575-P NORM KIG 10-4 Standard</v>
      </c>
      <c r="M3368" t="str">
        <f t="shared" si="421"/>
        <v>CP575-P NORM KIG 10-4 Standard</v>
      </c>
      <c r="N3368" t="str">
        <f t="shared" si="422"/>
        <v>CP575-P NORM KIG 10-4 Standard</v>
      </c>
    </row>
    <row r="3369" spans="1:14" hidden="1" x14ac:dyDescent="0.45">
      <c r="A3369" t="str">
        <f t="shared" si="423"/>
        <v>CP575-RETURN - 1st don of the week -STD</v>
      </c>
      <c r="B3369" t="s">
        <v>889</v>
      </c>
      <c r="C3369" t="str">
        <f t="shared" si="416"/>
        <v>Chicago</v>
      </c>
      <c r="D3369" t="str">
        <f t="shared" si="417"/>
        <v>Y</v>
      </c>
      <c r="E3369" t="s">
        <v>1183</v>
      </c>
      <c r="F3369" t="str">
        <f t="shared" si="418"/>
        <v>RETURN - 1st don of the week -STD</v>
      </c>
      <c r="G3369" t="str">
        <f t="shared" si="419"/>
        <v>Marketing</v>
      </c>
      <c r="H3369" t="s">
        <v>1114</v>
      </c>
      <c r="I3369">
        <f t="shared" si="420"/>
        <v>0</v>
      </c>
      <c r="J3369" t="s">
        <v>1113</v>
      </c>
      <c r="K3369" s="5">
        <v>60</v>
      </c>
      <c r="L3369" t="str">
        <f>Table_DataFromNL[[#This Row],[PROFILECODE]]&amp;"-"&amp;Table_DataFromNL[[#This Row],[RULENAME]]</f>
        <v>CP575-P NSP NONEU Standard</v>
      </c>
      <c r="M3369" t="str">
        <f t="shared" si="421"/>
        <v>CP575-RETURN - 1st don of the week -STD</v>
      </c>
      <c r="N3369" t="e">
        <f t="shared" si="422"/>
        <v>#N/A</v>
      </c>
    </row>
    <row r="3370" spans="1:14" hidden="1" x14ac:dyDescent="0.45">
      <c r="A3370" t="str">
        <f t="shared" si="423"/>
        <v>CP575-RETURN - 1st don of the week -STD</v>
      </c>
      <c r="B3370" t="s">
        <v>889</v>
      </c>
      <c r="C3370" t="str">
        <f t="shared" si="416"/>
        <v>Chicago</v>
      </c>
      <c r="D3370" t="str">
        <f t="shared" si="417"/>
        <v>Y</v>
      </c>
      <c r="E3370" t="s">
        <v>1183</v>
      </c>
      <c r="F3370" t="str">
        <f t="shared" si="418"/>
        <v>RETURN - 1st don of the week -STD</v>
      </c>
      <c r="G3370" t="str">
        <f t="shared" si="419"/>
        <v>Marketing</v>
      </c>
      <c r="H3370" t="s">
        <v>1115</v>
      </c>
      <c r="I3370">
        <f t="shared" si="420"/>
        <v>23</v>
      </c>
      <c r="J3370" t="s">
        <v>1113</v>
      </c>
      <c r="K3370" s="5">
        <v>60</v>
      </c>
      <c r="L3370" t="str">
        <f>Table_DataFromNL[[#This Row],[PROFILECODE]]&amp;"-"&amp;Table_DataFromNL[[#This Row],[RULENAME]]</f>
        <v>CP575-P NSP NS Standard</v>
      </c>
      <c r="M3370" t="str">
        <f t="shared" si="421"/>
        <v>CP575-RETURN - 1st don of the week -STD</v>
      </c>
      <c r="N3370" t="e">
        <f t="shared" si="422"/>
        <v>#N/A</v>
      </c>
    </row>
    <row r="3371" spans="1:14" hidden="1" x14ac:dyDescent="0.45">
      <c r="A3371" t="str">
        <f t="shared" si="423"/>
        <v>CP575-P Normal Source PL Standard</v>
      </c>
      <c r="B3371" t="s">
        <v>889</v>
      </c>
      <c r="C3371" t="str">
        <f t="shared" si="416"/>
        <v>Chicago</v>
      </c>
      <c r="D3371" t="str">
        <f t="shared" si="417"/>
        <v>Y</v>
      </c>
      <c r="E3371" t="s">
        <v>1183</v>
      </c>
      <c r="F3371" t="str">
        <f t="shared" si="418"/>
        <v>P Normal Source PL Standard</v>
      </c>
      <c r="G3371" t="str">
        <f t="shared" si="419"/>
        <v>Marketing</v>
      </c>
      <c r="H3371" t="s">
        <v>1033</v>
      </c>
      <c r="I3371">
        <f t="shared" si="420"/>
        <v>0</v>
      </c>
      <c r="J3371" t="s">
        <v>1113</v>
      </c>
      <c r="K3371" s="5">
        <v>60</v>
      </c>
      <c r="L3371" t="str">
        <f>Table_DataFromNL[[#This Row],[PROFILECODE]]&amp;"-"&amp;Table_DataFromNL[[#This Row],[RULENAME]]</f>
        <v>CP575-P Normal Source PL Standard</v>
      </c>
      <c r="M3371" t="e">
        <f t="shared" si="421"/>
        <v>#N/A</v>
      </c>
      <c r="N3371" t="e">
        <f t="shared" si="422"/>
        <v>#N/A</v>
      </c>
    </row>
    <row r="3372" spans="1:14" hidden="1" x14ac:dyDescent="0.45">
      <c r="A3372" t="str">
        <f t="shared" si="423"/>
        <v>CP575-P RSV Pre-Existing Standard</v>
      </c>
      <c r="B3372" t="s">
        <v>889</v>
      </c>
      <c r="C3372" t="str">
        <f t="shared" si="416"/>
        <v>Chicago</v>
      </c>
      <c r="D3372" t="str">
        <f t="shared" si="417"/>
        <v>Y</v>
      </c>
      <c r="E3372" t="s">
        <v>1183</v>
      </c>
      <c r="F3372" t="str">
        <f t="shared" si="418"/>
        <v>P RSV Pre-Existing Standard</v>
      </c>
      <c r="G3372" t="str">
        <f t="shared" si="419"/>
        <v>Specialty</v>
      </c>
      <c r="H3372" t="s">
        <v>955</v>
      </c>
      <c r="I3372" t="str">
        <f t="shared" si="420"/>
        <v>RETURN - 1st don of the week -STD</v>
      </c>
      <c r="J3372" t="s">
        <v>1113</v>
      </c>
      <c r="K3372" s="5">
        <v>60</v>
      </c>
      <c r="L3372" t="str">
        <f>Table_DataFromNL[[#This Row],[PROFILECODE]]&amp;"-"&amp;Table_DataFromNL[[#This Row],[RULENAME]]</f>
        <v>CP575-P RSV Pre-Existing Standard</v>
      </c>
      <c r="M3372" t="str">
        <f t="shared" si="421"/>
        <v>CP575-P RSV Pre-Existing Standard</v>
      </c>
      <c r="N3372" t="str">
        <f t="shared" si="422"/>
        <v>CP575-P RSV Pre-Existing Standard</v>
      </c>
    </row>
    <row r="3373" spans="1:14" hidden="1" x14ac:dyDescent="0.45">
      <c r="A3373" t="str">
        <f t="shared" si="423"/>
        <v>CP577-1st Responder-Medical</v>
      </c>
      <c r="B3373" t="s">
        <v>873</v>
      </c>
      <c r="C3373" t="str">
        <f t="shared" si="416"/>
        <v>Tuscaloosa</v>
      </c>
      <c r="D3373" t="str">
        <f t="shared" si="417"/>
        <v>Y</v>
      </c>
      <c r="E3373" t="s">
        <v>1184</v>
      </c>
      <c r="F3373" t="str">
        <f t="shared" si="418"/>
        <v>1st Responder-Medical</v>
      </c>
      <c r="G3373">
        <f t="shared" si="419"/>
        <v>0</v>
      </c>
      <c r="H3373" t="s">
        <v>1053</v>
      </c>
      <c r="I3373">
        <f t="shared" si="420"/>
        <v>0</v>
      </c>
      <c r="J3373" t="s">
        <v>1054</v>
      </c>
      <c r="K3373" s="5">
        <v>5</v>
      </c>
      <c r="L3373" t="str">
        <f>Table_DataFromNL[[#This Row],[PROFILECODE]]&amp;"-"&amp;Table_DataFromNL[[#This Row],[RULENAME]]</f>
        <v>CP577-1st Responder-Medical</v>
      </c>
      <c r="M3373" t="e">
        <f t="shared" si="421"/>
        <v>#N/A</v>
      </c>
      <c r="N3373" t="e">
        <f t="shared" si="422"/>
        <v>#N/A</v>
      </c>
    </row>
    <row r="3374" spans="1:14" hidden="1" x14ac:dyDescent="0.45">
      <c r="A3374" t="str">
        <f t="shared" si="423"/>
        <v>CP577-2X Week P NORM KIG10-1</v>
      </c>
      <c r="B3374" t="s">
        <v>873</v>
      </c>
      <c r="C3374" t="str">
        <f t="shared" si="416"/>
        <v>Tuscaloosa</v>
      </c>
      <c r="D3374" t="str">
        <f t="shared" si="417"/>
        <v>Y</v>
      </c>
      <c r="E3374" t="s">
        <v>1184</v>
      </c>
      <c r="F3374" t="str">
        <f t="shared" si="418"/>
        <v>2X Week P NORM KIG10-1</v>
      </c>
      <c r="G3374" t="str">
        <f t="shared" si="419"/>
        <v>Specialty</v>
      </c>
      <c r="H3374" t="s">
        <v>1005</v>
      </c>
      <c r="I3374" t="str">
        <f t="shared" si="420"/>
        <v>RETURN - 2nd don of the week -BONUS</v>
      </c>
      <c r="J3374" t="s">
        <v>1054</v>
      </c>
      <c r="K3374" s="5">
        <v>35</v>
      </c>
      <c r="L3374" t="str">
        <f>Table_DataFromNL[[#This Row],[PROFILECODE]]&amp;"-"&amp;Table_DataFromNL[[#This Row],[RULENAME]]</f>
        <v>CP577-2X Week P NORM KIG10-1</v>
      </c>
      <c r="M3374" t="str">
        <f t="shared" si="421"/>
        <v>CP577-2X Week P NORM KIG10-1</v>
      </c>
      <c r="N3374" t="str">
        <f t="shared" si="422"/>
        <v>CP577-2X Week P NORM KIG10-1</v>
      </c>
    </row>
    <row r="3375" spans="1:14" hidden="1" x14ac:dyDescent="0.45">
      <c r="A3375" t="str">
        <f t="shared" si="423"/>
        <v>CP577-2X Week P NORM KIG10_0</v>
      </c>
      <c r="B3375" t="s">
        <v>873</v>
      </c>
      <c r="C3375" t="str">
        <f t="shared" si="416"/>
        <v>Tuscaloosa</v>
      </c>
      <c r="D3375" t="str">
        <f t="shared" si="417"/>
        <v>Y</v>
      </c>
      <c r="E3375" t="s">
        <v>1184</v>
      </c>
      <c r="F3375" t="str">
        <f t="shared" si="418"/>
        <v>2X Week P NORM KIG10_0</v>
      </c>
      <c r="G3375" t="str">
        <f t="shared" si="419"/>
        <v>Specialty</v>
      </c>
      <c r="H3375" t="s">
        <v>1001</v>
      </c>
      <c r="I3375" t="str">
        <f t="shared" si="420"/>
        <v>RETURN - 2nd don of the week -BONUS</v>
      </c>
      <c r="J3375" t="s">
        <v>1054</v>
      </c>
      <c r="K3375" s="5">
        <v>45</v>
      </c>
      <c r="L3375" t="str">
        <f>Table_DataFromNL[[#This Row],[PROFILECODE]]&amp;"-"&amp;Table_DataFromNL[[#This Row],[RULENAME]]</f>
        <v>CP577-2X Week P NORM KIG10_0</v>
      </c>
      <c r="M3375" t="str">
        <f t="shared" si="421"/>
        <v>CP577-2X Week P NORM KIG10_0</v>
      </c>
      <c r="N3375" t="str">
        <f t="shared" si="422"/>
        <v>CP577-2X Week P NORM KIG10_0</v>
      </c>
    </row>
    <row r="3376" spans="1:14" hidden="1" x14ac:dyDescent="0.45">
      <c r="A3376" t="str">
        <f t="shared" si="423"/>
        <v>CP577-2X Week P NORM KIG10_2</v>
      </c>
      <c r="B3376" t="s">
        <v>873</v>
      </c>
      <c r="C3376" t="str">
        <f t="shared" si="416"/>
        <v>Tuscaloosa</v>
      </c>
      <c r="D3376" t="str">
        <f t="shared" si="417"/>
        <v>Y</v>
      </c>
      <c r="E3376" t="s">
        <v>1184</v>
      </c>
      <c r="F3376" t="str">
        <f t="shared" si="418"/>
        <v>2X Week P NORM KIG10_2</v>
      </c>
      <c r="G3376" t="str">
        <f t="shared" si="419"/>
        <v>Specialty</v>
      </c>
      <c r="H3376" t="s">
        <v>1002</v>
      </c>
      <c r="I3376" t="str">
        <f t="shared" si="420"/>
        <v>RETURN - 2nd don of the week -BONUS</v>
      </c>
      <c r="J3376" t="s">
        <v>1054</v>
      </c>
      <c r="K3376" s="5">
        <v>35</v>
      </c>
      <c r="L3376" t="str">
        <f>Table_DataFromNL[[#This Row],[PROFILECODE]]&amp;"-"&amp;Table_DataFromNL[[#This Row],[RULENAME]]</f>
        <v>CP577-2X Week P NORM KIG10_2</v>
      </c>
      <c r="M3376" t="str">
        <f t="shared" si="421"/>
        <v>CP577-2X Week P NORM KIG10_2</v>
      </c>
      <c r="N3376" t="str">
        <f t="shared" si="422"/>
        <v>CP577-2X Week P NORM KIG10_2</v>
      </c>
    </row>
    <row r="3377" spans="1:14" hidden="1" x14ac:dyDescent="0.45">
      <c r="A3377" t="str">
        <f t="shared" si="423"/>
        <v>CP577-2X Week P NORM KIG10_3</v>
      </c>
      <c r="B3377" t="s">
        <v>873</v>
      </c>
      <c r="C3377" t="str">
        <f t="shared" si="416"/>
        <v>Tuscaloosa</v>
      </c>
      <c r="D3377" t="str">
        <f t="shared" si="417"/>
        <v>Y</v>
      </c>
      <c r="E3377" t="s">
        <v>1184</v>
      </c>
      <c r="F3377" t="str">
        <f t="shared" si="418"/>
        <v>2X Week P NORM KIG10_3</v>
      </c>
      <c r="G3377" t="str">
        <f t="shared" si="419"/>
        <v>Specialty</v>
      </c>
      <c r="H3377" t="s">
        <v>1003</v>
      </c>
      <c r="I3377" t="str">
        <f t="shared" si="420"/>
        <v>RETURN - 2nd don of the week -BONUS</v>
      </c>
      <c r="J3377" t="s">
        <v>1054</v>
      </c>
      <c r="K3377" s="5">
        <v>35</v>
      </c>
      <c r="L3377" t="str">
        <f>Table_DataFromNL[[#This Row],[PROFILECODE]]&amp;"-"&amp;Table_DataFromNL[[#This Row],[RULENAME]]</f>
        <v>CP577-2X Week P NORM KIG10_3</v>
      </c>
      <c r="M3377" t="str">
        <f t="shared" si="421"/>
        <v>CP577-2X Week P NORM KIG10_3</v>
      </c>
      <c r="N3377" t="str">
        <f t="shared" si="422"/>
        <v>CP577-2X Week P NORM KIG10_3</v>
      </c>
    </row>
    <row r="3378" spans="1:14" hidden="1" x14ac:dyDescent="0.45">
      <c r="A3378" t="str">
        <f t="shared" si="423"/>
        <v>CP577-2X Week P NORM KIG10_4</v>
      </c>
      <c r="B3378" t="s">
        <v>873</v>
      </c>
      <c r="C3378" t="str">
        <f t="shared" si="416"/>
        <v>Tuscaloosa</v>
      </c>
      <c r="D3378" t="str">
        <f t="shared" si="417"/>
        <v>Y</v>
      </c>
      <c r="E3378" t="s">
        <v>1184</v>
      </c>
      <c r="F3378" t="str">
        <f t="shared" si="418"/>
        <v>2X Week P NORM KIG10_4</v>
      </c>
      <c r="G3378" t="str">
        <f t="shared" si="419"/>
        <v>Specialty</v>
      </c>
      <c r="H3378" t="s">
        <v>1004</v>
      </c>
      <c r="I3378" t="str">
        <f t="shared" si="420"/>
        <v>RETURN - 2nd don of the week -BONUS</v>
      </c>
      <c r="J3378" t="s">
        <v>1054</v>
      </c>
      <c r="K3378" s="5">
        <v>35</v>
      </c>
      <c r="L3378" t="str">
        <f>Table_DataFromNL[[#This Row],[PROFILECODE]]&amp;"-"&amp;Table_DataFromNL[[#This Row],[RULENAME]]</f>
        <v>CP577-2X Week P NORM KIG10_4</v>
      </c>
      <c r="M3378" t="str">
        <f t="shared" si="421"/>
        <v>CP577-2X Week P NORM KIG10_4</v>
      </c>
      <c r="N3378" t="str">
        <f t="shared" si="422"/>
        <v>CP577-2X Week P NORM KIG10_4</v>
      </c>
    </row>
    <row r="3379" spans="1:14" hidden="1" x14ac:dyDescent="0.45">
      <c r="A3379" t="str">
        <f t="shared" si="423"/>
        <v>CP577-RETURN - 2nd don of the week -BONUS</v>
      </c>
      <c r="B3379" t="s">
        <v>873</v>
      </c>
      <c r="C3379" t="str">
        <f t="shared" si="416"/>
        <v>Tuscaloosa</v>
      </c>
      <c r="D3379" t="str">
        <f t="shared" si="417"/>
        <v>Y</v>
      </c>
      <c r="E3379" t="s">
        <v>1184</v>
      </c>
      <c r="F3379" t="str">
        <f t="shared" si="418"/>
        <v>RETURN - 2nd don of the week -BONUS</v>
      </c>
      <c r="G3379" t="str">
        <f t="shared" si="419"/>
        <v>Marketing</v>
      </c>
      <c r="H3379" t="s">
        <v>1055</v>
      </c>
      <c r="I3379">
        <f t="shared" si="420"/>
        <v>26</v>
      </c>
      <c r="J3379" t="s">
        <v>1054</v>
      </c>
      <c r="K3379" s="5">
        <v>35</v>
      </c>
      <c r="L3379" t="str">
        <f>Table_DataFromNL[[#This Row],[PROFILECODE]]&amp;"-"&amp;Table_DataFromNL[[#This Row],[RULENAME]]</f>
        <v>CP577-2X Week P NSP NS</v>
      </c>
      <c r="M3379" t="str">
        <f t="shared" si="421"/>
        <v>CP577-RETURN - 2nd don of the week -BONUS</v>
      </c>
      <c r="N3379" t="e">
        <f t="shared" si="422"/>
        <v>#N/A</v>
      </c>
    </row>
    <row r="3380" spans="1:14" hidden="1" x14ac:dyDescent="0.45">
      <c r="A3380" t="str">
        <f t="shared" si="423"/>
        <v>CP577-RETURN - 2nd don of the week -BONUS</v>
      </c>
      <c r="B3380" t="s">
        <v>873</v>
      </c>
      <c r="C3380" t="str">
        <f t="shared" si="416"/>
        <v>Tuscaloosa</v>
      </c>
      <c r="D3380" t="str">
        <f t="shared" si="417"/>
        <v>Y</v>
      </c>
      <c r="E3380" t="s">
        <v>1184</v>
      </c>
      <c r="F3380" t="str">
        <f t="shared" si="418"/>
        <v>RETURN - 2nd don of the week -BONUS</v>
      </c>
      <c r="G3380" t="str">
        <f t="shared" si="419"/>
        <v>Marketing</v>
      </c>
      <c r="H3380" t="s">
        <v>1056</v>
      </c>
      <c r="I3380" t="str">
        <f t="shared" si="420"/>
        <v>RETURN - 2nd don of the week -BONUS</v>
      </c>
      <c r="J3380" t="s">
        <v>1054</v>
      </c>
      <c r="K3380" s="5">
        <v>35</v>
      </c>
      <c r="L3380" t="str">
        <f>Table_DataFromNL[[#This Row],[PROFILECODE]]&amp;"-"&amp;Table_DataFromNL[[#This Row],[RULENAME]]</f>
        <v>CP577-2X Week P NSP Non EU</v>
      </c>
      <c r="M3380" t="str">
        <f t="shared" si="421"/>
        <v>CP577-RETURN - 2nd don of the week -BONUS</v>
      </c>
      <c r="N3380" t="e">
        <f t="shared" si="422"/>
        <v>#N/A</v>
      </c>
    </row>
    <row r="3381" spans="1:14" hidden="1" x14ac:dyDescent="0.45">
      <c r="A3381" t="str">
        <f t="shared" si="423"/>
        <v>CP577-2X Week P Normal Source PL</v>
      </c>
      <c r="B3381" t="s">
        <v>873</v>
      </c>
      <c r="C3381" t="str">
        <f t="shared" si="416"/>
        <v>Tuscaloosa</v>
      </c>
      <c r="D3381" t="str">
        <f t="shared" si="417"/>
        <v>Y</v>
      </c>
      <c r="E3381" t="s">
        <v>1184</v>
      </c>
      <c r="F3381" t="str">
        <f t="shared" si="418"/>
        <v>2X Week P Normal Source PL</v>
      </c>
      <c r="G3381" t="str">
        <f t="shared" si="419"/>
        <v>Specialty</v>
      </c>
      <c r="H3381" t="s">
        <v>1026</v>
      </c>
      <c r="I3381" t="str">
        <f t="shared" si="420"/>
        <v>RETURN - 2nd don of the week -BONUS</v>
      </c>
      <c r="J3381" t="s">
        <v>1054</v>
      </c>
      <c r="K3381" s="5">
        <v>45</v>
      </c>
      <c r="L3381" t="str">
        <f>Table_DataFromNL[[#This Row],[PROFILECODE]]&amp;"-"&amp;Table_DataFromNL[[#This Row],[RULENAME]]</f>
        <v>CP577-2X Week P Normal Source PL</v>
      </c>
      <c r="M3381" t="e">
        <f t="shared" si="421"/>
        <v>#N/A</v>
      </c>
      <c r="N3381" t="e">
        <f t="shared" si="422"/>
        <v>#N/A</v>
      </c>
    </row>
    <row r="3382" spans="1:14" hidden="1" x14ac:dyDescent="0.45">
      <c r="A3382" t="str">
        <f t="shared" si="423"/>
        <v>CP577-2X Week P RSV Pre-Existing</v>
      </c>
      <c r="B3382" t="s">
        <v>873</v>
      </c>
      <c r="C3382" t="str">
        <f t="shared" si="416"/>
        <v>Tuscaloosa</v>
      </c>
      <c r="D3382" t="str">
        <f t="shared" si="417"/>
        <v>Y</v>
      </c>
      <c r="E3382" t="s">
        <v>1184</v>
      </c>
      <c r="F3382" t="str">
        <f t="shared" si="418"/>
        <v>2X Week P RSV Pre-Existing</v>
      </c>
      <c r="G3382" t="str">
        <f t="shared" si="419"/>
        <v>Specialty</v>
      </c>
      <c r="H3382" t="s">
        <v>945</v>
      </c>
      <c r="I3382" t="str">
        <f t="shared" si="420"/>
        <v>RETURN - 2nd don of the week -BONUS</v>
      </c>
      <c r="J3382" t="s">
        <v>1054</v>
      </c>
      <c r="K3382" s="5">
        <v>45</v>
      </c>
      <c r="L3382" t="str">
        <f>Table_DataFromNL[[#This Row],[PROFILECODE]]&amp;"-"&amp;Table_DataFromNL[[#This Row],[RULENAME]]</f>
        <v>CP577-2X Week P RSV Pre-Existing</v>
      </c>
      <c r="M3382" t="str">
        <f t="shared" si="421"/>
        <v>CP577-2X Week P RSV Pre-Existing</v>
      </c>
      <c r="N3382" t="str">
        <f t="shared" si="422"/>
        <v>CP577-2X Week P RSV Pre-Existing</v>
      </c>
    </row>
    <row r="3383" spans="1:14" hidden="1" x14ac:dyDescent="0.45">
      <c r="A3383" t="str">
        <f t="shared" si="423"/>
        <v>CP577-RETURN - 5th don of the month -BONUS</v>
      </c>
      <c r="B3383" t="s">
        <v>873</v>
      </c>
      <c r="C3383" t="str">
        <f t="shared" si="416"/>
        <v>Tuscaloosa</v>
      </c>
      <c r="D3383" t="str">
        <f t="shared" si="417"/>
        <v>Y</v>
      </c>
      <c r="E3383" t="s">
        <v>1184</v>
      </c>
      <c r="F3383" t="str">
        <f t="shared" si="418"/>
        <v>RETURN - 5th don of the month -BONUS</v>
      </c>
      <c r="G3383" t="str">
        <f t="shared" si="419"/>
        <v>Marketing</v>
      </c>
      <c r="H3383" t="s">
        <v>1057</v>
      </c>
      <c r="I3383">
        <f t="shared" si="420"/>
        <v>27</v>
      </c>
      <c r="J3383" t="s">
        <v>1054</v>
      </c>
      <c r="K3383" s="5">
        <v>10</v>
      </c>
      <c r="L3383" t="str">
        <f>Table_DataFromNL[[#This Row],[PROFILECODE]]&amp;"-"&amp;Table_DataFromNL[[#This Row],[RULENAME]]</f>
        <v>CP577-5X Month</v>
      </c>
      <c r="M3383" t="str">
        <f t="shared" si="421"/>
        <v>CP577-RETURN - 5th don of the month -BONUS</v>
      </c>
      <c r="N3383" t="e">
        <f t="shared" si="422"/>
        <v>#N/A</v>
      </c>
    </row>
    <row r="3384" spans="1:14" hidden="1" x14ac:dyDescent="0.45">
      <c r="A3384" t="str">
        <f t="shared" si="423"/>
        <v>CP577-RETURN - 6th don of the month -BONUS</v>
      </c>
      <c r="B3384" t="s">
        <v>873</v>
      </c>
      <c r="C3384" t="str">
        <f t="shared" si="416"/>
        <v>Tuscaloosa</v>
      </c>
      <c r="D3384" t="str">
        <f t="shared" si="417"/>
        <v>Y</v>
      </c>
      <c r="E3384" t="s">
        <v>1184</v>
      </c>
      <c r="F3384" t="str">
        <f t="shared" si="418"/>
        <v>RETURN - 6th don of the month -BONUS</v>
      </c>
      <c r="G3384" t="str">
        <f t="shared" si="419"/>
        <v>Marketing</v>
      </c>
      <c r="H3384" t="s">
        <v>1058</v>
      </c>
      <c r="I3384">
        <f t="shared" si="420"/>
        <v>28</v>
      </c>
      <c r="J3384" t="s">
        <v>1054</v>
      </c>
      <c r="K3384" s="5">
        <v>20</v>
      </c>
      <c r="L3384" t="str">
        <f>Table_DataFromNL[[#This Row],[PROFILECODE]]&amp;"-"&amp;Table_DataFromNL[[#This Row],[RULENAME]]</f>
        <v>CP577-6X Month</v>
      </c>
      <c r="M3384" t="str">
        <f t="shared" si="421"/>
        <v>CP577-RETURN - 6th don of the month -BONUS</v>
      </c>
      <c r="N3384" t="e">
        <f t="shared" si="422"/>
        <v>#N/A</v>
      </c>
    </row>
    <row r="3385" spans="1:14" hidden="1" x14ac:dyDescent="0.45">
      <c r="A3385" t="str">
        <f t="shared" si="423"/>
        <v>CP577-College ID Standard Bonus</v>
      </c>
      <c r="B3385" t="s">
        <v>873</v>
      </c>
      <c r="C3385" t="str">
        <f t="shared" si="416"/>
        <v>Tuscaloosa</v>
      </c>
      <c r="D3385" t="str">
        <f t="shared" si="417"/>
        <v>Y</v>
      </c>
      <c r="E3385" t="s">
        <v>1184</v>
      </c>
      <c r="F3385" t="str">
        <f t="shared" si="418"/>
        <v>College ID Standard Bonus</v>
      </c>
      <c r="G3385">
        <f t="shared" si="419"/>
        <v>0</v>
      </c>
      <c r="H3385" t="s">
        <v>1062</v>
      </c>
      <c r="I3385">
        <f t="shared" si="420"/>
        <v>0</v>
      </c>
      <c r="J3385" t="s">
        <v>1054</v>
      </c>
      <c r="K3385" s="5">
        <v>5</v>
      </c>
      <c r="L3385" t="str">
        <f>Table_DataFromNL[[#This Row],[PROFILECODE]]&amp;"-"&amp;Table_DataFromNL[[#This Row],[RULENAME]]</f>
        <v>CP577-College ID Standard Bonus</v>
      </c>
      <c r="M3385" t="e">
        <f t="shared" si="421"/>
        <v>#N/A</v>
      </c>
      <c r="N3385" t="e">
        <f t="shared" si="422"/>
        <v>#N/A</v>
      </c>
    </row>
    <row r="3386" spans="1:14" hidden="1" x14ac:dyDescent="0.45">
      <c r="A3386" t="str">
        <f t="shared" si="423"/>
        <v>CP577-Employee Donor</v>
      </c>
      <c r="B3386" t="s">
        <v>873</v>
      </c>
      <c r="C3386" t="str">
        <f t="shared" si="416"/>
        <v>Tuscaloosa</v>
      </c>
      <c r="D3386" t="str">
        <f t="shared" si="417"/>
        <v>Y</v>
      </c>
      <c r="E3386" t="s">
        <v>1184</v>
      </c>
      <c r="F3386" t="str">
        <f t="shared" si="418"/>
        <v>Employee Donor</v>
      </c>
      <c r="G3386">
        <f t="shared" si="419"/>
        <v>0</v>
      </c>
      <c r="H3386" t="s">
        <v>1063</v>
      </c>
      <c r="I3386">
        <f t="shared" si="420"/>
        <v>0</v>
      </c>
      <c r="J3386" t="s">
        <v>1054</v>
      </c>
      <c r="K3386" s="5">
        <v>90</v>
      </c>
      <c r="L3386" t="str">
        <f>Table_DataFromNL[[#This Row],[PROFILECODE]]&amp;"-"&amp;Table_DataFromNL[[#This Row],[RULENAME]]</f>
        <v>CP577-Employee Donor</v>
      </c>
      <c r="M3386" t="e">
        <f t="shared" si="421"/>
        <v>#N/A</v>
      </c>
      <c r="N3386" t="e">
        <f t="shared" si="422"/>
        <v>#N/A</v>
      </c>
    </row>
    <row r="3387" spans="1:14" hidden="1" x14ac:dyDescent="0.45">
      <c r="A3387" t="str">
        <f t="shared" si="423"/>
        <v>CP577-Military ID</v>
      </c>
      <c r="B3387" t="s">
        <v>873</v>
      </c>
      <c r="C3387" t="str">
        <f t="shared" si="416"/>
        <v>Tuscaloosa</v>
      </c>
      <c r="D3387" t="str">
        <f t="shared" si="417"/>
        <v>Y</v>
      </c>
      <c r="E3387" t="s">
        <v>1184</v>
      </c>
      <c r="F3387" t="str">
        <f t="shared" si="418"/>
        <v>Military ID</v>
      </c>
      <c r="G3387">
        <f t="shared" si="419"/>
        <v>0</v>
      </c>
      <c r="H3387" t="s">
        <v>1064</v>
      </c>
      <c r="I3387">
        <f t="shared" si="420"/>
        <v>0</v>
      </c>
      <c r="J3387" t="s">
        <v>1054</v>
      </c>
      <c r="K3387" s="5">
        <v>5</v>
      </c>
      <c r="L3387" t="str">
        <f>Table_DataFromNL[[#This Row],[PROFILECODE]]&amp;"-"&amp;Table_DataFromNL[[#This Row],[RULENAME]]</f>
        <v>CP577-Military ID</v>
      </c>
      <c r="M3387" t="e">
        <f t="shared" si="421"/>
        <v>#N/A</v>
      </c>
      <c r="N3387" t="e">
        <f t="shared" si="422"/>
        <v>#N/A</v>
      </c>
    </row>
    <row r="3388" spans="1:14" hidden="1" x14ac:dyDescent="0.45">
      <c r="A3388" t="str">
        <f t="shared" si="423"/>
        <v>CP577-NEW DONOR -1st</v>
      </c>
      <c r="B3388" t="s">
        <v>873</v>
      </c>
      <c r="C3388" t="str">
        <f t="shared" si="416"/>
        <v>Tuscaloosa</v>
      </c>
      <c r="D3388" t="str">
        <f t="shared" si="417"/>
        <v>Y</v>
      </c>
      <c r="E3388" t="s">
        <v>1184</v>
      </c>
      <c r="F3388" t="str">
        <f t="shared" si="418"/>
        <v>NEW DONOR -1st</v>
      </c>
      <c r="G3388" t="str">
        <f t="shared" si="419"/>
        <v>Marketing</v>
      </c>
      <c r="H3388" t="s">
        <v>1065</v>
      </c>
      <c r="I3388">
        <f t="shared" si="420"/>
        <v>1</v>
      </c>
      <c r="J3388" t="s">
        <v>1054</v>
      </c>
      <c r="K3388" s="5">
        <v>100</v>
      </c>
      <c r="L3388" t="str">
        <f>Table_DataFromNL[[#This Row],[PROFILECODE]]&amp;"-"&amp;Table_DataFromNL[[#This Row],[RULENAME]]</f>
        <v>CP577-New Donor 1st Visit-Bonus</v>
      </c>
      <c r="M3388" t="str">
        <f t="shared" si="421"/>
        <v>CP577-NEW DONOR -1st</v>
      </c>
      <c r="N3388" t="e">
        <f t="shared" si="422"/>
        <v>#N/A</v>
      </c>
    </row>
    <row r="3389" spans="1:14" hidden="1" x14ac:dyDescent="0.45">
      <c r="A3389" t="str">
        <f t="shared" si="423"/>
        <v>CP577-NEW DONOR -2nd</v>
      </c>
      <c r="B3389" t="s">
        <v>873</v>
      </c>
      <c r="C3389" t="str">
        <f t="shared" si="416"/>
        <v>Tuscaloosa</v>
      </c>
      <c r="D3389" t="str">
        <f t="shared" si="417"/>
        <v>Y</v>
      </c>
      <c r="E3389" t="s">
        <v>1184</v>
      </c>
      <c r="F3389" t="str">
        <f t="shared" si="418"/>
        <v>NEW DONOR -2nd</v>
      </c>
      <c r="G3389" t="str">
        <f t="shared" si="419"/>
        <v>Marketing</v>
      </c>
      <c r="H3389" t="s">
        <v>1066</v>
      </c>
      <c r="I3389">
        <f t="shared" si="420"/>
        <v>2</v>
      </c>
      <c r="J3389" t="s">
        <v>1054</v>
      </c>
      <c r="K3389" s="5">
        <v>100</v>
      </c>
      <c r="L3389" t="str">
        <f>Table_DataFromNL[[#This Row],[PROFILECODE]]&amp;"-"&amp;Table_DataFromNL[[#This Row],[RULENAME]]</f>
        <v>CP577-New Donor 2nd Visit-Bonus</v>
      </c>
      <c r="M3389" t="str">
        <f t="shared" si="421"/>
        <v>CP577-NEW DONOR -2nd</v>
      </c>
      <c r="N3389" t="e">
        <f t="shared" si="422"/>
        <v>#N/A</v>
      </c>
    </row>
    <row r="3390" spans="1:14" hidden="1" x14ac:dyDescent="0.45">
      <c r="A3390" t="str">
        <f t="shared" si="423"/>
        <v>CP577-NEW DONOR -3rd</v>
      </c>
      <c r="B3390" t="s">
        <v>873</v>
      </c>
      <c r="C3390" t="str">
        <f t="shared" si="416"/>
        <v>Tuscaloosa</v>
      </c>
      <c r="D3390" t="str">
        <f t="shared" si="417"/>
        <v>Y</v>
      </c>
      <c r="E3390" t="s">
        <v>1184</v>
      </c>
      <c r="F3390" t="str">
        <f t="shared" si="418"/>
        <v>NEW DONOR -3rd</v>
      </c>
      <c r="G3390" t="str">
        <f t="shared" si="419"/>
        <v>Marketing</v>
      </c>
      <c r="H3390" t="s">
        <v>1067</v>
      </c>
      <c r="I3390">
        <f t="shared" si="420"/>
        <v>3</v>
      </c>
      <c r="J3390" t="s">
        <v>1054</v>
      </c>
      <c r="K3390" s="5">
        <v>100</v>
      </c>
      <c r="L3390" t="str">
        <f>Table_DataFromNL[[#This Row],[PROFILECODE]]&amp;"-"&amp;Table_DataFromNL[[#This Row],[RULENAME]]</f>
        <v>CP577-New Donor 3rd Visit-Bonus</v>
      </c>
      <c r="M3390" t="str">
        <f t="shared" si="421"/>
        <v>CP577-NEW DONOR -3rd</v>
      </c>
      <c r="N3390" t="e">
        <f t="shared" si="422"/>
        <v>#N/A</v>
      </c>
    </row>
    <row r="3391" spans="1:14" hidden="1" x14ac:dyDescent="0.45">
      <c r="A3391" t="str">
        <f t="shared" si="423"/>
        <v>CP577-NEW DONOR -4th</v>
      </c>
      <c r="B3391" t="s">
        <v>873</v>
      </c>
      <c r="C3391" t="str">
        <f t="shared" si="416"/>
        <v>Tuscaloosa</v>
      </c>
      <c r="D3391" t="str">
        <f t="shared" si="417"/>
        <v>Y</v>
      </c>
      <c r="E3391" t="s">
        <v>1184</v>
      </c>
      <c r="F3391" t="str">
        <f t="shared" si="418"/>
        <v>NEW DONOR -4th</v>
      </c>
      <c r="G3391" t="str">
        <f t="shared" si="419"/>
        <v>Marketing</v>
      </c>
      <c r="H3391" t="s">
        <v>1068</v>
      </c>
      <c r="I3391">
        <f t="shared" si="420"/>
        <v>4</v>
      </c>
      <c r="J3391" t="s">
        <v>1054</v>
      </c>
      <c r="K3391" s="5">
        <v>100</v>
      </c>
      <c r="L3391" t="str">
        <f>Table_DataFromNL[[#This Row],[PROFILECODE]]&amp;"-"&amp;Table_DataFromNL[[#This Row],[RULENAME]]</f>
        <v>CP577-New Donor 4th Visit-Bonus</v>
      </c>
      <c r="M3391" t="str">
        <f t="shared" si="421"/>
        <v>CP577-NEW DONOR -4th</v>
      </c>
      <c r="N3391" t="e">
        <f t="shared" si="422"/>
        <v>#N/A</v>
      </c>
    </row>
    <row r="3392" spans="1:14" hidden="1" x14ac:dyDescent="0.45">
      <c r="A3392" t="str">
        <f t="shared" si="423"/>
        <v>CP577-NEW DONOR -5th</v>
      </c>
      <c r="B3392" t="s">
        <v>873</v>
      </c>
      <c r="C3392" t="str">
        <f t="shared" si="416"/>
        <v>Tuscaloosa</v>
      </c>
      <c r="D3392" t="str">
        <f t="shared" si="417"/>
        <v>Y</v>
      </c>
      <c r="E3392" t="s">
        <v>1184</v>
      </c>
      <c r="F3392" t="str">
        <f t="shared" si="418"/>
        <v>NEW DONOR -5th</v>
      </c>
      <c r="G3392" t="str">
        <f t="shared" si="419"/>
        <v>Marketing</v>
      </c>
      <c r="H3392" t="s">
        <v>1069</v>
      </c>
      <c r="I3392">
        <f t="shared" si="420"/>
        <v>5</v>
      </c>
      <c r="J3392" t="s">
        <v>1054</v>
      </c>
      <c r="K3392" s="5">
        <v>45</v>
      </c>
      <c r="L3392" t="str">
        <f>Table_DataFromNL[[#This Row],[PROFILECODE]]&amp;"-"&amp;Table_DataFromNL[[#This Row],[RULENAME]]</f>
        <v>CP577-New Donor 5th Visit-Bonus</v>
      </c>
      <c r="M3392" t="str">
        <f t="shared" si="421"/>
        <v>CP577-NEW DONOR -5th</v>
      </c>
      <c r="N3392" t="e">
        <f t="shared" si="422"/>
        <v>#N/A</v>
      </c>
    </row>
    <row r="3393" spans="1:14" hidden="1" x14ac:dyDescent="0.45">
      <c r="A3393" t="str">
        <f t="shared" si="423"/>
        <v>CP577-NEW DONOR -6th</v>
      </c>
      <c r="B3393" t="s">
        <v>873</v>
      </c>
      <c r="C3393" t="str">
        <f t="shared" si="416"/>
        <v>Tuscaloosa</v>
      </c>
      <c r="D3393" t="str">
        <f t="shared" si="417"/>
        <v>Y</v>
      </c>
      <c r="E3393" t="s">
        <v>1184</v>
      </c>
      <c r="F3393" t="str">
        <f t="shared" si="418"/>
        <v>NEW DONOR -6th</v>
      </c>
      <c r="G3393" t="str">
        <f t="shared" si="419"/>
        <v>Marketing</v>
      </c>
      <c r="H3393" t="s">
        <v>1070</v>
      </c>
      <c r="I3393">
        <f t="shared" si="420"/>
        <v>6</v>
      </c>
      <c r="J3393" t="s">
        <v>1054</v>
      </c>
      <c r="K3393" s="5">
        <v>45</v>
      </c>
      <c r="L3393" t="str">
        <f>Table_DataFromNL[[#This Row],[PROFILECODE]]&amp;"-"&amp;Table_DataFromNL[[#This Row],[RULENAME]]</f>
        <v>CP577-New Donor 6th Visit-Bonus</v>
      </c>
      <c r="M3393" t="str">
        <f t="shared" si="421"/>
        <v>CP577-NEW DONOR -6th</v>
      </c>
      <c r="N3393" t="e">
        <f t="shared" si="422"/>
        <v>#N/A</v>
      </c>
    </row>
    <row r="3394" spans="1:14" hidden="1" x14ac:dyDescent="0.45">
      <c r="A3394" t="str">
        <f t="shared" si="423"/>
        <v>CP577-NEW DONOR -7th</v>
      </c>
      <c r="B3394" t="s">
        <v>873</v>
      </c>
      <c r="C3394" t="str">
        <f t="shared" ref="C3394:C3457" si="424">VLOOKUP(B3394,CenterLU,2,FALSE)</f>
        <v>Tuscaloosa</v>
      </c>
      <c r="D3394" t="str">
        <f t="shared" ref="D3394:D3457" si="425">VLOOKUP(B3394,CenterLU,3,FALSE)</f>
        <v>Y</v>
      </c>
      <c r="E3394" t="s">
        <v>1184</v>
      </c>
      <c r="F3394" t="str">
        <f t="shared" ref="F3394:F3457" si="426">IF(VLOOKUP(H3394,RULENAMELU,3,FALSE)=0,H3394,VLOOKUP(H3394,RULENAMELU,3,FALSE))</f>
        <v>NEW DONOR -7th</v>
      </c>
      <c r="G3394" t="str">
        <f t="shared" ref="G3394:G3457" si="427">VLOOKUP(H3394,RULENAMELU,4,FALSE)</f>
        <v>Marketing</v>
      </c>
      <c r="H3394" t="s">
        <v>1071</v>
      </c>
      <c r="I3394">
        <f t="shared" ref="I3394:I3457" si="428">VLOOKUP(H3394,RULENAMELU,5,FALSE)</f>
        <v>7</v>
      </c>
      <c r="J3394" t="s">
        <v>1054</v>
      </c>
      <c r="K3394" s="5">
        <v>45</v>
      </c>
      <c r="L3394" t="str">
        <f>Table_DataFromNL[[#This Row],[PROFILECODE]]&amp;"-"&amp;Table_DataFromNL[[#This Row],[RULENAME]]</f>
        <v>CP577-New Donor 7th Visit-Bonus</v>
      </c>
      <c r="M3394" t="str">
        <f t="shared" ref="M3394:M3457" si="429">IFERROR(VLOOKUP(A3394,PaychangesLU,1,FALSE),VLOOKUP(A3394,SpecialtyCheckLU,1,FALSE))</f>
        <v>CP577-NEW DONOR -7th</v>
      </c>
      <c r="N3394" t="e">
        <f t="shared" ref="N3394:N3457" si="430">VLOOKUP(A3394,SpecialtyCheckLU,1,FALSE)</f>
        <v>#N/A</v>
      </c>
    </row>
    <row r="3395" spans="1:14" hidden="1" x14ac:dyDescent="0.45">
      <c r="A3395" t="str">
        <f t="shared" ref="A3395:A3458" si="431">B3395&amp;"-"&amp;F3395</f>
        <v>CP577-NEW DONOR -8th</v>
      </c>
      <c r="B3395" t="s">
        <v>873</v>
      </c>
      <c r="C3395" t="str">
        <f t="shared" si="424"/>
        <v>Tuscaloosa</v>
      </c>
      <c r="D3395" t="str">
        <f t="shared" si="425"/>
        <v>Y</v>
      </c>
      <c r="E3395" t="s">
        <v>1184</v>
      </c>
      <c r="F3395" t="str">
        <f t="shared" si="426"/>
        <v>NEW DONOR -8th</v>
      </c>
      <c r="G3395" t="str">
        <f t="shared" si="427"/>
        <v>Marketing</v>
      </c>
      <c r="H3395" t="s">
        <v>1072</v>
      </c>
      <c r="I3395">
        <f t="shared" si="428"/>
        <v>8</v>
      </c>
      <c r="J3395" t="s">
        <v>1054</v>
      </c>
      <c r="K3395" s="5">
        <v>45</v>
      </c>
      <c r="L3395" t="str">
        <f>Table_DataFromNL[[#This Row],[PROFILECODE]]&amp;"-"&amp;Table_DataFromNL[[#This Row],[RULENAME]]</f>
        <v>CP577-New Donor 8th Visit-Bonus</v>
      </c>
      <c r="M3395" t="str">
        <f t="shared" si="429"/>
        <v>CP577-NEW DONOR -8th</v>
      </c>
      <c r="N3395" t="e">
        <f t="shared" si="430"/>
        <v>#N/A</v>
      </c>
    </row>
    <row r="3396" spans="1:14" hidden="1" x14ac:dyDescent="0.45">
      <c r="A3396" t="str">
        <f t="shared" si="431"/>
        <v>CP577-1B_KEDLeague_Promo_5USD</v>
      </c>
      <c r="B3396" t="s">
        <v>873</v>
      </c>
      <c r="C3396" t="str">
        <f t="shared" si="424"/>
        <v>Tuscaloosa</v>
      </c>
      <c r="D3396" t="str">
        <f t="shared" si="425"/>
        <v>Y</v>
      </c>
      <c r="E3396" t="s">
        <v>1184</v>
      </c>
      <c r="F3396" t="str">
        <f t="shared" si="426"/>
        <v>1B_KEDLeague_Promo_5USD</v>
      </c>
      <c r="G3396">
        <f t="shared" si="427"/>
        <v>0</v>
      </c>
      <c r="H3396" t="s">
        <v>1073</v>
      </c>
      <c r="I3396">
        <f t="shared" si="428"/>
        <v>0</v>
      </c>
      <c r="J3396" t="s">
        <v>1074</v>
      </c>
      <c r="K3396" s="5">
        <v>5</v>
      </c>
      <c r="L3396" t="str">
        <f>Table_DataFromNL[[#This Row],[PROFILECODE]]&amp;"-"&amp;Table_DataFromNL[[#This Row],[RULENAME]]</f>
        <v>CP577-1B_KEDLeague_Promo_5USD</v>
      </c>
      <c r="M3396" t="e">
        <f t="shared" si="429"/>
        <v>#N/A</v>
      </c>
      <c r="N3396" t="e">
        <f t="shared" si="430"/>
        <v>#N/A</v>
      </c>
    </row>
    <row r="3397" spans="1:14" hidden="1" x14ac:dyDescent="0.45">
      <c r="A3397" t="str">
        <f t="shared" si="431"/>
        <v>CP577-CALL_10</v>
      </c>
      <c r="B3397" t="s">
        <v>873</v>
      </c>
      <c r="C3397" t="str">
        <f t="shared" si="424"/>
        <v>Tuscaloosa</v>
      </c>
      <c r="D3397" t="str">
        <f t="shared" si="425"/>
        <v>Y</v>
      </c>
      <c r="E3397" t="s">
        <v>1184</v>
      </c>
      <c r="F3397" t="str">
        <f t="shared" si="426"/>
        <v>CALL_10</v>
      </c>
      <c r="G3397">
        <f t="shared" si="427"/>
        <v>0</v>
      </c>
      <c r="H3397" t="s">
        <v>1075</v>
      </c>
      <c r="I3397">
        <f t="shared" si="428"/>
        <v>0</v>
      </c>
      <c r="J3397" t="s">
        <v>1074</v>
      </c>
      <c r="K3397" s="5">
        <v>10</v>
      </c>
      <c r="L3397" t="str">
        <f>Table_DataFromNL[[#This Row],[PROFILECODE]]&amp;"-"&amp;Table_DataFromNL[[#This Row],[RULENAME]]</f>
        <v>CP577-CALL_10</v>
      </c>
      <c r="M3397" t="e">
        <f t="shared" si="429"/>
        <v>#N/A</v>
      </c>
      <c r="N3397" t="e">
        <f t="shared" si="430"/>
        <v>#N/A</v>
      </c>
    </row>
    <row r="3398" spans="1:14" hidden="1" x14ac:dyDescent="0.45">
      <c r="A3398" t="str">
        <f t="shared" si="431"/>
        <v>CP577-CALL_15</v>
      </c>
      <c r="B3398" t="s">
        <v>873</v>
      </c>
      <c r="C3398" t="str">
        <f t="shared" si="424"/>
        <v>Tuscaloosa</v>
      </c>
      <c r="D3398" t="str">
        <f t="shared" si="425"/>
        <v>Y</v>
      </c>
      <c r="E3398" t="s">
        <v>1184</v>
      </c>
      <c r="F3398" t="str">
        <f t="shared" si="426"/>
        <v>CALL_15</v>
      </c>
      <c r="G3398">
        <f t="shared" si="427"/>
        <v>0</v>
      </c>
      <c r="H3398" t="s">
        <v>1076</v>
      </c>
      <c r="I3398">
        <f t="shared" si="428"/>
        <v>0</v>
      </c>
      <c r="J3398" t="s">
        <v>1074</v>
      </c>
      <c r="K3398" s="5">
        <v>15</v>
      </c>
      <c r="L3398" t="str">
        <f>Table_DataFromNL[[#This Row],[PROFILECODE]]&amp;"-"&amp;Table_DataFromNL[[#This Row],[RULENAME]]</f>
        <v>CP577-CALL_15</v>
      </c>
      <c r="M3398" t="e">
        <f t="shared" si="429"/>
        <v>#N/A</v>
      </c>
      <c r="N3398" t="e">
        <f t="shared" si="430"/>
        <v>#N/A</v>
      </c>
    </row>
    <row r="3399" spans="1:14" hidden="1" x14ac:dyDescent="0.45">
      <c r="A3399" t="str">
        <f t="shared" si="431"/>
        <v>CP577-CALL_25</v>
      </c>
      <c r="B3399" t="s">
        <v>873</v>
      </c>
      <c r="C3399" t="str">
        <f t="shared" si="424"/>
        <v>Tuscaloosa</v>
      </c>
      <c r="D3399" t="str">
        <f t="shared" si="425"/>
        <v>Y</v>
      </c>
      <c r="E3399" t="s">
        <v>1184</v>
      </c>
      <c r="F3399" t="str">
        <f t="shared" si="426"/>
        <v>CALL_25</v>
      </c>
      <c r="G3399">
        <f t="shared" si="427"/>
        <v>0</v>
      </c>
      <c r="H3399" t="s">
        <v>1077</v>
      </c>
      <c r="I3399">
        <f t="shared" si="428"/>
        <v>0</v>
      </c>
      <c r="J3399" t="s">
        <v>1074</v>
      </c>
      <c r="K3399" s="5">
        <v>25</v>
      </c>
      <c r="L3399" t="str">
        <f>Table_DataFromNL[[#This Row],[PROFILECODE]]&amp;"-"&amp;Table_DataFromNL[[#This Row],[RULENAME]]</f>
        <v>CP577-CALL_25</v>
      </c>
      <c r="M3399" t="e">
        <f t="shared" si="429"/>
        <v>#N/A</v>
      </c>
      <c r="N3399" t="e">
        <f t="shared" si="430"/>
        <v>#N/A</v>
      </c>
    </row>
    <row r="3400" spans="1:14" hidden="1" x14ac:dyDescent="0.45">
      <c r="A3400" t="str">
        <f t="shared" si="431"/>
        <v>CP577-CALL_5</v>
      </c>
      <c r="B3400" t="s">
        <v>873</v>
      </c>
      <c r="C3400" t="str">
        <f t="shared" si="424"/>
        <v>Tuscaloosa</v>
      </c>
      <c r="D3400" t="str">
        <f t="shared" si="425"/>
        <v>Y</v>
      </c>
      <c r="E3400" t="s">
        <v>1184</v>
      </c>
      <c r="F3400" t="str">
        <f t="shared" si="426"/>
        <v>CALL_5</v>
      </c>
      <c r="G3400">
        <f t="shared" si="427"/>
        <v>0</v>
      </c>
      <c r="H3400" t="s">
        <v>1078</v>
      </c>
      <c r="I3400">
        <f t="shared" si="428"/>
        <v>0</v>
      </c>
      <c r="J3400" t="s">
        <v>1074</v>
      </c>
      <c r="K3400" s="5">
        <v>5</v>
      </c>
      <c r="L3400" t="str">
        <f>Table_DataFromNL[[#This Row],[PROFILECODE]]&amp;"-"&amp;Table_DataFromNL[[#This Row],[RULENAME]]</f>
        <v>CP577-CALL_5</v>
      </c>
      <c r="M3400" t="e">
        <f t="shared" si="429"/>
        <v>#N/A</v>
      </c>
      <c r="N3400" t="e">
        <f t="shared" si="430"/>
        <v>#N/A</v>
      </c>
    </row>
    <row r="3401" spans="1:14" hidden="1" x14ac:dyDescent="0.45">
      <c r="A3401" t="str">
        <f t="shared" si="431"/>
        <v>CP577-Community</v>
      </c>
      <c r="B3401" t="s">
        <v>873</v>
      </c>
      <c r="C3401" t="str">
        <f t="shared" si="424"/>
        <v>Tuscaloosa</v>
      </c>
      <c r="D3401" t="str">
        <f t="shared" si="425"/>
        <v>Y</v>
      </c>
      <c r="E3401" t="s">
        <v>1184</v>
      </c>
      <c r="F3401" t="str">
        <f t="shared" si="426"/>
        <v>Community</v>
      </c>
      <c r="G3401">
        <f t="shared" si="427"/>
        <v>0</v>
      </c>
      <c r="H3401" t="s">
        <v>1080</v>
      </c>
      <c r="I3401">
        <f t="shared" si="428"/>
        <v>0</v>
      </c>
      <c r="J3401" t="s">
        <v>1074</v>
      </c>
      <c r="K3401" s="5">
        <v>5</v>
      </c>
      <c r="L3401" t="str">
        <f>Table_DataFromNL[[#This Row],[PROFILECODE]]&amp;"-"&amp;Table_DataFromNL[[#This Row],[RULENAME]]</f>
        <v>CP577-Community</v>
      </c>
      <c r="M3401" t="e">
        <f t="shared" si="429"/>
        <v>#N/A</v>
      </c>
      <c r="N3401" t="e">
        <f t="shared" si="430"/>
        <v>#N/A</v>
      </c>
    </row>
    <row r="3402" spans="1:14" hidden="1" x14ac:dyDescent="0.45">
      <c r="A3402" t="str">
        <f t="shared" si="431"/>
        <v>CP577-EMPLOYEE_BONUS_8MONTH_80USD</v>
      </c>
      <c r="B3402" t="s">
        <v>873</v>
      </c>
      <c r="C3402" t="str">
        <f t="shared" si="424"/>
        <v>Tuscaloosa</v>
      </c>
      <c r="D3402" t="str">
        <f t="shared" si="425"/>
        <v>Y</v>
      </c>
      <c r="E3402" t="s">
        <v>1184</v>
      </c>
      <c r="F3402" t="str">
        <f t="shared" si="426"/>
        <v>EMPLOYEE_BONUS_8MONTH_80USD</v>
      </c>
      <c r="G3402">
        <f t="shared" si="427"/>
        <v>0</v>
      </c>
      <c r="H3402" t="s">
        <v>1084</v>
      </c>
      <c r="I3402">
        <f t="shared" si="428"/>
        <v>0</v>
      </c>
      <c r="J3402" t="s">
        <v>1074</v>
      </c>
      <c r="K3402" s="5">
        <v>80</v>
      </c>
      <c r="L3402" t="str">
        <f>Table_DataFromNL[[#This Row],[PROFILECODE]]&amp;"-"&amp;Table_DataFromNL[[#This Row],[RULENAME]]</f>
        <v>CP577-EMPLOYEE_BONUS_8MONTH_80USD</v>
      </c>
      <c r="M3402" t="e">
        <f t="shared" si="429"/>
        <v>#N/A</v>
      </c>
      <c r="N3402" t="e">
        <f t="shared" si="430"/>
        <v>#N/A</v>
      </c>
    </row>
    <row r="3403" spans="1:14" hidden="1" x14ac:dyDescent="0.45">
      <c r="A3403" t="str">
        <f t="shared" si="431"/>
        <v>CP577-HANGER_RECRUIT_5USD_once</v>
      </c>
      <c r="B3403" t="s">
        <v>873</v>
      </c>
      <c r="C3403" t="str">
        <f t="shared" si="424"/>
        <v>Tuscaloosa</v>
      </c>
      <c r="D3403" t="str">
        <f t="shared" si="425"/>
        <v>Y</v>
      </c>
      <c r="E3403" t="s">
        <v>1184</v>
      </c>
      <c r="F3403" t="str">
        <f t="shared" si="426"/>
        <v>HANGER_RECRUIT_5USD_once</v>
      </c>
      <c r="G3403">
        <f t="shared" si="427"/>
        <v>0</v>
      </c>
      <c r="H3403" t="s">
        <v>1085</v>
      </c>
      <c r="I3403">
        <f t="shared" si="428"/>
        <v>0</v>
      </c>
      <c r="J3403" t="s">
        <v>1074</v>
      </c>
      <c r="K3403" s="5">
        <v>5</v>
      </c>
      <c r="L3403" t="str">
        <f>Table_DataFromNL[[#This Row],[PROFILECODE]]&amp;"-"&amp;Table_DataFromNL[[#This Row],[RULENAME]]</f>
        <v>CP577-HANGER_RECRUIT_5USD_once</v>
      </c>
      <c r="M3403" t="e">
        <f t="shared" si="429"/>
        <v>#N/A</v>
      </c>
      <c r="N3403" t="e">
        <f t="shared" si="430"/>
        <v>#N/A</v>
      </c>
    </row>
    <row r="3404" spans="1:14" hidden="1" x14ac:dyDescent="0.45">
      <c r="A3404" t="str">
        <f t="shared" si="431"/>
        <v>CP577-Inconv Fee $20-$50-Comment Req'd</v>
      </c>
      <c r="B3404" t="s">
        <v>873</v>
      </c>
      <c r="C3404" t="str">
        <f t="shared" si="424"/>
        <v>Tuscaloosa</v>
      </c>
      <c r="D3404" t="str">
        <f t="shared" si="425"/>
        <v>Y</v>
      </c>
      <c r="E3404" t="s">
        <v>1184</v>
      </c>
      <c r="F3404" t="str">
        <f t="shared" si="426"/>
        <v>Inconv Fee $20-$50-Comment Req'd</v>
      </c>
      <c r="G3404">
        <f t="shared" si="427"/>
        <v>0</v>
      </c>
      <c r="H3404" t="s">
        <v>1088</v>
      </c>
      <c r="I3404">
        <f t="shared" si="428"/>
        <v>0</v>
      </c>
      <c r="J3404" t="s">
        <v>1074</v>
      </c>
      <c r="K3404" s="5">
        <v>50</v>
      </c>
      <c r="L3404" t="str">
        <f>Table_DataFromNL[[#This Row],[PROFILECODE]]&amp;"-"&amp;Table_DataFromNL[[#This Row],[RULENAME]]</f>
        <v>CP577-Inconv Fee $20-$50-Comment Req'd</v>
      </c>
      <c r="M3404" t="e">
        <f t="shared" si="429"/>
        <v>#N/A</v>
      </c>
      <c r="N3404" t="e">
        <f t="shared" si="430"/>
        <v>#N/A</v>
      </c>
    </row>
    <row r="3405" spans="1:14" hidden="1" x14ac:dyDescent="0.45">
      <c r="A3405" t="str">
        <f t="shared" si="431"/>
        <v>CP577-Inconv Fee $5-$20-Comment Req'd</v>
      </c>
      <c r="B3405" t="s">
        <v>873</v>
      </c>
      <c r="C3405" t="str">
        <f t="shared" si="424"/>
        <v>Tuscaloosa</v>
      </c>
      <c r="D3405" t="str">
        <f t="shared" si="425"/>
        <v>Y</v>
      </c>
      <c r="E3405" t="s">
        <v>1184</v>
      </c>
      <c r="F3405" t="str">
        <f t="shared" si="426"/>
        <v>Inconv Fee $5-$20-Comment Req'd</v>
      </c>
      <c r="G3405">
        <f t="shared" si="427"/>
        <v>0</v>
      </c>
      <c r="H3405" t="s">
        <v>1089</v>
      </c>
      <c r="I3405">
        <f t="shared" si="428"/>
        <v>0</v>
      </c>
      <c r="J3405" t="s">
        <v>1074</v>
      </c>
      <c r="K3405" s="5">
        <v>20</v>
      </c>
      <c r="L3405" t="str">
        <f>Table_DataFromNL[[#This Row],[PROFILECODE]]&amp;"-"&amp;Table_DataFromNL[[#This Row],[RULENAME]]</f>
        <v>CP577-Inconv Fee $5-$20-Comment Req'd</v>
      </c>
      <c r="M3405" t="e">
        <f t="shared" si="429"/>
        <v>#N/A</v>
      </c>
      <c r="N3405" t="e">
        <f t="shared" si="430"/>
        <v>#N/A</v>
      </c>
    </row>
    <row r="3406" spans="1:14" hidden="1" x14ac:dyDescent="0.45">
      <c r="A3406" t="str">
        <f t="shared" si="431"/>
        <v>CP577-Inconv Fee$50-$100-Comment Req'd</v>
      </c>
      <c r="B3406" t="s">
        <v>873</v>
      </c>
      <c r="C3406" t="str">
        <f t="shared" si="424"/>
        <v>Tuscaloosa</v>
      </c>
      <c r="D3406" t="str">
        <f t="shared" si="425"/>
        <v>Y</v>
      </c>
      <c r="E3406" t="s">
        <v>1184</v>
      </c>
      <c r="F3406" t="str">
        <f t="shared" si="426"/>
        <v>Inconv Fee$50-$100-Comment Req'd</v>
      </c>
      <c r="G3406">
        <f t="shared" si="427"/>
        <v>0</v>
      </c>
      <c r="H3406" t="s">
        <v>1090</v>
      </c>
      <c r="I3406">
        <f t="shared" si="428"/>
        <v>0</v>
      </c>
      <c r="J3406" t="s">
        <v>1074</v>
      </c>
      <c r="K3406" s="5">
        <v>100</v>
      </c>
      <c r="L3406" t="str">
        <f>Table_DataFromNL[[#This Row],[PROFILECODE]]&amp;"-"&amp;Table_DataFromNL[[#This Row],[RULENAME]]</f>
        <v>CP577-Inconv Fee$50-$100-Comment Req'd</v>
      </c>
      <c r="M3406" t="e">
        <f t="shared" si="429"/>
        <v>#N/A</v>
      </c>
      <c r="N3406" t="e">
        <f t="shared" si="430"/>
        <v>#N/A</v>
      </c>
    </row>
    <row r="3407" spans="1:14" hidden="1" x14ac:dyDescent="0.45">
      <c r="A3407" t="str">
        <f t="shared" si="431"/>
        <v>CP577-NSP_ LAPSEDONOR_50_Twice</v>
      </c>
      <c r="B3407" t="s">
        <v>873</v>
      </c>
      <c r="C3407" t="str">
        <f t="shared" si="424"/>
        <v>Tuscaloosa</v>
      </c>
      <c r="D3407" t="str">
        <f t="shared" si="425"/>
        <v>Y</v>
      </c>
      <c r="E3407" t="s">
        <v>1184</v>
      </c>
      <c r="F3407" t="str">
        <f t="shared" si="426"/>
        <v>NSP_ LAPSEDONOR_50_Twice</v>
      </c>
      <c r="G3407">
        <f t="shared" si="427"/>
        <v>0</v>
      </c>
      <c r="H3407" t="s">
        <v>1091</v>
      </c>
      <c r="I3407">
        <f t="shared" si="428"/>
        <v>0</v>
      </c>
      <c r="J3407" t="s">
        <v>1074</v>
      </c>
      <c r="K3407" s="5">
        <v>50</v>
      </c>
      <c r="L3407" t="str">
        <f>Table_DataFromNL[[#This Row],[PROFILECODE]]&amp;"-"&amp;Table_DataFromNL[[#This Row],[RULENAME]]</f>
        <v>CP577-NSP_ LAPSEDONOR_50_Twice</v>
      </c>
      <c r="M3407" t="e">
        <f t="shared" si="429"/>
        <v>#N/A</v>
      </c>
      <c r="N3407" t="e">
        <f t="shared" si="430"/>
        <v>#N/A</v>
      </c>
    </row>
    <row r="3408" spans="1:14" hidden="1" x14ac:dyDescent="0.45">
      <c r="A3408" t="str">
        <f t="shared" si="431"/>
        <v>CP577-NSP_LD_25_2X</v>
      </c>
      <c r="B3408" t="s">
        <v>873</v>
      </c>
      <c r="C3408" t="str">
        <f t="shared" si="424"/>
        <v>Tuscaloosa</v>
      </c>
      <c r="D3408" t="str">
        <f t="shared" si="425"/>
        <v>Y</v>
      </c>
      <c r="E3408" t="s">
        <v>1184</v>
      </c>
      <c r="F3408" t="str">
        <f t="shared" si="426"/>
        <v>NSP_LD_25_2X</v>
      </c>
      <c r="G3408">
        <f t="shared" si="427"/>
        <v>0</v>
      </c>
      <c r="H3408" t="s">
        <v>1092</v>
      </c>
      <c r="I3408">
        <f t="shared" si="428"/>
        <v>0</v>
      </c>
      <c r="J3408" t="s">
        <v>1074</v>
      </c>
      <c r="K3408" s="5">
        <v>25</v>
      </c>
      <c r="L3408" t="str">
        <f>Table_DataFromNL[[#This Row],[PROFILECODE]]&amp;"-"&amp;Table_DataFromNL[[#This Row],[RULENAME]]</f>
        <v>CP577-NSP_LD_25_2X</v>
      </c>
      <c r="M3408" t="e">
        <f t="shared" si="429"/>
        <v>#N/A</v>
      </c>
      <c r="N3408" t="e">
        <f t="shared" si="430"/>
        <v>#N/A</v>
      </c>
    </row>
    <row r="3409" spans="1:14" hidden="1" x14ac:dyDescent="0.45">
      <c r="A3409" t="str">
        <f t="shared" si="431"/>
        <v>CP577-NSP_LD_50_1X</v>
      </c>
      <c r="B3409" t="s">
        <v>873</v>
      </c>
      <c r="C3409" t="str">
        <f t="shared" si="424"/>
        <v>Tuscaloosa</v>
      </c>
      <c r="D3409" t="str">
        <f t="shared" si="425"/>
        <v>Y</v>
      </c>
      <c r="E3409" t="s">
        <v>1184</v>
      </c>
      <c r="F3409" t="str">
        <f t="shared" si="426"/>
        <v>NSP_LD_50_1X</v>
      </c>
      <c r="G3409">
        <f t="shared" si="427"/>
        <v>0</v>
      </c>
      <c r="H3409" t="s">
        <v>1093</v>
      </c>
      <c r="I3409">
        <f t="shared" si="428"/>
        <v>0</v>
      </c>
      <c r="J3409" t="s">
        <v>1074</v>
      </c>
      <c r="K3409" s="5">
        <v>50</v>
      </c>
      <c r="L3409" t="str">
        <f>Table_DataFromNL[[#This Row],[PROFILECODE]]&amp;"-"&amp;Table_DataFromNL[[#This Row],[RULENAME]]</f>
        <v>CP577-NSP_LD_50_1X</v>
      </c>
      <c r="M3409" t="e">
        <f t="shared" si="429"/>
        <v>#N/A</v>
      </c>
      <c r="N3409" t="e">
        <f t="shared" si="430"/>
        <v>#N/A</v>
      </c>
    </row>
    <row r="3410" spans="1:14" hidden="1" x14ac:dyDescent="0.45">
      <c r="A3410" t="str">
        <f t="shared" si="431"/>
        <v>CP577-NSP_ORPHAN_100_once</v>
      </c>
      <c r="B3410" t="s">
        <v>873</v>
      </c>
      <c r="C3410" t="str">
        <f t="shared" si="424"/>
        <v>Tuscaloosa</v>
      </c>
      <c r="D3410" t="str">
        <f t="shared" si="425"/>
        <v>Y</v>
      </c>
      <c r="E3410" t="s">
        <v>1184</v>
      </c>
      <c r="F3410" t="str">
        <f t="shared" si="426"/>
        <v>NSP_ORPHAN_100_once</v>
      </c>
      <c r="G3410">
        <f t="shared" si="427"/>
        <v>0</v>
      </c>
      <c r="H3410" t="s">
        <v>1094</v>
      </c>
      <c r="I3410">
        <f t="shared" si="428"/>
        <v>0</v>
      </c>
      <c r="J3410" t="s">
        <v>1074</v>
      </c>
      <c r="K3410" s="5">
        <v>100</v>
      </c>
      <c r="L3410" t="str">
        <f>Table_DataFromNL[[#This Row],[PROFILECODE]]&amp;"-"&amp;Table_DataFromNL[[#This Row],[RULENAME]]</f>
        <v>CP577-NSP_ORPHAN_100_once</v>
      </c>
      <c r="M3410" t="e">
        <f t="shared" si="429"/>
        <v>#N/A</v>
      </c>
      <c r="N3410" t="e">
        <f t="shared" si="430"/>
        <v>#N/A</v>
      </c>
    </row>
    <row r="3411" spans="1:14" hidden="1" x14ac:dyDescent="0.45">
      <c r="A3411" t="str">
        <f t="shared" si="431"/>
        <v>CP577-RSV WEEKLY BONUS 10</v>
      </c>
      <c r="B3411" t="s">
        <v>873</v>
      </c>
      <c r="C3411" t="str">
        <f t="shared" si="424"/>
        <v>Tuscaloosa</v>
      </c>
      <c r="D3411" t="str">
        <f t="shared" si="425"/>
        <v>Y</v>
      </c>
      <c r="E3411" t="s">
        <v>1184</v>
      </c>
      <c r="F3411" t="str">
        <f t="shared" si="426"/>
        <v>RSV WEEKLY BONUS 10</v>
      </c>
      <c r="G3411">
        <f t="shared" si="427"/>
        <v>0</v>
      </c>
      <c r="H3411" t="s">
        <v>1095</v>
      </c>
      <c r="I3411">
        <f t="shared" si="428"/>
        <v>0</v>
      </c>
      <c r="J3411" t="s">
        <v>1074</v>
      </c>
      <c r="K3411" s="5">
        <v>10</v>
      </c>
      <c r="L3411" t="str">
        <f>Table_DataFromNL[[#This Row],[PROFILECODE]]&amp;"-"&amp;Table_DataFromNL[[#This Row],[RULENAME]]</f>
        <v>CP577-RSV WEEKLY BONUS 10</v>
      </c>
      <c r="M3411" t="e">
        <f t="shared" si="429"/>
        <v>#N/A</v>
      </c>
      <c r="N3411" t="e">
        <f t="shared" si="430"/>
        <v>#N/A</v>
      </c>
    </row>
    <row r="3412" spans="1:14" hidden="1" x14ac:dyDescent="0.45">
      <c r="A3412" t="str">
        <f t="shared" si="431"/>
        <v>CP577-Restick</v>
      </c>
      <c r="B3412" t="s">
        <v>873</v>
      </c>
      <c r="C3412" t="str">
        <f t="shared" si="424"/>
        <v>Tuscaloosa</v>
      </c>
      <c r="D3412" t="str">
        <f t="shared" si="425"/>
        <v>Y</v>
      </c>
      <c r="E3412" t="s">
        <v>1184</v>
      </c>
      <c r="F3412" t="str">
        <f t="shared" si="426"/>
        <v>Restick</v>
      </c>
      <c r="G3412">
        <f t="shared" si="427"/>
        <v>0</v>
      </c>
      <c r="H3412" t="s">
        <v>1096</v>
      </c>
      <c r="I3412">
        <f t="shared" si="428"/>
        <v>0</v>
      </c>
      <c r="J3412" t="s">
        <v>1074</v>
      </c>
      <c r="K3412" s="5">
        <v>5</v>
      </c>
      <c r="L3412" t="str">
        <f>Table_DataFromNL[[#This Row],[PROFILECODE]]&amp;"-"&amp;Table_DataFromNL[[#This Row],[RULENAME]]</f>
        <v>CP577-Restick</v>
      </c>
      <c r="M3412" t="e">
        <f t="shared" si="429"/>
        <v>#N/A</v>
      </c>
      <c r="N3412" t="e">
        <f t="shared" si="430"/>
        <v>#N/A</v>
      </c>
    </row>
    <row r="3413" spans="1:14" hidden="1" x14ac:dyDescent="0.45">
      <c r="A3413" t="str">
        <f t="shared" si="431"/>
        <v>CP577-SLOW_TEXT_5</v>
      </c>
      <c r="B3413" t="s">
        <v>873</v>
      </c>
      <c r="C3413" t="str">
        <f t="shared" si="424"/>
        <v>Tuscaloosa</v>
      </c>
      <c r="D3413" t="str">
        <f t="shared" si="425"/>
        <v>Y</v>
      </c>
      <c r="E3413" t="s">
        <v>1184</v>
      </c>
      <c r="F3413" t="str">
        <f t="shared" si="426"/>
        <v>SLOW_TEXT_5</v>
      </c>
      <c r="G3413">
        <f t="shared" si="427"/>
        <v>0</v>
      </c>
      <c r="H3413" t="s">
        <v>1104</v>
      </c>
      <c r="I3413">
        <f t="shared" si="428"/>
        <v>0</v>
      </c>
      <c r="J3413" t="s">
        <v>1074</v>
      </c>
      <c r="K3413" s="5">
        <v>5</v>
      </c>
      <c r="L3413" t="str">
        <f>Table_DataFromNL[[#This Row],[PROFILECODE]]&amp;"-"&amp;Table_DataFromNL[[#This Row],[RULENAME]]</f>
        <v>CP577-SLOW_TEXT_5</v>
      </c>
      <c r="M3413" t="e">
        <f t="shared" si="429"/>
        <v>#N/A</v>
      </c>
      <c r="N3413" t="e">
        <f t="shared" si="430"/>
        <v>#N/A</v>
      </c>
    </row>
    <row r="3414" spans="1:14" hidden="1" x14ac:dyDescent="0.45">
      <c r="A3414" t="str">
        <f t="shared" si="431"/>
        <v>CP577-SPECIAL_ x9_25 _ONCE</v>
      </c>
      <c r="B3414" t="s">
        <v>873</v>
      </c>
      <c r="C3414" t="str">
        <f t="shared" si="424"/>
        <v>Tuscaloosa</v>
      </c>
      <c r="D3414" t="str">
        <f t="shared" si="425"/>
        <v>Y</v>
      </c>
      <c r="E3414" t="s">
        <v>1184</v>
      </c>
      <c r="F3414" t="str">
        <f t="shared" si="426"/>
        <v>SPECIAL_ x9_25 _ONCE</v>
      </c>
      <c r="G3414">
        <f t="shared" si="427"/>
        <v>0</v>
      </c>
      <c r="H3414" t="s">
        <v>1105</v>
      </c>
      <c r="I3414">
        <f t="shared" si="428"/>
        <v>0</v>
      </c>
      <c r="J3414" t="s">
        <v>1074</v>
      </c>
      <c r="K3414" s="5">
        <v>25</v>
      </c>
      <c r="L3414" t="str">
        <f>Table_DataFromNL[[#This Row],[PROFILECODE]]&amp;"-"&amp;Table_DataFromNL[[#This Row],[RULENAME]]</f>
        <v>CP577-SPECIAL_ x9_25 _ONCE</v>
      </c>
      <c r="M3414" t="e">
        <f t="shared" si="429"/>
        <v>#N/A</v>
      </c>
      <c r="N3414" t="e">
        <f t="shared" si="430"/>
        <v>#N/A</v>
      </c>
    </row>
    <row r="3415" spans="1:14" hidden="1" x14ac:dyDescent="0.45">
      <c r="A3415" t="str">
        <f t="shared" si="431"/>
        <v>CP577-SPECIAL_BONUS_40USD</v>
      </c>
      <c r="B3415" t="s">
        <v>873</v>
      </c>
      <c r="C3415" t="str">
        <f t="shared" si="424"/>
        <v>Tuscaloosa</v>
      </c>
      <c r="D3415" t="str">
        <f t="shared" si="425"/>
        <v>Y</v>
      </c>
      <c r="E3415" t="s">
        <v>1184</v>
      </c>
      <c r="F3415" t="str">
        <f t="shared" si="426"/>
        <v>SPECIAL_BONUS_40USD</v>
      </c>
      <c r="G3415">
        <f t="shared" si="427"/>
        <v>0</v>
      </c>
      <c r="H3415" t="s">
        <v>1106</v>
      </c>
      <c r="I3415">
        <f t="shared" si="428"/>
        <v>0</v>
      </c>
      <c r="J3415" t="s">
        <v>1074</v>
      </c>
      <c r="K3415" s="5">
        <v>40</v>
      </c>
      <c r="L3415" t="str">
        <f>Table_DataFromNL[[#This Row],[PROFILECODE]]&amp;"-"&amp;Table_DataFromNL[[#This Row],[RULENAME]]</f>
        <v>CP577-SPECIAL_BONUS_40USD</v>
      </c>
      <c r="M3415" t="e">
        <f t="shared" si="429"/>
        <v>#N/A</v>
      </c>
      <c r="N3415" t="e">
        <f t="shared" si="430"/>
        <v>#N/A</v>
      </c>
    </row>
    <row r="3416" spans="1:14" hidden="1" x14ac:dyDescent="0.45">
      <c r="A3416" t="str">
        <f t="shared" si="431"/>
        <v>CP577-SPECIAL_BONUS_60USD</v>
      </c>
      <c r="B3416" t="s">
        <v>873</v>
      </c>
      <c r="C3416" t="str">
        <f t="shared" si="424"/>
        <v>Tuscaloosa</v>
      </c>
      <c r="D3416" t="str">
        <f t="shared" si="425"/>
        <v>Y</v>
      </c>
      <c r="E3416" t="s">
        <v>1184</v>
      </c>
      <c r="F3416" t="str">
        <f t="shared" si="426"/>
        <v>SPECIAL_BONUS_60USD</v>
      </c>
      <c r="G3416">
        <f t="shared" si="427"/>
        <v>0</v>
      </c>
      <c r="H3416" t="s">
        <v>1141</v>
      </c>
      <c r="I3416">
        <f t="shared" si="428"/>
        <v>0</v>
      </c>
      <c r="J3416" t="s">
        <v>1074</v>
      </c>
      <c r="K3416" s="5">
        <v>60</v>
      </c>
      <c r="L3416" t="str">
        <f>Table_DataFromNL[[#This Row],[PROFILECODE]]&amp;"-"&amp;Table_DataFromNL[[#This Row],[RULENAME]]</f>
        <v>CP577-SPECIAL_BONUS_60USD</v>
      </c>
      <c r="M3416" t="e">
        <f t="shared" si="429"/>
        <v>#N/A</v>
      </c>
      <c r="N3416" t="e">
        <f t="shared" si="430"/>
        <v>#N/A</v>
      </c>
    </row>
    <row r="3417" spans="1:14" hidden="1" x14ac:dyDescent="0.45">
      <c r="A3417" t="str">
        <f t="shared" si="431"/>
        <v>CP577-SPECIAL_x6_x7_15 _TWICE</v>
      </c>
      <c r="B3417" t="s">
        <v>873</v>
      </c>
      <c r="C3417" t="str">
        <f t="shared" si="424"/>
        <v>Tuscaloosa</v>
      </c>
      <c r="D3417" t="str">
        <f t="shared" si="425"/>
        <v>Y</v>
      </c>
      <c r="E3417" t="s">
        <v>1184</v>
      </c>
      <c r="F3417" t="str">
        <f t="shared" si="426"/>
        <v>SPECIAL_x6_x7_15 _TWICE</v>
      </c>
      <c r="G3417">
        <f t="shared" si="427"/>
        <v>0</v>
      </c>
      <c r="H3417" t="s">
        <v>1107</v>
      </c>
      <c r="I3417">
        <f t="shared" si="428"/>
        <v>0</v>
      </c>
      <c r="J3417" t="s">
        <v>1074</v>
      </c>
      <c r="K3417" s="5">
        <v>15</v>
      </c>
      <c r="L3417" t="str">
        <f>Table_DataFromNL[[#This Row],[PROFILECODE]]&amp;"-"&amp;Table_DataFromNL[[#This Row],[RULENAME]]</f>
        <v>CP577-SPECIAL_x6_x7_15 _TWICE</v>
      </c>
      <c r="M3417" t="e">
        <f t="shared" si="429"/>
        <v>#N/A</v>
      </c>
      <c r="N3417" t="e">
        <f t="shared" si="430"/>
        <v>#N/A</v>
      </c>
    </row>
    <row r="3418" spans="1:14" hidden="1" x14ac:dyDescent="0.45">
      <c r="A3418" t="str">
        <f t="shared" si="431"/>
        <v>CP577-SPECIAL_x8_x9_20 _TWICE</v>
      </c>
      <c r="B3418" t="s">
        <v>873</v>
      </c>
      <c r="C3418" t="str">
        <f t="shared" si="424"/>
        <v>Tuscaloosa</v>
      </c>
      <c r="D3418" t="str">
        <f t="shared" si="425"/>
        <v>Y</v>
      </c>
      <c r="E3418" t="s">
        <v>1184</v>
      </c>
      <c r="F3418" t="str">
        <f t="shared" si="426"/>
        <v>SPECIAL_x8_x9_20 _TWICE</v>
      </c>
      <c r="G3418">
        <f t="shared" si="427"/>
        <v>0</v>
      </c>
      <c r="H3418" t="s">
        <v>1108</v>
      </c>
      <c r="I3418">
        <f t="shared" si="428"/>
        <v>0</v>
      </c>
      <c r="J3418" t="s">
        <v>1074</v>
      </c>
      <c r="K3418" s="5">
        <v>20</v>
      </c>
      <c r="L3418" t="str">
        <f>Table_DataFromNL[[#This Row],[PROFILECODE]]&amp;"-"&amp;Table_DataFromNL[[#This Row],[RULENAME]]</f>
        <v>CP577-SPECIAL_x8_x9_20 _TWICE</v>
      </c>
      <c r="M3418" t="e">
        <f t="shared" si="429"/>
        <v>#N/A</v>
      </c>
      <c r="N3418" t="e">
        <f t="shared" si="430"/>
        <v>#N/A</v>
      </c>
    </row>
    <row r="3419" spans="1:14" hidden="1" x14ac:dyDescent="0.45">
      <c r="A3419" t="str">
        <f t="shared" si="431"/>
        <v>CP577-Sample Only</v>
      </c>
      <c r="B3419" t="s">
        <v>873</v>
      </c>
      <c r="C3419" t="str">
        <f t="shared" si="424"/>
        <v>Tuscaloosa</v>
      </c>
      <c r="D3419" t="str">
        <f t="shared" si="425"/>
        <v>Y</v>
      </c>
      <c r="E3419" t="s">
        <v>1184</v>
      </c>
      <c r="F3419" t="str">
        <f t="shared" si="426"/>
        <v>Sample Only</v>
      </c>
      <c r="G3419">
        <f t="shared" si="427"/>
        <v>0</v>
      </c>
      <c r="H3419" t="s">
        <v>1109</v>
      </c>
      <c r="I3419">
        <f t="shared" si="428"/>
        <v>0</v>
      </c>
      <c r="J3419" t="s">
        <v>1074</v>
      </c>
      <c r="K3419" s="5">
        <v>10</v>
      </c>
      <c r="L3419" t="str">
        <f>Table_DataFromNL[[#This Row],[PROFILECODE]]&amp;"-"&amp;Table_DataFromNL[[#This Row],[RULENAME]]</f>
        <v>CP577-Sample Only</v>
      </c>
      <c r="M3419" t="e">
        <f t="shared" si="429"/>
        <v>#N/A</v>
      </c>
      <c r="N3419" t="e">
        <f t="shared" si="430"/>
        <v>#N/A</v>
      </c>
    </row>
    <row r="3420" spans="1:14" hidden="1" x14ac:dyDescent="0.45">
      <c r="A3420" t="str">
        <f t="shared" si="431"/>
        <v>CP577-Unit Below 250 mL</v>
      </c>
      <c r="B3420" t="s">
        <v>873</v>
      </c>
      <c r="C3420" t="str">
        <f t="shared" si="424"/>
        <v>Tuscaloosa</v>
      </c>
      <c r="D3420" t="str">
        <f t="shared" si="425"/>
        <v>Y</v>
      </c>
      <c r="E3420" t="s">
        <v>1184</v>
      </c>
      <c r="F3420" t="str">
        <f t="shared" si="426"/>
        <v>Unit Below 250 mL</v>
      </c>
      <c r="G3420">
        <f t="shared" si="427"/>
        <v>0</v>
      </c>
      <c r="H3420" t="s">
        <v>1110</v>
      </c>
      <c r="I3420">
        <f t="shared" si="428"/>
        <v>0</v>
      </c>
      <c r="J3420" t="s">
        <v>1074</v>
      </c>
      <c r="K3420" s="5">
        <v>5</v>
      </c>
      <c r="L3420" t="str">
        <f>Table_DataFromNL[[#This Row],[PROFILECODE]]&amp;"-"&amp;Table_DataFromNL[[#This Row],[RULENAME]]</f>
        <v>CP577-Unit Below 250 mL</v>
      </c>
      <c r="M3420" t="e">
        <f t="shared" si="429"/>
        <v>#N/A</v>
      </c>
      <c r="N3420" t="e">
        <f t="shared" si="430"/>
        <v>#N/A</v>
      </c>
    </row>
    <row r="3421" spans="1:14" hidden="1" x14ac:dyDescent="0.45">
      <c r="A3421" t="str">
        <f t="shared" si="431"/>
        <v>CP577-Unit above 250 mL/underdraw</v>
      </c>
      <c r="B3421" t="s">
        <v>873</v>
      </c>
      <c r="C3421" t="str">
        <f t="shared" si="424"/>
        <v>Tuscaloosa</v>
      </c>
      <c r="D3421" t="str">
        <f t="shared" si="425"/>
        <v>Y</v>
      </c>
      <c r="E3421" t="s">
        <v>1184</v>
      </c>
      <c r="F3421" t="str">
        <f t="shared" si="426"/>
        <v>Unit above 250 mL/underdraw</v>
      </c>
      <c r="G3421">
        <f t="shared" si="427"/>
        <v>0</v>
      </c>
      <c r="H3421" t="s">
        <v>1111</v>
      </c>
      <c r="I3421">
        <f t="shared" si="428"/>
        <v>0</v>
      </c>
      <c r="J3421" t="s">
        <v>1074</v>
      </c>
      <c r="K3421" s="5">
        <v>10</v>
      </c>
      <c r="L3421" t="str">
        <f>Table_DataFromNL[[#This Row],[PROFILECODE]]&amp;"-"&amp;Table_DataFromNL[[#This Row],[RULENAME]]</f>
        <v>CP577-Unit above 250 mL/underdraw</v>
      </c>
      <c r="M3421" t="e">
        <f t="shared" si="429"/>
        <v>#N/A</v>
      </c>
      <c r="N3421" t="e">
        <f t="shared" si="430"/>
        <v>#N/A</v>
      </c>
    </row>
    <row r="3422" spans="1:14" hidden="1" x14ac:dyDescent="0.45">
      <c r="A3422" t="str">
        <f t="shared" si="431"/>
        <v>CP577-RETURN - Buddy referral  -BONUS</v>
      </c>
      <c r="B3422" t="s">
        <v>873</v>
      </c>
      <c r="C3422" t="str">
        <f t="shared" si="424"/>
        <v>Tuscaloosa</v>
      </c>
      <c r="D3422" t="str">
        <f t="shared" si="425"/>
        <v>Y</v>
      </c>
      <c r="E3422" t="s">
        <v>1184</v>
      </c>
      <c r="F3422" t="str">
        <f t="shared" si="426"/>
        <v>RETURN - Buddy referral  -BONUS</v>
      </c>
      <c r="G3422" t="str">
        <f t="shared" si="427"/>
        <v>Marketing</v>
      </c>
      <c r="H3422" t="s">
        <v>73</v>
      </c>
      <c r="I3422">
        <f t="shared" si="428"/>
        <v>50</v>
      </c>
      <c r="J3422" t="s">
        <v>1112</v>
      </c>
      <c r="K3422" s="5">
        <v>100</v>
      </c>
      <c r="L3422" t="str">
        <f>Table_DataFromNL[[#This Row],[PROFILECODE]]&amp;"-"&amp;Table_DataFromNL[[#This Row],[RULENAME]]</f>
        <v>CP577-Referral</v>
      </c>
      <c r="M3422" t="str">
        <f t="shared" si="429"/>
        <v>CP577-RETURN - Buddy referral  -BONUS</v>
      </c>
      <c r="N3422" t="e">
        <f t="shared" si="430"/>
        <v>#N/A</v>
      </c>
    </row>
    <row r="3423" spans="1:14" hidden="1" x14ac:dyDescent="0.45">
      <c r="A3423" t="str">
        <f t="shared" si="431"/>
        <v>CP577-P Anti-D Pre-Existing Standard</v>
      </c>
      <c r="B3423" t="s">
        <v>873</v>
      </c>
      <c r="C3423" t="str">
        <f t="shared" si="424"/>
        <v>Tuscaloosa</v>
      </c>
      <c r="D3423" t="str">
        <f t="shared" si="425"/>
        <v>Y</v>
      </c>
      <c r="E3423" t="s">
        <v>1184</v>
      </c>
      <c r="F3423" t="str">
        <f t="shared" si="426"/>
        <v>P Anti-D Pre-Existing Standard</v>
      </c>
      <c r="G3423" t="str">
        <f t="shared" si="427"/>
        <v>Specialty</v>
      </c>
      <c r="H3423" t="s">
        <v>946</v>
      </c>
      <c r="I3423" t="str">
        <f t="shared" si="428"/>
        <v>RETURN - 1st don of the week -STD</v>
      </c>
      <c r="J3423" t="s">
        <v>1113</v>
      </c>
      <c r="K3423" s="5">
        <v>65</v>
      </c>
      <c r="L3423" t="str">
        <f>Table_DataFromNL[[#This Row],[PROFILECODE]]&amp;"-"&amp;Table_DataFromNL[[#This Row],[RULENAME]]</f>
        <v>CP577-P Anti-D Pre-Existing Standard</v>
      </c>
      <c r="M3423" t="str">
        <f t="shared" si="429"/>
        <v>CP577-P Anti-D Pre-Existing Standard</v>
      </c>
      <c r="N3423" t="str">
        <f t="shared" si="430"/>
        <v>CP577-P Anti-D Pre-Existing Standard</v>
      </c>
    </row>
    <row r="3424" spans="1:14" hidden="1" x14ac:dyDescent="0.45">
      <c r="A3424" t="str">
        <f t="shared" si="431"/>
        <v>CP577-P NORM KIG 10 Standard</v>
      </c>
      <c r="B3424" t="s">
        <v>873</v>
      </c>
      <c r="C3424" t="str">
        <f t="shared" si="424"/>
        <v>Tuscaloosa</v>
      </c>
      <c r="D3424" t="str">
        <f t="shared" si="425"/>
        <v>Y</v>
      </c>
      <c r="E3424" t="s">
        <v>1184</v>
      </c>
      <c r="F3424" t="str">
        <f t="shared" si="426"/>
        <v>P NORM KIG 10 Standard</v>
      </c>
      <c r="G3424" t="str">
        <f t="shared" si="427"/>
        <v>Specialty</v>
      </c>
      <c r="H3424" t="s">
        <v>950</v>
      </c>
      <c r="I3424" t="str">
        <f t="shared" si="428"/>
        <v>RETURN - 1st don of the week -STD</v>
      </c>
      <c r="J3424" t="s">
        <v>1113</v>
      </c>
      <c r="K3424" s="5">
        <v>45</v>
      </c>
      <c r="L3424" t="str">
        <f>Table_DataFromNL[[#This Row],[PROFILECODE]]&amp;"-"&amp;Table_DataFromNL[[#This Row],[RULENAME]]</f>
        <v>CP577-P NORM KIG 10 Standard</v>
      </c>
      <c r="M3424" t="str">
        <f t="shared" si="429"/>
        <v>CP577-P NORM KIG 10 Standard</v>
      </c>
      <c r="N3424" t="str">
        <f t="shared" si="430"/>
        <v>CP577-P NORM KIG 10 Standard</v>
      </c>
    </row>
    <row r="3425" spans="1:14" hidden="1" x14ac:dyDescent="0.45">
      <c r="A3425" t="str">
        <f t="shared" si="431"/>
        <v>CP577-P NORM KIG 10-1 Standard</v>
      </c>
      <c r="B3425" t="s">
        <v>873</v>
      </c>
      <c r="C3425" t="str">
        <f t="shared" si="424"/>
        <v>Tuscaloosa</v>
      </c>
      <c r="D3425" t="str">
        <f t="shared" si="425"/>
        <v>Y</v>
      </c>
      <c r="E3425" t="s">
        <v>1184</v>
      </c>
      <c r="F3425" t="str">
        <f t="shared" si="426"/>
        <v>P NORM KIG 10-1 Standard</v>
      </c>
      <c r="G3425" t="str">
        <f t="shared" si="427"/>
        <v>Specialty</v>
      </c>
      <c r="H3425" t="s">
        <v>951</v>
      </c>
      <c r="I3425" t="str">
        <f t="shared" si="428"/>
        <v>RETURN - 1st don of the week -STD</v>
      </c>
      <c r="J3425" t="s">
        <v>1113</v>
      </c>
      <c r="K3425" s="5">
        <v>45</v>
      </c>
      <c r="L3425" t="str">
        <f>Table_DataFromNL[[#This Row],[PROFILECODE]]&amp;"-"&amp;Table_DataFromNL[[#This Row],[RULENAME]]</f>
        <v>CP577-P NORM KIG 10-1 Standard</v>
      </c>
      <c r="M3425" t="str">
        <f t="shared" si="429"/>
        <v>CP577-P NORM KIG 10-1 Standard</v>
      </c>
      <c r="N3425" t="str">
        <f t="shared" si="430"/>
        <v>CP577-P NORM KIG 10-1 Standard</v>
      </c>
    </row>
    <row r="3426" spans="1:14" hidden="1" x14ac:dyDescent="0.45">
      <c r="A3426" t="str">
        <f t="shared" si="431"/>
        <v>CP577-P NORM KIG 10-2 Standard</v>
      </c>
      <c r="B3426" t="s">
        <v>873</v>
      </c>
      <c r="C3426" t="str">
        <f t="shared" si="424"/>
        <v>Tuscaloosa</v>
      </c>
      <c r="D3426" t="str">
        <f t="shared" si="425"/>
        <v>Y</v>
      </c>
      <c r="E3426" t="s">
        <v>1184</v>
      </c>
      <c r="F3426" t="str">
        <f t="shared" si="426"/>
        <v>P NORM KIG 10-2 Standard</v>
      </c>
      <c r="G3426" t="str">
        <f t="shared" si="427"/>
        <v>Specialty</v>
      </c>
      <c r="H3426" t="s">
        <v>952</v>
      </c>
      <c r="I3426" t="str">
        <f t="shared" si="428"/>
        <v>RETURN - 1st don of the week -STD</v>
      </c>
      <c r="J3426" t="s">
        <v>1113</v>
      </c>
      <c r="K3426" s="5">
        <v>45</v>
      </c>
      <c r="L3426" t="str">
        <f>Table_DataFromNL[[#This Row],[PROFILECODE]]&amp;"-"&amp;Table_DataFromNL[[#This Row],[RULENAME]]</f>
        <v>CP577-P NORM KIG 10-2 Standard</v>
      </c>
      <c r="M3426" t="str">
        <f t="shared" si="429"/>
        <v>CP577-P NORM KIG 10-2 Standard</v>
      </c>
      <c r="N3426" t="str">
        <f t="shared" si="430"/>
        <v>CP577-P NORM KIG 10-2 Standard</v>
      </c>
    </row>
    <row r="3427" spans="1:14" hidden="1" x14ac:dyDescent="0.45">
      <c r="A3427" t="str">
        <f t="shared" si="431"/>
        <v>CP577-P NORM KIG 10-3 Standard</v>
      </c>
      <c r="B3427" t="s">
        <v>873</v>
      </c>
      <c r="C3427" t="str">
        <f t="shared" si="424"/>
        <v>Tuscaloosa</v>
      </c>
      <c r="D3427" t="str">
        <f t="shared" si="425"/>
        <v>Y</v>
      </c>
      <c r="E3427" t="s">
        <v>1184</v>
      </c>
      <c r="F3427" t="str">
        <f t="shared" si="426"/>
        <v>P NORM KIG 10-3 Standard</v>
      </c>
      <c r="G3427" t="str">
        <f t="shared" si="427"/>
        <v>Specialty</v>
      </c>
      <c r="H3427" t="s">
        <v>953</v>
      </c>
      <c r="I3427" t="str">
        <f t="shared" si="428"/>
        <v>RETURN - 1st don of the week -STD</v>
      </c>
      <c r="J3427" t="s">
        <v>1113</v>
      </c>
      <c r="K3427" s="5">
        <v>45</v>
      </c>
      <c r="L3427" t="str">
        <f>Table_DataFromNL[[#This Row],[PROFILECODE]]&amp;"-"&amp;Table_DataFromNL[[#This Row],[RULENAME]]</f>
        <v>CP577-P NORM KIG 10-3 Standard</v>
      </c>
      <c r="M3427" t="str">
        <f t="shared" si="429"/>
        <v>CP577-P NORM KIG 10-3 Standard</v>
      </c>
      <c r="N3427" t="str">
        <f t="shared" si="430"/>
        <v>CP577-P NORM KIG 10-3 Standard</v>
      </c>
    </row>
    <row r="3428" spans="1:14" hidden="1" x14ac:dyDescent="0.45">
      <c r="A3428" t="str">
        <f t="shared" si="431"/>
        <v>CP577-P NORM KIG 10-4 Standard</v>
      </c>
      <c r="B3428" t="s">
        <v>873</v>
      </c>
      <c r="C3428" t="str">
        <f t="shared" si="424"/>
        <v>Tuscaloosa</v>
      </c>
      <c r="D3428" t="str">
        <f t="shared" si="425"/>
        <v>Y</v>
      </c>
      <c r="E3428" t="s">
        <v>1184</v>
      </c>
      <c r="F3428" t="str">
        <f t="shared" si="426"/>
        <v>P NORM KIG 10-4 Standard</v>
      </c>
      <c r="G3428" t="str">
        <f t="shared" si="427"/>
        <v>Specialty</v>
      </c>
      <c r="H3428" t="s">
        <v>954</v>
      </c>
      <c r="I3428" t="str">
        <f t="shared" si="428"/>
        <v>RETURN - 1st don of the week -STD</v>
      </c>
      <c r="J3428" t="s">
        <v>1113</v>
      </c>
      <c r="K3428" s="5">
        <v>45</v>
      </c>
      <c r="L3428" t="str">
        <f>Table_DataFromNL[[#This Row],[PROFILECODE]]&amp;"-"&amp;Table_DataFromNL[[#This Row],[RULENAME]]</f>
        <v>CP577-P NORM KIG 10-4 Standard</v>
      </c>
      <c r="M3428" t="str">
        <f t="shared" si="429"/>
        <v>CP577-P NORM KIG 10-4 Standard</v>
      </c>
      <c r="N3428" t="str">
        <f t="shared" si="430"/>
        <v>CP577-P NORM KIG 10-4 Standard</v>
      </c>
    </row>
    <row r="3429" spans="1:14" hidden="1" x14ac:dyDescent="0.45">
      <c r="A3429" t="str">
        <f t="shared" si="431"/>
        <v>CP577-RETURN - 1st don of the week -STD</v>
      </c>
      <c r="B3429" t="s">
        <v>873</v>
      </c>
      <c r="C3429" t="str">
        <f t="shared" si="424"/>
        <v>Tuscaloosa</v>
      </c>
      <c r="D3429" t="str">
        <f t="shared" si="425"/>
        <v>Y</v>
      </c>
      <c r="E3429" t="s">
        <v>1184</v>
      </c>
      <c r="F3429" t="str">
        <f t="shared" si="426"/>
        <v>RETURN - 1st don of the week -STD</v>
      </c>
      <c r="G3429" t="str">
        <f t="shared" si="427"/>
        <v>Marketing</v>
      </c>
      <c r="H3429" t="s">
        <v>1114</v>
      </c>
      <c r="I3429">
        <f t="shared" si="428"/>
        <v>0</v>
      </c>
      <c r="J3429" t="s">
        <v>1113</v>
      </c>
      <c r="K3429" s="5">
        <v>45</v>
      </c>
      <c r="L3429" t="str">
        <f>Table_DataFromNL[[#This Row],[PROFILECODE]]&amp;"-"&amp;Table_DataFromNL[[#This Row],[RULENAME]]</f>
        <v>CP577-P NSP NONEU Standard</v>
      </c>
      <c r="M3429" t="str">
        <f t="shared" si="429"/>
        <v>CP577-RETURN - 1st don of the week -STD</v>
      </c>
      <c r="N3429" t="e">
        <f t="shared" si="430"/>
        <v>#N/A</v>
      </c>
    </row>
    <row r="3430" spans="1:14" hidden="1" x14ac:dyDescent="0.45">
      <c r="A3430" t="str">
        <f t="shared" si="431"/>
        <v>CP577-RETURN - 1st don of the week -STD</v>
      </c>
      <c r="B3430" t="s">
        <v>873</v>
      </c>
      <c r="C3430" t="str">
        <f t="shared" si="424"/>
        <v>Tuscaloosa</v>
      </c>
      <c r="D3430" t="str">
        <f t="shared" si="425"/>
        <v>Y</v>
      </c>
      <c r="E3430" t="s">
        <v>1184</v>
      </c>
      <c r="F3430" t="str">
        <f t="shared" si="426"/>
        <v>RETURN - 1st don of the week -STD</v>
      </c>
      <c r="G3430" t="str">
        <f t="shared" si="427"/>
        <v>Marketing</v>
      </c>
      <c r="H3430" t="s">
        <v>1115</v>
      </c>
      <c r="I3430">
        <f t="shared" si="428"/>
        <v>23</v>
      </c>
      <c r="J3430" t="s">
        <v>1113</v>
      </c>
      <c r="K3430" s="5">
        <v>45</v>
      </c>
      <c r="L3430" t="str">
        <f>Table_DataFromNL[[#This Row],[PROFILECODE]]&amp;"-"&amp;Table_DataFromNL[[#This Row],[RULENAME]]</f>
        <v>CP577-P NSP NS Standard</v>
      </c>
      <c r="M3430" t="str">
        <f t="shared" si="429"/>
        <v>CP577-RETURN - 1st don of the week -STD</v>
      </c>
      <c r="N3430" t="e">
        <f t="shared" si="430"/>
        <v>#N/A</v>
      </c>
    </row>
    <row r="3431" spans="1:14" hidden="1" x14ac:dyDescent="0.45">
      <c r="A3431" t="str">
        <f t="shared" si="431"/>
        <v>CP577-P Normal Source PL Standard</v>
      </c>
      <c r="B3431" t="s">
        <v>873</v>
      </c>
      <c r="C3431" t="str">
        <f t="shared" si="424"/>
        <v>Tuscaloosa</v>
      </c>
      <c r="D3431" t="str">
        <f t="shared" si="425"/>
        <v>Y</v>
      </c>
      <c r="E3431" t="s">
        <v>1184</v>
      </c>
      <c r="F3431" t="str">
        <f t="shared" si="426"/>
        <v>P Normal Source PL Standard</v>
      </c>
      <c r="G3431" t="str">
        <f t="shared" si="427"/>
        <v>Marketing</v>
      </c>
      <c r="H3431" t="s">
        <v>1033</v>
      </c>
      <c r="I3431">
        <f t="shared" si="428"/>
        <v>0</v>
      </c>
      <c r="J3431" t="s">
        <v>1113</v>
      </c>
      <c r="K3431" s="5">
        <v>45</v>
      </c>
      <c r="L3431" t="str">
        <f>Table_DataFromNL[[#This Row],[PROFILECODE]]&amp;"-"&amp;Table_DataFromNL[[#This Row],[RULENAME]]</f>
        <v>CP577-P Normal Source PL Standard</v>
      </c>
      <c r="M3431" t="e">
        <f t="shared" si="429"/>
        <v>#N/A</v>
      </c>
      <c r="N3431" t="e">
        <f t="shared" si="430"/>
        <v>#N/A</v>
      </c>
    </row>
    <row r="3432" spans="1:14" hidden="1" x14ac:dyDescent="0.45">
      <c r="A3432" t="str">
        <f t="shared" si="431"/>
        <v>CP577-P RSV Pre-Existing Standard</v>
      </c>
      <c r="B3432" t="s">
        <v>873</v>
      </c>
      <c r="C3432" t="str">
        <f t="shared" si="424"/>
        <v>Tuscaloosa</v>
      </c>
      <c r="D3432" t="str">
        <f t="shared" si="425"/>
        <v>Y</v>
      </c>
      <c r="E3432" t="s">
        <v>1184</v>
      </c>
      <c r="F3432" t="str">
        <f t="shared" si="426"/>
        <v>P RSV Pre-Existing Standard</v>
      </c>
      <c r="G3432" t="str">
        <f t="shared" si="427"/>
        <v>Specialty</v>
      </c>
      <c r="H3432" t="s">
        <v>955</v>
      </c>
      <c r="I3432" t="str">
        <f t="shared" si="428"/>
        <v>RETURN - 1st don of the week -STD</v>
      </c>
      <c r="J3432" t="s">
        <v>1113</v>
      </c>
      <c r="K3432" s="5">
        <v>45</v>
      </c>
      <c r="L3432" t="str">
        <f>Table_DataFromNL[[#This Row],[PROFILECODE]]&amp;"-"&amp;Table_DataFromNL[[#This Row],[RULENAME]]</f>
        <v>CP577-P RSV Pre-Existing Standard</v>
      </c>
      <c r="M3432" t="str">
        <f t="shared" si="429"/>
        <v>CP577-P RSV Pre-Existing Standard</v>
      </c>
      <c r="N3432" t="str">
        <f t="shared" si="430"/>
        <v>CP577-P RSV Pre-Existing Standard</v>
      </c>
    </row>
    <row r="3433" spans="1:14" hidden="1" x14ac:dyDescent="0.45">
      <c r="A3433" t="str">
        <f t="shared" si="431"/>
        <v>CP685-1st Responder-Medical</v>
      </c>
      <c r="B3433" t="s">
        <v>694</v>
      </c>
      <c r="C3433" t="str">
        <f t="shared" si="424"/>
        <v>Columbia</v>
      </c>
      <c r="D3433" t="str">
        <f t="shared" si="425"/>
        <v>Y</v>
      </c>
      <c r="E3433" t="s">
        <v>1185</v>
      </c>
      <c r="F3433" t="str">
        <f t="shared" si="426"/>
        <v>1st Responder-Medical</v>
      </c>
      <c r="G3433">
        <f t="shared" si="427"/>
        <v>0</v>
      </c>
      <c r="H3433" t="s">
        <v>1053</v>
      </c>
      <c r="I3433">
        <f t="shared" si="428"/>
        <v>0</v>
      </c>
      <c r="J3433" t="s">
        <v>1054</v>
      </c>
      <c r="K3433" s="5">
        <v>5</v>
      </c>
      <c r="L3433" t="str">
        <f>Table_DataFromNL[[#This Row],[PROFILECODE]]&amp;"-"&amp;Table_DataFromNL[[#This Row],[RULENAME]]</f>
        <v>CP685-1st Responder-Medical</v>
      </c>
      <c r="M3433" t="e">
        <f t="shared" si="429"/>
        <v>#N/A</v>
      </c>
      <c r="N3433" t="e">
        <f t="shared" si="430"/>
        <v>#N/A</v>
      </c>
    </row>
    <row r="3434" spans="1:14" hidden="1" x14ac:dyDescent="0.45">
      <c r="A3434" t="str">
        <f t="shared" si="431"/>
        <v>CP685-2X Week P NORM KIG10-1</v>
      </c>
      <c r="B3434" t="s">
        <v>694</v>
      </c>
      <c r="C3434" t="str">
        <f t="shared" si="424"/>
        <v>Columbia</v>
      </c>
      <c r="D3434" t="str">
        <f t="shared" si="425"/>
        <v>Y</v>
      </c>
      <c r="E3434" t="s">
        <v>1185</v>
      </c>
      <c r="F3434" t="str">
        <f t="shared" si="426"/>
        <v>2X Week P NORM KIG10-1</v>
      </c>
      <c r="G3434" t="str">
        <f t="shared" si="427"/>
        <v>Specialty</v>
      </c>
      <c r="H3434" t="s">
        <v>1005</v>
      </c>
      <c r="I3434" t="str">
        <f t="shared" si="428"/>
        <v>RETURN - 2nd don of the week -BONUS</v>
      </c>
      <c r="J3434" t="s">
        <v>1054</v>
      </c>
      <c r="K3434" s="5">
        <v>15</v>
      </c>
      <c r="L3434" t="str">
        <f>Table_DataFromNL[[#This Row],[PROFILECODE]]&amp;"-"&amp;Table_DataFromNL[[#This Row],[RULENAME]]</f>
        <v>CP685-2X Week P NORM KIG10-1</v>
      </c>
      <c r="M3434" t="e">
        <f t="shared" si="429"/>
        <v>#N/A</v>
      </c>
      <c r="N3434" t="e">
        <f t="shared" si="430"/>
        <v>#N/A</v>
      </c>
    </row>
    <row r="3435" spans="1:14" hidden="1" x14ac:dyDescent="0.45">
      <c r="A3435" t="str">
        <f t="shared" si="431"/>
        <v>CP685-2X Week P NORM KIG10_0</v>
      </c>
      <c r="B3435" t="s">
        <v>694</v>
      </c>
      <c r="C3435" t="str">
        <f t="shared" si="424"/>
        <v>Columbia</v>
      </c>
      <c r="D3435" t="str">
        <f t="shared" si="425"/>
        <v>Y</v>
      </c>
      <c r="E3435" t="s">
        <v>1185</v>
      </c>
      <c r="F3435" t="str">
        <f t="shared" si="426"/>
        <v>2X Week P NORM KIG10_0</v>
      </c>
      <c r="G3435" t="str">
        <f t="shared" si="427"/>
        <v>Specialty</v>
      </c>
      <c r="H3435" t="s">
        <v>1001</v>
      </c>
      <c r="I3435" t="str">
        <f t="shared" si="428"/>
        <v>RETURN - 2nd don of the week -BONUS</v>
      </c>
      <c r="J3435" t="s">
        <v>1054</v>
      </c>
      <c r="K3435" s="5">
        <v>25</v>
      </c>
      <c r="L3435" t="str">
        <f>Table_DataFromNL[[#This Row],[PROFILECODE]]&amp;"-"&amp;Table_DataFromNL[[#This Row],[RULENAME]]</f>
        <v>CP685-2X Week P NORM KIG10_0</v>
      </c>
      <c r="M3435" t="e">
        <f t="shared" si="429"/>
        <v>#N/A</v>
      </c>
      <c r="N3435" t="e">
        <f t="shared" si="430"/>
        <v>#N/A</v>
      </c>
    </row>
    <row r="3436" spans="1:14" hidden="1" x14ac:dyDescent="0.45">
      <c r="A3436" t="str">
        <f t="shared" si="431"/>
        <v>CP685-2X Week P NORM KIG10_2</v>
      </c>
      <c r="B3436" t="s">
        <v>694</v>
      </c>
      <c r="C3436" t="str">
        <f t="shared" si="424"/>
        <v>Columbia</v>
      </c>
      <c r="D3436" t="str">
        <f t="shared" si="425"/>
        <v>Y</v>
      </c>
      <c r="E3436" t="s">
        <v>1185</v>
      </c>
      <c r="F3436" t="str">
        <f t="shared" si="426"/>
        <v>2X Week P NORM KIG10_2</v>
      </c>
      <c r="G3436" t="str">
        <f t="shared" si="427"/>
        <v>Specialty</v>
      </c>
      <c r="H3436" t="s">
        <v>1002</v>
      </c>
      <c r="I3436" t="str">
        <f t="shared" si="428"/>
        <v>RETURN - 2nd don of the week -BONUS</v>
      </c>
      <c r="J3436" t="s">
        <v>1054</v>
      </c>
      <c r="K3436" s="5">
        <v>15</v>
      </c>
      <c r="L3436" t="str">
        <f>Table_DataFromNL[[#This Row],[PROFILECODE]]&amp;"-"&amp;Table_DataFromNL[[#This Row],[RULENAME]]</f>
        <v>CP685-2X Week P NORM KIG10_2</v>
      </c>
      <c r="M3436" t="e">
        <f t="shared" si="429"/>
        <v>#N/A</v>
      </c>
      <c r="N3436" t="e">
        <f t="shared" si="430"/>
        <v>#N/A</v>
      </c>
    </row>
    <row r="3437" spans="1:14" hidden="1" x14ac:dyDescent="0.45">
      <c r="A3437" t="str">
        <f t="shared" si="431"/>
        <v>CP685-2X Week P NORM KIG10_3</v>
      </c>
      <c r="B3437" t="s">
        <v>694</v>
      </c>
      <c r="C3437" t="str">
        <f t="shared" si="424"/>
        <v>Columbia</v>
      </c>
      <c r="D3437" t="str">
        <f t="shared" si="425"/>
        <v>Y</v>
      </c>
      <c r="E3437" t="s">
        <v>1185</v>
      </c>
      <c r="F3437" t="str">
        <f t="shared" si="426"/>
        <v>2X Week P NORM KIG10_3</v>
      </c>
      <c r="G3437" t="str">
        <f t="shared" si="427"/>
        <v>Specialty</v>
      </c>
      <c r="H3437" t="s">
        <v>1003</v>
      </c>
      <c r="I3437" t="str">
        <f t="shared" si="428"/>
        <v>RETURN - 2nd don of the week -BONUS</v>
      </c>
      <c r="J3437" t="s">
        <v>1054</v>
      </c>
      <c r="K3437" s="5">
        <v>15</v>
      </c>
      <c r="L3437" t="str">
        <f>Table_DataFromNL[[#This Row],[PROFILECODE]]&amp;"-"&amp;Table_DataFromNL[[#This Row],[RULENAME]]</f>
        <v>CP685-2X Week P NORM KIG10_3</v>
      </c>
      <c r="M3437" t="e">
        <f t="shared" si="429"/>
        <v>#N/A</v>
      </c>
      <c r="N3437" t="e">
        <f t="shared" si="430"/>
        <v>#N/A</v>
      </c>
    </row>
    <row r="3438" spans="1:14" hidden="1" x14ac:dyDescent="0.45">
      <c r="A3438" t="str">
        <f t="shared" si="431"/>
        <v>CP685-2X Week P NORM KIG10_4</v>
      </c>
      <c r="B3438" t="s">
        <v>694</v>
      </c>
      <c r="C3438" t="str">
        <f t="shared" si="424"/>
        <v>Columbia</v>
      </c>
      <c r="D3438" t="str">
        <f t="shared" si="425"/>
        <v>Y</v>
      </c>
      <c r="E3438" t="s">
        <v>1185</v>
      </c>
      <c r="F3438" t="str">
        <f t="shared" si="426"/>
        <v>2X Week P NORM KIG10_4</v>
      </c>
      <c r="G3438" t="str">
        <f t="shared" si="427"/>
        <v>Specialty</v>
      </c>
      <c r="H3438" t="s">
        <v>1004</v>
      </c>
      <c r="I3438" t="str">
        <f t="shared" si="428"/>
        <v>RETURN - 2nd don of the week -BONUS</v>
      </c>
      <c r="J3438" t="s">
        <v>1054</v>
      </c>
      <c r="K3438" s="5">
        <v>15</v>
      </c>
      <c r="L3438" t="str">
        <f>Table_DataFromNL[[#This Row],[PROFILECODE]]&amp;"-"&amp;Table_DataFromNL[[#This Row],[RULENAME]]</f>
        <v>CP685-2X Week P NORM KIG10_4</v>
      </c>
      <c r="M3438" t="e">
        <f t="shared" si="429"/>
        <v>#N/A</v>
      </c>
      <c r="N3438" t="e">
        <f t="shared" si="430"/>
        <v>#N/A</v>
      </c>
    </row>
    <row r="3439" spans="1:14" hidden="1" x14ac:dyDescent="0.45">
      <c r="A3439" t="str">
        <f t="shared" si="431"/>
        <v>CP685-RETURN - 2nd don of the week -BONUS</v>
      </c>
      <c r="B3439" t="s">
        <v>694</v>
      </c>
      <c r="C3439" t="str">
        <f t="shared" si="424"/>
        <v>Columbia</v>
      </c>
      <c r="D3439" t="str">
        <f t="shared" si="425"/>
        <v>Y</v>
      </c>
      <c r="E3439" t="s">
        <v>1185</v>
      </c>
      <c r="F3439" t="str">
        <f t="shared" si="426"/>
        <v>RETURN - 2nd don of the week -BONUS</v>
      </c>
      <c r="G3439" t="str">
        <f t="shared" si="427"/>
        <v>Marketing</v>
      </c>
      <c r="H3439" t="s">
        <v>1055</v>
      </c>
      <c r="I3439">
        <f t="shared" si="428"/>
        <v>26</v>
      </c>
      <c r="J3439" t="s">
        <v>1054</v>
      </c>
      <c r="K3439" s="5">
        <v>15</v>
      </c>
      <c r="L3439" t="str">
        <f>Table_DataFromNL[[#This Row],[PROFILECODE]]&amp;"-"&amp;Table_DataFromNL[[#This Row],[RULENAME]]</f>
        <v>CP685-2X Week P NSP NS</v>
      </c>
      <c r="M3439" t="str">
        <f t="shared" si="429"/>
        <v>CP685-RETURN - 2nd don of the week -BONUS</v>
      </c>
      <c r="N3439" t="e">
        <f t="shared" si="430"/>
        <v>#N/A</v>
      </c>
    </row>
    <row r="3440" spans="1:14" hidden="1" x14ac:dyDescent="0.45">
      <c r="A3440" t="str">
        <f t="shared" si="431"/>
        <v>CP685-RETURN - 2nd don of the week -BONUS</v>
      </c>
      <c r="B3440" t="s">
        <v>694</v>
      </c>
      <c r="C3440" t="str">
        <f t="shared" si="424"/>
        <v>Columbia</v>
      </c>
      <c r="D3440" t="str">
        <f t="shared" si="425"/>
        <v>Y</v>
      </c>
      <c r="E3440" t="s">
        <v>1185</v>
      </c>
      <c r="F3440" t="str">
        <f t="shared" si="426"/>
        <v>RETURN - 2nd don of the week -BONUS</v>
      </c>
      <c r="G3440" t="str">
        <f t="shared" si="427"/>
        <v>Marketing</v>
      </c>
      <c r="H3440" t="s">
        <v>1056</v>
      </c>
      <c r="I3440" t="str">
        <f t="shared" si="428"/>
        <v>RETURN - 2nd don of the week -BONUS</v>
      </c>
      <c r="J3440" t="s">
        <v>1054</v>
      </c>
      <c r="K3440" s="5">
        <v>15</v>
      </c>
      <c r="L3440" t="str">
        <f>Table_DataFromNL[[#This Row],[PROFILECODE]]&amp;"-"&amp;Table_DataFromNL[[#This Row],[RULENAME]]</f>
        <v>CP685-2X Week P NSP Non EU</v>
      </c>
      <c r="M3440" t="str">
        <f t="shared" si="429"/>
        <v>CP685-RETURN - 2nd don of the week -BONUS</v>
      </c>
      <c r="N3440" t="e">
        <f t="shared" si="430"/>
        <v>#N/A</v>
      </c>
    </row>
    <row r="3441" spans="1:14" hidden="1" x14ac:dyDescent="0.45">
      <c r="A3441" t="str">
        <f t="shared" si="431"/>
        <v>CP685-2X Week P Normal Source PL</v>
      </c>
      <c r="B3441" t="s">
        <v>694</v>
      </c>
      <c r="C3441" t="str">
        <f t="shared" si="424"/>
        <v>Columbia</v>
      </c>
      <c r="D3441" t="str">
        <f t="shared" si="425"/>
        <v>Y</v>
      </c>
      <c r="E3441" t="s">
        <v>1185</v>
      </c>
      <c r="F3441" t="str">
        <f t="shared" si="426"/>
        <v>2X Week P Normal Source PL</v>
      </c>
      <c r="G3441" t="str">
        <f t="shared" si="427"/>
        <v>Specialty</v>
      </c>
      <c r="H3441" t="s">
        <v>1026</v>
      </c>
      <c r="I3441" t="str">
        <f t="shared" si="428"/>
        <v>RETURN - 2nd don of the week -BONUS</v>
      </c>
      <c r="J3441" t="s">
        <v>1054</v>
      </c>
      <c r="K3441" s="5">
        <v>25</v>
      </c>
      <c r="L3441" t="str">
        <f>Table_DataFromNL[[#This Row],[PROFILECODE]]&amp;"-"&amp;Table_DataFromNL[[#This Row],[RULENAME]]</f>
        <v>CP685-2X Week P Normal Source PL</v>
      </c>
      <c r="M3441" t="e">
        <f t="shared" si="429"/>
        <v>#N/A</v>
      </c>
      <c r="N3441" t="e">
        <f t="shared" si="430"/>
        <v>#N/A</v>
      </c>
    </row>
    <row r="3442" spans="1:14" hidden="1" x14ac:dyDescent="0.45">
      <c r="A3442" t="str">
        <f t="shared" si="431"/>
        <v>CP685-2X Week P RSV Pre-Existing</v>
      </c>
      <c r="B3442" t="s">
        <v>694</v>
      </c>
      <c r="C3442" t="str">
        <f t="shared" si="424"/>
        <v>Columbia</v>
      </c>
      <c r="D3442" t="str">
        <f t="shared" si="425"/>
        <v>Y</v>
      </c>
      <c r="E3442" t="s">
        <v>1185</v>
      </c>
      <c r="F3442" t="str">
        <f t="shared" si="426"/>
        <v>2X Week P RSV Pre-Existing</v>
      </c>
      <c r="G3442" t="str">
        <f t="shared" si="427"/>
        <v>Specialty</v>
      </c>
      <c r="H3442" t="s">
        <v>945</v>
      </c>
      <c r="I3442" t="str">
        <f t="shared" si="428"/>
        <v>RETURN - 2nd don of the week -BONUS</v>
      </c>
      <c r="J3442" t="s">
        <v>1054</v>
      </c>
      <c r="K3442" s="5">
        <v>25</v>
      </c>
      <c r="L3442" t="str">
        <f>Table_DataFromNL[[#This Row],[PROFILECODE]]&amp;"-"&amp;Table_DataFromNL[[#This Row],[RULENAME]]</f>
        <v>CP685-2X Week P RSV Pre-Existing</v>
      </c>
      <c r="M3442" t="str">
        <f t="shared" si="429"/>
        <v>CP685-2X Week P RSV Pre-Existing</v>
      </c>
      <c r="N3442" t="str">
        <f t="shared" si="430"/>
        <v>CP685-2X Week P RSV Pre-Existing</v>
      </c>
    </row>
    <row r="3443" spans="1:14" hidden="1" x14ac:dyDescent="0.45">
      <c r="A3443" t="str">
        <f t="shared" si="431"/>
        <v>CP685-RETURN - 5th don of the month -BONUS</v>
      </c>
      <c r="B3443" t="s">
        <v>694</v>
      </c>
      <c r="C3443" t="str">
        <f t="shared" si="424"/>
        <v>Columbia</v>
      </c>
      <c r="D3443" t="str">
        <f t="shared" si="425"/>
        <v>Y</v>
      </c>
      <c r="E3443" t="s">
        <v>1185</v>
      </c>
      <c r="F3443" t="str">
        <f t="shared" si="426"/>
        <v>RETURN - 5th don of the month -BONUS</v>
      </c>
      <c r="G3443" t="str">
        <f t="shared" si="427"/>
        <v>Marketing</v>
      </c>
      <c r="H3443" t="s">
        <v>1057</v>
      </c>
      <c r="I3443">
        <f t="shared" si="428"/>
        <v>27</v>
      </c>
      <c r="J3443" t="s">
        <v>1054</v>
      </c>
      <c r="K3443" s="5">
        <v>20</v>
      </c>
      <c r="L3443" t="str">
        <f>Table_DataFromNL[[#This Row],[PROFILECODE]]&amp;"-"&amp;Table_DataFromNL[[#This Row],[RULENAME]]</f>
        <v>CP685-5X Month</v>
      </c>
      <c r="M3443" t="str">
        <f t="shared" si="429"/>
        <v>CP685-RETURN - 5th don of the month -BONUS</v>
      </c>
      <c r="N3443" t="e">
        <f t="shared" si="430"/>
        <v>#N/A</v>
      </c>
    </row>
    <row r="3444" spans="1:14" hidden="1" x14ac:dyDescent="0.45">
      <c r="A3444" t="str">
        <f t="shared" si="431"/>
        <v>CP685-CRM_LAPSEDONOR_25_twice</v>
      </c>
      <c r="B3444" t="s">
        <v>694</v>
      </c>
      <c r="C3444" t="str">
        <f t="shared" si="424"/>
        <v>Columbia</v>
      </c>
      <c r="D3444" t="str">
        <f t="shared" si="425"/>
        <v>Y</v>
      </c>
      <c r="E3444" t="s">
        <v>1185</v>
      </c>
      <c r="F3444" t="str">
        <f t="shared" si="426"/>
        <v>CRM_LAPSEDONOR_25_twice</v>
      </c>
      <c r="G3444">
        <f t="shared" si="427"/>
        <v>0</v>
      </c>
      <c r="H3444" t="s">
        <v>1059</v>
      </c>
      <c r="I3444">
        <f t="shared" si="428"/>
        <v>0</v>
      </c>
      <c r="J3444" t="s">
        <v>1054</v>
      </c>
      <c r="K3444" s="5">
        <v>25</v>
      </c>
      <c r="L3444" t="str">
        <f>Table_DataFromNL[[#This Row],[PROFILECODE]]&amp;"-"&amp;Table_DataFromNL[[#This Row],[RULENAME]]</f>
        <v>CP685-CRM_LAPSEDONOR_25_twice</v>
      </c>
      <c r="M3444" t="e">
        <f t="shared" si="429"/>
        <v>#N/A</v>
      </c>
      <c r="N3444" t="e">
        <f t="shared" si="430"/>
        <v>#N/A</v>
      </c>
    </row>
    <row r="3445" spans="1:14" hidden="1" x14ac:dyDescent="0.45">
      <c r="A3445" t="str">
        <f t="shared" si="431"/>
        <v>CP685-CRM_LAPSEDONOR_50_twice</v>
      </c>
      <c r="B3445" t="s">
        <v>694</v>
      </c>
      <c r="C3445" t="str">
        <f t="shared" si="424"/>
        <v>Columbia</v>
      </c>
      <c r="D3445" t="str">
        <f t="shared" si="425"/>
        <v>Y</v>
      </c>
      <c r="E3445" t="s">
        <v>1185</v>
      </c>
      <c r="F3445" t="str">
        <f t="shared" si="426"/>
        <v>CRM_LAPSEDONOR_50_twice</v>
      </c>
      <c r="G3445">
        <f t="shared" si="427"/>
        <v>0</v>
      </c>
      <c r="H3445" t="s">
        <v>1060</v>
      </c>
      <c r="I3445">
        <f t="shared" si="428"/>
        <v>0</v>
      </c>
      <c r="J3445" t="s">
        <v>1054</v>
      </c>
      <c r="K3445" s="5">
        <v>50</v>
      </c>
      <c r="L3445" t="str">
        <f>Table_DataFromNL[[#This Row],[PROFILECODE]]&amp;"-"&amp;Table_DataFromNL[[#This Row],[RULENAME]]</f>
        <v>CP685-CRM_LAPSEDONOR_50_twice</v>
      </c>
      <c r="M3445" t="e">
        <f t="shared" si="429"/>
        <v>#N/A</v>
      </c>
      <c r="N3445" t="e">
        <f t="shared" si="430"/>
        <v>#N/A</v>
      </c>
    </row>
    <row r="3446" spans="1:14" hidden="1" x14ac:dyDescent="0.45">
      <c r="A3446" t="str">
        <f t="shared" si="431"/>
        <v>CP685-CRM_LAPSEDONOR_75_twice</v>
      </c>
      <c r="B3446" t="s">
        <v>694</v>
      </c>
      <c r="C3446" t="str">
        <f t="shared" si="424"/>
        <v>Columbia</v>
      </c>
      <c r="D3446" t="str">
        <f t="shared" si="425"/>
        <v>Y</v>
      </c>
      <c r="E3446" t="s">
        <v>1185</v>
      </c>
      <c r="F3446" t="str">
        <f t="shared" si="426"/>
        <v>CRM_LAPSEDONOR_75_twice</v>
      </c>
      <c r="G3446">
        <f t="shared" si="427"/>
        <v>0</v>
      </c>
      <c r="H3446" t="s">
        <v>1061</v>
      </c>
      <c r="I3446">
        <f t="shared" si="428"/>
        <v>0</v>
      </c>
      <c r="J3446" t="s">
        <v>1054</v>
      </c>
      <c r="K3446" s="5">
        <v>70</v>
      </c>
      <c r="L3446" t="str">
        <f>Table_DataFromNL[[#This Row],[PROFILECODE]]&amp;"-"&amp;Table_DataFromNL[[#This Row],[RULENAME]]</f>
        <v>CP685-CRM_LAPSEDONOR_75_twice</v>
      </c>
      <c r="M3446" t="e">
        <f t="shared" si="429"/>
        <v>#N/A</v>
      </c>
      <c r="N3446" t="e">
        <f t="shared" si="430"/>
        <v>#N/A</v>
      </c>
    </row>
    <row r="3447" spans="1:14" hidden="1" x14ac:dyDescent="0.45">
      <c r="A3447" t="str">
        <f t="shared" si="431"/>
        <v>CP685-College ID Standard Bonus</v>
      </c>
      <c r="B3447" t="s">
        <v>694</v>
      </c>
      <c r="C3447" t="str">
        <f t="shared" si="424"/>
        <v>Columbia</v>
      </c>
      <c r="D3447" t="str">
        <f t="shared" si="425"/>
        <v>Y</v>
      </c>
      <c r="E3447" t="s">
        <v>1185</v>
      </c>
      <c r="F3447" t="str">
        <f t="shared" si="426"/>
        <v>College ID Standard Bonus</v>
      </c>
      <c r="G3447">
        <f t="shared" si="427"/>
        <v>0</v>
      </c>
      <c r="H3447" t="s">
        <v>1062</v>
      </c>
      <c r="I3447">
        <f t="shared" si="428"/>
        <v>0</v>
      </c>
      <c r="J3447" t="s">
        <v>1054</v>
      </c>
      <c r="K3447" s="5">
        <v>5</v>
      </c>
      <c r="L3447" t="str">
        <f>Table_DataFromNL[[#This Row],[PROFILECODE]]&amp;"-"&amp;Table_DataFromNL[[#This Row],[RULENAME]]</f>
        <v>CP685-College ID Standard Bonus</v>
      </c>
      <c r="M3447" t="e">
        <f t="shared" si="429"/>
        <v>#N/A</v>
      </c>
      <c r="N3447" t="e">
        <f t="shared" si="430"/>
        <v>#N/A</v>
      </c>
    </row>
    <row r="3448" spans="1:14" hidden="1" x14ac:dyDescent="0.45">
      <c r="A3448" t="str">
        <f t="shared" si="431"/>
        <v>CP685-Employee Donor</v>
      </c>
      <c r="B3448" t="s">
        <v>694</v>
      </c>
      <c r="C3448" t="str">
        <f t="shared" si="424"/>
        <v>Columbia</v>
      </c>
      <c r="D3448" t="str">
        <f t="shared" si="425"/>
        <v>Y</v>
      </c>
      <c r="E3448" t="s">
        <v>1185</v>
      </c>
      <c r="F3448" t="str">
        <f t="shared" si="426"/>
        <v>Employee Donor</v>
      </c>
      <c r="G3448">
        <f t="shared" si="427"/>
        <v>0</v>
      </c>
      <c r="H3448" t="s">
        <v>1063</v>
      </c>
      <c r="I3448">
        <f t="shared" si="428"/>
        <v>0</v>
      </c>
      <c r="J3448" t="s">
        <v>1054</v>
      </c>
      <c r="K3448" s="5">
        <v>90</v>
      </c>
      <c r="L3448" t="str">
        <f>Table_DataFromNL[[#This Row],[PROFILECODE]]&amp;"-"&amp;Table_DataFromNL[[#This Row],[RULENAME]]</f>
        <v>CP685-Employee Donor</v>
      </c>
      <c r="M3448" t="e">
        <f t="shared" si="429"/>
        <v>#N/A</v>
      </c>
      <c r="N3448" t="e">
        <f t="shared" si="430"/>
        <v>#N/A</v>
      </c>
    </row>
    <row r="3449" spans="1:14" hidden="1" x14ac:dyDescent="0.45">
      <c r="A3449" t="str">
        <f t="shared" si="431"/>
        <v>CP685-Military ID</v>
      </c>
      <c r="B3449" t="s">
        <v>694</v>
      </c>
      <c r="C3449" t="str">
        <f t="shared" si="424"/>
        <v>Columbia</v>
      </c>
      <c r="D3449" t="str">
        <f t="shared" si="425"/>
        <v>Y</v>
      </c>
      <c r="E3449" t="s">
        <v>1185</v>
      </c>
      <c r="F3449" t="str">
        <f t="shared" si="426"/>
        <v>Military ID</v>
      </c>
      <c r="G3449">
        <f t="shared" si="427"/>
        <v>0</v>
      </c>
      <c r="H3449" t="s">
        <v>1064</v>
      </c>
      <c r="I3449">
        <f t="shared" si="428"/>
        <v>0</v>
      </c>
      <c r="J3449" t="s">
        <v>1054</v>
      </c>
      <c r="K3449" s="5">
        <v>5</v>
      </c>
      <c r="L3449" t="str">
        <f>Table_DataFromNL[[#This Row],[PROFILECODE]]&amp;"-"&amp;Table_DataFromNL[[#This Row],[RULENAME]]</f>
        <v>CP685-Military ID</v>
      </c>
      <c r="M3449" t="e">
        <f t="shared" si="429"/>
        <v>#N/A</v>
      </c>
      <c r="N3449" t="e">
        <f t="shared" si="430"/>
        <v>#N/A</v>
      </c>
    </row>
    <row r="3450" spans="1:14" hidden="1" x14ac:dyDescent="0.45">
      <c r="A3450" t="str">
        <f t="shared" si="431"/>
        <v>CP685-NEW DONOR -1st</v>
      </c>
      <c r="B3450" t="s">
        <v>694</v>
      </c>
      <c r="C3450" t="str">
        <f t="shared" si="424"/>
        <v>Columbia</v>
      </c>
      <c r="D3450" t="str">
        <f t="shared" si="425"/>
        <v>Y</v>
      </c>
      <c r="E3450" t="s">
        <v>1185</v>
      </c>
      <c r="F3450" t="str">
        <f t="shared" si="426"/>
        <v>NEW DONOR -1st</v>
      </c>
      <c r="G3450" t="str">
        <f t="shared" si="427"/>
        <v>Marketing</v>
      </c>
      <c r="H3450" t="s">
        <v>1065</v>
      </c>
      <c r="I3450">
        <f t="shared" si="428"/>
        <v>1</v>
      </c>
      <c r="J3450" t="s">
        <v>1054</v>
      </c>
      <c r="K3450" s="5">
        <v>100</v>
      </c>
      <c r="L3450" t="str">
        <f>Table_DataFromNL[[#This Row],[PROFILECODE]]&amp;"-"&amp;Table_DataFromNL[[#This Row],[RULENAME]]</f>
        <v>CP685-New Donor 1st Visit-Bonus</v>
      </c>
      <c r="M3450" t="str">
        <f t="shared" si="429"/>
        <v>CP685-NEW DONOR -1st</v>
      </c>
      <c r="N3450" t="e">
        <f t="shared" si="430"/>
        <v>#N/A</v>
      </c>
    </row>
    <row r="3451" spans="1:14" hidden="1" x14ac:dyDescent="0.45">
      <c r="A3451" t="str">
        <f t="shared" si="431"/>
        <v>CP685-NEW DONOR -2nd</v>
      </c>
      <c r="B3451" t="s">
        <v>694</v>
      </c>
      <c r="C3451" t="str">
        <f t="shared" si="424"/>
        <v>Columbia</v>
      </c>
      <c r="D3451" t="str">
        <f t="shared" si="425"/>
        <v>Y</v>
      </c>
      <c r="E3451" t="s">
        <v>1185</v>
      </c>
      <c r="F3451" t="str">
        <f t="shared" si="426"/>
        <v>NEW DONOR -2nd</v>
      </c>
      <c r="G3451" t="str">
        <f t="shared" si="427"/>
        <v>Marketing</v>
      </c>
      <c r="H3451" t="s">
        <v>1066</v>
      </c>
      <c r="I3451">
        <f t="shared" si="428"/>
        <v>2</v>
      </c>
      <c r="J3451" t="s">
        <v>1054</v>
      </c>
      <c r="K3451" s="5">
        <v>100</v>
      </c>
      <c r="L3451" t="str">
        <f>Table_DataFromNL[[#This Row],[PROFILECODE]]&amp;"-"&amp;Table_DataFromNL[[#This Row],[RULENAME]]</f>
        <v>CP685-New Donor 2nd Visit-Bonus</v>
      </c>
      <c r="M3451" t="str">
        <f t="shared" si="429"/>
        <v>CP685-NEW DONOR -2nd</v>
      </c>
      <c r="N3451" t="e">
        <f t="shared" si="430"/>
        <v>#N/A</v>
      </c>
    </row>
    <row r="3452" spans="1:14" hidden="1" x14ac:dyDescent="0.45">
      <c r="A3452" t="str">
        <f t="shared" si="431"/>
        <v>CP685-NEW DONOR -3rd</v>
      </c>
      <c r="B3452" t="s">
        <v>694</v>
      </c>
      <c r="C3452" t="str">
        <f t="shared" si="424"/>
        <v>Columbia</v>
      </c>
      <c r="D3452" t="str">
        <f t="shared" si="425"/>
        <v>Y</v>
      </c>
      <c r="E3452" t="s">
        <v>1185</v>
      </c>
      <c r="F3452" t="str">
        <f t="shared" si="426"/>
        <v>NEW DONOR -3rd</v>
      </c>
      <c r="G3452" t="str">
        <f t="shared" si="427"/>
        <v>Marketing</v>
      </c>
      <c r="H3452" t="s">
        <v>1067</v>
      </c>
      <c r="I3452">
        <f t="shared" si="428"/>
        <v>3</v>
      </c>
      <c r="J3452" t="s">
        <v>1054</v>
      </c>
      <c r="K3452" s="5">
        <v>100</v>
      </c>
      <c r="L3452" t="str">
        <f>Table_DataFromNL[[#This Row],[PROFILECODE]]&amp;"-"&amp;Table_DataFromNL[[#This Row],[RULENAME]]</f>
        <v>CP685-New Donor 3rd Visit-Bonus</v>
      </c>
      <c r="M3452" t="str">
        <f t="shared" si="429"/>
        <v>CP685-NEW DONOR -3rd</v>
      </c>
      <c r="N3452" t="e">
        <f t="shared" si="430"/>
        <v>#N/A</v>
      </c>
    </row>
    <row r="3453" spans="1:14" hidden="1" x14ac:dyDescent="0.45">
      <c r="A3453" t="str">
        <f t="shared" si="431"/>
        <v>CP685-NEW DONOR -4th</v>
      </c>
      <c r="B3453" t="s">
        <v>694</v>
      </c>
      <c r="C3453" t="str">
        <f t="shared" si="424"/>
        <v>Columbia</v>
      </c>
      <c r="D3453" t="str">
        <f t="shared" si="425"/>
        <v>Y</v>
      </c>
      <c r="E3453" t="s">
        <v>1185</v>
      </c>
      <c r="F3453" t="str">
        <f t="shared" si="426"/>
        <v>NEW DONOR -4th</v>
      </c>
      <c r="G3453" t="str">
        <f t="shared" si="427"/>
        <v>Marketing</v>
      </c>
      <c r="H3453" t="s">
        <v>1068</v>
      </c>
      <c r="I3453">
        <f t="shared" si="428"/>
        <v>4</v>
      </c>
      <c r="J3453" t="s">
        <v>1054</v>
      </c>
      <c r="K3453" s="5">
        <v>100</v>
      </c>
      <c r="L3453" t="str">
        <f>Table_DataFromNL[[#This Row],[PROFILECODE]]&amp;"-"&amp;Table_DataFromNL[[#This Row],[RULENAME]]</f>
        <v>CP685-New Donor 4th Visit-Bonus</v>
      </c>
      <c r="M3453" t="str">
        <f t="shared" si="429"/>
        <v>CP685-NEW DONOR -4th</v>
      </c>
      <c r="N3453" t="e">
        <f t="shared" si="430"/>
        <v>#N/A</v>
      </c>
    </row>
    <row r="3454" spans="1:14" hidden="1" x14ac:dyDescent="0.45">
      <c r="A3454" t="str">
        <f t="shared" si="431"/>
        <v>CP685-NEW DONOR -5th</v>
      </c>
      <c r="B3454" t="s">
        <v>694</v>
      </c>
      <c r="C3454" t="str">
        <f t="shared" si="424"/>
        <v>Columbia</v>
      </c>
      <c r="D3454" t="str">
        <f t="shared" si="425"/>
        <v>Y</v>
      </c>
      <c r="E3454" t="s">
        <v>1185</v>
      </c>
      <c r="F3454" t="str">
        <f t="shared" si="426"/>
        <v>NEW DONOR -5th</v>
      </c>
      <c r="G3454" t="str">
        <f t="shared" si="427"/>
        <v>Marketing</v>
      </c>
      <c r="H3454" t="s">
        <v>1069</v>
      </c>
      <c r="I3454">
        <f t="shared" si="428"/>
        <v>5</v>
      </c>
      <c r="J3454" t="s">
        <v>1054</v>
      </c>
      <c r="K3454" s="5">
        <v>100</v>
      </c>
      <c r="L3454" t="str">
        <f>Table_DataFromNL[[#This Row],[PROFILECODE]]&amp;"-"&amp;Table_DataFromNL[[#This Row],[RULENAME]]</f>
        <v>CP685-New Donor 5th Visit-Bonus</v>
      </c>
      <c r="M3454" t="str">
        <f t="shared" si="429"/>
        <v>CP685-NEW DONOR -5th</v>
      </c>
      <c r="N3454" t="e">
        <f t="shared" si="430"/>
        <v>#N/A</v>
      </c>
    </row>
    <row r="3455" spans="1:14" hidden="1" x14ac:dyDescent="0.45">
      <c r="A3455" t="str">
        <f t="shared" si="431"/>
        <v>CP685-NEW DONOR -6th</v>
      </c>
      <c r="B3455" t="s">
        <v>694</v>
      </c>
      <c r="C3455" t="str">
        <f t="shared" si="424"/>
        <v>Columbia</v>
      </c>
      <c r="D3455" t="str">
        <f t="shared" si="425"/>
        <v>Y</v>
      </c>
      <c r="E3455" t="s">
        <v>1185</v>
      </c>
      <c r="F3455" t="str">
        <f t="shared" si="426"/>
        <v>NEW DONOR -6th</v>
      </c>
      <c r="G3455" t="str">
        <f t="shared" si="427"/>
        <v>Marketing</v>
      </c>
      <c r="H3455" t="s">
        <v>1070</v>
      </c>
      <c r="I3455">
        <f t="shared" si="428"/>
        <v>6</v>
      </c>
      <c r="J3455" t="s">
        <v>1054</v>
      </c>
      <c r="K3455" s="5">
        <v>45</v>
      </c>
      <c r="L3455" t="str">
        <f>Table_DataFromNL[[#This Row],[PROFILECODE]]&amp;"-"&amp;Table_DataFromNL[[#This Row],[RULENAME]]</f>
        <v>CP685-New Donor 6th Visit-Bonus</v>
      </c>
      <c r="M3455" t="str">
        <f t="shared" si="429"/>
        <v>CP685-NEW DONOR -6th</v>
      </c>
      <c r="N3455" t="e">
        <f t="shared" si="430"/>
        <v>#N/A</v>
      </c>
    </row>
    <row r="3456" spans="1:14" hidden="1" x14ac:dyDescent="0.45">
      <c r="A3456" t="str">
        <f t="shared" si="431"/>
        <v>CP685-NEW DONOR -7th</v>
      </c>
      <c r="B3456" t="s">
        <v>694</v>
      </c>
      <c r="C3456" t="str">
        <f t="shared" si="424"/>
        <v>Columbia</v>
      </c>
      <c r="D3456" t="str">
        <f t="shared" si="425"/>
        <v>Y</v>
      </c>
      <c r="E3456" t="s">
        <v>1185</v>
      </c>
      <c r="F3456" t="str">
        <f t="shared" si="426"/>
        <v>NEW DONOR -7th</v>
      </c>
      <c r="G3456" t="str">
        <f t="shared" si="427"/>
        <v>Marketing</v>
      </c>
      <c r="H3456" t="s">
        <v>1071</v>
      </c>
      <c r="I3456">
        <f t="shared" si="428"/>
        <v>7</v>
      </c>
      <c r="J3456" t="s">
        <v>1054</v>
      </c>
      <c r="K3456" s="5">
        <v>45</v>
      </c>
      <c r="L3456" t="str">
        <f>Table_DataFromNL[[#This Row],[PROFILECODE]]&amp;"-"&amp;Table_DataFromNL[[#This Row],[RULENAME]]</f>
        <v>CP685-New Donor 7th Visit-Bonus</v>
      </c>
      <c r="M3456" t="str">
        <f t="shared" si="429"/>
        <v>CP685-NEW DONOR -7th</v>
      </c>
      <c r="N3456" t="e">
        <f t="shared" si="430"/>
        <v>#N/A</v>
      </c>
    </row>
    <row r="3457" spans="1:14" hidden="1" x14ac:dyDescent="0.45">
      <c r="A3457" t="str">
        <f t="shared" si="431"/>
        <v>CP685-NEW DONOR -8th</v>
      </c>
      <c r="B3457" t="s">
        <v>694</v>
      </c>
      <c r="C3457" t="str">
        <f t="shared" si="424"/>
        <v>Columbia</v>
      </c>
      <c r="D3457" t="str">
        <f t="shared" si="425"/>
        <v>Y</v>
      </c>
      <c r="E3457" t="s">
        <v>1185</v>
      </c>
      <c r="F3457" t="str">
        <f t="shared" si="426"/>
        <v>NEW DONOR -8th</v>
      </c>
      <c r="G3457" t="str">
        <f t="shared" si="427"/>
        <v>Marketing</v>
      </c>
      <c r="H3457" t="s">
        <v>1072</v>
      </c>
      <c r="I3457">
        <f t="shared" si="428"/>
        <v>8</v>
      </c>
      <c r="J3457" t="s">
        <v>1054</v>
      </c>
      <c r="K3457" s="5">
        <v>45</v>
      </c>
      <c r="L3457" t="str">
        <f>Table_DataFromNL[[#This Row],[PROFILECODE]]&amp;"-"&amp;Table_DataFromNL[[#This Row],[RULENAME]]</f>
        <v>CP685-New Donor 8th Visit-Bonus</v>
      </c>
      <c r="M3457" t="str">
        <f t="shared" si="429"/>
        <v>CP685-NEW DONOR -8th</v>
      </c>
      <c r="N3457" t="e">
        <f t="shared" si="430"/>
        <v>#N/A</v>
      </c>
    </row>
    <row r="3458" spans="1:14" hidden="1" x14ac:dyDescent="0.45">
      <c r="A3458" t="str">
        <f t="shared" si="431"/>
        <v>CP685-1B_KEDLeague_Promo_5USD</v>
      </c>
      <c r="B3458" t="s">
        <v>694</v>
      </c>
      <c r="C3458" t="str">
        <f t="shared" ref="C3458:C3521" si="432">VLOOKUP(B3458,CenterLU,2,FALSE)</f>
        <v>Columbia</v>
      </c>
      <c r="D3458" t="str">
        <f t="shared" ref="D3458:D3521" si="433">VLOOKUP(B3458,CenterLU,3,FALSE)</f>
        <v>Y</v>
      </c>
      <c r="E3458" t="s">
        <v>1185</v>
      </c>
      <c r="F3458" t="str">
        <f t="shared" ref="F3458:F3521" si="434">IF(VLOOKUP(H3458,RULENAMELU,3,FALSE)=0,H3458,VLOOKUP(H3458,RULENAMELU,3,FALSE))</f>
        <v>1B_KEDLeague_Promo_5USD</v>
      </c>
      <c r="G3458">
        <f t="shared" ref="G3458:G3521" si="435">VLOOKUP(H3458,RULENAMELU,4,FALSE)</f>
        <v>0</v>
      </c>
      <c r="H3458" t="s">
        <v>1073</v>
      </c>
      <c r="I3458">
        <f t="shared" ref="I3458:I3521" si="436">VLOOKUP(H3458,RULENAMELU,5,FALSE)</f>
        <v>0</v>
      </c>
      <c r="J3458" t="s">
        <v>1074</v>
      </c>
      <c r="K3458" s="5">
        <v>5</v>
      </c>
      <c r="L3458" t="str">
        <f>Table_DataFromNL[[#This Row],[PROFILECODE]]&amp;"-"&amp;Table_DataFromNL[[#This Row],[RULENAME]]</f>
        <v>CP685-1B_KEDLeague_Promo_5USD</v>
      </c>
      <c r="M3458" t="e">
        <f t="shared" ref="M3458:M3521" si="437">IFERROR(VLOOKUP(A3458,PaychangesLU,1,FALSE),VLOOKUP(A3458,SpecialtyCheckLU,1,FALSE))</f>
        <v>#N/A</v>
      </c>
      <c r="N3458" t="e">
        <f t="shared" ref="N3458:N3521" si="438">VLOOKUP(A3458,SpecialtyCheckLU,1,FALSE)</f>
        <v>#N/A</v>
      </c>
    </row>
    <row r="3459" spans="1:14" hidden="1" x14ac:dyDescent="0.45">
      <c r="A3459" t="str">
        <f t="shared" ref="A3459:A3522" si="439">B3459&amp;"-"&amp;F3459</f>
        <v>CP685-CALL_10</v>
      </c>
      <c r="B3459" t="s">
        <v>694</v>
      </c>
      <c r="C3459" t="str">
        <f t="shared" si="432"/>
        <v>Columbia</v>
      </c>
      <c r="D3459" t="str">
        <f t="shared" si="433"/>
        <v>Y</v>
      </c>
      <c r="E3459" t="s">
        <v>1185</v>
      </c>
      <c r="F3459" t="str">
        <f t="shared" si="434"/>
        <v>CALL_10</v>
      </c>
      <c r="G3459">
        <f t="shared" si="435"/>
        <v>0</v>
      </c>
      <c r="H3459" t="s">
        <v>1075</v>
      </c>
      <c r="I3459">
        <f t="shared" si="436"/>
        <v>0</v>
      </c>
      <c r="J3459" t="s">
        <v>1074</v>
      </c>
      <c r="K3459" s="5">
        <v>10</v>
      </c>
      <c r="L3459" t="str">
        <f>Table_DataFromNL[[#This Row],[PROFILECODE]]&amp;"-"&amp;Table_DataFromNL[[#This Row],[RULENAME]]</f>
        <v>CP685-CALL_10</v>
      </c>
      <c r="M3459" t="e">
        <f t="shared" si="437"/>
        <v>#N/A</v>
      </c>
      <c r="N3459" t="e">
        <f t="shared" si="438"/>
        <v>#N/A</v>
      </c>
    </row>
    <row r="3460" spans="1:14" hidden="1" x14ac:dyDescent="0.45">
      <c r="A3460" t="str">
        <f t="shared" si="439"/>
        <v>CP685-CALL_15</v>
      </c>
      <c r="B3460" t="s">
        <v>694</v>
      </c>
      <c r="C3460" t="str">
        <f t="shared" si="432"/>
        <v>Columbia</v>
      </c>
      <c r="D3460" t="str">
        <f t="shared" si="433"/>
        <v>Y</v>
      </c>
      <c r="E3460" t="s">
        <v>1185</v>
      </c>
      <c r="F3460" t="str">
        <f t="shared" si="434"/>
        <v>CALL_15</v>
      </c>
      <c r="G3460">
        <f t="shared" si="435"/>
        <v>0</v>
      </c>
      <c r="H3460" t="s">
        <v>1076</v>
      </c>
      <c r="I3460">
        <f t="shared" si="436"/>
        <v>0</v>
      </c>
      <c r="J3460" t="s">
        <v>1074</v>
      </c>
      <c r="K3460" s="5">
        <v>15</v>
      </c>
      <c r="L3460" t="str">
        <f>Table_DataFromNL[[#This Row],[PROFILECODE]]&amp;"-"&amp;Table_DataFromNL[[#This Row],[RULENAME]]</f>
        <v>CP685-CALL_15</v>
      </c>
      <c r="M3460" t="e">
        <f t="shared" si="437"/>
        <v>#N/A</v>
      </c>
      <c r="N3460" t="e">
        <f t="shared" si="438"/>
        <v>#N/A</v>
      </c>
    </row>
    <row r="3461" spans="1:14" hidden="1" x14ac:dyDescent="0.45">
      <c r="A3461" t="str">
        <f t="shared" si="439"/>
        <v>CP685-CALL_25</v>
      </c>
      <c r="B3461" t="s">
        <v>694</v>
      </c>
      <c r="C3461" t="str">
        <f t="shared" si="432"/>
        <v>Columbia</v>
      </c>
      <c r="D3461" t="str">
        <f t="shared" si="433"/>
        <v>Y</v>
      </c>
      <c r="E3461" t="s">
        <v>1185</v>
      </c>
      <c r="F3461" t="str">
        <f t="shared" si="434"/>
        <v>CALL_25</v>
      </c>
      <c r="G3461">
        <f t="shared" si="435"/>
        <v>0</v>
      </c>
      <c r="H3461" t="s">
        <v>1077</v>
      </c>
      <c r="I3461">
        <f t="shared" si="436"/>
        <v>0</v>
      </c>
      <c r="J3461" t="s">
        <v>1074</v>
      </c>
      <c r="K3461" s="5">
        <v>25</v>
      </c>
      <c r="L3461" t="str">
        <f>Table_DataFromNL[[#This Row],[PROFILECODE]]&amp;"-"&amp;Table_DataFromNL[[#This Row],[RULENAME]]</f>
        <v>CP685-CALL_25</v>
      </c>
      <c r="M3461" t="e">
        <f t="shared" si="437"/>
        <v>#N/A</v>
      </c>
      <c r="N3461" t="e">
        <f t="shared" si="438"/>
        <v>#N/A</v>
      </c>
    </row>
    <row r="3462" spans="1:14" hidden="1" x14ac:dyDescent="0.45">
      <c r="A3462" t="str">
        <f t="shared" si="439"/>
        <v>CP685-CALL_5</v>
      </c>
      <c r="B3462" t="s">
        <v>694</v>
      </c>
      <c r="C3462" t="str">
        <f t="shared" si="432"/>
        <v>Columbia</v>
      </c>
      <c r="D3462" t="str">
        <f t="shared" si="433"/>
        <v>Y</v>
      </c>
      <c r="E3462" t="s">
        <v>1185</v>
      </c>
      <c r="F3462" t="str">
        <f t="shared" si="434"/>
        <v>CALL_5</v>
      </c>
      <c r="G3462">
        <f t="shared" si="435"/>
        <v>0</v>
      </c>
      <c r="H3462" t="s">
        <v>1078</v>
      </c>
      <c r="I3462">
        <f t="shared" si="436"/>
        <v>0</v>
      </c>
      <c r="J3462" t="s">
        <v>1074</v>
      </c>
      <c r="K3462" s="5">
        <v>5</v>
      </c>
      <c r="L3462" t="str">
        <f>Table_DataFromNL[[#This Row],[PROFILECODE]]&amp;"-"&amp;Table_DataFromNL[[#This Row],[RULENAME]]</f>
        <v>CP685-CALL_5</v>
      </c>
      <c r="M3462" t="e">
        <f t="shared" si="437"/>
        <v>#N/A</v>
      </c>
      <c r="N3462" t="e">
        <f t="shared" si="438"/>
        <v>#N/A</v>
      </c>
    </row>
    <row r="3463" spans="1:14" hidden="1" x14ac:dyDescent="0.45">
      <c r="A3463" t="str">
        <f t="shared" si="439"/>
        <v>CP685-Community</v>
      </c>
      <c r="B3463" t="s">
        <v>694</v>
      </c>
      <c r="C3463" t="str">
        <f t="shared" si="432"/>
        <v>Columbia</v>
      </c>
      <c r="D3463" t="str">
        <f t="shared" si="433"/>
        <v>Y</v>
      </c>
      <c r="E3463" t="s">
        <v>1185</v>
      </c>
      <c r="F3463" t="str">
        <f t="shared" si="434"/>
        <v>Community</v>
      </c>
      <c r="G3463">
        <f t="shared" si="435"/>
        <v>0</v>
      </c>
      <c r="H3463" t="s">
        <v>1080</v>
      </c>
      <c r="I3463">
        <f t="shared" si="436"/>
        <v>0</v>
      </c>
      <c r="J3463" t="s">
        <v>1074</v>
      </c>
      <c r="K3463" s="5">
        <v>5</v>
      </c>
      <c r="L3463" t="str">
        <f>Table_DataFromNL[[#This Row],[PROFILECODE]]&amp;"-"&amp;Table_DataFromNL[[#This Row],[RULENAME]]</f>
        <v>CP685-Community</v>
      </c>
      <c r="M3463" t="e">
        <f t="shared" si="437"/>
        <v>#N/A</v>
      </c>
      <c r="N3463" t="e">
        <f t="shared" si="438"/>
        <v>#N/A</v>
      </c>
    </row>
    <row r="3464" spans="1:14" hidden="1" x14ac:dyDescent="0.45">
      <c r="A3464" t="str">
        <f t="shared" si="439"/>
        <v>CP685-EMPLOYEE_BONUS_8MONTH_80USD</v>
      </c>
      <c r="B3464" t="s">
        <v>694</v>
      </c>
      <c r="C3464" t="str">
        <f t="shared" si="432"/>
        <v>Columbia</v>
      </c>
      <c r="D3464" t="str">
        <f t="shared" si="433"/>
        <v>Y</v>
      </c>
      <c r="E3464" t="s">
        <v>1185</v>
      </c>
      <c r="F3464" t="str">
        <f t="shared" si="434"/>
        <v>EMPLOYEE_BONUS_8MONTH_80USD</v>
      </c>
      <c r="G3464">
        <f t="shared" si="435"/>
        <v>0</v>
      </c>
      <c r="H3464" t="s">
        <v>1084</v>
      </c>
      <c r="I3464">
        <f t="shared" si="436"/>
        <v>0</v>
      </c>
      <c r="J3464" t="s">
        <v>1074</v>
      </c>
      <c r="K3464" s="5">
        <v>80</v>
      </c>
      <c r="L3464" t="str">
        <f>Table_DataFromNL[[#This Row],[PROFILECODE]]&amp;"-"&amp;Table_DataFromNL[[#This Row],[RULENAME]]</f>
        <v>CP685-EMPLOYEE_BONUS_8MONTH_80USD</v>
      </c>
      <c r="M3464" t="e">
        <f t="shared" si="437"/>
        <v>#N/A</v>
      </c>
      <c r="N3464" t="e">
        <f t="shared" si="438"/>
        <v>#N/A</v>
      </c>
    </row>
    <row r="3465" spans="1:14" hidden="1" x14ac:dyDescent="0.45">
      <c r="A3465" t="str">
        <f t="shared" si="439"/>
        <v>CP685-HANGER_RECRUIT_5USD_once</v>
      </c>
      <c r="B3465" t="s">
        <v>694</v>
      </c>
      <c r="C3465" t="str">
        <f t="shared" si="432"/>
        <v>Columbia</v>
      </c>
      <c r="D3465" t="str">
        <f t="shared" si="433"/>
        <v>Y</v>
      </c>
      <c r="E3465" t="s">
        <v>1185</v>
      </c>
      <c r="F3465" t="str">
        <f t="shared" si="434"/>
        <v>HANGER_RECRUIT_5USD_once</v>
      </c>
      <c r="G3465">
        <f t="shared" si="435"/>
        <v>0</v>
      </c>
      <c r="H3465" t="s">
        <v>1085</v>
      </c>
      <c r="I3465">
        <f t="shared" si="436"/>
        <v>0</v>
      </c>
      <c r="J3465" t="s">
        <v>1074</v>
      </c>
      <c r="K3465" s="5">
        <v>5</v>
      </c>
      <c r="L3465" t="str">
        <f>Table_DataFromNL[[#This Row],[PROFILECODE]]&amp;"-"&amp;Table_DataFromNL[[#This Row],[RULENAME]]</f>
        <v>CP685-HANGER_RECRUIT_5USD_once</v>
      </c>
      <c r="M3465" t="e">
        <f t="shared" si="437"/>
        <v>#N/A</v>
      </c>
      <c r="N3465" t="e">
        <f t="shared" si="438"/>
        <v>#N/A</v>
      </c>
    </row>
    <row r="3466" spans="1:14" hidden="1" x14ac:dyDescent="0.45">
      <c r="A3466" t="str">
        <f t="shared" si="439"/>
        <v>CP685-Inconv Fee $20-$50-Comment Req'd</v>
      </c>
      <c r="B3466" t="s">
        <v>694</v>
      </c>
      <c r="C3466" t="str">
        <f t="shared" si="432"/>
        <v>Columbia</v>
      </c>
      <c r="D3466" t="str">
        <f t="shared" si="433"/>
        <v>Y</v>
      </c>
      <c r="E3466" t="s">
        <v>1185</v>
      </c>
      <c r="F3466" t="str">
        <f t="shared" si="434"/>
        <v>Inconv Fee $20-$50-Comment Req'd</v>
      </c>
      <c r="G3466">
        <f t="shared" si="435"/>
        <v>0</v>
      </c>
      <c r="H3466" t="s">
        <v>1088</v>
      </c>
      <c r="I3466">
        <f t="shared" si="436"/>
        <v>0</v>
      </c>
      <c r="J3466" t="s">
        <v>1074</v>
      </c>
      <c r="K3466" s="5">
        <v>50</v>
      </c>
      <c r="L3466" t="str">
        <f>Table_DataFromNL[[#This Row],[PROFILECODE]]&amp;"-"&amp;Table_DataFromNL[[#This Row],[RULENAME]]</f>
        <v>CP685-Inconv Fee $20-$50-Comment Req'd</v>
      </c>
      <c r="M3466" t="e">
        <f t="shared" si="437"/>
        <v>#N/A</v>
      </c>
      <c r="N3466" t="e">
        <f t="shared" si="438"/>
        <v>#N/A</v>
      </c>
    </row>
    <row r="3467" spans="1:14" hidden="1" x14ac:dyDescent="0.45">
      <c r="A3467" t="str">
        <f t="shared" si="439"/>
        <v>CP685-Inconv Fee $5-$20-Comment Req'd</v>
      </c>
      <c r="B3467" t="s">
        <v>694</v>
      </c>
      <c r="C3467" t="str">
        <f t="shared" si="432"/>
        <v>Columbia</v>
      </c>
      <c r="D3467" t="str">
        <f t="shared" si="433"/>
        <v>Y</v>
      </c>
      <c r="E3467" t="s">
        <v>1185</v>
      </c>
      <c r="F3467" t="str">
        <f t="shared" si="434"/>
        <v>Inconv Fee $5-$20-Comment Req'd</v>
      </c>
      <c r="G3467">
        <f t="shared" si="435"/>
        <v>0</v>
      </c>
      <c r="H3467" t="s">
        <v>1089</v>
      </c>
      <c r="I3467">
        <f t="shared" si="436"/>
        <v>0</v>
      </c>
      <c r="J3467" t="s">
        <v>1074</v>
      </c>
      <c r="K3467" s="5">
        <v>20</v>
      </c>
      <c r="L3467" t="str">
        <f>Table_DataFromNL[[#This Row],[PROFILECODE]]&amp;"-"&amp;Table_DataFromNL[[#This Row],[RULENAME]]</f>
        <v>CP685-Inconv Fee $5-$20-Comment Req'd</v>
      </c>
      <c r="M3467" t="e">
        <f t="shared" si="437"/>
        <v>#N/A</v>
      </c>
      <c r="N3467" t="e">
        <f t="shared" si="438"/>
        <v>#N/A</v>
      </c>
    </row>
    <row r="3468" spans="1:14" hidden="1" x14ac:dyDescent="0.45">
      <c r="A3468" t="str">
        <f t="shared" si="439"/>
        <v>CP685-Inconv Fee$50-$100-Comment Req'd</v>
      </c>
      <c r="B3468" t="s">
        <v>694</v>
      </c>
      <c r="C3468" t="str">
        <f t="shared" si="432"/>
        <v>Columbia</v>
      </c>
      <c r="D3468" t="str">
        <f t="shared" si="433"/>
        <v>Y</v>
      </c>
      <c r="E3468" t="s">
        <v>1185</v>
      </c>
      <c r="F3468" t="str">
        <f t="shared" si="434"/>
        <v>Inconv Fee$50-$100-Comment Req'd</v>
      </c>
      <c r="G3468">
        <f t="shared" si="435"/>
        <v>0</v>
      </c>
      <c r="H3468" t="s">
        <v>1090</v>
      </c>
      <c r="I3468">
        <f t="shared" si="436"/>
        <v>0</v>
      </c>
      <c r="J3468" t="s">
        <v>1074</v>
      </c>
      <c r="K3468" s="5">
        <v>100</v>
      </c>
      <c r="L3468" t="str">
        <f>Table_DataFromNL[[#This Row],[PROFILECODE]]&amp;"-"&amp;Table_DataFromNL[[#This Row],[RULENAME]]</f>
        <v>CP685-Inconv Fee$50-$100-Comment Req'd</v>
      </c>
      <c r="M3468" t="e">
        <f t="shared" si="437"/>
        <v>#N/A</v>
      </c>
      <c r="N3468" t="e">
        <f t="shared" si="438"/>
        <v>#N/A</v>
      </c>
    </row>
    <row r="3469" spans="1:14" hidden="1" x14ac:dyDescent="0.45">
      <c r="A3469" t="str">
        <f t="shared" si="439"/>
        <v>CP685-NSP_ LAPSEDONOR_50_Twice</v>
      </c>
      <c r="B3469" t="s">
        <v>694</v>
      </c>
      <c r="C3469" t="str">
        <f t="shared" si="432"/>
        <v>Columbia</v>
      </c>
      <c r="D3469" t="str">
        <f t="shared" si="433"/>
        <v>Y</v>
      </c>
      <c r="E3469" t="s">
        <v>1185</v>
      </c>
      <c r="F3469" t="str">
        <f t="shared" si="434"/>
        <v>NSP_ LAPSEDONOR_50_Twice</v>
      </c>
      <c r="G3469">
        <f t="shared" si="435"/>
        <v>0</v>
      </c>
      <c r="H3469" t="s">
        <v>1091</v>
      </c>
      <c r="I3469">
        <f t="shared" si="436"/>
        <v>0</v>
      </c>
      <c r="J3469" t="s">
        <v>1074</v>
      </c>
      <c r="K3469" s="5">
        <v>50</v>
      </c>
      <c r="L3469" t="str">
        <f>Table_DataFromNL[[#This Row],[PROFILECODE]]&amp;"-"&amp;Table_DataFromNL[[#This Row],[RULENAME]]</f>
        <v>CP685-NSP_ LAPSEDONOR_50_Twice</v>
      </c>
      <c r="M3469" t="e">
        <f t="shared" si="437"/>
        <v>#N/A</v>
      </c>
      <c r="N3469" t="e">
        <f t="shared" si="438"/>
        <v>#N/A</v>
      </c>
    </row>
    <row r="3470" spans="1:14" hidden="1" x14ac:dyDescent="0.45">
      <c r="A3470" t="str">
        <f t="shared" si="439"/>
        <v>CP685-NSP_LD_25_2X</v>
      </c>
      <c r="B3470" t="s">
        <v>694</v>
      </c>
      <c r="C3470" t="str">
        <f t="shared" si="432"/>
        <v>Columbia</v>
      </c>
      <c r="D3470" t="str">
        <f t="shared" si="433"/>
        <v>Y</v>
      </c>
      <c r="E3470" t="s">
        <v>1185</v>
      </c>
      <c r="F3470" t="str">
        <f t="shared" si="434"/>
        <v>NSP_LD_25_2X</v>
      </c>
      <c r="G3470">
        <f t="shared" si="435"/>
        <v>0</v>
      </c>
      <c r="H3470" t="s">
        <v>1092</v>
      </c>
      <c r="I3470">
        <f t="shared" si="436"/>
        <v>0</v>
      </c>
      <c r="J3470" t="s">
        <v>1074</v>
      </c>
      <c r="K3470" s="5">
        <v>25</v>
      </c>
      <c r="L3470" t="str">
        <f>Table_DataFromNL[[#This Row],[PROFILECODE]]&amp;"-"&amp;Table_DataFromNL[[#This Row],[RULENAME]]</f>
        <v>CP685-NSP_LD_25_2X</v>
      </c>
      <c r="M3470" t="e">
        <f t="shared" si="437"/>
        <v>#N/A</v>
      </c>
      <c r="N3470" t="e">
        <f t="shared" si="438"/>
        <v>#N/A</v>
      </c>
    </row>
    <row r="3471" spans="1:14" hidden="1" x14ac:dyDescent="0.45">
      <c r="A3471" t="str">
        <f t="shared" si="439"/>
        <v>CP685-NSP_LD_50_1X</v>
      </c>
      <c r="B3471" t="s">
        <v>694</v>
      </c>
      <c r="C3471" t="str">
        <f t="shared" si="432"/>
        <v>Columbia</v>
      </c>
      <c r="D3471" t="str">
        <f t="shared" si="433"/>
        <v>Y</v>
      </c>
      <c r="E3471" t="s">
        <v>1185</v>
      </c>
      <c r="F3471" t="str">
        <f t="shared" si="434"/>
        <v>NSP_LD_50_1X</v>
      </c>
      <c r="G3471">
        <f t="shared" si="435"/>
        <v>0</v>
      </c>
      <c r="H3471" t="s">
        <v>1093</v>
      </c>
      <c r="I3471">
        <f t="shared" si="436"/>
        <v>0</v>
      </c>
      <c r="J3471" t="s">
        <v>1074</v>
      </c>
      <c r="K3471" s="5">
        <v>50</v>
      </c>
      <c r="L3471" t="str">
        <f>Table_DataFromNL[[#This Row],[PROFILECODE]]&amp;"-"&amp;Table_DataFromNL[[#This Row],[RULENAME]]</f>
        <v>CP685-NSP_LD_50_1X</v>
      </c>
      <c r="M3471" t="e">
        <f t="shared" si="437"/>
        <v>#N/A</v>
      </c>
      <c r="N3471" t="e">
        <f t="shared" si="438"/>
        <v>#N/A</v>
      </c>
    </row>
    <row r="3472" spans="1:14" hidden="1" x14ac:dyDescent="0.45">
      <c r="A3472" t="str">
        <f t="shared" si="439"/>
        <v>CP685-NSP_ORPHAN_100_once</v>
      </c>
      <c r="B3472" t="s">
        <v>694</v>
      </c>
      <c r="C3472" t="str">
        <f t="shared" si="432"/>
        <v>Columbia</v>
      </c>
      <c r="D3472" t="str">
        <f t="shared" si="433"/>
        <v>Y</v>
      </c>
      <c r="E3472" t="s">
        <v>1185</v>
      </c>
      <c r="F3472" t="str">
        <f t="shared" si="434"/>
        <v>NSP_ORPHAN_100_once</v>
      </c>
      <c r="G3472">
        <f t="shared" si="435"/>
        <v>0</v>
      </c>
      <c r="H3472" t="s">
        <v>1094</v>
      </c>
      <c r="I3472">
        <f t="shared" si="436"/>
        <v>0</v>
      </c>
      <c r="J3472" t="s">
        <v>1074</v>
      </c>
      <c r="K3472" s="5">
        <v>100</v>
      </c>
      <c r="L3472" t="str">
        <f>Table_DataFromNL[[#This Row],[PROFILECODE]]&amp;"-"&amp;Table_DataFromNL[[#This Row],[RULENAME]]</f>
        <v>CP685-NSP_ORPHAN_100_once</v>
      </c>
      <c r="M3472" t="e">
        <f t="shared" si="437"/>
        <v>#N/A</v>
      </c>
      <c r="N3472" t="e">
        <f t="shared" si="438"/>
        <v>#N/A</v>
      </c>
    </row>
    <row r="3473" spans="1:14" hidden="1" x14ac:dyDescent="0.45">
      <c r="A3473" t="str">
        <f t="shared" si="439"/>
        <v>CP685-RSV WEEKLY BONUS 10</v>
      </c>
      <c r="B3473" t="s">
        <v>694</v>
      </c>
      <c r="C3473" t="str">
        <f t="shared" si="432"/>
        <v>Columbia</v>
      </c>
      <c r="D3473" t="str">
        <f t="shared" si="433"/>
        <v>Y</v>
      </c>
      <c r="E3473" t="s">
        <v>1185</v>
      </c>
      <c r="F3473" t="str">
        <f t="shared" si="434"/>
        <v>RSV WEEKLY BONUS 10</v>
      </c>
      <c r="G3473">
        <f t="shared" si="435"/>
        <v>0</v>
      </c>
      <c r="H3473" t="s">
        <v>1095</v>
      </c>
      <c r="I3473">
        <f t="shared" si="436"/>
        <v>0</v>
      </c>
      <c r="J3473" t="s">
        <v>1074</v>
      </c>
      <c r="K3473" s="5">
        <v>10</v>
      </c>
      <c r="L3473" t="str">
        <f>Table_DataFromNL[[#This Row],[PROFILECODE]]&amp;"-"&amp;Table_DataFromNL[[#This Row],[RULENAME]]</f>
        <v>CP685-RSV WEEKLY BONUS 10</v>
      </c>
      <c r="M3473" t="e">
        <f t="shared" si="437"/>
        <v>#N/A</v>
      </c>
      <c r="N3473" t="e">
        <f t="shared" si="438"/>
        <v>#N/A</v>
      </c>
    </row>
    <row r="3474" spans="1:14" hidden="1" x14ac:dyDescent="0.45">
      <c r="A3474" t="str">
        <f t="shared" si="439"/>
        <v>CP685-Restick</v>
      </c>
      <c r="B3474" t="s">
        <v>694</v>
      </c>
      <c r="C3474" t="str">
        <f t="shared" si="432"/>
        <v>Columbia</v>
      </c>
      <c r="D3474" t="str">
        <f t="shared" si="433"/>
        <v>Y</v>
      </c>
      <c r="E3474" t="s">
        <v>1185</v>
      </c>
      <c r="F3474" t="str">
        <f t="shared" si="434"/>
        <v>Restick</v>
      </c>
      <c r="G3474">
        <f t="shared" si="435"/>
        <v>0</v>
      </c>
      <c r="H3474" t="s">
        <v>1096</v>
      </c>
      <c r="I3474">
        <f t="shared" si="436"/>
        <v>0</v>
      </c>
      <c r="J3474" t="s">
        <v>1074</v>
      </c>
      <c r="K3474" s="5">
        <v>5</v>
      </c>
      <c r="L3474" t="str">
        <f>Table_DataFromNL[[#This Row],[PROFILECODE]]&amp;"-"&amp;Table_DataFromNL[[#This Row],[RULENAME]]</f>
        <v>CP685-Restick</v>
      </c>
      <c r="M3474" t="e">
        <f t="shared" si="437"/>
        <v>#N/A</v>
      </c>
      <c r="N3474" t="e">
        <f t="shared" si="438"/>
        <v>#N/A</v>
      </c>
    </row>
    <row r="3475" spans="1:14" hidden="1" x14ac:dyDescent="0.45">
      <c r="A3475" t="str">
        <f t="shared" si="439"/>
        <v>CP685-SLOW_TEXT_5</v>
      </c>
      <c r="B3475" t="s">
        <v>694</v>
      </c>
      <c r="C3475" t="str">
        <f t="shared" si="432"/>
        <v>Columbia</v>
      </c>
      <c r="D3475" t="str">
        <f t="shared" si="433"/>
        <v>Y</v>
      </c>
      <c r="E3475" t="s">
        <v>1185</v>
      </c>
      <c r="F3475" t="str">
        <f t="shared" si="434"/>
        <v>SLOW_TEXT_5</v>
      </c>
      <c r="G3475">
        <f t="shared" si="435"/>
        <v>0</v>
      </c>
      <c r="H3475" t="s">
        <v>1104</v>
      </c>
      <c r="I3475">
        <f t="shared" si="436"/>
        <v>0</v>
      </c>
      <c r="J3475" t="s">
        <v>1074</v>
      </c>
      <c r="K3475" s="5">
        <v>5</v>
      </c>
      <c r="L3475" t="str">
        <f>Table_DataFromNL[[#This Row],[PROFILECODE]]&amp;"-"&amp;Table_DataFromNL[[#This Row],[RULENAME]]</f>
        <v>CP685-SLOW_TEXT_5</v>
      </c>
      <c r="M3475" t="e">
        <f t="shared" si="437"/>
        <v>#N/A</v>
      </c>
      <c r="N3475" t="e">
        <f t="shared" si="438"/>
        <v>#N/A</v>
      </c>
    </row>
    <row r="3476" spans="1:14" hidden="1" x14ac:dyDescent="0.45">
      <c r="A3476" t="str">
        <f t="shared" si="439"/>
        <v>CP685-SPECIAL_ x9_25 _ONCE</v>
      </c>
      <c r="B3476" t="s">
        <v>694</v>
      </c>
      <c r="C3476" t="str">
        <f t="shared" si="432"/>
        <v>Columbia</v>
      </c>
      <c r="D3476" t="str">
        <f t="shared" si="433"/>
        <v>Y</v>
      </c>
      <c r="E3476" t="s">
        <v>1185</v>
      </c>
      <c r="F3476" t="str">
        <f t="shared" si="434"/>
        <v>SPECIAL_ x9_25 _ONCE</v>
      </c>
      <c r="G3476">
        <f t="shared" si="435"/>
        <v>0</v>
      </c>
      <c r="H3476" t="s">
        <v>1105</v>
      </c>
      <c r="I3476">
        <f t="shared" si="436"/>
        <v>0</v>
      </c>
      <c r="J3476" t="s">
        <v>1074</v>
      </c>
      <c r="K3476" s="5">
        <v>25</v>
      </c>
      <c r="L3476" t="str">
        <f>Table_DataFromNL[[#This Row],[PROFILECODE]]&amp;"-"&amp;Table_DataFromNL[[#This Row],[RULENAME]]</f>
        <v>CP685-SPECIAL_ x9_25 _ONCE</v>
      </c>
      <c r="M3476" t="e">
        <f t="shared" si="437"/>
        <v>#N/A</v>
      </c>
      <c r="N3476" t="e">
        <f t="shared" si="438"/>
        <v>#N/A</v>
      </c>
    </row>
    <row r="3477" spans="1:14" hidden="1" x14ac:dyDescent="0.45">
      <c r="A3477" t="str">
        <f t="shared" si="439"/>
        <v>CP685-SPECIAL_BONUS_40USD</v>
      </c>
      <c r="B3477" t="s">
        <v>694</v>
      </c>
      <c r="C3477" t="str">
        <f t="shared" si="432"/>
        <v>Columbia</v>
      </c>
      <c r="D3477" t="str">
        <f t="shared" si="433"/>
        <v>Y</v>
      </c>
      <c r="E3477" t="s">
        <v>1185</v>
      </c>
      <c r="F3477" t="str">
        <f t="shared" si="434"/>
        <v>SPECIAL_BONUS_40USD</v>
      </c>
      <c r="G3477">
        <f t="shared" si="435"/>
        <v>0</v>
      </c>
      <c r="H3477" t="s">
        <v>1106</v>
      </c>
      <c r="I3477">
        <f t="shared" si="436"/>
        <v>0</v>
      </c>
      <c r="J3477" t="s">
        <v>1074</v>
      </c>
      <c r="K3477" s="5">
        <v>40</v>
      </c>
      <c r="L3477" t="str">
        <f>Table_DataFromNL[[#This Row],[PROFILECODE]]&amp;"-"&amp;Table_DataFromNL[[#This Row],[RULENAME]]</f>
        <v>CP685-SPECIAL_BONUS_40USD</v>
      </c>
      <c r="M3477" t="e">
        <f t="shared" si="437"/>
        <v>#N/A</v>
      </c>
      <c r="N3477" t="e">
        <f t="shared" si="438"/>
        <v>#N/A</v>
      </c>
    </row>
    <row r="3478" spans="1:14" hidden="1" x14ac:dyDescent="0.45">
      <c r="A3478" t="str">
        <f t="shared" si="439"/>
        <v>CP685-SPECIAL_BONUS_60USD</v>
      </c>
      <c r="B3478" t="s">
        <v>694</v>
      </c>
      <c r="C3478" t="str">
        <f t="shared" si="432"/>
        <v>Columbia</v>
      </c>
      <c r="D3478" t="str">
        <f t="shared" si="433"/>
        <v>Y</v>
      </c>
      <c r="E3478" t="s">
        <v>1185</v>
      </c>
      <c r="F3478" t="str">
        <f t="shared" si="434"/>
        <v>SPECIAL_BONUS_60USD</v>
      </c>
      <c r="G3478">
        <f t="shared" si="435"/>
        <v>0</v>
      </c>
      <c r="H3478" t="s">
        <v>1141</v>
      </c>
      <c r="I3478">
        <f t="shared" si="436"/>
        <v>0</v>
      </c>
      <c r="J3478" t="s">
        <v>1074</v>
      </c>
      <c r="K3478" s="5">
        <v>60</v>
      </c>
      <c r="L3478" t="str">
        <f>Table_DataFromNL[[#This Row],[PROFILECODE]]&amp;"-"&amp;Table_DataFromNL[[#This Row],[RULENAME]]</f>
        <v>CP685-SPECIAL_BONUS_60USD</v>
      </c>
      <c r="M3478" t="e">
        <f t="shared" si="437"/>
        <v>#N/A</v>
      </c>
      <c r="N3478" t="e">
        <f t="shared" si="438"/>
        <v>#N/A</v>
      </c>
    </row>
    <row r="3479" spans="1:14" hidden="1" x14ac:dyDescent="0.45">
      <c r="A3479" t="str">
        <f t="shared" si="439"/>
        <v>CP685-SPECIAL_x6_x7_15 _TWICE</v>
      </c>
      <c r="B3479" t="s">
        <v>694</v>
      </c>
      <c r="C3479" t="str">
        <f t="shared" si="432"/>
        <v>Columbia</v>
      </c>
      <c r="D3479" t="str">
        <f t="shared" si="433"/>
        <v>Y</v>
      </c>
      <c r="E3479" t="s">
        <v>1185</v>
      </c>
      <c r="F3479" t="str">
        <f t="shared" si="434"/>
        <v>SPECIAL_x6_x7_15 _TWICE</v>
      </c>
      <c r="G3479">
        <f t="shared" si="435"/>
        <v>0</v>
      </c>
      <c r="H3479" t="s">
        <v>1107</v>
      </c>
      <c r="I3479">
        <f t="shared" si="436"/>
        <v>0</v>
      </c>
      <c r="J3479" t="s">
        <v>1074</v>
      </c>
      <c r="K3479" s="5">
        <v>15</v>
      </c>
      <c r="L3479" t="str">
        <f>Table_DataFromNL[[#This Row],[PROFILECODE]]&amp;"-"&amp;Table_DataFromNL[[#This Row],[RULENAME]]</f>
        <v>CP685-SPECIAL_x6_x7_15 _TWICE</v>
      </c>
      <c r="M3479" t="e">
        <f t="shared" si="437"/>
        <v>#N/A</v>
      </c>
      <c r="N3479" t="e">
        <f t="shared" si="438"/>
        <v>#N/A</v>
      </c>
    </row>
    <row r="3480" spans="1:14" hidden="1" x14ac:dyDescent="0.45">
      <c r="A3480" t="str">
        <f t="shared" si="439"/>
        <v>CP685-SPECIAL_x8_x9_20 _TWICE</v>
      </c>
      <c r="B3480" t="s">
        <v>694</v>
      </c>
      <c r="C3480" t="str">
        <f t="shared" si="432"/>
        <v>Columbia</v>
      </c>
      <c r="D3480" t="str">
        <f t="shared" si="433"/>
        <v>Y</v>
      </c>
      <c r="E3480" t="s">
        <v>1185</v>
      </c>
      <c r="F3480" t="str">
        <f t="shared" si="434"/>
        <v>SPECIAL_x8_x9_20 _TWICE</v>
      </c>
      <c r="G3480">
        <f t="shared" si="435"/>
        <v>0</v>
      </c>
      <c r="H3480" t="s">
        <v>1108</v>
      </c>
      <c r="I3480">
        <f t="shared" si="436"/>
        <v>0</v>
      </c>
      <c r="J3480" t="s">
        <v>1074</v>
      </c>
      <c r="K3480" s="5">
        <v>20</v>
      </c>
      <c r="L3480" t="str">
        <f>Table_DataFromNL[[#This Row],[PROFILECODE]]&amp;"-"&amp;Table_DataFromNL[[#This Row],[RULENAME]]</f>
        <v>CP685-SPECIAL_x8_x9_20 _TWICE</v>
      </c>
      <c r="M3480" t="e">
        <f t="shared" si="437"/>
        <v>#N/A</v>
      </c>
      <c r="N3480" t="e">
        <f t="shared" si="438"/>
        <v>#N/A</v>
      </c>
    </row>
    <row r="3481" spans="1:14" hidden="1" x14ac:dyDescent="0.45">
      <c r="A3481" t="str">
        <f t="shared" si="439"/>
        <v>CP685-Sample Only</v>
      </c>
      <c r="B3481" t="s">
        <v>694</v>
      </c>
      <c r="C3481" t="str">
        <f t="shared" si="432"/>
        <v>Columbia</v>
      </c>
      <c r="D3481" t="str">
        <f t="shared" si="433"/>
        <v>Y</v>
      </c>
      <c r="E3481" t="s">
        <v>1185</v>
      </c>
      <c r="F3481" t="str">
        <f t="shared" si="434"/>
        <v>Sample Only</v>
      </c>
      <c r="G3481">
        <f t="shared" si="435"/>
        <v>0</v>
      </c>
      <c r="H3481" t="s">
        <v>1109</v>
      </c>
      <c r="I3481">
        <f t="shared" si="436"/>
        <v>0</v>
      </c>
      <c r="J3481" t="s">
        <v>1074</v>
      </c>
      <c r="K3481" s="5">
        <v>10</v>
      </c>
      <c r="L3481" t="str">
        <f>Table_DataFromNL[[#This Row],[PROFILECODE]]&amp;"-"&amp;Table_DataFromNL[[#This Row],[RULENAME]]</f>
        <v>CP685-Sample Only</v>
      </c>
      <c r="M3481" t="e">
        <f t="shared" si="437"/>
        <v>#N/A</v>
      </c>
      <c r="N3481" t="e">
        <f t="shared" si="438"/>
        <v>#N/A</v>
      </c>
    </row>
    <row r="3482" spans="1:14" hidden="1" x14ac:dyDescent="0.45">
      <c r="A3482" t="str">
        <f t="shared" si="439"/>
        <v>CP685-Unit Below 250 mL</v>
      </c>
      <c r="B3482" t="s">
        <v>694</v>
      </c>
      <c r="C3482" t="str">
        <f t="shared" si="432"/>
        <v>Columbia</v>
      </c>
      <c r="D3482" t="str">
        <f t="shared" si="433"/>
        <v>Y</v>
      </c>
      <c r="E3482" t="s">
        <v>1185</v>
      </c>
      <c r="F3482" t="str">
        <f t="shared" si="434"/>
        <v>Unit Below 250 mL</v>
      </c>
      <c r="G3482">
        <f t="shared" si="435"/>
        <v>0</v>
      </c>
      <c r="H3482" t="s">
        <v>1110</v>
      </c>
      <c r="I3482">
        <f t="shared" si="436"/>
        <v>0</v>
      </c>
      <c r="J3482" t="s">
        <v>1074</v>
      </c>
      <c r="K3482" s="5">
        <v>5</v>
      </c>
      <c r="L3482" t="str">
        <f>Table_DataFromNL[[#This Row],[PROFILECODE]]&amp;"-"&amp;Table_DataFromNL[[#This Row],[RULENAME]]</f>
        <v>CP685-Unit Below 250 mL</v>
      </c>
      <c r="M3482" t="e">
        <f t="shared" si="437"/>
        <v>#N/A</v>
      </c>
      <c r="N3482" t="e">
        <f t="shared" si="438"/>
        <v>#N/A</v>
      </c>
    </row>
    <row r="3483" spans="1:14" hidden="1" x14ac:dyDescent="0.45">
      <c r="A3483" t="str">
        <f t="shared" si="439"/>
        <v>CP685-Unit above 250 mL/underdraw</v>
      </c>
      <c r="B3483" t="s">
        <v>694</v>
      </c>
      <c r="C3483" t="str">
        <f t="shared" si="432"/>
        <v>Columbia</v>
      </c>
      <c r="D3483" t="str">
        <f t="shared" si="433"/>
        <v>Y</v>
      </c>
      <c r="E3483" t="s">
        <v>1185</v>
      </c>
      <c r="F3483" t="str">
        <f t="shared" si="434"/>
        <v>Unit above 250 mL/underdraw</v>
      </c>
      <c r="G3483">
        <f t="shared" si="435"/>
        <v>0</v>
      </c>
      <c r="H3483" t="s">
        <v>1111</v>
      </c>
      <c r="I3483">
        <f t="shared" si="436"/>
        <v>0</v>
      </c>
      <c r="J3483" t="s">
        <v>1074</v>
      </c>
      <c r="K3483" s="5">
        <v>10</v>
      </c>
      <c r="L3483" t="str">
        <f>Table_DataFromNL[[#This Row],[PROFILECODE]]&amp;"-"&amp;Table_DataFromNL[[#This Row],[RULENAME]]</f>
        <v>CP685-Unit above 250 mL/underdraw</v>
      </c>
      <c r="M3483" t="e">
        <f t="shared" si="437"/>
        <v>#N/A</v>
      </c>
      <c r="N3483" t="e">
        <f t="shared" si="438"/>
        <v>#N/A</v>
      </c>
    </row>
    <row r="3484" spans="1:14" hidden="1" x14ac:dyDescent="0.45">
      <c r="A3484" t="str">
        <f t="shared" si="439"/>
        <v>CP685-RETURN - Buddy referral  -BONUS</v>
      </c>
      <c r="B3484" t="s">
        <v>694</v>
      </c>
      <c r="C3484" t="str">
        <f t="shared" si="432"/>
        <v>Columbia</v>
      </c>
      <c r="D3484" t="str">
        <f t="shared" si="433"/>
        <v>Y</v>
      </c>
      <c r="E3484" t="s">
        <v>1185</v>
      </c>
      <c r="F3484" t="str">
        <f t="shared" si="434"/>
        <v>RETURN - Buddy referral  -BONUS</v>
      </c>
      <c r="G3484" t="str">
        <f t="shared" si="435"/>
        <v>Marketing</v>
      </c>
      <c r="H3484" t="s">
        <v>73</v>
      </c>
      <c r="I3484">
        <f t="shared" si="436"/>
        <v>50</v>
      </c>
      <c r="J3484" t="s">
        <v>1112</v>
      </c>
      <c r="K3484" s="5">
        <v>100</v>
      </c>
      <c r="L3484" t="str">
        <f>Table_DataFromNL[[#This Row],[PROFILECODE]]&amp;"-"&amp;Table_DataFromNL[[#This Row],[RULENAME]]</f>
        <v>CP685-Referral</v>
      </c>
      <c r="M3484" t="str">
        <f t="shared" si="437"/>
        <v>CP685-RETURN - Buddy referral  -BONUS</v>
      </c>
      <c r="N3484" t="e">
        <f t="shared" si="438"/>
        <v>#N/A</v>
      </c>
    </row>
    <row r="3485" spans="1:14" hidden="1" x14ac:dyDescent="0.45">
      <c r="A3485" t="str">
        <f t="shared" si="439"/>
        <v>CP685-P Anti-D Pre-Existing Standard</v>
      </c>
      <c r="B3485" t="s">
        <v>694</v>
      </c>
      <c r="C3485" t="str">
        <f t="shared" si="432"/>
        <v>Columbia</v>
      </c>
      <c r="D3485" t="str">
        <f t="shared" si="433"/>
        <v>Y</v>
      </c>
      <c r="E3485" t="s">
        <v>1185</v>
      </c>
      <c r="F3485" t="str">
        <f t="shared" si="434"/>
        <v>P Anti-D Pre-Existing Standard</v>
      </c>
      <c r="G3485" t="str">
        <f t="shared" si="435"/>
        <v>Specialty</v>
      </c>
      <c r="H3485" t="s">
        <v>946</v>
      </c>
      <c r="I3485" t="str">
        <f t="shared" si="436"/>
        <v>RETURN - 1st don of the week -STD</v>
      </c>
      <c r="J3485" t="s">
        <v>1113</v>
      </c>
      <c r="K3485" s="5">
        <v>50</v>
      </c>
      <c r="L3485" t="str">
        <f>Table_DataFromNL[[#This Row],[PROFILECODE]]&amp;"-"&amp;Table_DataFromNL[[#This Row],[RULENAME]]</f>
        <v>CP685-P Anti-D Pre-Existing Standard</v>
      </c>
      <c r="M3485" t="str">
        <f t="shared" si="437"/>
        <v>CP685-P Anti-D Pre-Existing Standard</v>
      </c>
      <c r="N3485" t="str">
        <f t="shared" si="438"/>
        <v>CP685-P Anti-D Pre-Existing Standard</v>
      </c>
    </row>
    <row r="3486" spans="1:14" hidden="1" x14ac:dyDescent="0.45">
      <c r="A3486" t="str">
        <f t="shared" si="439"/>
        <v>CP685-P NORM KIG 10 Standard</v>
      </c>
      <c r="B3486" t="s">
        <v>694</v>
      </c>
      <c r="C3486" t="str">
        <f t="shared" si="432"/>
        <v>Columbia</v>
      </c>
      <c r="D3486" t="str">
        <f t="shared" si="433"/>
        <v>Y</v>
      </c>
      <c r="E3486" t="s">
        <v>1185</v>
      </c>
      <c r="F3486" t="str">
        <f t="shared" si="434"/>
        <v>P NORM KIG 10 Standard</v>
      </c>
      <c r="G3486" t="str">
        <f t="shared" si="435"/>
        <v>Specialty</v>
      </c>
      <c r="H3486" t="s">
        <v>950</v>
      </c>
      <c r="I3486" t="str">
        <f t="shared" si="436"/>
        <v>RETURN - 1st don of the week -STD</v>
      </c>
      <c r="J3486" t="s">
        <v>1113</v>
      </c>
      <c r="K3486" s="5">
        <v>45</v>
      </c>
      <c r="L3486" t="str">
        <f>Table_DataFromNL[[#This Row],[PROFILECODE]]&amp;"-"&amp;Table_DataFromNL[[#This Row],[RULENAME]]</f>
        <v>CP685-P NORM KIG 10 Standard</v>
      </c>
      <c r="M3486" t="str">
        <f t="shared" si="437"/>
        <v>CP685-P NORM KIG 10 Standard</v>
      </c>
      <c r="N3486" t="str">
        <f t="shared" si="438"/>
        <v>CP685-P NORM KIG 10 Standard</v>
      </c>
    </row>
    <row r="3487" spans="1:14" hidden="1" x14ac:dyDescent="0.45">
      <c r="A3487" t="str">
        <f t="shared" si="439"/>
        <v>CP685-P NORM KIG 10-1 Standard</v>
      </c>
      <c r="B3487" t="s">
        <v>694</v>
      </c>
      <c r="C3487" t="str">
        <f t="shared" si="432"/>
        <v>Columbia</v>
      </c>
      <c r="D3487" t="str">
        <f t="shared" si="433"/>
        <v>Y</v>
      </c>
      <c r="E3487" t="s">
        <v>1185</v>
      </c>
      <c r="F3487" t="str">
        <f t="shared" si="434"/>
        <v>P NORM KIG 10-1 Standard</v>
      </c>
      <c r="G3487" t="str">
        <f t="shared" si="435"/>
        <v>Specialty</v>
      </c>
      <c r="H3487" t="s">
        <v>951</v>
      </c>
      <c r="I3487" t="str">
        <f t="shared" si="436"/>
        <v>RETURN - 1st don of the week -STD</v>
      </c>
      <c r="J3487" t="s">
        <v>1113</v>
      </c>
      <c r="K3487" s="5">
        <v>45</v>
      </c>
      <c r="L3487" t="str">
        <f>Table_DataFromNL[[#This Row],[PROFILECODE]]&amp;"-"&amp;Table_DataFromNL[[#This Row],[RULENAME]]</f>
        <v>CP685-P NORM KIG 10-1 Standard</v>
      </c>
      <c r="M3487" t="str">
        <f t="shared" si="437"/>
        <v>CP685-P NORM KIG 10-1 Standard</v>
      </c>
      <c r="N3487" t="str">
        <f t="shared" si="438"/>
        <v>CP685-P NORM KIG 10-1 Standard</v>
      </c>
    </row>
    <row r="3488" spans="1:14" hidden="1" x14ac:dyDescent="0.45">
      <c r="A3488" t="str">
        <f t="shared" si="439"/>
        <v>CP685-P NORM KIG 10-2 Standard</v>
      </c>
      <c r="B3488" t="s">
        <v>694</v>
      </c>
      <c r="C3488" t="str">
        <f t="shared" si="432"/>
        <v>Columbia</v>
      </c>
      <c r="D3488" t="str">
        <f t="shared" si="433"/>
        <v>Y</v>
      </c>
      <c r="E3488" t="s">
        <v>1185</v>
      </c>
      <c r="F3488" t="str">
        <f t="shared" si="434"/>
        <v>P NORM KIG 10-2 Standard</v>
      </c>
      <c r="G3488" t="str">
        <f t="shared" si="435"/>
        <v>Specialty</v>
      </c>
      <c r="H3488" t="s">
        <v>952</v>
      </c>
      <c r="I3488" t="str">
        <f t="shared" si="436"/>
        <v>RETURN - 1st don of the week -STD</v>
      </c>
      <c r="J3488" t="s">
        <v>1113</v>
      </c>
      <c r="K3488" s="5">
        <v>45</v>
      </c>
      <c r="L3488" t="str">
        <f>Table_DataFromNL[[#This Row],[PROFILECODE]]&amp;"-"&amp;Table_DataFromNL[[#This Row],[RULENAME]]</f>
        <v>CP685-P NORM KIG 10-2 Standard</v>
      </c>
      <c r="M3488" t="str">
        <f t="shared" si="437"/>
        <v>CP685-P NORM KIG 10-2 Standard</v>
      </c>
      <c r="N3488" t="str">
        <f t="shared" si="438"/>
        <v>CP685-P NORM KIG 10-2 Standard</v>
      </c>
    </row>
    <row r="3489" spans="1:14" hidden="1" x14ac:dyDescent="0.45">
      <c r="A3489" t="str">
        <f t="shared" si="439"/>
        <v>CP685-P NORM KIG 10-3 Standard</v>
      </c>
      <c r="B3489" t="s">
        <v>694</v>
      </c>
      <c r="C3489" t="str">
        <f t="shared" si="432"/>
        <v>Columbia</v>
      </c>
      <c r="D3489" t="str">
        <f t="shared" si="433"/>
        <v>Y</v>
      </c>
      <c r="E3489" t="s">
        <v>1185</v>
      </c>
      <c r="F3489" t="str">
        <f t="shared" si="434"/>
        <v>P NORM KIG 10-3 Standard</v>
      </c>
      <c r="G3489" t="str">
        <f t="shared" si="435"/>
        <v>Specialty</v>
      </c>
      <c r="H3489" t="s">
        <v>953</v>
      </c>
      <c r="I3489" t="str">
        <f t="shared" si="436"/>
        <v>RETURN - 1st don of the week -STD</v>
      </c>
      <c r="J3489" t="s">
        <v>1113</v>
      </c>
      <c r="K3489" s="5">
        <v>45</v>
      </c>
      <c r="L3489" t="str">
        <f>Table_DataFromNL[[#This Row],[PROFILECODE]]&amp;"-"&amp;Table_DataFromNL[[#This Row],[RULENAME]]</f>
        <v>CP685-P NORM KIG 10-3 Standard</v>
      </c>
      <c r="M3489" t="str">
        <f t="shared" si="437"/>
        <v>CP685-P NORM KIG 10-3 Standard</v>
      </c>
      <c r="N3489" t="str">
        <f t="shared" si="438"/>
        <v>CP685-P NORM KIG 10-3 Standard</v>
      </c>
    </row>
    <row r="3490" spans="1:14" hidden="1" x14ac:dyDescent="0.45">
      <c r="A3490" t="str">
        <f t="shared" si="439"/>
        <v>CP685-P NORM KIG 10-4 Standard</v>
      </c>
      <c r="B3490" t="s">
        <v>694</v>
      </c>
      <c r="C3490" t="str">
        <f t="shared" si="432"/>
        <v>Columbia</v>
      </c>
      <c r="D3490" t="str">
        <f t="shared" si="433"/>
        <v>Y</v>
      </c>
      <c r="E3490" t="s">
        <v>1185</v>
      </c>
      <c r="F3490" t="str">
        <f t="shared" si="434"/>
        <v>P NORM KIG 10-4 Standard</v>
      </c>
      <c r="G3490" t="str">
        <f t="shared" si="435"/>
        <v>Specialty</v>
      </c>
      <c r="H3490" t="s">
        <v>954</v>
      </c>
      <c r="I3490" t="str">
        <f t="shared" si="436"/>
        <v>RETURN - 1st don of the week -STD</v>
      </c>
      <c r="J3490" t="s">
        <v>1113</v>
      </c>
      <c r="K3490" s="5">
        <v>45</v>
      </c>
      <c r="L3490" t="str">
        <f>Table_DataFromNL[[#This Row],[PROFILECODE]]&amp;"-"&amp;Table_DataFromNL[[#This Row],[RULENAME]]</f>
        <v>CP685-P NORM KIG 10-4 Standard</v>
      </c>
      <c r="M3490" t="str">
        <f t="shared" si="437"/>
        <v>CP685-P NORM KIG 10-4 Standard</v>
      </c>
      <c r="N3490" t="str">
        <f t="shared" si="438"/>
        <v>CP685-P NORM KIG 10-4 Standard</v>
      </c>
    </row>
    <row r="3491" spans="1:14" hidden="1" x14ac:dyDescent="0.45">
      <c r="A3491" t="str">
        <f t="shared" si="439"/>
        <v>CP685-RETURN - 1st don of the week -STD</v>
      </c>
      <c r="B3491" t="s">
        <v>694</v>
      </c>
      <c r="C3491" t="str">
        <f t="shared" si="432"/>
        <v>Columbia</v>
      </c>
      <c r="D3491" t="str">
        <f t="shared" si="433"/>
        <v>Y</v>
      </c>
      <c r="E3491" t="s">
        <v>1185</v>
      </c>
      <c r="F3491" t="str">
        <f t="shared" si="434"/>
        <v>RETURN - 1st don of the week -STD</v>
      </c>
      <c r="G3491" t="str">
        <f t="shared" si="435"/>
        <v>Marketing</v>
      </c>
      <c r="H3491" t="s">
        <v>1114</v>
      </c>
      <c r="I3491">
        <f t="shared" si="436"/>
        <v>0</v>
      </c>
      <c r="J3491" t="s">
        <v>1113</v>
      </c>
      <c r="K3491" s="5">
        <v>45</v>
      </c>
      <c r="L3491" t="str">
        <f>Table_DataFromNL[[#This Row],[PROFILECODE]]&amp;"-"&amp;Table_DataFromNL[[#This Row],[RULENAME]]</f>
        <v>CP685-P NSP NONEU Standard</v>
      </c>
      <c r="M3491" t="str">
        <f t="shared" si="437"/>
        <v>CP685-RETURN - 1st don of the week -STD</v>
      </c>
      <c r="N3491" t="e">
        <f t="shared" si="438"/>
        <v>#N/A</v>
      </c>
    </row>
    <row r="3492" spans="1:14" hidden="1" x14ac:dyDescent="0.45">
      <c r="A3492" t="str">
        <f t="shared" si="439"/>
        <v>CP685-RETURN - 1st don of the week -STD</v>
      </c>
      <c r="B3492" t="s">
        <v>694</v>
      </c>
      <c r="C3492" t="str">
        <f t="shared" si="432"/>
        <v>Columbia</v>
      </c>
      <c r="D3492" t="str">
        <f t="shared" si="433"/>
        <v>Y</v>
      </c>
      <c r="E3492" t="s">
        <v>1185</v>
      </c>
      <c r="F3492" t="str">
        <f t="shared" si="434"/>
        <v>RETURN - 1st don of the week -STD</v>
      </c>
      <c r="G3492" t="str">
        <f t="shared" si="435"/>
        <v>Marketing</v>
      </c>
      <c r="H3492" t="s">
        <v>1115</v>
      </c>
      <c r="I3492">
        <f t="shared" si="436"/>
        <v>23</v>
      </c>
      <c r="J3492" t="s">
        <v>1113</v>
      </c>
      <c r="K3492" s="5">
        <v>45</v>
      </c>
      <c r="L3492" t="str">
        <f>Table_DataFromNL[[#This Row],[PROFILECODE]]&amp;"-"&amp;Table_DataFromNL[[#This Row],[RULENAME]]</f>
        <v>CP685-P NSP NS Standard</v>
      </c>
      <c r="M3492" t="str">
        <f t="shared" si="437"/>
        <v>CP685-RETURN - 1st don of the week -STD</v>
      </c>
      <c r="N3492" t="e">
        <f t="shared" si="438"/>
        <v>#N/A</v>
      </c>
    </row>
    <row r="3493" spans="1:14" hidden="1" x14ac:dyDescent="0.45">
      <c r="A3493" t="str">
        <f t="shared" si="439"/>
        <v>CP685-P Normal Source PL Standard</v>
      </c>
      <c r="B3493" t="s">
        <v>694</v>
      </c>
      <c r="C3493" t="str">
        <f t="shared" si="432"/>
        <v>Columbia</v>
      </c>
      <c r="D3493" t="str">
        <f t="shared" si="433"/>
        <v>Y</v>
      </c>
      <c r="E3493" t="s">
        <v>1185</v>
      </c>
      <c r="F3493" t="str">
        <f t="shared" si="434"/>
        <v>P Normal Source PL Standard</v>
      </c>
      <c r="G3493" t="str">
        <f t="shared" si="435"/>
        <v>Marketing</v>
      </c>
      <c r="H3493" t="s">
        <v>1033</v>
      </c>
      <c r="I3493">
        <f t="shared" si="436"/>
        <v>0</v>
      </c>
      <c r="J3493" t="s">
        <v>1113</v>
      </c>
      <c r="K3493" s="5">
        <v>45</v>
      </c>
      <c r="L3493" t="str">
        <f>Table_DataFromNL[[#This Row],[PROFILECODE]]&amp;"-"&amp;Table_DataFromNL[[#This Row],[RULENAME]]</f>
        <v>CP685-P Normal Source PL Standard</v>
      </c>
      <c r="M3493" t="e">
        <f t="shared" si="437"/>
        <v>#N/A</v>
      </c>
      <c r="N3493" t="e">
        <f t="shared" si="438"/>
        <v>#N/A</v>
      </c>
    </row>
    <row r="3494" spans="1:14" hidden="1" x14ac:dyDescent="0.45">
      <c r="A3494" t="str">
        <f t="shared" si="439"/>
        <v>CP685-P RSV Pre-Existing Standard</v>
      </c>
      <c r="B3494" t="s">
        <v>694</v>
      </c>
      <c r="C3494" t="str">
        <f t="shared" si="432"/>
        <v>Columbia</v>
      </c>
      <c r="D3494" t="str">
        <f t="shared" si="433"/>
        <v>Y</v>
      </c>
      <c r="E3494" t="s">
        <v>1185</v>
      </c>
      <c r="F3494" t="str">
        <f t="shared" si="434"/>
        <v>P RSV Pre-Existing Standard</v>
      </c>
      <c r="G3494" t="str">
        <f t="shared" si="435"/>
        <v>Specialty</v>
      </c>
      <c r="H3494" t="s">
        <v>955</v>
      </c>
      <c r="I3494" t="str">
        <f t="shared" si="436"/>
        <v>RETURN - 1st don of the week -STD</v>
      </c>
      <c r="J3494" t="s">
        <v>1113</v>
      </c>
      <c r="K3494" s="5">
        <v>45</v>
      </c>
      <c r="L3494" t="str">
        <f>Table_DataFromNL[[#This Row],[PROFILECODE]]&amp;"-"&amp;Table_DataFromNL[[#This Row],[RULENAME]]</f>
        <v>CP685-P RSV Pre-Existing Standard</v>
      </c>
      <c r="M3494" t="str">
        <f t="shared" si="437"/>
        <v>CP685-P RSV Pre-Existing Standard</v>
      </c>
      <c r="N3494" t="str">
        <f t="shared" si="438"/>
        <v>CP685-P RSV Pre-Existing Standard</v>
      </c>
    </row>
    <row r="3495" spans="1:14" hidden="1" x14ac:dyDescent="0.45">
      <c r="A3495" t="str">
        <f t="shared" si="439"/>
        <v>CP686-1st Responder-Medical</v>
      </c>
      <c r="B3495" t="s">
        <v>661</v>
      </c>
      <c r="C3495" t="str">
        <f t="shared" si="432"/>
        <v>Cocoa Beach</v>
      </c>
      <c r="D3495" t="str">
        <f t="shared" si="433"/>
        <v>Y</v>
      </c>
      <c r="E3495" t="s">
        <v>1186</v>
      </c>
      <c r="F3495" t="str">
        <f t="shared" si="434"/>
        <v>1st Responder-Medical</v>
      </c>
      <c r="G3495">
        <f t="shared" si="435"/>
        <v>0</v>
      </c>
      <c r="H3495" t="s">
        <v>1053</v>
      </c>
      <c r="I3495">
        <f t="shared" si="436"/>
        <v>0</v>
      </c>
      <c r="J3495" t="s">
        <v>1054</v>
      </c>
      <c r="K3495" s="5">
        <v>5</v>
      </c>
      <c r="L3495" t="str">
        <f>Table_DataFromNL[[#This Row],[PROFILECODE]]&amp;"-"&amp;Table_DataFromNL[[#This Row],[RULENAME]]</f>
        <v>CP686-1st Responder-Medical</v>
      </c>
      <c r="M3495" t="e">
        <f t="shared" si="437"/>
        <v>#N/A</v>
      </c>
      <c r="N3495" t="e">
        <f t="shared" si="438"/>
        <v>#N/A</v>
      </c>
    </row>
    <row r="3496" spans="1:14" hidden="1" x14ac:dyDescent="0.45">
      <c r="A3496" t="str">
        <f t="shared" si="439"/>
        <v>CP686-RETURN - 2nd don of the week -BONUS</v>
      </c>
      <c r="B3496" t="s">
        <v>661</v>
      </c>
      <c r="C3496" t="str">
        <f t="shared" si="432"/>
        <v>Cocoa Beach</v>
      </c>
      <c r="D3496" t="str">
        <f t="shared" si="433"/>
        <v>Y</v>
      </c>
      <c r="E3496" t="s">
        <v>1186</v>
      </c>
      <c r="F3496" t="str">
        <f t="shared" si="434"/>
        <v>RETURN - 2nd don of the week -BONUS</v>
      </c>
      <c r="G3496" t="str">
        <f t="shared" si="435"/>
        <v>Marketing</v>
      </c>
      <c r="H3496" t="s">
        <v>1055</v>
      </c>
      <c r="I3496">
        <f t="shared" si="436"/>
        <v>26</v>
      </c>
      <c r="J3496" t="s">
        <v>1054</v>
      </c>
      <c r="K3496" s="5">
        <v>30</v>
      </c>
      <c r="L3496" t="str">
        <f>Table_DataFromNL[[#This Row],[PROFILECODE]]&amp;"-"&amp;Table_DataFromNL[[#This Row],[RULENAME]]</f>
        <v>CP686-2X Week P NSP NS</v>
      </c>
      <c r="M3496" t="str">
        <f t="shared" si="437"/>
        <v>CP686-RETURN - 2nd don of the week -BONUS</v>
      </c>
      <c r="N3496" t="e">
        <f t="shared" si="438"/>
        <v>#N/A</v>
      </c>
    </row>
    <row r="3497" spans="1:14" hidden="1" x14ac:dyDescent="0.45">
      <c r="A3497" t="str">
        <f t="shared" si="439"/>
        <v>CP686-RETURN - 2nd don of the week -BONUS</v>
      </c>
      <c r="B3497" t="s">
        <v>661</v>
      </c>
      <c r="C3497" t="str">
        <f t="shared" si="432"/>
        <v>Cocoa Beach</v>
      </c>
      <c r="D3497" t="str">
        <f t="shared" si="433"/>
        <v>Y</v>
      </c>
      <c r="E3497" t="s">
        <v>1186</v>
      </c>
      <c r="F3497" t="str">
        <f t="shared" si="434"/>
        <v>RETURN - 2nd don of the week -BONUS</v>
      </c>
      <c r="G3497" t="str">
        <f t="shared" si="435"/>
        <v>Marketing</v>
      </c>
      <c r="H3497" t="s">
        <v>1056</v>
      </c>
      <c r="I3497" t="str">
        <f t="shared" si="436"/>
        <v>RETURN - 2nd don of the week -BONUS</v>
      </c>
      <c r="J3497" t="s">
        <v>1054</v>
      </c>
      <c r="K3497" s="5">
        <v>30</v>
      </c>
      <c r="L3497" t="str">
        <f>Table_DataFromNL[[#This Row],[PROFILECODE]]&amp;"-"&amp;Table_DataFromNL[[#This Row],[RULENAME]]</f>
        <v>CP686-2X Week P NSP Non EU</v>
      </c>
      <c r="M3497" t="str">
        <f t="shared" si="437"/>
        <v>CP686-RETURN - 2nd don of the week -BONUS</v>
      </c>
      <c r="N3497" t="e">
        <f t="shared" si="438"/>
        <v>#N/A</v>
      </c>
    </row>
    <row r="3498" spans="1:14" hidden="1" x14ac:dyDescent="0.45">
      <c r="A3498" t="str">
        <f t="shared" si="439"/>
        <v>CP686-2X Week P Normal Source PL</v>
      </c>
      <c r="B3498" t="s">
        <v>661</v>
      </c>
      <c r="C3498" t="str">
        <f t="shared" si="432"/>
        <v>Cocoa Beach</v>
      </c>
      <c r="D3498" t="str">
        <f t="shared" si="433"/>
        <v>Y</v>
      </c>
      <c r="E3498" t="s">
        <v>1186</v>
      </c>
      <c r="F3498" t="str">
        <f t="shared" si="434"/>
        <v>2X Week P Normal Source PL</v>
      </c>
      <c r="G3498" t="str">
        <f t="shared" si="435"/>
        <v>Specialty</v>
      </c>
      <c r="H3498" t="s">
        <v>1026</v>
      </c>
      <c r="I3498" t="str">
        <f t="shared" si="436"/>
        <v>RETURN - 2nd don of the week -BONUS</v>
      </c>
      <c r="J3498" t="s">
        <v>1054</v>
      </c>
      <c r="K3498" s="5">
        <v>30</v>
      </c>
      <c r="L3498" t="str">
        <f>Table_DataFromNL[[#This Row],[PROFILECODE]]&amp;"-"&amp;Table_DataFromNL[[#This Row],[RULENAME]]</f>
        <v>CP686-2X Week P Normal Source PL</v>
      </c>
      <c r="M3498" t="e">
        <f t="shared" si="437"/>
        <v>#N/A</v>
      </c>
      <c r="N3498" t="e">
        <f t="shared" si="438"/>
        <v>#N/A</v>
      </c>
    </row>
    <row r="3499" spans="1:14" hidden="1" x14ac:dyDescent="0.45">
      <c r="A3499" t="str">
        <f t="shared" si="439"/>
        <v>CP686-2X Week P RSV Pre-Existing</v>
      </c>
      <c r="B3499" t="s">
        <v>661</v>
      </c>
      <c r="C3499" t="str">
        <f t="shared" si="432"/>
        <v>Cocoa Beach</v>
      </c>
      <c r="D3499" t="str">
        <f t="shared" si="433"/>
        <v>Y</v>
      </c>
      <c r="E3499" t="s">
        <v>1186</v>
      </c>
      <c r="F3499" t="str">
        <f t="shared" si="434"/>
        <v>2X Week P RSV Pre-Existing</v>
      </c>
      <c r="G3499" t="str">
        <f t="shared" si="435"/>
        <v>Specialty</v>
      </c>
      <c r="H3499" t="s">
        <v>945</v>
      </c>
      <c r="I3499" t="str">
        <f t="shared" si="436"/>
        <v>RETURN - 2nd don of the week -BONUS</v>
      </c>
      <c r="J3499" t="s">
        <v>1054</v>
      </c>
      <c r="K3499" s="5">
        <v>40</v>
      </c>
      <c r="L3499" t="str">
        <f>Table_DataFromNL[[#This Row],[PROFILECODE]]&amp;"-"&amp;Table_DataFromNL[[#This Row],[RULENAME]]</f>
        <v>CP686-2X Week P RSV Pre-Existing</v>
      </c>
      <c r="M3499" t="str">
        <f t="shared" si="437"/>
        <v>CP686-2X Week P RSV Pre-Existing</v>
      </c>
      <c r="N3499" t="str">
        <f t="shared" si="438"/>
        <v>CP686-2X Week P RSV Pre-Existing</v>
      </c>
    </row>
    <row r="3500" spans="1:14" hidden="1" x14ac:dyDescent="0.45">
      <c r="A3500" t="str">
        <f t="shared" si="439"/>
        <v>CP686-RETURN - 5th don of the month -BONUS</v>
      </c>
      <c r="B3500" t="s">
        <v>661</v>
      </c>
      <c r="C3500" t="str">
        <f t="shared" si="432"/>
        <v>Cocoa Beach</v>
      </c>
      <c r="D3500" t="str">
        <f t="shared" si="433"/>
        <v>Y</v>
      </c>
      <c r="E3500" t="s">
        <v>1186</v>
      </c>
      <c r="F3500" t="str">
        <f t="shared" si="434"/>
        <v>RETURN - 5th don of the month -BONUS</v>
      </c>
      <c r="G3500" t="str">
        <f t="shared" si="435"/>
        <v>Marketing</v>
      </c>
      <c r="H3500" t="s">
        <v>1057</v>
      </c>
      <c r="I3500">
        <f t="shared" si="436"/>
        <v>27</v>
      </c>
      <c r="J3500" t="s">
        <v>1054</v>
      </c>
      <c r="K3500" s="5">
        <v>20</v>
      </c>
      <c r="L3500" t="str">
        <f>Table_DataFromNL[[#This Row],[PROFILECODE]]&amp;"-"&amp;Table_DataFromNL[[#This Row],[RULENAME]]</f>
        <v>CP686-5X Month</v>
      </c>
      <c r="M3500" t="str">
        <f t="shared" si="437"/>
        <v>CP686-RETURN - 5th don of the month -BONUS</v>
      </c>
      <c r="N3500" t="e">
        <f t="shared" si="438"/>
        <v>#N/A</v>
      </c>
    </row>
    <row r="3501" spans="1:14" hidden="1" x14ac:dyDescent="0.45">
      <c r="A3501" t="str">
        <f t="shared" si="439"/>
        <v>CP686-RETURN - 6th don of the month -BONUS</v>
      </c>
      <c r="B3501" t="s">
        <v>661</v>
      </c>
      <c r="C3501" t="str">
        <f t="shared" si="432"/>
        <v>Cocoa Beach</v>
      </c>
      <c r="D3501" t="str">
        <f t="shared" si="433"/>
        <v>Y</v>
      </c>
      <c r="E3501" t="s">
        <v>1186</v>
      </c>
      <c r="F3501" t="str">
        <f t="shared" si="434"/>
        <v>RETURN - 6th don of the month -BONUS</v>
      </c>
      <c r="G3501" t="str">
        <f t="shared" si="435"/>
        <v>Marketing</v>
      </c>
      <c r="H3501" t="s">
        <v>1058</v>
      </c>
      <c r="I3501">
        <f t="shared" si="436"/>
        <v>28</v>
      </c>
      <c r="J3501" t="s">
        <v>1054</v>
      </c>
      <c r="K3501" s="5">
        <v>20</v>
      </c>
      <c r="L3501" t="str">
        <f>Table_DataFromNL[[#This Row],[PROFILECODE]]&amp;"-"&amp;Table_DataFromNL[[#This Row],[RULENAME]]</f>
        <v>CP686-6X Month</v>
      </c>
      <c r="M3501" t="str">
        <f t="shared" si="437"/>
        <v>CP686-RETURN - 6th don of the month -BONUS</v>
      </c>
      <c r="N3501" t="e">
        <f t="shared" si="438"/>
        <v>#N/A</v>
      </c>
    </row>
    <row r="3502" spans="1:14" hidden="1" x14ac:dyDescent="0.45">
      <c r="A3502" t="str">
        <f t="shared" si="439"/>
        <v>CP686-College ID Standard Bonus</v>
      </c>
      <c r="B3502" t="s">
        <v>661</v>
      </c>
      <c r="C3502" t="str">
        <f t="shared" si="432"/>
        <v>Cocoa Beach</v>
      </c>
      <c r="D3502" t="str">
        <f t="shared" si="433"/>
        <v>Y</v>
      </c>
      <c r="E3502" t="s">
        <v>1186</v>
      </c>
      <c r="F3502" t="str">
        <f t="shared" si="434"/>
        <v>College ID Standard Bonus</v>
      </c>
      <c r="G3502">
        <f t="shared" si="435"/>
        <v>0</v>
      </c>
      <c r="H3502" t="s">
        <v>1062</v>
      </c>
      <c r="I3502">
        <f t="shared" si="436"/>
        <v>0</v>
      </c>
      <c r="J3502" t="s">
        <v>1054</v>
      </c>
      <c r="K3502" s="5">
        <v>5</v>
      </c>
      <c r="L3502" t="str">
        <f>Table_DataFromNL[[#This Row],[PROFILECODE]]&amp;"-"&amp;Table_DataFromNL[[#This Row],[RULENAME]]</f>
        <v>CP686-College ID Standard Bonus</v>
      </c>
      <c r="M3502" t="e">
        <f t="shared" si="437"/>
        <v>#N/A</v>
      </c>
      <c r="N3502" t="e">
        <f t="shared" si="438"/>
        <v>#N/A</v>
      </c>
    </row>
    <row r="3503" spans="1:14" hidden="1" x14ac:dyDescent="0.45">
      <c r="A3503" t="str">
        <f t="shared" si="439"/>
        <v>CP686-Employee Donor</v>
      </c>
      <c r="B3503" t="s">
        <v>661</v>
      </c>
      <c r="C3503" t="str">
        <f t="shared" si="432"/>
        <v>Cocoa Beach</v>
      </c>
      <c r="D3503" t="str">
        <f t="shared" si="433"/>
        <v>Y</v>
      </c>
      <c r="E3503" t="s">
        <v>1186</v>
      </c>
      <c r="F3503" t="str">
        <f t="shared" si="434"/>
        <v>Employee Donor</v>
      </c>
      <c r="G3503">
        <f t="shared" si="435"/>
        <v>0</v>
      </c>
      <c r="H3503" t="s">
        <v>1063</v>
      </c>
      <c r="I3503">
        <f t="shared" si="436"/>
        <v>0</v>
      </c>
      <c r="J3503" t="s">
        <v>1054</v>
      </c>
      <c r="K3503" s="5">
        <v>90</v>
      </c>
      <c r="L3503" t="str">
        <f>Table_DataFromNL[[#This Row],[PROFILECODE]]&amp;"-"&amp;Table_DataFromNL[[#This Row],[RULENAME]]</f>
        <v>CP686-Employee Donor</v>
      </c>
      <c r="M3503" t="e">
        <f t="shared" si="437"/>
        <v>#N/A</v>
      </c>
      <c r="N3503" t="e">
        <f t="shared" si="438"/>
        <v>#N/A</v>
      </c>
    </row>
    <row r="3504" spans="1:14" hidden="1" x14ac:dyDescent="0.45">
      <c r="A3504" t="str">
        <f t="shared" si="439"/>
        <v>CP686-Military ID</v>
      </c>
      <c r="B3504" t="s">
        <v>661</v>
      </c>
      <c r="C3504" t="str">
        <f t="shared" si="432"/>
        <v>Cocoa Beach</v>
      </c>
      <c r="D3504" t="str">
        <f t="shared" si="433"/>
        <v>Y</v>
      </c>
      <c r="E3504" t="s">
        <v>1186</v>
      </c>
      <c r="F3504" t="str">
        <f t="shared" si="434"/>
        <v>Military ID</v>
      </c>
      <c r="G3504">
        <f t="shared" si="435"/>
        <v>0</v>
      </c>
      <c r="H3504" t="s">
        <v>1064</v>
      </c>
      <c r="I3504">
        <f t="shared" si="436"/>
        <v>0</v>
      </c>
      <c r="J3504" t="s">
        <v>1054</v>
      </c>
      <c r="K3504" s="5">
        <v>5</v>
      </c>
      <c r="L3504" t="str">
        <f>Table_DataFromNL[[#This Row],[PROFILECODE]]&amp;"-"&amp;Table_DataFromNL[[#This Row],[RULENAME]]</f>
        <v>CP686-Military ID</v>
      </c>
      <c r="M3504" t="e">
        <f t="shared" si="437"/>
        <v>#N/A</v>
      </c>
      <c r="N3504" t="e">
        <f t="shared" si="438"/>
        <v>#N/A</v>
      </c>
    </row>
    <row r="3505" spans="1:14" hidden="1" x14ac:dyDescent="0.45">
      <c r="A3505" t="str">
        <f t="shared" si="439"/>
        <v>CP686-NEW DONOR -1st</v>
      </c>
      <c r="B3505" t="s">
        <v>661</v>
      </c>
      <c r="C3505" t="str">
        <f t="shared" si="432"/>
        <v>Cocoa Beach</v>
      </c>
      <c r="D3505" t="str">
        <f t="shared" si="433"/>
        <v>Y</v>
      </c>
      <c r="E3505" t="s">
        <v>1186</v>
      </c>
      <c r="F3505" t="str">
        <f t="shared" si="434"/>
        <v>NEW DONOR -1st</v>
      </c>
      <c r="G3505" t="str">
        <f t="shared" si="435"/>
        <v>Marketing</v>
      </c>
      <c r="H3505" t="s">
        <v>1065</v>
      </c>
      <c r="I3505">
        <f t="shared" si="436"/>
        <v>1</v>
      </c>
      <c r="J3505" t="s">
        <v>1054</v>
      </c>
      <c r="K3505" s="5">
        <v>100</v>
      </c>
      <c r="L3505" t="str">
        <f>Table_DataFromNL[[#This Row],[PROFILECODE]]&amp;"-"&amp;Table_DataFromNL[[#This Row],[RULENAME]]</f>
        <v>CP686-New Donor 1st Visit-Bonus</v>
      </c>
      <c r="M3505" t="str">
        <f t="shared" si="437"/>
        <v>CP686-NEW DONOR -1st</v>
      </c>
      <c r="N3505" t="e">
        <f t="shared" si="438"/>
        <v>#N/A</v>
      </c>
    </row>
    <row r="3506" spans="1:14" hidden="1" x14ac:dyDescent="0.45">
      <c r="A3506" t="str">
        <f t="shared" si="439"/>
        <v>CP686-NEW DONOR -2nd</v>
      </c>
      <c r="B3506" t="s">
        <v>661</v>
      </c>
      <c r="C3506" t="str">
        <f t="shared" si="432"/>
        <v>Cocoa Beach</v>
      </c>
      <c r="D3506" t="str">
        <f t="shared" si="433"/>
        <v>Y</v>
      </c>
      <c r="E3506" t="s">
        <v>1186</v>
      </c>
      <c r="F3506" t="str">
        <f t="shared" si="434"/>
        <v>NEW DONOR -2nd</v>
      </c>
      <c r="G3506" t="str">
        <f t="shared" si="435"/>
        <v>Marketing</v>
      </c>
      <c r="H3506" t="s">
        <v>1066</v>
      </c>
      <c r="I3506">
        <f t="shared" si="436"/>
        <v>2</v>
      </c>
      <c r="J3506" t="s">
        <v>1054</v>
      </c>
      <c r="K3506" s="5">
        <v>100</v>
      </c>
      <c r="L3506" t="str">
        <f>Table_DataFromNL[[#This Row],[PROFILECODE]]&amp;"-"&amp;Table_DataFromNL[[#This Row],[RULENAME]]</f>
        <v>CP686-New Donor 2nd Visit-Bonus</v>
      </c>
      <c r="M3506" t="str">
        <f t="shared" si="437"/>
        <v>CP686-NEW DONOR -2nd</v>
      </c>
      <c r="N3506" t="e">
        <f t="shared" si="438"/>
        <v>#N/A</v>
      </c>
    </row>
    <row r="3507" spans="1:14" hidden="1" x14ac:dyDescent="0.45">
      <c r="A3507" t="str">
        <f t="shared" si="439"/>
        <v>CP686-NEW DONOR -3rd</v>
      </c>
      <c r="B3507" t="s">
        <v>661</v>
      </c>
      <c r="C3507" t="str">
        <f t="shared" si="432"/>
        <v>Cocoa Beach</v>
      </c>
      <c r="D3507" t="str">
        <f t="shared" si="433"/>
        <v>Y</v>
      </c>
      <c r="E3507" t="s">
        <v>1186</v>
      </c>
      <c r="F3507" t="str">
        <f t="shared" si="434"/>
        <v>NEW DONOR -3rd</v>
      </c>
      <c r="G3507" t="str">
        <f t="shared" si="435"/>
        <v>Marketing</v>
      </c>
      <c r="H3507" t="s">
        <v>1067</v>
      </c>
      <c r="I3507">
        <f t="shared" si="436"/>
        <v>3</v>
      </c>
      <c r="J3507" t="s">
        <v>1054</v>
      </c>
      <c r="K3507" s="5">
        <v>45</v>
      </c>
      <c r="L3507" t="str">
        <f>Table_DataFromNL[[#This Row],[PROFILECODE]]&amp;"-"&amp;Table_DataFromNL[[#This Row],[RULENAME]]</f>
        <v>CP686-New Donor 3rd Visit-Bonus</v>
      </c>
      <c r="M3507" t="str">
        <f t="shared" si="437"/>
        <v>CP686-NEW DONOR -3rd</v>
      </c>
      <c r="N3507" t="e">
        <f t="shared" si="438"/>
        <v>#N/A</v>
      </c>
    </row>
    <row r="3508" spans="1:14" hidden="1" x14ac:dyDescent="0.45">
      <c r="A3508" t="str">
        <f t="shared" si="439"/>
        <v>CP686-NEW DONOR -4th</v>
      </c>
      <c r="B3508" t="s">
        <v>661</v>
      </c>
      <c r="C3508" t="str">
        <f t="shared" si="432"/>
        <v>Cocoa Beach</v>
      </c>
      <c r="D3508" t="str">
        <f t="shared" si="433"/>
        <v>Y</v>
      </c>
      <c r="E3508" t="s">
        <v>1186</v>
      </c>
      <c r="F3508" t="str">
        <f t="shared" si="434"/>
        <v>NEW DONOR -4th</v>
      </c>
      <c r="G3508" t="str">
        <f t="shared" si="435"/>
        <v>Marketing</v>
      </c>
      <c r="H3508" t="s">
        <v>1068</v>
      </c>
      <c r="I3508">
        <f t="shared" si="436"/>
        <v>4</v>
      </c>
      <c r="J3508" t="s">
        <v>1054</v>
      </c>
      <c r="K3508" s="5">
        <v>45</v>
      </c>
      <c r="L3508" t="str">
        <f>Table_DataFromNL[[#This Row],[PROFILECODE]]&amp;"-"&amp;Table_DataFromNL[[#This Row],[RULENAME]]</f>
        <v>CP686-New Donor 4th Visit-Bonus</v>
      </c>
      <c r="M3508" t="str">
        <f t="shared" si="437"/>
        <v>CP686-NEW DONOR -4th</v>
      </c>
      <c r="N3508" t="e">
        <f t="shared" si="438"/>
        <v>#N/A</v>
      </c>
    </row>
    <row r="3509" spans="1:14" hidden="1" x14ac:dyDescent="0.45">
      <c r="A3509" t="str">
        <f t="shared" si="439"/>
        <v>CP686-NEW DONOR -5th</v>
      </c>
      <c r="B3509" t="s">
        <v>661</v>
      </c>
      <c r="C3509" t="str">
        <f t="shared" si="432"/>
        <v>Cocoa Beach</v>
      </c>
      <c r="D3509" t="str">
        <f t="shared" si="433"/>
        <v>Y</v>
      </c>
      <c r="E3509" t="s">
        <v>1186</v>
      </c>
      <c r="F3509" t="str">
        <f t="shared" si="434"/>
        <v>NEW DONOR -5th</v>
      </c>
      <c r="G3509" t="str">
        <f t="shared" si="435"/>
        <v>Marketing</v>
      </c>
      <c r="H3509" t="s">
        <v>1069</v>
      </c>
      <c r="I3509">
        <f t="shared" si="436"/>
        <v>5</v>
      </c>
      <c r="J3509" t="s">
        <v>1054</v>
      </c>
      <c r="K3509" s="5">
        <v>45</v>
      </c>
      <c r="L3509" t="str">
        <f>Table_DataFromNL[[#This Row],[PROFILECODE]]&amp;"-"&amp;Table_DataFromNL[[#This Row],[RULENAME]]</f>
        <v>CP686-New Donor 5th Visit-Bonus</v>
      </c>
      <c r="M3509" t="str">
        <f t="shared" si="437"/>
        <v>CP686-NEW DONOR -5th</v>
      </c>
      <c r="N3509" t="e">
        <f t="shared" si="438"/>
        <v>#N/A</v>
      </c>
    </row>
    <row r="3510" spans="1:14" hidden="1" x14ac:dyDescent="0.45">
      <c r="A3510" t="str">
        <f t="shared" si="439"/>
        <v>CP686-NEW DONOR -6th</v>
      </c>
      <c r="B3510" t="s">
        <v>661</v>
      </c>
      <c r="C3510" t="str">
        <f t="shared" si="432"/>
        <v>Cocoa Beach</v>
      </c>
      <c r="D3510" t="str">
        <f t="shared" si="433"/>
        <v>Y</v>
      </c>
      <c r="E3510" t="s">
        <v>1186</v>
      </c>
      <c r="F3510" t="str">
        <f t="shared" si="434"/>
        <v>NEW DONOR -6th</v>
      </c>
      <c r="G3510" t="str">
        <f t="shared" si="435"/>
        <v>Marketing</v>
      </c>
      <c r="H3510" t="s">
        <v>1070</v>
      </c>
      <c r="I3510">
        <f t="shared" si="436"/>
        <v>6</v>
      </c>
      <c r="J3510" t="s">
        <v>1054</v>
      </c>
      <c r="K3510" s="5">
        <v>45</v>
      </c>
      <c r="L3510" t="str">
        <f>Table_DataFromNL[[#This Row],[PROFILECODE]]&amp;"-"&amp;Table_DataFromNL[[#This Row],[RULENAME]]</f>
        <v>CP686-New Donor 6th Visit-Bonus</v>
      </c>
      <c r="M3510" t="str">
        <f t="shared" si="437"/>
        <v>CP686-NEW DONOR -6th</v>
      </c>
      <c r="N3510" t="e">
        <f t="shared" si="438"/>
        <v>#N/A</v>
      </c>
    </row>
    <row r="3511" spans="1:14" hidden="1" x14ac:dyDescent="0.45">
      <c r="A3511" t="str">
        <f t="shared" si="439"/>
        <v>CP686-NEW DONOR -7th</v>
      </c>
      <c r="B3511" t="s">
        <v>661</v>
      </c>
      <c r="C3511" t="str">
        <f t="shared" si="432"/>
        <v>Cocoa Beach</v>
      </c>
      <c r="D3511" t="str">
        <f t="shared" si="433"/>
        <v>Y</v>
      </c>
      <c r="E3511" t="s">
        <v>1186</v>
      </c>
      <c r="F3511" t="str">
        <f t="shared" si="434"/>
        <v>NEW DONOR -7th</v>
      </c>
      <c r="G3511" t="str">
        <f t="shared" si="435"/>
        <v>Marketing</v>
      </c>
      <c r="H3511" t="s">
        <v>1071</v>
      </c>
      <c r="I3511">
        <f t="shared" si="436"/>
        <v>7</v>
      </c>
      <c r="J3511" t="s">
        <v>1054</v>
      </c>
      <c r="K3511" s="5">
        <v>45</v>
      </c>
      <c r="L3511" t="str">
        <f>Table_DataFromNL[[#This Row],[PROFILECODE]]&amp;"-"&amp;Table_DataFromNL[[#This Row],[RULENAME]]</f>
        <v>CP686-New Donor 7th Visit-Bonus</v>
      </c>
      <c r="M3511" t="str">
        <f t="shared" si="437"/>
        <v>CP686-NEW DONOR -7th</v>
      </c>
      <c r="N3511" t="e">
        <f t="shared" si="438"/>
        <v>#N/A</v>
      </c>
    </row>
    <row r="3512" spans="1:14" hidden="1" x14ac:dyDescent="0.45">
      <c r="A3512" t="str">
        <f t="shared" si="439"/>
        <v>CP686-NEW DONOR -8th</v>
      </c>
      <c r="B3512" t="s">
        <v>661</v>
      </c>
      <c r="C3512" t="str">
        <f t="shared" si="432"/>
        <v>Cocoa Beach</v>
      </c>
      <c r="D3512" t="str">
        <f t="shared" si="433"/>
        <v>Y</v>
      </c>
      <c r="E3512" t="s">
        <v>1186</v>
      </c>
      <c r="F3512" t="str">
        <f t="shared" si="434"/>
        <v>NEW DONOR -8th</v>
      </c>
      <c r="G3512" t="str">
        <f t="shared" si="435"/>
        <v>Marketing</v>
      </c>
      <c r="H3512" t="s">
        <v>1072</v>
      </c>
      <c r="I3512">
        <f t="shared" si="436"/>
        <v>8</v>
      </c>
      <c r="J3512" t="s">
        <v>1054</v>
      </c>
      <c r="K3512" s="5">
        <v>45</v>
      </c>
      <c r="L3512" t="str">
        <f>Table_DataFromNL[[#This Row],[PROFILECODE]]&amp;"-"&amp;Table_DataFromNL[[#This Row],[RULENAME]]</f>
        <v>CP686-New Donor 8th Visit-Bonus</v>
      </c>
      <c r="M3512" t="str">
        <f t="shared" si="437"/>
        <v>CP686-NEW DONOR -8th</v>
      </c>
      <c r="N3512" t="e">
        <f t="shared" si="438"/>
        <v>#N/A</v>
      </c>
    </row>
    <row r="3513" spans="1:14" hidden="1" x14ac:dyDescent="0.45">
      <c r="A3513" t="str">
        <f t="shared" si="439"/>
        <v>CP686-Vaccinia - 1st Donation</v>
      </c>
      <c r="B3513" t="s">
        <v>661</v>
      </c>
      <c r="C3513" t="str">
        <f t="shared" si="432"/>
        <v>Cocoa Beach</v>
      </c>
      <c r="D3513" t="str">
        <f t="shared" si="433"/>
        <v>Y</v>
      </c>
      <c r="E3513" t="s">
        <v>1186</v>
      </c>
      <c r="F3513" t="str">
        <f t="shared" si="434"/>
        <v>Vaccinia - 1st Donation</v>
      </c>
      <c r="G3513" t="str">
        <f t="shared" si="435"/>
        <v>Specialty</v>
      </c>
      <c r="H3513" t="s">
        <v>957</v>
      </c>
      <c r="I3513">
        <f t="shared" si="436"/>
        <v>0</v>
      </c>
      <c r="J3513" t="s">
        <v>1054</v>
      </c>
      <c r="K3513" s="5">
        <v>150</v>
      </c>
      <c r="L3513" t="str">
        <f>Table_DataFromNL[[#This Row],[PROFILECODE]]&amp;"-"&amp;Table_DataFromNL[[#This Row],[RULENAME]]</f>
        <v>CP686-Vaccinia - 1st Donation</v>
      </c>
      <c r="M3513" t="str">
        <f t="shared" si="437"/>
        <v>CP686-Vaccinia - 1st Donation</v>
      </c>
      <c r="N3513" t="str">
        <f t="shared" si="438"/>
        <v>CP686-Vaccinia - 1st Donation</v>
      </c>
    </row>
    <row r="3514" spans="1:14" hidden="1" x14ac:dyDescent="0.45">
      <c r="A3514" t="str">
        <f t="shared" si="439"/>
        <v>CP686-Vaccinia - 2nd Donation</v>
      </c>
      <c r="B3514" t="s">
        <v>661</v>
      </c>
      <c r="C3514" t="str">
        <f t="shared" si="432"/>
        <v>Cocoa Beach</v>
      </c>
      <c r="D3514" t="str">
        <f t="shared" si="433"/>
        <v>Y</v>
      </c>
      <c r="E3514" t="s">
        <v>1186</v>
      </c>
      <c r="F3514" t="str">
        <f t="shared" si="434"/>
        <v>Vaccinia - 2nd Donation</v>
      </c>
      <c r="G3514" t="str">
        <f t="shared" si="435"/>
        <v>Specialty</v>
      </c>
      <c r="H3514" t="s">
        <v>958</v>
      </c>
      <c r="I3514">
        <f t="shared" si="436"/>
        <v>0</v>
      </c>
      <c r="J3514" t="s">
        <v>1054</v>
      </c>
      <c r="K3514" s="5">
        <v>250</v>
      </c>
      <c r="L3514" t="str">
        <f>Table_DataFromNL[[#This Row],[PROFILECODE]]&amp;"-"&amp;Table_DataFromNL[[#This Row],[RULENAME]]</f>
        <v>CP686-Vaccinia - 2nd Donation</v>
      </c>
      <c r="M3514" t="str">
        <f t="shared" si="437"/>
        <v>CP686-Vaccinia - 2nd Donation</v>
      </c>
      <c r="N3514" t="str">
        <f t="shared" si="438"/>
        <v>CP686-Vaccinia - 2nd Donation</v>
      </c>
    </row>
    <row r="3515" spans="1:14" hidden="1" x14ac:dyDescent="0.45">
      <c r="A3515" t="str">
        <f t="shared" si="439"/>
        <v>CP686-Vaccinia - 3rd Donation</v>
      </c>
      <c r="B3515" t="s">
        <v>661</v>
      </c>
      <c r="C3515" t="str">
        <f t="shared" si="432"/>
        <v>Cocoa Beach</v>
      </c>
      <c r="D3515" t="str">
        <f t="shared" si="433"/>
        <v>Y</v>
      </c>
      <c r="E3515" t="s">
        <v>1186</v>
      </c>
      <c r="F3515" t="str">
        <f t="shared" si="434"/>
        <v>Vaccinia - 3rd Donation</v>
      </c>
      <c r="G3515" t="str">
        <f t="shared" si="435"/>
        <v>Specialty</v>
      </c>
      <c r="H3515" t="s">
        <v>959</v>
      </c>
      <c r="I3515">
        <f t="shared" si="436"/>
        <v>0</v>
      </c>
      <c r="J3515" t="s">
        <v>1054</v>
      </c>
      <c r="K3515" s="5">
        <v>300</v>
      </c>
      <c r="L3515" t="str">
        <f>Table_DataFromNL[[#This Row],[PROFILECODE]]&amp;"-"&amp;Table_DataFromNL[[#This Row],[RULENAME]]</f>
        <v>CP686-Vaccinia - 3rd Donation</v>
      </c>
      <c r="M3515" t="str">
        <f t="shared" si="437"/>
        <v>CP686-Vaccinia - 3rd Donation</v>
      </c>
      <c r="N3515" t="str">
        <f t="shared" si="438"/>
        <v>CP686-Vaccinia - 3rd Donation</v>
      </c>
    </row>
    <row r="3516" spans="1:14" hidden="1" x14ac:dyDescent="0.45">
      <c r="A3516" t="str">
        <f t="shared" si="439"/>
        <v>CP686-Vaccinia - 4th Donation</v>
      </c>
      <c r="B3516" t="s">
        <v>661</v>
      </c>
      <c r="C3516" t="str">
        <f t="shared" si="432"/>
        <v>Cocoa Beach</v>
      </c>
      <c r="D3516" t="str">
        <f t="shared" si="433"/>
        <v>Y</v>
      </c>
      <c r="E3516" t="s">
        <v>1186</v>
      </c>
      <c r="F3516" t="str">
        <f t="shared" si="434"/>
        <v>Vaccinia - 4th Donation</v>
      </c>
      <c r="G3516" t="str">
        <f t="shared" si="435"/>
        <v>Specialty</v>
      </c>
      <c r="H3516" t="s">
        <v>960</v>
      </c>
      <c r="I3516">
        <f t="shared" si="436"/>
        <v>0</v>
      </c>
      <c r="J3516" t="s">
        <v>1054</v>
      </c>
      <c r="K3516" s="5">
        <v>300</v>
      </c>
      <c r="L3516" t="str">
        <f>Table_DataFromNL[[#This Row],[PROFILECODE]]&amp;"-"&amp;Table_DataFromNL[[#This Row],[RULENAME]]</f>
        <v>CP686-Vaccinia - 4th Donation</v>
      </c>
      <c r="M3516" t="str">
        <f t="shared" si="437"/>
        <v>CP686-Vaccinia - 4th Donation</v>
      </c>
      <c r="N3516" t="str">
        <f t="shared" si="438"/>
        <v>CP686-Vaccinia - 4th Donation</v>
      </c>
    </row>
    <row r="3517" spans="1:14" hidden="1" x14ac:dyDescent="0.45">
      <c r="A3517" t="str">
        <f t="shared" si="439"/>
        <v>CP686-1A_LAND_PAGE_55USD</v>
      </c>
      <c r="B3517" t="s">
        <v>661</v>
      </c>
      <c r="C3517" t="str">
        <f t="shared" si="432"/>
        <v>Cocoa Beach</v>
      </c>
      <c r="D3517" t="str">
        <f t="shared" si="433"/>
        <v>Y</v>
      </c>
      <c r="E3517" t="s">
        <v>1186</v>
      </c>
      <c r="F3517" t="str">
        <f t="shared" si="434"/>
        <v>1A_LAND_PAGE_55USD</v>
      </c>
      <c r="G3517">
        <f t="shared" si="435"/>
        <v>0</v>
      </c>
      <c r="H3517" t="s">
        <v>1131</v>
      </c>
      <c r="I3517">
        <f t="shared" si="436"/>
        <v>0</v>
      </c>
      <c r="J3517" t="s">
        <v>1074</v>
      </c>
      <c r="K3517" s="5">
        <v>55</v>
      </c>
      <c r="L3517" t="str">
        <f>Table_DataFromNL[[#This Row],[PROFILECODE]]&amp;"-"&amp;Table_DataFromNL[[#This Row],[RULENAME]]</f>
        <v>CP686-1A_LAND_PAGE_55USD</v>
      </c>
      <c r="M3517" t="e">
        <f t="shared" si="437"/>
        <v>#N/A</v>
      </c>
      <c r="N3517" t="e">
        <f t="shared" si="438"/>
        <v>#N/A</v>
      </c>
    </row>
    <row r="3518" spans="1:14" hidden="1" x14ac:dyDescent="0.45">
      <c r="A3518" t="str">
        <f t="shared" si="439"/>
        <v>CP686-1B_KEDLeague_Promo_5USD</v>
      </c>
      <c r="B3518" t="s">
        <v>661</v>
      </c>
      <c r="C3518" t="str">
        <f t="shared" si="432"/>
        <v>Cocoa Beach</v>
      </c>
      <c r="D3518" t="str">
        <f t="shared" si="433"/>
        <v>Y</v>
      </c>
      <c r="E3518" t="s">
        <v>1186</v>
      </c>
      <c r="F3518" t="str">
        <f t="shared" si="434"/>
        <v>1B_KEDLeague_Promo_5USD</v>
      </c>
      <c r="G3518">
        <f t="shared" si="435"/>
        <v>0</v>
      </c>
      <c r="H3518" t="s">
        <v>1073</v>
      </c>
      <c r="I3518">
        <f t="shared" si="436"/>
        <v>0</v>
      </c>
      <c r="J3518" t="s">
        <v>1074</v>
      </c>
      <c r="K3518" s="5">
        <v>5</v>
      </c>
      <c r="L3518" t="str">
        <f>Table_DataFromNL[[#This Row],[PROFILECODE]]&amp;"-"&amp;Table_DataFromNL[[#This Row],[RULENAME]]</f>
        <v>CP686-1B_KEDLeague_Promo_5USD</v>
      </c>
      <c r="M3518" t="e">
        <f t="shared" si="437"/>
        <v>#N/A</v>
      </c>
      <c r="N3518" t="e">
        <f t="shared" si="438"/>
        <v>#N/A</v>
      </c>
    </row>
    <row r="3519" spans="1:14" hidden="1" x14ac:dyDescent="0.45">
      <c r="A3519" t="str">
        <f t="shared" si="439"/>
        <v>CP686-CALL_10</v>
      </c>
      <c r="B3519" t="s">
        <v>661</v>
      </c>
      <c r="C3519" t="str">
        <f t="shared" si="432"/>
        <v>Cocoa Beach</v>
      </c>
      <c r="D3519" t="str">
        <f t="shared" si="433"/>
        <v>Y</v>
      </c>
      <c r="E3519" t="s">
        <v>1186</v>
      </c>
      <c r="F3519" t="str">
        <f t="shared" si="434"/>
        <v>CALL_10</v>
      </c>
      <c r="G3519">
        <f t="shared" si="435"/>
        <v>0</v>
      </c>
      <c r="H3519" t="s">
        <v>1075</v>
      </c>
      <c r="I3519">
        <f t="shared" si="436"/>
        <v>0</v>
      </c>
      <c r="J3519" t="s">
        <v>1074</v>
      </c>
      <c r="K3519" s="5">
        <v>10</v>
      </c>
      <c r="L3519" t="str">
        <f>Table_DataFromNL[[#This Row],[PROFILECODE]]&amp;"-"&amp;Table_DataFromNL[[#This Row],[RULENAME]]</f>
        <v>CP686-CALL_10</v>
      </c>
      <c r="M3519" t="e">
        <f t="shared" si="437"/>
        <v>#N/A</v>
      </c>
      <c r="N3519" t="e">
        <f t="shared" si="438"/>
        <v>#N/A</v>
      </c>
    </row>
    <row r="3520" spans="1:14" hidden="1" x14ac:dyDescent="0.45">
      <c r="A3520" t="str">
        <f t="shared" si="439"/>
        <v>CP686-CALL_15</v>
      </c>
      <c r="B3520" t="s">
        <v>661</v>
      </c>
      <c r="C3520" t="str">
        <f t="shared" si="432"/>
        <v>Cocoa Beach</v>
      </c>
      <c r="D3520" t="str">
        <f t="shared" si="433"/>
        <v>Y</v>
      </c>
      <c r="E3520" t="s">
        <v>1186</v>
      </c>
      <c r="F3520" t="str">
        <f t="shared" si="434"/>
        <v>CALL_15</v>
      </c>
      <c r="G3520">
        <f t="shared" si="435"/>
        <v>0</v>
      </c>
      <c r="H3520" t="s">
        <v>1076</v>
      </c>
      <c r="I3520">
        <f t="shared" si="436"/>
        <v>0</v>
      </c>
      <c r="J3520" t="s">
        <v>1074</v>
      </c>
      <c r="K3520" s="5">
        <v>15</v>
      </c>
      <c r="L3520" t="str">
        <f>Table_DataFromNL[[#This Row],[PROFILECODE]]&amp;"-"&amp;Table_DataFromNL[[#This Row],[RULENAME]]</f>
        <v>CP686-CALL_15</v>
      </c>
      <c r="M3520" t="e">
        <f t="shared" si="437"/>
        <v>#N/A</v>
      </c>
      <c r="N3520" t="e">
        <f t="shared" si="438"/>
        <v>#N/A</v>
      </c>
    </row>
    <row r="3521" spans="1:14" hidden="1" x14ac:dyDescent="0.45">
      <c r="A3521" t="str">
        <f t="shared" si="439"/>
        <v>CP686-CALL_25</v>
      </c>
      <c r="B3521" t="s">
        <v>661</v>
      </c>
      <c r="C3521" t="str">
        <f t="shared" si="432"/>
        <v>Cocoa Beach</v>
      </c>
      <c r="D3521" t="str">
        <f t="shared" si="433"/>
        <v>Y</v>
      </c>
      <c r="E3521" t="s">
        <v>1186</v>
      </c>
      <c r="F3521" t="str">
        <f t="shared" si="434"/>
        <v>CALL_25</v>
      </c>
      <c r="G3521">
        <f t="shared" si="435"/>
        <v>0</v>
      </c>
      <c r="H3521" t="s">
        <v>1077</v>
      </c>
      <c r="I3521">
        <f t="shared" si="436"/>
        <v>0</v>
      </c>
      <c r="J3521" t="s">
        <v>1074</v>
      </c>
      <c r="K3521" s="5">
        <v>25</v>
      </c>
      <c r="L3521" t="str">
        <f>Table_DataFromNL[[#This Row],[PROFILECODE]]&amp;"-"&amp;Table_DataFromNL[[#This Row],[RULENAME]]</f>
        <v>CP686-CALL_25</v>
      </c>
      <c r="M3521" t="e">
        <f t="shared" si="437"/>
        <v>#N/A</v>
      </c>
      <c r="N3521" t="e">
        <f t="shared" si="438"/>
        <v>#N/A</v>
      </c>
    </row>
    <row r="3522" spans="1:14" hidden="1" x14ac:dyDescent="0.45">
      <c r="A3522" t="str">
        <f t="shared" si="439"/>
        <v>CP686-CALL_5</v>
      </c>
      <c r="B3522" t="s">
        <v>661</v>
      </c>
      <c r="C3522" t="str">
        <f t="shared" ref="C3522:C3585" si="440">VLOOKUP(B3522,CenterLU,2,FALSE)</f>
        <v>Cocoa Beach</v>
      </c>
      <c r="D3522" t="str">
        <f t="shared" ref="D3522:D3585" si="441">VLOOKUP(B3522,CenterLU,3,FALSE)</f>
        <v>Y</v>
      </c>
      <c r="E3522" t="s">
        <v>1186</v>
      </c>
      <c r="F3522" t="str">
        <f t="shared" ref="F3522:F3585" si="442">IF(VLOOKUP(H3522,RULENAMELU,3,FALSE)=0,H3522,VLOOKUP(H3522,RULENAMELU,3,FALSE))</f>
        <v>CALL_5</v>
      </c>
      <c r="G3522">
        <f t="shared" ref="G3522:G3585" si="443">VLOOKUP(H3522,RULENAMELU,4,FALSE)</f>
        <v>0</v>
      </c>
      <c r="H3522" t="s">
        <v>1078</v>
      </c>
      <c r="I3522">
        <f t="shared" ref="I3522:I3585" si="444">VLOOKUP(H3522,RULENAMELU,5,FALSE)</f>
        <v>0</v>
      </c>
      <c r="J3522" t="s">
        <v>1074</v>
      </c>
      <c r="K3522" s="5">
        <v>5</v>
      </c>
      <c r="L3522" t="str">
        <f>Table_DataFromNL[[#This Row],[PROFILECODE]]&amp;"-"&amp;Table_DataFromNL[[#This Row],[RULENAME]]</f>
        <v>CP686-CALL_5</v>
      </c>
      <c r="M3522" t="e">
        <f t="shared" ref="M3522:M3585" si="445">IFERROR(VLOOKUP(A3522,PaychangesLU,1,FALSE),VLOOKUP(A3522,SpecialtyCheckLU,1,FALSE))</f>
        <v>#N/A</v>
      </c>
      <c r="N3522" t="e">
        <f t="shared" ref="N3522:N3585" si="446">VLOOKUP(A3522,SpecialtyCheckLU,1,FALSE)</f>
        <v>#N/A</v>
      </c>
    </row>
    <row r="3523" spans="1:14" hidden="1" x14ac:dyDescent="0.45">
      <c r="A3523" t="str">
        <f t="shared" ref="A3523:A3586" si="447">B3523&amp;"-"&amp;F3523</f>
        <v>CP686-Community</v>
      </c>
      <c r="B3523" t="s">
        <v>661</v>
      </c>
      <c r="C3523" t="str">
        <f t="shared" si="440"/>
        <v>Cocoa Beach</v>
      </c>
      <c r="D3523" t="str">
        <f t="shared" si="441"/>
        <v>Y</v>
      </c>
      <c r="E3523" t="s">
        <v>1186</v>
      </c>
      <c r="F3523" t="str">
        <f t="shared" si="442"/>
        <v>Community</v>
      </c>
      <c r="G3523">
        <f t="shared" si="443"/>
        <v>0</v>
      </c>
      <c r="H3523" t="s">
        <v>1080</v>
      </c>
      <c r="I3523">
        <f t="shared" si="444"/>
        <v>0</v>
      </c>
      <c r="J3523" t="s">
        <v>1074</v>
      </c>
      <c r="K3523" s="5">
        <v>5</v>
      </c>
      <c r="L3523" t="str">
        <f>Table_DataFromNL[[#This Row],[PROFILECODE]]&amp;"-"&amp;Table_DataFromNL[[#This Row],[RULENAME]]</f>
        <v>CP686-Community</v>
      </c>
      <c r="M3523" t="e">
        <f t="shared" si="445"/>
        <v>#N/A</v>
      </c>
      <c r="N3523" t="e">
        <f t="shared" si="446"/>
        <v>#N/A</v>
      </c>
    </row>
    <row r="3524" spans="1:14" hidden="1" x14ac:dyDescent="0.45">
      <c r="A3524" t="str">
        <f t="shared" si="447"/>
        <v>CP686-EMPLOYEE_BONUS_8MONTH_80USD</v>
      </c>
      <c r="B3524" t="s">
        <v>661</v>
      </c>
      <c r="C3524" t="str">
        <f t="shared" si="440"/>
        <v>Cocoa Beach</v>
      </c>
      <c r="D3524" t="str">
        <f t="shared" si="441"/>
        <v>Y</v>
      </c>
      <c r="E3524" t="s">
        <v>1186</v>
      </c>
      <c r="F3524" t="str">
        <f t="shared" si="442"/>
        <v>EMPLOYEE_BONUS_8MONTH_80USD</v>
      </c>
      <c r="G3524">
        <f t="shared" si="443"/>
        <v>0</v>
      </c>
      <c r="H3524" t="s">
        <v>1084</v>
      </c>
      <c r="I3524">
        <f t="shared" si="444"/>
        <v>0</v>
      </c>
      <c r="J3524" t="s">
        <v>1074</v>
      </c>
      <c r="K3524" s="5">
        <v>80</v>
      </c>
      <c r="L3524" t="str">
        <f>Table_DataFromNL[[#This Row],[PROFILECODE]]&amp;"-"&amp;Table_DataFromNL[[#This Row],[RULENAME]]</f>
        <v>CP686-EMPLOYEE_BONUS_8MONTH_80USD</v>
      </c>
      <c r="M3524" t="e">
        <f t="shared" si="445"/>
        <v>#N/A</v>
      </c>
      <c r="N3524" t="e">
        <f t="shared" si="446"/>
        <v>#N/A</v>
      </c>
    </row>
    <row r="3525" spans="1:14" hidden="1" x14ac:dyDescent="0.45">
      <c r="A3525" t="str">
        <f t="shared" si="447"/>
        <v>CP686-HANGER_RECRUIT_5USD_once</v>
      </c>
      <c r="B3525" t="s">
        <v>661</v>
      </c>
      <c r="C3525" t="str">
        <f t="shared" si="440"/>
        <v>Cocoa Beach</v>
      </c>
      <c r="D3525" t="str">
        <f t="shared" si="441"/>
        <v>Y</v>
      </c>
      <c r="E3525" t="s">
        <v>1186</v>
      </c>
      <c r="F3525" t="str">
        <f t="shared" si="442"/>
        <v>HANGER_RECRUIT_5USD_once</v>
      </c>
      <c r="G3525">
        <f t="shared" si="443"/>
        <v>0</v>
      </c>
      <c r="H3525" t="s">
        <v>1085</v>
      </c>
      <c r="I3525">
        <f t="shared" si="444"/>
        <v>0</v>
      </c>
      <c r="J3525" t="s">
        <v>1074</v>
      </c>
      <c r="K3525" s="5">
        <v>5</v>
      </c>
      <c r="L3525" t="str">
        <f>Table_DataFromNL[[#This Row],[PROFILECODE]]&amp;"-"&amp;Table_DataFromNL[[#This Row],[RULENAME]]</f>
        <v>CP686-HANGER_RECRUIT_5USD_once</v>
      </c>
      <c r="M3525" t="e">
        <f t="shared" si="445"/>
        <v>#N/A</v>
      </c>
      <c r="N3525" t="e">
        <f t="shared" si="446"/>
        <v>#N/A</v>
      </c>
    </row>
    <row r="3526" spans="1:14" hidden="1" x14ac:dyDescent="0.45">
      <c r="A3526" t="str">
        <f t="shared" si="447"/>
        <v>CP686-Inconv Fee $20-$50-Comment Req'd</v>
      </c>
      <c r="B3526" t="s">
        <v>661</v>
      </c>
      <c r="C3526" t="str">
        <f t="shared" si="440"/>
        <v>Cocoa Beach</v>
      </c>
      <c r="D3526" t="str">
        <f t="shared" si="441"/>
        <v>Y</v>
      </c>
      <c r="E3526" t="s">
        <v>1186</v>
      </c>
      <c r="F3526" t="str">
        <f t="shared" si="442"/>
        <v>Inconv Fee $20-$50-Comment Req'd</v>
      </c>
      <c r="G3526">
        <f t="shared" si="443"/>
        <v>0</v>
      </c>
      <c r="H3526" t="s">
        <v>1088</v>
      </c>
      <c r="I3526">
        <f t="shared" si="444"/>
        <v>0</v>
      </c>
      <c r="J3526" t="s">
        <v>1074</v>
      </c>
      <c r="K3526" s="5">
        <v>50</v>
      </c>
      <c r="L3526" t="str">
        <f>Table_DataFromNL[[#This Row],[PROFILECODE]]&amp;"-"&amp;Table_DataFromNL[[#This Row],[RULENAME]]</f>
        <v>CP686-Inconv Fee $20-$50-Comment Req'd</v>
      </c>
      <c r="M3526" t="e">
        <f t="shared" si="445"/>
        <v>#N/A</v>
      </c>
      <c r="N3526" t="e">
        <f t="shared" si="446"/>
        <v>#N/A</v>
      </c>
    </row>
    <row r="3527" spans="1:14" hidden="1" x14ac:dyDescent="0.45">
      <c r="A3527" t="str">
        <f t="shared" si="447"/>
        <v>CP686-Inconv Fee $5-$20-Comment Req'd</v>
      </c>
      <c r="B3527" t="s">
        <v>661</v>
      </c>
      <c r="C3527" t="str">
        <f t="shared" si="440"/>
        <v>Cocoa Beach</v>
      </c>
      <c r="D3527" t="str">
        <f t="shared" si="441"/>
        <v>Y</v>
      </c>
      <c r="E3527" t="s">
        <v>1186</v>
      </c>
      <c r="F3527" t="str">
        <f t="shared" si="442"/>
        <v>Inconv Fee $5-$20-Comment Req'd</v>
      </c>
      <c r="G3527">
        <f t="shared" si="443"/>
        <v>0</v>
      </c>
      <c r="H3527" t="s">
        <v>1089</v>
      </c>
      <c r="I3527">
        <f t="shared" si="444"/>
        <v>0</v>
      </c>
      <c r="J3527" t="s">
        <v>1074</v>
      </c>
      <c r="K3527" s="5">
        <v>20</v>
      </c>
      <c r="L3527" t="str">
        <f>Table_DataFromNL[[#This Row],[PROFILECODE]]&amp;"-"&amp;Table_DataFromNL[[#This Row],[RULENAME]]</f>
        <v>CP686-Inconv Fee $5-$20-Comment Req'd</v>
      </c>
      <c r="M3527" t="e">
        <f t="shared" si="445"/>
        <v>#N/A</v>
      </c>
      <c r="N3527" t="e">
        <f t="shared" si="446"/>
        <v>#N/A</v>
      </c>
    </row>
    <row r="3528" spans="1:14" hidden="1" x14ac:dyDescent="0.45">
      <c r="A3528" t="str">
        <f t="shared" si="447"/>
        <v>CP686-Inconv Fee$50-$100-Comment Req'd</v>
      </c>
      <c r="B3528" t="s">
        <v>661</v>
      </c>
      <c r="C3528" t="str">
        <f t="shared" si="440"/>
        <v>Cocoa Beach</v>
      </c>
      <c r="D3528" t="str">
        <f t="shared" si="441"/>
        <v>Y</v>
      </c>
      <c r="E3528" t="s">
        <v>1186</v>
      </c>
      <c r="F3528" t="str">
        <f t="shared" si="442"/>
        <v>Inconv Fee$50-$100-Comment Req'd</v>
      </c>
      <c r="G3528">
        <f t="shared" si="443"/>
        <v>0</v>
      </c>
      <c r="H3528" t="s">
        <v>1090</v>
      </c>
      <c r="I3528">
        <f t="shared" si="444"/>
        <v>0</v>
      </c>
      <c r="J3528" t="s">
        <v>1074</v>
      </c>
      <c r="K3528" s="5">
        <v>100</v>
      </c>
      <c r="L3528" t="str">
        <f>Table_DataFromNL[[#This Row],[PROFILECODE]]&amp;"-"&amp;Table_DataFromNL[[#This Row],[RULENAME]]</f>
        <v>CP686-Inconv Fee$50-$100-Comment Req'd</v>
      </c>
      <c r="M3528" t="e">
        <f t="shared" si="445"/>
        <v>#N/A</v>
      </c>
      <c r="N3528" t="e">
        <f t="shared" si="446"/>
        <v>#N/A</v>
      </c>
    </row>
    <row r="3529" spans="1:14" hidden="1" x14ac:dyDescent="0.45">
      <c r="A3529" t="str">
        <f t="shared" si="447"/>
        <v>CP686-NSP_ LAPSEDONOR_50_Twice</v>
      </c>
      <c r="B3529" t="s">
        <v>661</v>
      </c>
      <c r="C3529" t="str">
        <f t="shared" si="440"/>
        <v>Cocoa Beach</v>
      </c>
      <c r="D3529" t="str">
        <f t="shared" si="441"/>
        <v>Y</v>
      </c>
      <c r="E3529" t="s">
        <v>1186</v>
      </c>
      <c r="F3529" t="str">
        <f t="shared" si="442"/>
        <v>NSP_ LAPSEDONOR_50_Twice</v>
      </c>
      <c r="G3529">
        <f t="shared" si="443"/>
        <v>0</v>
      </c>
      <c r="H3529" t="s">
        <v>1091</v>
      </c>
      <c r="I3529">
        <f t="shared" si="444"/>
        <v>0</v>
      </c>
      <c r="J3529" t="s">
        <v>1074</v>
      </c>
      <c r="K3529" s="5">
        <v>50</v>
      </c>
      <c r="L3529" t="str">
        <f>Table_DataFromNL[[#This Row],[PROFILECODE]]&amp;"-"&amp;Table_DataFromNL[[#This Row],[RULENAME]]</f>
        <v>CP686-NSP_ LAPSEDONOR_50_Twice</v>
      </c>
      <c r="M3529" t="e">
        <f t="shared" si="445"/>
        <v>#N/A</v>
      </c>
      <c r="N3529" t="e">
        <f t="shared" si="446"/>
        <v>#N/A</v>
      </c>
    </row>
    <row r="3530" spans="1:14" hidden="1" x14ac:dyDescent="0.45">
      <c r="A3530" t="str">
        <f t="shared" si="447"/>
        <v>CP686-NSP_LD_25_2X</v>
      </c>
      <c r="B3530" t="s">
        <v>661</v>
      </c>
      <c r="C3530" t="str">
        <f t="shared" si="440"/>
        <v>Cocoa Beach</v>
      </c>
      <c r="D3530" t="str">
        <f t="shared" si="441"/>
        <v>Y</v>
      </c>
      <c r="E3530" t="s">
        <v>1186</v>
      </c>
      <c r="F3530" t="str">
        <f t="shared" si="442"/>
        <v>NSP_LD_25_2X</v>
      </c>
      <c r="G3530">
        <f t="shared" si="443"/>
        <v>0</v>
      </c>
      <c r="H3530" t="s">
        <v>1092</v>
      </c>
      <c r="I3530">
        <f t="shared" si="444"/>
        <v>0</v>
      </c>
      <c r="J3530" t="s">
        <v>1074</v>
      </c>
      <c r="K3530" s="5">
        <v>25</v>
      </c>
      <c r="L3530" t="str">
        <f>Table_DataFromNL[[#This Row],[PROFILECODE]]&amp;"-"&amp;Table_DataFromNL[[#This Row],[RULENAME]]</f>
        <v>CP686-NSP_LD_25_2X</v>
      </c>
      <c r="M3530" t="e">
        <f t="shared" si="445"/>
        <v>#N/A</v>
      </c>
      <c r="N3530" t="e">
        <f t="shared" si="446"/>
        <v>#N/A</v>
      </c>
    </row>
    <row r="3531" spans="1:14" hidden="1" x14ac:dyDescent="0.45">
      <c r="A3531" t="str">
        <f t="shared" si="447"/>
        <v>CP686-NSP_LD_50_1X</v>
      </c>
      <c r="B3531" t="s">
        <v>661</v>
      </c>
      <c r="C3531" t="str">
        <f t="shared" si="440"/>
        <v>Cocoa Beach</v>
      </c>
      <c r="D3531" t="str">
        <f t="shared" si="441"/>
        <v>Y</v>
      </c>
      <c r="E3531" t="s">
        <v>1186</v>
      </c>
      <c r="F3531" t="str">
        <f t="shared" si="442"/>
        <v>NSP_LD_50_1X</v>
      </c>
      <c r="G3531">
        <f t="shared" si="443"/>
        <v>0</v>
      </c>
      <c r="H3531" t="s">
        <v>1093</v>
      </c>
      <c r="I3531">
        <f t="shared" si="444"/>
        <v>0</v>
      </c>
      <c r="J3531" t="s">
        <v>1074</v>
      </c>
      <c r="K3531" s="5">
        <v>50</v>
      </c>
      <c r="L3531" t="str">
        <f>Table_DataFromNL[[#This Row],[PROFILECODE]]&amp;"-"&amp;Table_DataFromNL[[#This Row],[RULENAME]]</f>
        <v>CP686-NSP_LD_50_1X</v>
      </c>
      <c r="M3531" t="e">
        <f t="shared" si="445"/>
        <v>#N/A</v>
      </c>
      <c r="N3531" t="e">
        <f t="shared" si="446"/>
        <v>#N/A</v>
      </c>
    </row>
    <row r="3532" spans="1:14" hidden="1" x14ac:dyDescent="0.45">
      <c r="A3532" t="str">
        <f t="shared" si="447"/>
        <v>CP686-NSP_ORPHAN_100_once</v>
      </c>
      <c r="B3532" t="s">
        <v>661</v>
      </c>
      <c r="C3532" t="str">
        <f t="shared" si="440"/>
        <v>Cocoa Beach</v>
      </c>
      <c r="D3532" t="str">
        <f t="shared" si="441"/>
        <v>Y</v>
      </c>
      <c r="E3532" t="s">
        <v>1186</v>
      </c>
      <c r="F3532" t="str">
        <f t="shared" si="442"/>
        <v>NSP_ORPHAN_100_once</v>
      </c>
      <c r="G3532">
        <f t="shared" si="443"/>
        <v>0</v>
      </c>
      <c r="H3532" t="s">
        <v>1094</v>
      </c>
      <c r="I3532">
        <f t="shared" si="444"/>
        <v>0</v>
      </c>
      <c r="J3532" t="s">
        <v>1074</v>
      </c>
      <c r="K3532" s="5">
        <v>100</v>
      </c>
      <c r="L3532" t="str">
        <f>Table_DataFromNL[[#This Row],[PROFILECODE]]&amp;"-"&amp;Table_DataFromNL[[#This Row],[RULENAME]]</f>
        <v>CP686-NSP_ORPHAN_100_once</v>
      </c>
      <c r="M3532" t="e">
        <f t="shared" si="445"/>
        <v>#N/A</v>
      </c>
      <c r="N3532" t="e">
        <f t="shared" si="446"/>
        <v>#N/A</v>
      </c>
    </row>
    <row r="3533" spans="1:14" hidden="1" x14ac:dyDescent="0.45">
      <c r="A3533" t="str">
        <f t="shared" si="447"/>
        <v>CP686-RSV WEEKLY BONUS 10</v>
      </c>
      <c r="B3533" t="s">
        <v>661</v>
      </c>
      <c r="C3533" t="str">
        <f t="shared" si="440"/>
        <v>Cocoa Beach</v>
      </c>
      <c r="D3533" t="str">
        <f t="shared" si="441"/>
        <v>Y</v>
      </c>
      <c r="E3533" t="s">
        <v>1186</v>
      </c>
      <c r="F3533" t="str">
        <f t="shared" si="442"/>
        <v>RSV WEEKLY BONUS 10</v>
      </c>
      <c r="G3533">
        <f t="shared" si="443"/>
        <v>0</v>
      </c>
      <c r="H3533" t="s">
        <v>1095</v>
      </c>
      <c r="I3533">
        <f t="shared" si="444"/>
        <v>0</v>
      </c>
      <c r="J3533" t="s">
        <v>1074</v>
      </c>
      <c r="K3533" s="5">
        <v>10</v>
      </c>
      <c r="L3533" t="str">
        <f>Table_DataFromNL[[#This Row],[PROFILECODE]]&amp;"-"&amp;Table_DataFromNL[[#This Row],[RULENAME]]</f>
        <v>CP686-RSV WEEKLY BONUS 10</v>
      </c>
      <c r="M3533" t="e">
        <f t="shared" si="445"/>
        <v>#N/A</v>
      </c>
      <c r="N3533" t="e">
        <f t="shared" si="446"/>
        <v>#N/A</v>
      </c>
    </row>
    <row r="3534" spans="1:14" hidden="1" x14ac:dyDescent="0.45">
      <c r="A3534" t="str">
        <f t="shared" si="447"/>
        <v>CP686-Referral - Vaccinia</v>
      </c>
      <c r="B3534" t="s">
        <v>661</v>
      </c>
      <c r="C3534" t="str">
        <f t="shared" si="440"/>
        <v>Cocoa Beach</v>
      </c>
      <c r="D3534" t="str">
        <f t="shared" si="441"/>
        <v>Y</v>
      </c>
      <c r="E3534" t="s">
        <v>1186</v>
      </c>
      <c r="F3534" t="str">
        <f t="shared" si="442"/>
        <v>Referral - Vaccinia</v>
      </c>
      <c r="G3534">
        <f t="shared" si="443"/>
        <v>0</v>
      </c>
      <c r="H3534" t="s">
        <v>1135</v>
      </c>
      <c r="I3534">
        <f t="shared" si="444"/>
        <v>0</v>
      </c>
      <c r="J3534" t="s">
        <v>1074</v>
      </c>
      <c r="K3534" s="5">
        <v>200</v>
      </c>
      <c r="L3534" t="str">
        <f>Table_DataFromNL[[#This Row],[PROFILECODE]]&amp;"-"&amp;Table_DataFromNL[[#This Row],[RULENAME]]</f>
        <v>CP686-Referral - Vaccinia</v>
      </c>
      <c r="M3534" t="e">
        <f t="shared" si="445"/>
        <v>#N/A</v>
      </c>
      <c r="N3534" t="e">
        <f t="shared" si="446"/>
        <v>#N/A</v>
      </c>
    </row>
    <row r="3535" spans="1:14" hidden="1" x14ac:dyDescent="0.45">
      <c r="A3535" t="str">
        <f t="shared" si="447"/>
        <v>CP686-Restick</v>
      </c>
      <c r="B3535" t="s">
        <v>661</v>
      </c>
      <c r="C3535" t="str">
        <f t="shared" si="440"/>
        <v>Cocoa Beach</v>
      </c>
      <c r="D3535" t="str">
        <f t="shared" si="441"/>
        <v>Y</v>
      </c>
      <c r="E3535" t="s">
        <v>1186</v>
      </c>
      <c r="F3535" t="str">
        <f t="shared" si="442"/>
        <v>Restick</v>
      </c>
      <c r="G3535">
        <f t="shared" si="443"/>
        <v>0</v>
      </c>
      <c r="H3535" t="s">
        <v>1096</v>
      </c>
      <c r="I3535">
        <f t="shared" si="444"/>
        <v>0</v>
      </c>
      <c r="J3535" t="s">
        <v>1074</v>
      </c>
      <c r="K3535" s="5">
        <v>5</v>
      </c>
      <c r="L3535" t="str">
        <f>Table_DataFromNL[[#This Row],[PROFILECODE]]&amp;"-"&amp;Table_DataFromNL[[#This Row],[RULENAME]]</f>
        <v>CP686-Restick</v>
      </c>
      <c r="M3535" t="e">
        <f t="shared" si="445"/>
        <v>#N/A</v>
      </c>
      <c r="N3535" t="e">
        <f t="shared" si="446"/>
        <v>#N/A</v>
      </c>
    </row>
    <row r="3536" spans="1:14" hidden="1" x14ac:dyDescent="0.45">
      <c r="A3536" t="str">
        <f t="shared" si="447"/>
        <v>CP686-SCRATCH_1000_USD</v>
      </c>
      <c r="B3536" t="s">
        <v>661</v>
      </c>
      <c r="C3536" t="str">
        <f t="shared" si="440"/>
        <v>Cocoa Beach</v>
      </c>
      <c r="D3536" t="str">
        <f t="shared" si="441"/>
        <v>Y</v>
      </c>
      <c r="E3536" t="s">
        <v>1186</v>
      </c>
      <c r="F3536" t="str">
        <f t="shared" si="442"/>
        <v>SCRATCH_1000_USD</v>
      </c>
      <c r="G3536">
        <f t="shared" si="443"/>
        <v>0</v>
      </c>
      <c r="H3536" t="s">
        <v>1097</v>
      </c>
      <c r="I3536">
        <f t="shared" si="444"/>
        <v>0</v>
      </c>
      <c r="J3536" t="s">
        <v>1074</v>
      </c>
      <c r="K3536" s="5">
        <v>1000</v>
      </c>
      <c r="L3536" t="str">
        <f>Table_DataFromNL[[#This Row],[PROFILECODE]]&amp;"-"&amp;Table_DataFromNL[[#This Row],[RULENAME]]</f>
        <v>CP686-SCRATCH_1000_USD</v>
      </c>
      <c r="M3536" t="e">
        <f t="shared" si="445"/>
        <v>#N/A</v>
      </c>
      <c r="N3536" t="e">
        <f t="shared" si="446"/>
        <v>#N/A</v>
      </c>
    </row>
    <row r="3537" spans="1:14" hidden="1" x14ac:dyDescent="0.45">
      <c r="A3537" t="str">
        <f t="shared" si="447"/>
        <v>CP686-SCRATCH_100_USD</v>
      </c>
      <c r="B3537" t="s">
        <v>661</v>
      </c>
      <c r="C3537" t="str">
        <f t="shared" si="440"/>
        <v>Cocoa Beach</v>
      </c>
      <c r="D3537" t="str">
        <f t="shared" si="441"/>
        <v>Y</v>
      </c>
      <c r="E3537" t="s">
        <v>1186</v>
      </c>
      <c r="F3537" t="str">
        <f t="shared" si="442"/>
        <v>SCRATCH_100_USD</v>
      </c>
      <c r="G3537">
        <f t="shared" si="443"/>
        <v>0</v>
      </c>
      <c r="H3537" t="s">
        <v>1098</v>
      </c>
      <c r="I3537">
        <f t="shared" si="444"/>
        <v>0</v>
      </c>
      <c r="J3537" t="s">
        <v>1074</v>
      </c>
      <c r="K3537" s="5">
        <v>100</v>
      </c>
      <c r="L3537" t="str">
        <f>Table_DataFromNL[[#This Row],[PROFILECODE]]&amp;"-"&amp;Table_DataFromNL[[#This Row],[RULENAME]]</f>
        <v>CP686-SCRATCH_100_USD</v>
      </c>
      <c r="M3537" t="e">
        <f t="shared" si="445"/>
        <v>#N/A</v>
      </c>
      <c r="N3537" t="e">
        <f t="shared" si="446"/>
        <v>#N/A</v>
      </c>
    </row>
    <row r="3538" spans="1:14" hidden="1" x14ac:dyDescent="0.45">
      <c r="A3538" t="str">
        <f t="shared" si="447"/>
        <v>CP686-SCRATCH_10_USD</v>
      </c>
      <c r="B3538" t="s">
        <v>661</v>
      </c>
      <c r="C3538" t="str">
        <f t="shared" si="440"/>
        <v>Cocoa Beach</v>
      </c>
      <c r="D3538" t="str">
        <f t="shared" si="441"/>
        <v>Y</v>
      </c>
      <c r="E3538" t="s">
        <v>1186</v>
      </c>
      <c r="F3538" t="str">
        <f t="shared" si="442"/>
        <v>SCRATCH_10_USD</v>
      </c>
      <c r="G3538">
        <f t="shared" si="443"/>
        <v>0</v>
      </c>
      <c r="H3538" t="s">
        <v>1099</v>
      </c>
      <c r="I3538">
        <f t="shared" si="444"/>
        <v>0</v>
      </c>
      <c r="J3538" t="s">
        <v>1074</v>
      </c>
      <c r="K3538" s="5">
        <v>10</v>
      </c>
      <c r="L3538" t="str">
        <f>Table_DataFromNL[[#This Row],[PROFILECODE]]&amp;"-"&amp;Table_DataFromNL[[#This Row],[RULENAME]]</f>
        <v>CP686-SCRATCH_10_USD</v>
      </c>
      <c r="M3538" t="e">
        <f t="shared" si="445"/>
        <v>#N/A</v>
      </c>
      <c r="N3538" t="e">
        <f t="shared" si="446"/>
        <v>#N/A</v>
      </c>
    </row>
    <row r="3539" spans="1:14" hidden="1" x14ac:dyDescent="0.45">
      <c r="A3539" t="str">
        <f t="shared" si="447"/>
        <v>CP686-SCRATCH_20_USD</v>
      </c>
      <c r="B3539" t="s">
        <v>661</v>
      </c>
      <c r="C3539" t="str">
        <f t="shared" si="440"/>
        <v>Cocoa Beach</v>
      </c>
      <c r="D3539" t="str">
        <f t="shared" si="441"/>
        <v>Y</v>
      </c>
      <c r="E3539" t="s">
        <v>1186</v>
      </c>
      <c r="F3539" t="str">
        <f t="shared" si="442"/>
        <v>SCRATCH_20_USD</v>
      </c>
      <c r="G3539">
        <f t="shared" si="443"/>
        <v>0</v>
      </c>
      <c r="H3539" t="s">
        <v>1100</v>
      </c>
      <c r="I3539">
        <f t="shared" si="444"/>
        <v>0</v>
      </c>
      <c r="J3539" t="s">
        <v>1074</v>
      </c>
      <c r="K3539" s="5">
        <v>20</v>
      </c>
      <c r="L3539" t="str">
        <f>Table_DataFromNL[[#This Row],[PROFILECODE]]&amp;"-"&amp;Table_DataFromNL[[#This Row],[RULENAME]]</f>
        <v>CP686-SCRATCH_20_USD</v>
      </c>
      <c r="M3539" t="e">
        <f t="shared" si="445"/>
        <v>#N/A</v>
      </c>
      <c r="N3539" t="e">
        <f t="shared" si="446"/>
        <v>#N/A</v>
      </c>
    </row>
    <row r="3540" spans="1:14" hidden="1" x14ac:dyDescent="0.45">
      <c r="A3540" t="str">
        <f t="shared" si="447"/>
        <v>CP686-SCRATCH_25_USD</v>
      </c>
      <c r="B3540" t="s">
        <v>661</v>
      </c>
      <c r="C3540" t="str">
        <f t="shared" si="440"/>
        <v>Cocoa Beach</v>
      </c>
      <c r="D3540" t="str">
        <f t="shared" si="441"/>
        <v>Y</v>
      </c>
      <c r="E3540" t="s">
        <v>1186</v>
      </c>
      <c r="F3540" t="str">
        <f t="shared" si="442"/>
        <v>SCRATCH_25_USD</v>
      </c>
      <c r="G3540">
        <f t="shared" si="443"/>
        <v>0</v>
      </c>
      <c r="H3540" t="s">
        <v>1101</v>
      </c>
      <c r="I3540">
        <f t="shared" si="444"/>
        <v>0</v>
      </c>
      <c r="J3540" t="s">
        <v>1074</v>
      </c>
      <c r="K3540" s="5">
        <v>25</v>
      </c>
      <c r="L3540" t="str">
        <f>Table_DataFromNL[[#This Row],[PROFILECODE]]&amp;"-"&amp;Table_DataFromNL[[#This Row],[RULENAME]]</f>
        <v>CP686-SCRATCH_25_USD</v>
      </c>
      <c r="M3540" t="e">
        <f t="shared" si="445"/>
        <v>#N/A</v>
      </c>
      <c r="N3540" t="e">
        <f t="shared" si="446"/>
        <v>#N/A</v>
      </c>
    </row>
    <row r="3541" spans="1:14" hidden="1" x14ac:dyDescent="0.45">
      <c r="A3541" t="str">
        <f t="shared" si="447"/>
        <v>CP686-SCRATCH_50_USD</v>
      </c>
      <c r="B3541" t="s">
        <v>661</v>
      </c>
      <c r="C3541" t="str">
        <f t="shared" si="440"/>
        <v>Cocoa Beach</v>
      </c>
      <c r="D3541" t="str">
        <f t="shared" si="441"/>
        <v>Y</v>
      </c>
      <c r="E3541" t="s">
        <v>1186</v>
      </c>
      <c r="F3541" t="str">
        <f t="shared" si="442"/>
        <v>SCRATCH_50_USD</v>
      </c>
      <c r="G3541">
        <f t="shared" si="443"/>
        <v>0</v>
      </c>
      <c r="H3541" t="s">
        <v>1102</v>
      </c>
      <c r="I3541">
        <f t="shared" si="444"/>
        <v>0</v>
      </c>
      <c r="J3541" t="s">
        <v>1074</v>
      </c>
      <c r="K3541" s="5">
        <v>50</v>
      </c>
      <c r="L3541" t="str">
        <f>Table_DataFromNL[[#This Row],[PROFILECODE]]&amp;"-"&amp;Table_DataFromNL[[#This Row],[RULENAME]]</f>
        <v>CP686-SCRATCH_50_USD</v>
      </c>
      <c r="M3541" t="e">
        <f t="shared" si="445"/>
        <v>#N/A</v>
      </c>
      <c r="N3541" t="e">
        <f t="shared" si="446"/>
        <v>#N/A</v>
      </c>
    </row>
    <row r="3542" spans="1:14" hidden="1" x14ac:dyDescent="0.45">
      <c r="A3542" t="str">
        <f t="shared" si="447"/>
        <v>CP686-SCRATCH_5_USD</v>
      </c>
      <c r="B3542" t="s">
        <v>661</v>
      </c>
      <c r="C3542" t="str">
        <f t="shared" si="440"/>
        <v>Cocoa Beach</v>
      </c>
      <c r="D3542" t="str">
        <f t="shared" si="441"/>
        <v>Y</v>
      </c>
      <c r="E3542" t="s">
        <v>1186</v>
      </c>
      <c r="F3542" t="str">
        <f t="shared" si="442"/>
        <v>SCRATCH_5_USD</v>
      </c>
      <c r="G3542">
        <f t="shared" si="443"/>
        <v>0</v>
      </c>
      <c r="H3542" t="s">
        <v>1103</v>
      </c>
      <c r="I3542">
        <f t="shared" si="444"/>
        <v>0</v>
      </c>
      <c r="J3542" t="s">
        <v>1074</v>
      </c>
      <c r="K3542" s="5">
        <v>5</v>
      </c>
      <c r="L3542" t="str">
        <f>Table_DataFromNL[[#This Row],[PROFILECODE]]&amp;"-"&amp;Table_DataFromNL[[#This Row],[RULENAME]]</f>
        <v>CP686-SCRATCH_5_USD</v>
      </c>
      <c r="M3542" t="e">
        <f t="shared" si="445"/>
        <v>#N/A</v>
      </c>
      <c r="N3542" t="e">
        <f t="shared" si="446"/>
        <v>#N/A</v>
      </c>
    </row>
    <row r="3543" spans="1:14" hidden="1" x14ac:dyDescent="0.45">
      <c r="A3543" t="str">
        <f t="shared" si="447"/>
        <v>CP686-SLOW_TEXT_5</v>
      </c>
      <c r="B3543" t="s">
        <v>661</v>
      </c>
      <c r="C3543" t="str">
        <f t="shared" si="440"/>
        <v>Cocoa Beach</v>
      </c>
      <c r="D3543" t="str">
        <f t="shared" si="441"/>
        <v>Y</v>
      </c>
      <c r="E3543" t="s">
        <v>1186</v>
      </c>
      <c r="F3543" t="str">
        <f t="shared" si="442"/>
        <v>SLOW_TEXT_5</v>
      </c>
      <c r="G3543">
        <f t="shared" si="443"/>
        <v>0</v>
      </c>
      <c r="H3543" t="s">
        <v>1104</v>
      </c>
      <c r="I3543">
        <f t="shared" si="444"/>
        <v>0</v>
      </c>
      <c r="J3543" t="s">
        <v>1074</v>
      </c>
      <c r="K3543" s="5">
        <v>5</v>
      </c>
      <c r="L3543" t="str">
        <f>Table_DataFromNL[[#This Row],[PROFILECODE]]&amp;"-"&amp;Table_DataFromNL[[#This Row],[RULENAME]]</f>
        <v>CP686-SLOW_TEXT_5</v>
      </c>
      <c r="M3543" t="e">
        <f t="shared" si="445"/>
        <v>#N/A</v>
      </c>
      <c r="N3543" t="e">
        <f t="shared" si="446"/>
        <v>#N/A</v>
      </c>
    </row>
    <row r="3544" spans="1:14" hidden="1" x14ac:dyDescent="0.45">
      <c r="A3544" t="str">
        <f t="shared" si="447"/>
        <v>CP686-SPECIAL_ x9_25 _ONCE</v>
      </c>
      <c r="B3544" t="s">
        <v>661</v>
      </c>
      <c r="C3544" t="str">
        <f t="shared" si="440"/>
        <v>Cocoa Beach</v>
      </c>
      <c r="D3544" t="str">
        <f t="shared" si="441"/>
        <v>Y</v>
      </c>
      <c r="E3544" t="s">
        <v>1186</v>
      </c>
      <c r="F3544" t="str">
        <f t="shared" si="442"/>
        <v>SPECIAL_ x9_25 _ONCE</v>
      </c>
      <c r="G3544">
        <f t="shared" si="443"/>
        <v>0</v>
      </c>
      <c r="H3544" t="s">
        <v>1105</v>
      </c>
      <c r="I3544">
        <f t="shared" si="444"/>
        <v>0</v>
      </c>
      <c r="J3544" t="s">
        <v>1074</v>
      </c>
      <c r="K3544" s="5">
        <v>25</v>
      </c>
      <c r="L3544" t="str">
        <f>Table_DataFromNL[[#This Row],[PROFILECODE]]&amp;"-"&amp;Table_DataFromNL[[#This Row],[RULENAME]]</f>
        <v>CP686-SPECIAL_ x9_25 _ONCE</v>
      </c>
      <c r="M3544" t="e">
        <f t="shared" si="445"/>
        <v>#N/A</v>
      </c>
      <c r="N3544" t="e">
        <f t="shared" si="446"/>
        <v>#N/A</v>
      </c>
    </row>
    <row r="3545" spans="1:14" hidden="1" x14ac:dyDescent="0.45">
      <c r="A3545" t="str">
        <f t="shared" si="447"/>
        <v>CP686-SPECIAL_BONUS_40USD</v>
      </c>
      <c r="B3545" t="s">
        <v>661</v>
      </c>
      <c r="C3545" t="str">
        <f t="shared" si="440"/>
        <v>Cocoa Beach</v>
      </c>
      <c r="D3545" t="str">
        <f t="shared" si="441"/>
        <v>Y</v>
      </c>
      <c r="E3545" t="s">
        <v>1186</v>
      </c>
      <c r="F3545" t="str">
        <f t="shared" si="442"/>
        <v>SPECIAL_BONUS_40USD</v>
      </c>
      <c r="G3545">
        <f t="shared" si="443"/>
        <v>0</v>
      </c>
      <c r="H3545" t="s">
        <v>1106</v>
      </c>
      <c r="I3545">
        <f t="shared" si="444"/>
        <v>0</v>
      </c>
      <c r="J3545" t="s">
        <v>1074</v>
      </c>
      <c r="K3545" s="5">
        <v>40</v>
      </c>
      <c r="L3545" t="str">
        <f>Table_DataFromNL[[#This Row],[PROFILECODE]]&amp;"-"&amp;Table_DataFromNL[[#This Row],[RULENAME]]</f>
        <v>CP686-SPECIAL_BONUS_40USD</v>
      </c>
      <c r="M3545" t="e">
        <f t="shared" si="445"/>
        <v>#N/A</v>
      </c>
      <c r="N3545" t="e">
        <f t="shared" si="446"/>
        <v>#N/A</v>
      </c>
    </row>
    <row r="3546" spans="1:14" hidden="1" x14ac:dyDescent="0.45">
      <c r="A3546" t="str">
        <f t="shared" si="447"/>
        <v>CP686-SPECIAL_x6_x7_15 _TWICE</v>
      </c>
      <c r="B3546" t="s">
        <v>661</v>
      </c>
      <c r="C3546" t="str">
        <f t="shared" si="440"/>
        <v>Cocoa Beach</v>
      </c>
      <c r="D3546" t="str">
        <f t="shared" si="441"/>
        <v>Y</v>
      </c>
      <c r="E3546" t="s">
        <v>1186</v>
      </c>
      <c r="F3546" t="str">
        <f t="shared" si="442"/>
        <v>SPECIAL_x6_x7_15 _TWICE</v>
      </c>
      <c r="G3546">
        <f t="shared" si="443"/>
        <v>0</v>
      </c>
      <c r="H3546" t="s">
        <v>1107</v>
      </c>
      <c r="I3546">
        <f t="shared" si="444"/>
        <v>0</v>
      </c>
      <c r="J3546" t="s">
        <v>1074</v>
      </c>
      <c r="K3546" s="5">
        <v>15</v>
      </c>
      <c r="L3546" t="str">
        <f>Table_DataFromNL[[#This Row],[PROFILECODE]]&amp;"-"&amp;Table_DataFromNL[[#This Row],[RULENAME]]</f>
        <v>CP686-SPECIAL_x6_x7_15 _TWICE</v>
      </c>
      <c r="M3546" t="e">
        <f t="shared" si="445"/>
        <v>#N/A</v>
      </c>
      <c r="N3546" t="e">
        <f t="shared" si="446"/>
        <v>#N/A</v>
      </c>
    </row>
    <row r="3547" spans="1:14" hidden="1" x14ac:dyDescent="0.45">
      <c r="A3547" t="str">
        <f t="shared" si="447"/>
        <v>CP686-SPECIAL_x8_x9_20 _TWICE</v>
      </c>
      <c r="B3547" t="s">
        <v>661</v>
      </c>
      <c r="C3547" t="str">
        <f t="shared" si="440"/>
        <v>Cocoa Beach</v>
      </c>
      <c r="D3547" t="str">
        <f t="shared" si="441"/>
        <v>Y</v>
      </c>
      <c r="E3547" t="s">
        <v>1186</v>
      </c>
      <c r="F3547" t="str">
        <f t="shared" si="442"/>
        <v>SPECIAL_x8_x9_20 _TWICE</v>
      </c>
      <c r="G3547">
        <f t="shared" si="443"/>
        <v>0</v>
      </c>
      <c r="H3547" t="s">
        <v>1108</v>
      </c>
      <c r="I3547">
        <f t="shared" si="444"/>
        <v>0</v>
      </c>
      <c r="J3547" t="s">
        <v>1074</v>
      </c>
      <c r="K3547" s="5">
        <v>20</v>
      </c>
      <c r="L3547" t="str">
        <f>Table_DataFromNL[[#This Row],[PROFILECODE]]&amp;"-"&amp;Table_DataFromNL[[#This Row],[RULENAME]]</f>
        <v>CP686-SPECIAL_x8_x9_20 _TWICE</v>
      </c>
      <c r="M3547" t="e">
        <f t="shared" si="445"/>
        <v>#N/A</v>
      </c>
      <c r="N3547" t="e">
        <f t="shared" si="446"/>
        <v>#N/A</v>
      </c>
    </row>
    <row r="3548" spans="1:14" hidden="1" x14ac:dyDescent="0.45">
      <c r="A3548" t="str">
        <f t="shared" si="447"/>
        <v>CP686-Sample Only</v>
      </c>
      <c r="B3548" t="s">
        <v>661</v>
      </c>
      <c r="C3548" t="str">
        <f t="shared" si="440"/>
        <v>Cocoa Beach</v>
      </c>
      <c r="D3548" t="str">
        <f t="shared" si="441"/>
        <v>Y</v>
      </c>
      <c r="E3548" t="s">
        <v>1186</v>
      </c>
      <c r="F3548" t="str">
        <f t="shared" si="442"/>
        <v>Sample Only</v>
      </c>
      <c r="G3548">
        <f t="shared" si="443"/>
        <v>0</v>
      </c>
      <c r="H3548" t="s">
        <v>1109</v>
      </c>
      <c r="I3548">
        <f t="shared" si="444"/>
        <v>0</v>
      </c>
      <c r="J3548" t="s">
        <v>1074</v>
      </c>
      <c r="K3548" s="5">
        <v>10</v>
      </c>
      <c r="L3548" t="str">
        <f>Table_DataFromNL[[#This Row],[PROFILECODE]]&amp;"-"&amp;Table_DataFromNL[[#This Row],[RULENAME]]</f>
        <v>CP686-Sample Only</v>
      </c>
      <c r="M3548" t="e">
        <f t="shared" si="445"/>
        <v>#N/A</v>
      </c>
      <c r="N3548" t="e">
        <f t="shared" si="446"/>
        <v>#N/A</v>
      </c>
    </row>
    <row r="3549" spans="1:14" hidden="1" x14ac:dyDescent="0.45">
      <c r="A3549" t="str">
        <f t="shared" si="447"/>
        <v>CP686-Unit Below 250 mL</v>
      </c>
      <c r="B3549" t="s">
        <v>661</v>
      </c>
      <c r="C3549" t="str">
        <f t="shared" si="440"/>
        <v>Cocoa Beach</v>
      </c>
      <c r="D3549" t="str">
        <f t="shared" si="441"/>
        <v>Y</v>
      </c>
      <c r="E3549" t="s">
        <v>1186</v>
      </c>
      <c r="F3549" t="str">
        <f t="shared" si="442"/>
        <v>Unit Below 250 mL</v>
      </c>
      <c r="G3549">
        <f t="shared" si="443"/>
        <v>0</v>
      </c>
      <c r="H3549" t="s">
        <v>1110</v>
      </c>
      <c r="I3549">
        <f t="shared" si="444"/>
        <v>0</v>
      </c>
      <c r="J3549" t="s">
        <v>1074</v>
      </c>
      <c r="K3549" s="5">
        <v>5</v>
      </c>
      <c r="L3549" t="str">
        <f>Table_DataFromNL[[#This Row],[PROFILECODE]]&amp;"-"&amp;Table_DataFromNL[[#This Row],[RULENAME]]</f>
        <v>CP686-Unit Below 250 mL</v>
      </c>
      <c r="M3549" t="e">
        <f t="shared" si="445"/>
        <v>#N/A</v>
      </c>
      <c r="N3549" t="e">
        <f t="shared" si="446"/>
        <v>#N/A</v>
      </c>
    </row>
    <row r="3550" spans="1:14" hidden="1" x14ac:dyDescent="0.45">
      <c r="A3550" t="str">
        <f t="shared" si="447"/>
        <v>CP686-Unit above 250 mL/underdraw</v>
      </c>
      <c r="B3550" t="s">
        <v>661</v>
      </c>
      <c r="C3550" t="str">
        <f t="shared" si="440"/>
        <v>Cocoa Beach</v>
      </c>
      <c r="D3550" t="str">
        <f t="shared" si="441"/>
        <v>Y</v>
      </c>
      <c r="E3550" t="s">
        <v>1186</v>
      </c>
      <c r="F3550" t="str">
        <f t="shared" si="442"/>
        <v>Unit above 250 mL/underdraw</v>
      </c>
      <c r="G3550">
        <f t="shared" si="443"/>
        <v>0</v>
      </c>
      <c r="H3550" t="s">
        <v>1111</v>
      </c>
      <c r="I3550">
        <f t="shared" si="444"/>
        <v>0</v>
      </c>
      <c r="J3550" t="s">
        <v>1074</v>
      </c>
      <c r="K3550" s="5">
        <v>10</v>
      </c>
      <c r="L3550" t="str">
        <f>Table_DataFromNL[[#This Row],[PROFILECODE]]&amp;"-"&amp;Table_DataFromNL[[#This Row],[RULENAME]]</f>
        <v>CP686-Unit above 250 mL/underdraw</v>
      </c>
      <c r="M3550" t="e">
        <f t="shared" si="445"/>
        <v>#N/A</v>
      </c>
      <c r="N3550" t="e">
        <f t="shared" si="446"/>
        <v>#N/A</v>
      </c>
    </row>
    <row r="3551" spans="1:14" hidden="1" x14ac:dyDescent="0.45">
      <c r="A3551" t="str">
        <f t="shared" si="447"/>
        <v>CP686-Vaccinia Immunization</v>
      </c>
      <c r="B3551" t="s">
        <v>661</v>
      </c>
      <c r="C3551" t="str">
        <f t="shared" si="440"/>
        <v>Cocoa Beach</v>
      </c>
      <c r="D3551" t="str">
        <f t="shared" si="441"/>
        <v>Y</v>
      </c>
      <c r="E3551" t="s">
        <v>1186</v>
      </c>
      <c r="F3551" t="str">
        <f t="shared" si="442"/>
        <v>Vaccinia Immunization</v>
      </c>
      <c r="G3551">
        <f t="shared" si="443"/>
        <v>0</v>
      </c>
      <c r="H3551" t="s">
        <v>1136</v>
      </c>
      <c r="I3551">
        <f t="shared" si="444"/>
        <v>0</v>
      </c>
      <c r="J3551" t="s">
        <v>1074</v>
      </c>
      <c r="K3551" s="5">
        <v>100</v>
      </c>
      <c r="L3551" t="str">
        <f>Table_DataFromNL[[#This Row],[PROFILECODE]]&amp;"-"&amp;Table_DataFromNL[[#This Row],[RULENAME]]</f>
        <v>CP686-Vaccinia Immunization</v>
      </c>
      <c r="M3551" t="e">
        <f t="shared" si="445"/>
        <v>#N/A</v>
      </c>
      <c r="N3551" t="e">
        <f t="shared" si="446"/>
        <v>#N/A</v>
      </c>
    </row>
    <row r="3552" spans="1:14" hidden="1" x14ac:dyDescent="0.45">
      <c r="A3552" t="str">
        <f t="shared" si="447"/>
        <v>CP686-RETURN - Buddy referral  -BONUS</v>
      </c>
      <c r="B3552" t="s">
        <v>661</v>
      </c>
      <c r="C3552" t="str">
        <f t="shared" si="440"/>
        <v>Cocoa Beach</v>
      </c>
      <c r="D3552" t="str">
        <f t="shared" si="441"/>
        <v>Y</v>
      </c>
      <c r="E3552" t="s">
        <v>1186</v>
      </c>
      <c r="F3552" t="str">
        <f t="shared" si="442"/>
        <v>RETURN - Buddy referral  -BONUS</v>
      </c>
      <c r="G3552" t="str">
        <f t="shared" si="443"/>
        <v>Marketing</v>
      </c>
      <c r="H3552" t="s">
        <v>73</v>
      </c>
      <c r="I3552">
        <f t="shared" si="444"/>
        <v>50</v>
      </c>
      <c r="J3552" t="s">
        <v>1112</v>
      </c>
      <c r="K3552" s="5">
        <v>100</v>
      </c>
      <c r="L3552" t="str">
        <f>Table_DataFromNL[[#This Row],[PROFILECODE]]&amp;"-"&amp;Table_DataFromNL[[#This Row],[RULENAME]]</f>
        <v>CP686-Referral</v>
      </c>
      <c r="M3552" t="str">
        <f t="shared" si="445"/>
        <v>CP686-RETURN - Buddy referral  -BONUS</v>
      </c>
      <c r="N3552" t="e">
        <f t="shared" si="446"/>
        <v>#N/A</v>
      </c>
    </row>
    <row r="3553" spans="1:14" hidden="1" x14ac:dyDescent="0.45">
      <c r="A3553" t="str">
        <f t="shared" si="447"/>
        <v>CP686-P Anti-D Pre-Existing Standard</v>
      </c>
      <c r="B3553" t="s">
        <v>661</v>
      </c>
      <c r="C3553" t="str">
        <f t="shared" si="440"/>
        <v>Cocoa Beach</v>
      </c>
      <c r="D3553" t="str">
        <f t="shared" si="441"/>
        <v>Y</v>
      </c>
      <c r="E3553" t="s">
        <v>1186</v>
      </c>
      <c r="F3553" t="str">
        <f t="shared" si="442"/>
        <v>P Anti-D Pre-Existing Standard</v>
      </c>
      <c r="G3553" t="str">
        <f t="shared" si="443"/>
        <v>Specialty</v>
      </c>
      <c r="H3553" t="s">
        <v>946</v>
      </c>
      <c r="I3553" t="str">
        <f t="shared" si="444"/>
        <v>RETURN - 1st don of the week -STD</v>
      </c>
      <c r="J3553" t="s">
        <v>1113</v>
      </c>
      <c r="K3553" s="5">
        <v>55</v>
      </c>
      <c r="L3553" t="str">
        <f>Table_DataFromNL[[#This Row],[PROFILECODE]]&amp;"-"&amp;Table_DataFromNL[[#This Row],[RULENAME]]</f>
        <v>CP686-P Anti-D Pre-Existing Standard</v>
      </c>
      <c r="M3553" t="str">
        <f t="shared" si="445"/>
        <v>CP686-P Anti-D Pre-Existing Standard</v>
      </c>
      <c r="N3553" t="str">
        <f t="shared" si="446"/>
        <v>CP686-P Anti-D Pre-Existing Standard</v>
      </c>
    </row>
    <row r="3554" spans="1:14" hidden="1" x14ac:dyDescent="0.45">
      <c r="A3554" t="str">
        <f t="shared" si="447"/>
        <v>CP686-RETURN - 1st don of the week -STD</v>
      </c>
      <c r="B3554" t="s">
        <v>661</v>
      </c>
      <c r="C3554" t="str">
        <f t="shared" si="440"/>
        <v>Cocoa Beach</v>
      </c>
      <c r="D3554" t="str">
        <f t="shared" si="441"/>
        <v>Y</v>
      </c>
      <c r="E3554" t="s">
        <v>1186</v>
      </c>
      <c r="F3554" t="str">
        <f t="shared" si="442"/>
        <v>RETURN - 1st don of the week -STD</v>
      </c>
      <c r="G3554" t="str">
        <f t="shared" si="443"/>
        <v>Marketing</v>
      </c>
      <c r="H3554" t="s">
        <v>1114</v>
      </c>
      <c r="I3554">
        <f t="shared" si="444"/>
        <v>0</v>
      </c>
      <c r="J3554" t="s">
        <v>1113</v>
      </c>
      <c r="K3554" s="5">
        <v>45</v>
      </c>
      <c r="L3554" t="str">
        <f>Table_DataFromNL[[#This Row],[PROFILECODE]]&amp;"-"&amp;Table_DataFromNL[[#This Row],[RULENAME]]</f>
        <v>CP686-P NSP NONEU Standard</v>
      </c>
      <c r="M3554" t="str">
        <f t="shared" si="445"/>
        <v>CP686-RETURN - 1st don of the week -STD</v>
      </c>
      <c r="N3554" t="e">
        <f t="shared" si="446"/>
        <v>#N/A</v>
      </c>
    </row>
    <row r="3555" spans="1:14" hidden="1" x14ac:dyDescent="0.45">
      <c r="A3555" t="str">
        <f t="shared" si="447"/>
        <v>CP686-RETURN - 1st don of the week -STD</v>
      </c>
      <c r="B3555" t="s">
        <v>661</v>
      </c>
      <c r="C3555" t="str">
        <f t="shared" si="440"/>
        <v>Cocoa Beach</v>
      </c>
      <c r="D3555" t="str">
        <f t="shared" si="441"/>
        <v>Y</v>
      </c>
      <c r="E3555" t="s">
        <v>1186</v>
      </c>
      <c r="F3555" t="str">
        <f t="shared" si="442"/>
        <v>RETURN - 1st don of the week -STD</v>
      </c>
      <c r="G3555" t="str">
        <f t="shared" si="443"/>
        <v>Marketing</v>
      </c>
      <c r="H3555" t="s">
        <v>1115</v>
      </c>
      <c r="I3555">
        <f t="shared" si="444"/>
        <v>23</v>
      </c>
      <c r="J3555" t="s">
        <v>1113</v>
      </c>
      <c r="K3555" s="5">
        <v>45</v>
      </c>
      <c r="L3555" t="str">
        <f>Table_DataFromNL[[#This Row],[PROFILECODE]]&amp;"-"&amp;Table_DataFromNL[[#This Row],[RULENAME]]</f>
        <v>CP686-P NSP NS Standard</v>
      </c>
      <c r="M3555" t="str">
        <f t="shared" si="445"/>
        <v>CP686-RETURN - 1st don of the week -STD</v>
      </c>
      <c r="N3555" t="e">
        <f t="shared" si="446"/>
        <v>#N/A</v>
      </c>
    </row>
    <row r="3556" spans="1:14" hidden="1" x14ac:dyDescent="0.45">
      <c r="A3556" t="str">
        <f t="shared" si="447"/>
        <v>CP686-P Normal Source PL Standard</v>
      </c>
      <c r="B3556" t="s">
        <v>661</v>
      </c>
      <c r="C3556" t="str">
        <f t="shared" si="440"/>
        <v>Cocoa Beach</v>
      </c>
      <c r="D3556" t="str">
        <f t="shared" si="441"/>
        <v>Y</v>
      </c>
      <c r="E3556" t="s">
        <v>1186</v>
      </c>
      <c r="F3556" t="str">
        <f t="shared" si="442"/>
        <v>P Normal Source PL Standard</v>
      </c>
      <c r="G3556" t="str">
        <f t="shared" si="443"/>
        <v>Marketing</v>
      </c>
      <c r="H3556" t="s">
        <v>1033</v>
      </c>
      <c r="I3556">
        <f t="shared" si="444"/>
        <v>0</v>
      </c>
      <c r="J3556" t="s">
        <v>1113</v>
      </c>
      <c r="K3556" s="5">
        <v>45</v>
      </c>
      <c r="L3556" t="str">
        <f>Table_DataFromNL[[#This Row],[PROFILECODE]]&amp;"-"&amp;Table_DataFromNL[[#This Row],[RULENAME]]</f>
        <v>CP686-P Normal Source PL Standard</v>
      </c>
      <c r="M3556" t="e">
        <f t="shared" si="445"/>
        <v>#N/A</v>
      </c>
      <c r="N3556" t="e">
        <f t="shared" si="446"/>
        <v>#N/A</v>
      </c>
    </row>
    <row r="3557" spans="1:14" hidden="1" x14ac:dyDescent="0.45">
      <c r="A3557" t="str">
        <f t="shared" si="447"/>
        <v>CP686-P RSV Pre-Existing Standard</v>
      </c>
      <c r="B3557" t="s">
        <v>661</v>
      </c>
      <c r="C3557" t="str">
        <f t="shared" si="440"/>
        <v>Cocoa Beach</v>
      </c>
      <c r="D3557" t="str">
        <f t="shared" si="441"/>
        <v>Y</v>
      </c>
      <c r="E3557" t="s">
        <v>1186</v>
      </c>
      <c r="F3557" t="str">
        <f t="shared" si="442"/>
        <v>P RSV Pre-Existing Standard</v>
      </c>
      <c r="G3557" t="str">
        <f t="shared" si="443"/>
        <v>Specialty</v>
      </c>
      <c r="H3557" t="s">
        <v>955</v>
      </c>
      <c r="I3557" t="str">
        <f t="shared" si="444"/>
        <v>RETURN - 1st don of the week -STD</v>
      </c>
      <c r="J3557" t="s">
        <v>1113</v>
      </c>
      <c r="K3557" s="5">
        <v>45</v>
      </c>
      <c r="L3557" t="str">
        <f>Table_DataFromNL[[#This Row],[PROFILECODE]]&amp;"-"&amp;Table_DataFromNL[[#This Row],[RULENAME]]</f>
        <v>CP686-P RSV Pre-Existing Standard</v>
      </c>
      <c r="M3557" t="str">
        <f t="shared" si="445"/>
        <v>CP686-P RSV Pre-Existing Standard</v>
      </c>
      <c r="N3557" t="str">
        <f t="shared" si="446"/>
        <v>CP686-P RSV Pre-Existing Standard</v>
      </c>
    </row>
    <row r="3558" spans="1:14" hidden="1" x14ac:dyDescent="0.45">
      <c r="A3558" t="str">
        <f t="shared" si="447"/>
        <v>CP686-P Vaccinia Standard</v>
      </c>
      <c r="B3558" t="s">
        <v>661</v>
      </c>
      <c r="C3558" t="str">
        <f t="shared" si="440"/>
        <v>Cocoa Beach</v>
      </c>
      <c r="D3558" t="str">
        <f t="shared" si="441"/>
        <v>Y</v>
      </c>
      <c r="E3558" t="s">
        <v>1186</v>
      </c>
      <c r="F3558" t="str">
        <f t="shared" si="442"/>
        <v>P Vaccinia Standard</v>
      </c>
      <c r="G3558" t="str">
        <f t="shared" si="443"/>
        <v>Specialty</v>
      </c>
      <c r="H3558" t="s">
        <v>956</v>
      </c>
      <c r="I3558">
        <f t="shared" si="444"/>
        <v>0</v>
      </c>
      <c r="J3558" t="s">
        <v>1113</v>
      </c>
      <c r="K3558" s="5">
        <v>100</v>
      </c>
      <c r="L3558" t="str">
        <f>Table_DataFromNL[[#This Row],[PROFILECODE]]&amp;"-"&amp;Table_DataFromNL[[#This Row],[RULENAME]]</f>
        <v>CP686-P Vaccinia Standard</v>
      </c>
      <c r="M3558" t="str">
        <f t="shared" si="445"/>
        <v>CP686-P Vaccinia Standard</v>
      </c>
      <c r="N3558" t="str">
        <f t="shared" si="446"/>
        <v>CP686-P Vaccinia Standard</v>
      </c>
    </row>
    <row r="3559" spans="1:14" hidden="1" x14ac:dyDescent="0.45">
      <c r="A3559" t="str">
        <f t="shared" si="447"/>
        <v>CP787-2X Week P Normal Source PL</v>
      </c>
      <c r="B3559" t="s">
        <v>919</v>
      </c>
      <c r="C3559" t="e">
        <f t="shared" si="440"/>
        <v>#N/A</v>
      </c>
      <c r="D3559" t="e">
        <f t="shared" si="441"/>
        <v>#N/A</v>
      </c>
      <c r="E3559" t="s">
        <v>1187</v>
      </c>
      <c r="F3559" t="str">
        <f t="shared" si="442"/>
        <v>2X Week P Normal Source PL</v>
      </c>
      <c r="G3559" t="str">
        <f t="shared" si="443"/>
        <v>Specialty</v>
      </c>
      <c r="H3559" t="s">
        <v>1026</v>
      </c>
      <c r="I3559" t="str">
        <f t="shared" si="444"/>
        <v>RETURN - 2nd don of the week -BONUS</v>
      </c>
      <c r="J3559" t="s">
        <v>1054</v>
      </c>
      <c r="K3559" s="5">
        <v>20</v>
      </c>
      <c r="L3559" t="str">
        <f>Table_DataFromNL[[#This Row],[PROFILECODE]]&amp;"-"&amp;Table_DataFromNL[[#This Row],[RULENAME]]</f>
        <v>CP787-2X Week P Normal Source PL</v>
      </c>
      <c r="M3559" t="e">
        <f t="shared" si="445"/>
        <v>#N/A</v>
      </c>
      <c r="N3559" t="e">
        <f t="shared" si="446"/>
        <v>#N/A</v>
      </c>
    </row>
    <row r="3560" spans="1:14" hidden="1" x14ac:dyDescent="0.45">
      <c r="A3560" t="str">
        <f t="shared" si="447"/>
        <v>CP787-Employee Donor</v>
      </c>
      <c r="B3560" t="s">
        <v>919</v>
      </c>
      <c r="C3560" t="e">
        <f t="shared" si="440"/>
        <v>#N/A</v>
      </c>
      <c r="D3560" t="e">
        <f t="shared" si="441"/>
        <v>#N/A</v>
      </c>
      <c r="E3560" t="s">
        <v>1187</v>
      </c>
      <c r="F3560" t="str">
        <f t="shared" si="442"/>
        <v>Employee Donor</v>
      </c>
      <c r="G3560">
        <f t="shared" si="443"/>
        <v>0</v>
      </c>
      <c r="H3560" t="s">
        <v>1063</v>
      </c>
      <c r="I3560">
        <f t="shared" si="444"/>
        <v>0</v>
      </c>
      <c r="J3560" t="s">
        <v>1054</v>
      </c>
      <c r="K3560" s="5">
        <v>90</v>
      </c>
      <c r="L3560" t="str">
        <f>Table_DataFromNL[[#This Row],[PROFILECODE]]&amp;"-"&amp;Table_DataFromNL[[#This Row],[RULENAME]]</f>
        <v>CP787-Employee Donor</v>
      </c>
      <c r="M3560" t="e">
        <f t="shared" si="445"/>
        <v>#N/A</v>
      </c>
      <c r="N3560" t="e">
        <f t="shared" si="446"/>
        <v>#N/A</v>
      </c>
    </row>
    <row r="3561" spans="1:14" hidden="1" x14ac:dyDescent="0.45">
      <c r="A3561" t="str">
        <f t="shared" si="447"/>
        <v>CP787-NEW DONOR -1st</v>
      </c>
      <c r="B3561" t="s">
        <v>919</v>
      </c>
      <c r="C3561" t="e">
        <f t="shared" si="440"/>
        <v>#N/A</v>
      </c>
      <c r="D3561" t="e">
        <f t="shared" si="441"/>
        <v>#N/A</v>
      </c>
      <c r="E3561" t="s">
        <v>1187</v>
      </c>
      <c r="F3561" t="str">
        <f t="shared" si="442"/>
        <v>NEW DONOR -1st</v>
      </c>
      <c r="G3561" t="str">
        <f t="shared" si="443"/>
        <v>Marketing</v>
      </c>
      <c r="H3561" t="s">
        <v>1065</v>
      </c>
      <c r="I3561">
        <f t="shared" si="444"/>
        <v>1</v>
      </c>
      <c r="J3561" t="s">
        <v>1054</v>
      </c>
      <c r="K3561" s="5">
        <v>100</v>
      </c>
      <c r="L3561" t="str">
        <f>Table_DataFromNL[[#This Row],[PROFILECODE]]&amp;"-"&amp;Table_DataFromNL[[#This Row],[RULENAME]]</f>
        <v>CP787-New Donor 1st Visit-Bonus</v>
      </c>
      <c r="M3561" t="str">
        <f t="shared" si="445"/>
        <v>CP787-NEW DONOR -1st</v>
      </c>
      <c r="N3561" t="e">
        <f t="shared" si="446"/>
        <v>#N/A</v>
      </c>
    </row>
    <row r="3562" spans="1:14" hidden="1" x14ac:dyDescent="0.45">
      <c r="A3562" t="str">
        <f t="shared" si="447"/>
        <v>CP787-NEW DONOR -2nd</v>
      </c>
      <c r="B3562" t="s">
        <v>919</v>
      </c>
      <c r="C3562" t="e">
        <f t="shared" si="440"/>
        <v>#N/A</v>
      </c>
      <c r="D3562" t="e">
        <f t="shared" si="441"/>
        <v>#N/A</v>
      </c>
      <c r="E3562" t="s">
        <v>1187</v>
      </c>
      <c r="F3562" t="str">
        <f t="shared" si="442"/>
        <v>NEW DONOR -2nd</v>
      </c>
      <c r="G3562" t="str">
        <f t="shared" si="443"/>
        <v>Marketing</v>
      </c>
      <c r="H3562" t="s">
        <v>1066</v>
      </c>
      <c r="I3562">
        <f t="shared" si="444"/>
        <v>2</v>
      </c>
      <c r="J3562" t="s">
        <v>1054</v>
      </c>
      <c r="K3562" s="5">
        <v>100</v>
      </c>
      <c r="L3562" t="str">
        <f>Table_DataFromNL[[#This Row],[PROFILECODE]]&amp;"-"&amp;Table_DataFromNL[[#This Row],[RULENAME]]</f>
        <v>CP787-New Donor 2nd Visit-Bonus</v>
      </c>
      <c r="M3562" t="str">
        <f t="shared" si="445"/>
        <v>CP787-NEW DONOR -2nd</v>
      </c>
      <c r="N3562" t="e">
        <f t="shared" si="446"/>
        <v>#N/A</v>
      </c>
    </row>
    <row r="3563" spans="1:14" hidden="1" x14ac:dyDescent="0.45">
      <c r="A3563" t="str">
        <f t="shared" si="447"/>
        <v>CP787-NEW DONOR -3rd</v>
      </c>
      <c r="B3563" t="s">
        <v>919</v>
      </c>
      <c r="C3563" t="e">
        <f t="shared" si="440"/>
        <v>#N/A</v>
      </c>
      <c r="D3563" t="e">
        <f t="shared" si="441"/>
        <v>#N/A</v>
      </c>
      <c r="E3563" t="s">
        <v>1187</v>
      </c>
      <c r="F3563" t="str">
        <f t="shared" si="442"/>
        <v>NEW DONOR -3rd</v>
      </c>
      <c r="G3563" t="str">
        <f t="shared" si="443"/>
        <v>Marketing</v>
      </c>
      <c r="H3563" t="s">
        <v>1067</v>
      </c>
      <c r="I3563">
        <f t="shared" si="444"/>
        <v>3</v>
      </c>
      <c r="J3563" t="s">
        <v>1054</v>
      </c>
      <c r="K3563" s="5">
        <v>100</v>
      </c>
      <c r="L3563" t="str">
        <f>Table_DataFromNL[[#This Row],[PROFILECODE]]&amp;"-"&amp;Table_DataFromNL[[#This Row],[RULENAME]]</f>
        <v>CP787-New Donor 3rd Visit-Bonus</v>
      </c>
      <c r="M3563" t="str">
        <f t="shared" si="445"/>
        <v>CP787-NEW DONOR -3rd</v>
      </c>
      <c r="N3563" t="e">
        <f t="shared" si="446"/>
        <v>#N/A</v>
      </c>
    </row>
    <row r="3564" spans="1:14" hidden="1" x14ac:dyDescent="0.45">
      <c r="A3564" t="str">
        <f t="shared" si="447"/>
        <v>CP787-NEW DONOR -4th</v>
      </c>
      <c r="B3564" t="s">
        <v>919</v>
      </c>
      <c r="C3564" t="e">
        <f t="shared" si="440"/>
        <v>#N/A</v>
      </c>
      <c r="D3564" t="e">
        <f t="shared" si="441"/>
        <v>#N/A</v>
      </c>
      <c r="E3564" t="s">
        <v>1187</v>
      </c>
      <c r="F3564" t="str">
        <f t="shared" si="442"/>
        <v>NEW DONOR -4th</v>
      </c>
      <c r="G3564" t="str">
        <f t="shared" si="443"/>
        <v>Marketing</v>
      </c>
      <c r="H3564" t="s">
        <v>1068</v>
      </c>
      <c r="I3564">
        <f t="shared" si="444"/>
        <v>4</v>
      </c>
      <c r="J3564" t="s">
        <v>1054</v>
      </c>
      <c r="K3564" s="5">
        <v>100</v>
      </c>
      <c r="L3564" t="str">
        <f>Table_DataFromNL[[#This Row],[PROFILECODE]]&amp;"-"&amp;Table_DataFromNL[[#This Row],[RULENAME]]</f>
        <v>CP787-New Donor 4th Visit-Bonus</v>
      </c>
      <c r="M3564" t="str">
        <f t="shared" si="445"/>
        <v>CP787-NEW DONOR -4th</v>
      </c>
      <c r="N3564" t="e">
        <f t="shared" si="446"/>
        <v>#N/A</v>
      </c>
    </row>
    <row r="3565" spans="1:14" hidden="1" x14ac:dyDescent="0.45">
      <c r="A3565" t="str">
        <f t="shared" si="447"/>
        <v>CP787-NEW DONOR -5th</v>
      </c>
      <c r="B3565" t="s">
        <v>919</v>
      </c>
      <c r="C3565" t="e">
        <f t="shared" si="440"/>
        <v>#N/A</v>
      </c>
      <c r="D3565" t="e">
        <f t="shared" si="441"/>
        <v>#N/A</v>
      </c>
      <c r="E3565" t="s">
        <v>1187</v>
      </c>
      <c r="F3565" t="str">
        <f t="shared" si="442"/>
        <v>NEW DONOR -5th</v>
      </c>
      <c r="G3565" t="str">
        <f t="shared" si="443"/>
        <v>Marketing</v>
      </c>
      <c r="H3565" t="s">
        <v>1069</v>
      </c>
      <c r="I3565">
        <f t="shared" si="444"/>
        <v>5</v>
      </c>
      <c r="J3565" t="s">
        <v>1054</v>
      </c>
      <c r="K3565" s="5">
        <v>100</v>
      </c>
      <c r="L3565" t="str">
        <f>Table_DataFromNL[[#This Row],[PROFILECODE]]&amp;"-"&amp;Table_DataFromNL[[#This Row],[RULENAME]]</f>
        <v>CP787-New Donor 5th Visit-Bonus</v>
      </c>
      <c r="M3565" t="str">
        <f t="shared" si="445"/>
        <v>CP787-NEW DONOR -5th</v>
      </c>
      <c r="N3565" t="e">
        <f t="shared" si="446"/>
        <v>#N/A</v>
      </c>
    </row>
    <row r="3566" spans="1:14" hidden="1" x14ac:dyDescent="0.45">
      <c r="A3566" t="str">
        <f t="shared" si="447"/>
        <v>CP787-NEW DONOR -6th</v>
      </c>
      <c r="B3566" t="s">
        <v>919</v>
      </c>
      <c r="C3566" t="e">
        <f t="shared" si="440"/>
        <v>#N/A</v>
      </c>
      <c r="D3566" t="e">
        <f t="shared" si="441"/>
        <v>#N/A</v>
      </c>
      <c r="E3566" t="s">
        <v>1187</v>
      </c>
      <c r="F3566" t="str">
        <f t="shared" si="442"/>
        <v>NEW DONOR -6th</v>
      </c>
      <c r="G3566" t="str">
        <f t="shared" si="443"/>
        <v>Marketing</v>
      </c>
      <c r="H3566" t="s">
        <v>1070</v>
      </c>
      <c r="I3566">
        <f t="shared" si="444"/>
        <v>6</v>
      </c>
      <c r="J3566" t="s">
        <v>1054</v>
      </c>
      <c r="K3566" s="5">
        <v>100</v>
      </c>
      <c r="L3566" t="str">
        <f>Table_DataFromNL[[#This Row],[PROFILECODE]]&amp;"-"&amp;Table_DataFromNL[[#This Row],[RULENAME]]</f>
        <v>CP787-New Donor 6th Visit-Bonus</v>
      </c>
      <c r="M3566" t="str">
        <f t="shared" si="445"/>
        <v>CP787-NEW DONOR -6th</v>
      </c>
      <c r="N3566" t="e">
        <f t="shared" si="446"/>
        <v>#N/A</v>
      </c>
    </row>
    <row r="3567" spans="1:14" hidden="1" x14ac:dyDescent="0.45">
      <c r="A3567" t="str">
        <f t="shared" si="447"/>
        <v>CP787-NEW DONOR -7th</v>
      </c>
      <c r="B3567" t="s">
        <v>919</v>
      </c>
      <c r="C3567" t="e">
        <f t="shared" si="440"/>
        <v>#N/A</v>
      </c>
      <c r="D3567" t="e">
        <f t="shared" si="441"/>
        <v>#N/A</v>
      </c>
      <c r="E3567" t="s">
        <v>1187</v>
      </c>
      <c r="F3567" t="str">
        <f t="shared" si="442"/>
        <v>NEW DONOR -7th</v>
      </c>
      <c r="G3567" t="str">
        <f t="shared" si="443"/>
        <v>Marketing</v>
      </c>
      <c r="H3567" t="s">
        <v>1071</v>
      </c>
      <c r="I3567">
        <f t="shared" si="444"/>
        <v>7</v>
      </c>
      <c r="J3567" t="s">
        <v>1054</v>
      </c>
      <c r="K3567" s="5">
        <v>100</v>
      </c>
      <c r="L3567" t="str">
        <f>Table_DataFromNL[[#This Row],[PROFILECODE]]&amp;"-"&amp;Table_DataFromNL[[#This Row],[RULENAME]]</f>
        <v>CP787-New Donor 7th Visit-Bonus</v>
      </c>
      <c r="M3567" t="str">
        <f t="shared" si="445"/>
        <v>CP787-NEW DONOR -7th</v>
      </c>
      <c r="N3567" t="e">
        <f t="shared" si="446"/>
        <v>#N/A</v>
      </c>
    </row>
    <row r="3568" spans="1:14" hidden="1" x14ac:dyDescent="0.45">
      <c r="A3568" t="str">
        <f t="shared" si="447"/>
        <v>CP787-NEW DONOR -8th</v>
      </c>
      <c r="B3568" t="s">
        <v>919</v>
      </c>
      <c r="C3568" t="e">
        <f t="shared" si="440"/>
        <v>#N/A</v>
      </c>
      <c r="D3568" t="e">
        <f t="shared" si="441"/>
        <v>#N/A</v>
      </c>
      <c r="E3568" t="s">
        <v>1187</v>
      </c>
      <c r="F3568" t="str">
        <f t="shared" si="442"/>
        <v>NEW DONOR -8th</v>
      </c>
      <c r="G3568" t="str">
        <f t="shared" si="443"/>
        <v>Marketing</v>
      </c>
      <c r="H3568" t="s">
        <v>1072</v>
      </c>
      <c r="I3568">
        <f t="shared" si="444"/>
        <v>8</v>
      </c>
      <c r="J3568" t="s">
        <v>1054</v>
      </c>
      <c r="K3568" s="5">
        <v>100</v>
      </c>
      <c r="L3568" t="str">
        <f>Table_DataFromNL[[#This Row],[PROFILECODE]]&amp;"-"&amp;Table_DataFromNL[[#This Row],[RULENAME]]</f>
        <v>CP787-New Donor 8th Visit-Bonus</v>
      </c>
      <c r="M3568" t="str">
        <f t="shared" si="445"/>
        <v>CP787-NEW DONOR -8th</v>
      </c>
      <c r="N3568" t="e">
        <f t="shared" si="446"/>
        <v>#N/A</v>
      </c>
    </row>
    <row r="3569" spans="1:14" hidden="1" x14ac:dyDescent="0.45">
      <c r="A3569" t="str">
        <f t="shared" si="447"/>
        <v>CP787-SCRATCH_1000_USD</v>
      </c>
      <c r="B3569" t="s">
        <v>919</v>
      </c>
      <c r="C3569" t="e">
        <f t="shared" si="440"/>
        <v>#N/A</v>
      </c>
      <c r="D3569" t="e">
        <f t="shared" si="441"/>
        <v>#N/A</v>
      </c>
      <c r="E3569" t="s">
        <v>1187</v>
      </c>
      <c r="F3569" t="str">
        <f t="shared" si="442"/>
        <v>SCRATCH_1000_USD</v>
      </c>
      <c r="G3569">
        <f t="shared" si="443"/>
        <v>0</v>
      </c>
      <c r="H3569" t="s">
        <v>1097</v>
      </c>
      <c r="I3569">
        <f t="shared" si="444"/>
        <v>0</v>
      </c>
      <c r="J3569" t="s">
        <v>1074</v>
      </c>
      <c r="K3569" s="5">
        <v>1000</v>
      </c>
      <c r="L3569" t="str">
        <f>Table_DataFromNL[[#This Row],[PROFILECODE]]&amp;"-"&amp;Table_DataFromNL[[#This Row],[RULENAME]]</f>
        <v>CP787-SCRATCH_1000_USD</v>
      </c>
      <c r="M3569" t="e">
        <f t="shared" si="445"/>
        <v>#N/A</v>
      </c>
      <c r="N3569" t="e">
        <f t="shared" si="446"/>
        <v>#N/A</v>
      </c>
    </row>
    <row r="3570" spans="1:14" hidden="1" x14ac:dyDescent="0.45">
      <c r="A3570" t="str">
        <f t="shared" si="447"/>
        <v>CP787-SCRATCH_100_USD</v>
      </c>
      <c r="B3570" t="s">
        <v>919</v>
      </c>
      <c r="C3570" t="e">
        <f t="shared" si="440"/>
        <v>#N/A</v>
      </c>
      <c r="D3570" t="e">
        <f t="shared" si="441"/>
        <v>#N/A</v>
      </c>
      <c r="E3570" t="s">
        <v>1187</v>
      </c>
      <c r="F3570" t="str">
        <f t="shared" si="442"/>
        <v>SCRATCH_100_USD</v>
      </c>
      <c r="G3570">
        <f t="shared" si="443"/>
        <v>0</v>
      </c>
      <c r="H3570" t="s">
        <v>1098</v>
      </c>
      <c r="I3570">
        <f t="shared" si="444"/>
        <v>0</v>
      </c>
      <c r="J3570" t="s">
        <v>1074</v>
      </c>
      <c r="K3570" s="5">
        <v>100</v>
      </c>
      <c r="L3570" t="str">
        <f>Table_DataFromNL[[#This Row],[PROFILECODE]]&amp;"-"&amp;Table_DataFromNL[[#This Row],[RULENAME]]</f>
        <v>CP787-SCRATCH_100_USD</v>
      </c>
      <c r="M3570" t="e">
        <f t="shared" si="445"/>
        <v>#N/A</v>
      </c>
      <c r="N3570" t="e">
        <f t="shared" si="446"/>
        <v>#N/A</v>
      </c>
    </row>
    <row r="3571" spans="1:14" hidden="1" x14ac:dyDescent="0.45">
      <c r="A3571" t="str">
        <f t="shared" si="447"/>
        <v>CP787-SCRATCH_10_USD</v>
      </c>
      <c r="B3571" t="s">
        <v>919</v>
      </c>
      <c r="C3571" t="e">
        <f t="shared" si="440"/>
        <v>#N/A</v>
      </c>
      <c r="D3571" t="e">
        <f t="shared" si="441"/>
        <v>#N/A</v>
      </c>
      <c r="E3571" t="s">
        <v>1187</v>
      </c>
      <c r="F3571" t="str">
        <f t="shared" si="442"/>
        <v>SCRATCH_10_USD</v>
      </c>
      <c r="G3571">
        <f t="shared" si="443"/>
        <v>0</v>
      </c>
      <c r="H3571" t="s">
        <v>1099</v>
      </c>
      <c r="I3571">
        <f t="shared" si="444"/>
        <v>0</v>
      </c>
      <c r="J3571" t="s">
        <v>1074</v>
      </c>
      <c r="K3571" s="5">
        <v>10</v>
      </c>
      <c r="L3571" t="str">
        <f>Table_DataFromNL[[#This Row],[PROFILECODE]]&amp;"-"&amp;Table_DataFromNL[[#This Row],[RULENAME]]</f>
        <v>CP787-SCRATCH_10_USD</v>
      </c>
      <c r="M3571" t="e">
        <f t="shared" si="445"/>
        <v>#N/A</v>
      </c>
      <c r="N3571" t="e">
        <f t="shared" si="446"/>
        <v>#N/A</v>
      </c>
    </row>
    <row r="3572" spans="1:14" hidden="1" x14ac:dyDescent="0.45">
      <c r="A3572" t="str">
        <f t="shared" si="447"/>
        <v>CP787-SCRATCH_20_USD</v>
      </c>
      <c r="B3572" t="s">
        <v>919</v>
      </c>
      <c r="C3572" t="e">
        <f t="shared" si="440"/>
        <v>#N/A</v>
      </c>
      <c r="D3572" t="e">
        <f t="shared" si="441"/>
        <v>#N/A</v>
      </c>
      <c r="E3572" t="s">
        <v>1187</v>
      </c>
      <c r="F3572" t="str">
        <f t="shared" si="442"/>
        <v>SCRATCH_20_USD</v>
      </c>
      <c r="G3572">
        <f t="shared" si="443"/>
        <v>0</v>
      </c>
      <c r="H3572" t="s">
        <v>1100</v>
      </c>
      <c r="I3572">
        <f t="shared" si="444"/>
        <v>0</v>
      </c>
      <c r="J3572" t="s">
        <v>1074</v>
      </c>
      <c r="K3572" s="5">
        <v>20</v>
      </c>
      <c r="L3572" t="str">
        <f>Table_DataFromNL[[#This Row],[PROFILECODE]]&amp;"-"&amp;Table_DataFromNL[[#This Row],[RULENAME]]</f>
        <v>CP787-SCRATCH_20_USD</v>
      </c>
      <c r="M3572" t="e">
        <f t="shared" si="445"/>
        <v>#N/A</v>
      </c>
      <c r="N3572" t="e">
        <f t="shared" si="446"/>
        <v>#N/A</v>
      </c>
    </row>
    <row r="3573" spans="1:14" hidden="1" x14ac:dyDescent="0.45">
      <c r="A3573" t="str">
        <f t="shared" si="447"/>
        <v>CP787-SCRATCH_25_USD</v>
      </c>
      <c r="B3573" t="s">
        <v>919</v>
      </c>
      <c r="C3573" t="e">
        <f t="shared" si="440"/>
        <v>#N/A</v>
      </c>
      <c r="D3573" t="e">
        <f t="shared" si="441"/>
        <v>#N/A</v>
      </c>
      <c r="E3573" t="s">
        <v>1187</v>
      </c>
      <c r="F3573" t="str">
        <f t="shared" si="442"/>
        <v>SCRATCH_25_USD</v>
      </c>
      <c r="G3573">
        <f t="shared" si="443"/>
        <v>0</v>
      </c>
      <c r="H3573" t="s">
        <v>1101</v>
      </c>
      <c r="I3573">
        <f t="shared" si="444"/>
        <v>0</v>
      </c>
      <c r="J3573" t="s">
        <v>1074</v>
      </c>
      <c r="K3573" s="5">
        <v>25</v>
      </c>
      <c r="L3573" t="str">
        <f>Table_DataFromNL[[#This Row],[PROFILECODE]]&amp;"-"&amp;Table_DataFromNL[[#This Row],[RULENAME]]</f>
        <v>CP787-SCRATCH_25_USD</v>
      </c>
      <c r="M3573" t="e">
        <f t="shared" si="445"/>
        <v>#N/A</v>
      </c>
      <c r="N3573" t="e">
        <f t="shared" si="446"/>
        <v>#N/A</v>
      </c>
    </row>
    <row r="3574" spans="1:14" hidden="1" x14ac:dyDescent="0.45">
      <c r="A3574" t="str">
        <f t="shared" si="447"/>
        <v>CP787-SCRATCH_50_USD</v>
      </c>
      <c r="B3574" t="s">
        <v>919</v>
      </c>
      <c r="C3574" t="e">
        <f t="shared" si="440"/>
        <v>#N/A</v>
      </c>
      <c r="D3574" t="e">
        <f t="shared" si="441"/>
        <v>#N/A</v>
      </c>
      <c r="E3574" t="s">
        <v>1187</v>
      </c>
      <c r="F3574" t="str">
        <f t="shared" si="442"/>
        <v>SCRATCH_50_USD</v>
      </c>
      <c r="G3574">
        <f t="shared" si="443"/>
        <v>0</v>
      </c>
      <c r="H3574" t="s">
        <v>1102</v>
      </c>
      <c r="I3574">
        <f t="shared" si="444"/>
        <v>0</v>
      </c>
      <c r="J3574" t="s">
        <v>1074</v>
      </c>
      <c r="K3574" s="5">
        <v>50</v>
      </c>
      <c r="L3574" t="str">
        <f>Table_DataFromNL[[#This Row],[PROFILECODE]]&amp;"-"&amp;Table_DataFromNL[[#This Row],[RULENAME]]</f>
        <v>CP787-SCRATCH_50_USD</v>
      </c>
      <c r="M3574" t="e">
        <f t="shared" si="445"/>
        <v>#N/A</v>
      </c>
      <c r="N3574" t="e">
        <f t="shared" si="446"/>
        <v>#N/A</v>
      </c>
    </row>
    <row r="3575" spans="1:14" hidden="1" x14ac:dyDescent="0.45">
      <c r="A3575" t="str">
        <f t="shared" si="447"/>
        <v>CP787-SCRATCH_5_USD</v>
      </c>
      <c r="B3575" t="s">
        <v>919</v>
      </c>
      <c r="C3575" t="e">
        <f t="shared" si="440"/>
        <v>#N/A</v>
      </c>
      <c r="D3575" t="e">
        <f t="shared" si="441"/>
        <v>#N/A</v>
      </c>
      <c r="E3575" t="s">
        <v>1187</v>
      </c>
      <c r="F3575" t="str">
        <f t="shared" si="442"/>
        <v>SCRATCH_5_USD</v>
      </c>
      <c r="G3575">
        <f t="shared" si="443"/>
        <v>0</v>
      </c>
      <c r="H3575" t="s">
        <v>1103</v>
      </c>
      <c r="I3575">
        <f t="shared" si="444"/>
        <v>0</v>
      </c>
      <c r="J3575" t="s">
        <v>1074</v>
      </c>
      <c r="K3575" s="5">
        <v>5</v>
      </c>
      <c r="L3575" t="str">
        <f>Table_DataFromNL[[#This Row],[PROFILECODE]]&amp;"-"&amp;Table_DataFromNL[[#This Row],[RULENAME]]</f>
        <v>CP787-SCRATCH_5_USD</v>
      </c>
      <c r="M3575" t="e">
        <f t="shared" si="445"/>
        <v>#N/A</v>
      </c>
      <c r="N3575" t="e">
        <f t="shared" si="446"/>
        <v>#N/A</v>
      </c>
    </row>
    <row r="3576" spans="1:14" hidden="1" x14ac:dyDescent="0.45">
      <c r="A3576" t="str">
        <f t="shared" si="447"/>
        <v>CP787-RETURN - Buddy referral  -BONUS</v>
      </c>
      <c r="B3576" t="s">
        <v>919</v>
      </c>
      <c r="C3576" t="e">
        <f t="shared" si="440"/>
        <v>#N/A</v>
      </c>
      <c r="D3576" t="e">
        <f t="shared" si="441"/>
        <v>#N/A</v>
      </c>
      <c r="E3576" t="s">
        <v>1187</v>
      </c>
      <c r="F3576" t="str">
        <f t="shared" si="442"/>
        <v>RETURN - Buddy referral  -BONUS</v>
      </c>
      <c r="G3576" t="str">
        <f t="shared" si="443"/>
        <v>Marketing</v>
      </c>
      <c r="H3576" t="s">
        <v>73</v>
      </c>
      <c r="I3576">
        <f t="shared" si="444"/>
        <v>50</v>
      </c>
      <c r="J3576" t="s">
        <v>1112</v>
      </c>
      <c r="K3576" s="5">
        <v>100</v>
      </c>
      <c r="L3576" t="str">
        <f>Table_DataFromNL[[#This Row],[PROFILECODE]]&amp;"-"&amp;Table_DataFromNL[[#This Row],[RULENAME]]</f>
        <v>CP787-Referral</v>
      </c>
      <c r="M3576" t="str">
        <f t="shared" si="445"/>
        <v>CP787-RETURN - Buddy referral  -BONUS</v>
      </c>
      <c r="N3576" t="e">
        <f t="shared" si="446"/>
        <v>#N/A</v>
      </c>
    </row>
    <row r="3577" spans="1:14" hidden="1" x14ac:dyDescent="0.45">
      <c r="A3577" t="str">
        <f t="shared" si="447"/>
        <v>CP787-P Normal Source PL Standard</v>
      </c>
      <c r="B3577" t="s">
        <v>919</v>
      </c>
      <c r="C3577" t="e">
        <f t="shared" si="440"/>
        <v>#N/A</v>
      </c>
      <c r="D3577" t="e">
        <f t="shared" si="441"/>
        <v>#N/A</v>
      </c>
      <c r="E3577" t="s">
        <v>1187</v>
      </c>
      <c r="F3577" t="str">
        <f t="shared" si="442"/>
        <v>P Normal Source PL Standard</v>
      </c>
      <c r="G3577" t="str">
        <f t="shared" si="443"/>
        <v>Marketing</v>
      </c>
      <c r="H3577" t="s">
        <v>1033</v>
      </c>
      <c r="I3577">
        <f t="shared" si="444"/>
        <v>0</v>
      </c>
      <c r="J3577" t="s">
        <v>1113</v>
      </c>
      <c r="K3577" s="5">
        <v>50</v>
      </c>
      <c r="L3577" t="str">
        <f>Table_DataFromNL[[#This Row],[PROFILECODE]]&amp;"-"&amp;Table_DataFromNL[[#This Row],[RULENAME]]</f>
        <v>CP787-P Normal Source PL Standard</v>
      </c>
      <c r="M3577" t="e">
        <f t="shared" si="445"/>
        <v>#N/A</v>
      </c>
      <c r="N3577" t="e">
        <f t="shared" si="446"/>
        <v>#N/A</v>
      </c>
    </row>
    <row r="3578" spans="1:14" hidden="1" x14ac:dyDescent="0.45">
      <c r="A3578" t="str">
        <f t="shared" si="447"/>
        <v>CP869-1st Responder-Medical</v>
      </c>
      <c r="B3578" t="s">
        <v>417</v>
      </c>
      <c r="C3578" t="str">
        <f t="shared" si="440"/>
        <v>Irving</v>
      </c>
      <c r="D3578" t="str">
        <f t="shared" si="441"/>
        <v>Y</v>
      </c>
      <c r="E3578" t="s">
        <v>1188</v>
      </c>
      <c r="F3578" t="str">
        <f t="shared" si="442"/>
        <v>1st Responder-Medical</v>
      </c>
      <c r="G3578">
        <f t="shared" si="443"/>
        <v>0</v>
      </c>
      <c r="H3578" t="s">
        <v>1053</v>
      </c>
      <c r="I3578">
        <f t="shared" si="444"/>
        <v>0</v>
      </c>
      <c r="J3578" t="s">
        <v>1054</v>
      </c>
      <c r="K3578" s="5">
        <v>5</v>
      </c>
      <c r="L3578" t="str">
        <f>Table_DataFromNL[[#This Row],[PROFILECODE]]&amp;"-"&amp;Table_DataFromNL[[#This Row],[RULENAME]]</f>
        <v>CP869-1st Responder-Medical</v>
      </c>
      <c r="M3578" t="e">
        <f t="shared" si="445"/>
        <v>#N/A</v>
      </c>
      <c r="N3578" t="e">
        <f t="shared" si="446"/>
        <v>#N/A</v>
      </c>
    </row>
    <row r="3579" spans="1:14" hidden="1" x14ac:dyDescent="0.45">
      <c r="A3579" t="str">
        <f t="shared" si="447"/>
        <v>CP869-2X Week P HBS Pre-Existing</v>
      </c>
      <c r="B3579" t="s">
        <v>417</v>
      </c>
      <c r="C3579" t="str">
        <f t="shared" si="440"/>
        <v>Irving</v>
      </c>
      <c r="D3579" t="str">
        <f t="shared" si="441"/>
        <v>Y</v>
      </c>
      <c r="E3579" t="s">
        <v>1188</v>
      </c>
      <c r="F3579" t="str">
        <f t="shared" si="442"/>
        <v>2X Week P HBS Pre-Existing</v>
      </c>
      <c r="G3579" t="str">
        <f t="shared" si="443"/>
        <v>Specialty</v>
      </c>
      <c r="H3579" t="s">
        <v>962</v>
      </c>
      <c r="I3579" t="str">
        <f t="shared" si="444"/>
        <v>RETURN - 2nd don of the week -BONUS</v>
      </c>
      <c r="J3579" t="s">
        <v>1054</v>
      </c>
      <c r="K3579" s="5">
        <v>30</v>
      </c>
      <c r="L3579" t="str">
        <f>Table_DataFromNL[[#This Row],[PROFILECODE]]&amp;"-"&amp;Table_DataFromNL[[#This Row],[RULENAME]]</f>
        <v>CP869-2X Week P HBS Pre-Existing</v>
      </c>
      <c r="M3579" t="str">
        <f t="shared" si="445"/>
        <v>CP869-2X Week P HBS Pre-Existing</v>
      </c>
      <c r="N3579" t="str">
        <f t="shared" si="446"/>
        <v>CP869-2X Week P HBS Pre-Existing</v>
      </c>
    </row>
    <row r="3580" spans="1:14" hidden="1" x14ac:dyDescent="0.45">
      <c r="A3580" t="str">
        <f t="shared" si="447"/>
        <v>CP869-2X Week P HBS TWINRX</v>
      </c>
      <c r="B3580" t="s">
        <v>417</v>
      </c>
      <c r="C3580" t="str">
        <f t="shared" si="440"/>
        <v>Irving</v>
      </c>
      <c r="D3580" t="str">
        <f t="shared" si="441"/>
        <v>Y</v>
      </c>
      <c r="E3580" t="s">
        <v>1188</v>
      </c>
      <c r="F3580" t="str">
        <f t="shared" si="442"/>
        <v>2X Week P HBS TWINRX</v>
      </c>
      <c r="G3580" t="str">
        <f t="shared" si="443"/>
        <v>Specialty</v>
      </c>
      <c r="H3580" t="s">
        <v>983</v>
      </c>
      <c r="I3580" t="str">
        <f t="shared" si="444"/>
        <v>RETURN - 2nd don of the week -BONUS</v>
      </c>
      <c r="J3580" t="s">
        <v>1054</v>
      </c>
      <c r="K3580" s="5">
        <v>30</v>
      </c>
      <c r="L3580" t="str">
        <f>Table_DataFromNL[[#This Row],[PROFILECODE]]&amp;"-"&amp;Table_DataFromNL[[#This Row],[RULENAME]]</f>
        <v>CP869-2X Week P HBS TWINRX</v>
      </c>
      <c r="M3580" t="str">
        <f t="shared" si="445"/>
        <v>CP869-2X Week P HBS TWINRX</v>
      </c>
      <c r="N3580" t="str">
        <f t="shared" si="446"/>
        <v>CP869-2X Week P HBS TWINRX</v>
      </c>
    </row>
    <row r="3581" spans="1:14" hidden="1" x14ac:dyDescent="0.45">
      <c r="A3581" t="str">
        <f t="shared" si="447"/>
        <v>CP869-2X Week P NORM KIG10-1</v>
      </c>
      <c r="B3581" t="s">
        <v>417</v>
      </c>
      <c r="C3581" t="str">
        <f t="shared" si="440"/>
        <v>Irving</v>
      </c>
      <c r="D3581" t="str">
        <f t="shared" si="441"/>
        <v>Y</v>
      </c>
      <c r="E3581" t="s">
        <v>1188</v>
      </c>
      <c r="F3581" t="str">
        <f t="shared" si="442"/>
        <v>2X Week P NORM KIG10-1</v>
      </c>
      <c r="G3581" t="str">
        <f t="shared" si="443"/>
        <v>Specialty</v>
      </c>
      <c r="H3581" t="s">
        <v>1005</v>
      </c>
      <c r="I3581" t="str">
        <f t="shared" si="444"/>
        <v>RETURN - 2nd don of the week -BONUS</v>
      </c>
      <c r="J3581" t="s">
        <v>1054</v>
      </c>
      <c r="K3581" s="5">
        <v>20</v>
      </c>
      <c r="L3581" t="str">
        <f>Table_DataFromNL[[#This Row],[PROFILECODE]]&amp;"-"&amp;Table_DataFromNL[[#This Row],[RULENAME]]</f>
        <v>CP869-2X Week P NORM KIG10-1</v>
      </c>
      <c r="M3581" t="str">
        <f t="shared" si="445"/>
        <v>CP869-2X Week P NORM KIG10-1</v>
      </c>
      <c r="N3581" t="str">
        <f t="shared" si="446"/>
        <v>CP869-2X Week P NORM KIG10-1</v>
      </c>
    </row>
    <row r="3582" spans="1:14" hidden="1" x14ac:dyDescent="0.45">
      <c r="A3582" t="str">
        <f t="shared" si="447"/>
        <v>CP869-2X Week P NORM KIG10_0</v>
      </c>
      <c r="B3582" t="s">
        <v>417</v>
      </c>
      <c r="C3582" t="str">
        <f t="shared" si="440"/>
        <v>Irving</v>
      </c>
      <c r="D3582" t="str">
        <f t="shared" si="441"/>
        <v>Y</v>
      </c>
      <c r="E3582" t="s">
        <v>1188</v>
      </c>
      <c r="F3582" t="str">
        <f t="shared" si="442"/>
        <v>2X Week P NORM KIG10_0</v>
      </c>
      <c r="G3582" t="str">
        <f t="shared" si="443"/>
        <v>Specialty</v>
      </c>
      <c r="H3582" t="s">
        <v>1001</v>
      </c>
      <c r="I3582" t="str">
        <f t="shared" si="444"/>
        <v>RETURN - 2nd don of the week -BONUS</v>
      </c>
      <c r="J3582" t="s">
        <v>1054</v>
      </c>
      <c r="K3582" s="5">
        <v>30</v>
      </c>
      <c r="L3582" t="str">
        <f>Table_DataFromNL[[#This Row],[PROFILECODE]]&amp;"-"&amp;Table_DataFromNL[[#This Row],[RULENAME]]</f>
        <v>CP869-2X Week P NORM KIG10_0</v>
      </c>
      <c r="M3582" t="e">
        <f t="shared" si="445"/>
        <v>#N/A</v>
      </c>
      <c r="N3582" t="e">
        <f t="shared" si="446"/>
        <v>#N/A</v>
      </c>
    </row>
    <row r="3583" spans="1:14" hidden="1" x14ac:dyDescent="0.45">
      <c r="A3583" t="str">
        <f t="shared" si="447"/>
        <v>CP869-2X Week P NORM KIG10_2</v>
      </c>
      <c r="B3583" t="s">
        <v>417</v>
      </c>
      <c r="C3583" t="str">
        <f t="shared" si="440"/>
        <v>Irving</v>
      </c>
      <c r="D3583" t="str">
        <f t="shared" si="441"/>
        <v>Y</v>
      </c>
      <c r="E3583" t="s">
        <v>1188</v>
      </c>
      <c r="F3583" t="str">
        <f t="shared" si="442"/>
        <v>2X Week P NORM KIG10_2</v>
      </c>
      <c r="G3583" t="str">
        <f t="shared" si="443"/>
        <v>Specialty</v>
      </c>
      <c r="H3583" t="s">
        <v>1002</v>
      </c>
      <c r="I3583" t="str">
        <f t="shared" si="444"/>
        <v>RETURN - 2nd don of the week -BONUS</v>
      </c>
      <c r="J3583" t="s">
        <v>1054</v>
      </c>
      <c r="K3583" s="5">
        <v>20</v>
      </c>
      <c r="L3583" t="str">
        <f>Table_DataFromNL[[#This Row],[PROFILECODE]]&amp;"-"&amp;Table_DataFromNL[[#This Row],[RULENAME]]</f>
        <v>CP869-2X Week P NORM KIG10_2</v>
      </c>
      <c r="M3583" t="e">
        <f t="shared" si="445"/>
        <v>#N/A</v>
      </c>
      <c r="N3583" t="e">
        <f t="shared" si="446"/>
        <v>#N/A</v>
      </c>
    </row>
    <row r="3584" spans="1:14" hidden="1" x14ac:dyDescent="0.45">
      <c r="A3584" t="str">
        <f t="shared" si="447"/>
        <v>CP869-2X Week P NORM KIG10_3</v>
      </c>
      <c r="B3584" t="s">
        <v>417</v>
      </c>
      <c r="C3584" t="str">
        <f t="shared" si="440"/>
        <v>Irving</v>
      </c>
      <c r="D3584" t="str">
        <f t="shared" si="441"/>
        <v>Y</v>
      </c>
      <c r="E3584" t="s">
        <v>1188</v>
      </c>
      <c r="F3584" t="str">
        <f t="shared" si="442"/>
        <v>2X Week P NORM KIG10_3</v>
      </c>
      <c r="G3584" t="str">
        <f t="shared" si="443"/>
        <v>Specialty</v>
      </c>
      <c r="H3584" t="s">
        <v>1003</v>
      </c>
      <c r="I3584" t="str">
        <f t="shared" si="444"/>
        <v>RETURN - 2nd don of the week -BONUS</v>
      </c>
      <c r="J3584" t="s">
        <v>1054</v>
      </c>
      <c r="K3584" s="5">
        <v>20</v>
      </c>
      <c r="L3584" t="str">
        <f>Table_DataFromNL[[#This Row],[PROFILECODE]]&amp;"-"&amp;Table_DataFromNL[[#This Row],[RULENAME]]</f>
        <v>CP869-2X Week P NORM KIG10_3</v>
      </c>
      <c r="M3584" t="e">
        <f t="shared" si="445"/>
        <v>#N/A</v>
      </c>
      <c r="N3584" t="e">
        <f t="shared" si="446"/>
        <v>#N/A</v>
      </c>
    </row>
    <row r="3585" spans="1:14" hidden="1" x14ac:dyDescent="0.45">
      <c r="A3585" t="str">
        <f t="shared" si="447"/>
        <v>CP869-2X Week P NORM KIG10_4</v>
      </c>
      <c r="B3585" t="s">
        <v>417</v>
      </c>
      <c r="C3585" t="str">
        <f t="shared" si="440"/>
        <v>Irving</v>
      </c>
      <c r="D3585" t="str">
        <f t="shared" si="441"/>
        <v>Y</v>
      </c>
      <c r="E3585" t="s">
        <v>1188</v>
      </c>
      <c r="F3585" t="str">
        <f t="shared" si="442"/>
        <v>2X Week P NORM KIG10_4</v>
      </c>
      <c r="G3585" t="str">
        <f t="shared" si="443"/>
        <v>Specialty</v>
      </c>
      <c r="H3585" t="s">
        <v>1004</v>
      </c>
      <c r="I3585" t="str">
        <f t="shared" si="444"/>
        <v>RETURN - 2nd don of the week -BONUS</v>
      </c>
      <c r="J3585" t="s">
        <v>1054</v>
      </c>
      <c r="K3585" s="5">
        <v>20</v>
      </c>
      <c r="L3585" t="str">
        <f>Table_DataFromNL[[#This Row],[PROFILECODE]]&amp;"-"&amp;Table_DataFromNL[[#This Row],[RULENAME]]</f>
        <v>CP869-2X Week P NORM KIG10_4</v>
      </c>
      <c r="M3585" t="e">
        <f t="shared" si="445"/>
        <v>#N/A</v>
      </c>
      <c r="N3585" t="e">
        <f t="shared" si="446"/>
        <v>#N/A</v>
      </c>
    </row>
    <row r="3586" spans="1:14" hidden="1" x14ac:dyDescent="0.45">
      <c r="A3586" t="str">
        <f t="shared" si="447"/>
        <v>CP869-RETURN - 2nd don of the week -BONUS</v>
      </c>
      <c r="B3586" t="s">
        <v>417</v>
      </c>
      <c r="C3586" t="str">
        <f t="shared" ref="C3586:C3649" si="448">VLOOKUP(B3586,CenterLU,2,FALSE)</f>
        <v>Irving</v>
      </c>
      <c r="D3586" t="str">
        <f t="shared" ref="D3586:D3649" si="449">VLOOKUP(B3586,CenterLU,3,FALSE)</f>
        <v>Y</v>
      </c>
      <c r="E3586" t="s">
        <v>1188</v>
      </c>
      <c r="F3586" t="str">
        <f t="shared" ref="F3586:F3649" si="450">IF(VLOOKUP(H3586,RULENAMELU,3,FALSE)=0,H3586,VLOOKUP(H3586,RULENAMELU,3,FALSE))</f>
        <v>RETURN - 2nd don of the week -BONUS</v>
      </c>
      <c r="G3586" t="str">
        <f t="shared" ref="G3586:G3649" si="451">VLOOKUP(H3586,RULENAMELU,4,FALSE)</f>
        <v>Marketing</v>
      </c>
      <c r="H3586" t="s">
        <v>1055</v>
      </c>
      <c r="I3586">
        <f t="shared" ref="I3586:I3649" si="452">VLOOKUP(H3586,RULENAMELU,5,FALSE)</f>
        <v>26</v>
      </c>
      <c r="J3586" t="s">
        <v>1054</v>
      </c>
      <c r="K3586" s="5">
        <v>20</v>
      </c>
      <c r="L3586" t="str">
        <f>Table_DataFromNL[[#This Row],[PROFILECODE]]&amp;"-"&amp;Table_DataFromNL[[#This Row],[RULENAME]]</f>
        <v>CP869-2X Week P NSP NS</v>
      </c>
      <c r="M3586" t="str">
        <f t="shared" ref="M3586:M3649" si="453">IFERROR(VLOOKUP(A3586,PaychangesLU,1,FALSE),VLOOKUP(A3586,SpecialtyCheckLU,1,FALSE))</f>
        <v>CP869-RETURN - 2nd don of the week -BONUS</v>
      </c>
      <c r="N3586" t="e">
        <f t="shared" ref="N3586:N3649" si="454">VLOOKUP(A3586,SpecialtyCheckLU,1,FALSE)</f>
        <v>#N/A</v>
      </c>
    </row>
    <row r="3587" spans="1:14" hidden="1" x14ac:dyDescent="0.45">
      <c r="A3587" t="str">
        <f t="shared" ref="A3587:A3650" si="455">B3587&amp;"-"&amp;F3587</f>
        <v>CP869-RETURN - 2nd don of the week -BONUS</v>
      </c>
      <c r="B3587" t="s">
        <v>417</v>
      </c>
      <c r="C3587" t="str">
        <f t="shared" si="448"/>
        <v>Irving</v>
      </c>
      <c r="D3587" t="str">
        <f t="shared" si="449"/>
        <v>Y</v>
      </c>
      <c r="E3587" t="s">
        <v>1188</v>
      </c>
      <c r="F3587" t="str">
        <f t="shared" si="450"/>
        <v>RETURN - 2nd don of the week -BONUS</v>
      </c>
      <c r="G3587" t="str">
        <f t="shared" si="451"/>
        <v>Marketing</v>
      </c>
      <c r="H3587" t="s">
        <v>1056</v>
      </c>
      <c r="I3587" t="str">
        <f t="shared" si="452"/>
        <v>RETURN - 2nd don of the week -BONUS</v>
      </c>
      <c r="J3587" t="s">
        <v>1054</v>
      </c>
      <c r="K3587" s="5">
        <v>20</v>
      </c>
      <c r="L3587" t="str">
        <f>Table_DataFromNL[[#This Row],[PROFILECODE]]&amp;"-"&amp;Table_DataFromNL[[#This Row],[RULENAME]]</f>
        <v>CP869-2X Week P NSP Non EU</v>
      </c>
      <c r="M3587" t="str">
        <f t="shared" si="453"/>
        <v>CP869-RETURN - 2nd don of the week -BONUS</v>
      </c>
      <c r="N3587" t="e">
        <f t="shared" si="454"/>
        <v>#N/A</v>
      </c>
    </row>
    <row r="3588" spans="1:14" hidden="1" x14ac:dyDescent="0.45">
      <c r="A3588" t="str">
        <f t="shared" si="455"/>
        <v>CP869-2X Week P Normal Source PL</v>
      </c>
      <c r="B3588" t="s">
        <v>417</v>
      </c>
      <c r="C3588" t="str">
        <f t="shared" si="448"/>
        <v>Irving</v>
      </c>
      <c r="D3588" t="str">
        <f t="shared" si="449"/>
        <v>Y</v>
      </c>
      <c r="E3588" t="s">
        <v>1188</v>
      </c>
      <c r="F3588" t="str">
        <f t="shared" si="450"/>
        <v>2X Week P Normal Source PL</v>
      </c>
      <c r="G3588" t="str">
        <f t="shared" si="451"/>
        <v>Specialty</v>
      </c>
      <c r="H3588" t="s">
        <v>1026</v>
      </c>
      <c r="I3588" t="str">
        <f t="shared" si="452"/>
        <v>RETURN - 2nd don of the week -BONUS</v>
      </c>
      <c r="J3588" t="s">
        <v>1054</v>
      </c>
      <c r="K3588" s="5">
        <v>20</v>
      </c>
      <c r="L3588" t="str">
        <f>Table_DataFromNL[[#This Row],[PROFILECODE]]&amp;"-"&amp;Table_DataFromNL[[#This Row],[RULENAME]]</f>
        <v>CP869-2X Week P Normal Source PL</v>
      </c>
      <c r="M3588" t="e">
        <f t="shared" si="453"/>
        <v>#N/A</v>
      </c>
      <c r="N3588" t="e">
        <f t="shared" si="454"/>
        <v>#N/A</v>
      </c>
    </row>
    <row r="3589" spans="1:14" hidden="1" x14ac:dyDescent="0.45">
      <c r="A3589" t="str">
        <f t="shared" si="455"/>
        <v>CP869-2X Week P RSV Pre-Existing</v>
      </c>
      <c r="B3589" t="s">
        <v>417</v>
      </c>
      <c r="C3589" t="str">
        <f t="shared" si="448"/>
        <v>Irving</v>
      </c>
      <c r="D3589" t="str">
        <f t="shared" si="449"/>
        <v>Y</v>
      </c>
      <c r="E3589" t="s">
        <v>1188</v>
      </c>
      <c r="F3589" t="str">
        <f t="shared" si="450"/>
        <v>2X Week P RSV Pre-Existing</v>
      </c>
      <c r="G3589" t="str">
        <f t="shared" si="451"/>
        <v>Specialty</v>
      </c>
      <c r="H3589" t="s">
        <v>945</v>
      </c>
      <c r="I3589" t="str">
        <f t="shared" si="452"/>
        <v>RETURN - 2nd don of the week -BONUS</v>
      </c>
      <c r="J3589" t="s">
        <v>1054</v>
      </c>
      <c r="K3589" s="5">
        <v>30</v>
      </c>
      <c r="L3589" t="str">
        <f>Table_DataFromNL[[#This Row],[PROFILECODE]]&amp;"-"&amp;Table_DataFromNL[[#This Row],[RULENAME]]</f>
        <v>CP869-2X Week P RSV Pre-Existing</v>
      </c>
      <c r="M3589" t="str">
        <f t="shared" si="453"/>
        <v>CP869-2X Week P RSV Pre-Existing</v>
      </c>
      <c r="N3589" t="str">
        <f t="shared" si="454"/>
        <v>CP869-2X Week P RSV Pre-Existing</v>
      </c>
    </row>
    <row r="3590" spans="1:14" hidden="1" x14ac:dyDescent="0.45">
      <c r="A3590" t="str">
        <f t="shared" si="455"/>
        <v>CP869-RETURN - 5th don of the month -BONUS</v>
      </c>
      <c r="B3590" t="s">
        <v>417</v>
      </c>
      <c r="C3590" t="str">
        <f t="shared" si="448"/>
        <v>Irving</v>
      </c>
      <c r="D3590" t="str">
        <f t="shared" si="449"/>
        <v>Y</v>
      </c>
      <c r="E3590" t="s">
        <v>1188</v>
      </c>
      <c r="F3590" t="str">
        <f t="shared" si="450"/>
        <v>RETURN - 5th don of the month -BONUS</v>
      </c>
      <c r="G3590" t="str">
        <f t="shared" si="451"/>
        <v>Marketing</v>
      </c>
      <c r="H3590" t="s">
        <v>1057</v>
      </c>
      <c r="I3590">
        <f t="shared" si="452"/>
        <v>27</v>
      </c>
      <c r="J3590" t="s">
        <v>1054</v>
      </c>
      <c r="K3590" s="5">
        <v>30</v>
      </c>
      <c r="L3590" t="str">
        <f>Table_DataFromNL[[#This Row],[PROFILECODE]]&amp;"-"&amp;Table_DataFromNL[[#This Row],[RULENAME]]</f>
        <v>CP869-5X Month</v>
      </c>
      <c r="M3590" t="str">
        <f t="shared" si="453"/>
        <v>CP869-RETURN - 5th don of the month -BONUS</v>
      </c>
      <c r="N3590" t="e">
        <f t="shared" si="454"/>
        <v>#N/A</v>
      </c>
    </row>
    <row r="3591" spans="1:14" hidden="1" x14ac:dyDescent="0.45">
      <c r="A3591" t="str">
        <f t="shared" si="455"/>
        <v>CP869-RETURN - 6th don of the month -BONUS</v>
      </c>
      <c r="B3591" t="s">
        <v>417</v>
      </c>
      <c r="C3591" t="str">
        <f t="shared" si="448"/>
        <v>Irving</v>
      </c>
      <c r="D3591" t="str">
        <f t="shared" si="449"/>
        <v>Y</v>
      </c>
      <c r="E3591" t="s">
        <v>1188</v>
      </c>
      <c r="F3591" t="str">
        <f t="shared" si="450"/>
        <v>RETURN - 6th don of the month -BONUS</v>
      </c>
      <c r="G3591" t="str">
        <f t="shared" si="451"/>
        <v>Marketing</v>
      </c>
      <c r="H3591" t="s">
        <v>1058</v>
      </c>
      <c r="I3591">
        <f t="shared" si="452"/>
        <v>28</v>
      </c>
      <c r="J3591" t="s">
        <v>1054</v>
      </c>
      <c r="K3591" s="5">
        <v>40</v>
      </c>
      <c r="L3591" t="str">
        <f>Table_DataFromNL[[#This Row],[PROFILECODE]]&amp;"-"&amp;Table_DataFromNL[[#This Row],[RULENAME]]</f>
        <v>CP869-6X Month</v>
      </c>
      <c r="M3591" t="str">
        <f t="shared" si="453"/>
        <v>CP869-RETURN - 6th don of the month -BONUS</v>
      </c>
      <c r="N3591" t="e">
        <f t="shared" si="454"/>
        <v>#N/A</v>
      </c>
    </row>
    <row r="3592" spans="1:14" hidden="1" x14ac:dyDescent="0.45">
      <c r="A3592" t="str">
        <f t="shared" si="455"/>
        <v>CP869-College ID Standard Bonus</v>
      </c>
      <c r="B3592" t="s">
        <v>417</v>
      </c>
      <c r="C3592" t="str">
        <f t="shared" si="448"/>
        <v>Irving</v>
      </c>
      <c r="D3592" t="str">
        <f t="shared" si="449"/>
        <v>Y</v>
      </c>
      <c r="E3592" t="s">
        <v>1188</v>
      </c>
      <c r="F3592" t="str">
        <f t="shared" si="450"/>
        <v>College ID Standard Bonus</v>
      </c>
      <c r="G3592">
        <f t="shared" si="451"/>
        <v>0</v>
      </c>
      <c r="H3592" t="s">
        <v>1062</v>
      </c>
      <c r="I3592">
        <f t="shared" si="452"/>
        <v>0</v>
      </c>
      <c r="J3592" t="s">
        <v>1054</v>
      </c>
      <c r="K3592" s="5">
        <v>5</v>
      </c>
      <c r="L3592" t="str">
        <f>Table_DataFromNL[[#This Row],[PROFILECODE]]&amp;"-"&amp;Table_DataFromNL[[#This Row],[RULENAME]]</f>
        <v>CP869-College ID Standard Bonus</v>
      </c>
      <c r="M3592" t="e">
        <f t="shared" si="453"/>
        <v>#N/A</v>
      </c>
      <c r="N3592" t="e">
        <f t="shared" si="454"/>
        <v>#N/A</v>
      </c>
    </row>
    <row r="3593" spans="1:14" hidden="1" x14ac:dyDescent="0.45">
      <c r="A3593" t="str">
        <f t="shared" si="455"/>
        <v>CP869-Employee Donor</v>
      </c>
      <c r="B3593" t="s">
        <v>417</v>
      </c>
      <c r="C3593" t="str">
        <f t="shared" si="448"/>
        <v>Irving</v>
      </c>
      <c r="D3593" t="str">
        <f t="shared" si="449"/>
        <v>Y</v>
      </c>
      <c r="E3593" t="s">
        <v>1188</v>
      </c>
      <c r="F3593" t="str">
        <f t="shared" si="450"/>
        <v>Employee Donor</v>
      </c>
      <c r="G3593">
        <f t="shared" si="451"/>
        <v>0</v>
      </c>
      <c r="H3593" t="s">
        <v>1063</v>
      </c>
      <c r="I3593">
        <f t="shared" si="452"/>
        <v>0</v>
      </c>
      <c r="J3593" t="s">
        <v>1054</v>
      </c>
      <c r="K3593" s="5">
        <v>90</v>
      </c>
      <c r="L3593" t="str">
        <f>Table_DataFromNL[[#This Row],[PROFILECODE]]&amp;"-"&amp;Table_DataFromNL[[#This Row],[RULENAME]]</f>
        <v>CP869-Employee Donor</v>
      </c>
      <c r="M3593" t="e">
        <f t="shared" si="453"/>
        <v>#N/A</v>
      </c>
      <c r="N3593" t="e">
        <f t="shared" si="454"/>
        <v>#N/A</v>
      </c>
    </row>
    <row r="3594" spans="1:14" hidden="1" x14ac:dyDescent="0.45">
      <c r="A3594" t="str">
        <f t="shared" si="455"/>
        <v>CP869-Military ID</v>
      </c>
      <c r="B3594" t="s">
        <v>417</v>
      </c>
      <c r="C3594" t="str">
        <f t="shared" si="448"/>
        <v>Irving</v>
      </c>
      <c r="D3594" t="str">
        <f t="shared" si="449"/>
        <v>Y</v>
      </c>
      <c r="E3594" t="s">
        <v>1188</v>
      </c>
      <c r="F3594" t="str">
        <f t="shared" si="450"/>
        <v>Military ID</v>
      </c>
      <c r="G3594">
        <f t="shared" si="451"/>
        <v>0</v>
      </c>
      <c r="H3594" t="s">
        <v>1064</v>
      </c>
      <c r="I3594">
        <f t="shared" si="452"/>
        <v>0</v>
      </c>
      <c r="J3594" t="s">
        <v>1054</v>
      </c>
      <c r="K3594" s="5">
        <v>5</v>
      </c>
      <c r="L3594" t="str">
        <f>Table_DataFromNL[[#This Row],[PROFILECODE]]&amp;"-"&amp;Table_DataFromNL[[#This Row],[RULENAME]]</f>
        <v>CP869-Military ID</v>
      </c>
      <c r="M3594" t="e">
        <f t="shared" si="453"/>
        <v>#N/A</v>
      </c>
      <c r="N3594" t="e">
        <f t="shared" si="454"/>
        <v>#N/A</v>
      </c>
    </row>
    <row r="3595" spans="1:14" hidden="1" x14ac:dyDescent="0.45">
      <c r="A3595" t="str">
        <f t="shared" si="455"/>
        <v>CP869-NEW DONOR -1st</v>
      </c>
      <c r="B3595" t="s">
        <v>417</v>
      </c>
      <c r="C3595" t="str">
        <f t="shared" si="448"/>
        <v>Irving</v>
      </c>
      <c r="D3595" t="str">
        <f t="shared" si="449"/>
        <v>Y</v>
      </c>
      <c r="E3595" t="s">
        <v>1188</v>
      </c>
      <c r="F3595" t="str">
        <f t="shared" si="450"/>
        <v>NEW DONOR -1st</v>
      </c>
      <c r="G3595" t="str">
        <f t="shared" si="451"/>
        <v>Marketing</v>
      </c>
      <c r="H3595" t="s">
        <v>1065</v>
      </c>
      <c r="I3595">
        <f t="shared" si="452"/>
        <v>1</v>
      </c>
      <c r="J3595" t="s">
        <v>1054</v>
      </c>
      <c r="K3595" s="5">
        <v>100</v>
      </c>
      <c r="L3595" t="str">
        <f>Table_DataFromNL[[#This Row],[PROFILECODE]]&amp;"-"&amp;Table_DataFromNL[[#This Row],[RULENAME]]</f>
        <v>CP869-New Donor 1st Visit-Bonus</v>
      </c>
      <c r="M3595" t="str">
        <f t="shared" si="453"/>
        <v>CP869-NEW DONOR -1st</v>
      </c>
      <c r="N3595" t="e">
        <f t="shared" si="454"/>
        <v>#N/A</v>
      </c>
    </row>
    <row r="3596" spans="1:14" hidden="1" x14ac:dyDescent="0.45">
      <c r="A3596" t="str">
        <f t="shared" si="455"/>
        <v>CP869-NEW DONOR -2nd</v>
      </c>
      <c r="B3596" t="s">
        <v>417</v>
      </c>
      <c r="C3596" t="str">
        <f t="shared" si="448"/>
        <v>Irving</v>
      </c>
      <c r="D3596" t="str">
        <f t="shared" si="449"/>
        <v>Y</v>
      </c>
      <c r="E3596" t="s">
        <v>1188</v>
      </c>
      <c r="F3596" t="str">
        <f t="shared" si="450"/>
        <v>NEW DONOR -2nd</v>
      </c>
      <c r="G3596" t="str">
        <f t="shared" si="451"/>
        <v>Marketing</v>
      </c>
      <c r="H3596" t="s">
        <v>1066</v>
      </c>
      <c r="I3596">
        <f t="shared" si="452"/>
        <v>2</v>
      </c>
      <c r="J3596" t="s">
        <v>1054</v>
      </c>
      <c r="K3596" s="5">
        <v>100</v>
      </c>
      <c r="L3596" t="str">
        <f>Table_DataFromNL[[#This Row],[PROFILECODE]]&amp;"-"&amp;Table_DataFromNL[[#This Row],[RULENAME]]</f>
        <v>CP869-New Donor 2nd Visit-Bonus</v>
      </c>
      <c r="M3596" t="str">
        <f t="shared" si="453"/>
        <v>CP869-NEW DONOR -2nd</v>
      </c>
      <c r="N3596" t="e">
        <f t="shared" si="454"/>
        <v>#N/A</v>
      </c>
    </row>
    <row r="3597" spans="1:14" hidden="1" x14ac:dyDescent="0.45">
      <c r="A3597" t="str">
        <f t="shared" si="455"/>
        <v>CP869-NEW DONOR -3rd</v>
      </c>
      <c r="B3597" t="s">
        <v>417</v>
      </c>
      <c r="C3597" t="str">
        <f t="shared" si="448"/>
        <v>Irving</v>
      </c>
      <c r="D3597" t="str">
        <f t="shared" si="449"/>
        <v>Y</v>
      </c>
      <c r="E3597" t="s">
        <v>1188</v>
      </c>
      <c r="F3597" t="str">
        <f t="shared" si="450"/>
        <v>NEW DONOR -3rd</v>
      </c>
      <c r="G3597" t="str">
        <f t="shared" si="451"/>
        <v>Marketing</v>
      </c>
      <c r="H3597" t="s">
        <v>1067</v>
      </c>
      <c r="I3597">
        <f t="shared" si="452"/>
        <v>3</v>
      </c>
      <c r="J3597" t="s">
        <v>1054</v>
      </c>
      <c r="K3597" s="5">
        <v>100</v>
      </c>
      <c r="L3597" t="str">
        <f>Table_DataFromNL[[#This Row],[PROFILECODE]]&amp;"-"&amp;Table_DataFromNL[[#This Row],[RULENAME]]</f>
        <v>CP869-New Donor 3rd Visit-Bonus</v>
      </c>
      <c r="M3597" t="str">
        <f t="shared" si="453"/>
        <v>CP869-NEW DONOR -3rd</v>
      </c>
      <c r="N3597" t="e">
        <f t="shared" si="454"/>
        <v>#N/A</v>
      </c>
    </row>
    <row r="3598" spans="1:14" hidden="1" x14ac:dyDescent="0.45">
      <c r="A3598" t="str">
        <f t="shared" si="455"/>
        <v>CP869-NEW DONOR -4th</v>
      </c>
      <c r="B3598" t="s">
        <v>417</v>
      </c>
      <c r="C3598" t="str">
        <f t="shared" si="448"/>
        <v>Irving</v>
      </c>
      <c r="D3598" t="str">
        <f t="shared" si="449"/>
        <v>Y</v>
      </c>
      <c r="E3598" t="s">
        <v>1188</v>
      </c>
      <c r="F3598" t="str">
        <f t="shared" si="450"/>
        <v>NEW DONOR -4th</v>
      </c>
      <c r="G3598" t="str">
        <f t="shared" si="451"/>
        <v>Marketing</v>
      </c>
      <c r="H3598" t="s">
        <v>1068</v>
      </c>
      <c r="I3598">
        <f t="shared" si="452"/>
        <v>4</v>
      </c>
      <c r="J3598" t="s">
        <v>1054</v>
      </c>
      <c r="K3598" s="5">
        <v>100</v>
      </c>
      <c r="L3598" t="str">
        <f>Table_DataFromNL[[#This Row],[PROFILECODE]]&amp;"-"&amp;Table_DataFromNL[[#This Row],[RULENAME]]</f>
        <v>CP869-New Donor 4th Visit-Bonus</v>
      </c>
      <c r="M3598" t="str">
        <f t="shared" si="453"/>
        <v>CP869-NEW DONOR -4th</v>
      </c>
      <c r="N3598" t="e">
        <f t="shared" si="454"/>
        <v>#N/A</v>
      </c>
    </row>
    <row r="3599" spans="1:14" hidden="1" x14ac:dyDescent="0.45">
      <c r="A3599" t="str">
        <f t="shared" si="455"/>
        <v>CP869-NEW DONOR -5th</v>
      </c>
      <c r="B3599" t="s">
        <v>417</v>
      </c>
      <c r="C3599" t="str">
        <f t="shared" si="448"/>
        <v>Irving</v>
      </c>
      <c r="D3599" t="str">
        <f t="shared" si="449"/>
        <v>Y</v>
      </c>
      <c r="E3599" t="s">
        <v>1188</v>
      </c>
      <c r="F3599" t="str">
        <f t="shared" si="450"/>
        <v>NEW DONOR -5th</v>
      </c>
      <c r="G3599" t="str">
        <f t="shared" si="451"/>
        <v>Marketing</v>
      </c>
      <c r="H3599" t="s">
        <v>1069</v>
      </c>
      <c r="I3599">
        <f t="shared" si="452"/>
        <v>5</v>
      </c>
      <c r="J3599" t="s">
        <v>1054</v>
      </c>
      <c r="K3599" s="5">
        <v>100</v>
      </c>
      <c r="L3599" t="str">
        <f>Table_DataFromNL[[#This Row],[PROFILECODE]]&amp;"-"&amp;Table_DataFromNL[[#This Row],[RULENAME]]</f>
        <v>CP869-New Donor 5th Visit-Bonus</v>
      </c>
      <c r="M3599" t="str">
        <f t="shared" si="453"/>
        <v>CP869-NEW DONOR -5th</v>
      </c>
      <c r="N3599" t="e">
        <f t="shared" si="454"/>
        <v>#N/A</v>
      </c>
    </row>
    <row r="3600" spans="1:14" hidden="1" x14ac:dyDescent="0.45">
      <c r="A3600" t="str">
        <f t="shared" si="455"/>
        <v>CP869-NEW DONOR -6th</v>
      </c>
      <c r="B3600" t="s">
        <v>417</v>
      </c>
      <c r="C3600" t="str">
        <f t="shared" si="448"/>
        <v>Irving</v>
      </c>
      <c r="D3600" t="str">
        <f t="shared" si="449"/>
        <v>Y</v>
      </c>
      <c r="E3600" t="s">
        <v>1188</v>
      </c>
      <c r="F3600" t="str">
        <f t="shared" si="450"/>
        <v>NEW DONOR -6th</v>
      </c>
      <c r="G3600" t="str">
        <f t="shared" si="451"/>
        <v>Marketing</v>
      </c>
      <c r="H3600" t="s">
        <v>1070</v>
      </c>
      <c r="I3600">
        <f t="shared" si="452"/>
        <v>6</v>
      </c>
      <c r="J3600" t="s">
        <v>1054</v>
      </c>
      <c r="K3600" s="5">
        <v>100</v>
      </c>
      <c r="L3600" t="str">
        <f>Table_DataFromNL[[#This Row],[PROFILECODE]]&amp;"-"&amp;Table_DataFromNL[[#This Row],[RULENAME]]</f>
        <v>CP869-New Donor 6th Visit-Bonus</v>
      </c>
      <c r="M3600" t="str">
        <f t="shared" si="453"/>
        <v>CP869-NEW DONOR -6th</v>
      </c>
      <c r="N3600" t="e">
        <f t="shared" si="454"/>
        <v>#N/A</v>
      </c>
    </row>
    <row r="3601" spans="1:14" hidden="1" x14ac:dyDescent="0.45">
      <c r="A3601" t="str">
        <f t="shared" si="455"/>
        <v>CP869-NEW DONOR -7th</v>
      </c>
      <c r="B3601" t="s">
        <v>417</v>
      </c>
      <c r="C3601" t="str">
        <f t="shared" si="448"/>
        <v>Irving</v>
      </c>
      <c r="D3601" t="str">
        <f t="shared" si="449"/>
        <v>Y</v>
      </c>
      <c r="E3601" t="s">
        <v>1188</v>
      </c>
      <c r="F3601" t="str">
        <f t="shared" si="450"/>
        <v>NEW DONOR -7th</v>
      </c>
      <c r="G3601" t="str">
        <f t="shared" si="451"/>
        <v>Marketing</v>
      </c>
      <c r="H3601" t="s">
        <v>1071</v>
      </c>
      <c r="I3601">
        <f t="shared" si="452"/>
        <v>7</v>
      </c>
      <c r="J3601" t="s">
        <v>1054</v>
      </c>
      <c r="K3601" s="5">
        <v>50</v>
      </c>
      <c r="L3601" t="str">
        <f>Table_DataFromNL[[#This Row],[PROFILECODE]]&amp;"-"&amp;Table_DataFromNL[[#This Row],[RULENAME]]</f>
        <v>CP869-New Donor 7th Visit-Bonus</v>
      </c>
      <c r="M3601" t="str">
        <f t="shared" si="453"/>
        <v>CP869-NEW DONOR -7th</v>
      </c>
      <c r="N3601" t="e">
        <f t="shared" si="454"/>
        <v>#N/A</v>
      </c>
    </row>
    <row r="3602" spans="1:14" hidden="1" x14ac:dyDescent="0.45">
      <c r="A3602" t="str">
        <f t="shared" si="455"/>
        <v>CP869-NEW DONOR -8th</v>
      </c>
      <c r="B3602" t="s">
        <v>417</v>
      </c>
      <c r="C3602" t="str">
        <f t="shared" si="448"/>
        <v>Irving</v>
      </c>
      <c r="D3602" t="str">
        <f t="shared" si="449"/>
        <v>Y</v>
      </c>
      <c r="E3602" t="s">
        <v>1188</v>
      </c>
      <c r="F3602" t="str">
        <f t="shared" si="450"/>
        <v>NEW DONOR -8th</v>
      </c>
      <c r="G3602" t="str">
        <f t="shared" si="451"/>
        <v>Marketing</v>
      </c>
      <c r="H3602" t="s">
        <v>1072</v>
      </c>
      <c r="I3602">
        <f t="shared" si="452"/>
        <v>8</v>
      </c>
      <c r="J3602" t="s">
        <v>1054</v>
      </c>
      <c r="K3602" s="5">
        <v>50</v>
      </c>
      <c r="L3602" t="str">
        <f>Table_DataFromNL[[#This Row],[PROFILECODE]]&amp;"-"&amp;Table_DataFromNL[[#This Row],[RULENAME]]</f>
        <v>CP869-New Donor 8th Visit-Bonus</v>
      </c>
      <c r="M3602" t="str">
        <f t="shared" si="453"/>
        <v>CP869-NEW DONOR -8th</v>
      </c>
      <c r="N3602" t="e">
        <f t="shared" si="454"/>
        <v>#N/A</v>
      </c>
    </row>
    <row r="3603" spans="1:14" hidden="1" x14ac:dyDescent="0.45">
      <c r="A3603" t="str">
        <f t="shared" si="455"/>
        <v>CP869-Vaccinia - 1st Donation</v>
      </c>
      <c r="B3603" t="s">
        <v>417</v>
      </c>
      <c r="C3603" t="str">
        <f t="shared" si="448"/>
        <v>Irving</v>
      </c>
      <c r="D3603" t="str">
        <f t="shared" si="449"/>
        <v>Y</v>
      </c>
      <c r="E3603" t="s">
        <v>1188</v>
      </c>
      <c r="F3603" t="str">
        <f t="shared" si="450"/>
        <v>Vaccinia - 1st Donation</v>
      </c>
      <c r="G3603" t="str">
        <f t="shared" si="451"/>
        <v>Specialty</v>
      </c>
      <c r="H3603" t="s">
        <v>957</v>
      </c>
      <c r="I3603">
        <f t="shared" si="452"/>
        <v>0</v>
      </c>
      <c r="J3603" t="s">
        <v>1054</v>
      </c>
      <c r="K3603" s="5">
        <v>150</v>
      </c>
      <c r="L3603" t="str">
        <f>Table_DataFromNL[[#This Row],[PROFILECODE]]&amp;"-"&amp;Table_DataFromNL[[#This Row],[RULENAME]]</f>
        <v>CP869-Vaccinia - 1st Donation</v>
      </c>
      <c r="M3603" t="str">
        <f t="shared" si="453"/>
        <v>CP869-Vaccinia - 1st Donation</v>
      </c>
      <c r="N3603" t="str">
        <f t="shared" si="454"/>
        <v>CP869-Vaccinia - 1st Donation</v>
      </c>
    </row>
    <row r="3604" spans="1:14" hidden="1" x14ac:dyDescent="0.45">
      <c r="A3604" t="str">
        <f t="shared" si="455"/>
        <v>CP869-Vaccinia - 2nd Donation</v>
      </c>
      <c r="B3604" t="s">
        <v>417</v>
      </c>
      <c r="C3604" t="str">
        <f t="shared" si="448"/>
        <v>Irving</v>
      </c>
      <c r="D3604" t="str">
        <f t="shared" si="449"/>
        <v>Y</v>
      </c>
      <c r="E3604" t="s">
        <v>1188</v>
      </c>
      <c r="F3604" t="str">
        <f t="shared" si="450"/>
        <v>Vaccinia - 2nd Donation</v>
      </c>
      <c r="G3604" t="str">
        <f t="shared" si="451"/>
        <v>Specialty</v>
      </c>
      <c r="H3604" t="s">
        <v>958</v>
      </c>
      <c r="I3604">
        <f t="shared" si="452"/>
        <v>0</v>
      </c>
      <c r="J3604" t="s">
        <v>1054</v>
      </c>
      <c r="K3604" s="5">
        <v>250</v>
      </c>
      <c r="L3604" t="str">
        <f>Table_DataFromNL[[#This Row],[PROFILECODE]]&amp;"-"&amp;Table_DataFromNL[[#This Row],[RULENAME]]</f>
        <v>CP869-Vaccinia - 2nd Donation</v>
      </c>
      <c r="M3604" t="str">
        <f t="shared" si="453"/>
        <v>CP869-Vaccinia - 2nd Donation</v>
      </c>
      <c r="N3604" t="str">
        <f t="shared" si="454"/>
        <v>CP869-Vaccinia - 2nd Donation</v>
      </c>
    </row>
    <row r="3605" spans="1:14" hidden="1" x14ac:dyDescent="0.45">
      <c r="A3605" t="str">
        <f t="shared" si="455"/>
        <v>CP869-Vaccinia - 3rd Donation</v>
      </c>
      <c r="B3605" t="s">
        <v>417</v>
      </c>
      <c r="C3605" t="str">
        <f t="shared" si="448"/>
        <v>Irving</v>
      </c>
      <c r="D3605" t="str">
        <f t="shared" si="449"/>
        <v>Y</v>
      </c>
      <c r="E3605" t="s">
        <v>1188</v>
      </c>
      <c r="F3605" t="str">
        <f t="shared" si="450"/>
        <v>Vaccinia - 3rd Donation</v>
      </c>
      <c r="G3605" t="str">
        <f t="shared" si="451"/>
        <v>Specialty</v>
      </c>
      <c r="H3605" t="s">
        <v>959</v>
      </c>
      <c r="I3605">
        <f t="shared" si="452"/>
        <v>0</v>
      </c>
      <c r="J3605" t="s">
        <v>1054</v>
      </c>
      <c r="K3605" s="5">
        <v>300</v>
      </c>
      <c r="L3605" t="str">
        <f>Table_DataFromNL[[#This Row],[PROFILECODE]]&amp;"-"&amp;Table_DataFromNL[[#This Row],[RULENAME]]</f>
        <v>CP869-Vaccinia - 3rd Donation</v>
      </c>
      <c r="M3605" t="str">
        <f t="shared" si="453"/>
        <v>CP869-Vaccinia - 3rd Donation</v>
      </c>
      <c r="N3605" t="str">
        <f t="shared" si="454"/>
        <v>CP869-Vaccinia - 3rd Donation</v>
      </c>
    </row>
    <row r="3606" spans="1:14" hidden="1" x14ac:dyDescent="0.45">
      <c r="A3606" t="str">
        <f t="shared" si="455"/>
        <v>CP869-Vaccinia - 4th Donation</v>
      </c>
      <c r="B3606" t="s">
        <v>417</v>
      </c>
      <c r="C3606" t="str">
        <f t="shared" si="448"/>
        <v>Irving</v>
      </c>
      <c r="D3606" t="str">
        <f t="shared" si="449"/>
        <v>Y</v>
      </c>
      <c r="E3606" t="s">
        <v>1188</v>
      </c>
      <c r="F3606" t="str">
        <f t="shared" si="450"/>
        <v>Vaccinia - 4th Donation</v>
      </c>
      <c r="G3606" t="str">
        <f t="shared" si="451"/>
        <v>Specialty</v>
      </c>
      <c r="H3606" t="s">
        <v>960</v>
      </c>
      <c r="I3606">
        <f t="shared" si="452"/>
        <v>0</v>
      </c>
      <c r="J3606" t="s">
        <v>1054</v>
      </c>
      <c r="K3606" s="5">
        <v>300</v>
      </c>
      <c r="L3606" t="str">
        <f>Table_DataFromNL[[#This Row],[PROFILECODE]]&amp;"-"&amp;Table_DataFromNL[[#This Row],[RULENAME]]</f>
        <v>CP869-Vaccinia - 4th Donation</v>
      </c>
      <c r="M3606" t="str">
        <f t="shared" si="453"/>
        <v>CP869-Vaccinia - 4th Donation</v>
      </c>
      <c r="N3606" t="str">
        <f t="shared" si="454"/>
        <v>CP869-Vaccinia - 4th Donation</v>
      </c>
    </row>
    <row r="3607" spans="1:14" hidden="1" x14ac:dyDescent="0.45">
      <c r="A3607" t="str">
        <f t="shared" si="455"/>
        <v>CP869-1A_LAND_PAGE_55USD</v>
      </c>
      <c r="B3607" t="s">
        <v>417</v>
      </c>
      <c r="C3607" t="str">
        <f t="shared" si="448"/>
        <v>Irving</v>
      </c>
      <c r="D3607" t="str">
        <f t="shared" si="449"/>
        <v>Y</v>
      </c>
      <c r="E3607" t="s">
        <v>1188</v>
      </c>
      <c r="F3607" t="str">
        <f t="shared" si="450"/>
        <v>1A_LAND_PAGE_55USD</v>
      </c>
      <c r="G3607">
        <f t="shared" si="451"/>
        <v>0</v>
      </c>
      <c r="H3607" t="s">
        <v>1131</v>
      </c>
      <c r="I3607">
        <f t="shared" si="452"/>
        <v>0</v>
      </c>
      <c r="J3607" t="s">
        <v>1074</v>
      </c>
      <c r="K3607" s="5">
        <v>55</v>
      </c>
      <c r="L3607" t="str">
        <f>Table_DataFromNL[[#This Row],[PROFILECODE]]&amp;"-"&amp;Table_DataFromNL[[#This Row],[RULENAME]]</f>
        <v>CP869-1A_LAND_PAGE_55USD</v>
      </c>
      <c r="M3607" t="e">
        <f t="shared" si="453"/>
        <v>#N/A</v>
      </c>
      <c r="N3607" t="e">
        <f t="shared" si="454"/>
        <v>#N/A</v>
      </c>
    </row>
    <row r="3608" spans="1:14" hidden="1" x14ac:dyDescent="0.45">
      <c r="A3608" t="str">
        <f t="shared" si="455"/>
        <v>CP869-1B_KEDLeague_Promo_5USD</v>
      </c>
      <c r="B3608" t="s">
        <v>417</v>
      </c>
      <c r="C3608" t="str">
        <f t="shared" si="448"/>
        <v>Irving</v>
      </c>
      <c r="D3608" t="str">
        <f t="shared" si="449"/>
        <v>Y</v>
      </c>
      <c r="E3608" t="s">
        <v>1188</v>
      </c>
      <c r="F3608" t="str">
        <f t="shared" si="450"/>
        <v>1B_KEDLeague_Promo_5USD</v>
      </c>
      <c r="G3608">
        <f t="shared" si="451"/>
        <v>0</v>
      </c>
      <c r="H3608" t="s">
        <v>1073</v>
      </c>
      <c r="I3608">
        <f t="shared" si="452"/>
        <v>0</v>
      </c>
      <c r="J3608" t="s">
        <v>1074</v>
      </c>
      <c r="K3608" s="5">
        <v>5</v>
      </c>
      <c r="L3608" t="str">
        <f>Table_DataFromNL[[#This Row],[PROFILECODE]]&amp;"-"&amp;Table_DataFromNL[[#This Row],[RULENAME]]</f>
        <v>CP869-1B_KEDLeague_Promo_5USD</v>
      </c>
      <c r="M3608" t="e">
        <f t="shared" si="453"/>
        <v>#N/A</v>
      </c>
      <c r="N3608" t="e">
        <f t="shared" si="454"/>
        <v>#N/A</v>
      </c>
    </row>
    <row r="3609" spans="1:14" hidden="1" x14ac:dyDescent="0.45">
      <c r="A3609" t="str">
        <f t="shared" si="455"/>
        <v>CP869-CALL_10</v>
      </c>
      <c r="B3609" t="s">
        <v>417</v>
      </c>
      <c r="C3609" t="str">
        <f t="shared" si="448"/>
        <v>Irving</v>
      </c>
      <c r="D3609" t="str">
        <f t="shared" si="449"/>
        <v>Y</v>
      </c>
      <c r="E3609" t="s">
        <v>1188</v>
      </c>
      <c r="F3609" t="str">
        <f t="shared" si="450"/>
        <v>CALL_10</v>
      </c>
      <c r="G3609">
        <f t="shared" si="451"/>
        <v>0</v>
      </c>
      <c r="H3609" t="s">
        <v>1075</v>
      </c>
      <c r="I3609">
        <f t="shared" si="452"/>
        <v>0</v>
      </c>
      <c r="J3609" t="s">
        <v>1074</v>
      </c>
      <c r="K3609" s="5">
        <v>10</v>
      </c>
      <c r="L3609" t="str">
        <f>Table_DataFromNL[[#This Row],[PROFILECODE]]&amp;"-"&amp;Table_DataFromNL[[#This Row],[RULENAME]]</f>
        <v>CP869-CALL_10</v>
      </c>
      <c r="M3609" t="e">
        <f t="shared" si="453"/>
        <v>#N/A</v>
      </c>
      <c r="N3609" t="e">
        <f t="shared" si="454"/>
        <v>#N/A</v>
      </c>
    </row>
    <row r="3610" spans="1:14" hidden="1" x14ac:dyDescent="0.45">
      <c r="A3610" t="str">
        <f t="shared" si="455"/>
        <v>CP869-CALL_15</v>
      </c>
      <c r="B3610" t="s">
        <v>417</v>
      </c>
      <c r="C3610" t="str">
        <f t="shared" si="448"/>
        <v>Irving</v>
      </c>
      <c r="D3610" t="str">
        <f t="shared" si="449"/>
        <v>Y</v>
      </c>
      <c r="E3610" t="s">
        <v>1188</v>
      </c>
      <c r="F3610" t="str">
        <f t="shared" si="450"/>
        <v>CALL_15</v>
      </c>
      <c r="G3610">
        <f t="shared" si="451"/>
        <v>0</v>
      </c>
      <c r="H3610" t="s">
        <v>1076</v>
      </c>
      <c r="I3610">
        <f t="shared" si="452"/>
        <v>0</v>
      </c>
      <c r="J3610" t="s">
        <v>1074</v>
      </c>
      <c r="K3610" s="5">
        <v>15</v>
      </c>
      <c r="L3610" t="str">
        <f>Table_DataFromNL[[#This Row],[PROFILECODE]]&amp;"-"&amp;Table_DataFromNL[[#This Row],[RULENAME]]</f>
        <v>CP869-CALL_15</v>
      </c>
      <c r="M3610" t="e">
        <f t="shared" si="453"/>
        <v>#N/A</v>
      </c>
      <c r="N3610" t="e">
        <f t="shared" si="454"/>
        <v>#N/A</v>
      </c>
    </row>
    <row r="3611" spans="1:14" hidden="1" x14ac:dyDescent="0.45">
      <c r="A3611" t="str">
        <f t="shared" si="455"/>
        <v>CP869-CALL_25</v>
      </c>
      <c r="B3611" t="s">
        <v>417</v>
      </c>
      <c r="C3611" t="str">
        <f t="shared" si="448"/>
        <v>Irving</v>
      </c>
      <c r="D3611" t="str">
        <f t="shared" si="449"/>
        <v>Y</v>
      </c>
      <c r="E3611" t="s">
        <v>1188</v>
      </c>
      <c r="F3611" t="str">
        <f t="shared" si="450"/>
        <v>CALL_25</v>
      </c>
      <c r="G3611">
        <f t="shared" si="451"/>
        <v>0</v>
      </c>
      <c r="H3611" t="s">
        <v>1077</v>
      </c>
      <c r="I3611">
        <f t="shared" si="452"/>
        <v>0</v>
      </c>
      <c r="J3611" t="s">
        <v>1074</v>
      </c>
      <c r="K3611" s="5">
        <v>25</v>
      </c>
      <c r="L3611" t="str">
        <f>Table_DataFromNL[[#This Row],[PROFILECODE]]&amp;"-"&amp;Table_DataFromNL[[#This Row],[RULENAME]]</f>
        <v>CP869-CALL_25</v>
      </c>
      <c r="M3611" t="e">
        <f t="shared" si="453"/>
        <v>#N/A</v>
      </c>
      <c r="N3611" t="e">
        <f t="shared" si="454"/>
        <v>#N/A</v>
      </c>
    </row>
    <row r="3612" spans="1:14" hidden="1" x14ac:dyDescent="0.45">
      <c r="A3612" t="str">
        <f t="shared" si="455"/>
        <v>CP869-CALL_5</v>
      </c>
      <c r="B3612" t="s">
        <v>417</v>
      </c>
      <c r="C3612" t="str">
        <f t="shared" si="448"/>
        <v>Irving</v>
      </c>
      <c r="D3612" t="str">
        <f t="shared" si="449"/>
        <v>Y</v>
      </c>
      <c r="E3612" t="s">
        <v>1188</v>
      </c>
      <c r="F3612" t="str">
        <f t="shared" si="450"/>
        <v>CALL_5</v>
      </c>
      <c r="G3612">
        <f t="shared" si="451"/>
        <v>0</v>
      </c>
      <c r="H3612" t="s">
        <v>1078</v>
      </c>
      <c r="I3612">
        <f t="shared" si="452"/>
        <v>0</v>
      </c>
      <c r="J3612" t="s">
        <v>1074</v>
      </c>
      <c r="K3612" s="5">
        <v>5</v>
      </c>
      <c r="L3612" t="str">
        <f>Table_DataFromNL[[#This Row],[PROFILECODE]]&amp;"-"&amp;Table_DataFromNL[[#This Row],[RULENAME]]</f>
        <v>CP869-CALL_5</v>
      </c>
      <c r="M3612" t="e">
        <f t="shared" si="453"/>
        <v>#N/A</v>
      </c>
      <c r="N3612" t="e">
        <f t="shared" si="454"/>
        <v>#N/A</v>
      </c>
    </row>
    <row r="3613" spans="1:14" hidden="1" x14ac:dyDescent="0.45">
      <c r="A3613" t="str">
        <f t="shared" si="455"/>
        <v>CP869-Community</v>
      </c>
      <c r="B3613" t="s">
        <v>417</v>
      </c>
      <c r="C3613" t="str">
        <f t="shared" si="448"/>
        <v>Irving</v>
      </c>
      <c r="D3613" t="str">
        <f t="shared" si="449"/>
        <v>Y</v>
      </c>
      <c r="E3613" t="s">
        <v>1188</v>
      </c>
      <c r="F3613" t="str">
        <f t="shared" si="450"/>
        <v>Community</v>
      </c>
      <c r="G3613">
        <f t="shared" si="451"/>
        <v>0</v>
      </c>
      <c r="H3613" t="s">
        <v>1080</v>
      </c>
      <c r="I3613">
        <f t="shared" si="452"/>
        <v>0</v>
      </c>
      <c r="J3613" t="s">
        <v>1074</v>
      </c>
      <c r="K3613" s="5">
        <v>5</v>
      </c>
      <c r="L3613" t="str">
        <f>Table_DataFromNL[[#This Row],[PROFILECODE]]&amp;"-"&amp;Table_DataFromNL[[#This Row],[RULENAME]]</f>
        <v>CP869-Community</v>
      </c>
      <c r="M3613" t="e">
        <f t="shared" si="453"/>
        <v>#N/A</v>
      </c>
      <c r="N3613" t="e">
        <f t="shared" si="454"/>
        <v>#N/A</v>
      </c>
    </row>
    <row r="3614" spans="1:14" hidden="1" x14ac:dyDescent="0.45">
      <c r="A3614" t="str">
        <f t="shared" si="455"/>
        <v>CP869-EMPLOYEE_BONUS_8MONTH_80USD</v>
      </c>
      <c r="B3614" t="s">
        <v>417</v>
      </c>
      <c r="C3614" t="str">
        <f t="shared" si="448"/>
        <v>Irving</v>
      </c>
      <c r="D3614" t="str">
        <f t="shared" si="449"/>
        <v>Y</v>
      </c>
      <c r="E3614" t="s">
        <v>1188</v>
      </c>
      <c r="F3614" t="str">
        <f t="shared" si="450"/>
        <v>EMPLOYEE_BONUS_8MONTH_80USD</v>
      </c>
      <c r="G3614">
        <f t="shared" si="451"/>
        <v>0</v>
      </c>
      <c r="H3614" t="s">
        <v>1084</v>
      </c>
      <c r="I3614">
        <f t="shared" si="452"/>
        <v>0</v>
      </c>
      <c r="J3614" t="s">
        <v>1074</v>
      </c>
      <c r="K3614" s="5">
        <v>80</v>
      </c>
      <c r="L3614" t="str">
        <f>Table_DataFromNL[[#This Row],[PROFILECODE]]&amp;"-"&amp;Table_DataFromNL[[#This Row],[RULENAME]]</f>
        <v>CP869-EMPLOYEE_BONUS_8MONTH_80USD</v>
      </c>
      <c r="M3614" t="e">
        <f t="shared" si="453"/>
        <v>#N/A</v>
      </c>
      <c r="N3614" t="e">
        <f t="shared" si="454"/>
        <v>#N/A</v>
      </c>
    </row>
    <row r="3615" spans="1:14" hidden="1" x14ac:dyDescent="0.45">
      <c r="A3615" t="str">
        <f t="shared" si="455"/>
        <v>CP869-HANGER_RECRUIT_5USD_once</v>
      </c>
      <c r="B3615" t="s">
        <v>417</v>
      </c>
      <c r="C3615" t="str">
        <f t="shared" si="448"/>
        <v>Irving</v>
      </c>
      <c r="D3615" t="str">
        <f t="shared" si="449"/>
        <v>Y</v>
      </c>
      <c r="E3615" t="s">
        <v>1188</v>
      </c>
      <c r="F3615" t="str">
        <f t="shared" si="450"/>
        <v>HANGER_RECRUIT_5USD_once</v>
      </c>
      <c r="G3615">
        <f t="shared" si="451"/>
        <v>0</v>
      </c>
      <c r="H3615" t="s">
        <v>1085</v>
      </c>
      <c r="I3615">
        <f t="shared" si="452"/>
        <v>0</v>
      </c>
      <c r="J3615" t="s">
        <v>1074</v>
      </c>
      <c r="K3615" s="5">
        <v>5</v>
      </c>
      <c r="L3615" t="str">
        <f>Table_DataFromNL[[#This Row],[PROFILECODE]]&amp;"-"&amp;Table_DataFromNL[[#This Row],[RULENAME]]</f>
        <v>CP869-HANGER_RECRUIT_5USD_once</v>
      </c>
      <c r="M3615" t="e">
        <f t="shared" si="453"/>
        <v>#N/A</v>
      </c>
      <c r="N3615" t="e">
        <f t="shared" si="454"/>
        <v>#N/A</v>
      </c>
    </row>
    <row r="3616" spans="1:14" hidden="1" x14ac:dyDescent="0.45">
      <c r="A3616" t="str">
        <f t="shared" si="455"/>
        <v>CP869-Immunization Boost Payment</v>
      </c>
      <c r="B3616" t="s">
        <v>417</v>
      </c>
      <c r="C3616" t="str">
        <f t="shared" si="448"/>
        <v>Irving</v>
      </c>
      <c r="D3616" t="str">
        <f t="shared" si="449"/>
        <v>Y</v>
      </c>
      <c r="E3616" t="s">
        <v>1188</v>
      </c>
      <c r="F3616" t="str">
        <f t="shared" si="450"/>
        <v>Immunization Boost Payment</v>
      </c>
      <c r="G3616">
        <f t="shared" si="451"/>
        <v>0</v>
      </c>
      <c r="H3616" t="s">
        <v>1086</v>
      </c>
      <c r="I3616">
        <f t="shared" si="452"/>
        <v>0</v>
      </c>
      <c r="J3616" t="s">
        <v>1074</v>
      </c>
      <c r="K3616" s="5">
        <v>50</v>
      </c>
      <c r="L3616" t="str">
        <f>Table_DataFromNL[[#This Row],[PROFILECODE]]&amp;"-"&amp;Table_DataFromNL[[#This Row],[RULENAME]]</f>
        <v>CP869-Immunization Boost Payment</v>
      </c>
      <c r="M3616" t="e">
        <f t="shared" si="453"/>
        <v>#N/A</v>
      </c>
      <c r="N3616" t="e">
        <f t="shared" si="454"/>
        <v>#N/A</v>
      </c>
    </row>
    <row r="3617" spans="1:14" hidden="1" x14ac:dyDescent="0.45">
      <c r="A3617" t="str">
        <f t="shared" si="455"/>
        <v>CP869-Immunization Series Payment</v>
      </c>
      <c r="B3617" t="s">
        <v>417</v>
      </c>
      <c r="C3617" t="str">
        <f t="shared" si="448"/>
        <v>Irving</v>
      </c>
      <c r="D3617" t="str">
        <f t="shared" si="449"/>
        <v>Y</v>
      </c>
      <c r="E3617" t="s">
        <v>1188</v>
      </c>
      <c r="F3617" t="str">
        <f t="shared" si="450"/>
        <v>Immunization Series Payment</v>
      </c>
      <c r="G3617">
        <f t="shared" si="451"/>
        <v>0</v>
      </c>
      <c r="H3617" t="s">
        <v>1087</v>
      </c>
      <c r="I3617">
        <f t="shared" si="452"/>
        <v>0</v>
      </c>
      <c r="J3617" t="s">
        <v>1074</v>
      </c>
      <c r="K3617" s="5">
        <v>100</v>
      </c>
      <c r="L3617" t="str">
        <f>Table_DataFromNL[[#This Row],[PROFILECODE]]&amp;"-"&amp;Table_DataFromNL[[#This Row],[RULENAME]]</f>
        <v>CP869-Immunization Series Payment</v>
      </c>
      <c r="M3617" t="e">
        <f t="shared" si="453"/>
        <v>#N/A</v>
      </c>
      <c r="N3617" t="e">
        <f t="shared" si="454"/>
        <v>#N/A</v>
      </c>
    </row>
    <row r="3618" spans="1:14" hidden="1" x14ac:dyDescent="0.45">
      <c r="A3618" t="str">
        <f t="shared" si="455"/>
        <v>CP869-Inconv Fee $20-$50-Comment Req'd</v>
      </c>
      <c r="B3618" t="s">
        <v>417</v>
      </c>
      <c r="C3618" t="str">
        <f t="shared" si="448"/>
        <v>Irving</v>
      </c>
      <c r="D3618" t="str">
        <f t="shared" si="449"/>
        <v>Y</v>
      </c>
      <c r="E3618" t="s">
        <v>1188</v>
      </c>
      <c r="F3618" t="str">
        <f t="shared" si="450"/>
        <v>Inconv Fee $20-$50-Comment Req'd</v>
      </c>
      <c r="G3618">
        <f t="shared" si="451"/>
        <v>0</v>
      </c>
      <c r="H3618" t="s">
        <v>1088</v>
      </c>
      <c r="I3618">
        <f t="shared" si="452"/>
        <v>0</v>
      </c>
      <c r="J3618" t="s">
        <v>1074</v>
      </c>
      <c r="K3618" s="5">
        <v>50</v>
      </c>
      <c r="L3618" t="str">
        <f>Table_DataFromNL[[#This Row],[PROFILECODE]]&amp;"-"&amp;Table_DataFromNL[[#This Row],[RULENAME]]</f>
        <v>CP869-Inconv Fee $20-$50-Comment Req'd</v>
      </c>
      <c r="M3618" t="e">
        <f t="shared" si="453"/>
        <v>#N/A</v>
      </c>
      <c r="N3618" t="e">
        <f t="shared" si="454"/>
        <v>#N/A</v>
      </c>
    </row>
    <row r="3619" spans="1:14" hidden="1" x14ac:dyDescent="0.45">
      <c r="A3619" t="str">
        <f t="shared" si="455"/>
        <v>CP869-Inconv Fee $5-$20-Comment Req'd</v>
      </c>
      <c r="B3619" t="s">
        <v>417</v>
      </c>
      <c r="C3619" t="str">
        <f t="shared" si="448"/>
        <v>Irving</v>
      </c>
      <c r="D3619" t="str">
        <f t="shared" si="449"/>
        <v>Y</v>
      </c>
      <c r="E3619" t="s">
        <v>1188</v>
      </c>
      <c r="F3619" t="str">
        <f t="shared" si="450"/>
        <v>Inconv Fee $5-$20-Comment Req'd</v>
      </c>
      <c r="G3619">
        <f t="shared" si="451"/>
        <v>0</v>
      </c>
      <c r="H3619" t="s">
        <v>1089</v>
      </c>
      <c r="I3619">
        <f t="shared" si="452"/>
        <v>0</v>
      </c>
      <c r="J3619" t="s">
        <v>1074</v>
      </c>
      <c r="K3619" s="5">
        <v>20</v>
      </c>
      <c r="L3619" t="str">
        <f>Table_DataFromNL[[#This Row],[PROFILECODE]]&amp;"-"&amp;Table_DataFromNL[[#This Row],[RULENAME]]</f>
        <v>CP869-Inconv Fee $5-$20-Comment Req'd</v>
      </c>
      <c r="M3619" t="e">
        <f t="shared" si="453"/>
        <v>#N/A</v>
      </c>
      <c r="N3619" t="e">
        <f t="shared" si="454"/>
        <v>#N/A</v>
      </c>
    </row>
    <row r="3620" spans="1:14" hidden="1" x14ac:dyDescent="0.45">
      <c r="A3620" t="str">
        <f t="shared" si="455"/>
        <v>CP869-Inconv Fee$50-$100-Comment Req'd</v>
      </c>
      <c r="B3620" t="s">
        <v>417</v>
      </c>
      <c r="C3620" t="str">
        <f t="shared" si="448"/>
        <v>Irving</v>
      </c>
      <c r="D3620" t="str">
        <f t="shared" si="449"/>
        <v>Y</v>
      </c>
      <c r="E3620" t="s">
        <v>1188</v>
      </c>
      <c r="F3620" t="str">
        <f t="shared" si="450"/>
        <v>Inconv Fee$50-$100-Comment Req'd</v>
      </c>
      <c r="G3620">
        <f t="shared" si="451"/>
        <v>0</v>
      </c>
      <c r="H3620" t="s">
        <v>1090</v>
      </c>
      <c r="I3620">
        <f t="shared" si="452"/>
        <v>0</v>
      </c>
      <c r="J3620" t="s">
        <v>1074</v>
      </c>
      <c r="K3620" s="5">
        <v>100</v>
      </c>
      <c r="L3620" t="str">
        <f>Table_DataFromNL[[#This Row],[PROFILECODE]]&amp;"-"&amp;Table_DataFromNL[[#This Row],[RULENAME]]</f>
        <v>CP869-Inconv Fee$50-$100-Comment Req'd</v>
      </c>
      <c r="M3620" t="e">
        <f t="shared" si="453"/>
        <v>#N/A</v>
      </c>
      <c r="N3620" t="e">
        <f t="shared" si="454"/>
        <v>#N/A</v>
      </c>
    </row>
    <row r="3621" spans="1:14" hidden="1" x14ac:dyDescent="0.45">
      <c r="A3621" t="str">
        <f t="shared" si="455"/>
        <v>CP869-NSP_ LAPSEDONOR_50_Twice</v>
      </c>
      <c r="B3621" t="s">
        <v>417</v>
      </c>
      <c r="C3621" t="str">
        <f t="shared" si="448"/>
        <v>Irving</v>
      </c>
      <c r="D3621" t="str">
        <f t="shared" si="449"/>
        <v>Y</v>
      </c>
      <c r="E3621" t="s">
        <v>1188</v>
      </c>
      <c r="F3621" t="str">
        <f t="shared" si="450"/>
        <v>NSP_ LAPSEDONOR_50_Twice</v>
      </c>
      <c r="G3621">
        <f t="shared" si="451"/>
        <v>0</v>
      </c>
      <c r="H3621" t="s">
        <v>1091</v>
      </c>
      <c r="I3621">
        <f t="shared" si="452"/>
        <v>0</v>
      </c>
      <c r="J3621" t="s">
        <v>1074</v>
      </c>
      <c r="K3621" s="5">
        <v>50</v>
      </c>
      <c r="L3621" t="str">
        <f>Table_DataFromNL[[#This Row],[PROFILECODE]]&amp;"-"&amp;Table_DataFromNL[[#This Row],[RULENAME]]</f>
        <v>CP869-NSP_ LAPSEDONOR_50_Twice</v>
      </c>
      <c r="M3621" t="e">
        <f t="shared" si="453"/>
        <v>#N/A</v>
      </c>
      <c r="N3621" t="e">
        <f t="shared" si="454"/>
        <v>#N/A</v>
      </c>
    </row>
    <row r="3622" spans="1:14" hidden="1" x14ac:dyDescent="0.45">
      <c r="A3622" t="str">
        <f t="shared" si="455"/>
        <v>CP869-NSP_LD_25_2X</v>
      </c>
      <c r="B3622" t="s">
        <v>417</v>
      </c>
      <c r="C3622" t="str">
        <f t="shared" si="448"/>
        <v>Irving</v>
      </c>
      <c r="D3622" t="str">
        <f t="shared" si="449"/>
        <v>Y</v>
      </c>
      <c r="E3622" t="s">
        <v>1188</v>
      </c>
      <c r="F3622" t="str">
        <f t="shared" si="450"/>
        <v>NSP_LD_25_2X</v>
      </c>
      <c r="G3622">
        <f t="shared" si="451"/>
        <v>0</v>
      </c>
      <c r="H3622" t="s">
        <v>1092</v>
      </c>
      <c r="I3622">
        <f t="shared" si="452"/>
        <v>0</v>
      </c>
      <c r="J3622" t="s">
        <v>1074</v>
      </c>
      <c r="K3622" s="5">
        <v>25</v>
      </c>
      <c r="L3622" t="str">
        <f>Table_DataFromNL[[#This Row],[PROFILECODE]]&amp;"-"&amp;Table_DataFromNL[[#This Row],[RULENAME]]</f>
        <v>CP869-NSP_LD_25_2X</v>
      </c>
      <c r="M3622" t="e">
        <f t="shared" si="453"/>
        <v>#N/A</v>
      </c>
      <c r="N3622" t="e">
        <f t="shared" si="454"/>
        <v>#N/A</v>
      </c>
    </row>
    <row r="3623" spans="1:14" hidden="1" x14ac:dyDescent="0.45">
      <c r="A3623" t="str">
        <f t="shared" si="455"/>
        <v>CP869-NSP_LD_50_1X</v>
      </c>
      <c r="B3623" t="s">
        <v>417</v>
      </c>
      <c r="C3623" t="str">
        <f t="shared" si="448"/>
        <v>Irving</v>
      </c>
      <c r="D3623" t="str">
        <f t="shared" si="449"/>
        <v>Y</v>
      </c>
      <c r="E3623" t="s">
        <v>1188</v>
      </c>
      <c r="F3623" t="str">
        <f t="shared" si="450"/>
        <v>NSP_LD_50_1X</v>
      </c>
      <c r="G3623">
        <f t="shared" si="451"/>
        <v>0</v>
      </c>
      <c r="H3623" t="s">
        <v>1093</v>
      </c>
      <c r="I3623">
        <f t="shared" si="452"/>
        <v>0</v>
      </c>
      <c r="J3623" t="s">
        <v>1074</v>
      </c>
      <c r="K3623" s="5">
        <v>50</v>
      </c>
      <c r="L3623" t="str">
        <f>Table_DataFromNL[[#This Row],[PROFILECODE]]&amp;"-"&amp;Table_DataFromNL[[#This Row],[RULENAME]]</f>
        <v>CP869-NSP_LD_50_1X</v>
      </c>
      <c r="M3623" t="e">
        <f t="shared" si="453"/>
        <v>#N/A</v>
      </c>
      <c r="N3623" t="e">
        <f t="shared" si="454"/>
        <v>#N/A</v>
      </c>
    </row>
    <row r="3624" spans="1:14" hidden="1" x14ac:dyDescent="0.45">
      <c r="A3624" t="str">
        <f t="shared" si="455"/>
        <v>CP869-NSP_ORPHAN_100_once</v>
      </c>
      <c r="B3624" t="s">
        <v>417</v>
      </c>
      <c r="C3624" t="str">
        <f t="shared" si="448"/>
        <v>Irving</v>
      </c>
      <c r="D3624" t="str">
        <f t="shared" si="449"/>
        <v>Y</v>
      </c>
      <c r="E3624" t="s">
        <v>1188</v>
      </c>
      <c r="F3624" t="str">
        <f t="shared" si="450"/>
        <v>NSP_ORPHAN_100_once</v>
      </c>
      <c r="G3624">
        <f t="shared" si="451"/>
        <v>0</v>
      </c>
      <c r="H3624" t="s">
        <v>1094</v>
      </c>
      <c r="I3624">
        <f t="shared" si="452"/>
        <v>0</v>
      </c>
      <c r="J3624" t="s">
        <v>1074</v>
      </c>
      <c r="K3624" s="5">
        <v>100</v>
      </c>
      <c r="L3624" t="str">
        <f>Table_DataFromNL[[#This Row],[PROFILECODE]]&amp;"-"&amp;Table_DataFromNL[[#This Row],[RULENAME]]</f>
        <v>CP869-NSP_ORPHAN_100_once</v>
      </c>
      <c r="M3624" t="e">
        <f t="shared" si="453"/>
        <v>#N/A</v>
      </c>
      <c r="N3624" t="e">
        <f t="shared" si="454"/>
        <v>#N/A</v>
      </c>
    </row>
    <row r="3625" spans="1:14" hidden="1" x14ac:dyDescent="0.45">
      <c r="A3625" t="str">
        <f t="shared" si="455"/>
        <v>CP869-RSV WEEKLY BONUS 10</v>
      </c>
      <c r="B3625" t="s">
        <v>417</v>
      </c>
      <c r="C3625" t="str">
        <f t="shared" si="448"/>
        <v>Irving</v>
      </c>
      <c r="D3625" t="str">
        <f t="shared" si="449"/>
        <v>Y</v>
      </c>
      <c r="E3625" t="s">
        <v>1188</v>
      </c>
      <c r="F3625" t="str">
        <f t="shared" si="450"/>
        <v>RSV WEEKLY BONUS 10</v>
      </c>
      <c r="G3625">
        <f t="shared" si="451"/>
        <v>0</v>
      </c>
      <c r="H3625" t="s">
        <v>1095</v>
      </c>
      <c r="I3625">
        <f t="shared" si="452"/>
        <v>0</v>
      </c>
      <c r="J3625" t="s">
        <v>1074</v>
      </c>
      <c r="K3625" s="5">
        <v>10</v>
      </c>
      <c r="L3625" t="str">
        <f>Table_DataFromNL[[#This Row],[PROFILECODE]]&amp;"-"&amp;Table_DataFromNL[[#This Row],[RULENAME]]</f>
        <v>CP869-RSV WEEKLY BONUS 10</v>
      </c>
      <c r="M3625" t="e">
        <f t="shared" si="453"/>
        <v>#N/A</v>
      </c>
      <c r="N3625" t="e">
        <f t="shared" si="454"/>
        <v>#N/A</v>
      </c>
    </row>
    <row r="3626" spans="1:14" hidden="1" x14ac:dyDescent="0.45">
      <c r="A3626" t="str">
        <f t="shared" si="455"/>
        <v>CP869-Referral - Vaccinia</v>
      </c>
      <c r="B3626" t="s">
        <v>417</v>
      </c>
      <c r="C3626" t="str">
        <f t="shared" si="448"/>
        <v>Irving</v>
      </c>
      <c r="D3626" t="str">
        <f t="shared" si="449"/>
        <v>Y</v>
      </c>
      <c r="E3626" t="s">
        <v>1188</v>
      </c>
      <c r="F3626" t="str">
        <f t="shared" si="450"/>
        <v>Referral - Vaccinia</v>
      </c>
      <c r="G3626">
        <f t="shared" si="451"/>
        <v>0</v>
      </c>
      <c r="H3626" t="s">
        <v>1135</v>
      </c>
      <c r="I3626">
        <f t="shared" si="452"/>
        <v>0</v>
      </c>
      <c r="J3626" t="s">
        <v>1074</v>
      </c>
      <c r="K3626" s="5">
        <v>200</v>
      </c>
      <c r="L3626" t="str">
        <f>Table_DataFromNL[[#This Row],[PROFILECODE]]&amp;"-"&amp;Table_DataFromNL[[#This Row],[RULENAME]]</f>
        <v>CP869-Referral - Vaccinia</v>
      </c>
      <c r="M3626" t="e">
        <f t="shared" si="453"/>
        <v>#N/A</v>
      </c>
      <c r="N3626" t="e">
        <f t="shared" si="454"/>
        <v>#N/A</v>
      </c>
    </row>
    <row r="3627" spans="1:14" hidden="1" x14ac:dyDescent="0.45">
      <c r="A3627" t="str">
        <f t="shared" si="455"/>
        <v>CP869-Restick</v>
      </c>
      <c r="B3627" t="s">
        <v>417</v>
      </c>
      <c r="C3627" t="str">
        <f t="shared" si="448"/>
        <v>Irving</v>
      </c>
      <c r="D3627" t="str">
        <f t="shared" si="449"/>
        <v>Y</v>
      </c>
      <c r="E3627" t="s">
        <v>1188</v>
      </c>
      <c r="F3627" t="str">
        <f t="shared" si="450"/>
        <v>Restick</v>
      </c>
      <c r="G3627">
        <f t="shared" si="451"/>
        <v>0</v>
      </c>
      <c r="H3627" t="s">
        <v>1096</v>
      </c>
      <c r="I3627">
        <f t="shared" si="452"/>
        <v>0</v>
      </c>
      <c r="J3627" t="s">
        <v>1074</v>
      </c>
      <c r="K3627" s="5">
        <v>5</v>
      </c>
      <c r="L3627" t="str">
        <f>Table_DataFromNL[[#This Row],[PROFILECODE]]&amp;"-"&amp;Table_DataFromNL[[#This Row],[RULENAME]]</f>
        <v>CP869-Restick</v>
      </c>
      <c r="M3627" t="e">
        <f t="shared" si="453"/>
        <v>#N/A</v>
      </c>
      <c r="N3627" t="e">
        <f t="shared" si="454"/>
        <v>#N/A</v>
      </c>
    </row>
    <row r="3628" spans="1:14" hidden="1" x14ac:dyDescent="0.45">
      <c r="A3628" t="str">
        <f t="shared" si="455"/>
        <v>CP869-SCRATCH_1000_USD</v>
      </c>
      <c r="B3628" t="s">
        <v>417</v>
      </c>
      <c r="C3628" t="str">
        <f t="shared" si="448"/>
        <v>Irving</v>
      </c>
      <c r="D3628" t="str">
        <f t="shared" si="449"/>
        <v>Y</v>
      </c>
      <c r="E3628" t="s">
        <v>1188</v>
      </c>
      <c r="F3628" t="str">
        <f t="shared" si="450"/>
        <v>SCRATCH_1000_USD</v>
      </c>
      <c r="G3628">
        <f t="shared" si="451"/>
        <v>0</v>
      </c>
      <c r="H3628" t="s">
        <v>1097</v>
      </c>
      <c r="I3628">
        <f t="shared" si="452"/>
        <v>0</v>
      </c>
      <c r="J3628" t="s">
        <v>1074</v>
      </c>
      <c r="K3628" s="5">
        <v>1000</v>
      </c>
      <c r="L3628" t="str">
        <f>Table_DataFromNL[[#This Row],[PROFILECODE]]&amp;"-"&amp;Table_DataFromNL[[#This Row],[RULENAME]]</f>
        <v>CP869-SCRATCH_1000_USD</v>
      </c>
      <c r="M3628" t="e">
        <f t="shared" si="453"/>
        <v>#N/A</v>
      </c>
      <c r="N3628" t="e">
        <f t="shared" si="454"/>
        <v>#N/A</v>
      </c>
    </row>
    <row r="3629" spans="1:14" hidden="1" x14ac:dyDescent="0.45">
      <c r="A3629" t="str">
        <f t="shared" si="455"/>
        <v>CP869-SCRATCH_100_USD</v>
      </c>
      <c r="B3629" t="s">
        <v>417</v>
      </c>
      <c r="C3629" t="str">
        <f t="shared" si="448"/>
        <v>Irving</v>
      </c>
      <c r="D3629" t="str">
        <f t="shared" si="449"/>
        <v>Y</v>
      </c>
      <c r="E3629" t="s">
        <v>1188</v>
      </c>
      <c r="F3629" t="str">
        <f t="shared" si="450"/>
        <v>SCRATCH_100_USD</v>
      </c>
      <c r="G3629">
        <f t="shared" si="451"/>
        <v>0</v>
      </c>
      <c r="H3629" t="s">
        <v>1098</v>
      </c>
      <c r="I3629">
        <f t="shared" si="452"/>
        <v>0</v>
      </c>
      <c r="J3629" t="s">
        <v>1074</v>
      </c>
      <c r="K3629" s="5">
        <v>100</v>
      </c>
      <c r="L3629" t="str">
        <f>Table_DataFromNL[[#This Row],[PROFILECODE]]&amp;"-"&amp;Table_DataFromNL[[#This Row],[RULENAME]]</f>
        <v>CP869-SCRATCH_100_USD</v>
      </c>
      <c r="M3629" t="e">
        <f t="shared" si="453"/>
        <v>#N/A</v>
      </c>
      <c r="N3629" t="e">
        <f t="shared" si="454"/>
        <v>#N/A</v>
      </c>
    </row>
    <row r="3630" spans="1:14" hidden="1" x14ac:dyDescent="0.45">
      <c r="A3630" t="str">
        <f t="shared" si="455"/>
        <v>CP869-SCRATCH_10_USD</v>
      </c>
      <c r="B3630" t="s">
        <v>417</v>
      </c>
      <c r="C3630" t="str">
        <f t="shared" si="448"/>
        <v>Irving</v>
      </c>
      <c r="D3630" t="str">
        <f t="shared" si="449"/>
        <v>Y</v>
      </c>
      <c r="E3630" t="s">
        <v>1188</v>
      </c>
      <c r="F3630" t="str">
        <f t="shared" si="450"/>
        <v>SCRATCH_10_USD</v>
      </c>
      <c r="G3630">
        <f t="shared" si="451"/>
        <v>0</v>
      </c>
      <c r="H3630" t="s">
        <v>1099</v>
      </c>
      <c r="I3630">
        <f t="shared" si="452"/>
        <v>0</v>
      </c>
      <c r="J3630" t="s">
        <v>1074</v>
      </c>
      <c r="K3630" s="5">
        <v>10</v>
      </c>
      <c r="L3630" t="str">
        <f>Table_DataFromNL[[#This Row],[PROFILECODE]]&amp;"-"&amp;Table_DataFromNL[[#This Row],[RULENAME]]</f>
        <v>CP869-SCRATCH_10_USD</v>
      </c>
      <c r="M3630" t="e">
        <f t="shared" si="453"/>
        <v>#N/A</v>
      </c>
      <c r="N3630" t="e">
        <f t="shared" si="454"/>
        <v>#N/A</v>
      </c>
    </row>
    <row r="3631" spans="1:14" hidden="1" x14ac:dyDescent="0.45">
      <c r="A3631" t="str">
        <f t="shared" si="455"/>
        <v>CP869-SCRATCH_20_USD</v>
      </c>
      <c r="B3631" t="s">
        <v>417</v>
      </c>
      <c r="C3631" t="str">
        <f t="shared" si="448"/>
        <v>Irving</v>
      </c>
      <c r="D3631" t="str">
        <f t="shared" si="449"/>
        <v>Y</v>
      </c>
      <c r="E3631" t="s">
        <v>1188</v>
      </c>
      <c r="F3631" t="str">
        <f t="shared" si="450"/>
        <v>SCRATCH_20_USD</v>
      </c>
      <c r="G3631">
        <f t="shared" si="451"/>
        <v>0</v>
      </c>
      <c r="H3631" t="s">
        <v>1100</v>
      </c>
      <c r="I3631">
        <f t="shared" si="452"/>
        <v>0</v>
      </c>
      <c r="J3631" t="s">
        <v>1074</v>
      </c>
      <c r="K3631" s="5">
        <v>20</v>
      </c>
      <c r="L3631" t="str">
        <f>Table_DataFromNL[[#This Row],[PROFILECODE]]&amp;"-"&amp;Table_DataFromNL[[#This Row],[RULENAME]]</f>
        <v>CP869-SCRATCH_20_USD</v>
      </c>
      <c r="M3631" t="e">
        <f t="shared" si="453"/>
        <v>#N/A</v>
      </c>
      <c r="N3631" t="e">
        <f t="shared" si="454"/>
        <v>#N/A</v>
      </c>
    </row>
    <row r="3632" spans="1:14" hidden="1" x14ac:dyDescent="0.45">
      <c r="A3632" t="str">
        <f t="shared" si="455"/>
        <v>CP869-SCRATCH_25_USD</v>
      </c>
      <c r="B3632" t="s">
        <v>417</v>
      </c>
      <c r="C3632" t="str">
        <f t="shared" si="448"/>
        <v>Irving</v>
      </c>
      <c r="D3632" t="str">
        <f t="shared" si="449"/>
        <v>Y</v>
      </c>
      <c r="E3632" t="s">
        <v>1188</v>
      </c>
      <c r="F3632" t="str">
        <f t="shared" si="450"/>
        <v>SCRATCH_25_USD</v>
      </c>
      <c r="G3632">
        <f t="shared" si="451"/>
        <v>0</v>
      </c>
      <c r="H3632" t="s">
        <v>1101</v>
      </c>
      <c r="I3632">
        <f t="shared" si="452"/>
        <v>0</v>
      </c>
      <c r="J3632" t="s">
        <v>1074</v>
      </c>
      <c r="K3632" s="5">
        <v>25</v>
      </c>
      <c r="L3632" t="str">
        <f>Table_DataFromNL[[#This Row],[PROFILECODE]]&amp;"-"&amp;Table_DataFromNL[[#This Row],[RULENAME]]</f>
        <v>CP869-SCRATCH_25_USD</v>
      </c>
      <c r="M3632" t="e">
        <f t="shared" si="453"/>
        <v>#N/A</v>
      </c>
      <c r="N3632" t="e">
        <f t="shared" si="454"/>
        <v>#N/A</v>
      </c>
    </row>
    <row r="3633" spans="1:14" hidden="1" x14ac:dyDescent="0.45">
      <c r="A3633" t="str">
        <f t="shared" si="455"/>
        <v>CP869-SCRATCH_50_USD</v>
      </c>
      <c r="B3633" t="s">
        <v>417</v>
      </c>
      <c r="C3633" t="str">
        <f t="shared" si="448"/>
        <v>Irving</v>
      </c>
      <c r="D3633" t="str">
        <f t="shared" si="449"/>
        <v>Y</v>
      </c>
      <c r="E3633" t="s">
        <v>1188</v>
      </c>
      <c r="F3633" t="str">
        <f t="shared" si="450"/>
        <v>SCRATCH_50_USD</v>
      </c>
      <c r="G3633">
        <f t="shared" si="451"/>
        <v>0</v>
      </c>
      <c r="H3633" t="s">
        <v>1102</v>
      </c>
      <c r="I3633">
        <f t="shared" si="452"/>
        <v>0</v>
      </c>
      <c r="J3633" t="s">
        <v>1074</v>
      </c>
      <c r="K3633" s="5">
        <v>50</v>
      </c>
      <c r="L3633" t="str">
        <f>Table_DataFromNL[[#This Row],[PROFILECODE]]&amp;"-"&amp;Table_DataFromNL[[#This Row],[RULENAME]]</f>
        <v>CP869-SCRATCH_50_USD</v>
      </c>
      <c r="M3633" t="e">
        <f t="shared" si="453"/>
        <v>#N/A</v>
      </c>
      <c r="N3633" t="e">
        <f t="shared" si="454"/>
        <v>#N/A</v>
      </c>
    </row>
    <row r="3634" spans="1:14" hidden="1" x14ac:dyDescent="0.45">
      <c r="A3634" t="str">
        <f t="shared" si="455"/>
        <v>CP869-SCRATCH_5_USD</v>
      </c>
      <c r="B3634" t="s">
        <v>417</v>
      </c>
      <c r="C3634" t="str">
        <f t="shared" si="448"/>
        <v>Irving</v>
      </c>
      <c r="D3634" t="str">
        <f t="shared" si="449"/>
        <v>Y</v>
      </c>
      <c r="E3634" t="s">
        <v>1188</v>
      </c>
      <c r="F3634" t="str">
        <f t="shared" si="450"/>
        <v>SCRATCH_5_USD</v>
      </c>
      <c r="G3634">
        <f t="shared" si="451"/>
        <v>0</v>
      </c>
      <c r="H3634" t="s">
        <v>1103</v>
      </c>
      <c r="I3634">
        <f t="shared" si="452"/>
        <v>0</v>
      </c>
      <c r="J3634" t="s">
        <v>1074</v>
      </c>
      <c r="K3634" s="5">
        <v>5</v>
      </c>
      <c r="L3634" t="str">
        <f>Table_DataFromNL[[#This Row],[PROFILECODE]]&amp;"-"&amp;Table_DataFromNL[[#This Row],[RULENAME]]</f>
        <v>CP869-SCRATCH_5_USD</v>
      </c>
      <c r="M3634" t="e">
        <f t="shared" si="453"/>
        <v>#N/A</v>
      </c>
      <c r="N3634" t="e">
        <f t="shared" si="454"/>
        <v>#N/A</v>
      </c>
    </row>
    <row r="3635" spans="1:14" hidden="1" x14ac:dyDescent="0.45">
      <c r="A3635" t="str">
        <f t="shared" si="455"/>
        <v>CP869-SLOW_TEXT_5</v>
      </c>
      <c r="B3635" t="s">
        <v>417</v>
      </c>
      <c r="C3635" t="str">
        <f t="shared" si="448"/>
        <v>Irving</v>
      </c>
      <c r="D3635" t="str">
        <f t="shared" si="449"/>
        <v>Y</v>
      </c>
      <c r="E3635" t="s">
        <v>1188</v>
      </c>
      <c r="F3635" t="str">
        <f t="shared" si="450"/>
        <v>SLOW_TEXT_5</v>
      </c>
      <c r="G3635">
        <f t="shared" si="451"/>
        <v>0</v>
      </c>
      <c r="H3635" t="s">
        <v>1104</v>
      </c>
      <c r="I3635">
        <f t="shared" si="452"/>
        <v>0</v>
      </c>
      <c r="J3635" t="s">
        <v>1074</v>
      </c>
      <c r="K3635" s="5">
        <v>5</v>
      </c>
      <c r="L3635" t="str">
        <f>Table_DataFromNL[[#This Row],[PROFILECODE]]&amp;"-"&amp;Table_DataFromNL[[#This Row],[RULENAME]]</f>
        <v>CP869-SLOW_TEXT_5</v>
      </c>
      <c r="M3635" t="e">
        <f t="shared" si="453"/>
        <v>#N/A</v>
      </c>
      <c r="N3635" t="e">
        <f t="shared" si="454"/>
        <v>#N/A</v>
      </c>
    </row>
    <row r="3636" spans="1:14" hidden="1" x14ac:dyDescent="0.45">
      <c r="A3636" t="str">
        <f t="shared" si="455"/>
        <v>CP869-SPECIAL_ x9_25 _ONCE</v>
      </c>
      <c r="B3636" t="s">
        <v>417</v>
      </c>
      <c r="C3636" t="str">
        <f t="shared" si="448"/>
        <v>Irving</v>
      </c>
      <c r="D3636" t="str">
        <f t="shared" si="449"/>
        <v>Y</v>
      </c>
      <c r="E3636" t="s">
        <v>1188</v>
      </c>
      <c r="F3636" t="str">
        <f t="shared" si="450"/>
        <v>SPECIAL_ x9_25 _ONCE</v>
      </c>
      <c r="G3636">
        <f t="shared" si="451"/>
        <v>0</v>
      </c>
      <c r="H3636" t="s">
        <v>1105</v>
      </c>
      <c r="I3636">
        <f t="shared" si="452"/>
        <v>0</v>
      </c>
      <c r="J3636" t="s">
        <v>1074</v>
      </c>
      <c r="K3636" s="5">
        <v>25</v>
      </c>
      <c r="L3636" t="str">
        <f>Table_DataFromNL[[#This Row],[PROFILECODE]]&amp;"-"&amp;Table_DataFromNL[[#This Row],[RULENAME]]</f>
        <v>CP869-SPECIAL_ x9_25 _ONCE</v>
      </c>
      <c r="M3636" t="e">
        <f t="shared" si="453"/>
        <v>#N/A</v>
      </c>
      <c r="N3636" t="e">
        <f t="shared" si="454"/>
        <v>#N/A</v>
      </c>
    </row>
    <row r="3637" spans="1:14" hidden="1" x14ac:dyDescent="0.45">
      <c r="A3637" t="str">
        <f t="shared" si="455"/>
        <v>CP869-SPECIAL_BONUS_40USD</v>
      </c>
      <c r="B3637" t="s">
        <v>417</v>
      </c>
      <c r="C3637" t="str">
        <f t="shared" si="448"/>
        <v>Irving</v>
      </c>
      <c r="D3637" t="str">
        <f t="shared" si="449"/>
        <v>Y</v>
      </c>
      <c r="E3637" t="s">
        <v>1188</v>
      </c>
      <c r="F3637" t="str">
        <f t="shared" si="450"/>
        <v>SPECIAL_BONUS_40USD</v>
      </c>
      <c r="G3637">
        <f t="shared" si="451"/>
        <v>0</v>
      </c>
      <c r="H3637" t="s">
        <v>1106</v>
      </c>
      <c r="I3637">
        <f t="shared" si="452"/>
        <v>0</v>
      </c>
      <c r="J3637" t="s">
        <v>1074</v>
      </c>
      <c r="K3637" s="5">
        <v>40</v>
      </c>
      <c r="L3637" t="str">
        <f>Table_DataFromNL[[#This Row],[PROFILECODE]]&amp;"-"&amp;Table_DataFromNL[[#This Row],[RULENAME]]</f>
        <v>CP869-SPECIAL_BONUS_40USD</v>
      </c>
      <c r="M3637" t="e">
        <f t="shared" si="453"/>
        <v>#N/A</v>
      </c>
      <c r="N3637" t="e">
        <f t="shared" si="454"/>
        <v>#N/A</v>
      </c>
    </row>
    <row r="3638" spans="1:14" hidden="1" x14ac:dyDescent="0.45">
      <c r="A3638" t="str">
        <f t="shared" si="455"/>
        <v>CP869-SPECIAL_BONUS_60USD</v>
      </c>
      <c r="B3638" t="s">
        <v>417</v>
      </c>
      <c r="C3638" t="str">
        <f t="shared" si="448"/>
        <v>Irving</v>
      </c>
      <c r="D3638" t="str">
        <f t="shared" si="449"/>
        <v>Y</v>
      </c>
      <c r="E3638" t="s">
        <v>1188</v>
      </c>
      <c r="F3638" t="str">
        <f t="shared" si="450"/>
        <v>SPECIAL_BONUS_60USD</v>
      </c>
      <c r="G3638">
        <f t="shared" si="451"/>
        <v>0</v>
      </c>
      <c r="H3638" t="s">
        <v>1141</v>
      </c>
      <c r="I3638">
        <f t="shared" si="452"/>
        <v>0</v>
      </c>
      <c r="J3638" t="s">
        <v>1074</v>
      </c>
      <c r="K3638" s="5">
        <v>60</v>
      </c>
      <c r="L3638" t="str">
        <f>Table_DataFromNL[[#This Row],[PROFILECODE]]&amp;"-"&amp;Table_DataFromNL[[#This Row],[RULENAME]]</f>
        <v>CP869-SPECIAL_BONUS_60USD</v>
      </c>
      <c r="M3638" t="e">
        <f t="shared" si="453"/>
        <v>#N/A</v>
      </c>
      <c r="N3638" t="e">
        <f t="shared" si="454"/>
        <v>#N/A</v>
      </c>
    </row>
    <row r="3639" spans="1:14" hidden="1" x14ac:dyDescent="0.45">
      <c r="A3639" t="str">
        <f t="shared" si="455"/>
        <v>CP869-SPECIAL_x6_x7_15 _TWICE</v>
      </c>
      <c r="B3639" t="s">
        <v>417</v>
      </c>
      <c r="C3639" t="str">
        <f t="shared" si="448"/>
        <v>Irving</v>
      </c>
      <c r="D3639" t="str">
        <f t="shared" si="449"/>
        <v>Y</v>
      </c>
      <c r="E3639" t="s">
        <v>1188</v>
      </c>
      <c r="F3639" t="str">
        <f t="shared" si="450"/>
        <v>SPECIAL_x6_x7_15 _TWICE</v>
      </c>
      <c r="G3639">
        <f t="shared" si="451"/>
        <v>0</v>
      </c>
      <c r="H3639" t="s">
        <v>1107</v>
      </c>
      <c r="I3639">
        <f t="shared" si="452"/>
        <v>0</v>
      </c>
      <c r="J3639" t="s">
        <v>1074</v>
      </c>
      <c r="K3639" s="5">
        <v>15</v>
      </c>
      <c r="L3639" t="str">
        <f>Table_DataFromNL[[#This Row],[PROFILECODE]]&amp;"-"&amp;Table_DataFromNL[[#This Row],[RULENAME]]</f>
        <v>CP869-SPECIAL_x6_x7_15 _TWICE</v>
      </c>
      <c r="M3639" t="e">
        <f t="shared" si="453"/>
        <v>#N/A</v>
      </c>
      <c r="N3639" t="e">
        <f t="shared" si="454"/>
        <v>#N/A</v>
      </c>
    </row>
    <row r="3640" spans="1:14" hidden="1" x14ac:dyDescent="0.45">
      <c r="A3640" t="str">
        <f t="shared" si="455"/>
        <v>CP869-SPECIAL_x8_x9_20 _TWICE</v>
      </c>
      <c r="B3640" t="s">
        <v>417</v>
      </c>
      <c r="C3640" t="str">
        <f t="shared" si="448"/>
        <v>Irving</v>
      </c>
      <c r="D3640" t="str">
        <f t="shared" si="449"/>
        <v>Y</v>
      </c>
      <c r="E3640" t="s">
        <v>1188</v>
      </c>
      <c r="F3640" t="str">
        <f t="shared" si="450"/>
        <v>SPECIAL_x8_x9_20 _TWICE</v>
      </c>
      <c r="G3640">
        <f t="shared" si="451"/>
        <v>0</v>
      </c>
      <c r="H3640" t="s">
        <v>1108</v>
      </c>
      <c r="I3640">
        <f t="shared" si="452"/>
        <v>0</v>
      </c>
      <c r="J3640" t="s">
        <v>1074</v>
      </c>
      <c r="K3640" s="5">
        <v>20</v>
      </c>
      <c r="L3640" t="str">
        <f>Table_DataFromNL[[#This Row],[PROFILECODE]]&amp;"-"&amp;Table_DataFromNL[[#This Row],[RULENAME]]</f>
        <v>CP869-SPECIAL_x8_x9_20 _TWICE</v>
      </c>
      <c r="M3640" t="e">
        <f t="shared" si="453"/>
        <v>#N/A</v>
      </c>
      <c r="N3640" t="e">
        <f t="shared" si="454"/>
        <v>#N/A</v>
      </c>
    </row>
    <row r="3641" spans="1:14" hidden="1" x14ac:dyDescent="0.45">
      <c r="A3641" t="str">
        <f t="shared" si="455"/>
        <v>CP869-Sample Only</v>
      </c>
      <c r="B3641" t="s">
        <v>417</v>
      </c>
      <c r="C3641" t="str">
        <f t="shared" si="448"/>
        <v>Irving</v>
      </c>
      <c r="D3641" t="str">
        <f t="shared" si="449"/>
        <v>Y</v>
      </c>
      <c r="E3641" t="s">
        <v>1188</v>
      </c>
      <c r="F3641" t="str">
        <f t="shared" si="450"/>
        <v>Sample Only</v>
      </c>
      <c r="G3641">
        <f t="shared" si="451"/>
        <v>0</v>
      </c>
      <c r="H3641" t="s">
        <v>1109</v>
      </c>
      <c r="I3641">
        <f t="shared" si="452"/>
        <v>0</v>
      </c>
      <c r="J3641" t="s">
        <v>1074</v>
      </c>
      <c r="K3641" s="5">
        <v>10</v>
      </c>
      <c r="L3641" t="str">
        <f>Table_DataFromNL[[#This Row],[PROFILECODE]]&amp;"-"&amp;Table_DataFromNL[[#This Row],[RULENAME]]</f>
        <v>CP869-Sample Only</v>
      </c>
      <c r="M3641" t="e">
        <f t="shared" si="453"/>
        <v>#N/A</v>
      </c>
      <c r="N3641" t="e">
        <f t="shared" si="454"/>
        <v>#N/A</v>
      </c>
    </row>
    <row r="3642" spans="1:14" hidden="1" x14ac:dyDescent="0.45">
      <c r="A3642" t="str">
        <f t="shared" si="455"/>
        <v>CP869-Unit Below 250 mL</v>
      </c>
      <c r="B3642" t="s">
        <v>417</v>
      </c>
      <c r="C3642" t="str">
        <f t="shared" si="448"/>
        <v>Irving</v>
      </c>
      <c r="D3642" t="str">
        <f t="shared" si="449"/>
        <v>Y</v>
      </c>
      <c r="E3642" t="s">
        <v>1188</v>
      </c>
      <c r="F3642" t="str">
        <f t="shared" si="450"/>
        <v>Unit Below 250 mL</v>
      </c>
      <c r="G3642">
        <f t="shared" si="451"/>
        <v>0</v>
      </c>
      <c r="H3642" t="s">
        <v>1110</v>
      </c>
      <c r="I3642">
        <f t="shared" si="452"/>
        <v>0</v>
      </c>
      <c r="J3642" t="s">
        <v>1074</v>
      </c>
      <c r="K3642" s="5">
        <v>5</v>
      </c>
      <c r="L3642" t="str">
        <f>Table_DataFromNL[[#This Row],[PROFILECODE]]&amp;"-"&amp;Table_DataFromNL[[#This Row],[RULENAME]]</f>
        <v>CP869-Unit Below 250 mL</v>
      </c>
      <c r="M3642" t="e">
        <f t="shared" si="453"/>
        <v>#N/A</v>
      </c>
      <c r="N3642" t="e">
        <f t="shared" si="454"/>
        <v>#N/A</v>
      </c>
    </row>
    <row r="3643" spans="1:14" hidden="1" x14ac:dyDescent="0.45">
      <c r="A3643" t="str">
        <f t="shared" si="455"/>
        <v>CP869-Unit above 250 mL/underdraw</v>
      </c>
      <c r="B3643" t="s">
        <v>417</v>
      </c>
      <c r="C3643" t="str">
        <f t="shared" si="448"/>
        <v>Irving</v>
      </c>
      <c r="D3643" t="str">
        <f t="shared" si="449"/>
        <v>Y</v>
      </c>
      <c r="E3643" t="s">
        <v>1188</v>
      </c>
      <c r="F3643" t="str">
        <f t="shared" si="450"/>
        <v>Unit above 250 mL/underdraw</v>
      </c>
      <c r="G3643">
        <f t="shared" si="451"/>
        <v>0</v>
      </c>
      <c r="H3643" t="s">
        <v>1111</v>
      </c>
      <c r="I3643">
        <f t="shared" si="452"/>
        <v>0</v>
      </c>
      <c r="J3643" t="s">
        <v>1074</v>
      </c>
      <c r="K3643" s="5">
        <v>10</v>
      </c>
      <c r="L3643" t="str">
        <f>Table_DataFromNL[[#This Row],[PROFILECODE]]&amp;"-"&amp;Table_DataFromNL[[#This Row],[RULENAME]]</f>
        <v>CP869-Unit above 250 mL/underdraw</v>
      </c>
      <c r="M3643" t="e">
        <f t="shared" si="453"/>
        <v>#N/A</v>
      </c>
      <c r="N3643" t="e">
        <f t="shared" si="454"/>
        <v>#N/A</v>
      </c>
    </row>
    <row r="3644" spans="1:14" hidden="1" x14ac:dyDescent="0.45">
      <c r="A3644" t="str">
        <f t="shared" si="455"/>
        <v>CP869-Vaccinia Immunization</v>
      </c>
      <c r="B3644" t="s">
        <v>417</v>
      </c>
      <c r="C3644" t="str">
        <f t="shared" si="448"/>
        <v>Irving</v>
      </c>
      <c r="D3644" t="str">
        <f t="shared" si="449"/>
        <v>Y</v>
      </c>
      <c r="E3644" t="s">
        <v>1188</v>
      </c>
      <c r="F3644" t="str">
        <f t="shared" si="450"/>
        <v>Vaccinia Immunization</v>
      </c>
      <c r="G3644">
        <f t="shared" si="451"/>
        <v>0</v>
      </c>
      <c r="H3644" t="s">
        <v>1136</v>
      </c>
      <c r="I3644">
        <f t="shared" si="452"/>
        <v>0</v>
      </c>
      <c r="J3644" t="s">
        <v>1074</v>
      </c>
      <c r="K3644" s="5">
        <v>100</v>
      </c>
      <c r="L3644" t="str">
        <f>Table_DataFromNL[[#This Row],[PROFILECODE]]&amp;"-"&amp;Table_DataFromNL[[#This Row],[RULENAME]]</f>
        <v>CP869-Vaccinia Immunization</v>
      </c>
      <c r="M3644" t="e">
        <f t="shared" si="453"/>
        <v>#N/A</v>
      </c>
      <c r="N3644" t="e">
        <f t="shared" si="454"/>
        <v>#N/A</v>
      </c>
    </row>
    <row r="3645" spans="1:14" hidden="1" x14ac:dyDescent="0.45">
      <c r="A3645" t="str">
        <f t="shared" si="455"/>
        <v>CP869-RETURN - Buddy referral  -BONUS</v>
      </c>
      <c r="B3645" t="s">
        <v>417</v>
      </c>
      <c r="C3645" t="str">
        <f t="shared" si="448"/>
        <v>Irving</v>
      </c>
      <c r="D3645" t="str">
        <f t="shared" si="449"/>
        <v>Y</v>
      </c>
      <c r="E3645" t="s">
        <v>1188</v>
      </c>
      <c r="F3645" t="str">
        <f t="shared" si="450"/>
        <v>RETURN - Buddy referral  -BONUS</v>
      </c>
      <c r="G3645" t="str">
        <f t="shared" si="451"/>
        <v>Marketing</v>
      </c>
      <c r="H3645" t="s">
        <v>73</v>
      </c>
      <c r="I3645">
        <f t="shared" si="452"/>
        <v>50</v>
      </c>
      <c r="J3645" t="s">
        <v>1112</v>
      </c>
      <c r="K3645" s="5">
        <v>25</v>
      </c>
      <c r="L3645" t="str">
        <f>Table_DataFromNL[[#This Row],[PROFILECODE]]&amp;"-"&amp;Table_DataFromNL[[#This Row],[RULENAME]]</f>
        <v>CP869-Referral</v>
      </c>
      <c r="M3645" t="str">
        <f t="shared" si="453"/>
        <v>CP869-RETURN - Buddy referral  -BONUS</v>
      </c>
      <c r="N3645" t="e">
        <f t="shared" si="454"/>
        <v>#N/A</v>
      </c>
    </row>
    <row r="3646" spans="1:14" hidden="1" x14ac:dyDescent="0.45">
      <c r="A3646" t="str">
        <f t="shared" si="455"/>
        <v>CP869-P Anti-D Pre-Existing Standard</v>
      </c>
      <c r="B3646" t="s">
        <v>417</v>
      </c>
      <c r="C3646" t="str">
        <f t="shared" si="448"/>
        <v>Irving</v>
      </c>
      <c r="D3646" t="str">
        <f t="shared" si="449"/>
        <v>Y</v>
      </c>
      <c r="E3646" t="s">
        <v>1188</v>
      </c>
      <c r="F3646" t="str">
        <f t="shared" si="450"/>
        <v>P Anti-D Pre-Existing Standard</v>
      </c>
      <c r="G3646" t="str">
        <f t="shared" si="451"/>
        <v>Specialty</v>
      </c>
      <c r="H3646" t="s">
        <v>946</v>
      </c>
      <c r="I3646" t="str">
        <f t="shared" si="452"/>
        <v>RETURN - 1st don of the week -STD</v>
      </c>
      <c r="J3646" t="s">
        <v>1113</v>
      </c>
      <c r="K3646" s="5">
        <v>50</v>
      </c>
      <c r="L3646" t="str">
        <f>Table_DataFromNL[[#This Row],[PROFILECODE]]&amp;"-"&amp;Table_DataFromNL[[#This Row],[RULENAME]]</f>
        <v>CP869-P Anti-D Pre-Existing Standard</v>
      </c>
      <c r="M3646" t="str">
        <f t="shared" si="453"/>
        <v>CP869-P Anti-D Pre-Existing Standard</v>
      </c>
      <c r="N3646" t="str">
        <f t="shared" si="454"/>
        <v>CP869-P Anti-D Pre-Existing Standard</v>
      </c>
    </row>
    <row r="3647" spans="1:14" hidden="1" x14ac:dyDescent="0.45">
      <c r="A3647" t="str">
        <f t="shared" si="455"/>
        <v>CP869-P HBS Pre-Existing Standard</v>
      </c>
      <c r="B3647" t="s">
        <v>417</v>
      </c>
      <c r="C3647" t="str">
        <f t="shared" si="448"/>
        <v>Irving</v>
      </c>
      <c r="D3647" t="str">
        <f t="shared" si="449"/>
        <v>Y</v>
      </c>
      <c r="E3647" t="s">
        <v>1188</v>
      </c>
      <c r="F3647" t="str">
        <f t="shared" si="450"/>
        <v>P HBS Pre-Existing Standard</v>
      </c>
      <c r="G3647" t="str">
        <f t="shared" si="451"/>
        <v>Specialty</v>
      </c>
      <c r="H3647" t="s">
        <v>963</v>
      </c>
      <c r="I3647" t="str">
        <f t="shared" si="452"/>
        <v>RETURN - 1st don of the week -STD</v>
      </c>
      <c r="J3647" t="s">
        <v>1113</v>
      </c>
      <c r="K3647" s="5">
        <v>55</v>
      </c>
      <c r="L3647" t="str">
        <f>Table_DataFromNL[[#This Row],[PROFILECODE]]&amp;"-"&amp;Table_DataFromNL[[#This Row],[RULENAME]]</f>
        <v>CP869-P HBS Pre-Existing Standard</v>
      </c>
      <c r="M3647" t="str">
        <f t="shared" si="453"/>
        <v>CP869-P HBS Pre-Existing Standard</v>
      </c>
      <c r="N3647" t="str">
        <f t="shared" si="454"/>
        <v>CP869-P HBS Pre-Existing Standard</v>
      </c>
    </row>
    <row r="3648" spans="1:14" hidden="1" x14ac:dyDescent="0.45">
      <c r="A3648" t="str">
        <f t="shared" si="455"/>
        <v>CP869-P HBS Standard</v>
      </c>
      <c r="B3648" t="s">
        <v>417</v>
      </c>
      <c r="C3648" t="str">
        <f t="shared" si="448"/>
        <v>Irving</v>
      </c>
      <c r="D3648" t="str">
        <f t="shared" si="449"/>
        <v>Y</v>
      </c>
      <c r="E3648" t="s">
        <v>1188</v>
      </c>
      <c r="F3648" t="str">
        <f t="shared" si="450"/>
        <v>P HBS Standard</v>
      </c>
      <c r="G3648" t="str">
        <f t="shared" si="451"/>
        <v>Specialty</v>
      </c>
      <c r="H3648" t="s">
        <v>964</v>
      </c>
      <c r="I3648" t="str">
        <f t="shared" si="452"/>
        <v>RETURN - 1st don of the week -STD</v>
      </c>
      <c r="J3648" t="s">
        <v>1113</v>
      </c>
      <c r="K3648" s="5">
        <v>55</v>
      </c>
      <c r="L3648" t="str">
        <f>Table_DataFromNL[[#This Row],[PROFILECODE]]&amp;"-"&amp;Table_DataFromNL[[#This Row],[RULENAME]]</f>
        <v>CP869-P HBS Standard</v>
      </c>
      <c r="M3648" t="str">
        <f t="shared" si="453"/>
        <v>CP869-P HBS Standard</v>
      </c>
      <c r="N3648" t="str">
        <f t="shared" si="454"/>
        <v>CP869-P HBS Standard</v>
      </c>
    </row>
    <row r="3649" spans="1:14" hidden="1" x14ac:dyDescent="0.45">
      <c r="A3649" t="str">
        <f t="shared" si="455"/>
        <v>CP869-P HBS TWINRIX Standard</v>
      </c>
      <c r="B3649" t="s">
        <v>417</v>
      </c>
      <c r="C3649" t="str">
        <f t="shared" si="448"/>
        <v>Irving</v>
      </c>
      <c r="D3649" t="str">
        <f t="shared" si="449"/>
        <v>Y</v>
      </c>
      <c r="E3649" t="s">
        <v>1188</v>
      </c>
      <c r="F3649" t="str">
        <f t="shared" si="450"/>
        <v>P HBS TWINRIX Standard</v>
      </c>
      <c r="G3649" t="str">
        <f t="shared" si="451"/>
        <v>Specialty</v>
      </c>
      <c r="H3649" t="s">
        <v>999</v>
      </c>
      <c r="I3649" t="str">
        <f t="shared" si="452"/>
        <v>RETURN - 1st don of the week -STD</v>
      </c>
      <c r="J3649" t="s">
        <v>1113</v>
      </c>
      <c r="K3649" s="5">
        <v>55</v>
      </c>
      <c r="L3649" t="str">
        <f>Table_DataFromNL[[#This Row],[PROFILECODE]]&amp;"-"&amp;Table_DataFromNL[[#This Row],[RULENAME]]</f>
        <v>CP869-P HBS TWINRIX Standard</v>
      </c>
      <c r="M3649" t="str">
        <f t="shared" si="453"/>
        <v>CP869-P HBS TWINRIX Standard</v>
      </c>
      <c r="N3649" t="str">
        <f t="shared" si="454"/>
        <v>CP869-P HBS TWINRIX Standard</v>
      </c>
    </row>
    <row r="3650" spans="1:14" hidden="1" x14ac:dyDescent="0.45">
      <c r="A3650" t="str">
        <f t="shared" si="455"/>
        <v>CP869-P NORM KIG 10 Standard</v>
      </c>
      <c r="B3650" t="s">
        <v>417</v>
      </c>
      <c r="C3650" t="str">
        <f t="shared" ref="C3650:C3713" si="456">VLOOKUP(B3650,CenterLU,2,FALSE)</f>
        <v>Irving</v>
      </c>
      <c r="D3650" t="str">
        <f t="shared" ref="D3650:D3713" si="457">VLOOKUP(B3650,CenterLU,3,FALSE)</f>
        <v>Y</v>
      </c>
      <c r="E3650" t="s">
        <v>1188</v>
      </c>
      <c r="F3650" t="str">
        <f t="shared" ref="F3650:F3713" si="458">IF(VLOOKUP(H3650,RULENAMELU,3,FALSE)=0,H3650,VLOOKUP(H3650,RULENAMELU,3,FALSE))</f>
        <v>P NORM KIG 10 Standard</v>
      </c>
      <c r="G3650" t="str">
        <f t="shared" ref="G3650:G3713" si="459">VLOOKUP(H3650,RULENAMELU,4,FALSE)</f>
        <v>Specialty</v>
      </c>
      <c r="H3650" t="s">
        <v>950</v>
      </c>
      <c r="I3650" t="str">
        <f t="shared" ref="I3650:I3713" si="460">VLOOKUP(H3650,RULENAMELU,5,FALSE)</f>
        <v>RETURN - 1st don of the week -STD</v>
      </c>
      <c r="J3650" t="s">
        <v>1113</v>
      </c>
      <c r="K3650" s="5">
        <v>50</v>
      </c>
      <c r="L3650" t="str">
        <f>Table_DataFromNL[[#This Row],[PROFILECODE]]&amp;"-"&amp;Table_DataFromNL[[#This Row],[RULENAME]]</f>
        <v>CP869-P NORM KIG 10 Standard</v>
      </c>
      <c r="M3650" t="str">
        <f t="shared" ref="M3650:M3713" si="461">IFERROR(VLOOKUP(A3650,PaychangesLU,1,FALSE),VLOOKUP(A3650,SpecialtyCheckLU,1,FALSE))</f>
        <v>CP869-P NORM KIG 10 Standard</v>
      </c>
      <c r="N3650" t="str">
        <f t="shared" ref="N3650:N3713" si="462">VLOOKUP(A3650,SpecialtyCheckLU,1,FALSE)</f>
        <v>CP869-P NORM KIG 10 Standard</v>
      </c>
    </row>
    <row r="3651" spans="1:14" hidden="1" x14ac:dyDescent="0.45">
      <c r="A3651" t="str">
        <f t="shared" ref="A3651:A3714" si="463">B3651&amp;"-"&amp;F3651</f>
        <v>CP869-P NORM KIG 10-1 Standard</v>
      </c>
      <c r="B3651" t="s">
        <v>417</v>
      </c>
      <c r="C3651" t="str">
        <f t="shared" si="456"/>
        <v>Irving</v>
      </c>
      <c r="D3651" t="str">
        <f t="shared" si="457"/>
        <v>Y</v>
      </c>
      <c r="E3651" t="s">
        <v>1188</v>
      </c>
      <c r="F3651" t="str">
        <f t="shared" si="458"/>
        <v>P NORM KIG 10-1 Standard</v>
      </c>
      <c r="G3651" t="str">
        <f t="shared" si="459"/>
        <v>Specialty</v>
      </c>
      <c r="H3651" t="s">
        <v>951</v>
      </c>
      <c r="I3651" t="str">
        <f t="shared" si="460"/>
        <v>RETURN - 1st don of the week -STD</v>
      </c>
      <c r="J3651" t="s">
        <v>1113</v>
      </c>
      <c r="K3651" s="5">
        <v>50</v>
      </c>
      <c r="L3651" t="str">
        <f>Table_DataFromNL[[#This Row],[PROFILECODE]]&amp;"-"&amp;Table_DataFromNL[[#This Row],[RULENAME]]</f>
        <v>CP869-P NORM KIG 10-1 Standard</v>
      </c>
      <c r="M3651" t="str">
        <f t="shared" si="461"/>
        <v>CP869-P NORM KIG 10-1 Standard</v>
      </c>
      <c r="N3651" t="str">
        <f t="shared" si="462"/>
        <v>CP869-P NORM KIG 10-1 Standard</v>
      </c>
    </row>
    <row r="3652" spans="1:14" hidden="1" x14ac:dyDescent="0.45">
      <c r="A3652" t="str">
        <f t="shared" si="463"/>
        <v>CP869-P NORM KIG 10-2 Standard</v>
      </c>
      <c r="B3652" t="s">
        <v>417</v>
      </c>
      <c r="C3652" t="str">
        <f t="shared" si="456"/>
        <v>Irving</v>
      </c>
      <c r="D3652" t="str">
        <f t="shared" si="457"/>
        <v>Y</v>
      </c>
      <c r="E3652" t="s">
        <v>1188</v>
      </c>
      <c r="F3652" t="str">
        <f t="shared" si="458"/>
        <v>P NORM KIG 10-2 Standard</v>
      </c>
      <c r="G3652" t="str">
        <f t="shared" si="459"/>
        <v>Specialty</v>
      </c>
      <c r="H3652" t="s">
        <v>952</v>
      </c>
      <c r="I3652" t="str">
        <f t="shared" si="460"/>
        <v>RETURN - 1st don of the week -STD</v>
      </c>
      <c r="J3652" t="s">
        <v>1113</v>
      </c>
      <c r="K3652" s="5">
        <v>50</v>
      </c>
      <c r="L3652" t="str">
        <f>Table_DataFromNL[[#This Row],[PROFILECODE]]&amp;"-"&amp;Table_DataFromNL[[#This Row],[RULENAME]]</f>
        <v>CP869-P NORM KIG 10-2 Standard</v>
      </c>
      <c r="M3652" t="str">
        <f t="shared" si="461"/>
        <v>CP869-P NORM KIG 10-2 Standard</v>
      </c>
      <c r="N3652" t="str">
        <f t="shared" si="462"/>
        <v>CP869-P NORM KIG 10-2 Standard</v>
      </c>
    </row>
    <row r="3653" spans="1:14" hidden="1" x14ac:dyDescent="0.45">
      <c r="A3653" t="str">
        <f t="shared" si="463"/>
        <v>CP869-P NORM KIG 10-3 Standard</v>
      </c>
      <c r="B3653" t="s">
        <v>417</v>
      </c>
      <c r="C3653" t="str">
        <f t="shared" si="456"/>
        <v>Irving</v>
      </c>
      <c r="D3653" t="str">
        <f t="shared" si="457"/>
        <v>Y</v>
      </c>
      <c r="E3653" t="s">
        <v>1188</v>
      </c>
      <c r="F3653" t="str">
        <f t="shared" si="458"/>
        <v>P NORM KIG 10-3 Standard</v>
      </c>
      <c r="G3653" t="str">
        <f t="shared" si="459"/>
        <v>Specialty</v>
      </c>
      <c r="H3653" t="s">
        <v>953</v>
      </c>
      <c r="I3653" t="str">
        <f t="shared" si="460"/>
        <v>RETURN - 1st don of the week -STD</v>
      </c>
      <c r="J3653" t="s">
        <v>1113</v>
      </c>
      <c r="K3653" s="5">
        <v>50</v>
      </c>
      <c r="L3653" t="str">
        <f>Table_DataFromNL[[#This Row],[PROFILECODE]]&amp;"-"&amp;Table_DataFromNL[[#This Row],[RULENAME]]</f>
        <v>CP869-P NORM KIG 10-3 Standard</v>
      </c>
      <c r="M3653" t="str">
        <f t="shared" si="461"/>
        <v>CP869-P NORM KIG 10-3 Standard</v>
      </c>
      <c r="N3653" t="str">
        <f t="shared" si="462"/>
        <v>CP869-P NORM KIG 10-3 Standard</v>
      </c>
    </row>
    <row r="3654" spans="1:14" hidden="1" x14ac:dyDescent="0.45">
      <c r="A3654" t="str">
        <f t="shared" si="463"/>
        <v>CP869-P NORM KIG 10-4 Standard</v>
      </c>
      <c r="B3654" t="s">
        <v>417</v>
      </c>
      <c r="C3654" t="str">
        <f t="shared" si="456"/>
        <v>Irving</v>
      </c>
      <c r="D3654" t="str">
        <f t="shared" si="457"/>
        <v>Y</v>
      </c>
      <c r="E3654" t="s">
        <v>1188</v>
      </c>
      <c r="F3654" t="str">
        <f t="shared" si="458"/>
        <v>P NORM KIG 10-4 Standard</v>
      </c>
      <c r="G3654" t="str">
        <f t="shared" si="459"/>
        <v>Specialty</v>
      </c>
      <c r="H3654" t="s">
        <v>954</v>
      </c>
      <c r="I3654" t="str">
        <f t="shared" si="460"/>
        <v>RETURN - 1st don of the week -STD</v>
      </c>
      <c r="J3654" t="s">
        <v>1113</v>
      </c>
      <c r="K3654" s="5">
        <v>50</v>
      </c>
      <c r="L3654" t="str">
        <f>Table_DataFromNL[[#This Row],[PROFILECODE]]&amp;"-"&amp;Table_DataFromNL[[#This Row],[RULENAME]]</f>
        <v>CP869-P NORM KIG 10-4 Standard</v>
      </c>
      <c r="M3654" t="str">
        <f t="shared" si="461"/>
        <v>CP869-P NORM KIG 10-4 Standard</v>
      </c>
      <c r="N3654" t="str">
        <f t="shared" si="462"/>
        <v>CP869-P NORM KIG 10-4 Standard</v>
      </c>
    </row>
    <row r="3655" spans="1:14" hidden="1" x14ac:dyDescent="0.45">
      <c r="A3655" t="str">
        <f t="shared" si="463"/>
        <v>CP869-RETURN - 1st don of the week -STD</v>
      </c>
      <c r="B3655" t="s">
        <v>417</v>
      </c>
      <c r="C3655" t="str">
        <f t="shared" si="456"/>
        <v>Irving</v>
      </c>
      <c r="D3655" t="str">
        <f t="shared" si="457"/>
        <v>Y</v>
      </c>
      <c r="E3655" t="s">
        <v>1188</v>
      </c>
      <c r="F3655" t="str">
        <f t="shared" si="458"/>
        <v>RETURN - 1st don of the week -STD</v>
      </c>
      <c r="G3655" t="str">
        <f t="shared" si="459"/>
        <v>Marketing</v>
      </c>
      <c r="H3655" t="s">
        <v>1114</v>
      </c>
      <c r="I3655">
        <f t="shared" si="460"/>
        <v>0</v>
      </c>
      <c r="J3655" t="s">
        <v>1113</v>
      </c>
      <c r="K3655" s="5">
        <v>50</v>
      </c>
      <c r="L3655" t="str">
        <f>Table_DataFromNL[[#This Row],[PROFILECODE]]&amp;"-"&amp;Table_DataFromNL[[#This Row],[RULENAME]]</f>
        <v>CP869-P NSP NONEU Standard</v>
      </c>
      <c r="M3655" t="str">
        <f t="shared" si="461"/>
        <v>CP869-RETURN - 1st don of the week -STD</v>
      </c>
      <c r="N3655" t="e">
        <f t="shared" si="462"/>
        <v>#N/A</v>
      </c>
    </row>
    <row r="3656" spans="1:14" hidden="1" x14ac:dyDescent="0.45">
      <c r="A3656" t="str">
        <f t="shared" si="463"/>
        <v>CP869-RETURN - 1st don of the week -STD</v>
      </c>
      <c r="B3656" t="s">
        <v>417</v>
      </c>
      <c r="C3656" t="str">
        <f t="shared" si="456"/>
        <v>Irving</v>
      </c>
      <c r="D3656" t="str">
        <f t="shared" si="457"/>
        <v>Y</v>
      </c>
      <c r="E3656" t="s">
        <v>1188</v>
      </c>
      <c r="F3656" t="str">
        <f t="shared" si="458"/>
        <v>RETURN - 1st don of the week -STD</v>
      </c>
      <c r="G3656" t="str">
        <f t="shared" si="459"/>
        <v>Marketing</v>
      </c>
      <c r="H3656" t="s">
        <v>1115</v>
      </c>
      <c r="I3656">
        <f t="shared" si="460"/>
        <v>23</v>
      </c>
      <c r="J3656" t="s">
        <v>1113</v>
      </c>
      <c r="K3656" s="5">
        <v>50</v>
      </c>
      <c r="L3656" t="str">
        <f>Table_DataFromNL[[#This Row],[PROFILECODE]]&amp;"-"&amp;Table_DataFromNL[[#This Row],[RULENAME]]</f>
        <v>CP869-P NSP NS Standard</v>
      </c>
      <c r="M3656" t="str">
        <f t="shared" si="461"/>
        <v>CP869-RETURN - 1st don of the week -STD</v>
      </c>
      <c r="N3656" t="e">
        <f t="shared" si="462"/>
        <v>#N/A</v>
      </c>
    </row>
    <row r="3657" spans="1:14" hidden="1" x14ac:dyDescent="0.45">
      <c r="A3657" t="str">
        <f t="shared" si="463"/>
        <v>CP869-P Normal Source PL Standard</v>
      </c>
      <c r="B3657" t="s">
        <v>417</v>
      </c>
      <c r="C3657" t="str">
        <f t="shared" si="456"/>
        <v>Irving</v>
      </c>
      <c r="D3657" t="str">
        <f t="shared" si="457"/>
        <v>Y</v>
      </c>
      <c r="E3657" t="s">
        <v>1188</v>
      </c>
      <c r="F3657" t="str">
        <f t="shared" si="458"/>
        <v>P Normal Source PL Standard</v>
      </c>
      <c r="G3657" t="str">
        <f t="shared" si="459"/>
        <v>Marketing</v>
      </c>
      <c r="H3657" t="s">
        <v>1033</v>
      </c>
      <c r="I3657">
        <f t="shared" si="460"/>
        <v>0</v>
      </c>
      <c r="J3657" t="s">
        <v>1113</v>
      </c>
      <c r="K3657" s="5">
        <v>50</v>
      </c>
      <c r="L3657" t="str">
        <f>Table_DataFromNL[[#This Row],[PROFILECODE]]&amp;"-"&amp;Table_DataFromNL[[#This Row],[RULENAME]]</f>
        <v>CP869-P Normal Source PL Standard</v>
      </c>
      <c r="M3657" t="e">
        <f t="shared" si="461"/>
        <v>#N/A</v>
      </c>
      <c r="N3657" t="e">
        <f t="shared" si="462"/>
        <v>#N/A</v>
      </c>
    </row>
    <row r="3658" spans="1:14" hidden="1" x14ac:dyDescent="0.45">
      <c r="A3658" t="str">
        <f t="shared" si="463"/>
        <v>CP869-P RSV Pre-Existing Standard</v>
      </c>
      <c r="B3658" t="s">
        <v>417</v>
      </c>
      <c r="C3658" t="str">
        <f t="shared" si="456"/>
        <v>Irving</v>
      </c>
      <c r="D3658" t="str">
        <f t="shared" si="457"/>
        <v>Y</v>
      </c>
      <c r="E3658" t="s">
        <v>1188</v>
      </c>
      <c r="F3658" t="str">
        <f t="shared" si="458"/>
        <v>P RSV Pre-Existing Standard</v>
      </c>
      <c r="G3658" t="str">
        <f t="shared" si="459"/>
        <v>Specialty</v>
      </c>
      <c r="H3658" t="s">
        <v>955</v>
      </c>
      <c r="I3658" t="str">
        <f t="shared" si="460"/>
        <v>RETURN - 1st don of the week -STD</v>
      </c>
      <c r="J3658" t="s">
        <v>1113</v>
      </c>
      <c r="K3658" s="5">
        <v>50</v>
      </c>
      <c r="L3658" t="str">
        <f>Table_DataFromNL[[#This Row],[PROFILECODE]]&amp;"-"&amp;Table_DataFromNL[[#This Row],[RULENAME]]</f>
        <v>CP869-P RSV Pre-Existing Standard</v>
      </c>
      <c r="M3658" t="str">
        <f t="shared" si="461"/>
        <v>CP869-P RSV Pre-Existing Standard</v>
      </c>
      <c r="N3658" t="str">
        <f t="shared" si="462"/>
        <v>CP869-P RSV Pre-Existing Standard</v>
      </c>
    </row>
    <row r="3659" spans="1:14" hidden="1" x14ac:dyDescent="0.45">
      <c r="A3659" t="str">
        <f t="shared" si="463"/>
        <v>CP869-P Vaccinia Standard</v>
      </c>
      <c r="B3659" t="s">
        <v>417</v>
      </c>
      <c r="C3659" t="str">
        <f t="shared" si="456"/>
        <v>Irving</v>
      </c>
      <c r="D3659" t="str">
        <f t="shared" si="457"/>
        <v>Y</v>
      </c>
      <c r="E3659" t="s">
        <v>1188</v>
      </c>
      <c r="F3659" t="str">
        <f t="shared" si="458"/>
        <v>P Vaccinia Standard</v>
      </c>
      <c r="G3659" t="str">
        <f t="shared" si="459"/>
        <v>Specialty</v>
      </c>
      <c r="H3659" t="s">
        <v>956</v>
      </c>
      <c r="I3659">
        <f t="shared" si="460"/>
        <v>0</v>
      </c>
      <c r="J3659" t="s">
        <v>1113</v>
      </c>
      <c r="K3659" s="5">
        <v>100</v>
      </c>
      <c r="L3659" t="str">
        <f>Table_DataFromNL[[#This Row],[PROFILECODE]]&amp;"-"&amp;Table_DataFromNL[[#This Row],[RULENAME]]</f>
        <v>CP869-P Vaccinia Standard</v>
      </c>
      <c r="M3659" t="str">
        <f t="shared" si="461"/>
        <v>CP869-P Vaccinia Standard</v>
      </c>
      <c r="N3659" t="str">
        <f t="shared" si="462"/>
        <v>CP869-P Vaccinia Standard</v>
      </c>
    </row>
    <row r="3660" spans="1:14" hidden="1" x14ac:dyDescent="0.45">
      <c r="A3660" t="str">
        <f t="shared" si="463"/>
        <v>CP872-1st Responder-Medical</v>
      </c>
      <c r="B3660" t="s">
        <v>829</v>
      </c>
      <c r="C3660" t="str">
        <f t="shared" si="456"/>
        <v>Hickory</v>
      </c>
      <c r="D3660" t="str">
        <f t="shared" si="457"/>
        <v>Y</v>
      </c>
      <c r="E3660" t="s">
        <v>1189</v>
      </c>
      <c r="F3660" t="str">
        <f t="shared" si="458"/>
        <v>1st Responder-Medical</v>
      </c>
      <c r="G3660">
        <f t="shared" si="459"/>
        <v>0</v>
      </c>
      <c r="H3660" t="s">
        <v>1053</v>
      </c>
      <c r="I3660">
        <f t="shared" si="460"/>
        <v>0</v>
      </c>
      <c r="J3660" t="s">
        <v>1054</v>
      </c>
      <c r="K3660" s="5">
        <v>5</v>
      </c>
      <c r="L3660" t="str">
        <f>Table_DataFromNL[[#This Row],[PROFILECODE]]&amp;"-"&amp;Table_DataFromNL[[#This Row],[RULENAME]]</f>
        <v>CP872-1st Responder-Medical</v>
      </c>
      <c r="M3660" t="e">
        <f t="shared" si="461"/>
        <v>#N/A</v>
      </c>
      <c r="N3660" t="e">
        <f t="shared" si="462"/>
        <v>#N/A</v>
      </c>
    </row>
    <row r="3661" spans="1:14" x14ac:dyDescent="0.45">
      <c r="A3661" t="str">
        <f t="shared" si="463"/>
        <v>CP872-2X Week Anti-D Pre-Existing</v>
      </c>
      <c r="B3661" t="s">
        <v>829</v>
      </c>
      <c r="C3661" t="str">
        <f t="shared" si="456"/>
        <v>Hickory</v>
      </c>
      <c r="D3661" t="str">
        <f t="shared" si="457"/>
        <v>Y</v>
      </c>
      <c r="E3661" t="s">
        <v>1189</v>
      </c>
      <c r="F3661" t="str">
        <f t="shared" si="458"/>
        <v>2X Week Anti-D Pre-Existing</v>
      </c>
      <c r="G3661" t="str">
        <f t="shared" si="459"/>
        <v>Specialty</v>
      </c>
      <c r="H3661" t="s">
        <v>942</v>
      </c>
      <c r="I3661" t="str">
        <f t="shared" si="460"/>
        <v>RETURN - 2nd don of the week -BONUS</v>
      </c>
      <c r="J3661" t="s">
        <v>1054</v>
      </c>
      <c r="K3661" s="5">
        <v>100</v>
      </c>
      <c r="L3661" t="str">
        <f>Table_DataFromNL[[#This Row],[PROFILECODE]]&amp;"-"&amp;Table_DataFromNL[[#This Row],[RULENAME]]</f>
        <v>CP872-2X Week Anti-D Pre-Existing</v>
      </c>
      <c r="M3661" t="str">
        <f t="shared" si="461"/>
        <v>CP872-2X Week Anti-D Pre-Existing</v>
      </c>
      <c r="N3661" t="str">
        <f t="shared" si="462"/>
        <v>CP872-2X Week Anti-D Pre-Existing</v>
      </c>
    </row>
    <row r="3662" spans="1:14" hidden="1" x14ac:dyDescent="0.45">
      <c r="A3662" t="str">
        <f t="shared" si="463"/>
        <v>CP872-2X Week P Anti-D</v>
      </c>
      <c r="B3662" t="s">
        <v>829</v>
      </c>
      <c r="C3662" t="str">
        <f t="shared" si="456"/>
        <v>Hickory</v>
      </c>
      <c r="D3662" t="str">
        <f t="shared" si="457"/>
        <v>Y</v>
      </c>
      <c r="E3662" t="s">
        <v>1189</v>
      </c>
      <c r="F3662" t="str">
        <f t="shared" si="458"/>
        <v>2X Week P Anti-D</v>
      </c>
      <c r="G3662" t="str">
        <f t="shared" si="459"/>
        <v>Specialty</v>
      </c>
      <c r="H3662" t="s">
        <v>943</v>
      </c>
      <c r="I3662" t="str">
        <f t="shared" si="460"/>
        <v>RETURN - 2nd don of the week -BONUS</v>
      </c>
      <c r="J3662" t="s">
        <v>1054</v>
      </c>
      <c r="K3662" s="5">
        <v>100</v>
      </c>
      <c r="L3662" t="str">
        <f>Table_DataFromNL[[#This Row],[PROFILECODE]]&amp;"-"&amp;Table_DataFromNL[[#This Row],[RULENAME]]</f>
        <v>CP872-2X Week P Anti-D</v>
      </c>
      <c r="M3662" t="str">
        <f t="shared" si="461"/>
        <v>CP872-2X Week P Anti-D</v>
      </c>
      <c r="N3662" t="str">
        <f t="shared" si="462"/>
        <v>CP872-2X Week P Anti-D</v>
      </c>
    </row>
    <row r="3663" spans="1:14" hidden="1" x14ac:dyDescent="0.45">
      <c r="A3663" t="str">
        <f t="shared" si="463"/>
        <v>CP872-2X Week P CMV</v>
      </c>
      <c r="B3663" t="s">
        <v>829</v>
      </c>
      <c r="C3663" t="str">
        <f t="shared" si="456"/>
        <v>Hickory</v>
      </c>
      <c r="D3663" t="str">
        <f t="shared" si="457"/>
        <v>Y</v>
      </c>
      <c r="E3663" t="s">
        <v>1189</v>
      </c>
      <c r="F3663" t="str">
        <f t="shared" si="458"/>
        <v>2X Week P CMV</v>
      </c>
      <c r="G3663" t="str">
        <f t="shared" si="459"/>
        <v>Specialty</v>
      </c>
      <c r="H3663" t="s">
        <v>944</v>
      </c>
      <c r="I3663" t="str">
        <f t="shared" si="460"/>
        <v>RETURN - 2nd don of the week -BONUS</v>
      </c>
      <c r="J3663" t="s">
        <v>1054</v>
      </c>
      <c r="K3663" s="5">
        <v>50</v>
      </c>
      <c r="L3663" t="str">
        <f>Table_DataFromNL[[#This Row],[PROFILECODE]]&amp;"-"&amp;Table_DataFromNL[[#This Row],[RULENAME]]</f>
        <v>CP872-2X Week P CMV</v>
      </c>
      <c r="M3663" t="str">
        <f t="shared" si="461"/>
        <v>CP872-2X Week P CMV</v>
      </c>
      <c r="N3663" t="str">
        <f t="shared" si="462"/>
        <v>CP872-2X Week P CMV</v>
      </c>
    </row>
    <row r="3664" spans="1:14" hidden="1" x14ac:dyDescent="0.45">
      <c r="A3664" t="str">
        <f t="shared" si="463"/>
        <v>CP872-RETURN - 2nd don of the week -BONUS</v>
      </c>
      <c r="B3664" t="s">
        <v>829</v>
      </c>
      <c r="C3664" t="str">
        <f t="shared" si="456"/>
        <v>Hickory</v>
      </c>
      <c r="D3664" t="str">
        <f t="shared" si="457"/>
        <v>Y</v>
      </c>
      <c r="E3664" t="s">
        <v>1189</v>
      </c>
      <c r="F3664" t="str">
        <f t="shared" si="458"/>
        <v>RETURN - 2nd don of the week -BONUS</v>
      </c>
      <c r="G3664" t="str">
        <f t="shared" si="459"/>
        <v>Marketing</v>
      </c>
      <c r="H3664" t="s">
        <v>1055</v>
      </c>
      <c r="I3664">
        <f t="shared" si="460"/>
        <v>26</v>
      </c>
      <c r="J3664" t="s">
        <v>1054</v>
      </c>
      <c r="K3664" s="5">
        <v>50</v>
      </c>
      <c r="L3664" t="str">
        <f>Table_DataFromNL[[#This Row],[PROFILECODE]]&amp;"-"&amp;Table_DataFromNL[[#This Row],[RULENAME]]</f>
        <v>CP872-2X Week P NSP NS</v>
      </c>
      <c r="M3664" t="str">
        <f t="shared" si="461"/>
        <v>CP872-RETURN - 2nd don of the week -BONUS</v>
      </c>
      <c r="N3664" t="e">
        <f t="shared" si="462"/>
        <v>#N/A</v>
      </c>
    </row>
    <row r="3665" spans="1:14" hidden="1" x14ac:dyDescent="0.45">
      <c r="A3665" t="str">
        <f t="shared" si="463"/>
        <v>CP872-RETURN - 2nd don of the week -BONUS</v>
      </c>
      <c r="B3665" t="s">
        <v>829</v>
      </c>
      <c r="C3665" t="str">
        <f t="shared" si="456"/>
        <v>Hickory</v>
      </c>
      <c r="D3665" t="str">
        <f t="shared" si="457"/>
        <v>Y</v>
      </c>
      <c r="E3665" t="s">
        <v>1189</v>
      </c>
      <c r="F3665" t="str">
        <f t="shared" si="458"/>
        <v>RETURN - 2nd don of the week -BONUS</v>
      </c>
      <c r="G3665" t="str">
        <f t="shared" si="459"/>
        <v>Marketing</v>
      </c>
      <c r="H3665" t="s">
        <v>1056</v>
      </c>
      <c r="I3665" t="str">
        <f t="shared" si="460"/>
        <v>RETURN - 2nd don of the week -BONUS</v>
      </c>
      <c r="J3665" t="s">
        <v>1054</v>
      </c>
      <c r="K3665" s="5">
        <v>50</v>
      </c>
      <c r="L3665" t="str">
        <f>Table_DataFromNL[[#This Row],[PROFILECODE]]&amp;"-"&amp;Table_DataFromNL[[#This Row],[RULENAME]]</f>
        <v>CP872-2X Week P NSP Non EU</v>
      </c>
      <c r="M3665" t="str">
        <f t="shared" si="461"/>
        <v>CP872-RETURN - 2nd don of the week -BONUS</v>
      </c>
      <c r="N3665" t="e">
        <f t="shared" si="462"/>
        <v>#N/A</v>
      </c>
    </row>
    <row r="3666" spans="1:14" hidden="1" x14ac:dyDescent="0.45">
      <c r="A3666" t="str">
        <f t="shared" si="463"/>
        <v>CP872-2X Week P Normal Source PL</v>
      </c>
      <c r="B3666" t="s">
        <v>829</v>
      </c>
      <c r="C3666" t="str">
        <f t="shared" si="456"/>
        <v>Hickory</v>
      </c>
      <c r="D3666" t="str">
        <f t="shared" si="457"/>
        <v>Y</v>
      </c>
      <c r="E3666" t="s">
        <v>1189</v>
      </c>
      <c r="F3666" t="str">
        <f t="shared" si="458"/>
        <v>2X Week P Normal Source PL</v>
      </c>
      <c r="G3666" t="str">
        <f t="shared" si="459"/>
        <v>Specialty</v>
      </c>
      <c r="H3666" t="s">
        <v>1026</v>
      </c>
      <c r="I3666" t="str">
        <f t="shared" si="460"/>
        <v>RETURN - 2nd don of the week -BONUS</v>
      </c>
      <c r="J3666" t="s">
        <v>1054</v>
      </c>
      <c r="K3666" s="5">
        <v>50</v>
      </c>
      <c r="L3666" t="str">
        <f>Table_DataFromNL[[#This Row],[PROFILECODE]]&amp;"-"&amp;Table_DataFromNL[[#This Row],[RULENAME]]</f>
        <v>CP872-2X Week P Normal Source PL</v>
      </c>
      <c r="M3666" t="e">
        <f t="shared" si="461"/>
        <v>#N/A</v>
      </c>
      <c r="N3666" t="e">
        <f t="shared" si="462"/>
        <v>#N/A</v>
      </c>
    </row>
    <row r="3667" spans="1:14" hidden="1" x14ac:dyDescent="0.45">
      <c r="A3667" t="str">
        <f t="shared" si="463"/>
        <v>CP872-2X Week P RSV Pre-Existing</v>
      </c>
      <c r="B3667" t="s">
        <v>829</v>
      </c>
      <c r="C3667" t="str">
        <f t="shared" si="456"/>
        <v>Hickory</v>
      </c>
      <c r="D3667" t="str">
        <f t="shared" si="457"/>
        <v>Y</v>
      </c>
      <c r="E3667" t="s">
        <v>1189</v>
      </c>
      <c r="F3667" t="str">
        <f t="shared" si="458"/>
        <v>2X Week P RSV Pre-Existing</v>
      </c>
      <c r="G3667" t="str">
        <f t="shared" si="459"/>
        <v>Specialty</v>
      </c>
      <c r="H3667" t="s">
        <v>945</v>
      </c>
      <c r="I3667" t="str">
        <f t="shared" si="460"/>
        <v>RETURN - 2nd don of the week -BONUS</v>
      </c>
      <c r="J3667" t="s">
        <v>1054</v>
      </c>
      <c r="K3667" s="5">
        <v>60</v>
      </c>
      <c r="L3667" t="str">
        <f>Table_DataFromNL[[#This Row],[PROFILECODE]]&amp;"-"&amp;Table_DataFromNL[[#This Row],[RULENAME]]</f>
        <v>CP872-2X Week P RSV Pre-Existing</v>
      </c>
      <c r="M3667" t="str">
        <f t="shared" si="461"/>
        <v>CP872-2X Week P RSV Pre-Existing</v>
      </c>
      <c r="N3667" t="str">
        <f t="shared" si="462"/>
        <v>CP872-2X Week P RSV Pre-Existing</v>
      </c>
    </row>
    <row r="3668" spans="1:14" hidden="1" x14ac:dyDescent="0.45">
      <c r="A3668" t="str">
        <f t="shared" si="463"/>
        <v>CP872-2X Week P Tetanus</v>
      </c>
      <c r="B3668" t="s">
        <v>829</v>
      </c>
      <c r="C3668" t="str">
        <f t="shared" si="456"/>
        <v>Hickory</v>
      </c>
      <c r="D3668" t="str">
        <f t="shared" si="457"/>
        <v>Y</v>
      </c>
      <c r="E3668" t="s">
        <v>1189</v>
      </c>
      <c r="F3668" t="str">
        <f t="shared" si="458"/>
        <v>2X Week P Tetanus</v>
      </c>
      <c r="G3668" t="str">
        <f t="shared" si="459"/>
        <v>Specialty</v>
      </c>
      <c r="H3668" t="s">
        <v>965</v>
      </c>
      <c r="I3668" t="str">
        <f t="shared" si="460"/>
        <v>RETURN - 2nd don of the week -BONUS</v>
      </c>
      <c r="J3668" t="s">
        <v>1054</v>
      </c>
      <c r="K3668" s="5">
        <v>50</v>
      </c>
      <c r="L3668" t="str">
        <f>Table_DataFromNL[[#This Row],[PROFILECODE]]&amp;"-"&amp;Table_DataFromNL[[#This Row],[RULENAME]]</f>
        <v>CP872-2X Week P Tetanus</v>
      </c>
      <c r="M3668" t="str">
        <f t="shared" si="461"/>
        <v>CP872-2X Week P Tetanus</v>
      </c>
      <c r="N3668" t="str">
        <f t="shared" si="462"/>
        <v>CP872-2X Week P Tetanus</v>
      </c>
    </row>
    <row r="3669" spans="1:14" hidden="1" x14ac:dyDescent="0.45">
      <c r="A3669" t="str">
        <f t="shared" si="463"/>
        <v>CP872-2X Week P Tetanus PE</v>
      </c>
      <c r="B3669" t="s">
        <v>829</v>
      </c>
      <c r="C3669" t="str">
        <f t="shared" si="456"/>
        <v>Hickory</v>
      </c>
      <c r="D3669" t="str">
        <f t="shared" si="457"/>
        <v>Y</v>
      </c>
      <c r="E3669" t="s">
        <v>1189</v>
      </c>
      <c r="F3669" t="str">
        <f t="shared" si="458"/>
        <v>2X Week P Tetanus PE</v>
      </c>
      <c r="G3669" t="str">
        <f t="shared" si="459"/>
        <v>Specialty</v>
      </c>
      <c r="H3669" t="s">
        <v>966</v>
      </c>
      <c r="I3669" t="str">
        <f t="shared" si="460"/>
        <v>RETURN - 2nd don of the week -BONUS</v>
      </c>
      <c r="J3669" t="s">
        <v>1054</v>
      </c>
      <c r="K3669" s="5">
        <v>50</v>
      </c>
      <c r="L3669" t="str">
        <f>Table_DataFromNL[[#This Row],[PROFILECODE]]&amp;"-"&amp;Table_DataFromNL[[#This Row],[RULENAME]]</f>
        <v>CP872-2X Week P Tetanus PE</v>
      </c>
      <c r="M3669" t="str">
        <f t="shared" si="461"/>
        <v>CP872-2X Week P Tetanus PE</v>
      </c>
      <c r="N3669" t="str">
        <f t="shared" si="462"/>
        <v>CP872-2X Week P Tetanus PE</v>
      </c>
    </row>
    <row r="3670" spans="1:14" hidden="1" x14ac:dyDescent="0.45">
      <c r="A3670" t="str">
        <f t="shared" si="463"/>
        <v>CP872-RETURN - 5th don of the month -BONUS</v>
      </c>
      <c r="B3670" t="s">
        <v>829</v>
      </c>
      <c r="C3670" t="str">
        <f t="shared" si="456"/>
        <v>Hickory</v>
      </c>
      <c r="D3670" t="str">
        <f t="shared" si="457"/>
        <v>Y</v>
      </c>
      <c r="E3670" t="s">
        <v>1189</v>
      </c>
      <c r="F3670" t="str">
        <f t="shared" si="458"/>
        <v>RETURN - 5th don of the month -BONUS</v>
      </c>
      <c r="G3670" t="str">
        <f t="shared" si="459"/>
        <v>Marketing</v>
      </c>
      <c r="H3670" t="s">
        <v>1057</v>
      </c>
      <c r="I3670">
        <f t="shared" si="460"/>
        <v>27</v>
      </c>
      <c r="J3670" t="s">
        <v>1054</v>
      </c>
      <c r="K3670" s="5">
        <v>20</v>
      </c>
      <c r="L3670" t="str">
        <f>Table_DataFromNL[[#This Row],[PROFILECODE]]&amp;"-"&amp;Table_DataFromNL[[#This Row],[RULENAME]]</f>
        <v>CP872-5X Month</v>
      </c>
      <c r="M3670" t="str">
        <f t="shared" si="461"/>
        <v>CP872-RETURN - 5th don of the month -BONUS</v>
      </c>
      <c r="N3670" t="e">
        <f t="shared" si="462"/>
        <v>#N/A</v>
      </c>
    </row>
    <row r="3671" spans="1:14" hidden="1" x14ac:dyDescent="0.45">
      <c r="A3671" t="str">
        <f t="shared" si="463"/>
        <v>CP872-RETURN - 6th don of the month -BONUS</v>
      </c>
      <c r="B3671" t="s">
        <v>829</v>
      </c>
      <c r="C3671" t="str">
        <f t="shared" si="456"/>
        <v>Hickory</v>
      </c>
      <c r="D3671" t="str">
        <f t="shared" si="457"/>
        <v>Y</v>
      </c>
      <c r="E3671" t="s">
        <v>1189</v>
      </c>
      <c r="F3671" t="str">
        <f t="shared" si="458"/>
        <v>RETURN - 6th don of the month -BONUS</v>
      </c>
      <c r="G3671" t="str">
        <f t="shared" si="459"/>
        <v>Marketing</v>
      </c>
      <c r="H3671" t="s">
        <v>1058</v>
      </c>
      <c r="I3671">
        <f t="shared" si="460"/>
        <v>28</v>
      </c>
      <c r="J3671" t="s">
        <v>1054</v>
      </c>
      <c r="K3671" s="5">
        <v>30</v>
      </c>
      <c r="L3671" t="str">
        <f>Table_DataFromNL[[#This Row],[PROFILECODE]]&amp;"-"&amp;Table_DataFromNL[[#This Row],[RULENAME]]</f>
        <v>CP872-6X Month</v>
      </c>
      <c r="M3671" t="str">
        <f t="shared" si="461"/>
        <v>CP872-RETURN - 6th don of the month -BONUS</v>
      </c>
      <c r="N3671" t="e">
        <f t="shared" si="462"/>
        <v>#N/A</v>
      </c>
    </row>
    <row r="3672" spans="1:14" hidden="1" x14ac:dyDescent="0.45">
      <c r="A3672" t="str">
        <f t="shared" si="463"/>
        <v>CP872-College ID Standard Bonus</v>
      </c>
      <c r="B3672" t="s">
        <v>829</v>
      </c>
      <c r="C3672" t="str">
        <f t="shared" si="456"/>
        <v>Hickory</v>
      </c>
      <c r="D3672" t="str">
        <f t="shared" si="457"/>
        <v>Y</v>
      </c>
      <c r="E3672" t="s">
        <v>1189</v>
      </c>
      <c r="F3672" t="str">
        <f t="shared" si="458"/>
        <v>College ID Standard Bonus</v>
      </c>
      <c r="G3672">
        <f t="shared" si="459"/>
        <v>0</v>
      </c>
      <c r="H3672" t="s">
        <v>1062</v>
      </c>
      <c r="I3672">
        <f t="shared" si="460"/>
        <v>0</v>
      </c>
      <c r="J3672" t="s">
        <v>1054</v>
      </c>
      <c r="K3672" s="5">
        <v>5</v>
      </c>
      <c r="L3672" t="str">
        <f>Table_DataFromNL[[#This Row],[PROFILECODE]]&amp;"-"&amp;Table_DataFromNL[[#This Row],[RULENAME]]</f>
        <v>CP872-College ID Standard Bonus</v>
      </c>
      <c r="M3672" t="e">
        <f t="shared" si="461"/>
        <v>#N/A</v>
      </c>
      <c r="N3672" t="e">
        <f t="shared" si="462"/>
        <v>#N/A</v>
      </c>
    </row>
    <row r="3673" spans="1:14" hidden="1" x14ac:dyDescent="0.45">
      <c r="A3673" t="str">
        <f t="shared" si="463"/>
        <v>CP872-Employee Donor</v>
      </c>
      <c r="B3673" t="s">
        <v>829</v>
      </c>
      <c r="C3673" t="str">
        <f t="shared" si="456"/>
        <v>Hickory</v>
      </c>
      <c r="D3673" t="str">
        <f t="shared" si="457"/>
        <v>Y</v>
      </c>
      <c r="E3673" t="s">
        <v>1189</v>
      </c>
      <c r="F3673" t="str">
        <f t="shared" si="458"/>
        <v>Employee Donor</v>
      </c>
      <c r="G3673">
        <f t="shared" si="459"/>
        <v>0</v>
      </c>
      <c r="H3673" t="s">
        <v>1063</v>
      </c>
      <c r="I3673">
        <f t="shared" si="460"/>
        <v>0</v>
      </c>
      <c r="J3673" t="s">
        <v>1054</v>
      </c>
      <c r="K3673" s="5">
        <v>90</v>
      </c>
      <c r="L3673" t="str">
        <f>Table_DataFromNL[[#This Row],[PROFILECODE]]&amp;"-"&amp;Table_DataFromNL[[#This Row],[RULENAME]]</f>
        <v>CP872-Employee Donor</v>
      </c>
      <c r="M3673" t="e">
        <f t="shared" si="461"/>
        <v>#N/A</v>
      </c>
      <c r="N3673" t="e">
        <f t="shared" si="462"/>
        <v>#N/A</v>
      </c>
    </row>
    <row r="3674" spans="1:14" hidden="1" x14ac:dyDescent="0.45">
      <c r="A3674" t="str">
        <f t="shared" si="463"/>
        <v>CP872-Military ID</v>
      </c>
      <c r="B3674" t="s">
        <v>829</v>
      </c>
      <c r="C3674" t="str">
        <f t="shared" si="456"/>
        <v>Hickory</v>
      </c>
      <c r="D3674" t="str">
        <f t="shared" si="457"/>
        <v>Y</v>
      </c>
      <c r="E3674" t="s">
        <v>1189</v>
      </c>
      <c r="F3674" t="str">
        <f t="shared" si="458"/>
        <v>Military ID</v>
      </c>
      <c r="G3674">
        <f t="shared" si="459"/>
        <v>0</v>
      </c>
      <c r="H3674" t="s">
        <v>1064</v>
      </c>
      <c r="I3674">
        <f t="shared" si="460"/>
        <v>0</v>
      </c>
      <c r="J3674" t="s">
        <v>1054</v>
      </c>
      <c r="K3674" s="5">
        <v>5</v>
      </c>
      <c r="L3674" t="str">
        <f>Table_DataFromNL[[#This Row],[PROFILECODE]]&amp;"-"&amp;Table_DataFromNL[[#This Row],[RULENAME]]</f>
        <v>CP872-Military ID</v>
      </c>
      <c r="M3674" t="e">
        <f t="shared" si="461"/>
        <v>#N/A</v>
      </c>
      <c r="N3674" t="e">
        <f t="shared" si="462"/>
        <v>#N/A</v>
      </c>
    </row>
    <row r="3675" spans="1:14" hidden="1" x14ac:dyDescent="0.45">
      <c r="A3675" t="str">
        <f t="shared" si="463"/>
        <v>CP872-NEW DONOR -1st</v>
      </c>
      <c r="B3675" t="s">
        <v>829</v>
      </c>
      <c r="C3675" t="str">
        <f t="shared" si="456"/>
        <v>Hickory</v>
      </c>
      <c r="D3675" t="str">
        <f t="shared" si="457"/>
        <v>Y</v>
      </c>
      <c r="E3675" t="s">
        <v>1189</v>
      </c>
      <c r="F3675" t="str">
        <f t="shared" si="458"/>
        <v>NEW DONOR -1st</v>
      </c>
      <c r="G3675" t="str">
        <f t="shared" si="459"/>
        <v>Marketing</v>
      </c>
      <c r="H3675" t="s">
        <v>1065</v>
      </c>
      <c r="I3675">
        <f t="shared" si="460"/>
        <v>1</v>
      </c>
      <c r="J3675" t="s">
        <v>1054</v>
      </c>
      <c r="K3675" s="5">
        <v>100</v>
      </c>
      <c r="L3675" t="str">
        <f>Table_DataFromNL[[#This Row],[PROFILECODE]]&amp;"-"&amp;Table_DataFromNL[[#This Row],[RULENAME]]</f>
        <v>CP872-New Donor 1st Visit-Bonus</v>
      </c>
      <c r="M3675" t="str">
        <f t="shared" si="461"/>
        <v>CP872-NEW DONOR -1st</v>
      </c>
      <c r="N3675" t="e">
        <f t="shared" si="462"/>
        <v>#N/A</v>
      </c>
    </row>
    <row r="3676" spans="1:14" hidden="1" x14ac:dyDescent="0.45">
      <c r="A3676" t="str">
        <f t="shared" si="463"/>
        <v>CP872-NEW DONOR -2nd</v>
      </c>
      <c r="B3676" t="s">
        <v>829</v>
      </c>
      <c r="C3676" t="str">
        <f t="shared" si="456"/>
        <v>Hickory</v>
      </c>
      <c r="D3676" t="str">
        <f t="shared" si="457"/>
        <v>Y</v>
      </c>
      <c r="E3676" t="s">
        <v>1189</v>
      </c>
      <c r="F3676" t="str">
        <f t="shared" si="458"/>
        <v>NEW DONOR -2nd</v>
      </c>
      <c r="G3676" t="str">
        <f t="shared" si="459"/>
        <v>Marketing</v>
      </c>
      <c r="H3676" t="s">
        <v>1066</v>
      </c>
      <c r="I3676">
        <f t="shared" si="460"/>
        <v>2</v>
      </c>
      <c r="J3676" t="s">
        <v>1054</v>
      </c>
      <c r="K3676" s="5">
        <v>100</v>
      </c>
      <c r="L3676" t="str">
        <f>Table_DataFromNL[[#This Row],[PROFILECODE]]&amp;"-"&amp;Table_DataFromNL[[#This Row],[RULENAME]]</f>
        <v>CP872-New Donor 2nd Visit-Bonus</v>
      </c>
      <c r="M3676" t="str">
        <f t="shared" si="461"/>
        <v>CP872-NEW DONOR -2nd</v>
      </c>
      <c r="N3676" t="e">
        <f t="shared" si="462"/>
        <v>#N/A</v>
      </c>
    </row>
    <row r="3677" spans="1:14" hidden="1" x14ac:dyDescent="0.45">
      <c r="A3677" t="str">
        <f t="shared" si="463"/>
        <v>CP872-NEW DONOR -3rd</v>
      </c>
      <c r="B3677" t="s">
        <v>829</v>
      </c>
      <c r="C3677" t="str">
        <f t="shared" si="456"/>
        <v>Hickory</v>
      </c>
      <c r="D3677" t="str">
        <f t="shared" si="457"/>
        <v>Y</v>
      </c>
      <c r="E3677" t="s">
        <v>1189</v>
      </c>
      <c r="F3677" t="str">
        <f t="shared" si="458"/>
        <v>NEW DONOR -3rd</v>
      </c>
      <c r="G3677" t="str">
        <f t="shared" si="459"/>
        <v>Marketing</v>
      </c>
      <c r="H3677" t="s">
        <v>1067</v>
      </c>
      <c r="I3677">
        <f t="shared" si="460"/>
        <v>3</v>
      </c>
      <c r="J3677" t="s">
        <v>1054</v>
      </c>
      <c r="K3677" s="5">
        <v>100</v>
      </c>
      <c r="L3677" t="str">
        <f>Table_DataFromNL[[#This Row],[PROFILECODE]]&amp;"-"&amp;Table_DataFromNL[[#This Row],[RULENAME]]</f>
        <v>CP872-New Donor 3rd Visit-Bonus</v>
      </c>
      <c r="M3677" t="str">
        <f t="shared" si="461"/>
        <v>CP872-NEW DONOR -3rd</v>
      </c>
      <c r="N3677" t="e">
        <f t="shared" si="462"/>
        <v>#N/A</v>
      </c>
    </row>
    <row r="3678" spans="1:14" hidden="1" x14ac:dyDescent="0.45">
      <c r="A3678" t="str">
        <f t="shared" si="463"/>
        <v>CP872-NEW DONOR -4th</v>
      </c>
      <c r="B3678" t="s">
        <v>829</v>
      </c>
      <c r="C3678" t="str">
        <f t="shared" si="456"/>
        <v>Hickory</v>
      </c>
      <c r="D3678" t="str">
        <f t="shared" si="457"/>
        <v>Y</v>
      </c>
      <c r="E3678" t="s">
        <v>1189</v>
      </c>
      <c r="F3678" t="str">
        <f t="shared" si="458"/>
        <v>NEW DONOR -4th</v>
      </c>
      <c r="G3678" t="str">
        <f t="shared" si="459"/>
        <v>Marketing</v>
      </c>
      <c r="H3678" t="s">
        <v>1068</v>
      </c>
      <c r="I3678">
        <f t="shared" si="460"/>
        <v>4</v>
      </c>
      <c r="J3678" t="s">
        <v>1054</v>
      </c>
      <c r="K3678" s="5">
        <v>30</v>
      </c>
      <c r="L3678" t="str">
        <f>Table_DataFromNL[[#This Row],[PROFILECODE]]&amp;"-"&amp;Table_DataFromNL[[#This Row],[RULENAME]]</f>
        <v>CP872-New Donor 4th Visit-Bonus</v>
      </c>
      <c r="M3678" t="str">
        <f t="shared" si="461"/>
        <v>CP872-NEW DONOR -4th</v>
      </c>
      <c r="N3678" t="e">
        <f t="shared" si="462"/>
        <v>#N/A</v>
      </c>
    </row>
    <row r="3679" spans="1:14" hidden="1" x14ac:dyDescent="0.45">
      <c r="A3679" t="str">
        <f t="shared" si="463"/>
        <v>CP872-NEW DONOR -5th</v>
      </c>
      <c r="B3679" t="s">
        <v>829</v>
      </c>
      <c r="C3679" t="str">
        <f t="shared" si="456"/>
        <v>Hickory</v>
      </c>
      <c r="D3679" t="str">
        <f t="shared" si="457"/>
        <v>Y</v>
      </c>
      <c r="E3679" t="s">
        <v>1189</v>
      </c>
      <c r="F3679" t="str">
        <f t="shared" si="458"/>
        <v>NEW DONOR -5th</v>
      </c>
      <c r="G3679" t="str">
        <f t="shared" si="459"/>
        <v>Marketing</v>
      </c>
      <c r="H3679" t="s">
        <v>1069</v>
      </c>
      <c r="I3679">
        <f t="shared" si="460"/>
        <v>5</v>
      </c>
      <c r="J3679" t="s">
        <v>1054</v>
      </c>
      <c r="K3679" s="5">
        <v>30</v>
      </c>
      <c r="L3679" t="str">
        <f>Table_DataFromNL[[#This Row],[PROFILECODE]]&amp;"-"&amp;Table_DataFromNL[[#This Row],[RULENAME]]</f>
        <v>CP872-New Donor 5th Visit-Bonus</v>
      </c>
      <c r="M3679" t="str">
        <f t="shared" si="461"/>
        <v>CP872-NEW DONOR -5th</v>
      </c>
      <c r="N3679" t="e">
        <f t="shared" si="462"/>
        <v>#N/A</v>
      </c>
    </row>
    <row r="3680" spans="1:14" hidden="1" x14ac:dyDescent="0.45">
      <c r="A3680" t="str">
        <f t="shared" si="463"/>
        <v>CP872-NEW DONOR -6th</v>
      </c>
      <c r="B3680" t="s">
        <v>829</v>
      </c>
      <c r="C3680" t="str">
        <f t="shared" si="456"/>
        <v>Hickory</v>
      </c>
      <c r="D3680" t="str">
        <f t="shared" si="457"/>
        <v>Y</v>
      </c>
      <c r="E3680" t="s">
        <v>1189</v>
      </c>
      <c r="F3680" t="str">
        <f t="shared" si="458"/>
        <v>NEW DONOR -6th</v>
      </c>
      <c r="G3680" t="str">
        <f t="shared" si="459"/>
        <v>Marketing</v>
      </c>
      <c r="H3680" t="s">
        <v>1070</v>
      </c>
      <c r="I3680">
        <f t="shared" si="460"/>
        <v>6</v>
      </c>
      <c r="J3680" t="s">
        <v>1054</v>
      </c>
      <c r="K3680" s="5">
        <v>30</v>
      </c>
      <c r="L3680" t="str">
        <f>Table_DataFromNL[[#This Row],[PROFILECODE]]&amp;"-"&amp;Table_DataFromNL[[#This Row],[RULENAME]]</f>
        <v>CP872-New Donor 6th Visit-Bonus</v>
      </c>
      <c r="M3680" t="str">
        <f t="shared" si="461"/>
        <v>CP872-NEW DONOR -6th</v>
      </c>
      <c r="N3680" t="e">
        <f t="shared" si="462"/>
        <v>#N/A</v>
      </c>
    </row>
    <row r="3681" spans="1:14" hidden="1" x14ac:dyDescent="0.45">
      <c r="A3681" t="str">
        <f t="shared" si="463"/>
        <v>CP872-NEW DONOR -7th</v>
      </c>
      <c r="B3681" t="s">
        <v>829</v>
      </c>
      <c r="C3681" t="str">
        <f t="shared" si="456"/>
        <v>Hickory</v>
      </c>
      <c r="D3681" t="str">
        <f t="shared" si="457"/>
        <v>Y</v>
      </c>
      <c r="E3681" t="s">
        <v>1189</v>
      </c>
      <c r="F3681" t="str">
        <f t="shared" si="458"/>
        <v>NEW DONOR -7th</v>
      </c>
      <c r="G3681" t="str">
        <f t="shared" si="459"/>
        <v>Marketing</v>
      </c>
      <c r="H3681" t="s">
        <v>1071</v>
      </c>
      <c r="I3681">
        <f t="shared" si="460"/>
        <v>7</v>
      </c>
      <c r="J3681" t="s">
        <v>1054</v>
      </c>
      <c r="K3681" s="5">
        <v>30</v>
      </c>
      <c r="L3681" t="str">
        <f>Table_DataFromNL[[#This Row],[PROFILECODE]]&amp;"-"&amp;Table_DataFromNL[[#This Row],[RULENAME]]</f>
        <v>CP872-New Donor 7th Visit-Bonus</v>
      </c>
      <c r="M3681" t="str">
        <f t="shared" si="461"/>
        <v>CP872-NEW DONOR -7th</v>
      </c>
      <c r="N3681" t="e">
        <f t="shared" si="462"/>
        <v>#N/A</v>
      </c>
    </row>
    <row r="3682" spans="1:14" hidden="1" x14ac:dyDescent="0.45">
      <c r="A3682" t="str">
        <f t="shared" si="463"/>
        <v>CP872-NEW DONOR -8th</v>
      </c>
      <c r="B3682" t="s">
        <v>829</v>
      </c>
      <c r="C3682" t="str">
        <f t="shared" si="456"/>
        <v>Hickory</v>
      </c>
      <c r="D3682" t="str">
        <f t="shared" si="457"/>
        <v>Y</v>
      </c>
      <c r="E3682" t="s">
        <v>1189</v>
      </c>
      <c r="F3682" t="str">
        <f t="shared" si="458"/>
        <v>NEW DONOR -8th</v>
      </c>
      <c r="G3682" t="str">
        <f t="shared" si="459"/>
        <v>Marketing</v>
      </c>
      <c r="H3682" t="s">
        <v>1072</v>
      </c>
      <c r="I3682">
        <f t="shared" si="460"/>
        <v>8</v>
      </c>
      <c r="J3682" t="s">
        <v>1054</v>
      </c>
      <c r="K3682" s="5">
        <v>30</v>
      </c>
      <c r="L3682" t="str">
        <f>Table_DataFromNL[[#This Row],[PROFILECODE]]&amp;"-"&amp;Table_DataFromNL[[#This Row],[RULENAME]]</f>
        <v>CP872-New Donor 8th Visit-Bonus</v>
      </c>
      <c r="M3682" t="str">
        <f t="shared" si="461"/>
        <v>CP872-NEW DONOR -8th</v>
      </c>
      <c r="N3682" t="e">
        <f t="shared" si="462"/>
        <v>#N/A</v>
      </c>
    </row>
    <row r="3683" spans="1:14" hidden="1" x14ac:dyDescent="0.45">
      <c r="A3683" t="str">
        <f t="shared" si="463"/>
        <v>CP872-Vaccinia - 1st Donation</v>
      </c>
      <c r="B3683" t="s">
        <v>829</v>
      </c>
      <c r="C3683" t="str">
        <f t="shared" si="456"/>
        <v>Hickory</v>
      </c>
      <c r="D3683" t="str">
        <f t="shared" si="457"/>
        <v>Y</v>
      </c>
      <c r="E3683" t="s">
        <v>1189</v>
      </c>
      <c r="F3683" t="str">
        <f t="shared" si="458"/>
        <v>Vaccinia - 1st Donation</v>
      </c>
      <c r="G3683" t="str">
        <f t="shared" si="459"/>
        <v>Specialty</v>
      </c>
      <c r="H3683" t="s">
        <v>957</v>
      </c>
      <c r="I3683">
        <f t="shared" si="460"/>
        <v>0</v>
      </c>
      <c r="J3683" t="s">
        <v>1054</v>
      </c>
      <c r="K3683" s="5">
        <v>150</v>
      </c>
      <c r="L3683" t="str">
        <f>Table_DataFromNL[[#This Row],[PROFILECODE]]&amp;"-"&amp;Table_DataFromNL[[#This Row],[RULENAME]]</f>
        <v>CP872-Vaccinia - 1st Donation</v>
      </c>
      <c r="M3683" t="str">
        <f t="shared" si="461"/>
        <v>CP872-Vaccinia - 1st Donation</v>
      </c>
      <c r="N3683" t="str">
        <f t="shared" si="462"/>
        <v>CP872-Vaccinia - 1st Donation</v>
      </c>
    </row>
    <row r="3684" spans="1:14" hidden="1" x14ac:dyDescent="0.45">
      <c r="A3684" t="str">
        <f t="shared" si="463"/>
        <v>CP872-Vaccinia - 2nd Donation</v>
      </c>
      <c r="B3684" t="s">
        <v>829</v>
      </c>
      <c r="C3684" t="str">
        <f t="shared" si="456"/>
        <v>Hickory</v>
      </c>
      <c r="D3684" t="str">
        <f t="shared" si="457"/>
        <v>Y</v>
      </c>
      <c r="E3684" t="s">
        <v>1189</v>
      </c>
      <c r="F3684" t="str">
        <f t="shared" si="458"/>
        <v>Vaccinia - 2nd Donation</v>
      </c>
      <c r="G3684" t="str">
        <f t="shared" si="459"/>
        <v>Specialty</v>
      </c>
      <c r="H3684" t="s">
        <v>958</v>
      </c>
      <c r="I3684">
        <f t="shared" si="460"/>
        <v>0</v>
      </c>
      <c r="J3684" t="s">
        <v>1054</v>
      </c>
      <c r="K3684" s="5">
        <v>250</v>
      </c>
      <c r="L3684" t="str">
        <f>Table_DataFromNL[[#This Row],[PROFILECODE]]&amp;"-"&amp;Table_DataFromNL[[#This Row],[RULENAME]]</f>
        <v>CP872-Vaccinia - 2nd Donation</v>
      </c>
      <c r="M3684" t="str">
        <f t="shared" si="461"/>
        <v>CP872-Vaccinia - 2nd Donation</v>
      </c>
      <c r="N3684" t="str">
        <f t="shared" si="462"/>
        <v>CP872-Vaccinia - 2nd Donation</v>
      </c>
    </row>
    <row r="3685" spans="1:14" hidden="1" x14ac:dyDescent="0.45">
      <c r="A3685" t="str">
        <f t="shared" si="463"/>
        <v>CP872-Vaccinia - 3rd Donation</v>
      </c>
      <c r="B3685" t="s">
        <v>829</v>
      </c>
      <c r="C3685" t="str">
        <f t="shared" si="456"/>
        <v>Hickory</v>
      </c>
      <c r="D3685" t="str">
        <f t="shared" si="457"/>
        <v>Y</v>
      </c>
      <c r="E3685" t="s">
        <v>1189</v>
      </c>
      <c r="F3685" t="str">
        <f t="shared" si="458"/>
        <v>Vaccinia - 3rd Donation</v>
      </c>
      <c r="G3685" t="str">
        <f t="shared" si="459"/>
        <v>Specialty</v>
      </c>
      <c r="H3685" t="s">
        <v>959</v>
      </c>
      <c r="I3685">
        <f t="shared" si="460"/>
        <v>0</v>
      </c>
      <c r="J3685" t="s">
        <v>1054</v>
      </c>
      <c r="K3685" s="5">
        <v>300</v>
      </c>
      <c r="L3685" t="str">
        <f>Table_DataFromNL[[#This Row],[PROFILECODE]]&amp;"-"&amp;Table_DataFromNL[[#This Row],[RULENAME]]</f>
        <v>CP872-Vaccinia - 3rd Donation</v>
      </c>
      <c r="M3685" t="str">
        <f t="shared" si="461"/>
        <v>CP872-Vaccinia - 3rd Donation</v>
      </c>
      <c r="N3685" t="str">
        <f t="shared" si="462"/>
        <v>CP872-Vaccinia - 3rd Donation</v>
      </c>
    </row>
    <row r="3686" spans="1:14" hidden="1" x14ac:dyDescent="0.45">
      <c r="A3686" t="str">
        <f t="shared" si="463"/>
        <v>CP872-Vaccinia - 4th Donation</v>
      </c>
      <c r="B3686" t="s">
        <v>829</v>
      </c>
      <c r="C3686" t="str">
        <f t="shared" si="456"/>
        <v>Hickory</v>
      </c>
      <c r="D3686" t="str">
        <f t="shared" si="457"/>
        <v>Y</v>
      </c>
      <c r="E3686" t="s">
        <v>1189</v>
      </c>
      <c r="F3686" t="str">
        <f t="shared" si="458"/>
        <v>Vaccinia - 4th Donation</v>
      </c>
      <c r="G3686" t="str">
        <f t="shared" si="459"/>
        <v>Specialty</v>
      </c>
      <c r="H3686" t="s">
        <v>960</v>
      </c>
      <c r="I3686">
        <f t="shared" si="460"/>
        <v>0</v>
      </c>
      <c r="J3686" t="s">
        <v>1054</v>
      </c>
      <c r="K3686" s="5">
        <v>300</v>
      </c>
      <c r="L3686" t="str">
        <f>Table_DataFromNL[[#This Row],[PROFILECODE]]&amp;"-"&amp;Table_DataFromNL[[#This Row],[RULENAME]]</f>
        <v>CP872-Vaccinia - 4th Donation</v>
      </c>
      <c r="M3686" t="str">
        <f t="shared" si="461"/>
        <v>CP872-Vaccinia - 4th Donation</v>
      </c>
      <c r="N3686" t="str">
        <f t="shared" si="462"/>
        <v>CP872-Vaccinia - 4th Donation</v>
      </c>
    </row>
    <row r="3687" spans="1:14" hidden="1" x14ac:dyDescent="0.45">
      <c r="A3687" t="str">
        <f t="shared" si="463"/>
        <v>CP872-1A_LAND_PAGE_55USD</v>
      </c>
      <c r="B3687" t="s">
        <v>829</v>
      </c>
      <c r="C3687" t="str">
        <f t="shared" si="456"/>
        <v>Hickory</v>
      </c>
      <c r="D3687" t="str">
        <f t="shared" si="457"/>
        <v>Y</v>
      </c>
      <c r="E3687" t="s">
        <v>1189</v>
      </c>
      <c r="F3687" t="str">
        <f t="shared" si="458"/>
        <v>1A_LAND_PAGE_55USD</v>
      </c>
      <c r="G3687">
        <f t="shared" si="459"/>
        <v>0</v>
      </c>
      <c r="H3687" t="s">
        <v>1131</v>
      </c>
      <c r="I3687">
        <f t="shared" si="460"/>
        <v>0</v>
      </c>
      <c r="J3687" t="s">
        <v>1074</v>
      </c>
      <c r="K3687" s="5">
        <v>55</v>
      </c>
      <c r="L3687" t="str">
        <f>Table_DataFromNL[[#This Row],[PROFILECODE]]&amp;"-"&amp;Table_DataFromNL[[#This Row],[RULENAME]]</f>
        <v>CP872-1A_LAND_PAGE_55USD</v>
      </c>
      <c r="M3687" t="e">
        <f t="shared" si="461"/>
        <v>#N/A</v>
      </c>
      <c r="N3687" t="e">
        <f t="shared" si="462"/>
        <v>#N/A</v>
      </c>
    </row>
    <row r="3688" spans="1:14" hidden="1" x14ac:dyDescent="0.45">
      <c r="A3688" t="str">
        <f t="shared" si="463"/>
        <v>CP872-1B_KEDLeague_Promo_5USD</v>
      </c>
      <c r="B3688" t="s">
        <v>829</v>
      </c>
      <c r="C3688" t="str">
        <f t="shared" si="456"/>
        <v>Hickory</v>
      </c>
      <c r="D3688" t="str">
        <f t="shared" si="457"/>
        <v>Y</v>
      </c>
      <c r="E3688" t="s">
        <v>1189</v>
      </c>
      <c r="F3688" t="str">
        <f t="shared" si="458"/>
        <v>1B_KEDLeague_Promo_5USD</v>
      </c>
      <c r="G3688">
        <f t="shared" si="459"/>
        <v>0</v>
      </c>
      <c r="H3688" t="s">
        <v>1073</v>
      </c>
      <c r="I3688">
        <f t="shared" si="460"/>
        <v>0</v>
      </c>
      <c r="J3688" t="s">
        <v>1074</v>
      </c>
      <c r="K3688" s="5">
        <v>5</v>
      </c>
      <c r="L3688" t="str">
        <f>Table_DataFromNL[[#This Row],[PROFILECODE]]&amp;"-"&amp;Table_DataFromNL[[#This Row],[RULENAME]]</f>
        <v>CP872-1B_KEDLeague_Promo_5USD</v>
      </c>
      <c r="M3688" t="e">
        <f t="shared" si="461"/>
        <v>#N/A</v>
      </c>
      <c r="N3688" t="e">
        <f t="shared" si="462"/>
        <v>#N/A</v>
      </c>
    </row>
    <row r="3689" spans="1:14" hidden="1" x14ac:dyDescent="0.45">
      <c r="A3689" t="str">
        <f t="shared" si="463"/>
        <v>CP872-CALL_10</v>
      </c>
      <c r="B3689" t="s">
        <v>829</v>
      </c>
      <c r="C3689" t="str">
        <f t="shared" si="456"/>
        <v>Hickory</v>
      </c>
      <c r="D3689" t="str">
        <f t="shared" si="457"/>
        <v>Y</v>
      </c>
      <c r="E3689" t="s">
        <v>1189</v>
      </c>
      <c r="F3689" t="str">
        <f t="shared" si="458"/>
        <v>CALL_10</v>
      </c>
      <c r="G3689">
        <f t="shared" si="459"/>
        <v>0</v>
      </c>
      <c r="H3689" t="s">
        <v>1075</v>
      </c>
      <c r="I3689">
        <f t="shared" si="460"/>
        <v>0</v>
      </c>
      <c r="J3689" t="s">
        <v>1074</v>
      </c>
      <c r="K3689" s="5">
        <v>10</v>
      </c>
      <c r="L3689" t="str">
        <f>Table_DataFromNL[[#This Row],[PROFILECODE]]&amp;"-"&amp;Table_DataFromNL[[#This Row],[RULENAME]]</f>
        <v>CP872-CALL_10</v>
      </c>
      <c r="M3689" t="e">
        <f t="shared" si="461"/>
        <v>#N/A</v>
      </c>
      <c r="N3689" t="e">
        <f t="shared" si="462"/>
        <v>#N/A</v>
      </c>
    </row>
    <row r="3690" spans="1:14" hidden="1" x14ac:dyDescent="0.45">
      <c r="A3690" t="str">
        <f t="shared" si="463"/>
        <v>CP872-CALL_15</v>
      </c>
      <c r="B3690" t="s">
        <v>829</v>
      </c>
      <c r="C3690" t="str">
        <f t="shared" si="456"/>
        <v>Hickory</v>
      </c>
      <c r="D3690" t="str">
        <f t="shared" si="457"/>
        <v>Y</v>
      </c>
      <c r="E3690" t="s">
        <v>1189</v>
      </c>
      <c r="F3690" t="str">
        <f t="shared" si="458"/>
        <v>CALL_15</v>
      </c>
      <c r="G3690">
        <f t="shared" si="459"/>
        <v>0</v>
      </c>
      <c r="H3690" t="s">
        <v>1076</v>
      </c>
      <c r="I3690">
        <f t="shared" si="460"/>
        <v>0</v>
      </c>
      <c r="J3690" t="s">
        <v>1074</v>
      </c>
      <c r="K3690" s="5">
        <v>15</v>
      </c>
      <c r="L3690" t="str">
        <f>Table_DataFromNL[[#This Row],[PROFILECODE]]&amp;"-"&amp;Table_DataFromNL[[#This Row],[RULENAME]]</f>
        <v>CP872-CALL_15</v>
      </c>
      <c r="M3690" t="e">
        <f t="shared" si="461"/>
        <v>#N/A</v>
      </c>
      <c r="N3690" t="e">
        <f t="shared" si="462"/>
        <v>#N/A</v>
      </c>
    </row>
    <row r="3691" spans="1:14" hidden="1" x14ac:dyDescent="0.45">
      <c r="A3691" t="str">
        <f t="shared" si="463"/>
        <v>CP872-CALL_25</v>
      </c>
      <c r="B3691" t="s">
        <v>829</v>
      </c>
      <c r="C3691" t="str">
        <f t="shared" si="456"/>
        <v>Hickory</v>
      </c>
      <c r="D3691" t="str">
        <f t="shared" si="457"/>
        <v>Y</v>
      </c>
      <c r="E3691" t="s">
        <v>1189</v>
      </c>
      <c r="F3691" t="str">
        <f t="shared" si="458"/>
        <v>CALL_25</v>
      </c>
      <c r="G3691">
        <f t="shared" si="459"/>
        <v>0</v>
      </c>
      <c r="H3691" t="s">
        <v>1077</v>
      </c>
      <c r="I3691">
        <f t="shared" si="460"/>
        <v>0</v>
      </c>
      <c r="J3691" t="s">
        <v>1074</v>
      </c>
      <c r="K3691" s="5">
        <v>25</v>
      </c>
      <c r="L3691" t="str">
        <f>Table_DataFromNL[[#This Row],[PROFILECODE]]&amp;"-"&amp;Table_DataFromNL[[#This Row],[RULENAME]]</f>
        <v>CP872-CALL_25</v>
      </c>
      <c r="M3691" t="e">
        <f t="shared" si="461"/>
        <v>#N/A</v>
      </c>
      <c r="N3691" t="e">
        <f t="shared" si="462"/>
        <v>#N/A</v>
      </c>
    </row>
    <row r="3692" spans="1:14" hidden="1" x14ac:dyDescent="0.45">
      <c r="A3692" t="str">
        <f t="shared" si="463"/>
        <v>CP872-CALL_5</v>
      </c>
      <c r="B3692" t="s">
        <v>829</v>
      </c>
      <c r="C3692" t="str">
        <f t="shared" si="456"/>
        <v>Hickory</v>
      </c>
      <c r="D3692" t="str">
        <f t="shared" si="457"/>
        <v>Y</v>
      </c>
      <c r="E3692" t="s">
        <v>1189</v>
      </c>
      <c r="F3692" t="str">
        <f t="shared" si="458"/>
        <v>CALL_5</v>
      </c>
      <c r="G3692">
        <f t="shared" si="459"/>
        <v>0</v>
      </c>
      <c r="H3692" t="s">
        <v>1078</v>
      </c>
      <c r="I3692">
        <f t="shared" si="460"/>
        <v>0</v>
      </c>
      <c r="J3692" t="s">
        <v>1074</v>
      </c>
      <c r="K3692" s="5">
        <v>5</v>
      </c>
      <c r="L3692" t="str">
        <f>Table_DataFromNL[[#This Row],[PROFILECODE]]&amp;"-"&amp;Table_DataFromNL[[#This Row],[RULENAME]]</f>
        <v>CP872-CALL_5</v>
      </c>
      <c r="M3692" t="e">
        <f t="shared" si="461"/>
        <v>#N/A</v>
      </c>
      <c r="N3692" t="e">
        <f t="shared" si="462"/>
        <v>#N/A</v>
      </c>
    </row>
    <row r="3693" spans="1:14" hidden="1" x14ac:dyDescent="0.45">
      <c r="A3693" t="str">
        <f t="shared" si="463"/>
        <v>CP872-CMV Lapsed $15 Twice</v>
      </c>
      <c r="B3693" t="s">
        <v>829</v>
      </c>
      <c r="C3693" t="str">
        <f t="shared" si="456"/>
        <v>Hickory</v>
      </c>
      <c r="D3693" t="str">
        <f t="shared" si="457"/>
        <v>Y</v>
      </c>
      <c r="E3693" t="s">
        <v>1189</v>
      </c>
      <c r="F3693" t="str">
        <f t="shared" si="458"/>
        <v>CMV Lapsed $15 Twice</v>
      </c>
      <c r="G3693">
        <f t="shared" si="459"/>
        <v>0</v>
      </c>
      <c r="H3693" t="s">
        <v>1079</v>
      </c>
      <c r="I3693">
        <f t="shared" si="460"/>
        <v>0</v>
      </c>
      <c r="J3693" t="s">
        <v>1074</v>
      </c>
      <c r="K3693" s="5">
        <v>15</v>
      </c>
      <c r="L3693" t="str">
        <f>Table_DataFromNL[[#This Row],[PROFILECODE]]&amp;"-"&amp;Table_DataFromNL[[#This Row],[RULENAME]]</f>
        <v>CP872-CMV Lapsed $15 Twice</v>
      </c>
      <c r="M3693" t="e">
        <f t="shared" si="461"/>
        <v>#N/A</v>
      </c>
      <c r="N3693" t="e">
        <f t="shared" si="462"/>
        <v>#N/A</v>
      </c>
    </row>
    <row r="3694" spans="1:14" hidden="1" x14ac:dyDescent="0.45">
      <c r="A3694" t="str">
        <f t="shared" si="463"/>
        <v>CP872-Community</v>
      </c>
      <c r="B3694" t="s">
        <v>829</v>
      </c>
      <c r="C3694" t="str">
        <f t="shared" si="456"/>
        <v>Hickory</v>
      </c>
      <c r="D3694" t="str">
        <f t="shared" si="457"/>
        <v>Y</v>
      </c>
      <c r="E3694" t="s">
        <v>1189</v>
      </c>
      <c r="F3694" t="str">
        <f t="shared" si="458"/>
        <v>Community</v>
      </c>
      <c r="G3694">
        <f t="shared" si="459"/>
        <v>0</v>
      </c>
      <c r="H3694" t="s">
        <v>1080</v>
      </c>
      <c r="I3694">
        <f t="shared" si="460"/>
        <v>0</v>
      </c>
      <c r="J3694" t="s">
        <v>1074</v>
      </c>
      <c r="K3694" s="5">
        <v>5</v>
      </c>
      <c r="L3694" t="str">
        <f>Table_DataFromNL[[#This Row],[PROFILECODE]]&amp;"-"&amp;Table_DataFromNL[[#This Row],[RULENAME]]</f>
        <v>CP872-Community</v>
      </c>
      <c r="M3694" t="e">
        <f t="shared" si="461"/>
        <v>#N/A</v>
      </c>
      <c r="N3694" t="e">
        <f t="shared" si="462"/>
        <v>#N/A</v>
      </c>
    </row>
    <row r="3695" spans="1:14" hidden="1" x14ac:dyDescent="0.45">
      <c r="A3695" t="str">
        <f t="shared" si="463"/>
        <v>CP872-EMPLOYEE_BONUS_8MONTH_80USD</v>
      </c>
      <c r="B3695" t="s">
        <v>829</v>
      </c>
      <c r="C3695" t="str">
        <f t="shared" si="456"/>
        <v>Hickory</v>
      </c>
      <c r="D3695" t="str">
        <f t="shared" si="457"/>
        <v>Y</v>
      </c>
      <c r="E3695" t="s">
        <v>1189</v>
      </c>
      <c r="F3695" t="str">
        <f t="shared" si="458"/>
        <v>EMPLOYEE_BONUS_8MONTH_80USD</v>
      </c>
      <c r="G3695">
        <f t="shared" si="459"/>
        <v>0</v>
      </c>
      <c r="H3695" t="s">
        <v>1084</v>
      </c>
      <c r="I3695">
        <f t="shared" si="460"/>
        <v>0</v>
      </c>
      <c r="J3695" t="s">
        <v>1074</v>
      </c>
      <c r="K3695" s="5">
        <v>80</v>
      </c>
      <c r="L3695" t="str">
        <f>Table_DataFromNL[[#This Row],[PROFILECODE]]&amp;"-"&amp;Table_DataFromNL[[#This Row],[RULENAME]]</f>
        <v>CP872-EMPLOYEE_BONUS_8MONTH_80USD</v>
      </c>
      <c r="M3695" t="e">
        <f t="shared" si="461"/>
        <v>#N/A</v>
      </c>
      <c r="N3695" t="e">
        <f t="shared" si="462"/>
        <v>#N/A</v>
      </c>
    </row>
    <row r="3696" spans="1:14" hidden="1" x14ac:dyDescent="0.45">
      <c r="A3696" t="str">
        <f t="shared" si="463"/>
        <v>CP872-HANGER_RECRUIT_5USD_once</v>
      </c>
      <c r="B3696" t="s">
        <v>829</v>
      </c>
      <c r="C3696" t="str">
        <f t="shared" si="456"/>
        <v>Hickory</v>
      </c>
      <c r="D3696" t="str">
        <f t="shared" si="457"/>
        <v>Y</v>
      </c>
      <c r="E3696" t="s">
        <v>1189</v>
      </c>
      <c r="F3696" t="str">
        <f t="shared" si="458"/>
        <v>HANGER_RECRUIT_5USD_once</v>
      </c>
      <c r="G3696">
        <f t="shared" si="459"/>
        <v>0</v>
      </c>
      <c r="H3696" t="s">
        <v>1085</v>
      </c>
      <c r="I3696">
        <f t="shared" si="460"/>
        <v>0</v>
      </c>
      <c r="J3696" t="s">
        <v>1074</v>
      </c>
      <c r="K3696" s="5">
        <v>5</v>
      </c>
      <c r="L3696" t="str">
        <f>Table_DataFromNL[[#This Row],[PROFILECODE]]&amp;"-"&amp;Table_DataFromNL[[#This Row],[RULENAME]]</f>
        <v>CP872-HANGER_RECRUIT_5USD_once</v>
      </c>
      <c r="M3696" t="e">
        <f t="shared" si="461"/>
        <v>#N/A</v>
      </c>
      <c r="N3696" t="e">
        <f t="shared" si="462"/>
        <v>#N/A</v>
      </c>
    </row>
    <row r="3697" spans="1:14" hidden="1" x14ac:dyDescent="0.45">
      <c r="A3697" t="str">
        <f t="shared" si="463"/>
        <v>CP872-Immunization Boost Payment</v>
      </c>
      <c r="B3697" t="s">
        <v>829</v>
      </c>
      <c r="C3697" t="str">
        <f t="shared" si="456"/>
        <v>Hickory</v>
      </c>
      <c r="D3697" t="str">
        <f t="shared" si="457"/>
        <v>Y</v>
      </c>
      <c r="E3697" t="s">
        <v>1189</v>
      </c>
      <c r="F3697" t="str">
        <f t="shared" si="458"/>
        <v>Immunization Boost Payment</v>
      </c>
      <c r="G3697">
        <f t="shared" si="459"/>
        <v>0</v>
      </c>
      <c r="H3697" t="s">
        <v>1086</v>
      </c>
      <c r="I3697">
        <f t="shared" si="460"/>
        <v>0</v>
      </c>
      <c r="J3697" t="s">
        <v>1074</v>
      </c>
      <c r="K3697" s="5">
        <v>25</v>
      </c>
      <c r="L3697" t="str">
        <f>Table_DataFromNL[[#This Row],[PROFILECODE]]&amp;"-"&amp;Table_DataFromNL[[#This Row],[RULENAME]]</f>
        <v>CP872-Immunization Boost Payment</v>
      </c>
      <c r="M3697" t="e">
        <f t="shared" si="461"/>
        <v>#N/A</v>
      </c>
      <c r="N3697" t="e">
        <f t="shared" si="462"/>
        <v>#N/A</v>
      </c>
    </row>
    <row r="3698" spans="1:14" hidden="1" x14ac:dyDescent="0.45">
      <c r="A3698" t="str">
        <f t="shared" si="463"/>
        <v>CP872-Immunization Series Payment</v>
      </c>
      <c r="B3698" t="s">
        <v>829</v>
      </c>
      <c r="C3698" t="str">
        <f t="shared" si="456"/>
        <v>Hickory</v>
      </c>
      <c r="D3698" t="str">
        <f t="shared" si="457"/>
        <v>Y</v>
      </c>
      <c r="E3698" t="s">
        <v>1189</v>
      </c>
      <c r="F3698" t="str">
        <f t="shared" si="458"/>
        <v>Immunization Series Payment</v>
      </c>
      <c r="G3698">
        <f t="shared" si="459"/>
        <v>0</v>
      </c>
      <c r="H3698" t="s">
        <v>1087</v>
      </c>
      <c r="I3698">
        <f t="shared" si="460"/>
        <v>0</v>
      </c>
      <c r="J3698" t="s">
        <v>1074</v>
      </c>
      <c r="K3698" s="5">
        <v>100</v>
      </c>
      <c r="L3698" t="str">
        <f>Table_DataFromNL[[#This Row],[PROFILECODE]]&amp;"-"&amp;Table_DataFromNL[[#This Row],[RULENAME]]</f>
        <v>CP872-Immunization Series Payment</v>
      </c>
      <c r="M3698" t="e">
        <f t="shared" si="461"/>
        <v>#N/A</v>
      </c>
      <c r="N3698" t="e">
        <f t="shared" si="462"/>
        <v>#N/A</v>
      </c>
    </row>
    <row r="3699" spans="1:14" hidden="1" x14ac:dyDescent="0.45">
      <c r="A3699" t="str">
        <f t="shared" si="463"/>
        <v>CP872-Inconv Fee $20-$50-Comment Req'd</v>
      </c>
      <c r="B3699" t="s">
        <v>829</v>
      </c>
      <c r="C3699" t="str">
        <f t="shared" si="456"/>
        <v>Hickory</v>
      </c>
      <c r="D3699" t="str">
        <f t="shared" si="457"/>
        <v>Y</v>
      </c>
      <c r="E3699" t="s">
        <v>1189</v>
      </c>
      <c r="F3699" t="str">
        <f t="shared" si="458"/>
        <v>Inconv Fee $20-$50-Comment Req'd</v>
      </c>
      <c r="G3699">
        <f t="shared" si="459"/>
        <v>0</v>
      </c>
      <c r="H3699" t="s">
        <v>1088</v>
      </c>
      <c r="I3699">
        <f t="shared" si="460"/>
        <v>0</v>
      </c>
      <c r="J3699" t="s">
        <v>1074</v>
      </c>
      <c r="K3699" s="5">
        <v>50</v>
      </c>
      <c r="L3699" t="str">
        <f>Table_DataFromNL[[#This Row],[PROFILECODE]]&amp;"-"&amp;Table_DataFromNL[[#This Row],[RULENAME]]</f>
        <v>CP872-Inconv Fee $20-$50-Comment Req'd</v>
      </c>
      <c r="M3699" t="e">
        <f t="shared" si="461"/>
        <v>#N/A</v>
      </c>
      <c r="N3699" t="e">
        <f t="shared" si="462"/>
        <v>#N/A</v>
      </c>
    </row>
    <row r="3700" spans="1:14" hidden="1" x14ac:dyDescent="0.45">
      <c r="A3700" t="str">
        <f t="shared" si="463"/>
        <v>CP872-Inconv Fee $5-$20-Comment Req'd</v>
      </c>
      <c r="B3700" t="s">
        <v>829</v>
      </c>
      <c r="C3700" t="str">
        <f t="shared" si="456"/>
        <v>Hickory</v>
      </c>
      <c r="D3700" t="str">
        <f t="shared" si="457"/>
        <v>Y</v>
      </c>
      <c r="E3700" t="s">
        <v>1189</v>
      </c>
      <c r="F3700" t="str">
        <f t="shared" si="458"/>
        <v>Inconv Fee $5-$20-Comment Req'd</v>
      </c>
      <c r="G3700">
        <f t="shared" si="459"/>
        <v>0</v>
      </c>
      <c r="H3700" t="s">
        <v>1089</v>
      </c>
      <c r="I3700">
        <f t="shared" si="460"/>
        <v>0</v>
      </c>
      <c r="J3700" t="s">
        <v>1074</v>
      </c>
      <c r="K3700" s="5">
        <v>20</v>
      </c>
      <c r="L3700" t="str">
        <f>Table_DataFromNL[[#This Row],[PROFILECODE]]&amp;"-"&amp;Table_DataFromNL[[#This Row],[RULENAME]]</f>
        <v>CP872-Inconv Fee $5-$20-Comment Req'd</v>
      </c>
      <c r="M3700" t="e">
        <f t="shared" si="461"/>
        <v>#N/A</v>
      </c>
      <c r="N3700" t="e">
        <f t="shared" si="462"/>
        <v>#N/A</v>
      </c>
    </row>
    <row r="3701" spans="1:14" hidden="1" x14ac:dyDescent="0.45">
      <c r="A3701" t="str">
        <f t="shared" si="463"/>
        <v>CP872-Inconv Fee$50-$100-Comment Req'd</v>
      </c>
      <c r="B3701" t="s">
        <v>829</v>
      </c>
      <c r="C3701" t="str">
        <f t="shared" si="456"/>
        <v>Hickory</v>
      </c>
      <c r="D3701" t="str">
        <f t="shared" si="457"/>
        <v>Y</v>
      </c>
      <c r="E3701" t="s">
        <v>1189</v>
      </c>
      <c r="F3701" t="str">
        <f t="shared" si="458"/>
        <v>Inconv Fee$50-$100-Comment Req'd</v>
      </c>
      <c r="G3701">
        <f t="shared" si="459"/>
        <v>0</v>
      </c>
      <c r="H3701" t="s">
        <v>1090</v>
      </c>
      <c r="I3701">
        <f t="shared" si="460"/>
        <v>0</v>
      </c>
      <c r="J3701" t="s">
        <v>1074</v>
      </c>
      <c r="K3701" s="5">
        <v>100</v>
      </c>
      <c r="L3701" t="str">
        <f>Table_DataFromNL[[#This Row],[PROFILECODE]]&amp;"-"&amp;Table_DataFromNL[[#This Row],[RULENAME]]</f>
        <v>CP872-Inconv Fee$50-$100-Comment Req'd</v>
      </c>
      <c r="M3701" t="e">
        <f t="shared" si="461"/>
        <v>#N/A</v>
      </c>
      <c r="N3701" t="e">
        <f t="shared" si="462"/>
        <v>#N/A</v>
      </c>
    </row>
    <row r="3702" spans="1:14" hidden="1" x14ac:dyDescent="0.45">
      <c r="A3702" t="str">
        <f t="shared" si="463"/>
        <v>CP872-NSP_ LAPSEDONOR_50_Twice</v>
      </c>
      <c r="B3702" t="s">
        <v>829</v>
      </c>
      <c r="C3702" t="str">
        <f t="shared" si="456"/>
        <v>Hickory</v>
      </c>
      <c r="D3702" t="str">
        <f t="shared" si="457"/>
        <v>Y</v>
      </c>
      <c r="E3702" t="s">
        <v>1189</v>
      </c>
      <c r="F3702" t="str">
        <f t="shared" si="458"/>
        <v>NSP_ LAPSEDONOR_50_Twice</v>
      </c>
      <c r="G3702">
        <f t="shared" si="459"/>
        <v>0</v>
      </c>
      <c r="H3702" t="s">
        <v>1091</v>
      </c>
      <c r="I3702">
        <f t="shared" si="460"/>
        <v>0</v>
      </c>
      <c r="J3702" t="s">
        <v>1074</v>
      </c>
      <c r="K3702" s="5">
        <v>50</v>
      </c>
      <c r="L3702" t="str">
        <f>Table_DataFromNL[[#This Row],[PROFILECODE]]&amp;"-"&amp;Table_DataFromNL[[#This Row],[RULENAME]]</f>
        <v>CP872-NSP_ LAPSEDONOR_50_Twice</v>
      </c>
      <c r="M3702" t="e">
        <f t="shared" si="461"/>
        <v>#N/A</v>
      </c>
      <c r="N3702" t="e">
        <f t="shared" si="462"/>
        <v>#N/A</v>
      </c>
    </row>
    <row r="3703" spans="1:14" hidden="1" x14ac:dyDescent="0.45">
      <c r="A3703" t="str">
        <f t="shared" si="463"/>
        <v>CP872-NSP_LD_25_2X</v>
      </c>
      <c r="B3703" t="s">
        <v>829</v>
      </c>
      <c r="C3703" t="str">
        <f t="shared" si="456"/>
        <v>Hickory</v>
      </c>
      <c r="D3703" t="str">
        <f t="shared" si="457"/>
        <v>Y</v>
      </c>
      <c r="E3703" t="s">
        <v>1189</v>
      </c>
      <c r="F3703" t="str">
        <f t="shared" si="458"/>
        <v>NSP_LD_25_2X</v>
      </c>
      <c r="G3703">
        <f t="shared" si="459"/>
        <v>0</v>
      </c>
      <c r="H3703" t="s">
        <v>1092</v>
      </c>
      <c r="I3703">
        <f t="shared" si="460"/>
        <v>0</v>
      </c>
      <c r="J3703" t="s">
        <v>1074</v>
      </c>
      <c r="K3703" s="5">
        <v>25</v>
      </c>
      <c r="L3703" t="str">
        <f>Table_DataFromNL[[#This Row],[PROFILECODE]]&amp;"-"&amp;Table_DataFromNL[[#This Row],[RULENAME]]</f>
        <v>CP872-NSP_LD_25_2X</v>
      </c>
      <c r="M3703" t="e">
        <f t="shared" si="461"/>
        <v>#N/A</v>
      </c>
      <c r="N3703" t="e">
        <f t="shared" si="462"/>
        <v>#N/A</v>
      </c>
    </row>
    <row r="3704" spans="1:14" hidden="1" x14ac:dyDescent="0.45">
      <c r="A3704" t="str">
        <f t="shared" si="463"/>
        <v>CP872-NSP_LD_50_1X</v>
      </c>
      <c r="B3704" t="s">
        <v>829</v>
      </c>
      <c r="C3704" t="str">
        <f t="shared" si="456"/>
        <v>Hickory</v>
      </c>
      <c r="D3704" t="str">
        <f t="shared" si="457"/>
        <v>Y</v>
      </c>
      <c r="E3704" t="s">
        <v>1189</v>
      </c>
      <c r="F3704" t="str">
        <f t="shared" si="458"/>
        <v>NSP_LD_50_1X</v>
      </c>
      <c r="G3704">
        <f t="shared" si="459"/>
        <v>0</v>
      </c>
      <c r="H3704" t="s">
        <v>1093</v>
      </c>
      <c r="I3704">
        <f t="shared" si="460"/>
        <v>0</v>
      </c>
      <c r="J3704" t="s">
        <v>1074</v>
      </c>
      <c r="K3704" s="5">
        <v>50</v>
      </c>
      <c r="L3704" t="str">
        <f>Table_DataFromNL[[#This Row],[PROFILECODE]]&amp;"-"&amp;Table_DataFromNL[[#This Row],[RULENAME]]</f>
        <v>CP872-NSP_LD_50_1X</v>
      </c>
      <c r="M3704" t="e">
        <f t="shared" si="461"/>
        <v>#N/A</v>
      </c>
      <c r="N3704" t="e">
        <f t="shared" si="462"/>
        <v>#N/A</v>
      </c>
    </row>
    <row r="3705" spans="1:14" hidden="1" x14ac:dyDescent="0.45">
      <c r="A3705" t="str">
        <f t="shared" si="463"/>
        <v>CP872-NSP_ORPHAN_100_once</v>
      </c>
      <c r="B3705" t="s">
        <v>829</v>
      </c>
      <c r="C3705" t="str">
        <f t="shared" si="456"/>
        <v>Hickory</v>
      </c>
      <c r="D3705" t="str">
        <f t="shared" si="457"/>
        <v>Y</v>
      </c>
      <c r="E3705" t="s">
        <v>1189</v>
      </c>
      <c r="F3705" t="str">
        <f t="shared" si="458"/>
        <v>NSP_ORPHAN_100_once</v>
      </c>
      <c r="G3705">
        <f t="shared" si="459"/>
        <v>0</v>
      </c>
      <c r="H3705" t="s">
        <v>1094</v>
      </c>
      <c r="I3705">
        <f t="shared" si="460"/>
        <v>0</v>
      </c>
      <c r="J3705" t="s">
        <v>1074</v>
      </c>
      <c r="K3705" s="5">
        <v>100</v>
      </c>
      <c r="L3705" t="str">
        <f>Table_DataFromNL[[#This Row],[PROFILECODE]]&amp;"-"&amp;Table_DataFromNL[[#This Row],[RULENAME]]</f>
        <v>CP872-NSP_ORPHAN_100_once</v>
      </c>
      <c r="M3705" t="e">
        <f t="shared" si="461"/>
        <v>#N/A</v>
      </c>
      <c r="N3705" t="e">
        <f t="shared" si="462"/>
        <v>#N/A</v>
      </c>
    </row>
    <row r="3706" spans="1:14" hidden="1" x14ac:dyDescent="0.45">
      <c r="A3706" t="str">
        <f t="shared" si="463"/>
        <v>CP872-RSV WEEKLY BONUS 10</v>
      </c>
      <c r="B3706" t="s">
        <v>829</v>
      </c>
      <c r="C3706" t="str">
        <f t="shared" si="456"/>
        <v>Hickory</v>
      </c>
      <c r="D3706" t="str">
        <f t="shared" si="457"/>
        <v>Y</v>
      </c>
      <c r="E3706" t="s">
        <v>1189</v>
      </c>
      <c r="F3706" t="str">
        <f t="shared" si="458"/>
        <v>RSV WEEKLY BONUS 10</v>
      </c>
      <c r="G3706">
        <f t="shared" si="459"/>
        <v>0</v>
      </c>
      <c r="H3706" t="s">
        <v>1095</v>
      </c>
      <c r="I3706">
        <f t="shared" si="460"/>
        <v>0</v>
      </c>
      <c r="J3706" t="s">
        <v>1074</v>
      </c>
      <c r="K3706" s="5">
        <v>10</v>
      </c>
      <c r="L3706" t="str">
        <f>Table_DataFromNL[[#This Row],[PROFILECODE]]&amp;"-"&amp;Table_DataFromNL[[#This Row],[RULENAME]]</f>
        <v>CP872-RSV WEEKLY BONUS 10</v>
      </c>
      <c r="M3706" t="e">
        <f t="shared" si="461"/>
        <v>#N/A</v>
      </c>
      <c r="N3706" t="e">
        <f t="shared" si="462"/>
        <v>#N/A</v>
      </c>
    </row>
    <row r="3707" spans="1:14" hidden="1" x14ac:dyDescent="0.45">
      <c r="A3707" t="str">
        <f t="shared" si="463"/>
        <v>CP872-Referral - Vaccinia</v>
      </c>
      <c r="B3707" t="s">
        <v>829</v>
      </c>
      <c r="C3707" t="str">
        <f t="shared" si="456"/>
        <v>Hickory</v>
      </c>
      <c r="D3707" t="str">
        <f t="shared" si="457"/>
        <v>Y</v>
      </c>
      <c r="E3707" t="s">
        <v>1189</v>
      </c>
      <c r="F3707" t="str">
        <f t="shared" si="458"/>
        <v>Referral - Vaccinia</v>
      </c>
      <c r="G3707">
        <f t="shared" si="459"/>
        <v>0</v>
      </c>
      <c r="H3707" t="s">
        <v>1135</v>
      </c>
      <c r="I3707">
        <f t="shared" si="460"/>
        <v>0</v>
      </c>
      <c r="J3707" t="s">
        <v>1074</v>
      </c>
      <c r="K3707" s="5">
        <v>200</v>
      </c>
      <c r="L3707" t="str">
        <f>Table_DataFromNL[[#This Row],[PROFILECODE]]&amp;"-"&amp;Table_DataFromNL[[#This Row],[RULENAME]]</f>
        <v>CP872-Referral - Vaccinia</v>
      </c>
      <c r="M3707" t="e">
        <f t="shared" si="461"/>
        <v>#N/A</v>
      </c>
      <c r="N3707" t="e">
        <f t="shared" si="462"/>
        <v>#N/A</v>
      </c>
    </row>
    <row r="3708" spans="1:14" hidden="1" x14ac:dyDescent="0.45">
      <c r="A3708" t="str">
        <f t="shared" si="463"/>
        <v>CP872-Restick</v>
      </c>
      <c r="B3708" t="s">
        <v>829</v>
      </c>
      <c r="C3708" t="str">
        <f t="shared" si="456"/>
        <v>Hickory</v>
      </c>
      <c r="D3708" t="str">
        <f t="shared" si="457"/>
        <v>Y</v>
      </c>
      <c r="E3708" t="s">
        <v>1189</v>
      </c>
      <c r="F3708" t="str">
        <f t="shared" si="458"/>
        <v>Restick</v>
      </c>
      <c r="G3708">
        <f t="shared" si="459"/>
        <v>0</v>
      </c>
      <c r="H3708" t="s">
        <v>1096</v>
      </c>
      <c r="I3708">
        <f t="shared" si="460"/>
        <v>0</v>
      </c>
      <c r="J3708" t="s">
        <v>1074</v>
      </c>
      <c r="K3708" s="5">
        <v>5</v>
      </c>
      <c r="L3708" t="str">
        <f>Table_DataFromNL[[#This Row],[PROFILECODE]]&amp;"-"&amp;Table_DataFromNL[[#This Row],[RULENAME]]</f>
        <v>CP872-Restick</v>
      </c>
      <c r="M3708" t="e">
        <f t="shared" si="461"/>
        <v>#N/A</v>
      </c>
      <c r="N3708" t="e">
        <f t="shared" si="462"/>
        <v>#N/A</v>
      </c>
    </row>
    <row r="3709" spans="1:14" hidden="1" x14ac:dyDescent="0.45">
      <c r="A3709" t="str">
        <f t="shared" si="463"/>
        <v>CP872-SCRATCH_1000_USD</v>
      </c>
      <c r="B3709" t="s">
        <v>829</v>
      </c>
      <c r="C3709" t="str">
        <f t="shared" si="456"/>
        <v>Hickory</v>
      </c>
      <c r="D3709" t="str">
        <f t="shared" si="457"/>
        <v>Y</v>
      </c>
      <c r="E3709" t="s">
        <v>1189</v>
      </c>
      <c r="F3709" t="str">
        <f t="shared" si="458"/>
        <v>SCRATCH_1000_USD</v>
      </c>
      <c r="G3709">
        <f t="shared" si="459"/>
        <v>0</v>
      </c>
      <c r="H3709" t="s">
        <v>1097</v>
      </c>
      <c r="I3709">
        <f t="shared" si="460"/>
        <v>0</v>
      </c>
      <c r="J3709" t="s">
        <v>1074</v>
      </c>
      <c r="K3709" s="5">
        <v>1000</v>
      </c>
      <c r="L3709" t="str">
        <f>Table_DataFromNL[[#This Row],[PROFILECODE]]&amp;"-"&amp;Table_DataFromNL[[#This Row],[RULENAME]]</f>
        <v>CP872-SCRATCH_1000_USD</v>
      </c>
      <c r="M3709" t="e">
        <f t="shared" si="461"/>
        <v>#N/A</v>
      </c>
      <c r="N3709" t="e">
        <f t="shared" si="462"/>
        <v>#N/A</v>
      </c>
    </row>
    <row r="3710" spans="1:14" hidden="1" x14ac:dyDescent="0.45">
      <c r="A3710" t="str">
        <f t="shared" si="463"/>
        <v>CP872-SCRATCH_100_USD</v>
      </c>
      <c r="B3710" t="s">
        <v>829</v>
      </c>
      <c r="C3710" t="str">
        <f t="shared" si="456"/>
        <v>Hickory</v>
      </c>
      <c r="D3710" t="str">
        <f t="shared" si="457"/>
        <v>Y</v>
      </c>
      <c r="E3710" t="s">
        <v>1189</v>
      </c>
      <c r="F3710" t="str">
        <f t="shared" si="458"/>
        <v>SCRATCH_100_USD</v>
      </c>
      <c r="G3710">
        <f t="shared" si="459"/>
        <v>0</v>
      </c>
      <c r="H3710" t="s">
        <v>1098</v>
      </c>
      <c r="I3710">
        <f t="shared" si="460"/>
        <v>0</v>
      </c>
      <c r="J3710" t="s">
        <v>1074</v>
      </c>
      <c r="K3710" s="5">
        <v>100</v>
      </c>
      <c r="L3710" t="str">
        <f>Table_DataFromNL[[#This Row],[PROFILECODE]]&amp;"-"&amp;Table_DataFromNL[[#This Row],[RULENAME]]</f>
        <v>CP872-SCRATCH_100_USD</v>
      </c>
      <c r="M3710" t="e">
        <f t="shared" si="461"/>
        <v>#N/A</v>
      </c>
      <c r="N3710" t="e">
        <f t="shared" si="462"/>
        <v>#N/A</v>
      </c>
    </row>
    <row r="3711" spans="1:14" hidden="1" x14ac:dyDescent="0.45">
      <c r="A3711" t="str">
        <f t="shared" si="463"/>
        <v>CP872-SCRATCH_10_USD</v>
      </c>
      <c r="B3711" t="s">
        <v>829</v>
      </c>
      <c r="C3711" t="str">
        <f t="shared" si="456"/>
        <v>Hickory</v>
      </c>
      <c r="D3711" t="str">
        <f t="shared" si="457"/>
        <v>Y</v>
      </c>
      <c r="E3711" t="s">
        <v>1189</v>
      </c>
      <c r="F3711" t="str">
        <f t="shared" si="458"/>
        <v>SCRATCH_10_USD</v>
      </c>
      <c r="G3711">
        <f t="shared" si="459"/>
        <v>0</v>
      </c>
      <c r="H3711" t="s">
        <v>1099</v>
      </c>
      <c r="I3711">
        <f t="shared" si="460"/>
        <v>0</v>
      </c>
      <c r="J3711" t="s">
        <v>1074</v>
      </c>
      <c r="K3711" s="5">
        <v>10</v>
      </c>
      <c r="L3711" t="str">
        <f>Table_DataFromNL[[#This Row],[PROFILECODE]]&amp;"-"&amp;Table_DataFromNL[[#This Row],[RULENAME]]</f>
        <v>CP872-SCRATCH_10_USD</v>
      </c>
      <c r="M3711" t="e">
        <f t="shared" si="461"/>
        <v>#N/A</v>
      </c>
      <c r="N3711" t="e">
        <f t="shared" si="462"/>
        <v>#N/A</v>
      </c>
    </row>
    <row r="3712" spans="1:14" hidden="1" x14ac:dyDescent="0.45">
      <c r="A3712" t="str">
        <f t="shared" si="463"/>
        <v>CP872-SCRATCH_20_USD</v>
      </c>
      <c r="B3712" t="s">
        <v>829</v>
      </c>
      <c r="C3712" t="str">
        <f t="shared" si="456"/>
        <v>Hickory</v>
      </c>
      <c r="D3712" t="str">
        <f t="shared" si="457"/>
        <v>Y</v>
      </c>
      <c r="E3712" t="s">
        <v>1189</v>
      </c>
      <c r="F3712" t="str">
        <f t="shared" si="458"/>
        <v>SCRATCH_20_USD</v>
      </c>
      <c r="G3712">
        <f t="shared" si="459"/>
        <v>0</v>
      </c>
      <c r="H3712" t="s">
        <v>1100</v>
      </c>
      <c r="I3712">
        <f t="shared" si="460"/>
        <v>0</v>
      </c>
      <c r="J3712" t="s">
        <v>1074</v>
      </c>
      <c r="K3712" s="5">
        <v>20</v>
      </c>
      <c r="L3712" t="str">
        <f>Table_DataFromNL[[#This Row],[PROFILECODE]]&amp;"-"&amp;Table_DataFromNL[[#This Row],[RULENAME]]</f>
        <v>CP872-SCRATCH_20_USD</v>
      </c>
      <c r="M3712" t="e">
        <f t="shared" si="461"/>
        <v>#N/A</v>
      </c>
      <c r="N3712" t="e">
        <f t="shared" si="462"/>
        <v>#N/A</v>
      </c>
    </row>
    <row r="3713" spans="1:14" hidden="1" x14ac:dyDescent="0.45">
      <c r="A3713" t="str">
        <f t="shared" si="463"/>
        <v>CP872-SCRATCH_25_USD</v>
      </c>
      <c r="B3713" t="s">
        <v>829</v>
      </c>
      <c r="C3713" t="str">
        <f t="shared" si="456"/>
        <v>Hickory</v>
      </c>
      <c r="D3713" t="str">
        <f t="shared" si="457"/>
        <v>Y</v>
      </c>
      <c r="E3713" t="s">
        <v>1189</v>
      </c>
      <c r="F3713" t="str">
        <f t="shared" si="458"/>
        <v>SCRATCH_25_USD</v>
      </c>
      <c r="G3713">
        <f t="shared" si="459"/>
        <v>0</v>
      </c>
      <c r="H3713" t="s">
        <v>1101</v>
      </c>
      <c r="I3713">
        <f t="shared" si="460"/>
        <v>0</v>
      </c>
      <c r="J3713" t="s">
        <v>1074</v>
      </c>
      <c r="K3713" s="5">
        <v>25</v>
      </c>
      <c r="L3713" t="str">
        <f>Table_DataFromNL[[#This Row],[PROFILECODE]]&amp;"-"&amp;Table_DataFromNL[[#This Row],[RULENAME]]</f>
        <v>CP872-SCRATCH_25_USD</v>
      </c>
      <c r="M3713" t="e">
        <f t="shared" si="461"/>
        <v>#N/A</v>
      </c>
      <c r="N3713" t="e">
        <f t="shared" si="462"/>
        <v>#N/A</v>
      </c>
    </row>
    <row r="3714" spans="1:14" hidden="1" x14ac:dyDescent="0.45">
      <c r="A3714" t="str">
        <f t="shared" si="463"/>
        <v>CP872-SCRATCH_50_USD</v>
      </c>
      <c r="B3714" t="s">
        <v>829</v>
      </c>
      <c r="C3714" t="str">
        <f t="shared" ref="C3714:C3777" si="464">VLOOKUP(B3714,CenterLU,2,FALSE)</f>
        <v>Hickory</v>
      </c>
      <c r="D3714" t="str">
        <f t="shared" ref="D3714:D3777" si="465">VLOOKUP(B3714,CenterLU,3,FALSE)</f>
        <v>Y</v>
      </c>
      <c r="E3714" t="s">
        <v>1189</v>
      </c>
      <c r="F3714" t="str">
        <f t="shared" ref="F3714:F3777" si="466">IF(VLOOKUP(H3714,RULENAMELU,3,FALSE)=0,H3714,VLOOKUP(H3714,RULENAMELU,3,FALSE))</f>
        <v>SCRATCH_50_USD</v>
      </c>
      <c r="G3714">
        <f t="shared" ref="G3714:G3777" si="467">VLOOKUP(H3714,RULENAMELU,4,FALSE)</f>
        <v>0</v>
      </c>
      <c r="H3714" t="s">
        <v>1102</v>
      </c>
      <c r="I3714">
        <f t="shared" ref="I3714:I3777" si="468">VLOOKUP(H3714,RULENAMELU,5,FALSE)</f>
        <v>0</v>
      </c>
      <c r="J3714" t="s">
        <v>1074</v>
      </c>
      <c r="K3714" s="5">
        <v>50</v>
      </c>
      <c r="L3714" t="str">
        <f>Table_DataFromNL[[#This Row],[PROFILECODE]]&amp;"-"&amp;Table_DataFromNL[[#This Row],[RULENAME]]</f>
        <v>CP872-SCRATCH_50_USD</v>
      </c>
      <c r="M3714" t="e">
        <f t="shared" ref="M3714:M3777" si="469">IFERROR(VLOOKUP(A3714,PaychangesLU,1,FALSE),VLOOKUP(A3714,SpecialtyCheckLU,1,FALSE))</f>
        <v>#N/A</v>
      </c>
      <c r="N3714" t="e">
        <f t="shared" ref="N3714:N3777" si="470">VLOOKUP(A3714,SpecialtyCheckLU,1,FALSE)</f>
        <v>#N/A</v>
      </c>
    </row>
    <row r="3715" spans="1:14" hidden="1" x14ac:dyDescent="0.45">
      <c r="A3715" t="str">
        <f t="shared" ref="A3715:A3778" si="471">B3715&amp;"-"&amp;F3715</f>
        <v>CP872-SCRATCH_5_USD</v>
      </c>
      <c r="B3715" t="s">
        <v>829</v>
      </c>
      <c r="C3715" t="str">
        <f t="shared" si="464"/>
        <v>Hickory</v>
      </c>
      <c r="D3715" t="str">
        <f t="shared" si="465"/>
        <v>Y</v>
      </c>
      <c r="E3715" t="s">
        <v>1189</v>
      </c>
      <c r="F3715" t="str">
        <f t="shared" si="466"/>
        <v>SCRATCH_5_USD</v>
      </c>
      <c r="G3715">
        <f t="shared" si="467"/>
        <v>0</v>
      </c>
      <c r="H3715" t="s">
        <v>1103</v>
      </c>
      <c r="I3715">
        <f t="shared" si="468"/>
        <v>0</v>
      </c>
      <c r="J3715" t="s">
        <v>1074</v>
      </c>
      <c r="K3715" s="5">
        <v>5</v>
      </c>
      <c r="L3715" t="str">
        <f>Table_DataFromNL[[#This Row],[PROFILECODE]]&amp;"-"&amp;Table_DataFromNL[[#This Row],[RULENAME]]</f>
        <v>CP872-SCRATCH_5_USD</v>
      </c>
      <c r="M3715" t="e">
        <f t="shared" si="469"/>
        <v>#N/A</v>
      </c>
      <c r="N3715" t="e">
        <f t="shared" si="470"/>
        <v>#N/A</v>
      </c>
    </row>
    <row r="3716" spans="1:14" hidden="1" x14ac:dyDescent="0.45">
      <c r="A3716" t="str">
        <f t="shared" si="471"/>
        <v>CP872-SLOW_TEXT_5</v>
      </c>
      <c r="B3716" t="s">
        <v>829</v>
      </c>
      <c r="C3716" t="str">
        <f t="shared" si="464"/>
        <v>Hickory</v>
      </c>
      <c r="D3716" t="str">
        <f t="shared" si="465"/>
        <v>Y</v>
      </c>
      <c r="E3716" t="s">
        <v>1189</v>
      </c>
      <c r="F3716" t="str">
        <f t="shared" si="466"/>
        <v>SLOW_TEXT_5</v>
      </c>
      <c r="G3716">
        <f t="shared" si="467"/>
        <v>0</v>
      </c>
      <c r="H3716" t="s">
        <v>1104</v>
      </c>
      <c r="I3716">
        <f t="shared" si="468"/>
        <v>0</v>
      </c>
      <c r="J3716" t="s">
        <v>1074</v>
      </c>
      <c r="K3716" s="5">
        <v>5</v>
      </c>
      <c r="L3716" t="str">
        <f>Table_DataFromNL[[#This Row],[PROFILECODE]]&amp;"-"&amp;Table_DataFromNL[[#This Row],[RULENAME]]</f>
        <v>CP872-SLOW_TEXT_5</v>
      </c>
      <c r="M3716" t="e">
        <f t="shared" si="469"/>
        <v>#N/A</v>
      </c>
      <c r="N3716" t="e">
        <f t="shared" si="470"/>
        <v>#N/A</v>
      </c>
    </row>
    <row r="3717" spans="1:14" hidden="1" x14ac:dyDescent="0.45">
      <c r="A3717" t="str">
        <f t="shared" si="471"/>
        <v>CP872-SPECIAL_ x9_25 _ONCE</v>
      </c>
      <c r="B3717" t="s">
        <v>829</v>
      </c>
      <c r="C3717" t="str">
        <f t="shared" si="464"/>
        <v>Hickory</v>
      </c>
      <c r="D3717" t="str">
        <f t="shared" si="465"/>
        <v>Y</v>
      </c>
      <c r="E3717" t="s">
        <v>1189</v>
      </c>
      <c r="F3717" t="str">
        <f t="shared" si="466"/>
        <v>SPECIAL_ x9_25 _ONCE</v>
      </c>
      <c r="G3717">
        <f t="shared" si="467"/>
        <v>0</v>
      </c>
      <c r="H3717" t="s">
        <v>1105</v>
      </c>
      <c r="I3717">
        <f t="shared" si="468"/>
        <v>0</v>
      </c>
      <c r="J3717" t="s">
        <v>1074</v>
      </c>
      <c r="K3717" s="5">
        <v>25</v>
      </c>
      <c r="L3717" t="str">
        <f>Table_DataFromNL[[#This Row],[PROFILECODE]]&amp;"-"&amp;Table_DataFromNL[[#This Row],[RULENAME]]</f>
        <v>CP872-SPECIAL_ x9_25 _ONCE</v>
      </c>
      <c r="M3717" t="e">
        <f t="shared" si="469"/>
        <v>#N/A</v>
      </c>
      <c r="N3717" t="e">
        <f t="shared" si="470"/>
        <v>#N/A</v>
      </c>
    </row>
    <row r="3718" spans="1:14" hidden="1" x14ac:dyDescent="0.45">
      <c r="A3718" t="str">
        <f t="shared" si="471"/>
        <v>CP872-SPECIAL_BONUS_40USD</v>
      </c>
      <c r="B3718" t="s">
        <v>829</v>
      </c>
      <c r="C3718" t="str">
        <f t="shared" si="464"/>
        <v>Hickory</v>
      </c>
      <c r="D3718" t="str">
        <f t="shared" si="465"/>
        <v>Y</v>
      </c>
      <c r="E3718" t="s">
        <v>1189</v>
      </c>
      <c r="F3718" t="str">
        <f t="shared" si="466"/>
        <v>SPECIAL_BONUS_40USD</v>
      </c>
      <c r="G3718">
        <f t="shared" si="467"/>
        <v>0</v>
      </c>
      <c r="H3718" t="s">
        <v>1106</v>
      </c>
      <c r="I3718">
        <f t="shared" si="468"/>
        <v>0</v>
      </c>
      <c r="J3718" t="s">
        <v>1074</v>
      </c>
      <c r="K3718" s="5">
        <v>40</v>
      </c>
      <c r="L3718" t="str">
        <f>Table_DataFromNL[[#This Row],[PROFILECODE]]&amp;"-"&amp;Table_DataFromNL[[#This Row],[RULENAME]]</f>
        <v>CP872-SPECIAL_BONUS_40USD</v>
      </c>
      <c r="M3718" t="e">
        <f t="shared" si="469"/>
        <v>#N/A</v>
      </c>
      <c r="N3718" t="e">
        <f t="shared" si="470"/>
        <v>#N/A</v>
      </c>
    </row>
    <row r="3719" spans="1:14" hidden="1" x14ac:dyDescent="0.45">
      <c r="A3719" t="str">
        <f t="shared" si="471"/>
        <v>CP872-SPECIAL_x6_x7_15 _TWICE</v>
      </c>
      <c r="B3719" t="s">
        <v>829</v>
      </c>
      <c r="C3719" t="str">
        <f t="shared" si="464"/>
        <v>Hickory</v>
      </c>
      <c r="D3719" t="str">
        <f t="shared" si="465"/>
        <v>Y</v>
      </c>
      <c r="E3719" t="s">
        <v>1189</v>
      </c>
      <c r="F3719" t="str">
        <f t="shared" si="466"/>
        <v>SPECIAL_x6_x7_15 _TWICE</v>
      </c>
      <c r="G3719">
        <f t="shared" si="467"/>
        <v>0</v>
      </c>
      <c r="H3719" t="s">
        <v>1107</v>
      </c>
      <c r="I3719">
        <f t="shared" si="468"/>
        <v>0</v>
      </c>
      <c r="J3719" t="s">
        <v>1074</v>
      </c>
      <c r="K3719" s="5">
        <v>15</v>
      </c>
      <c r="L3719" t="str">
        <f>Table_DataFromNL[[#This Row],[PROFILECODE]]&amp;"-"&amp;Table_DataFromNL[[#This Row],[RULENAME]]</f>
        <v>CP872-SPECIAL_x6_x7_15 _TWICE</v>
      </c>
      <c r="M3719" t="e">
        <f t="shared" si="469"/>
        <v>#N/A</v>
      </c>
      <c r="N3719" t="e">
        <f t="shared" si="470"/>
        <v>#N/A</v>
      </c>
    </row>
    <row r="3720" spans="1:14" hidden="1" x14ac:dyDescent="0.45">
      <c r="A3720" t="str">
        <f t="shared" si="471"/>
        <v>CP872-SPECIAL_x8_x9_20 _TWICE</v>
      </c>
      <c r="B3720" t="s">
        <v>829</v>
      </c>
      <c r="C3720" t="str">
        <f t="shared" si="464"/>
        <v>Hickory</v>
      </c>
      <c r="D3720" t="str">
        <f t="shared" si="465"/>
        <v>Y</v>
      </c>
      <c r="E3720" t="s">
        <v>1189</v>
      </c>
      <c r="F3720" t="str">
        <f t="shared" si="466"/>
        <v>SPECIAL_x8_x9_20 _TWICE</v>
      </c>
      <c r="G3720">
        <f t="shared" si="467"/>
        <v>0</v>
      </c>
      <c r="H3720" t="s">
        <v>1108</v>
      </c>
      <c r="I3720">
        <f t="shared" si="468"/>
        <v>0</v>
      </c>
      <c r="J3720" t="s">
        <v>1074</v>
      </c>
      <c r="K3720" s="5">
        <v>20</v>
      </c>
      <c r="L3720" t="str">
        <f>Table_DataFromNL[[#This Row],[PROFILECODE]]&amp;"-"&amp;Table_DataFromNL[[#This Row],[RULENAME]]</f>
        <v>CP872-SPECIAL_x8_x9_20 _TWICE</v>
      </c>
      <c r="M3720" t="e">
        <f t="shared" si="469"/>
        <v>#N/A</v>
      </c>
      <c r="N3720" t="e">
        <f t="shared" si="470"/>
        <v>#N/A</v>
      </c>
    </row>
    <row r="3721" spans="1:14" hidden="1" x14ac:dyDescent="0.45">
      <c r="A3721" t="str">
        <f t="shared" si="471"/>
        <v>CP872-Sample Only</v>
      </c>
      <c r="B3721" t="s">
        <v>829</v>
      </c>
      <c r="C3721" t="str">
        <f t="shared" si="464"/>
        <v>Hickory</v>
      </c>
      <c r="D3721" t="str">
        <f t="shared" si="465"/>
        <v>Y</v>
      </c>
      <c r="E3721" t="s">
        <v>1189</v>
      </c>
      <c r="F3721" t="str">
        <f t="shared" si="466"/>
        <v>Sample Only</v>
      </c>
      <c r="G3721">
        <f t="shared" si="467"/>
        <v>0</v>
      </c>
      <c r="H3721" t="s">
        <v>1109</v>
      </c>
      <c r="I3721">
        <f t="shared" si="468"/>
        <v>0</v>
      </c>
      <c r="J3721" t="s">
        <v>1074</v>
      </c>
      <c r="K3721" s="5">
        <v>10</v>
      </c>
      <c r="L3721" t="str">
        <f>Table_DataFromNL[[#This Row],[PROFILECODE]]&amp;"-"&amp;Table_DataFromNL[[#This Row],[RULENAME]]</f>
        <v>CP872-Sample Only</v>
      </c>
      <c r="M3721" t="e">
        <f t="shared" si="469"/>
        <v>#N/A</v>
      </c>
      <c r="N3721" t="e">
        <f t="shared" si="470"/>
        <v>#N/A</v>
      </c>
    </row>
    <row r="3722" spans="1:14" hidden="1" x14ac:dyDescent="0.45">
      <c r="A3722" t="str">
        <f t="shared" si="471"/>
        <v>CP872-Unit Below 250 mL</v>
      </c>
      <c r="B3722" t="s">
        <v>829</v>
      </c>
      <c r="C3722" t="str">
        <f t="shared" si="464"/>
        <v>Hickory</v>
      </c>
      <c r="D3722" t="str">
        <f t="shared" si="465"/>
        <v>Y</v>
      </c>
      <c r="E3722" t="s">
        <v>1189</v>
      </c>
      <c r="F3722" t="str">
        <f t="shared" si="466"/>
        <v>Unit Below 250 mL</v>
      </c>
      <c r="G3722">
        <f t="shared" si="467"/>
        <v>0</v>
      </c>
      <c r="H3722" t="s">
        <v>1110</v>
      </c>
      <c r="I3722">
        <f t="shared" si="468"/>
        <v>0</v>
      </c>
      <c r="J3722" t="s">
        <v>1074</v>
      </c>
      <c r="K3722" s="5">
        <v>5</v>
      </c>
      <c r="L3722" t="str">
        <f>Table_DataFromNL[[#This Row],[PROFILECODE]]&amp;"-"&amp;Table_DataFromNL[[#This Row],[RULENAME]]</f>
        <v>CP872-Unit Below 250 mL</v>
      </c>
      <c r="M3722" t="e">
        <f t="shared" si="469"/>
        <v>#N/A</v>
      </c>
      <c r="N3722" t="e">
        <f t="shared" si="470"/>
        <v>#N/A</v>
      </c>
    </row>
    <row r="3723" spans="1:14" hidden="1" x14ac:dyDescent="0.45">
      <c r="A3723" t="str">
        <f t="shared" si="471"/>
        <v>CP872-Unit above 250 mL/underdraw</v>
      </c>
      <c r="B3723" t="s">
        <v>829</v>
      </c>
      <c r="C3723" t="str">
        <f t="shared" si="464"/>
        <v>Hickory</v>
      </c>
      <c r="D3723" t="str">
        <f t="shared" si="465"/>
        <v>Y</v>
      </c>
      <c r="E3723" t="s">
        <v>1189</v>
      </c>
      <c r="F3723" t="str">
        <f t="shared" si="466"/>
        <v>Unit above 250 mL/underdraw</v>
      </c>
      <c r="G3723">
        <f t="shared" si="467"/>
        <v>0</v>
      </c>
      <c r="H3723" t="s">
        <v>1111</v>
      </c>
      <c r="I3723">
        <f t="shared" si="468"/>
        <v>0</v>
      </c>
      <c r="J3723" t="s">
        <v>1074</v>
      </c>
      <c r="K3723" s="5">
        <v>10</v>
      </c>
      <c r="L3723" t="str">
        <f>Table_DataFromNL[[#This Row],[PROFILECODE]]&amp;"-"&amp;Table_DataFromNL[[#This Row],[RULENAME]]</f>
        <v>CP872-Unit above 250 mL/underdraw</v>
      </c>
      <c r="M3723" t="e">
        <f t="shared" si="469"/>
        <v>#N/A</v>
      </c>
      <c r="N3723" t="e">
        <f t="shared" si="470"/>
        <v>#N/A</v>
      </c>
    </row>
    <row r="3724" spans="1:14" hidden="1" x14ac:dyDescent="0.45">
      <c r="A3724" t="str">
        <f t="shared" si="471"/>
        <v>CP872-Vaccinia Immunization</v>
      </c>
      <c r="B3724" t="s">
        <v>829</v>
      </c>
      <c r="C3724" t="str">
        <f t="shared" si="464"/>
        <v>Hickory</v>
      </c>
      <c r="D3724" t="str">
        <f t="shared" si="465"/>
        <v>Y</v>
      </c>
      <c r="E3724" t="s">
        <v>1189</v>
      </c>
      <c r="F3724" t="str">
        <f t="shared" si="466"/>
        <v>Vaccinia Immunization</v>
      </c>
      <c r="G3724">
        <f t="shared" si="467"/>
        <v>0</v>
      </c>
      <c r="H3724" t="s">
        <v>1136</v>
      </c>
      <c r="I3724">
        <f t="shared" si="468"/>
        <v>0</v>
      </c>
      <c r="J3724" t="s">
        <v>1074</v>
      </c>
      <c r="K3724" s="5">
        <v>100</v>
      </c>
      <c r="L3724" t="str">
        <f>Table_DataFromNL[[#This Row],[PROFILECODE]]&amp;"-"&amp;Table_DataFromNL[[#This Row],[RULENAME]]</f>
        <v>CP872-Vaccinia Immunization</v>
      </c>
      <c r="M3724" t="e">
        <f t="shared" si="469"/>
        <v>#N/A</v>
      </c>
      <c r="N3724" t="e">
        <f t="shared" si="470"/>
        <v>#N/A</v>
      </c>
    </row>
    <row r="3725" spans="1:14" hidden="1" x14ac:dyDescent="0.45">
      <c r="A3725" t="str">
        <f t="shared" si="471"/>
        <v>CP872-RETURN - Buddy referral  -BONUS</v>
      </c>
      <c r="B3725" t="s">
        <v>829</v>
      </c>
      <c r="C3725" t="str">
        <f t="shared" si="464"/>
        <v>Hickory</v>
      </c>
      <c r="D3725" t="str">
        <f t="shared" si="465"/>
        <v>Y</v>
      </c>
      <c r="E3725" t="s">
        <v>1189</v>
      </c>
      <c r="F3725" t="str">
        <f t="shared" si="466"/>
        <v>RETURN - Buddy referral  -BONUS</v>
      </c>
      <c r="G3725" t="str">
        <f t="shared" si="467"/>
        <v>Marketing</v>
      </c>
      <c r="H3725" t="s">
        <v>73</v>
      </c>
      <c r="I3725">
        <f t="shared" si="468"/>
        <v>50</v>
      </c>
      <c r="J3725" t="s">
        <v>1112</v>
      </c>
      <c r="K3725" s="5">
        <v>50</v>
      </c>
      <c r="L3725" t="str">
        <f>Table_DataFromNL[[#This Row],[PROFILECODE]]&amp;"-"&amp;Table_DataFromNL[[#This Row],[RULENAME]]</f>
        <v>CP872-Referral</v>
      </c>
      <c r="M3725" t="str">
        <f t="shared" si="469"/>
        <v>CP872-RETURN - Buddy referral  -BONUS</v>
      </c>
      <c r="N3725" t="e">
        <f t="shared" si="470"/>
        <v>#N/A</v>
      </c>
    </row>
    <row r="3726" spans="1:14" hidden="1" x14ac:dyDescent="0.45">
      <c r="A3726" t="str">
        <f t="shared" si="471"/>
        <v>CP872-P Anti-D Pre-Existing Standard</v>
      </c>
      <c r="B3726" t="s">
        <v>829</v>
      </c>
      <c r="C3726" t="str">
        <f t="shared" si="464"/>
        <v>Hickory</v>
      </c>
      <c r="D3726" t="str">
        <f t="shared" si="465"/>
        <v>Y</v>
      </c>
      <c r="E3726" t="s">
        <v>1189</v>
      </c>
      <c r="F3726" t="str">
        <f t="shared" si="466"/>
        <v>P Anti-D Pre-Existing Standard</v>
      </c>
      <c r="G3726" t="str">
        <f t="shared" si="467"/>
        <v>Specialty</v>
      </c>
      <c r="H3726" t="s">
        <v>946</v>
      </c>
      <c r="I3726" t="str">
        <f t="shared" si="468"/>
        <v>RETURN - 1st don of the week -STD</v>
      </c>
      <c r="J3726" t="s">
        <v>1113</v>
      </c>
      <c r="K3726" s="5">
        <v>50</v>
      </c>
      <c r="L3726" t="str">
        <f>Table_DataFromNL[[#This Row],[PROFILECODE]]&amp;"-"&amp;Table_DataFromNL[[#This Row],[RULENAME]]</f>
        <v>CP872-P Anti-D Pre-Existing Standard</v>
      </c>
      <c r="M3726" t="str">
        <f t="shared" si="469"/>
        <v>CP872-P Anti-D Pre-Existing Standard</v>
      </c>
      <c r="N3726" t="str">
        <f t="shared" si="470"/>
        <v>CP872-P Anti-D Pre-Existing Standard</v>
      </c>
    </row>
    <row r="3727" spans="1:14" hidden="1" x14ac:dyDescent="0.45">
      <c r="A3727" t="str">
        <f t="shared" si="471"/>
        <v>CP872-P Anti-D Standard</v>
      </c>
      <c r="B3727" t="s">
        <v>829</v>
      </c>
      <c r="C3727" t="str">
        <f t="shared" si="464"/>
        <v>Hickory</v>
      </c>
      <c r="D3727" t="str">
        <f t="shared" si="465"/>
        <v>Y</v>
      </c>
      <c r="E3727" t="s">
        <v>1189</v>
      </c>
      <c r="F3727" t="str">
        <f t="shared" si="466"/>
        <v>P Anti-D Standard</v>
      </c>
      <c r="G3727" t="str">
        <f t="shared" si="467"/>
        <v>Specialty</v>
      </c>
      <c r="H3727" t="s">
        <v>947</v>
      </c>
      <c r="I3727" t="str">
        <f t="shared" si="468"/>
        <v>RETURN - 1st don of the week -STD</v>
      </c>
      <c r="J3727" t="s">
        <v>1113</v>
      </c>
      <c r="K3727" s="5">
        <v>50</v>
      </c>
      <c r="L3727" t="str">
        <f>Table_DataFromNL[[#This Row],[PROFILECODE]]&amp;"-"&amp;Table_DataFromNL[[#This Row],[RULENAME]]</f>
        <v>CP872-P Anti-D Standard</v>
      </c>
      <c r="M3727" t="str">
        <f t="shared" si="469"/>
        <v>CP872-P Anti-D Standard</v>
      </c>
      <c r="N3727" t="str">
        <f t="shared" si="470"/>
        <v>CP872-P Anti-D Standard</v>
      </c>
    </row>
    <row r="3728" spans="1:14" hidden="1" x14ac:dyDescent="0.45">
      <c r="A3728" t="str">
        <f t="shared" si="471"/>
        <v>CP872-P CMV Standard</v>
      </c>
      <c r="B3728" t="s">
        <v>829</v>
      </c>
      <c r="C3728" t="str">
        <f t="shared" si="464"/>
        <v>Hickory</v>
      </c>
      <c r="D3728" t="str">
        <f t="shared" si="465"/>
        <v>Y</v>
      </c>
      <c r="E3728" t="s">
        <v>1189</v>
      </c>
      <c r="F3728" t="str">
        <f t="shared" si="466"/>
        <v>P CMV Standard</v>
      </c>
      <c r="G3728" t="str">
        <f t="shared" si="467"/>
        <v>Specialty</v>
      </c>
      <c r="H3728" t="s">
        <v>948</v>
      </c>
      <c r="I3728" t="str">
        <f t="shared" si="468"/>
        <v>RETURN - 1st don of the week -STD</v>
      </c>
      <c r="J3728" t="s">
        <v>1113</v>
      </c>
      <c r="K3728" s="5">
        <v>35</v>
      </c>
      <c r="L3728" t="str">
        <f>Table_DataFromNL[[#This Row],[PROFILECODE]]&amp;"-"&amp;Table_DataFromNL[[#This Row],[RULENAME]]</f>
        <v>CP872-P CMV Standard</v>
      </c>
      <c r="M3728" t="str">
        <f t="shared" si="469"/>
        <v>CP872-P CMV Standard</v>
      </c>
      <c r="N3728" t="str">
        <f t="shared" si="470"/>
        <v>CP872-P CMV Standard</v>
      </c>
    </row>
    <row r="3729" spans="1:14" hidden="1" x14ac:dyDescent="0.45">
      <c r="A3729" t="str">
        <f t="shared" si="471"/>
        <v>CP872-P Denovo Non-Injectable</v>
      </c>
      <c r="B3729" t="s">
        <v>829</v>
      </c>
      <c r="C3729" t="str">
        <f t="shared" si="464"/>
        <v>Hickory</v>
      </c>
      <c r="D3729" t="str">
        <f t="shared" si="465"/>
        <v>Y</v>
      </c>
      <c r="E3729" t="s">
        <v>1189</v>
      </c>
      <c r="F3729" t="str">
        <f t="shared" si="466"/>
        <v>P Denovo Non-Injectable</v>
      </c>
      <c r="G3729">
        <f t="shared" si="467"/>
        <v>0</v>
      </c>
      <c r="H3729" t="s">
        <v>949</v>
      </c>
      <c r="I3729">
        <f t="shared" si="468"/>
        <v>0</v>
      </c>
      <c r="J3729" t="s">
        <v>1113</v>
      </c>
      <c r="K3729" s="5">
        <v>30</v>
      </c>
      <c r="L3729" t="str">
        <f>Table_DataFromNL[[#This Row],[PROFILECODE]]&amp;"-"&amp;Table_DataFromNL[[#This Row],[RULENAME]]</f>
        <v>CP872-P Denovo Non-Injectable</v>
      </c>
      <c r="M3729" t="str">
        <f t="shared" si="469"/>
        <v>CP872-P Denovo Non-Injectable</v>
      </c>
      <c r="N3729" t="str">
        <f t="shared" si="470"/>
        <v>CP872-P Denovo Non-Injectable</v>
      </c>
    </row>
    <row r="3730" spans="1:14" hidden="1" x14ac:dyDescent="0.45">
      <c r="A3730" t="str">
        <f t="shared" si="471"/>
        <v>CP872-RETURN - 1st don of the week -STD</v>
      </c>
      <c r="B3730" t="s">
        <v>829</v>
      </c>
      <c r="C3730" t="str">
        <f t="shared" si="464"/>
        <v>Hickory</v>
      </c>
      <c r="D3730" t="str">
        <f t="shared" si="465"/>
        <v>Y</v>
      </c>
      <c r="E3730" t="s">
        <v>1189</v>
      </c>
      <c r="F3730" t="str">
        <f t="shared" si="466"/>
        <v>RETURN - 1st don of the week -STD</v>
      </c>
      <c r="G3730" t="str">
        <f t="shared" si="467"/>
        <v>Marketing</v>
      </c>
      <c r="H3730" t="s">
        <v>1114</v>
      </c>
      <c r="I3730">
        <f t="shared" si="468"/>
        <v>0</v>
      </c>
      <c r="J3730" t="s">
        <v>1113</v>
      </c>
      <c r="K3730" s="5">
        <v>30</v>
      </c>
      <c r="L3730" t="str">
        <f>Table_DataFromNL[[#This Row],[PROFILECODE]]&amp;"-"&amp;Table_DataFromNL[[#This Row],[RULENAME]]</f>
        <v>CP872-P NSP NONEU Standard</v>
      </c>
      <c r="M3730" t="str">
        <f t="shared" si="469"/>
        <v>CP872-RETURN - 1st don of the week -STD</v>
      </c>
      <c r="N3730" t="e">
        <f t="shared" si="470"/>
        <v>#N/A</v>
      </c>
    </row>
    <row r="3731" spans="1:14" hidden="1" x14ac:dyDescent="0.45">
      <c r="A3731" t="str">
        <f t="shared" si="471"/>
        <v>CP872-RETURN - 1st don of the week -STD</v>
      </c>
      <c r="B3731" t="s">
        <v>829</v>
      </c>
      <c r="C3731" t="str">
        <f t="shared" si="464"/>
        <v>Hickory</v>
      </c>
      <c r="D3731" t="str">
        <f t="shared" si="465"/>
        <v>Y</v>
      </c>
      <c r="E3731" t="s">
        <v>1189</v>
      </c>
      <c r="F3731" t="str">
        <f t="shared" si="466"/>
        <v>RETURN - 1st don of the week -STD</v>
      </c>
      <c r="G3731" t="str">
        <f t="shared" si="467"/>
        <v>Marketing</v>
      </c>
      <c r="H3731" t="s">
        <v>1115</v>
      </c>
      <c r="I3731">
        <f t="shared" si="468"/>
        <v>23</v>
      </c>
      <c r="J3731" t="s">
        <v>1113</v>
      </c>
      <c r="K3731" s="5">
        <v>30</v>
      </c>
      <c r="L3731" t="str">
        <f>Table_DataFromNL[[#This Row],[PROFILECODE]]&amp;"-"&amp;Table_DataFromNL[[#This Row],[RULENAME]]</f>
        <v>CP872-P NSP NS Standard</v>
      </c>
      <c r="M3731" t="str">
        <f t="shared" si="469"/>
        <v>CP872-RETURN - 1st don of the week -STD</v>
      </c>
      <c r="N3731" t="e">
        <f t="shared" si="470"/>
        <v>#N/A</v>
      </c>
    </row>
    <row r="3732" spans="1:14" hidden="1" x14ac:dyDescent="0.45">
      <c r="A3732" t="str">
        <f t="shared" si="471"/>
        <v>CP872-P Normal Source PL Standard</v>
      </c>
      <c r="B3732" t="s">
        <v>829</v>
      </c>
      <c r="C3732" t="str">
        <f t="shared" si="464"/>
        <v>Hickory</v>
      </c>
      <c r="D3732" t="str">
        <f t="shared" si="465"/>
        <v>Y</v>
      </c>
      <c r="E3732" t="s">
        <v>1189</v>
      </c>
      <c r="F3732" t="str">
        <f t="shared" si="466"/>
        <v>P Normal Source PL Standard</v>
      </c>
      <c r="G3732" t="str">
        <f t="shared" si="467"/>
        <v>Marketing</v>
      </c>
      <c r="H3732" t="s">
        <v>1033</v>
      </c>
      <c r="I3732">
        <f t="shared" si="468"/>
        <v>0</v>
      </c>
      <c r="J3732" t="s">
        <v>1113</v>
      </c>
      <c r="K3732" s="5">
        <v>30</v>
      </c>
      <c r="L3732" t="str">
        <f>Table_DataFromNL[[#This Row],[PROFILECODE]]&amp;"-"&amp;Table_DataFromNL[[#This Row],[RULENAME]]</f>
        <v>CP872-P Normal Source PL Standard</v>
      </c>
      <c r="M3732" t="e">
        <f t="shared" si="469"/>
        <v>#N/A</v>
      </c>
      <c r="N3732" t="e">
        <f t="shared" si="470"/>
        <v>#N/A</v>
      </c>
    </row>
    <row r="3733" spans="1:14" hidden="1" x14ac:dyDescent="0.45">
      <c r="A3733" t="str">
        <f t="shared" si="471"/>
        <v>CP872-P RSV Pre-Existing Standard</v>
      </c>
      <c r="B3733" t="s">
        <v>829</v>
      </c>
      <c r="C3733" t="str">
        <f t="shared" si="464"/>
        <v>Hickory</v>
      </c>
      <c r="D3733" t="str">
        <f t="shared" si="465"/>
        <v>Y</v>
      </c>
      <c r="E3733" t="s">
        <v>1189</v>
      </c>
      <c r="F3733" t="str">
        <f t="shared" si="466"/>
        <v>P RSV Pre-Existing Standard</v>
      </c>
      <c r="G3733" t="str">
        <f t="shared" si="467"/>
        <v>Specialty</v>
      </c>
      <c r="H3733" t="s">
        <v>955</v>
      </c>
      <c r="I3733" t="str">
        <f t="shared" si="468"/>
        <v>RETURN - 1st don of the week -STD</v>
      </c>
      <c r="J3733" t="s">
        <v>1113</v>
      </c>
      <c r="K3733" s="5">
        <v>30</v>
      </c>
      <c r="L3733" t="str">
        <f>Table_DataFromNL[[#This Row],[PROFILECODE]]&amp;"-"&amp;Table_DataFromNL[[#This Row],[RULENAME]]</f>
        <v>CP872-P RSV Pre-Existing Standard</v>
      </c>
      <c r="M3733" t="str">
        <f t="shared" si="469"/>
        <v>CP872-P RSV Pre-Existing Standard</v>
      </c>
      <c r="N3733" t="str">
        <f t="shared" si="470"/>
        <v>CP872-P RSV Pre-Existing Standard</v>
      </c>
    </row>
    <row r="3734" spans="1:14" hidden="1" x14ac:dyDescent="0.45">
      <c r="A3734" t="str">
        <f t="shared" si="471"/>
        <v>CP872-P Tetanus Pre-Existing Standard</v>
      </c>
      <c r="B3734" t="s">
        <v>829</v>
      </c>
      <c r="C3734" t="str">
        <f t="shared" si="464"/>
        <v>Hickory</v>
      </c>
      <c r="D3734" t="str">
        <f t="shared" si="465"/>
        <v>Y</v>
      </c>
      <c r="E3734" t="s">
        <v>1189</v>
      </c>
      <c r="F3734" t="str">
        <f t="shared" si="466"/>
        <v>P Tetanus Pre-Existing Standard</v>
      </c>
      <c r="G3734" t="str">
        <f t="shared" si="467"/>
        <v>Specialty</v>
      </c>
      <c r="H3734" t="s">
        <v>969</v>
      </c>
      <c r="I3734" t="str">
        <f t="shared" si="468"/>
        <v>RETURN - 1st don of the week -STD</v>
      </c>
      <c r="J3734" t="s">
        <v>1113</v>
      </c>
      <c r="K3734" s="5">
        <v>30</v>
      </c>
      <c r="L3734" t="str">
        <f>Table_DataFromNL[[#This Row],[PROFILECODE]]&amp;"-"&amp;Table_DataFromNL[[#This Row],[RULENAME]]</f>
        <v>CP872-P Tetanus Pre-Existing Standard</v>
      </c>
      <c r="M3734" t="str">
        <f t="shared" si="469"/>
        <v>CP872-P Tetanus Pre-Existing Standard</v>
      </c>
      <c r="N3734" t="str">
        <f t="shared" si="470"/>
        <v>CP872-P Tetanus Pre-Existing Standard</v>
      </c>
    </row>
    <row r="3735" spans="1:14" hidden="1" x14ac:dyDescent="0.45">
      <c r="A3735" t="str">
        <f t="shared" si="471"/>
        <v>CP872-P Tetanus Standard</v>
      </c>
      <c r="B3735" t="s">
        <v>829</v>
      </c>
      <c r="C3735" t="str">
        <f t="shared" si="464"/>
        <v>Hickory</v>
      </c>
      <c r="D3735" t="str">
        <f t="shared" si="465"/>
        <v>Y</v>
      </c>
      <c r="E3735" t="s">
        <v>1189</v>
      </c>
      <c r="F3735" t="str">
        <f t="shared" si="466"/>
        <v>P Tetanus Standard</v>
      </c>
      <c r="G3735" t="str">
        <f t="shared" si="467"/>
        <v>Specialty</v>
      </c>
      <c r="H3735" t="s">
        <v>970</v>
      </c>
      <c r="I3735" t="str">
        <f t="shared" si="468"/>
        <v>RETURN - 1st don of the week -STD</v>
      </c>
      <c r="J3735" t="s">
        <v>1113</v>
      </c>
      <c r="K3735" s="5">
        <v>30</v>
      </c>
      <c r="L3735" t="str">
        <f>Table_DataFromNL[[#This Row],[PROFILECODE]]&amp;"-"&amp;Table_DataFromNL[[#This Row],[RULENAME]]</f>
        <v>CP872-P Tetanus Standard</v>
      </c>
      <c r="M3735" t="str">
        <f t="shared" si="469"/>
        <v>CP872-P Tetanus Standard</v>
      </c>
      <c r="N3735" t="str">
        <f t="shared" si="470"/>
        <v>CP872-P Tetanus Standard</v>
      </c>
    </row>
    <row r="3736" spans="1:14" hidden="1" x14ac:dyDescent="0.45">
      <c r="A3736" t="str">
        <f t="shared" si="471"/>
        <v>CP872-P Tetanus Tox Standard</v>
      </c>
      <c r="B3736" t="s">
        <v>829</v>
      </c>
      <c r="C3736" t="str">
        <f t="shared" si="464"/>
        <v>Hickory</v>
      </c>
      <c r="D3736" t="str">
        <f t="shared" si="465"/>
        <v>Y</v>
      </c>
      <c r="E3736" t="s">
        <v>1189</v>
      </c>
      <c r="F3736" t="str">
        <f t="shared" si="466"/>
        <v>P Tetanus Tox Standard</v>
      </c>
      <c r="G3736" t="str">
        <f t="shared" si="467"/>
        <v>Specialty</v>
      </c>
      <c r="H3736" t="s">
        <v>1000</v>
      </c>
      <c r="I3736" t="str">
        <f t="shared" si="468"/>
        <v>RETURN - 1st don of the week -STD</v>
      </c>
      <c r="J3736" t="s">
        <v>1113</v>
      </c>
      <c r="K3736" s="5">
        <v>30</v>
      </c>
      <c r="L3736" t="str">
        <f>Table_DataFromNL[[#This Row],[PROFILECODE]]&amp;"-"&amp;Table_DataFromNL[[#This Row],[RULENAME]]</f>
        <v>CP872-P Tetanus Tox Standard</v>
      </c>
      <c r="M3736" t="str">
        <f t="shared" si="469"/>
        <v>CP872-P Tetanus Tox Standard</v>
      </c>
      <c r="N3736" t="str">
        <f t="shared" si="470"/>
        <v>CP872-P Tetanus Tox Standard</v>
      </c>
    </row>
    <row r="3737" spans="1:14" hidden="1" x14ac:dyDescent="0.45">
      <c r="A3737" t="str">
        <f t="shared" si="471"/>
        <v>CP872-P Vaccinia Standard</v>
      </c>
      <c r="B3737" t="s">
        <v>829</v>
      </c>
      <c r="C3737" t="str">
        <f t="shared" si="464"/>
        <v>Hickory</v>
      </c>
      <c r="D3737" t="str">
        <f t="shared" si="465"/>
        <v>Y</v>
      </c>
      <c r="E3737" t="s">
        <v>1189</v>
      </c>
      <c r="F3737" t="str">
        <f t="shared" si="466"/>
        <v>P Vaccinia Standard</v>
      </c>
      <c r="G3737" t="str">
        <f t="shared" si="467"/>
        <v>Specialty</v>
      </c>
      <c r="H3737" t="s">
        <v>956</v>
      </c>
      <c r="I3737">
        <f t="shared" si="468"/>
        <v>0</v>
      </c>
      <c r="J3737" t="s">
        <v>1113</v>
      </c>
      <c r="K3737" s="5">
        <v>100</v>
      </c>
      <c r="L3737" t="str">
        <f>Table_DataFromNL[[#This Row],[PROFILECODE]]&amp;"-"&amp;Table_DataFromNL[[#This Row],[RULENAME]]</f>
        <v>CP872-P Vaccinia Standard</v>
      </c>
      <c r="M3737" t="str">
        <f t="shared" si="469"/>
        <v>CP872-P Vaccinia Standard</v>
      </c>
      <c r="N3737" t="str">
        <f t="shared" si="470"/>
        <v>CP872-P Vaccinia Standard</v>
      </c>
    </row>
    <row r="3738" spans="1:14" hidden="1" x14ac:dyDescent="0.45">
      <c r="A3738" t="str">
        <f t="shared" si="471"/>
        <v>CP873-1st Responder-Medical</v>
      </c>
      <c r="B3738" t="s">
        <v>842</v>
      </c>
      <c r="C3738" t="str">
        <f t="shared" si="464"/>
        <v>Anderson</v>
      </c>
      <c r="D3738" t="str">
        <f t="shared" si="465"/>
        <v>Y</v>
      </c>
      <c r="E3738" t="s">
        <v>1190</v>
      </c>
      <c r="F3738" t="str">
        <f t="shared" si="466"/>
        <v>1st Responder-Medical</v>
      </c>
      <c r="G3738">
        <f t="shared" si="467"/>
        <v>0</v>
      </c>
      <c r="H3738" t="s">
        <v>1053</v>
      </c>
      <c r="I3738">
        <f t="shared" si="468"/>
        <v>0</v>
      </c>
      <c r="J3738" t="s">
        <v>1054</v>
      </c>
      <c r="K3738" s="5">
        <v>5</v>
      </c>
      <c r="L3738" t="str">
        <f>Table_DataFromNL[[#This Row],[PROFILECODE]]&amp;"-"&amp;Table_DataFromNL[[#This Row],[RULENAME]]</f>
        <v>CP873-1st Responder-Medical</v>
      </c>
      <c r="M3738" t="e">
        <f t="shared" si="469"/>
        <v>#N/A</v>
      </c>
      <c r="N3738" t="e">
        <f t="shared" si="470"/>
        <v>#N/A</v>
      </c>
    </row>
    <row r="3739" spans="1:14" x14ac:dyDescent="0.45">
      <c r="A3739" t="str">
        <f t="shared" si="471"/>
        <v>CP873-2X Week Anti-D Pre-Existing</v>
      </c>
      <c r="B3739" t="s">
        <v>842</v>
      </c>
      <c r="C3739" t="str">
        <f t="shared" si="464"/>
        <v>Anderson</v>
      </c>
      <c r="D3739" t="str">
        <f t="shared" si="465"/>
        <v>Y</v>
      </c>
      <c r="E3739" t="s">
        <v>1190</v>
      </c>
      <c r="F3739" t="str">
        <f t="shared" si="466"/>
        <v>2X Week Anti-D Pre-Existing</v>
      </c>
      <c r="G3739" t="str">
        <f t="shared" si="467"/>
        <v>Specialty</v>
      </c>
      <c r="H3739" t="s">
        <v>942</v>
      </c>
      <c r="I3739" t="str">
        <f t="shared" si="468"/>
        <v>RETURN - 2nd don of the week -BONUS</v>
      </c>
      <c r="J3739" t="s">
        <v>1054</v>
      </c>
      <c r="K3739" s="5">
        <v>70</v>
      </c>
      <c r="L3739" t="str">
        <f>Table_DataFromNL[[#This Row],[PROFILECODE]]&amp;"-"&amp;Table_DataFromNL[[#This Row],[RULENAME]]</f>
        <v>CP873-2X Week Anti-D Pre-Existing</v>
      </c>
      <c r="M3739" t="str">
        <f t="shared" si="469"/>
        <v>CP873-2X Week Anti-D Pre-Existing</v>
      </c>
      <c r="N3739" t="str">
        <f t="shared" si="470"/>
        <v>CP873-2X Week Anti-D Pre-Existing</v>
      </c>
    </row>
    <row r="3740" spans="1:14" hidden="1" x14ac:dyDescent="0.45">
      <c r="A3740" t="str">
        <f t="shared" si="471"/>
        <v>CP873-2X Week P Anti-D</v>
      </c>
      <c r="B3740" t="s">
        <v>842</v>
      </c>
      <c r="C3740" t="str">
        <f t="shared" si="464"/>
        <v>Anderson</v>
      </c>
      <c r="D3740" t="str">
        <f t="shared" si="465"/>
        <v>Y</v>
      </c>
      <c r="E3740" t="s">
        <v>1190</v>
      </c>
      <c r="F3740" t="str">
        <f t="shared" si="466"/>
        <v>2X Week P Anti-D</v>
      </c>
      <c r="G3740" t="str">
        <f t="shared" si="467"/>
        <v>Specialty</v>
      </c>
      <c r="H3740" t="s">
        <v>943</v>
      </c>
      <c r="I3740" t="str">
        <f t="shared" si="468"/>
        <v>RETURN - 2nd don of the week -BONUS</v>
      </c>
      <c r="J3740" t="s">
        <v>1054</v>
      </c>
      <c r="K3740" s="5">
        <v>70</v>
      </c>
      <c r="L3740" t="str">
        <f>Table_DataFromNL[[#This Row],[PROFILECODE]]&amp;"-"&amp;Table_DataFromNL[[#This Row],[RULENAME]]</f>
        <v>CP873-2X Week P Anti-D</v>
      </c>
      <c r="M3740" t="str">
        <f t="shared" si="469"/>
        <v>CP873-2X Week P Anti-D</v>
      </c>
      <c r="N3740" t="str">
        <f t="shared" si="470"/>
        <v>CP873-2X Week P Anti-D</v>
      </c>
    </row>
    <row r="3741" spans="1:14" hidden="1" x14ac:dyDescent="0.45">
      <c r="A3741" t="str">
        <f t="shared" si="471"/>
        <v>CP873-RETURN - 2nd don of the week -BONUS</v>
      </c>
      <c r="B3741" t="s">
        <v>842</v>
      </c>
      <c r="C3741" t="str">
        <f t="shared" si="464"/>
        <v>Anderson</v>
      </c>
      <c r="D3741" t="str">
        <f t="shared" si="465"/>
        <v>Y</v>
      </c>
      <c r="E3741" t="s">
        <v>1190</v>
      </c>
      <c r="F3741" t="str">
        <f t="shared" si="466"/>
        <v>RETURN - 2nd don of the week -BONUS</v>
      </c>
      <c r="G3741" t="str">
        <f t="shared" si="467"/>
        <v>Marketing</v>
      </c>
      <c r="H3741" t="s">
        <v>1055</v>
      </c>
      <c r="I3741">
        <f t="shared" si="468"/>
        <v>26</v>
      </c>
      <c r="J3741" t="s">
        <v>1054</v>
      </c>
      <c r="K3741" s="5">
        <v>25</v>
      </c>
      <c r="L3741" t="str">
        <f>Table_DataFromNL[[#This Row],[PROFILECODE]]&amp;"-"&amp;Table_DataFromNL[[#This Row],[RULENAME]]</f>
        <v>CP873-2X Week P NSP NS</v>
      </c>
      <c r="M3741" t="str">
        <f t="shared" si="469"/>
        <v>CP873-RETURN - 2nd don of the week -BONUS</v>
      </c>
      <c r="N3741" t="e">
        <f t="shared" si="470"/>
        <v>#N/A</v>
      </c>
    </row>
    <row r="3742" spans="1:14" hidden="1" x14ac:dyDescent="0.45">
      <c r="A3742" t="str">
        <f t="shared" si="471"/>
        <v>CP873-RETURN - 2nd don of the week -BONUS</v>
      </c>
      <c r="B3742" t="s">
        <v>842</v>
      </c>
      <c r="C3742" t="str">
        <f t="shared" si="464"/>
        <v>Anderson</v>
      </c>
      <c r="D3742" t="str">
        <f t="shared" si="465"/>
        <v>Y</v>
      </c>
      <c r="E3742" t="s">
        <v>1190</v>
      </c>
      <c r="F3742" t="str">
        <f t="shared" si="466"/>
        <v>RETURN - 2nd don of the week -BONUS</v>
      </c>
      <c r="G3742" t="str">
        <f t="shared" si="467"/>
        <v>Marketing</v>
      </c>
      <c r="H3742" t="s">
        <v>1056</v>
      </c>
      <c r="I3742" t="str">
        <f t="shared" si="468"/>
        <v>RETURN - 2nd don of the week -BONUS</v>
      </c>
      <c r="J3742" t="s">
        <v>1054</v>
      </c>
      <c r="K3742" s="5">
        <v>25</v>
      </c>
      <c r="L3742" t="str">
        <f>Table_DataFromNL[[#This Row],[PROFILECODE]]&amp;"-"&amp;Table_DataFromNL[[#This Row],[RULENAME]]</f>
        <v>CP873-2X Week P NSP Non EU</v>
      </c>
      <c r="M3742" t="str">
        <f t="shared" si="469"/>
        <v>CP873-RETURN - 2nd don of the week -BONUS</v>
      </c>
      <c r="N3742" t="e">
        <f t="shared" si="470"/>
        <v>#N/A</v>
      </c>
    </row>
    <row r="3743" spans="1:14" hidden="1" x14ac:dyDescent="0.45">
      <c r="A3743" t="str">
        <f t="shared" si="471"/>
        <v>CP873-2X Week P Normal Source PL</v>
      </c>
      <c r="B3743" t="s">
        <v>842</v>
      </c>
      <c r="C3743" t="str">
        <f t="shared" si="464"/>
        <v>Anderson</v>
      </c>
      <c r="D3743" t="str">
        <f t="shared" si="465"/>
        <v>Y</v>
      </c>
      <c r="E3743" t="s">
        <v>1190</v>
      </c>
      <c r="F3743" t="str">
        <f t="shared" si="466"/>
        <v>2X Week P Normal Source PL</v>
      </c>
      <c r="G3743" t="str">
        <f t="shared" si="467"/>
        <v>Specialty</v>
      </c>
      <c r="H3743" t="s">
        <v>1026</v>
      </c>
      <c r="I3743" t="str">
        <f t="shared" si="468"/>
        <v>RETURN - 2nd don of the week -BONUS</v>
      </c>
      <c r="J3743" t="s">
        <v>1054</v>
      </c>
      <c r="K3743" s="5">
        <v>25</v>
      </c>
      <c r="L3743" t="str">
        <f>Table_DataFromNL[[#This Row],[PROFILECODE]]&amp;"-"&amp;Table_DataFromNL[[#This Row],[RULENAME]]</f>
        <v>CP873-2X Week P Normal Source PL</v>
      </c>
      <c r="M3743" t="e">
        <f t="shared" si="469"/>
        <v>#N/A</v>
      </c>
      <c r="N3743" t="e">
        <f t="shared" si="470"/>
        <v>#N/A</v>
      </c>
    </row>
    <row r="3744" spans="1:14" hidden="1" x14ac:dyDescent="0.45">
      <c r="A3744" t="str">
        <f t="shared" si="471"/>
        <v>CP873-2X Week P RSV Pre-Existing</v>
      </c>
      <c r="B3744" t="s">
        <v>842</v>
      </c>
      <c r="C3744" t="str">
        <f t="shared" si="464"/>
        <v>Anderson</v>
      </c>
      <c r="D3744" t="str">
        <f t="shared" si="465"/>
        <v>Y</v>
      </c>
      <c r="E3744" t="s">
        <v>1190</v>
      </c>
      <c r="F3744" t="str">
        <f t="shared" si="466"/>
        <v>2X Week P RSV Pre-Existing</v>
      </c>
      <c r="G3744" t="str">
        <f t="shared" si="467"/>
        <v>Specialty</v>
      </c>
      <c r="H3744" t="s">
        <v>945</v>
      </c>
      <c r="I3744" t="str">
        <f t="shared" si="468"/>
        <v>RETURN - 2nd don of the week -BONUS</v>
      </c>
      <c r="J3744" t="s">
        <v>1054</v>
      </c>
      <c r="K3744" s="5">
        <v>35</v>
      </c>
      <c r="L3744" t="str">
        <f>Table_DataFromNL[[#This Row],[PROFILECODE]]&amp;"-"&amp;Table_DataFromNL[[#This Row],[RULENAME]]</f>
        <v>CP873-2X Week P RSV Pre-Existing</v>
      </c>
      <c r="M3744" t="str">
        <f t="shared" si="469"/>
        <v>CP873-2X Week P RSV Pre-Existing</v>
      </c>
      <c r="N3744" t="str">
        <f t="shared" si="470"/>
        <v>CP873-2X Week P RSV Pre-Existing</v>
      </c>
    </row>
    <row r="3745" spans="1:14" hidden="1" x14ac:dyDescent="0.45">
      <c r="A3745" t="str">
        <f t="shared" si="471"/>
        <v>CP873-2X Week P Tetanus</v>
      </c>
      <c r="B3745" t="s">
        <v>842</v>
      </c>
      <c r="C3745" t="str">
        <f t="shared" si="464"/>
        <v>Anderson</v>
      </c>
      <c r="D3745" t="str">
        <f t="shared" si="465"/>
        <v>Y</v>
      </c>
      <c r="E3745" t="s">
        <v>1190</v>
      </c>
      <c r="F3745" t="str">
        <f t="shared" si="466"/>
        <v>2X Week P Tetanus</v>
      </c>
      <c r="G3745" t="str">
        <f t="shared" si="467"/>
        <v>Specialty</v>
      </c>
      <c r="H3745" t="s">
        <v>965</v>
      </c>
      <c r="I3745" t="str">
        <f t="shared" si="468"/>
        <v>RETURN - 2nd don of the week -BONUS</v>
      </c>
      <c r="J3745" t="s">
        <v>1054</v>
      </c>
      <c r="K3745" s="5">
        <v>25</v>
      </c>
      <c r="L3745" t="str">
        <f>Table_DataFromNL[[#This Row],[PROFILECODE]]&amp;"-"&amp;Table_DataFromNL[[#This Row],[RULENAME]]</f>
        <v>CP873-2X Week P Tetanus</v>
      </c>
      <c r="M3745" t="str">
        <f t="shared" si="469"/>
        <v>CP873-2X Week P Tetanus</v>
      </c>
      <c r="N3745" t="str">
        <f t="shared" si="470"/>
        <v>CP873-2X Week P Tetanus</v>
      </c>
    </row>
    <row r="3746" spans="1:14" hidden="1" x14ac:dyDescent="0.45">
      <c r="A3746" t="str">
        <f t="shared" si="471"/>
        <v>CP873-2X Week P Tetanus PE</v>
      </c>
      <c r="B3746" t="s">
        <v>842</v>
      </c>
      <c r="C3746" t="str">
        <f t="shared" si="464"/>
        <v>Anderson</v>
      </c>
      <c r="D3746" t="str">
        <f t="shared" si="465"/>
        <v>Y</v>
      </c>
      <c r="E3746" t="s">
        <v>1190</v>
      </c>
      <c r="F3746" t="str">
        <f t="shared" si="466"/>
        <v>2X Week P Tetanus PE</v>
      </c>
      <c r="G3746" t="str">
        <f t="shared" si="467"/>
        <v>Specialty</v>
      </c>
      <c r="H3746" t="s">
        <v>966</v>
      </c>
      <c r="I3746" t="str">
        <f t="shared" si="468"/>
        <v>RETURN - 2nd don of the week -BONUS</v>
      </c>
      <c r="J3746" t="s">
        <v>1054</v>
      </c>
      <c r="K3746" s="5">
        <v>25</v>
      </c>
      <c r="L3746" t="str">
        <f>Table_DataFromNL[[#This Row],[PROFILECODE]]&amp;"-"&amp;Table_DataFromNL[[#This Row],[RULENAME]]</f>
        <v>CP873-2X Week P Tetanus PE</v>
      </c>
      <c r="M3746" t="str">
        <f t="shared" si="469"/>
        <v>CP873-2X Week P Tetanus PE</v>
      </c>
      <c r="N3746" t="str">
        <f t="shared" si="470"/>
        <v>CP873-2X Week P Tetanus PE</v>
      </c>
    </row>
    <row r="3747" spans="1:14" hidden="1" x14ac:dyDescent="0.45">
      <c r="A3747" t="str">
        <f t="shared" si="471"/>
        <v>CP873-2X Week P VZV</v>
      </c>
      <c r="B3747" t="s">
        <v>842</v>
      </c>
      <c r="C3747" t="str">
        <f t="shared" si="464"/>
        <v>Anderson</v>
      </c>
      <c r="D3747" t="str">
        <f t="shared" si="465"/>
        <v>Y</v>
      </c>
      <c r="E3747" t="s">
        <v>1190</v>
      </c>
      <c r="F3747" t="str">
        <f t="shared" si="466"/>
        <v>2X Week P VZV</v>
      </c>
      <c r="G3747" t="str">
        <f t="shared" si="467"/>
        <v>Specialty</v>
      </c>
      <c r="H3747" t="s">
        <v>967</v>
      </c>
      <c r="I3747" t="str">
        <f t="shared" si="468"/>
        <v>RETURN - 2nd don of the week -BONUS</v>
      </c>
      <c r="J3747" t="s">
        <v>1054</v>
      </c>
      <c r="K3747" s="5">
        <v>25</v>
      </c>
      <c r="L3747" t="str">
        <f>Table_DataFromNL[[#This Row],[PROFILECODE]]&amp;"-"&amp;Table_DataFromNL[[#This Row],[RULENAME]]</f>
        <v>CP873-2X Week P VZV</v>
      </c>
      <c r="M3747" t="str">
        <f t="shared" si="469"/>
        <v>CP873-2X Week P VZV</v>
      </c>
      <c r="N3747" t="str">
        <f t="shared" si="470"/>
        <v>CP873-2X Week P VZV</v>
      </c>
    </row>
    <row r="3748" spans="1:14" hidden="1" x14ac:dyDescent="0.45">
      <c r="A3748" t="str">
        <f t="shared" si="471"/>
        <v>CP873-2X Week P VZV Pre-Existing</v>
      </c>
      <c r="B3748" t="s">
        <v>842</v>
      </c>
      <c r="C3748" t="str">
        <f t="shared" si="464"/>
        <v>Anderson</v>
      </c>
      <c r="D3748" t="str">
        <f t="shared" si="465"/>
        <v>Y</v>
      </c>
      <c r="E3748" t="s">
        <v>1190</v>
      </c>
      <c r="F3748" t="str">
        <f t="shared" si="466"/>
        <v>2X Week P VZV Pre-Existing</v>
      </c>
      <c r="G3748" t="str">
        <f t="shared" si="467"/>
        <v>Specialty</v>
      </c>
      <c r="H3748" t="s">
        <v>968</v>
      </c>
      <c r="I3748" t="str">
        <f t="shared" si="468"/>
        <v>RETURN - 2nd don of the week -BONUS</v>
      </c>
      <c r="J3748" t="s">
        <v>1054</v>
      </c>
      <c r="K3748" s="5">
        <v>25</v>
      </c>
      <c r="L3748" t="str">
        <f>Table_DataFromNL[[#This Row],[PROFILECODE]]&amp;"-"&amp;Table_DataFromNL[[#This Row],[RULENAME]]</f>
        <v>CP873-2X Week P VZV Pre-Existing</v>
      </c>
      <c r="M3748" t="str">
        <f t="shared" si="469"/>
        <v>CP873-2X Week P VZV Pre-Existing</v>
      </c>
      <c r="N3748" t="str">
        <f t="shared" si="470"/>
        <v>CP873-2X Week P VZV Pre-Existing</v>
      </c>
    </row>
    <row r="3749" spans="1:14" hidden="1" x14ac:dyDescent="0.45">
      <c r="A3749" t="str">
        <f t="shared" si="471"/>
        <v>CP873-RETURN - 5th don of the month -BONUS</v>
      </c>
      <c r="B3749" t="s">
        <v>842</v>
      </c>
      <c r="C3749" t="str">
        <f t="shared" si="464"/>
        <v>Anderson</v>
      </c>
      <c r="D3749" t="str">
        <f t="shared" si="465"/>
        <v>Y</v>
      </c>
      <c r="E3749" t="s">
        <v>1190</v>
      </c>
      <c r="F3749" t="str">
        <f t="shared" si="466"/>
        <v>RETURN - 5th don of the month -BONUS</v>
      </c>
      <c r="G3749" t="str">
        <f t="shared" si="467"/>
        <v>Marketing</v>
      </c>
      <c r="H3749" t="s">
        <v>1057</v>
      </c>
      <c r="I3749">
        <f t="shared" si="468"/>
        <v>27</v>
      </c>
      <c r="J3749" t="s">
        <v>1054</v>
      </c>
      <c r="K3749" s="5">
        <v>10</v>
      </c>
      <c r="L3749" t="str">
        <f>Table_DataFromNL[[#This Row],[PROFILECODE]]&amp;"-"&amp;Table_DataFromNL[[#This Row],[RULENAME]]</f>
        <v>CP873-5X Month</v>
      </c>
      <c r="M3749" t="str">
        <f t="shared" si="469"/>
        <v>CP873-RETURN - 5th don of the month -BONUS</v>
      </c>
      <c r="N3749" t="e">
        <f t="shared" si="470"/>
        <v>#N/A</v>
      </c>
    </row>
    <row r="3750" spans="1:14" hidden="1" x14ac:dyDescent="0.45">
      <c r="A3750" t="str">
        <f t="shared" si="471"/>
        <v>CP873-RETURN - 6th don of the month -BONUS</v>
      </c>
      <c r="B3750" t="s">
        <v>842</v>
      </c>
      <c r="C3750" t="str">
        <f t="shared" si="464"/>
        <v>Anderson</v>
      </c>
      <c r="D3750" t="str">
        <f t="shared" si="465"/>
        <v>Y</v>
      </c>
      <c r="E3750" t="s">
        <v>1190</v>
      </c>
      <c r="F3750" t="str">
        <f t="shared" si="466"/>
        <v>RETURN - 6th don of the month -BONUS</v>
      </c>
      <c r="G3750" t="str">
        <f t="shared" si="467"/>
        <v>Marketing</v>
      </c>
      <c r="H3750" t="s">
        <v>1058</v>
      </c>
      <c r="I3750">
        <f t="shared" si="468"/>
        <v>28</v>
      </c>
      <c r="J3750" t="s">
        <v>1054</v>
      </c>
      <c r="K3750" s="5">
        <v>20</v>
      </c>
      <c r="L3750" t="str">
        <f>Table_DataFromNL[[#This Row],[PROFILECODE]]&amp;"-"&amp;Table_DataFromNL[[#This Row],[RULENAME]]</f>
        <v>CP873-6X Month</v>
      </c>
      <c r="M3750" t="str">
        <f t="shared" si="469"/>
        <v>CP873-RETURN - 6th don of the month -BONUS</v>
      </c>
      <c r="N3750" t="e">
        <f t="shared" si="470"/>
        <v>#N/A</v>
      </c>
    </row>
    <row r="3751" spans="1:14" hidden="1" x14ac:dyDescent="0.45">
      <c r="A3751" t="str">
        <f t="shared" si="471"/>
        <v>CP873-College ID Standard Bonus</v>
      </c>
      <c r="B3751" t="s">
        <v>842</v>
      </c>
      <c r="C3751" t="str">
        <f t="shared" si="464"/>
        <v>Anderson</v>
      </c>
      <c r="D3751" t="str">
        <f t="shared" si="465"/>
        <v>Y</v>
      </c>
      <c r="E3751" t="s">
        <v>1190</v>
      </c>
      <c r="F3751" t="str">
        <f t="shared" si="466"/>
        <v>College ID Standard Bonus</v>
      </c>
      <c r="G3751">
        <f t="shared" si="467"/>
        <v>0</v>
      </c>
      <c r="H3751" t="s">
        <v>1062</v>
      </c>
      <c r="I3751">
        <f t="shared" si="468"/>
        <v>0</v>
      </c>
      <c r="J3751" t="s">
        <v>1054</v>
      </c>
      <c r="K3751" s="5">
        <v>5</v>
      </c>
      <c r="L3751" t="str">
        <f>Table_DataFromNL[[#This Row],[PROFILECODE]]&amp;"-"&amp;Table_DataFromNL[[#This Row],[RULENAME]]</f>
        <v>CP873-College ID Standard Bonus</v>
      </c>
      <c r="M3751" t="e">
        <f t="shared" si="469"/>
        <v>#N/A</v>
      </c>
      <c r="N3751" t="e">
        <f t="shared" si="470"/>
        <v>#N/A</v>
      </c>
    </row>
    <row r="3752" spans="1:14" hidden="1" x14ac:dyDescent="0.45">
      <c r="A3752" t="str">
        <f t="shared" si="471"/>
        <v>CP873-Employee Donor</v>
      </c>
      <c r="B3752" t="s">
        <v>842</v>
      </c>
      <c r="C3752" t="str">
        <f t="shared" si="464"/>
        <v>Anderson</v>
      </c>
      <c r="D3752" t="str">
        <f t="shared" si="465"/>
        <v>Y</v>
      </c>
      <c r="E3752" t="s">
        <v>1190</v>
      </c>
      <c r="F3752" t="str">
        <f t="shared" si="466"/>
        <v>Employee Donor</v>
      </c>
      <c r="G3752">
        <f t="shared" si="467"/>
        <v>0</v>
      </c>
      <c r="H3752" t="s">
        <v>1063</v>
      </c>
      <c r="I3752">
        <f t="shared" si="468"/>
        <v>0</v>
      </c>
      <c r="J3752" t="s">
        <v>1054</v>
      </c>
      <c r="K3752" s="5">
        <v>90</v>
      </c>
      <c r="L3752" t="str">
        <f>Table_DataFromNL[[#This Row],[PROFILECODE]]&amp;"-"&amp;Table_DataFromNL[[#This Row],[RULENAME]]</f>
        <v>CP873-Employee Donor</v>
      </c>
      <c r="M3752" t="e">
        <f t="shared" si="469"/>
        <v>#N/A</v>
      </c>
      <c r="N3752" t="e">
        <f t="shared" si="470"/>
        <v>#N/A</v>
      </c>
    </row>
    <row r="3753" spans="1:14" hidden="1" x14ac:dyDescent="0.45">
      <c r="A3753" t="str">
        <f t="shared" si="471"/>
        <v>CP873-Military ID</v>
      </c>
      <c r="B3753" t="s">
        <v>842</v>
      </c>
      <c r="C3753" t="str">
        <f t="shared" si="464"/>
        <v>Anderson</v>
      </c>
      <c r="D3753" t="str">
        <f t="shared" si="465"/>
        <v>Y</v>
      </c>
      <c r="E3753" t="s">
        <v>1190</v>
      </c>
      <c r="F3753" t="str">
        <f t="shared" si="466"/>
        <v>Military ID</v>
      </c>
      <c r="G3753">
        <f t="shared" si="467"/>
        <v>0</v>
      </c>
      <c r="H3753" t="s">
        <v>1064</v>
      </c>
      <c r="I3753">
        <f t="shared" si="468"/>
        <v>0</v>
      </c>
      <c r="J3753" t="s">
        <v>1054</v>
      </c>
      <c r="K3753" s="5">
        <v>5</v>
      </c>
      <c r="L3753" t="str">
        <f>Table_DataFromNL[[#This Row],[PROFILECODE]]&amp;"-"&amp;Table_DataFromNL[[#This Row],[RULENAME]]</f>
        <v>CP873-Military ID</v>
      </c>
      <c r="M3753" t="e">
        <f t="shared" si="469"/>
        <v>#N/A</v>
      </c>
      <c r="N3753" t="e">
        <f t="shared" si="470"/>
        <v>#N/A</v>
      </c>
    </row>
    <row r="3754" spans="1:14" hidden="1" x14ac:dyDescent="0.45">
      <c r="A3754" t="str">
        <f t="shared" si="471"/>
        <v>CP873-NEW DONOR -1st</v>
      </c>
      <c r="B3754" t="s">
        <v>842</v>
      </c>
      <c r="C3754" t="str">
        <f t="shared" si="464"/>
        <v>Anderson</v>
      </c>
      <c r="D3754" t="str">
        <f t="shared" si="465"/>
        <v>Y</v>
      </c>
      <c r="E3754" t="s">
        <v>1190</v>
      </c>
      <c r="F3754" t="str">
        <f t="shared" si="466"/>
        <v>NEW DONOR -1st</v>
      </c>
      <c r="G3754" t="str">
        <f t="shared" si="467"/>
        <v>Marketing</v>
      </c>
      <c r="H3754" t="s">
        <v>1065</v>
      </c>
      <c r="I3754">
        <f t="shared" si="468"/>
        <v>1</v>
      </c>
      <c r="J3754" t="s">
        <v>1054</v>
      </c>
      <c r="K3754" s="5">
        <v>100</v>
      </c>
      <c r="L3754" t="str">
        <f>Table_DataFromNL[[#This Row],[PROFILECODE]]&amp;"-"&amp;Table_DataFromNL[[#This Row],[RULENAME]]</f>
        <v>CP873-New Donor 1st Visit-Bonus</v>
      </c>
      <c r="M3754" t="str">
        <f t="shared" si="469"/>
        <v>CP873-NEW DONOR -1st</v>
      </c>
      <c r="N3754" t="e">
        <f t="shared" si="470"/>
        <v>#N/A</v>
      </c>
    </row>
    <row r="3755" spans="1:14" hidden="1" x14ac:dyDescent="0.45">
      <c r="A3755" t="str">
        <f t="shared" si="471"/>
        <v>CP873-NEW DONOR -2nd</v>
      </c>
      <c r="B3755" t="s">
        <v>842</v>
      </c>
      <c r="C3755" t="str">
        <f t="shared" si="464"/>
        <v>Anderson</v>
      </c>
      <c r="D3755" t="str">
        <f t="shared" si="465"/>
        <v>Y</v>
      </c>
      <c r="E3755" t="s">
        <v>1190</v>
      </c>
      <c r="F3755" t="str">
        <f t="shared" si="466"/>
        <v>NEW DONOR -2nd</v>
      </c>
      <c r="G3755" t="str">
        <f t="shared" si="467"/>
        <v>Marketing</v>
      </c>
      <c r="H3755" t="s">
        <v>1066</v>
      </c>
      <c r="I3755">
        <f t="shared" si="468"/>
        <v>2</v>
      </c>
      <c r="J3755" t="s">
        <v>1054</v>
      </c>
      <c r="K3755" s="5">
        <v>100</v>
      </c>
      <c r="L3755" t="str">
        <f>Table_DataFromNL[[#This Row],[PROFILECODE]]&amp;"-"&amp;Table_DataFromNL[[#This Row],[RULENAME]]</f>
        <v>CP873-New Donor 2nd Visit-Bonus</v>
      </c>
      <c r="M3755" t="str">
        <f t="shared" si="469"/>
        <v>CP873-NEW DONOR -2nd</v>
      </c>
      <c r="N3755" t="e">
        <f t="shared" si="470"/>
        <v>#N/A</v>
      </c>
    </row>
    <row r="3756" spans="1:14" hidden="1" x14ac:dyDescent="0.45">
      <c r="A3756" t="str">
        <f t="shared" si="471"/>
        <v>CP873-NEW DONOR -3rd</v>
      </c>
      <c r="B3756" t="s">
        <v>842</v>
      </c>
      <c r="C3756" t="str">
        <f t="shared" si="464"/>
        <v>Anderson</v>
      </c>
      <c r="D3756" t="str">
        <f t="shared" si="465"/>
        <v>Y</v>
      </c>
      <c r="E3756" t="s">
        <v>1190</v>
      </c>
      <c r="F3756" t="str">
        <f t="shared" si="466"/>
        <v>NEW DONOR -3rd</v>
      </c>
      <c r="G3756" t="str">
        <f t="shared" si="467"/>
        <v>Marketing</v>
      </c>
      <c r="H3756" t="s">
        <v>1067</v>
      </c>
      <c r="I3756">
        <f t="shared" si="468"/>
        <v>3</v>
      </c>
      <c r="J3756" t="s">
        <v>1054</v>
      </c>
      <c r="K3756" s="5">
        <v>100</v>
      </c>
      <c r="L3756" t="str">
        <f>Table_DataFromNL[[#This Row],[PROFILECODE]]&amp;"-"&amp;Table_DataFromNL[[#This Row],[RULENAME]]</f>
        <v>CP873-New Donor 3rd Visit-Bonus</v>
      </c>
      <c r="M3756" t="str">
        <f t="shared" si="469"/>
        <v>CP873-NEW DONOR -3rd</v>
      </c>
      <c r="N3756" t="e">
        <f t="shared" si="470"/>
        <v>#N/A</v>
      </c>
    </row>
    <row r="3757" spans="1:14" hidden="1" x14ac:dyDescent="0.45">
      <c r="A3757" t="str">
        <f t="shared" si="471"/>
        <v>CP873-NEW DONOR -4th</v>
      </c>
      <c r="B3757" t="s">
        <v>842</v>
      </c>
      <c r="C3757" t="str">
        <f t="shared" si="464"/>
        <v>Anderson</v>
      </c>
      <c r="D3757" t="str">
        <f t="shared" si="465"/>
        <v>Y</v>
      </c>
      <c r="E3757" t="s">
        <v>1190</v>
      </c>
      <c r="F3757" t="str">
        <f t="shared" si="466"/>
        <v>NEW DONOR -4th</v>
      </c>
      <c r="G3757" t="str">
        <f t="shared" si="467"/>
        <v>Marketing</v>
      </c>
      <c r="H3757" t="s">
        <v>1068</v>
      </c>
      <c r="I3757">
        <f t="shared" si="468"/>
        <v>4</v>
      </c>
      <c r="J3757" t="s">
        <v>1054</v>
      </c>
      <c r="K3757" s="5">
        <v>100</v>
      </c>
      <c r="L3757" t="str">
        <f>Table_DataFromNL[[#This Row],[PROFILECODE]]&amp;"-"&amp;Table_DataFromNL[[#This Row],[RULENAME]]</f>
        <v>CP873-New Donor 4th Visit-Bonus</v>
      </c>
      <c r="M3757" t="str">
        <f t="shared" si="469"/>
        <v>CP873-NEW DONOR -4th</v>
      </c>
      <c r="N3757" t="e">
        <f t="shared" si="470"/>
        <v>#N/A</v>
      </c>
    </row>
    <row r="3758" spans="1:14" hidden="1" x14ac:dyDescent="0.45">
      <c r="A3758" t="str">
        <f t="shared" si="471"/>
        <v>CP873-NEW DONOR -5th</v>
      </c>
      <c r="B3758" t="s">
        <v>842</v>
      </c>
      <c r="C3758" t="str">
        <f t="shared" si="464"/>
        <v>Anderson</v>
      </c>
      <c r="D3758" t="str">
        <f t="shared" si="465"/>
        <v>Y</v>
      </c>
      <c r="E3758" t="s">
        <v>1190</v>
      </c>
      <c r="F3758" t="str">
        <f t="shared" si="466"/>
        <v>NEW DONOR -5th</v>
      </c>
      <c r="G3758" t="str">
        <f t="shared" si="467"/>
        <v>Marketing</v>
      </c>
      <c r="H3758" t="s">
        <v>1069</v>
      </c>
      <c r="I3758">
        <f t="shared" si="468"/>
        <v>5</v>
      </c>
      <c r="J3758" t="s">
        <v>1054</v>
      </c>
      <c r="K3758" s="5">
        <v>45</v>
      </c>
      <c r="L3758" t="str">
        <f>Table_DataFromNL[[#This Row],[PROFILECODE]]&amp;"-"&amp;Table_DataFromNL[[#This Row],[RULENAME]]</f>
        <v>CP873-New Donor 5th Visit-Bonus</v>
      </c>
      <c r="M3758" t="str">
        <f t="shared" si="469"/>
        <v>CP873-NEW DONOR -5th</v>
      </c>
      <c r="N3758" t="e">
        <f t="shared" si="470"/>
        <v>#N/A</v>
      </c>
    </row>
    <row r="3759" spans="1:14" hidden="1" x14ac:dyDescent="0.45">
      <c r="A3759" t="str">
        <f t="shared" si="471"/>
        <v>CP873-NEW DONOR -6th</v>
      </c>
      <c r="B3759" t="s">
        <v>842</v>
      </c>
      <c r="C3759" t="str">
        <f t="shared" si="464"/>
        <v>Anderson</v>
      </c>
      <c r="D3759" t="str">
        <f t="shared" si="465"/>
        <v>Y</v>
      </c>
      <c r="E3759" t="s">
        <v>1190</v>
      </c>
      <c r="F3759" t="str">
        <f t="shared" si="466"/>
        <v>NEW DONOR -6th</v>
      </c>
      <c r="G3759" t="str">
        <f t="shared" si="467"/>
        <v>Marketing</v>
      </c>
      <c r="H3759" t="s">
        <v>1070</v>
      </c>
      <c r="I3759">
        <f t="shared" si="468"/>
        <v>6</v>
      </c>
      <c r="J3759" t="s">
        <v>1054</v>
      </c>
      <c r="K3759" s="5">
        <v>45</v>
      </c>
      <c r="L3759" t="str">
        <f>Table_DataFromNL[[#This Row],[PROFILECODE]]&amp;"-"&amp;Table_DataFromNL[[#This Row],[RULENAME]]</f>
        <v>CP873-New Donor 6th Visit-Bonus</v>
      </c>
      <c r="M3759" t="str">
        <f t="shared" si="469"/>
        <v>CP873-NEW DONOR -6th</v>
      </c>
      <c r="N3759" t="e">
        <f t="shared" si="470"/>
        <v>#N/A</v>
      </c>
    </row>
    <row r="3760" spans="1:14" hidden="1" x14ac:dyDescent="0.45">
      <c r="A3760" t="str">
        <f t="shared" si="471"/>
        <v>CP873-NEW DONOR -7th</v>
      </c>
      <c r="B3760" t="s">
        <v>842</v>
      </c>
      <c r="C3760" t="str">
        <f t="shared" si="464"/>
        <v>Anderson</v>
      </c>
      <c r="D3760" t="str">
        <f t="shared" si="465"/>
        <v>Y</v>
      </c>
      <c r="E3760" t="s">
        <v>1190</v>
      </c>
      <c r="F3760" t="str">
        <f t="shared" si="466"/>
        <v>NEW DONOR -7th</v>
      </c>
      <c r="G3760" t="str">
        <f t="shared" si="467"/>
        <v>Marketing</v>
      </c>
      <c r="H3760" t="s">
        <v>1071</v>
      </c>
      <c r="I3760">
        <f t="shared" si="468"/>
        <v>7</v>
      </c>
      <c r="J3760" t="s">
        <v>1054</v>
      </c>
      <c r="K3760" s="5">
        <v>45</v>
      </c>
      <c r="L3760" t="str">
        <f>Table_DataFromNL[[#This Row],[PROFILECODE]]&amp;"-"&amp;Table_DataFromNL[[#This Row],[RULENAME]]</f>
        <v>CP873-New Donor 7th Visit-Bonus</v>
      </c>
      <c r="M3760" t="str">
        <f t="shared" si="469"/>
        <v>CP873-NEW DONOR -7th</v>
      </c>
      <c r="N3760" t="e">
        <f t="shared" si="470"/>
        <v>#N/A</v>
      </c>
    </row>
    <row r="3761" spans="1:14" hidden="1" x14ac:dyDescent="0.45">
      <c r="A3761" t="str">
        <f t="shared" si="471"/>
        <v>CP873-NEW DONOR -8th</v>
      </c>
      <c r="B3761" t="s">
        <v>842</v>
      </c>
      <c r="C3761" t="str">
        <f t="shared" si="464"/>
        <v>Anderson</v>
      </c>
      <c r="D3761" t="str">
        <f t="shared" si="465"/>
        <v>Y</v>
      </c>
      <c r="E3761" t="s">
        <v>1190</v>
      </c>
      <c r="F3761" t="str">
        <f t="shared" si="466"/>
        <v>NEW DONOR -8th</v>
      </c>
      <c r="G3761" t="str">
        <f t="shared" si="467"/>
        <v>Marketing</v>
      </c>
      <c r="H3761" t="s">
        <v>1072</v>
      </c>
      <c r="I3761">
        <f t="shared" si="468"/>
        <v>8</v>
      </c>
      <c r="J3761" t="s">
        <v>1054</v>
      </c>
      <c r="K3761" s="5">
        <v>45</v>
      </c>
      <c r="L3761" t="str">
        <f>Table_DataFromNL[[#This Row],[PROFILECODE]]&amp;"-"&amp;Table_DataFromNL[[#This Row],[RULENAME]]</f>
        <v>CP873-New Donor 8th Visit-Bonus</v>
      </c>
      <c r="M3761" t="str">
        <f t="shared" si="469"/>
        <v>CP873-NEW DONOR -8th</v>
      </c>
      <c r="N3761" t="e">
        <f t="shared" si="470"/>
        <v>#N/A</v>
      </c>
    </row>
    <row r="3762" spans="1:14" hidden="1" x14ac:dyDescent="0.45">
      <c r="A3762" t="str">
        <f t="shared" si="471"/>
        <v>CP873-1A_LAND_PAGE_55USD</v>
      </c>
      <c r="B3762" t="s">
        <v>842</v>
      </c>
      <c r="C3762" t="str">
        <f t="shared" si="464"/>
        <v>Anderson</v>
      </c>
      <c r="D3762" t="str">
        <f t="shared" si="465"/>
        <v>Y</v>
      </c>
      <c r="E3762" t="s">
        <v>1190</v>
      </c>
      <c r="F3762" t="str">
        <f t="shared" si="466"/>
        <v>1A_LAND_PAGE_55USD</v>
      </c>
      <c r="G3762">
        <f t="shared" si="467"/>
        <v>0</v>
      </c>
      <c r="H3762" t="s">
        <v>1131</v>
      </c>
      <c r="I3762">
        <f t="shared" si="468"/>
        <v>0</v>
      </c>
      <c r="J3762" t="s">
        <v>1074</v>
      </c>
      <c r="K3762" s="5">
        <v>55</v>
      </c>
      <c r="L3762" t="str">
        <f>Table_DataFromNL[[#This Row],[PROFILECODE]]&amp;"-"&amp;Table_DataFromNL[[#This Row],[RULENAME]]</f>
        <v>CP873-1A_LAND_PAGE_55USD</v>
      </c>
      <c r="M3762" t="e">
        <f t="shared" si="469"/>
        <v>#N/A</v>
      </c>
      <c r="N3762" t="e">
        <f t="shared" si="470"/>
        <v>#N/A</v>
      </c>
    </row>
    <row r="3763" spans="1:14" hidden="1" x14ac:dyDescent="0.45">
      <c r="A3763" t="str">
        <f t="shared" si="471"/>
        <v>CP873-1B_KEDLeague_Promo_5USD</v>
      </c>
      <c r="B3763" t="s">
        <v>842</v>
      </c>
      <c r="C3763" t="str">
        <f t="shared" si="464"/>
        <v>Anderson</v>
      </c>
      <c r="D3763" t="str">
        <f t="shared" si="465"/>
        <v>Y</v>
      </c>
      <c r="E3763" t="s">
        <v>1190</v>
      </c>
      <c r="F3763" t="str">
        <f t="shared" si="466"/>
        <v>1B_KEDLeague_Promo_5USD</v>
      </c>
      <c r="G3763">
        <f t="shared" si="467"/>
        <v>0</v>
      </c>
      <c r="H3763" t="s">
        <v>1073</v>
      </c>
      <c r="I3763">
        <f t="shared" si="468"/>
        <v>0</v>
      </c>
      <c r="J3763" t="s">
        <v>1074</v>
      </c>
      <c r="K3763" s="5">
        <v>5</v>
      </c>
      <c r="L3763" t="str">
        <f>Table_DataFromNL[[#This Row],[PROFILECODE]]&amp;"-"&amp;Table_DataFromNL[[#This Row],[RULENAME]]</f>
        <v>CP873-1B_KEDLeague_Promo_5USD</v>
      </c>
      <c r="M3763" t="e">
        <f t="shared" si="469"/>
        <v>#N/A</v>
      </c>
      <c r="N3763" t="e">
        <f t="shared" si="470"/>
        <v>#N/A</v>
      </c>
    </row>
    <row r="3764" spans="1:14" hidden="1" x14ac:dyDescent="0.45">
      <c r="A3764" t="str">
        <f t="shared" si="471"/>
        <v>CP873-CALL_10</v>
      </c>
      <c r="B3764" t="s">
        <v>842</v>
      </c>
      <c r="C3764" t="str">
        <f t="shared" si="464"/>
        <v>Anderson</v>
      </c>
      <c r="D3764" t="str">
        <f t="shared" si="465"/>
        <v>Y</v>
      </c>
      <c r="E3764" t="s">
        <v>1190</v>
      </c>
      <c r="F3764" t="str">
        <f t="shared" si="466"/>
        <v>CALL_10</v>
      </c>
      <c r="G3764">
        <f t="shared" si="467"/>
        <v>0</v>
      </c>
      <c r="H3764" t="s">
        <v>1075</v>
      </c>
      <c r="I3764">
        <f t="shared" si="468"/>
        <v>0</v>
      </c>
      <c r="J3764" t="s">
        <v>1074</v>
      </c>
      <c r="K3764" s="5">
        <v>10</v>
      </c>
      <c r="L3764" t="str">
        <f>Table_DataFromNL[[#This Row],[PROFILECODE]]&amp;"-"&amp;Table_DataFromNL[[#This Row],[RULENAME]]</f>
        <v>CP873-CALL_10</v>
      </c>
      <c r="M3764" t="e">
        <f t="shared" si="469"/>
        <v>#N/A</v>
      </c>
      <c r="N3764" t="e">
        <f t="shared" si="470"/>
        <v>#N/A</v>
      </c>
    </row>
    <row r="3765" spans="1:14" hidden="1" x14ac:dyDescent="0.45">
      <c r="A3765" t="str">
        <f t="shared" si="471"/>
        <v>CP873-CALL_15</v>
      </c>
      <c r="B3765" t="s">
        <v>842</v>
      </c>
      <c r="C3765" t="str">
        <f t="shared" si="464"/>
        <v>Anderson</v>
      </c>
      <c r="D3765" t="str">
        <f t="shared" si="465"/>
        <v>Y</v>
      </c>
      <c r="E3765" t="s">
        <v>1190</v>
      </c>
      <c r="F3765" t="str">
        <f t="shared" si="466"/>
        <v>CALL_15</v>
      </c>
      <c r="G3765">
        <f t="shared" si="467"/>
        <v>0</v>
      </c>
      <c r="H3765" t="s">
        <v>1076</v>
      </c>
      <c r="I3765">
        <f t="shared" si="468"/>
        <v>0</v>
      </c>
      <c r="J3765" t="s">
        <v>1074</v>
      </c>
      <c r="K3765" s="5">
        <v>15</v>
      </c>
      <c r="L3765" t="str">
        <f>Table_DataFromNL[[#This Row],[PROFILECODE]]&amp;"-"&amp;Table_DataFromNL[[#This Row],[RULENAME]]</f>
        <v>CP873-CALL_15</v>
      </c>
      <c r="M3765" t="e">
        <f t="shared" si="469"/>
        <v>#N/A</v>
      </c>
      <c r="N3765" t="e">
        <f t="shared" si="470"/>
        <v>#N/A</v>
      </c>
    </row>
    <row r="3766" spans="1:14" hidden="1" x14ac:dyDescent="0.45">
      <c r="A3766" t="str">
        <f t="shared" si="471"/>
        <v>CP873-CALL_25</v>
      </c>
      <c r="B3766" t="s">
        <v>842</v>
      </c>
      <c r="C3766" t="str">
        <f t="shared" si="464"/>
        <v>Anderson</v>
      </c>
      <c r="D3766" t="str">
        <f t="shared" si="465"/>
        <v>Y</v>
      </c>
      <c r="E3766" t="s">
        <v>1190</v>
      </c>
      <c r="F3766" t="str">
        <f t="shared" si="466"/>
        <v>CALL_25</v>
      </c>
      <c r="G3766">
        <f t="shared" si="467"/>
        <v>0</v>
      </c>
      <c r="H3766" t="s">
        <v>1077</v>
      </c>
      <c r="I3766">
        <f t="shared" si="468"/>
        <v>0</v>
      </c>
      <c r="J3766" t="s">
        <v>1074</v>
      </c>
      <c r="K3766" s="5">
        <v>25</v>
      </c>
      <c r="L3766" t="str">
        <f>Table_DataFromNL[[#This Row],[PROFILECODE]]&amp;"-"&amp;Table_DataFromNL[[#This Row],[RULENAME]]</f>
        <v>CP873-CALL_25</v>
      </c>
      <c r="M3766" t="e">
        <f t="shared" si="469"/>
        <v>#N/A</v>
      </c>
      <c r="N3766" t="e">
        <f t="shared" si="470"/>
        <v>#N/A</v>
      </c>
    </row>
    <row r="3767" spans="1:14" hidden="1" x14ac:dyDescent="0.45">
      <c r="A3767" t="str">
        <f t="shared" si="471"/>
        <v>CP873-CALL_5</v>
      </c>
      <c r="B3767" t="s">
        <v>842</v>
      </c>
      <c r="C3767" t="str">
        <f t="shared" si="464"/>
        <v>Anderson</v>
      </c>
      <c r="D3767" t="str">
        <f t="shared" si="465"/>
        <v>Y</v>
      </c>
      <c r="E3767" t="s">
        <v>1190</v>
      </c>
      <c r="F3767" t="str">
        <f t="shared" si="466"/>
        <v>CALL_5</v>
      </c>
      <c r="G3767">
        <f t="shared" si="467"/>
        <v>0</v>
      </c>
      <c r="H3767" t="s">
        <v>1078</v>
      </c>
      <c r="I3767">
        <f t="shared" si="468"/>
        <v>0</v>
      </c>
      <c r="J3767" t="s">
        <v>1074</v>
      </c>
      <c r="K3767" s="5">
        <v>5</v>
      </c>
      <c r="L3767" t="str">
        <f>Table_DataFromNL[[#This Row],[PROFILECODE]]&amp;"-"&amp;Table_DataFromNL[[#This Row],[RULENAME]]</f>
        <v>CP873-CALL_5</v>
      </c>
      <c r="M3767" t="e">
        <f t="shared" si="469"/>
        <v>#N/A</v>
      </c>
      <c r="N3767" t="e">
        <f t="shared" si="470"/>
        <v>#N/A</v>
      </c>
    </row>
    <row r="3768" spans="1:14" hidden="1" x14ac:dyDescent="0.45">
      <c r="A3768" t="str">
        <f t="shared" si="471"/>
        <v>CP873-Community</v>
      </c>
      <c r="B3768" t="s">
        <v>842</v>
      </c>
      <c r="C3768" t="str">
        <f t="shared" si="464"/>
        <v>Anderson</v>
      </c>
      <c r="D3768" t="str">
        <f t="shared" si="465"/>
        <v>Y</v>
      </c>
      <c r="E3768" t="s">
        <v>1190</v>
      </c>
      <c r="F3768" t="str">
        <f t="shared" si="466"/>
        <v>Community</v>
      </c>
      <c r="G3768">
        <f t="shared" si="467"/>
        <v>0</v>
      </c>
      <c r="H3768" t="s">
        <v>1080</v>
      </c>
      <c r="I3768">
        <f t="shared" si="468"/>
        <v>0</v>
      </c>
      <c r="J3768" t="s">
        <v>1074</v>
      </c>
      <c r="K3768" s="5">
        <v>5</v>
      </c>
      <c r="L3768" t="str">
        <f>Table_DataFromNL[[#This Row],[PROFILECODE]]&amp;"-"&amp;Table_DataFromNL[[#This Row],[RULENAME]]</f>
        <v>CP873-Community</v>
      </c>
      <c r="M3768" t="e">
        <f t="shared" si="469"/>
        <v>#N/A</v>
      </c>
      <c r="N3768" t="e">
        <f t="shared" si="470"/>
        <v>#N/A</v>
      </c>
    </row>
    <row r="3769" spans="1:14" hidden="1" x14ac:dyDescent="0.45">
      <c r="A3769" t="str">
        <f t="shared" si="471"/>
        <v>CP873-DENOVO  - Antibody Screen</v>
      </c>
      <c r="B3769" t="s">
        <v>842</v>
      </c>
      <c r="C3769" t="str">
        <f t="shared" si="464"/>
        <v>Anderson</v>
      </c>
      <c r="D3769" t="str">
        <f t="shared" si="465"/>
        <v>Y</v>
      </c>
      <c r="E3769" t="s">
        <v>1190</v>
      </c>
      <c r="F3769" t="str">
        <f t="shared" si="466"/>
        <v>DENOVO  - Antibody Screen</v>
      </c>
      <c r="G3769">
        <f t="shared" si="467"/>
        <v>0</v>
      </c>
      <c r="H3769" t="s">
        <v>1081</v>
      </c>
      <c r="I3769">
        <f t="shared" si="468"/>
        <v>0</v>
      </c>
      <c r="J3769" t="s">
        <v>1074</v>
      </c>
      <c r="K3769" s="5">
        <v>300</v>
      </c>
      <c r="L3769" t="str">
        <f>Table_DataFromNL[[#This Row],[PROFILECODE]]&amp;"-"&amp;Table_DataFromNL[[#This Row],[RULENAME]]</f>
        <v>CP873-DENOVO  - Antibody Screen</v>
      </c>
      <c r="M3769" t="e">
        <f t="shared" si="469"/>
        <v>#N/A</v>
      </c>
      <c r="N3769" t="e">
        <f t="shared" si="470"/>
        <v>#N/A</v>
      </c>
    </row>
    <row r="3770" spans="1:14" hidden="1" x14ac:dyDescent="0.45">
      <c r="A3770" t="str">
        <f t="shared" si="471"/>
        <v>CP873-Denovo - Attendance Bonus</v>
      </c>
      <c r="B3770" t="s">
        <v>842</v>
      </c>
      <c r="C3770" t="str">
        <f t="shared" si="464"/>
        <v>Anderson</v>
      </c>
      <c r="D3770" t="str">
        <f t="shared" si="465"/>
        <v>Y</v>
      </c>
      <c r="E3770" t="s">
        <v>1190</v>
      </c>
      <c r="F3770" t="str">
        <f t="shared" si="466"/>
        <v>Denovo - Attendance Bonus</v>
      </c>
      <c r="G3770">
        <f t="shared" si="467"/>
        <v>0</v>
      </c>
      <c r="H3770" t="s">
        <v>1082</v>
      </c>
      <c r="I3770">
        <f t="shared" si="468"/>
        <v>0</v>
      </c>
      <c r="J3770" t="s">
        <v>1074</v>
      </c>
      <c r="K3770" s="5">
        <v>100</v>
      </c>
      <c r="L3770" t="str">
        <f>Table_DataFromNL[[#This Row],[PROFILECODE]]&amp;"-"&amp;Table_DataFromNL[[#This Row],[RULENAME]]</f>
        <v>CP873-Denovo - Attendance Bonus</v>
      </c>
      <c r="M3770" t="e">
        <f t="shared" si="469"/>
        <v>#N/A</v>
      </c>
      <c r="N3770" t="e">
        <f t="shared" si="470"/>
        <v>#N/A</v>
      </c>
    </row>
    <row r="3771" spans="1:14" hidden="1" x14ac:dyDescent="0.45">
      <c r="A3771" t="str">
        <f t="shared" si="471"/>
        <v>CP873-Denovo - Immunization</v>
      </c>
      <c r="B3771" t="s">
        <v>842</v>
      </c>
      <c r="C3771" t="str">
        <f t="shared" si="464"/>
        <v>Anderson</v>
      </c>
      <c r="D3771" t="str">
        <f t="shared" si="465"/>
        <v>Y</v>
      </c>
      <c r="E3771" t="s">
        <v>1190</v>
      </c>
      <c r="F3771" t="str">
        <f t="shared" si="466"/>
        <v>Denovo - Immunization</v>
      </c>
      <c r="G3771">
        <f t="shared" si="467"/>
        <v>0</v>
      </c>
      <c r="H3771" t="s">
        <v>1083</v>
      </c>
      <c r="I3771">
        <f t="shared" si="468"/>
        <v>0</v>
      </c>
      <c r="J3771" t="s">
        <v>1074</v>
      </c>
      <c r="K3771" s="5">
        <v>300</v>
      </c>
      <c r="L3771" t="str">
        <f>Table_DataFromNL[[#This Row],[PROFILECODE]]&amp;"-"&amp;Table_DataFromNL[[#This Row],[RULENAME]]</f>
        <v>CP873-Denovo - Immunization</v>
      </c>
      <c r="M3771" t="e">
        <f t="shared" si="469"/>
        <v>#N/A</v>
      </c>
      <c r="N3771" t="e">
        <f t="shared" si="470"/>
        <v>#N/A</v>
      </c>
    </row>
    <row r="3772" spans="1:14" hidden="1" x14ac:dyDescent="0.45">
      <c r="A3772" t="str">
        <f t="shared" si="471"/>
        <v>CP873-EMPLOYEE_BONUS_8MONTH_80USD</v>
      </c>
      <c r="B3772" t="s">
        <v>842</v>
      </c>
      <c r="C3772" t="str">
        <f t="shared" si="464"/>
        <v>Anderson</v>
      </c>
      <c r="D3772" t="str">
        <f t="shared" si="465"/>
        <v>Y</v>
      </c>
      <c r="E3772" t="s">
        <v>1190</v>
      </c>
      <c r="F3772" t="str">
        <f t="shared" si="466"/>
        <v>EMPLOYEE_BONUS_8MONTH_80USD</v>
      </c>
      <c r="G3772">
        <f t="shared" si="467"/>
        <v>0</v>
      </c>
      <c r="H3772" t="s">
        <v>1084</v>
      </c>
      <c r="I3772">
        <f t="shared" si="468"/>
        <v>0</v>
      </c>
      <c r="J3772" t="s">
        <v>1074</v>
      </c>
      <c r="K3772" s="5">
        <v>80</v>
      </c>
      <c r="L3772" t="str">
        <f>Table_DataFromNL[[#This Row],[PROFILECODE]]&amp;"-"&amp;Table_DataFromNL[[#This Row],[RULENAME]]</f>
        <v>CP873-EMPLOYEE_BONUS_8MONTH_80USD</v>
      </c>
      <c r="M3772" t="e">
        <f t="shared" si="469"/>
        <v>#N/A</v>
      </c>
      <c r="N3772" t="e">
        <f t="shared" si="470"/>
        <v>#N/A</v>
      </c>
    </row>
    <row r="3773" spans="1:14" hidden="1" x14ac:dyDescent="0.45">
      <c r="A3773" t="str">
        <f t="shared" si="471"/>
        <v>CP873-HANGER_RECRUIT_5USD_once</v>
      </c>
      <c r="B3773" t="s">
        <v>842</v>
      </c>
      <c r="C3773" t="str">
        <f t="shared" si="464"/>
        <v>Anderson</v>
      </c>
      <c r="D3773" t="str">
        <f t="shared" si="465"/>
        <v>Y</v>
      </c>
      <c r="E3773" t="s">
        <v>1190</v>
      </c>
      <c r="F3773" t="str">
        <f t="shared" si="466"/>
        <v>HANGER_RECRUIT_5USD_once</v>
      </c>
      <c r="G3773">
        <f t="shared" si="467"/>
        <v>0</v>
      </c>
      <c r="H3773" t="s">
        <v>1085</v>
      </c>
      <c r="I3773">
        <f t="shared" si="468"/>
        <v>0</v>
      </c>
      <c r="J3773" t="s">
        <v>1074</v>
      </c>
      <c r="K3773" s="5">
        <v>5</v>
      </c>
      <c r="L3773" t="str">
        <f>Table_DataFromNL[[#This Row],[PROFILECODE]]&amp;"-"&amp;Table_DataFromNL[[#This Row],[RULENAME]]</f>
        <v>CP873-HANGER_RECRUIT_5USD_once</v>
      </c>
      <c r="M3773" t="e">
        <f t="shared" si="469"/>
        <v>#N/A</v>
      </c>
      <c r="N3773" t="e">
        <f t="shared" si="470"/>
        <v>#N/A</v>
      </c>
    </row>
    <row r="3774" spans="1:14" hidden="1" x14ac:dyDescent="0.45">
      <c r="A3774" t="str">
        <f t="shared" si="471"/>
        <v>CP873-Immunization Boost Payment</v>
      </c>
      <c r="B3774" t="s">
        <v>842</v>
      </c>
      <c r="C3774" t="str">
        <f t="shared" si="464"/>
        <v>Anderson</v>
      </c>
      <c r="D3774" t="str">
        <f t="shared" si="465"/>
        <v>Y</v>
      </c>
      <c r="E3774" t="s">
        <v>1190</v>
      </c>
      <c r="F3774" t="str">
        <f t="shared" si="466"/>
        <v>Immunization Boost Payment</v>
      </c>
      <c r="G3774">
        <f t="shared" si="467"/>
        <v>0</v>
      </c>
      <c r="H3774" t="s">
        <v>1086</v>
      </c>
      <c r="I3774">
        <f t="shared" si="468"/>
        <v>0</v>
      </c>
      <c r="J3774" t="s">
        <v>1074</v>
      </c>
      <c r="K3774" s="5">
        <v>50</v>
      </c>
      <c r="L3774" t="str">
        <f>Table_DataFromNL[[#This Row],[PROFILECODE]]&amp;"-"&amp;Table_DataFromNL[[#This Row],[RULENAME]]</f>
        <v>CP873-Immunization Boost Payment</v>
      </c>
      <c r="M3774" t="e">
        <f t="shared" si="469"/>
        <v>#N/A</v>
      </c>
      <c r="N3774" t="e">
        <f t="shared" si="470"/>
        <v>#N/A</v>
      </c>
    </row>
    <row r="3775" spans="1:14" hidden="1" x14ac:dyDescent="0.45">
      <c r="A3775" t="str">
        <f t="shared" si="471"/>
        <v>CP873-Immunization Series Payment</v>
      </c>
      <c r="B3775" t="s">
        <v>842</v>
      </c>
      <c r="C3775" t="str">
        <f t="shared" si="464"/>
        <v>Anderson</v>
      </c>
      <c r="D3775" t="str">
        <f t="shared" si="465"/>
        <v>Y</v>
      </c>
      <c r="E3775" t="s">
        <v>1190</v>
      </c>
      <c r="F3775" t="str">
        <f t="shared" si="466"/>
        <v>Immunization Series Payment</v>
      </c>
      <c r="G3775">
        <f t="shared" si="467"/>
        <v>0</v>
      </c>
      <c r="H3775" t="s">
        <v>1087</v>
      </c>
      <c r="I3775">
        <f t="shared" si="468"/>
        <v>0</v>
      </c>
      <c r="J3775" t="s">
        <v>1074</v>
      </c>
      <c r="K3775" s="5">
        <v>100</v>
      </c>
      <c r="L3775" t="str">
        <f>Table_DataFromNL[[#This Row],[PROFILECODE]]&amp;"-"&amp;Table_DataFromNL[[#This Row],[RULENAME]]</f>
        <v>CP873-Immunization Series Payment</v>
      </c>
      <c r="M3775" t="e">
        <f t="shared" si="469"/>
        <v>#N/A</v>
      </c>
      <c r="N3775" t="e">
        <f t="shared" si="470"/>
        <v>#N/A</v>
      </c>
    </row>
    <row r="3776" spans="1:14" hidden="1" x14ac:dyDescent="0.45">
      <c r="A3776" t="str">
        <f t="shared" si="471"/>
        <v>CP873-Inconv Fee $20-$50-Comment Req'd</v>
      </c>
      <c r="B3776" t="s">
        <v>842</v>
      </c>
      <c r="C3776" t="str">
        <f t="shared" si="464"/>
        <v>Anderson</v>
      </c>
      <c r="D3776" t="str">
        <f t="shared" si="465"/>
        <v>Y</v>
      </c>
      <c r="E3776" t="s">
        <v>1190</v>
      </c>
      <c r="F3776" t="str">
        <f t="shared" si="466"/>
        <v>Inconv Fee $20-$50-Comment Req'd</v>
      </c>
      <c r="G3776">
        <f t="shared" si="467"/>
        <v>0</v>
      </c>
      <c r="H3776" t="s">
        <v>1088</v>
      </c>
      <c r="I3776">
        <f t="shared" si="468"/>
        <v>0</v>
      </c>
      <c r="J3776" t="s">
        <v>1074</v>
      </c>
      <c r="K3776" s="5">
        <v>50</v>
      </c>
      <c r="L3776" t="str">
        <f>Table_DataFromNL[[#This Row],[PROFILECODE]]&amp;"-"&amp;Table_DataFromNL[[#This Row],[RULENAME]]</f>
        <v>CP873-Inconv Fee $20-$50-Comment Req'd</v>
      </c>
      <c r="M3776" t="e">
        <f t="shared" si="469"/>
        <v>#N/A</v>
      </c>
      <c r="N3776" t="e">
        <f t="shared" si="470"/>
        <v>#N/A</v>
      </c>
    </row>
    <row r="3777" spans="1:14" hidden="1" x14ac:dyDescent="0.45">
      <c r="A3777" t="str">
        <f t="shared" si="471"/>
        <v>CP873-Inconv Fee $5-$20-Comment Req'd</v>
      </c>
      <c r="B3777" t="s">
        <v>842</v>
      </c>
      <c r="C3777" t="str">
        <f t="shared" si="464"/>
        <v>Anderson</v>
      </c>
      <c r="D3777" t="str">
        <f t="shared" si="465"/>
        <v>Y</v>
      </c>
      <c r="E3777" t="s">
        <v>1190</v>
      </c>
      <c r="F3777" t="str">
        <f t="shared" si="466"/>
        <v>Inconv Fee $5-$20-Comment Req'd</v>
      </c>
      <c r="G3777">
        <f t="shared" si="467"/>
        <v>0</v>
      </c>
      <c r="H3777" t="s">
        <v>1089</v>
      </c>
      <c r="I3777">
        <f t="shared" si="468"/>
        <v>0</v>
      </c>
      <c r="J3777" t="s">
        <v>1074</v>
      </c>
      <c r="K3777" s="5">
        <v>20</v>
      </c>
      <c r="L3777" t="str">
        <f>Table_DataFromNL[[#This Row],[PROFILECODE]]&amp;"-"&amp;Table_DataFromNL[[#This Row],[RULENAME]]</f>
        <v>CP873-Inconv Fee $5-$20-Comment Req'd</v>
      </c>
      <c r="M3777" t="e">
        <f t="shared" si="469"/>
        <v>#N/A</v>
      </c>
      <c r="N3777" t="e">
        <f t="shared" si="470"/>
        <v>#N/A</v>
      </c>
    </row>
    <row r="3778" spans="1:14" hidden="1" x14ac:dyDescent="0.45">
      <c r="A3778" t="str">
        <f t="shared" si="471"/>
        <v>CP873-Inconv Fee$50-$100-Comment Req'd</v>
      </c>
      <c r="B3778" t="s">
        <v>842</v>
      </c>
      <c r="C3778" t="str">
        <f t="shared" ref="C3778:C3841" si="472">VLOOKUP(B3778,CenterLU,2,FALSE)</f>
        <v>Anderson</v>
      </c>
      <c r="D3778" t="str">
        <f t="shared" ref="D3778:D3841" si="473">VLOOKUP(B3778,CenterLU,3,FALSE)</f>
        <v>Y</v>
      </c>
      <c r="E3778" t="s">
        <v>1190</v>
      </c>
      <c r="F3778" t="str">
        <f t="shared" ref="F3778:F3841" si="474">IF(VLOOKUP(H3778,RULENAMELU,3,FALSE)=0,H3778,VLOOKUP(H3778,RULENAMELU,3,FALSE))</f>
        <v>Inconv Fee$50-$100-Comment Req'd</v>
      </c>
      <c r="G3778">
        <f t="shared" ref="G3778:G3841" si="475">VLOOKUP(H3778,RULENAMELU,4,FALSE)</f>
        <v>0</v>
      </c>
      <c r="H3778" t="s">
        <v>1090</v>
      </c>
      <c r="I3778">
        <f t="shared" ref="I3778:I3841" si="476">VLOOKUP(H3778,RULENAMELU,5,FALSE)</f>
        <v>0</v>
      </c>
      <c r="J3778" t="s">
        <v>1074</v>
      </c>
      <c r="K3778" s="5">
        <v>100</v>
      </c>
      <c r="L3778" t="str">
        <f>Table_DataFromNL[[#This Row],[PROFILECODE]]&amp;"-"&amp;Table_DataFromNL[[#This Row],[RULENAME]]</f>
        <v>CP873-Inconv Fee$50-$100-Comment Req'd</v>
      </c>
      <c r="M3778" t="e">
        <f t="shared" ref="M3778:M3841" si="477">IFERROR(VLOOKUP(A3778,PaychangesLU,1,FALSE),VLOOKUP(A3778,SpecialtyCheckLU,1,FALSE))</f>
        <v>#N/A</v>
      </c>
      <c r="N3778" t="e">
        <f t="shared" ref="N3778:N3841" si="478">VLOOKUP(A3778,SpecialtyCheckLU,1,FALSE)</f>
        <v>#N/A</v>
      </c>
    </row>
    <row r="3779" spans="1:14" hidden="1" x14ac:dyDescent="0.45">
      <c r="A3779" t="str">
        <f t="shared" ref="A3779:A3842" si="479">B3779&amp;"-"&amp;F3779</f>
        <v>CP873-NSP_ LAPSEDONOR_50_Twice</v>
      </c>
      <c r="B3779" t="s">
        <v>842</v>
      </c>
      <c r="C3779" t="str">
        <f t="shared" si="472"/>
        <v>Anderson</v>
      </c>
      <c r="D3779" t="str">
        <f t="shared" si="473"/>
        <v>Y</v>
      </c>
      <c r="E3779" t="s">
        <v>1190</v>
      </c>
      <c r="F3779" t="str">
        <f t="shared" si="474"/>
        <v>NSP_ LAPSEDONOR_50_Twice</v>
      </c>
      <c r="G3779">
        <f t="shared" si="475"/>
        <v>0</v>
      </c>
      <c r="H3779" t="s">
        <v>1091</v>
      </c>
      <c r="I3779">
        <f t="shared" si="476"/>
        <v>0</v>
      </c>
      <c r="J3779" t="s">
        <v>1074</v>
      </c>
      <c r="K3779" s="5">
        <v>50</v>
      </c>
      <c r="L3779" t="str">
        <f>Table_DataFromNL[[#This Row],[PROFILECODE]]&amp;"-"&amp;Table_DataFromNL[[#This Row],[RULENAME]]</f>
        <v>CP873-NSP_ LAPSEDONOR_50_Twice</v>
      </c>
      <c r="M3779" t="e">
        <f t="shared" si="477"/>
        <v>#N/A</v>
      </c>
      <c r="N3779" t="e">
        <f t="shared" si="478"/>
        <v>#N/A</v>
      </c>
    </row>
    <row r="3780" spans="1:14" hidden="1" x14ac:dyDescent="0.45">
      <c r="A3780" t="str">
        <f t="shared" si="479"/>
        <v>CP873-NSP_LD_25_2X</v>
      </c>
      <c r="B3780" t="s">
        <v>842</v>
      </c>
      <c r="C3780" t="str">
        <f t="shared" si="472"/>
        <v>Anderson</v>
      </c>
      <c r="D3780" t="str">
        <f t="shared" si="473"/>
        <v>Y</v>
      </c>
      <c r="E3780" t="s">
        <v>1190</v>
      </c>
      <c r="F3780" t="str">
        <f t="shared" si="474"/>
        <v>NSP_LD_25_2X</v>
      </c>
      <c r="G3780">
        <f t="shared" si="475"/>
        <v>0</v>
      </c>
      <c r="H3780" t="s">
        <v>1092</v>
      </c>
      <c r="I3780">
        <f t="shared" si="476"/>
        <v>0</v>
      </c>
      <c r="J3780" t="s">
        <v>1074</v>
      </c>
      <c r="K3780" s="5">
        <v>25</v>
      </c>
      <c r="L3780" t="str">
        <f>Table_DataFromNL[[#This Row],[PROFILECODE]]&amp;"-"&amp;Table_DataFromNL[[#This Row],[RULENAME]]</f>
        <v>CP873-NSP_LD_25_2X</v>
      </c>
      <c r="M3780" t="e">
        <f t="shared" si="477"/>
        <v>#N/A</v>
      </c>
      <c r="N3780" t="e">
        <f t="shared" si="478"/>
        <v>#N/A</v>
      </c>
    </row>
    <row r="3781" spans="1:14" hidden="1" x14ac:dyDescent="0.45">
      <c r="A3781" t="str">
        <f t="shared" si="479"/>
        <v>CP873-NSP_LD_50_1X</v>
      </c>
      <c r="B3781" t="s">
        <v>842</v>
      </c>
      <c r="C3781" t="str">
        <f t="shared" si="472"/>
        <v>Anderson</v>
      </c>
      <c r="D3781" t="str">
        <f t="shared" si="473"/>
        <v>Y</v>
      </c>
      <c r="E3781" t="s">
        <v>1190</v>
      </c>
      <c r="F3781" t="str">
        <f t="shared" si="474"/>
        <v>NSP_LD_50_1X</v>
      </c>
      <c r="G3781">
        <f t="shared" si="475"/>
        <v>0</v>
      </c>
      <c r="H3781" t="s">
        <v>1093</v>
      </c>
      <c r="I3781">
        <f t="shared" si="476"/>
        <v>0</v>
      </c>
      <c r="J3781" t="s">
        <v>1074</v>
      </c>
      <c r="K3781" s="5">
        <v>50</v>
      </c>
      <c r="L3781" t="str">
        <f>Table_DataFromNL[[#This Row],[PROFILECODE]]&amp;"-"&amp;Table_DataFromNL[[#This Row],[RULENAME]]</f>
        <v>CP873-NSP_LD_50_1X</v>
      </c>
      <c r="M3781" t="e">
        <f t="shared" si="477"/>
        <v>#N/A</v>
      </c>
      <c r="N3781" t="e">
        <f t="shared" si="478"/>
        <v>#N/A</v>
      </c>
    </row>
    <row r="3782" spans="1:14" hidden="1" x14ac:dyDescent="0.45">
      <c r="A3782" t="str">
        <f t="shared" si="479"/>
        <v>CP873-NSP_ORPHAN_100_once</v>
      </c>
      <c r="B3782" t="s">
        <v>842</v>
      </c>
      <c r="C3782" t="str">
        <f t="shared" si="472"/>
        <v>Anderson</v>
      </c>
      <c r="D3782" t="str">
        <f t="shared" si="473"/>
        <v>Y</v>
      </c>
      <c r="E3782" t="s">
        <v>1190</v>
      </c>
      <c r="F3782" t="str">
        <f t="shared" si="474"/>
        <v>NSP_ORPHAN_100_once</v>
      </c>
      <c r="G3782">
        <f t="shared" si="475"/>
        <v>0</v>
      </c>
      <c r="H3782" t="s">
        <v>1094</v>
      </c>
      <c r="I3782">
        <f t="shared" si="476"/>
        <v>0</v>
      </c>
      <c r="J3782" t="s">
        <v>1074</v>
      </c>
      <c r="K3782" s="5">
        <v>100</v>
      </c>
      <c r="L3782" t="str">
        <f>Table_DataFromNL[[#This Row],[PROFILECODE]]&amp;"-"&amp;Table_DataFromNL[[#This Row],[RULENAME]]</f>
        <v>CP873-NSP_ORPHAN_100_once</v>
      </c>
      <c r="M3782" t="e">
        <f t="shared" si="477"/>
        <v>#N/A</v>
      </c>
      <c r="N3782" t="e">
        <f t="shared" si="478"/>
        <v>#N/A</v>
      </c>
    </row>
    <row r="3783" spans="1:14" hidden="1" x14ac:dyDescent="0.45">
      <c r="A3783" t="str">
        <f t="shared" si="479"/>
        <v>CP873-RSV WEEKLY BONUS 10</v>
      </c>
      <c r="B3783" t="s">
        <v>842</v>
      </c>
      <c r="C3783" t="str">
        <f t="shared" si="472"/>
        <v>Anderson</v>
      </c>
      <c r="D3783" t="str">
        <f t="shared" si="473"/>
        <v>Y</v>
      </c>
      <c r="E3783" t="s">
        <v>1190</v>
      </c>
      <c r="F3783" t="str">
        <f t="shared" si="474"/>
        <v>RSV WEEKLY BONUS 10</v>
      </c>
      <c r="G3783">
        <f t="shared" si="475"/>
        <v>0</v>
      </c>
      <c r="H3783" t="s">
        <v>1095</v>
      </c>
      <c r="I3783">
        <f t="shared" si="476"/>
        <v>0</v>
      </c>
      <c r="J3783" t="s">
        <v>1074</v>
      </c>
      <c r="K3783" s="5">
        <v>10</v>
      </c>
      <c r="L3783" t="str">
        <f>Table_DataFromNL[[#This Row],[PROFILECODE]]&amp;"-"&amp;Table_DataFromNL[[#This Row],[RULENAME]]</f>
        <v>CP873-RSV WEEKLY BONUS 10</v>
      </c>
      <c r="M3783" t="e">
        <f t="shared" si="477"/>
        <v>#N/A</v>
      </c>
      <c r="N3783" t="e">
        <f t="shared" si="478"/>
        <v>#N/A</v>
      </c>
    </row>
    <row r="3784" spans="1:14" hidden="1" x14ac:dyDescent="0.45">
      <c r="A3784" t="str">
        <f t="shared" si="479"/>
        <v>CP873-Restick</v>
      </c>
      <c r="B3784" t="s">
        <v>842</v>
      </c>
      <c r="C3784" t="str">
        <f t="shared" si="472"/>
        <v>Anderson</v>
      </c>
      <c r="D3784" t="str">
        <f t="shared" si="473"/>
        <v>Y</v>
      </c>
      <c r="E3784" t="s">
        <v>1190</v>
      </c>
      <c r="F3784" t="str">
        <f t="shared" si="474"/>
        <v>Restick</v>
      </c>
      <c r="G3784">
        <f t="shared" si="475"/>
        <v>0</v>
      </c>
      <c r="H3784" t="s">
        <v>1096</v>
      </c>
      <c r="I3784">
        <f t="shared" si="476"/>
        <v>0</v>
      </c>
      <c r="J3784" t="s">
        <v>1074</v>
      </c>
      <c r="K3784" s="5">
        <v>5</v>
      </c>
      <c r="L3784" t="str">
        <f>Table_DataFromNL[[#This Row],[PROFILECODE]]&amp;"-"&amp;Table_DataFromNL[[#This Row],[RULENAME]]</f>
        <v>CP873-Restick</v>
      </c>
      <c r="M3784" t="e">
        <f t="shared" si="477"/>
        <v>#N/A</v>
      </c>
      <c r="N3784" t="e">
        <f t="shared" si="478"/>
        <v>#N/A</v>
      </c>
    </row>
    <row r="3785" spans="1:14" hidden="1" x14ac:dyDescent="0.45">
      <c r="A3785" t="str">
        <f t="shared" si="479"/>
        <v>CP873-SCRATCH_1000_USD</v>
      </c>
      <c r="B3785" t="s">
        <v>842</v>
      </c>
      <c r="C3785" t="str">
        <f t="shared" si="472"/>
        <v>Anderson</v>
      </c>
      <c r="D3785" t="str">
        <f t="shared" si="473"/>
        <v>Y</v>
      </c>
      <c r="E3785" t="s">
        <v>1190</v>
      </c>
      <c r="F3785" t="str">
        <f t="shared" si="474"/>
        <v>SCRATCH_1000_USD</v>
      </c>
      <c r="G3785">
        <f t="shared" si="475"/>
        <v>0</v>
      </c>
      <c r="H3785" t="s">
        <v>1097</v>
      </c>
      <c r="I3785">
        <f t="shared" si="476"/>
        <v>0</v>
      </c>
      <c r="J3785" t="s">
        <v>1074</v>
      </c>
      <c r="K3785" s="5">
        <v>1000</v>
      </c>
      <c r="L3785" t="str">
        <f>Table_DataFromNL[[#This Row],[PROFILECODE]]&amp;"-"&amp;Table_DataFromNL[[#This Row],[RULENAME]]</f>
        <v>CP873-SCRATCH_1000_USD</v>
      </c>
      <c r="M3785" t="e">
        <f t="shared" si="477"/>
        <v>#N/A</v>
      </c>
      <c r="N3785" t="e">
        <f t="shared" si="478"/>
        <v>#N/A</v>
      </c>
    </row>
    <row r="3786" spans="1:14" hidden="1" x14ac:dyDescent="0.45">
      <c r="A3786" t="str">
        <f t="shared" si="479"/>
        <v>CP873-SCRATCH_100_USD</v>
      </c>
      <c r="B3786" t="s">
        <v>842</v>
      </c>
      <c r="C3786" t="str">
        <f t="shared" si="472"/>
        <v>Anderson</v>
      </c>
      <c r="D3786" t="str">
        <f t="shared" si="473"/>
        <v>Y</v>
      </c>
      <c r="E3786" t="s">
        <v>1190</v>
      </c>
      <c r="F3786" t="str">
        <f t="shared" si="474"/>
        <v>SCRATCH_100_USD</v>
      </c>
      <c r="G3786">
        <f t="shared" si="475"/>
        <v>0</v>
      </c>
      <c r="H3786" t="s">
        <v>1098</v>
      </c>
      <c r="I3786">
        <f t="shared" si="476"/>
        <v>0</v>
      </c>
      <c r="J3786" t="s">
        <v>1074</v>
      </c>
      <c r="K3786" s="5">
        <v>100</v>
      </c>
      <c r="L3786" t="str">
        <f>Table_DataFromNL[[#This Row],[PROFILECODE]]&amp;"-"&amp;Table_DataFromNL[[#This Row],[RULENAME]]</f>
        <v>CP873-SCRATCH_100_USD</v>
      </c>
      <c r="M3786" t="e">
        <f t="shared" si="477"/>
        <v>#N/A</v>
      </c>
      <c r="N3786" t="e">
        <f t="shared" si="478"/>
        <v>#N/A</v>
      </c>
    </row>
    <row r="3787" spans="1:14" hidden="1" x14ac:dyDescent="0.45">
      <c r="A3787" t="str">
        <f t="shared" si="479"/>
        <v>CP873-SCRATCH_10_USD</v>
      </c>
      <c r="B3787" t="s">
        <v>842</v>
      </c>
      <c r="C3787" t="str">
        <f t="shared" si="472"/>
        <v>Anderson</v>
      </c>
      <c r="D3787" t="str">
        <f t="shared" si="473"/>
        <v>Y</v>
      </c>
      <c r="E3787" t="s">
        <v>1190</v>
      </c>
      <c r="F3787" t="str">
        <f t="shared" si="474"/>
        <v>SCRATCH_10_USD</v>
      </c>
      <c r="G3787">
        <f t="shared" si="475"/>
        <v>0</v>
      </c>
      <c r="H3787" t="s">
        <v>1099</v>
      </c>
      <c r="I3787">
        <f t="shared" si="476"/>
        <v>0</v>
      </c>
      <c r="J3787" t="s">
        <v>1074</v>
      </c>
      <c r="K3787" s="5">
        <v>10</v>
      </c>
      <c r="L3787" t="str">
        <f>Table_DataFromNL[[#This Row],[PROFILECODE]]&amp;"-"&amp;Table_DataFromNL[[#This Row],[RULENAME]]</f>
        <v>CP873-SCRATCH_10_USD</v>
      </c>
      <c r="M3787" t="e">
        <f t="shared" si="477"/>
        <v>#N/A</v>
      </c>
      <c r="N3787" t="e">
        <f t="shared" si="478"/>
        <v>#N/A</v>
      </c>
    </row>
    <row r="3788" spans="1:14" hidden="1" x14ac:dyDescent="0.45">
      <c r="A3788" t="str">
        <f t="shared" si="479"/>
        <v>CP873-SCRATCH_20_USD</v>
      </c>
      <c r="B3788" t="s">
        <v>842</v>
      </c>
      <c r="C3788" t="str">
        <f t="shared" si="472"/>
        <v>Anderson</v>
      </c>
      <c r="D3788" t="str">
        <f t="shared" si="473"/>
        <v>Y</v>
      </c>
      <c r="E3788" t="s">
        <v>1190</v>
      </c>
      <c r="F3788" t="str">
        <f t="shared" si="474"/>
        <v>SCRATCH_20_USD</v>
      </c>
      <c r="G3788">
        <f t="shared" si="475"/>
        <v>0</v>
      </c>
      <c r="H3788" t="s">
        <v>1100</v>
      </c>
      <c r="I3788">
        <f t="shared" si="476"/>
        <v>0</v>
      </c>
      <c r="J3788" t="s">
        <v>1074</v>
      </c>
      <c r="K3788" s="5">
        <v>20</v>
      </c>
      <c r="L3788" t="str">
        <f>Table_DataFromNL[[#This Row],[PROFILECODE]]&amp;"-"&amp;Table_DataFromNL[[#This Row],[RULENAME]]</f>
        <v>CP873-SCRATCH_20_USD</v>
      </c>
      <c r="M3788" t="e">
        <f t="shared" si="477"/>
        <v>#N/A</v>
      </c>
      <c r="N3788" t="e">
        <f t="shared" si="478"/>
        <v>#N/A</v>
      </c>
    </row>
    <row r="3789" spans="1:14" hidden="1" x14ac:dyDescent="0.45">
      <c r="A3789" t="str">
        <f t="shared" si="479"/>
        <v>CP873-SCRATCH_25_USD</v>
      </c>
      <c r="B3789" t="s">
        <v>842</v>
      </c>
      <c r="C3789" t="str">
        <f t="shared" si="472"/>
        <v>Anderson</v>
      </c>
      <c r="D3789" t="str">
        <f t="shared" si="473"/>
        <v>Y</v>
      </c>
      <c r="E3789" t="s">
        <v>1190</v>
      </c>
      <c r="F3789" t="str">
        <f t="shared" si="474"/>
        <v>SCRATCH_25_USD</v>
      </c>
      <c r="G3789">
        <f t="shared" si="475"/>
        <v>0</v>
      </c>
      <c r="H3789" t="s">
        <v>1101</v>
      </c>
      <c r="I3789">
        <f t="shared" si="476"/>
        <v>0</v>
      </c>
      <c r="J3789" t="s">
        <v>1074</v>
      </c>
      <c r="K3789" s="5">
        <v>25</v>
      </c>
      <c r="L3789" t="str">
        <f>Table_DataFromNL[[#This Row],[PROFILECODE]]&amp;"-"&amp;Table_DataFromNL[[#This Row],[RULENAME]]</f>
        <v>CP873-SCRATCH_25_USD</v>
      </c>
      <c r="M3789" t="e">
        <f t="shared" si="477"/>
        <v>#N/A</v>
      </c>
      <c r="N3789" t="e">
        <f t="shared" si="478"/>
        <v>#N/A</v>
      </c>
    </row>
    <row r="3790" spans="1:14" hidden="1" x14ac:dyDescent="0.45">
      <c r="A3790" t="str">
        <f t="shared" si="479"/>
        <v>CP873-SCRATCH_50_USD</v>
      </c>
      <c r="B3790" t="s">
        <v>842</v>
      </c>
      <c r="C3790" t="str">
        <f t="shared" si="472"/>
        <v>Anderson</v>
      </c>
      <c r="D3790" t="str">
        <f t="shared" si="473"/>
        <v>Y</v>
      </c>
      <c r="E3790" t="s">
        <v>1190</v>
      </c>
      <c r="F3790" t="str">
        <f t="shared" si="474"/>
        <v>SCRATCH_50_USD</v>
      </c>
      <c r="G3790">
        <f t="shared" si="475"/>
        <v>0</v>
      </c>
      <c r="H3790" t="s">
        <v>1102</v>
      </c>
      <c r="I3790">
        <f t="shared" si="476"/>
        <v>0</v>
      </c>
      <c r="J3790" t="s">
        <v>1074</v>
      </c>
      <c r="K3790" s="5">
        <v>50</v>
      </c>
      <c r="L3790" t="str">
        <f>Table_DataFromNL[[#This Row],[PROFILECODE]]&amp;"-"&amp;Table_DataFromNL[[#This Row],[RULENAME]]</f>
        <v>CP873-SCRATCH_50_USD</v>
      </c>
      <c r="M3790" t="e">
        <f t="shared" si="477"/>
        <v>#N/A</v>
      </c>
      <c r="N3790" t="e">
        <f t="shared" si="478"/>
        <v>#N/A</v>
      </c>
    </row>
    <row r="3791" spans="1:14" hidden="1" x14ac:dyDescent="0.45">
      <c r="A3791" t="str">
        <f t="shared" si="479"/>
        <v>CP873-SCRATCH_5_USD</v>
      </c>
      <c r="B3791" t="s">
        <v>842</v>
      </c>
      <c r="C3791" t="str">
        <f t="shared" si="472"/>
        <v>Anderson</v>
      </c>
      <c r="D3791" t="str">
        <f t="shared" si="473"/>
        <v>Y</v>
      </c>
      <c r="E3791" t="s">
        <v>1190</v>
      </c>
      <c r="F3791" t="str">
        <f t="shared" si="474"/>
        <v>SCRATCH_5_USD</v>
      </c>
      <c r="G3791">
        <f t="shared" si="475"/>
        <v>0</v>
      </c>
      <c r="H3791" t="s">
        <v>1103</v>
      </c>
      <c r="I3791">
        <f t="shared" si="476"/>
        <v>0</v>
      </c>
      <c r="J3791" t="s">
        <v>1074</v>
      </c>
      <c r="K3791" s="5">
        <v>5</v>
      </c>
      <c r="L3791" t="str">
        <f>Table_DataFromNL[[#This Row],[PROFILECODE]]&amp;"-"&amp;Table_DataFromNL[[#This Row],[RULENAME]]</f>
        <v>CP873-SCRATCH_5_USD</v>
      </c>
      <c r="M3791" t="e">
        <f t="shared" si="477"/>
        <v>#N/A</v>
      </c>
      <c r="N3791" t="e">
        <f t="shared" si="478"/>
        <v>#N/A</v>
      </c>
    </row>
    <row r="3792" spans="1:14" hidden="1" x14ac:dyDescent="0.45">
      <c r="A3792" t="str">
        <f t="shared" si="479"/>
        <v>CP873-SLOW_TEXT_5</v>
      </c>
      <c r="B3792" t="s">
        <v>842</v>
      </c>
      <c r="C3792" t="str">
        <f t="shared" si="472"/>
        <v>Anderson</v>
      </c>
      <c r="D3792" t="str">
        <f t="shared" si="473"/>
        <v>Y</v>
      </c>
      <c r="E3792" t="s">
        <v>1190</v>
      </c>
      <c r="F3792" t="str">
        <f t="shared" si="474"/>
        <v>SLOW_TEXT_5</v>
      </c>
      <c r="G3792">
        <f t="shared" si="475"/>
        <v>0</v>
      </c>
      <c r="H3792" t="s">
        <v>1104</v>
      </c>
      <c r="I3792">
        <f t="shared" si="476"/>
        <v>0</v>
      </c>
      <c r="J3792" t="s">
        <v>1074</v>
      </c>
      <c r="K3792" s="5">
        <v>5</v>
      </c>
      <c r="L3792" t="str">
        <f>Table_DataFromNL[[#This Row],[PROFILECODE]]&amp;"-"&amp;Table_DataFromNL[[#This Row],[RULENAME]]</f>
        <v>CP873-SLOW_TEXT_5</v>
      </c>
      <c r="M3792" t="e">
        <f t="shared" si="477"/>
        <v>#N/A</v>
      </c>
      <c r="N3792" t="e">
        <f t="shared" si="478"/>
        <v>#N/A</v>
      </c>
    </row>
    <row r="3793" spans="1:14" hidden="1" x14ac:dyDescent="0.45">
      <c r="A3793" t="str">
        <f t="shared" si="479"/>
        <v>CP873-SPECIAL_ x9_25 _ONCE</v>
      </c>
      <c r="B3793" t="s">
        <v>842</v>
      </c>
      <c r="C3793" t="str">
        <f t="shared" si="472"/>
        <v>Anderson</v>
      </c>
      <c r="D3793" t="str">
        <f t="shared" si="473"/>
        <v>Y</v>
      </c>
      <c r="E3793" t="s">
        <v>1190</v>
      </c>
      <c r="F3793" t="str">
        <f t="shared" si="474"/>
        <v>SPECIAL_ x9_25 _ONCE</v>
      </c>
      <c r="G3793">
        <f t="shared" si="475"/>
        <v>0</v>
      </c>
      <c r="H3793" t="s">
        <v>1105</v>
      </c>
      <c r="I3793">
        <f t="shared" si="476"/>
        <v>0</v>
      </c>
      <c r="J3793" t="s">
        <v>1074</v>
      </c>
      <c r="K3793" s="5">
        <v>25</v>
      </c>
      <c r="L3793" t="str">
        <f>Table_DataFromNL[[#This Row],[PROFILECODE]]&amp;"-"&amp;Table_DataFromNL[[#This Row],[RULENAME]]</f>
        <v>CP873-SPECIAL_ x9_25 _ONCE</v>
      </c>
      <c r="M3793" t="e">
        <f t="shared" si="477"/>
        <v>#N/A</v>
      </c>
      <c r="N3793" t="e">
        <f t="shared" si="478"/>
        <v>#N/A</v>
      </c>
    </row>
    <row r="3794" spans="1:14" hidden="1" x14ac:dyDescent="0.45">
      <c r="A3794" t="str">
        <f t="shared" si="479"/>
        <v>CP873-SPECIAL_BONUS_40USD</v>
      </c>
      <c r="B3794" t="s">
        <v>842</v>
      </c>
      <c r="C3794" t="str">
        <f t="shared" si="472"/>
        <v>Anderson</v>
      </c>
      <c r="D3794" t="str">
        <f t="shared" si="473"/>
        <v>Y</v>
      </c>
      <c r="E3794" t="s">
        <v>1190</v>
      </c>
      <c r="F3794" t="str">
        <f t="shared" si="474"/>
        <v>SPECIAL_BONUS_40USD</v>
      </c>
      <c r="G3794">
        <f t="shared" si="475"/>
        <v>0</v>
      </c>
      <c r="H3794" t="s">
        <v>1106</v>
      </c>
      <c r="I3794">
        <f t="shared" si="476"/>
        <v>0</v>
      </c>
      <c r="J3794" t="s">
        <v>1074</v>
      </c>
      <c r="K3794" s="5">
        <v>40</v>
      </c>
      <c r="L3794" t="str">
        <f>Table_DataFromNL[[#This Row],[PROFILECODE]]&amp;"-"&amp;Table_DataFromNL[[#This Row],[RULENAME]]</f>
        <v>CP873-SPECIAL_BONUS_40USD</v>
      </c>
      <c r="M3794" t="e">
        <f t="shared" si="477"/>
        <v>#N/A</v>
      </c>
      <c r="N3794" t="e">
        <f t="shared" si="478"/>
        <v>#N/A</v>
      </c>
    </row>
    <row r="3795" spans="1:14" hidden="1" x14ac:dyDescent="0.45">
      <c r="A3795" t="str">
        <f t="shared" si="479"/>
        <v>CP873-SPECIAL_x6_x7_15 _TWICE</v>
      </c>
      <c r="B3795" t="s">
        <v>842</v>
      </c>
      <c r="C3795" t="str">
        <f t="shared" si="472"/>
        <v>Anderson</v>
      </c>
      <c r="D3795" t="str">
        <f t="shared" si="473"/>
        <v>Y</v>
      </c>
      <c r="E3795" t="s">
        <v>1190</v>
      </c>
      <c r="F3795" t="str">
        <f t="shared" si="474"/>
        <v>SPECIAL_x6_x7_15 _TWICE</v>
      </c>
      <c r="G3795">
        <f t="shared" si="475"/>
        <v>0</v>
      </c>
      <c r="H3795" t="s">
        <v>1107</v>
      </c>
      <c r="I3795">
        <f t="shared" si="476"/>
        <v>0</v>
      </c>
      <c r="J3795" t="s">
        <v>1074</v>
      </c>
      <c r="K3795" s="5">
        <v>15</v>
      </c>
      <c r="L3795" t="str">
        <f>Table_DataFromNL[[#This Row],[PROFILECODE]]&amp;"-"&amp;Table_DataFromNL[[#This Row],[RULENAME]]</f>
        <v>CP873-SPECIAL_x6_x7_15 _TWICE</v>
      </c>
      <c r="M3795" t="e">
        <f t="shared" si="477"/>
        <v>#N/A</v>
      </c>
      <c r="N3795" t="e">
        <f t="shared" si="478"/>
        <v>#N/A</v>
      </c>
    </row>
    <row r="3796" spans="1:14" hidden="1" x14ac:dyDescent="0.45">
      <c r="A3796" t="str">
        <f t="shared" si="479"/>
        <v>CP873-SPECIAL_x8_x9_20 _TWICE</v>
      </c>
      <c r="B3796" t="s">
        <v>842</v>
      </c>
      <c r="C3796" t="str">
        <f t="shared" si="472"/>
        <v>Anderson</v>
      </c>
      <c r="D3796" t="str">
        <f t="shared" si="473"/>
        <v>Y</v>
      </c>
      <c r="E3796" t="s">
        <v>1190</v>
      </c>
      <c r="F3796" t="str">
        <f t="shared" si="474"/>
        <v>SPECIAL_x8_x9_20 _TWICE</v>
      </c>
      <c r="G3796">
        <f t="shared" si="475"/>
        <v>0</v>
      </c>
      <c r="H3796" t="s">
        <v>1108</v>
      </c>
      <c r="I3796">
        <f t="shared" si="476"/>
        <v>0</v>
      </c>
      <c r="J3796" t="s">
        <v>1074</v>
      </c>
      <c r="K3796" s="5">
        <v>20</v>
      </c>
      <c r="L3796" t="str">
        <f>Table_DataFromNL[[#This Row],[PROFILECODE]]&amp;"-"&amp;Table_DataFromNL[[#This Row],[RULENAME]]</f>
        <v>CP873-SPECIAL_x8_x9_20 _TWICE</v>
      </c>
      <c r="M3796" t="e">
        <f t="shared" si="477"/>
        <v>#N/A</v>
      </c>
      <c r="N3796" t="e">
        <f t="shared" si="478"/>
        <v>#N/A</v>
      </c>
    </row>
    <row r="3797" spans="1:14" hidden="1" x14ac:dyDescent="0.45">
      <c r="A3797" t="str">
        <f t="shared" si="479"/>
        <v>CP873-Sample Only</v>
      </c>
      <c r="B3797" t="s">
        <v>842</v>
      </c>
      <c r="C3797" t="str">
        <f t="shared" si="472"/>
        <v>Anderson</v>
      </c>
      <c r="D3797" t="str">
        <f t="shared" si="473"/>
        <v>Y</v>
      </c>
      <c r="E3797" t="s">
        <v>1190</v>
      </c>
      <c r="F3797" t="str">
        <f t="shared" si="474"/>
        <v>Sample Only</v>
      </c>
      <c r="G3797">
        <f t="shared" si="475"/>
        <v>0</v>
      </c>
      <c r="H3797" t="s">
        <v>1109</v>
      </c>
      <c r="I3797">
        <f t="shared" si="476"/>
        <v>0</v>
      </c>
      <c r="J3797" t="s">
        <v>1074</v>
      </c>
      <c r="K3797" s="5">
        <v>10</v>
      </c>
      <c r="L3797" t="str">
        <f>Table_DataFromNL[[#This Row],[PROFILECODE]]&amp;"-"&amp;Table_DataFromNL[[#This Row],[RULENAME]]</f>
        <v>CP873-Sample Only</v>
      </c>
      <c r="M3797" t="e">
        <f t="shared" si="477"/>
        <v>#N/A</v>
      </c>
      <c r="N3797" t="e">
        <f t="shared" si="478"/>
        <v>#N/A</v>
      </c>
    </row>
    <row r="3798" spans="1:14" hidden="1" x14ac:dyDescent="0.45">
      <c r="A3798" t="str">
        <f t="shared" si="479"/>
        <v>CP873-Unit Below 250 mL</v>
      </c>
      <c r="B3798" t="s">
        <v>842</v>
      </c>
      <c r="C3798" t="str">
        <f t="shared" si="472"/>
        <v>Anderson</v>
      </c>
      <c r="D3798" t="str">
        <f t="shared" si="473"/>
        <v>Y</v>
      </c>
      <c r="E3798" t="s">
        <v>1190</v>
      </c>
      <c r="F3798" t="str">
        <f t="shared" si="474"/>
        <v>Unit Below 250 mL</v>
      </c>
      <c r="G3798">
        <f t="shared" si="475"/>
        <v>0</v>
      </c>
      <c r="H3798" t="s">
        <v>1110</v>
      </c>
      <c r="I3798">
        <f t="shared" si="476"/>
        <v>0</v>
      </c>
      <c r="J3798" t="s">
        <v>1074</v>
      </c>
      <c r="K3798" s="5">
        <v>5</v>
      </c>
      <c r="L3798" t="str">
        <f>Table_DataFromNL[[#This Row],[PROFILECODE]]&amp;"-"&amp;Table_DataFromNL[[#This Row],[RULENAME]]</f>
        <v>CP873-Unit Below 250 mL</v>
      </c>
      <c r="M3798" t="e">
        <f t="shared" si="477"/>
        <v>#N/A</v>
      </c>
      <c r="N3798" t="e">
        <f t="shared" si="478"/>
        <v>#N/A</v>
      </c>
    </row>
    <row r="3799" spans="1:14" hidden="1" x14ac:dyDescent="0.45">
      <c r="A3799" t="str">
        <f t="shared" si="479"/>
        <v>CP873-Unit above 250 mL/underdraw</v>
      </c>
      <c r="B3799" t="s">
        <v>842</v>
      </c>
      <c r="C3799" t="str">
        <f t="shared" si="472"/>
        <v>Anderson</v>
      </c>
      <c r="D3799" t="str">
        <f t="shared" si="473"/>
        <v>Y</v>
      </c>
      <c r="E3799" t="s">
        <v>1190</v>
      </c>
      <c r="F3799" t="str">
        <f t="shared" si="474"/>
        <v>Unit above 250 mL/underdraw</v>
      </c>
      <c r="G3799">
        <f t="shared" si="475"/>
        <v>0</v>
      </c>
      <c r="H3799" t="s">
        <v>1111</v>
      </c>
      <c r="I3799">
        <f t="shared" si="476"/>
        <v>0</v>
      </c>
      <c r="J3799" t="s">
        <v>1074</v>
      </c>
      <c r="K3799" s="5">
        <v>10</v>
      </c>
      <c r="L3799" t="str">
        <f>Table_DataFromNL[[#This Row],[PROFILECODE]]&amp;"-"&amp;Table_DataFromNL[[#This Row],[RULENAME]]</f>
        <v>CP873-Unit above 250 mL/underdraw</v>
      </c>
      <c r="M3799" t="e">
        <f t="shared" si="477"/>
        <v>#N/A</v>
      </c>
      <c r="N3799" t="e">
        <f t="shared" si="478"/>
        <v>#N/A</v>
      </c>
    </row>
    <row r="3800" spans="1:14" hidden="1" x14ac:dyDescent="0.45">
      <c r="A3800" t="str">
        <f t="shared" si="479"/>
        <v>CP873-RETURN - Buddy referral  -BONUS</v>
      </c>
      <c r="B3800" t="s">
        <v>842</v>
      </c>
      <c r="C3800" t="str">
        <f t="shared" si="472"/>
        <v>Anderson</v>
      </c>
      <c r="D3800" t="str">
        <f t="shared" si="473"/>
        <v>Y</v>
      </c>
      <c r="E3800" t="s">
        <v>1190</v>
      </c>
      <c r="F3800" t="str">
        <f t="shared" si="474"/>
        <v>RETURN - Buddy referral  -BONUS</v>
      </c>
      <c r="G3800" t="str">
        <f t="shared" si="475"/>
        <v>Marketing</v>
      </c>
      <c r="H3800" t="s">
        <v>73</v>
      </c>
      <c r="I3800">
        <f t="shared" si="476"/>
        <v>50</v>
      </c>
      <c r="J3800" t="s">
        <v>1112</v>
      </c>
      <c r="K3800" s="5">
        <v>50</v>
      </c>
      <c r="L3800" t="str">
        <f>Table_DataFromNL[[#This Row],[PROFILECODE]]&amp;"-"&amp;Table_DataFromNL[[#This Row],[RULENAME]]</f>
        <v>CP873-Referral</v>
      </c>
      <c r="M3800" t="str">
        <f t="shared" si="477"/>
        <v>CP873-RETURN - Buddy referral  -BONUS</v>
      </c>
      <c r="N3800" t="e">
        <f t="shared" si="478"/>
        <v>#N/A</v>
      </c>
    </row>
    <row r="3801" spans="1:14" hidden="1" x14ac:dyDescent="0.45">
      <c r="A3801" t="str">
        <f t="shared" si="479"/>
        <v>CP873-P Anti-D Pre-Existing Standard</v>
      </c>
      <c r="B3801" t="s">
        <v>842</v>
      </c>
      <c r="C3801" t="str">
        <f t="shared" si="472"/>
        <v>Anderson</v>
      </c>
      <c r="D3801" t="str">
        <f t="shared" si="473"/>
        <v>Y</v>
      </c>
      <c r="E3801" t="s">
        <v>1190</v>
      </c>
      <c r="F3801" t="str">
        <f t="shared" si="474"/>
        <v>P Anti-D Pre-Existing Standard</v>
      </c>
      <c r="G3801" t="str">
        <f t="shared" si="475"/>
        <v>Specialty</v>
      </c>
      <c r="H3801" t="s">
        <v>946</v>
      </c>
      <c r="I3801" t="str">
        <f t="shared" si="476"/>
        <v>RETURN - 1st don of the week -STD</v>
      </c>
      <c r="J3801" t="s">
        <v>1113</v>
      </c>
      <c r="K3801" s="5">
        <v>65</v>
      </c>
      <c r="L3801" t="str">
        <f>Table_DataFromNL[[#This Row],[PROFILECODE]]&amp;"-"&amp;Table_DataFromNL[[#This Row],[RULENAME]]</f>
        <v>CP873-P Anti-D Pre-Existing Standard</v>
      </c>
      <c r="M3801" t="str">
        <f t="shared" si="477"/>
        <v>CP873-P Anti-D Pre-Existing Standard</v>
      </c>
      <c r="N3801" t="str">
        <f t="shared" si="478"/>
        <v>CP873-P Anti-D Pre-Existing Standard</v>
      </c>
    </row>
    <row r="3802" spans="1:14" hidden="1" x14ac:dyDescent="0.45">
      <c r="A3802" t="str">
        <f t="shared" si="479"/>
        <v>CP873-P Anti-D Standard</v>
      </c>
      <c r="B3802" t="s">
        <v>842</v>
      </c>
      <c r="C3802" t="str">
        <f t="shared" si="472"/>
        <v>Anderson</v>
      </c>
      <c r="D3802" t="str">
        <f t="shared" si="473"/>
        <v>Y</v>
      </c>
      <c r="E3802" t="s">
        <v>1190</v>
      </c>
      <c r="F3802" t="str">
        <f t="shared" si="474"/>
        <v>P Anti-D Standard</v>
      </c>
      <c r="G3802" t="str">
        <f t="shared" si="475"/>
        <v>Specialty</v>
      </c>
      <c r="H3802" t="s">
        <v>947</v>
      </c>
      <c r="I3802" t="str">
        <f t="shared" si="476"/>
        <v>RETURN - 1st don of the week -STD</v>
      </c>
      <c r="J3802" t="s">
        <v>1113</v>
      </c>
      <c r="K3802" s="5">
        <v>65</v>
      </c>
      <c r="L3802" t="str">
        <f>Table_DataFromNL[[#This Row],[PROFILECODE]]&amp;"-"&amp;Table_DataFromNL[[#This Row],[RULENAME]]</f>
        <v>CP873-P Anti-D Standard</v>
      </c>
      <c r="M3802" t="str">
        <f t="shared" si="477"/>
        <v>CP873-P Anti-D Standard</v>
      </c>
      <c r="N3802" t="str">
        <f t="shared" si="478"/>
        <v>CP873-P Anti-D Standard</v>
      </c>
    </row>
    <row r="3803" spans="1:14" hidden="1" x14ac:dyDescent="0.45">
      <c r="A3803" t="str">
        <f t="shared" si="479"/>
        <v>CP873-P Denovo Non-Injectable</v>
      </c>
      <c r="B3803" t="s">
        <v>842</v>
      </c>
      <c r="C3803" t="str">
        <f t="shared" si="472"/>
        <v>Anderson</v>
      </c>
      <c r="D3803" t="str">
        <f t="shared" si="473"/>
        <v>Y</v>
      </c>
      <c r="E3803" t="s">
        <v>1190</v>
      </c>
      <c r="F3803" t="str">
        <f t="shared" si="474"/>
        <v>P Denovo Non-Injectable</v>
      </c>
      <c r="G3803">
        <f t="shared" si="475"/>
        <v>0</v>
      </c>
      <c r="H3803" t="s">
        <v>949</v>
      </c>
      <c r="I3803">
        <f t="shared" si="476"/>
        <v>0</v>
      </c>
      <c r="J3803" t="s">
        <v>1113</v>
      </c>
      <c r="K3803" s="5">
        <v>45</v>
      </c>
      <c r="L3803" t="str">
        <f>Table_DataFromNL[[#This Row],[PROFILECODE]]&amp;"-"&amp;Table_DataFromNL[[#This Row],[RULENAME]]</f>
        <v>CP873-P Denovo Non-Injectable</v>
      </c>
      <c r="M3803" t="str">
        <f t="shared" si="477"/>
        <v>CP873-P Denovo Non-Injectable</v>
      </c>
      <c r="N3803" t="str">
        <f t="shared" si="478"/>
        <v>CP873-P Denovo Non-Injectable</v>
      </c>
    </row>
    <row r="3804" spans="1:14" hidden="1" x14ac:dyDescent="0.45">
      <c r="A3804" t="str">
        <f t="shared" si="479"/>
        <v>CP873-RETURN - 1st don of the week -STD</v>
      </c>
      <c r="B3804" t="s">
        <v>842</v>
      </c>
      <c r="C3804" t="str">
        <f t="shared" si="472"/>
        <v>Anderson</v>
      </c>
      <c r="D3804" t="str">
        <f t="shared" si="473"/>
        <v>Y</v>
      </c>
      <c r="E3804" t="s">
        <v>1190</v>
      </c>
      <c r="F3804" t="str">
        <f t="shared" si="474"/>
        <v>RETURN - 1st don of the week -STD</v>
      </c>
      <c r="G3804" t="str">
        <f t="shared" si="475"/>
        <v>Marketing</v>
      </c>
      <c r="H3804" t="s">
        <v>1114</v>
      </c>
      <c r="I3804">
        <f t="shared" si="476"/>
        <v>0</v>
      </c>
      <c r="J3804" t="s">
        <v>1113</v>
      </c>
      <c r="K3804" s="5">
        <v>45</v>
      </c>
      <c r="L3804" t="str">
        <f>Table_DataFromNL[[#This Row],[PROFILECODE]]&amp;"-"&amp;Table_DataFromNL[[#This Row],[RULENAME]]</f>
        <v>CP873-P NSP NONEU Standard</v>
      </c>
      <c r="M3804" t="str">
        <f t="shared" si="477"/>
        <v>CP873-RETURN - 1st don of the week -STD</v>
      </c>
      <c r="N3804" t="e">
        <f t="shared" si="478"/>
        <v>#N/A</v>
      </c>
    </row>
    <row r="3805" spans="1:14" hidden="1" x14ac:dyDescent="0.45">
      <c r="A3805" t="str">
        <f t="shared" si="479"/>
        <v>CP873-RETURN - 1st don of the week -STD</v>
      </c>
      <c r="B3805" t="s">
        <v>842</v>
      </c>
      <c r="C3805" t="str">
        <f t="shared" si="472"/>
        <v>Anderson</v>
      </c>
      <c r="D3805" t="str">
        <f t="shared" si="473"/>
        <v>Y</v>
      </c>
      <c r="E3805" t="s">
        <v>1190</v>
      </c>
      <c r="F3805" t="str">
        <f t="shared" si="474"/>
        <v>RETURN - 1st don of the week -STD</v>
      </c>
      <c r="G3805" t="str">
        <f t="shared" si="475"/>
        <v>Marketing</v>
      </c>
      <c r="H3805" t="s">
        <v>1115</v>
      </c>
      <c r="I3805">
        <f t="shared" si="476"/>
        <v>23</v>
      </c>
      <c r="J3805" t="s">
        <v>1113</v>
      </c>
      <c r="K3805" s="5">
        <v>45</v>
      </c>
      <c r="L3805" t="str">
        <f>Table_DataFromNL[[#This Row],[PROFILECODE]]&amp;"-"&amp;Table_DataFromNL[[#This Row],[RULENAME]]</f>
        <v>CP873-P NSP NS Standard</v>
      </c>
      <c r="M3805" t="str">
        <f t="shared" si="477"/>
        <v>CP873-RETURN - 1st don of the week -STD</v>
      </c>
      <c r="N3805" t="e">
        <f t="shared" si="478"/>
        <v>#N/A</v>
      </c>
    </row>
    <row r="3806" spans="1:14" hidden="1" x14ac:dyDescent="0.45">
      <c r="A3806" t="str">
        <f t="shared" si="479"/>
        <v>CP873-P Normal Source PL Standard</v>
      </c>
      <c r="B3806" t="s">
        <v>842</v>
      </c>
      <c r="C3806" t="str">
        <f t="shared" si="472"/>
        <v>Anderson</v>
      </c>
      <c r="D3806" t="str">
        <f t="shared" si="473"/>
        <v>Y</v>
      </c>
      <c r="E3806" t="s">
        <v>1190</v>
      </c>
      <c r="F3806" t="str">
        <f t="shared" si="474"/>
        <v>P Normal Source PL Standard</v>
      </c>
      <c r="G3806" t="str">
        <f t="shared" si="475"/>
        <v>Marketing</v>
      </c>
      <c r="H3806" t="s">
        <v>1033</v>
      </c>
      <c r="I3806">
        <f t="shared" si="476"/>
        <v>0</v>
      </c>
      <c r="J3806" t="s">
        <v>1113</v>
      </c>
      <c r="K3806" s="5">
        <v>45</v>
      </c>
      <c r="L3806" t="str">
        <f>Table_DataFromNL[[#This Row],[PROFILECODE]]&amp;"-"&amp;Table_DataFromNL[[#This Row],[RULENAME]]</f>
        <v>CP873-P Normal Source PL Standard</v>
      </c>
      <c r="M3806" t="e">
        <f t="shared" si="477"/>
        <v>#N/A</v>
      </c>
      <c r="N3806" t="e">
        <f t="shared" si="478"/>
        <v>#N/A</v>
      </c>
    </row>
    <row r="3807" spans="1:14" hidden="1" x14ac:dyDescent="0.45">
      <c r="A3807" t="str">
        <f t="shared" si="479"/>
        <v>CP873-P RSV Pre-Existing Standard</v>
      </c>
      <c r="B3807" t="s">
        <v>842</v>
      </c>
      <c r="C3807" t="str">
        <f t="shared" si="472"/>
        <v>Anderson</v>
      </c>
      <c r="D3807" t="str">
        <f t="shared" si="473"/>
        <v>Y</v>
      </c>
      <c r="E3807" t="s">
        <v>1190</v>
      </c>
      <c r="F3807" t="str">
        <f t="shared" si="474"/>
        <v>P RSV Pre-Existing Standard</v>
      </c>
      <c r="G3807" t="str">
        <f t="shared" si="475"/>
        <v>Specialty</v>
      </c>
      <c r="H3807" t="s">
        <v>955</v>
      </c>
      <c r="I3807" t="str">
        <f t="shared" si="476"/>
        <v>RETURN - 1st don of the week -STD</v>
      </c>
      <c r="J3807" t="s">
        <v>1113</v>
      </c>
      <c r="K3807" s="5">
        <v>45</v>
      </c>
      <c r="L3807" t="str">
        <f>Table_DataFromNL[[#This Row],[PROFILECODE]]&amp;"-"&amp;Table_DataFromNL[[#This Row],[RULENAME]]</f>
        <v>CP873-P RSV Pre-Existing Standard</v>
      </c>
      <c r="M3807" t="str">
        <f t="shared" si="477"/>
        <v>CP873-P RSV Pre-Existing Standard</v>
      </c>
      <c r="N3807" t="str">
        <f t="shared" si="478"/>
        <v>CP873-P RSV Pre-Existing Standard</v>
      </c>
    </row>
    <row r="3808" spans="1:14" hidden="1" x14ac:dyDescent="0.45">
      <c r="A3808" t="str">
        <f t="shared" si="479"/>
        <v>CP873-P Tetanus Pre-Existing Standard</v>
      </c>
      <c r="B3808" t="s">
        <v>842</v>
      </c>
      <c r="C3808" t="str">
        <f t="shared" si="472"/>
        <v>Anderson</v>
      </c>
      <c r="D3808" t="str">
        <f t="shared" si="473"/>
        <v>Y</v>
      </c>
      <c r="E3808" t="s">
        <v>1190</v>
      </c>
      <c r="F3808" t="str">
        <f t="shared" si="474"/>
        <v>P Tetanus Pre-Existing Standard</v>
      </c>
      <c r="G3808" t="str">
        <f t="shared" si="475"/>
        <v>Specialty</v>
      </c>
      <c r="H3808" t="s">
        <v>969</v>
      </c>
      <c r="I3808" t="str">
        <f t="shared" si="476"/>
        <v>RETURN - 1st don of the week -STD</v>
      </c>
      <c r="J3808" t="s">
        <v>1113</v>
      </c>
      <c r="K3808" s="5">
        <v>55</v>
      </c>
      <c r="L3808" t="str">
        <f>Table_DataFromNL[[#This Row],[PROFILECODE]]&amp;"-"&amp;Table_DataFromNL[[#This Row],[RULENAME]]</f>
        <v>CP873-P Tetanus Pre-Existing Standard</v>
      </c>
      <c r="M3808" t="str">
        <f t="shared" si="477"/>
        <v>CP873-P Tetanus Pre-Existing Standard</v>
      </c>
      <c r="N3808" t="str">
        <f t="shared" si="478"/>
        <v>CP873-P Tetanus Pre-Existing Standard</v>
      </c>
    </row>
    <row r="3809" spans="1:14" hidden="1" x14ac:dyDescent="0.45">
      <c r="A3809" t="str">
        <f t="shared" si="479"/>
        <v>CP873-P Tetanus Standard</v>
      </c>
      <c r="B3809" t="s">
        <v>842</v>
      </c>
      <c r="C3809" t="str">
        <f t="shared" si="472"/>
        <v>Anderson</v>
      </c>
      <c r="D3809" t="str">
        <f t="shared" si="473"/>
        <v>Y</v>
      </c>
      <c r="E3809" t="s">
        <v>1190</v>
      </c>
      <c r="F3809" t="str">
        <f t="shared" si="474"/>
        <v>P Tetanus Standard</v>
      </c>
      <c r="G3809" t="str">
        <f t="shared" si="475"/>
        <v>Specialty</v>
      </c>
      <c r="H3809" t="s">
        <v>970</v>
      </c>
      <c r="I3809" t="str">
        <f t="shared" si="476"/>
        <v>RETURN - 1st don of the week -STD</v>
      </c>
      <c r="J3809" t="s">
        <v>1113</v>
      </c>
      <c r="K3809" s="5">
        <v>55</v>
      </c>
      <c r="L3809" t="str">
        <f>Table_DataFromNL[[#This Row],[PROFILECODE]]&amp;"-"&amp;Table_DataFromNL[[#This Row],[RULENAME]]</f>
        <v>CP873-P Tetanus Standard</v>
      </c>
      <c r="M3809" t="str">
        <f t="shared" si="477"/>
        <v>CP873-P Tetanus Standard</v>
      </c>
      <c r="N3809" t="str">
        <f t="shared" si="478"/>
        <v>CP873-P Tetanus Standard</v>
      </c>
    </row>
    <row r="3810" spans="1:14" hidden="1" x14ac:dyDescent="0.45">
      <c r="A3810" t="str">
        <f t="shared" si="479"/>
        <v>CP873-P VZV Standard</v>
      </c>
      <c r="B3810" t="s">
        <v>842</v>
      </c>
      <c r="C3810" t="str">
        <f t="shared" si="472"/>
        <v>Anderson</v>
      </c>
      <c r="D3810" t="str">
        <f t="shared" si="473"/>
        <v>Y</v>
      </c>
      <c r="E3810" t="s">
        <v>1190</v>
      </c>
      <c r="F3810" t="str">
        <f t="shared" si="474"/>
        <v>P VZV Standard</v>
      </c>
      <c r="G3810" t="str">
        <f t="shared" si="475"/>
        <v>Specialty</v>
      </c>
      <c r="H3810" t="s">
        <v>971</v>
      </c>
      <c r="I3810" t="str">
        <f t="shared" si="476"/>
        <v>RETURN - 1st don of the week -STD</v>
      </c>
      <c r="J3810" t="s">
        <v>1113</v>
      </c>
      <c r="K3810" s="5">
        <v>55</v>
      </c>
      <c r="L3810" t="str">
        <f>Table_DataFromNL[[#This Row],[PROFILECODE]]&amp;"-"&amp;Table_DataFromNL[[#This Row],[RULENAME]]</f>
        <v>CP873-P VZV Standard</v>
      </c>
      <c r="M3810" t="str">
        <f t="shared" si="477"/>
        <v>CP873-P VZV Standard</v>
      </c>
      <c r="N3810" t="str">
        <f t="shared" si="478"/>
        <v>CP873-P VZV Standard</v>
      </c>
    </row>
    <row r="3811" spans="1:14" hidden="1" x14ac:dyDescent="0.45">
      <c r="A3811" t="str">
        <f t="shared" si="479"/>
        <v>CP873-PVZV Pre-Existing Standard</v>
      </c>
      <c r="B3811" t="s">
        <v>842</v>
      </c>
      <c r="C3811" t="str">
        <f t="shared" si="472"/>
        <v>Anderson</v>
      </c>
      <c r="D3811" t="str">
        <f t="shared" si="473"/>
        <v>Y</v>
      </c>
      <c r="E3811" t="s">
        <v>1190</v>
      </c>
      <c r="F3811" t="str">
        <f t="shared" si="474"/>
        <v>PVZV Pre-Existing Standard</v>
      </c>
      <c r="G3811" t="str">
        <f t="shared" si="475"/>
        <v>Specialty</v>
      </c>
      <c r="H3811" t="s">
        <v>972</v>
      </c>
      <c r="I3811" t="str">
        <f t="shared" si="476"/>
        <v>RETURN - 1st don of the week -STD</v>
      </c>
      <c r="J3811" t="s">
        <v>1113</v>
      </c>
      <c r="K3811" s="5">
        <v>60</v>
      </c>
      <c r="L3811" t="str">
        <f>Table_DataFromNL[[#This Row],[PROFILECODE]]&amp;"-"&amp;Table_DataFromNL[[#This Row],[RULENAME]]</f>
        <v>CP873-PVZV Pre-Existing Standard</v>
      </c>
      <c r="M3811" t="str">
        <f t="shared" si="477"/>
        <v>CP873-PVZV Pre-Existing Standard</v>
      </c>
      <c r="N3811" t="str">
        <f t="shared" si="478"/>
        <v>CP873-PVZV Pre-Existing Standard</v>
      </c>
    </row>
    <row r="3812" spans="1:14" hidden="1" x14ac:dyDescent="0.45">
      <c r="A3812" t="str">
        <f t="shared" si="479"/>
        <v>CP893-1st Responder-Medical</v>
      </c>
      <c r="B3812" t="s">
        <v>541</v>
      </c>
      <c r="C3812" t="str">
        <f t="shared" si="472"/>
        <v>Amarillo</v>
      </c>
      <c r="D3812" t="str">
        <f t="shared" si="473"/>
        <v>Y</v>
      </c>
      <c r="E3812" t="s">
        <v>1191</v>
      </c>
      <c r="F3812" t="str">
        <f t="shared" si="474"/>
        <v>1st Responder-Medical</v>
      </c>
      <c r="G3812">
        <f t="shared" si="475"/>
        <v>0</v>
      </c>
      <c r="H3812" t="s">
        <v>1053</v>
      </c>
      <c r="I3812">
        <f t="shared" si="476"/>
        <v>0</v>
      </c>
      <c r="J3812" t="s">
        <v>1054</v>
      </c>
      <c r="K3812" s="5">
        <v>5</v>
      </c>
      <c r="L3812" t="str">
        <f>Table_DataFromNL[[#This Row],[PROFILECODE]]&amp;"-"&amp;Table_DataFromNL[[#This Row],[RULENAME]]</f>
        <v>CP893-1st Responder-Medical</v>
      </c>
      <c r="M3812" t="e">
        <f t="shared" si="477"/>
        <v>#N/A</v>
      </c>
      <c r="N3812" t="e">
        <f t="shared" si="478"/>
        <v>#N/A</v>
      </c>
    </row>
    <row r="3813" spans="1:14" hidden="1" x14ac:dyDescent="0.45">
      <c r="A3813" t="str">
        <f t="shared" si="479"/>
        <v>CP893-2X Week P HBS</v>
      </c>
      <c r="B3813" t="s">
        <v>541</v>
      </c>
      <c r="C3813" t="str">
        <f t="shared" si="472"/>
        <v>Amarillo</v>
      </c>
      <c r="D3813" t="str">
        <f t="shared" si="473"/>
        <v>Y</v>
      </c>
      <c r="E3813" t="s">
        <v>1191</v>
      </c>
      <c r="F3813" t="str">
        <f t="shared" si="474"/>
        <v>2X Week P HBS</v>
      </c>
      <c r="G3813" t="str">
        <f t="shared" si="475"/>
        <v>Specialty</v>
      </c>
      <c r="H3813" t="s">
        <v>961</v>
      </c>
      <c r="I3813" t="str">
        <f t="shared" si="476"/>
        <v>RETURN - 2nd don of the week -BONUS</v>
      </c>
      <c r="J3813" t="s">
        <v>1054</v>
      </c>
      <c r="K3813" s="5">
        <v>25</v>
      </c>
      <c r="L3813" t="str">
        <f>Table_DataFromNL[[#This Row],[PROFILECODE]]&amp;"-"&amp;Table_DataFromNL[[#This Row],[RULENAME]]</f>
        <v>CP893-2X Week P HBS</v>
      </c>
      <c r="M3813" t="str">
        <f t="shared" si="477"/>
        <v>CP893-2X Week P HBS</v>
      </c>
      <c r="N3813" t="str">
        <f t="shared" si="478"/>
        <v>CP893-2X Week P HBS</v>
      </c>
    </row>
    <row r="3814" spans="1:14" hidden="1" x14ac:dyDescent="0.45">
      <c r="A3814" t="str">
        <f t="shared" si="479"/>
        <v>CP893-2X Week P HBS Pre-Existing</v>
      </c>
      <c r="B3814" t="s">
        <v>541</v>
      </c>
      <c r="C3814" t="str">
        <f t="shared" si="472"/>
        <v>Amarillo</v>
      </c>
      <c r="D3814" t="str">
        <f t="shared" si="473"/>
        <v>Y</v>
      </c>
      <c r="E3814" t="s">
        <v>1191</v>
      </c>
      <c r="F3814" t="str">
        <f t="shared" si="474"/>
        <v>2X Week P HBS Pre-Existing</v>
      </c>
      <c r="G3814" t="str">
        <f t="shared" si="475"/>
        <v>Specialty</v>
      </c>
      <c r="H3814" t="s">
        <v>962</v>
      </c>
      <c r="I3814" t="str">
        <f t="shared" si="476"/>
        <v>RETURN - 2nd don of the week -BONUS</v>
      </c>
      <c r="J3814" t="s">
        <v>1054</v>
      </c>
      <c r="K3814" s="5">
        <v>25</v>
      </c>
      <c r="L3814" t="str">
        <f>Table_DataFromNL[[#This Row],[PROFILECODE]]&amp;"-"&amp;Table_DataFromNL[[#This Row],[RULENAME]]</f>
        <v>CP893-2X Week P HBS Pre-Existing</v>
      </c>
      <c r="M3814" t="str">
        <f t="shared" si="477"/>
        <v>CP893-2X Week P HBS Pre-Existing</v>
      </c>
      <c r="N3814" t="str">
        <f t="shared" si="478"/>
        <v>CP893-2X Week P HBS Pre-Existing</v>
      </c>
    </row>
    <row r="3815" spans="1:14" hidden="1" x14ac:dyDescent="0.45">
      <c r="A3815" t="str">
        <f t="shared" si="479"/>
        <v>CP893-2X Week P NORM KIG10-1</v>
      </c>
      <c r="B3815" t="s">
        <v>541</v>
      </c>
      <c r="C3815" t="str">
        <f t="shared" si="472"/>
        <v>Amarillo</v>
      </c>
      <c r="D3815" t="str">
        <f t="shared" si="473"/>
        <v>Y</v>
      </c>
      <c r="E3815" t="s">
        <v>1191</v>
      </c>
      <c r="F3815" t="str">
        <f t="shared" si="474"/>
        <v>2X Week P NORM KIG10-1</v>
      </c>
      <c r="G3815" t="str">
        <f t="shared" si="475"/>
        <v>Specialty</v>
      </c>
      <c r="H3815" t="s">
        <v>1005</v>
      </c>
      <c r="I3815" t="str">
        <f t="shared" si="476"/>
        <v>RETURN - 2nd don of the week -BONUS</v>
      </c>
      <c r="J3815" t="s">
        <v>1054</v>
      </c>
      <c r="K3815" s="5">
        <v>15</v>
      </c>
      <c r="L3815" t="str">
        <f>Table_DataFromNL[[#This Row],[PROFILECODE]]&amp;"-"&amp;Table_DataFromNL[[#This Row],[RULENAME]]</f>
        <v>CP893-2X Week P NORM KIG10-1</v>
      </c>
      <c r="M3815" t="e">
        <f t="shared" si="477"/>
        <v>#N/A</v>
      </c>
      <c r="N3815" t="e">
        <f t="shared" si="478"/>
        <v>#N/A</v>
      </c>
    </row>
    <row r="3816" spans="1:14" hidden="1" x14ac:dyDescent="0.45">
      <c r="A3816" t="str">
        <f t="shared" si="479"/>
        <v>CP893-2X Week P NORM KIG10_0</v>
      </c>
      <c r="B3816" t="s">
        <v>541</v>
      </c>
      <c r="C3816" t="str">
        <f t="shared" si="472"/>
        <v>Amarillo</v>
      </c>
      <c r="D3816" t="str">
        <f t="shared" si="473"/>
        <v>Y</v>
      </c>
      <c r="E3816" t="s">
        <v>1191</v>
      </c>
      <c r="F3816" t="str">
        <f t="shared" si="474"/>
        <v>2X Week P NORM KIG10_0</v>
      </c>
      <c r="G3816" t="str">
        <f t="shared" si="475"/>
        <v>Specialty</v>
      </c>
      <c r="H3816" t="s">
        <v>1001</v>
      </c>
      <c r="I3816" t="str">
        <f t="shared" si="476"/>
        <v>RETURN - 2nd don of the week -BONUS</v>
      </c>
      <c r="J3816" t="s">
        <v>1054</v>
      </c>
      <c r="K3816" s="5">
        <v>25</v>
      </c>
      <c r="L3816" t="str">
        <f>Table_DataFromNL[[#This Row],[PROFILECODE]]&amp;"-"&amp;Table_DataFromNL[[#This Row],[RULENAME]]</f>
        <v>CP893-2X Week P NORM KIG10_0</v>
      </c>
      <c r="M3816" t="e">
        <f t="shared" si="477"/>
        <v>#N/A</v>
      </c>
      <c r="N3816" t="e">
        <f t="shared" si="478"/>
        <v>#N/A</v>
      </c>
    </row>
    <row r="3817" spans="1:14" hidden="1" x14ac:dyDescent="0.45">
      <c r="A3817" t="str">
        <f t="shared" si="479"/>
        <v>CP893-2X Week P NORM KIG10_2</v>
      </c>
      <c r="B3817" t="s">
        <v>541</v>
      </c>
      <c r="C3817" t="str">
        <f t="shared" si="472"/>
        <v>Amarillo</v>
      </c>
      <c r="D3817" t="str">
        <f t="shared" si="473"/>
        <v>Y</v>
      </c>
      <c r="E3817" t="s">
        <v>1191</v>
      </c>
      <c r="F3817" t="str">
        <f t="shared" si="474"/>
        <v>2X Week P NORM KIG10_2</v>
      </c>
      <c r="G3817" t="str">
        <f t="shared" si="475"/>
        <v>Specialty</v>
      </c>
      <c r="H3817" t="s">
        <v>1002</v>
      </c>
      <c r="I3817" t="str">
        <f t="shared" si="476"/>
        <v>RETURN - 2nd don of the week -BONUS</v>
      </c>
      <c r="J3817" t="s">
        <v>1054</v>
      </c>
      <c r="K3817" s="5">
        <v>15</v>
      </c>
      <c r="L3817" t="str">
        <f>Table_DataFromNL[[#This Row],[PROFILECODE]]&amp;"-"&amp;Table_DataFromNL[[#This Row],[RULENAME]]</f>
        <v>CP893-2X Week P NORM KIG10_2</v>
      </c>
      <c r="M3817" t="e">
        <f t="shared" si="477"/>
        <v>#N/A</v>
      </c>
      <c r="N3817" t="e">
        <f t="shared" si="478"/>
        <v>#N/A</v>
      </c>
    </row>
    <row r="3818" spans="1:14" hidden="1" x14ac:dyDescent="0.45">
      <c r="A3818" t="str">
        <f t="shared" si="479"/>
        <v>CP893-2X Week P NORM KIG10_3</v>
      </c>
      <c r="B3818" t="s">
        <v>541</v>
      </c>
      <c r="C3818" t="str">
        <f t="shared" si="472"/>
        <v>Amarillo</v>
      </c>
      <c r="D3818" t="str">
        <f t="shared" si="473"/>
        <v>Y</v>
      </c>
      <c r="E3818" t="s">
        <v>1191</v>
      </c>
      <c r="F3818" t="str">
        <f t="shared" si="474"/>
        <v>2X Week P NORM KIG10_3</v>
      </c>
      <c r="G3818" t="str">
        <f t="shared" si="475"/>
        <v>Specialty</v>
      </c>
      <c r="H3818" t="s">
        <v>1003</v>
      </c>
      <c r="I3818" t="str">
        <f t="shared" si="476"/>
        <v>RETURN - 2nd don of the week -BONUS</v>
      </c>
      <c r="J3818" t="s">
        <v>1054</v>
      </c>
      <c r="K3818" s="5">
        <v>15</v>
      </c>
      <c r="L3818" t="str">
        <f>Table_DataFromNL[[#This Row],[PROFILECODE]]&amp;"-"&amp;Table_DataFromNL[[#This Row],[RULENAME]]</f>
        <v>CP893-2X Week P NORM KIG10_3</v>
      </c>
      <c r="M3818" t="e">
        <f t="shared" si="477"/>
        <v>#N/A</v>
      </c>
      <c r="N3818" t="e">
        <f t="shared" si="478"/>
        <v>#N/A</v>
      </c>
    </row>
    <row r="3819" spans="1:14" hidden="1" x14ac:dyDescent="0.45">
      <c r="A3819" t="str">
        <f t="shared" si="479"/>
        <v>CP893-2X Week P NORM KIG10_4</v>
      </c>
      <c r="B3819" t="s">
        <v>541</v>
      </c>
      <c r="C3819" t="str">
        <f t="shared" si="472"/>
        <v>Amarillo</v>
      </c>
      <c r="D3819" t="str">
        <f t="shared" si="473"/>
        <v>Y</v>
      </c>
      <c r="E3819" t="s">
        <v>1191</v>
      </c>
      <c r="F3819" t="str">
        <f t="shared" si="474"/>
        <v>2X Week P NORM KIG10_4</v>
      </c>
      <c r="G3819" t="str">
        <f t="shared" si="475"/>
        <v>Specialty</v>
      </c>
      <c r="H3819" t="s">
        <v>1004</v>
      </c>
      <c r="I3819" t="str">
        <f t="shared" si="476"/>
        <v>RETURN - 2nd don of the week -BONUS</v>
      </c>
      <c r="J3819" t="s">
        <v>1054</v>
      </c>
      <c r="K3819" s="5">
        <v>15</v>
      </c>
      <c r="L3819" t="str">
        <f>Table_DataFromNL[[#This Row],[PROFILECODE]]&amp;"-"&amp;Table_DataFromNL[[#This Row],[RULENAME]]</f>
        <v>CP893-2X Week P NORM KIG10_4</v>
      </c>
      <c r="M3819" t="e">
        <f t="shared" si="477"/>
        <v>#N/A</v>
      </c>
      <c r="N3819" t="e">
        <f t="shared" si="478"/>
        <v>#N/A</v>
      </c>
    </row>
    <row r="3820" spans="1:14" hidden="1" x14ac:dyDescent="0.45">
      <c r="A3820" t="str">
        <f t="shared" si="479"/>
        <v>CP893-RETURN - 2nd don of the week -BONUS</v>
      </c>
      <c r="B3820" t="s">
        <v>541</v>
      </c>
      <c r="C3820" t="str">
        <f t="shared" si="472"/>
        <v>Amarillo</v>
      </c>
      <c r="D3820" t="str">
        <f t="shared" si="473"/>
        <v>Y</v>
      </c>
      <c r="E3820" t="s">
        <v>1191</v>
      </c>
      <c r="F3820" t="str">
        <f t="shared" si="474"/>
        <v>RETURN - 2nd don of the week -BONUS</v>
      </c>
      <c r="G3820" t="str">
        <f t="shared" si="475"/>
        <v>Marketing</v>
      </c>
      <c r="H3820" t="s">
        <v>1055</v>
      </c>
      <c r="I3820">
        <f t="shared" si="476"/>
        <v>26</v>
      </c>
      <c r="J3820" t="s">
        <v>1054</v>
      </c>
      <c r="K3820" s="5">
        <v>15</v>
      </c>
      <c r="L3820" t="str">
        <f>Table_DataFromNL[[#This Row],[PROFILECODE]]&amp;"-"&amp;Table_DataFromNL[[#This Row],[RULENAME]]</f>
        <v>CP893-2X Week P NSP NS</v>
      </c>
      <c r="M3820" t="str">
        <f t="shared" si="477"/>
        <v>CP893-RETURN - 2nd don of the week -BONUS</v>
      </c>
      <c r="N3820" t="e">
        <f t="shared" si="478"/>
        <v>#N/A</v>
      </c>
    </row>
    <row r="3821" spans="1:14" hidden="1" x14ac:dyDescent="0.45">
      <c r="A3821" t="str">
        <f t="shared" si="479"/>
        <v>CP893-RETURN - 2nd don of the week -BONUS</v>
      </c>
      <c r="B3821" t="s">
        <v>541</v>
      </c>
      <c r="C3821" t="str">
        <f t="shared" si="472"/>
        <v>Amarillo</v>
      </c>
      <c r="D3821" t="str">
        <f t="shared" si="473"/>
        <v>Y</v>
      </c>
      <c r="E3821" t="s">
        <v>1191</v>
      </c>
      <c r="F3821" t="str">
        <f t="shared" si="474"/>
        <v>RETURN - 2nd don of the week -BONUS</v>
      </c>
      <c r="G3821" t="str">
        <f t="shared" si="475"/>
        <v>Marketing</v>
      </c>
      <c r="H3821" t="s">
        <v>1056</v>
      </c>
      <c r="I3821" t="str">
        <f t="shared" si="476"/>
        <v>RETURN - 2nd don of the week -BONUS</v>
      </c>
      <c r="J3821" t="s">
        <v>1054</v>
      </c>
      <c r="K3821" s="5">
        <v>15</v>
      </c>
      <c r="L3821" t="str">
        <f>Table_DataFromNL[[#This Row],[PROFILECODE]]&amp;"-"&amp;Table_DataFromNL[[#This Row],[RULENAME]]</f>
        <v>CP893-2X Week P NSP Non EU</v>
      </c>
      <c r="M3821" t="str">
        <f t="shared" si="477"/>
        <v>CP893-RETURN - 2nd don of the week -BONUS</v>
      </c>
      <c r="N3821" t="e">
        <f t="shared" si="478"/>
        <v>#N/A</v>
      </c>
    </row>
    <row r="3822" spans="1:14" hidden="1" x14ac:dyDescent="0.45">
      <c r="A3822" t="str">
        <f t="shared" si="479"/>
        <v>CP893-2X Week P Normal Source PL</v>
      </c>
      <c r="B3822" t="s">
        <v>541</v>
      </c>
      <c r="C3822" t="str">
        <f t="shared" si="472"/>
        <v>Amarillo</v>
      </c>
      <c r="D3822" t="str">
        <f t="shared" si="473"/>
        <v>Y</v>
      </c>
      <c r="E3822" t="s">
        <v>1191</v>
      </c>
      <c r="F3822" t="str">
        <f t="shared" si="474"/>
        <v>2X Week P Normal Source PL</v>
      </c>
      <c r="G3822" t="str">
        <f t="shared" si="475"/>
        <v>Specialty</v>
      </c>
      <c r="H3822" t="s">
        <v>1026</v>
      </c>
      <c r="I3822" t="str">
        <f t="shared" si="476"/>
        <v>RETURN - 2nd don of the week -BONUS</v>
      </c>
      <c r="J3822" t="s">
        <v>1054</v>
      </c>
      <c r="K3822" s="5">
        <v>15</v>
      </c>
      <c r="L3822" t="str">
        <f>Table_DataFromNL[[#This Row],[PROFILECODE]]&amp;"-"&amp;Table_DataFromNL[[#This Row],[RULENAME]]</f>
        <v>CP893-2X Week P Normal Source PL</v>
      </c>
      <c r="M3822" t="e">
        <f t="shared" si="477"/>
        <v>#N/A</v>
      </c>
      <c r="N3822" t="e">
        <f t="shared" si="478"/>
        <v>#N/A</v>
      </c>
    </row>
    <row r="3823" spans="1:14" hidden="1" x14ac:dyDescent="0.45">
      <c r="A3823" t="str">
        <f t="shared" si="479"/>
        <v>CP893-2X Week P RSV Pre-Existing</v>
      </c>
      <c r="B3823" t="s">
        <v>541</v>
      </c>
      <c r="C3823" t="str">
        <f t="shared" si="472"/>
        <v>Amarillo</v>
      </c>
      <c r="D3823" t="str">
        <f t="shared" si="473"/>
        <v>Y</v>
      </c>
      <c r="E3823" t="s">
        <v>1191</v>
      </c>
      <c r="F3823" t="str">
        <f t="shared" si="474"/>
        <v>2X Week P RSV Pre-Existing</v>
      </c>
      <c r="G3823" t="str">
        <f t="shared" si="475"/>
        <v>Specialty</v>
      </c>
      <c r="H3823" t="s">
        <v>945</v>
      </c>
      <c r="I3823" t="str">
        <f t="shared" si="476"/>
        <v>RETURN - 2nd don of the week -BONUS</v>
      </c>
      <c r="J3823" t="s">
        <v>1054</v>
      </c>
      <c r="K3823" s="5">
        <v>25</v>
      </c>
      <c r="L3823" t="str">
        <f>Table_DataFromNL[[#This Row],[PROFILECODE]]&amp;"-"&amp;Table_DataFromNL[[#This Row],[RULENAME]]</f>
        <v>CP893-2X Week P RSV Pre-Existing</v>
      </c>
      <c r="M3823" t="str">
        <f t="shared" si="477"/>
        <v>CP893-2X Week P RSV Pre-Existing</v>
      </c>
      <c r="N3823" t="str">
        <f t="shared" si="478"/>
        <v>CP893-2X Week P RSV Pre-Existing</v>
      </c>
    </row>
    <row r="3824" spans="1:14" hidden="1" x14ac:dyDescent="0.45">
      <c r="A3824" t="str">
        <f t="shared" si="479"/>
        <v>CP893-RETURN - 5th don of the month -BONUS</v>
      </c>
      <c r="B3824" t="s">
        <v>541</v>
      </c>
      <c r="C3824" t="str">
        <f t="shared" si="472"/>
        <v>Amarillo</v>
      </c>
      <c r="D3824" t="str">
        <f t="shared" si="473"/>
        <v>Y</v>
      </c>
      <c r="E3824" t="s">
        <v>1191</v>
      </c>
      <c r="F3824" t="str">
        <f t="shared" si="474"/>
        <v>RETURN - 5th don of the month -BONUS</v>
      </c>
      <c r="G3824" t="str">
        <f t="shared" si="475"/>
        <v>Marketing</v>
      </c>
      <c r="H3824" t="s">
        <v>1057</v>
      </c>
      <c r="I3824">
        <f t="shared" si="476"/>
        <v>27</v>
      </c>
      <c r="J3824" t="s">
        <v>1054</v>
      </c>
      <c r="K3824" s="5">
        <v>20</v>
      </c>
      <c r="L3824" t="str">
        <f>Table_DataFromNL[[#This Row],[PROFILECODE]]&amp;"-"&amp;Table_DataFromNL[[#This Row],[RULENAME]]</f>
        <v>CP893-5X Month</v>
      </c>
      <c r="M3824" t="str">
        <f t="shared" si="477"/>
        <v>CP893-RETURN - 5th don of the month -BONUS</v>
      </c>
      <c r="N3824" t="e">
        <f t="shared" si="478"/>
        <v>#N/A</v>
      </c>
    </row>
    <row r="3825" spans="1:14" hidden="1" x14ac:dyDescent="0.45">
      <c r="A3825" t="str">
        <f t="shared" si="479"/>
        <v>CP893-RETURN - 6th don of the month -BONUS</v>
      </c>
      <c r="B3825" t="s">
        <v>541</v>
      </c>
      <c r="C3825" t="str">
        <f t="shared" si="472"/>
        <v>Amarillo</v>
      </c>
      <c r="D3825" t="str">
        <f t="shared" si="473"/>
        <v>Y</v>
      </c>
      <c r="E3825" t="s">
        <v>1191</v>
      </c>
      <c r="F3825" t="str">
        <f t="shared" si="474"/>
        <v>RETURN - 6th don of the month -BONUS</v>
      </c>
      <c r="G3825" t="str">
        <f t="shared" si="475"/>
        <v>Marketing</v>
      </c>
      <c r="H3825" t="s">
        <v>1058</v>
      </c>
      <c r="I3825">
        <f t="shared" si="476"/>
        <v>28</v>
      </c>
      <c r="J3825" t="s">
        <v>1054</v>
      </c>
      <c r="K3825" s="5">
        <v>20</v>
      </c>
      <c r="L3825" t="str">
        <f>Table_DataFromNL[[#This Row],[PROFILECODE]]&amp;"-"&amp;Table_DataFromNL[[#This Row],[RULENAME]]</f>
        <v>CP893-6X Month</v>
      </c>
      <c r="M3825" t="str">
        <f t="shared" si="477"/>
        <v>CP893-RETURN - 6th don of the month -BONUS</v>
      </c>
      <c r="N3825" t="e">
        <f t="shared" si="478"/>
        <v>#N/A</v>
      </c>
    </row>
    <row r="3826" spans="1:14" hidden="1" x14ac:dyDescent="0.45">
      <c r="A3826" t="str">
        <f t="shared" si="479"/>
        <v>CP893-College ID Standard Bonus</v>
      </c>
      <c r="B3826" t="s">
        <v>541</v>
      </c>
      <c r="C3826" t="str">
        <f t="shared" si="472"/>
        <v>Amarillo</v>
      </c>
      <c r="D3826" t="str">
        <f t="shared" si="473"/>
        <v>Y</v>
      </c>
      <c r="E3826" t="s">
        <v>1191</v>
      </c>
      <c r="F3826" t="str">
        <f t="shared" si="474"/>
        <v>College ID Standard Bonus</v>
      </c>
      <c r="G3826">
        <f t="shared" si="475"/>
        <v>0</v>
      </c>
      <c r="H3826" t="s">
        <v>1062</v>
      </c>
      <c r="I3826">
        <f t="shared" si="476"/>
        <v>0</v>
      </c>
      <c r="J3826" t="s">
        <v>1054</v>
      </c>
      <c r="K3826" s="5">
        <v>5</v>
      </c>
      <c r="L3826" t="str">
        <f>Table_DataFromNL[[#This Row],[PROFILECODE]]&amp;"-"&amp;Table_DataFromNL[[#This Row],[RULENAME]]</f>
        <v>CP893-College ID Standard Bonus</v>
      </c>
      <c r="M3826" t="e">
        <f t="shared" si="477"/>
        <v>#N/A</v>
      </c>
      <c r="N3826" t="e">
        <f t="shared" si="478"/>
        <v>#N/A</v>
      </c>
    </row>
    <row r="3827" spans="1:14" hidden="1" x14ac:dyDescent="0.45">
      <c r="A3827" t="str">
        <f t="shared" si="479"/>
        <v>CP893-Employee Donor</v>
      </c>
      <c r="B3827" t="s">
        <v>541</v>
      </c>
      <c r="C3827" t="str">
        <f t="shared" si="472"/>
        <v>Amarillo</v>
      </c>
      <c r="D3827" t="str">
        <f t="shared" si="473"/>
        <v>Y</v>
      </c>
      <c r="E3827" t="s">
        <v>1191</v>
      </c>
      <c r="F3827" t="str">
        <f t="shared" si="474"/>
        <v>Employee Donor</v>
      </c>
      <c r="G3827">
        <f t="shared" si="475"/>
        <v>0</v>
      </c>
      <c r="H3827" t="s">
        <v>1063</v>
      </c>
      <c r="I3827">
        <f t="shared" si="476"/>
        <v>0</v>
      </c>
      <c r="J3827" t="s">
        <v>1054</v>
      </c>
      <c r="K3827" s="5">
        <v>90</v>
      </c>
      <c r="L3827" t="str">
        <f>Table_DataFromNL[[#This Row],[PROFILECODE]]&amp;"-"&amp;Table_DataFromNL[[#This Row],[RULENAME]]</f>
        <v>CP893-Employee Donor</v>
      </c>
      <c r="M3827" t="e">
        <f t="shared" si="477"/>
        <v>#N/A</v>
      </c>
      <c r="N3827" t="e">
        <f t="shared" si="478"/>
        <v>#N/A</v>
      </c>
    </row>
    <row r="3828" spans="1:14" hidden="1" x14ac:dyDescent="0.45">
      <c r="A3828" t="str">
        <f t="shared" si="479"/>
        <v>CP893-Military ID</v>
      </c>
      <c r="B3828" t="s">
        <v>541</v>
      </c>
      <c r="C3828" t="str">
        <f t="shared" si="472"/>
        <v>Amarillo</v>
      </c>
      <c r="D3828" t="str">
        <f t="shared" si="473"/>
        <v>Y</v>
      </c>
      <c r="E3828" t="s">
        <v>1191</v>
      </c>
      <c r="F3828" t="str">
        <f t="shared" si="474"/>
        <v>Military ID</v>
      </c>
      <c r="G3828">
        <f t="shared" si="475"/>
        <v>0</v>
      </c>
      <c r="H3828" t="s">
        <v>1064</v>
      </c>
      <c r="I3828">
        <f t="shared" si="476"/>
        <v>0</v>
      </c>
      <c r="J3828" t="s">
        <v>1054</v>
      </c>
      <c r="K3828" s="5">
        <v>5</v>
      </c>
      <c r="L3828" t="str">
        <f>Table_DataFromNL[[#This Row],[PROFILECODE]]&amp;"-"&amp;Table_DataFromNL[[#This Row],[RULENAME]]</f>
        <v>CP893-Military ID</v>
      </c>
      <c r="M3828" t="e">
        <f t="shared" si="477"/>
        <v>#N/A</v>
      </c>
      <c r="N3828" t="e">
        <f t="shared" si="478"/>
        <v>#N/A</v>
      </c>
    </row>
    <row r="3829" spans="1:14" hidden="1" x14ac:dyDescent="0.45">
      <c r="A3829" t="str">
        <f t="shared" si="479"/>
        <v>CP893-NEW DONOR -1st</v>
      </c>
      <c r="B3829" t="s">
        <v>541</v>
      </c>
      <c r="C3829" t="str">
        <f t="shared" si="472"/>
        <v>Amarillo</v>
      </c>
      <c r="D3829" t="str">
        <f t="shared" si="473"/>
        <v>Y</v>
      </c>
      <c r="E3829" t="s">
        <v>1191</v>
      </c>
      <c r="F3829" t="str">
        <f t="shared" si="474"/>
        <v>NEW DONOR -1st</v>
      </c>
      <c r="G3829" t="str">
        <f t="shared" si="475"/>
        <v>Marketing</v>
      </c>
      <c r="H3829" t="s">
        <v>1065</v>
      </c>
      <c r="I3829">
        <f t="shared" si="476"/>
        <v>1</v>
      </c>
      <c r="J3829" t="s">
        <v>1054</v>
      </c>
      <c r="K3829" s="5">
        <v>100</v>
      </c>
      <c r="L3829" t="str">
        <f>Table_DataFromNL[[#This Row],[PROFILECODE]]&amp;"-"&amp;Table_DataFromNL[[#This Row],[RULENAME]]</f>
        <v>CP893-New Donor 1st Visit-Bonus</v>
      </c>
      <c r="M3829" t="str">
        <f t="shared" si="477"/>
        <v>CP893-NEW DONOR -1st</v>
      </c>
      <c r="N3829" t="e">
        <f t="shared" si="478"/>
        <v>#N/A</v>
      </c>
    </row>
    <row r="3830" spans="1:14" hidden="1" x14ac:dyDescent="0.45">
      <c r="A3830" t="str">
        <f t="shared" si="479"/>
        <v>CP893-NEW DONOR -2nd</v>
      </c>
      <c r="B3830" t="s">
        <v>541</v>
      </c>
      <c r="C3830" t="str">
        <f t="shared" si="472"/>
        <v>Amarillo</v>
      </c>
      <c r="D3830" t="str">
        <f t="shared" si="473"/>
        <v>Y</v>
      </c>
      <c r="E3830" t="s">
        <v>1191</v>
      </c>
      <c r="F3830" t="str">
        <f t="shared" si="474"/>
        <v>NEW DONOR -2nd</v>
      </c>
      <c r="G3830" t="str">
        <f t="shared" si="475"/>
        <v>Marketing</v>
      </c>
      <c r="H3830" t="s">
        <v>1066</v>
      </c>
      <c r="I3830">
        <f t="shared" si="476"/>
        <v>2</v>
      </c>
      <c r="J3830" t="s">
        <v>1054</v>
      </c>
      <c r="K3830" s="5">
        <v>100</v>
      </c>
      <c r="L3830" t="str">
        <f>Table_DataFromNL[[#This Row],[PROFILECODE]]&amp;"-"&amp;Table_DataFromNL[[#This Row],[RULENAME]]</f>
        <v>CP893-New Donor 2nd Visit-Bonus</v>
      </c>
      <c r="M3830" t="str">
        <f t="shared" si="477"/>
        <v>CP893-NEW DONOR -2nd</v>
      </c>
      <c r="N3830" t="e">
        <f t="shared" si="478"/>
        <v>#N/A</v>
      </c>
    </row>
    <row r="3831" spans="1:14" hidden="1" x14ac:dyDescent="0.45">
      <c r="A3831" t="str">
        <f t="shared" si="479"/>
        <v>CP893-NEW DONOR -3rd</v>
      </c>
      <c r="B3831" t="s">
        <v>541</v>
      </c>
      <c r="C3831" t="str">
        <f t="shared" si="472"/>
        <v>Amarillo</v>
      </c>
      <c r="D3831" t="str">
        <f t="shared" si="473"/>
        <v>Y</v>
      </c>
      <c r="E3831" t="s">
        <v>1191</v>
      </c>
      <c r="F3831" t="str">
        <f t="shared" si="474"/>
        <v>NEW DONOR -3rd</v>
      </c>
      <c r="G3831" t="str">
        <f t="shared" si="475"/>
        <v>Marketing</v>
      </c>
      <c r="H3831" t="s">
        <v>1067</v>
      </c>
      <c r="I3831">
        <f t="shared" si="476"/>
        <v>3</v>
      </c>
      <c r="J3831" t="s">
        <v>1054</v>
      </c>
      <c r="K3831" s="5">
        <v>100</v>
      </c>
      <c r="L3831" t="str">
        <f>Table_DataFromNL[[#This Row],[PROFILECODE]]&amp;"-"&amp;Table_DataFromNL[[#This Row],[RULENAME]]</f>
        <v>CP893-New Donor 3rd Visit-Bonus</v>
      </c>
      <c r="M3831" t="str">
        <f t="shared" si="477"/>
        <v>CP893-NEW DONOR -3rd</v>
      </c>
      <c r="N3831" t="e">
        <f t="shared" si="478"/>
        <v>#N/A</v>
      </c>
    </row>
    <row r="3832" spans="1:14" hidden="1" x14ac:dyDescent="0.45">
      <c r="A3832" t="str">
        <f t="shared" si="479"/>
        <v>CP893-NEW DONOR -4th</v>
      </c>
      <c r="B3832" t="s">
        <v>541</v>
      </c>
      <c r="C3832" t="str">
        <f t="shared" si="472"/>
        <v>Amarillo</v>
      </c>
      <c r="D3832" t="str">
        <f t="shared" si="473"/>
        <v>Y</v>
      </c>
      <c r="E3832" t="s">
        <v>1191</v>
      </c>
      <c r="F3832" t="str">
        <f t="shared" si="474"/>
        <v>NEW DONOR -4th</v>
      </c>
      <c r="G3832" t="str">
        <f t="shared" si="475"/>
        <v>Marketing</v>
      </c>
      <c r="H3832" t="s">
        <v>1068</v>
      </c>
      <c r="I3832">
        <f t="shared" si="476"/>
        <v>4</v>
      </c>
      <c r="J3832" t="s">
        <v>1054</v>
      </c>
      <c r="K3832" s="5">
        <v>100</v>
      </c>
      <c r="L3832" t="str">
        <f>Table_DataFromNL[[#This Row],[PROFILECODE]]&amp;"-"&amp;Table_DataFromNL[[#This Row],[RULENAME]]</f>
        <v>CP893-New Donor 4th Visit-Bonus</v>
      </c>
      <c r="M3832" t="str">
        <f t="shared" si="477"/>
        <v>CP893-NEW DONOR -4th</v>
      </c>
      <c r="N3832" t="e">
        <f t="shared" si="478"/>
        <v>#N/A</v>
      </c>
    </row>
    <row r="3833" spans="1:14" hidden="1" x14ac:dyDescent="0.45">
      <c r="A3833" t="str">
        <f t="shared" si="479"/>
        <v>CP893-NEW DONOR -5th</v>
      </c>
      <c r="B3833" t="s">
        <v>541</v>
      </c>
      <c r="C3833" t="str">
        <f t="shared" si="472"/>
        <v>Amarillo</v>
      </c>
      <c r="D3833" t="str">
        <f t="shared" si="473"/>
        <v>Y</v>
      </c>
      <c r="E3833" t="s">
        <v>1191</v>
      </c>
      <c r="F3833" t="str">
        <f t="shared" si="474"/>
        <v>NEW DONOR -5th</v>
      </c>
      <c r="G3833" t="str">
        <f t="shared" si="475"/>
        <v>Marketing</v>
      </c>
      <c r="H3833" t="s">
        <v>1069</v>
      </c>
      <c r="I3833">
        <f t="shared" si="476"/>
        <v>5</v>
      </c>
      <c r="J3833" t="s">
        <v>1054</v>
      </c>
      <c r="K3833" s="5">
        <v>45</v>
      </c>
      <c r="L3833" t="str">
        <f>Table_DataFromNL[[#This Row],[PROFILECODE]]&amp;"-"&amp;Table_DataFromNL[[#This Row],[RULENAME]]</f>
        <v>CP893-New Donor 5th Visit-Bonus</v>
      </c>
      <c r="M3833" t="str">
        <f t="shared" si="477"/>
        <v>CP893-NEW DONOR -5th</v>
      </c>
      <c r="N3833" t="e">
        <f t="shared" si="478"/>
        <v>#N/A</v>
      </c>
    </row>
    <row r="3834" spans="1:14" hidden="1" x14ac:dyDescent="0.45">
      <c r="A3834" t="str">
        <f t="shared" si="479"/>
        <v>CP893-NEW DONOR -6th</v>
      </c>
      <c r="B3834" t="s">
        <v>541</v>
      </c>
      <c r="C3834" t="str">
        <f t="shared" si="472"/>
        <v>Amarillo</v>
      </c>
      <c r="D3834" t="str">
        <f t="shared" si="473"/>
        <v>Y</v>
      </c>
      <c r="E3834" t="s">
        <v>1191</v>
      </c>
      <c r="F3834" t="str">
        <f t="shared" si="474"/>
        <v>NEW DONOR -6th</v>
      </c>
      <c r="G3834" t="str">
        <f t="shared" si="475"/>
        <v>Marketing</v>
      </c>
      <c r="H3834" t="s">
        <v>1070</v>
      </c>
      <c r="I3834">
        <f t="shared" si="476"/>
        <v>6</v>
      </c>
      <c r="J3834" t="s">
        <v>1054</v>
      </c>
      <c r="K3834" s="5">
        <v>45</v>
      </c>
      <c r="L3834" t="str">
        <f>Table_DataFromNL[[#This Row],[PROFILECODE]]&amp;"-"&amp;Table_DataFromNL[[#This Row],[RULENAME]]</f>
        <v>CP893-New Donor 6th Visit-Bonus</v>
      </c>
      <c r="M3834" t="str">
        <f t="shared" si="477"/>
        <v>CP893-NEW DONOR -6th</v>
      </c>
      <c r="N3834" t="e">
        <f t="shared" si="478"/>
        <v>#N/A</v>
      </c>
    </row>
    <row r="3835" spans="1:14" hidden="1" x14ac:dyDescent="0.45">
      <c r="A3835" t="str">
        <f t="shared" si="479"/>
        <v>CP893-NEW DONOR -7th</v>
      </c>
      <c r="B3835" t="s">
        <v>541</v>
      </c>
      <c r="C3835" t="str">
        <f t="shared" si="472"/>
        <v>Amarillo</v>
      </c>
      <c r="D3835" t="str">
        <f t="shared" si="473"/>
        <v>Y</v>
      </c>
      <c r="E3835" t="s">
        <v>1191</v>
      </c>
      <c r="F3835" t="str">
        <f t="shared" si="474"/>
        <v>NEW DONOR -7th</v>
      </c>
      <c r="G3835" t="str">
        <f t="shared" si="475"/>
        <v>Marketing</v>
      </c>
      <c r="H3835" t="s">
        <v>1071</v>
      </c>
      <c r="I3835">
        <f t="shared" si="476"/>
        <v>7</v>
      </c>
      <c r="J3835" t="s">
        <v>1054</v>
      </c>
      <c r="K3835" s="5">
        <v>45</v>
      </c>
      <c r="L3835" t="str">
        <f>Table_DataFromNL[[#This Row],[PROFILECODE]]&amp;"-"&amp;Table_DataFromNL[[#This Row],[RULENAME]]</f>
        <v>CP893-New Donor 7th Visit-Bonus</v>
      </c>
      <c r="M3835" t="str">
        <f t="shared" si="477"/>
        <v>CP893-NEW DONOR -7th</v>
      </c>
      <c r="N3835" t="e">
        <f t="shared" si="478"/>
        <v>#N/A</v>
      </c>
    </row>
    <row r="3836" spans="1:14" hidden="1" x14ac:dyDescent="0.45">
      <c r="A3836" t="str">
        <f t="shared" si="479"/>
        <v>CP893-NEW DONOR -8th</v>
      </c>
      <c r="B3836" t="s">
        <v>541</v>
      </c>
      <c r="C3836" t="str">
        <f t="shared" si="472"/>
        <v>Amarillo</v>
      </c>
      <c r="D3836" t="str">
        <f t="shared" si="473"/>
        <v>Y</v>
      </c>
      <c r="E3836" t="s">
        <v>1191</v>
      </c>
      <c r="F3836" t="str">
        <f t="shared" si="474"/>
        <v>NEW DONOR -8th</v>
      </c>
      <c r="G3836" t="str">
        <f t="shared" si="475"/>
        <v>Marketing</v>
      </c>
      <c r="H3836" t="s">
        <v>1072</v>
      </c>
      <c r="I3836">
        <f t="shared" si="476"/>
        <v>8</v>
      </c>
      <c r="J3836" t="s">
        <v>1054</v>
      </c>
      <c r="K3836" s="5">
        <v>45</v>
      </c>
      <c r="L3836" t="str">
        <f>Table_DataFromNL[[#This Row],[PROFILECODE]]&amp;"-"&amp;Table_DataFromNL[[#This Row],[RULENAME]]</f>
        <v>CP893-New Donor 8th Visit-Bonus</v>
      </c>
      <c r="M3836" t="str">
        <f t="shared" si="477"/>
        <v>CP893-NEW DONOR -8th</v>
      </c>
      <c r="N3836" t="e">
        <f t="shared" si="478"/>
        <v>#N/A</v>
      </c>
    </row>
    <row r="3837" spans="1:14" hidden="1" x14ac:dyDescent="0.45">
      <c r="A3837" t="str">
        <f t="shared" si="479"/>
        <v>CP893-1B_KEDLeague_Promo_5USD</v>
      </c>
      <c r="B3837" t="s">
        <v>541</v>
      </c>
      <c r="C3837" t="str">
        <f t="shared" si="472"/>
        <v>Amarillo</v>
      </c>
      <c r="D3837" t="str">
        <f t="shared" si="473"/>
        <v>Y</v>
      </c>
      <c r="E3837" t="s">
        <v>1191</v>
      </c>
      <c r="F3837" t="str">
        <f t="shared" si="474"/>
        <v>1B_KEDLeague_Promo_5USD</v>
      </c>
      <c r="G3837">
        <f t="shared" si="475"/>
        <v>0</v>
      </c>
      <c r="H3837" t="s">
        <v>1073</v>
      </c>
      <c r="I3837">
        <f t="shared" si="476"/>
        <v>0</v>
      </c>
      <c r="J3837" t="s">
        <v>1074</v>
      </c>
      <c r="K3837" s="5">
        <v>5</v>
      </c>
      <c r="L3837" t="str">
        <f>Table_DataFromNL[[#This Row],[PROFILECODE]]&amp;"-"&amp;Table_DataFromNL[[#This Row],[RULENAME]]</f>
        <v>CP893-1B_KEDLeague_Promo_5USD</v>
      </c>
      <c r="M3837" t="e">
        <f t="shared" si="477"/>
        <v>#N/A</v>
      </c>
      <c r="N3837" t="e">
        <f t="shared" si="478"/>
        <v>#N/A</v>
      </c>
    </row>
    <row r="3838" spans="1:14" hidden="1" x14ac:dyDescent="0.45">
      <c r="A3838" t="str">
        <f t="shared" si="479"/>
        <v>CP893-CALL_10</v>
      </c>
      <c r="B3838" t="s">
        <v>541</v>
      </c>
      <c r="C3838" t="str">
        <f t="shared" si="472"/>
        <v>Amarillo</v>
      </c>
      <c r="D3838" t="str">
        <f t="shared" si="473"/>
        <v>Y</v>
      </c>
      <c r="E3838" t="s">
        <v>1191</v>
      </c>
      <c r="F3838" t="str">
        <f t="shared" si="474"/>
        <v>CALL_10</v>
      </c>
      <c r="G3838">
        <f t="shared" si="475"/>
        <v>0</v>
      </c>
      <c r="H3838" t="s">
        <v>1075</v>
      </c>
      <c r="I3838">
        <f t="shared" si="476"/>
        <v>0</v>
      </c>
      <c r="J3838" t="s">
        <v>1074</v>
      </c>
      <c r="K3838" s="5">
        <v>10</v>
      </c>
      <c r="L3838" t="str">
        <f>Table_DataFromNL[[#This Row],[PROFILECODE]]&amp;"-"&amp;Table_DataFromNL[[#This Row],[RULENAME]]</f>
        <v>CP893-CALL_10</v>
      </c>
      <c r="M3838" t="e">
        <f t="shared" si="477"/>
        <v>#N/A</v>
      </c>
      <c r="N3838" t="e">
        <f t="shared" si="478"/>
        <v>#N/A</v>
      </c>
    </row>
    <row r="3839" spans="1:14" hidden="1" x14ac:dyDescent="0.45">
      <c r="A3839" t="str">
        <f t="shared" si="479"/>
        <v>CP893-CALL_15</v>
      </c>
      <c r="B3839" t="s">
        <v>541</v>
      </c>
      <c r="C3839" t="str">
        <f t="shared" si="472"/>
        <v>Amarillo</v>
      </c>
      <c r="D3839" t="str">
        <f t="shared" si="473"/>
        <v>Y</v>
      </c>
      <c r="E3839" t="s">
        <v>1191</v>
      </c>
      <c r="F3839" t="str">
        <f t="shared" si="474"/>
        <v>CALL_15</v>
      </c>
      <c r="G3839">
        <f t="shared" si="475"/>
        <v>0</v>
      </c>
      <c r="H3839" t="s">
        <v>1076</v>
      </c>
      <c r="I3839">
        <f t="shared" si="476"/>
        <v>0</v>
      </c>
      <c r="J3839" t="s">
        <v>1074</v>
      </c>
      <c r="K3839" s="5">
        <v>15</v>
      </c>
      <c r="L3839" t="str">
        <f>Table_DataFromNL[[#This Row],[PROFILECODE]]&amp;"-"&amp;Table_DataFromNL[[#This Row],[RULENAME]]</f>
        <v>CP893-CALL_15</v>
      </c>
      <c r="M3839" t="e">
        <f t="shared" si="477"/>
        <v>#N/A</v>
      </c>
      <c r="N3839" t="e">
        <f t="shared" si="478"/>
        <v>#N/A</v>
      </c>
    </row>
    <row r="3840" spans="1:14" hidden="1" x14ac:dyDescent="0.45">
      <c r="A3840" t="str">
        <f t="shared" si="479"/>
        <v>CP893-CALL_25</v>
      </c>
      <c r="B3840" t="s">
        <v>541</v>
      </c>
      <c r="C3840" t="str">
        <f t="shared" si="472"/>
        <v>Amarillo</v>
      </c>
      <c r="D3840" t="str">
        <f t="shared" si="473"/>
        <v>Y</v>
      </c>
      <c r="E3840" t="s">
        <v>1191</v>
      </c>
      <c r="F3840" t="str">
        <f t="shared" si="474"/>
        <v>CALL_25</v>
      </c>
      <c r="G3840">
        <f t="shared" si="475"/>
        <v>0</v>
      </c>
      <c r="H3840" t="s">
        <v>1077</v>
      </c>
      <c r="I3840">
        <f t="shared" si="476"/>
        <v>0</v>
      </c>
      <c r="J3840" t="s">
        <v>1074</v>
      </c>
      <c r="K3840" s="5">
        <v>25</v>
      </c>
      <c r="L3840" t="str">
        <f>Table_DataFromNL[[#This Row],[PROFILECODE]]&amp;"-"&amp;Table_DataFromNL[[#This Row],[RULENAME]]</f>
        <v>CP893-CALL_25</v>
      </c>
      <c r="M3840" t="e">
        <f t="shared" si="477"/>
        <v>#N/A</v>
      </c>
      <c r="N3840" t="e">
        <f t="shared" si="478"/>
        <v>#N/A</v>
      </c>
    </row>
    <row r="3841" spans="1:14" hidden="1" x14ac:dyDescent="0.45">
      <c r="A3841" t="str">
        <f t="shared" si="479"/>
        <v>CP893-CALL_5</v>
      </c>
      <c r="B3841" t="s">
        <v>541</v>
      </c>
      <c r="C3841" t="str">
        <f t="shared" si="472"/>
        <v>Amarillo</v>
      </c>
      <c r="D3841" t="str">
        <f t="shared" si="473"/>
        <v>Y</v>
      </c>
      <c r="E3841" t="s">
        <v>1191</v>
      </c>
      <c r="F3841" t="str">
        <f t="shared" si="474"/>
        <v>CALL_5</v>
      </c>
      <c r="G3841">
        <f t="shared" si="475"/>
        <v>0</v>
      </c>
      <c r="H3841" t="s">
        <v>1078</v>
      </c>
      <c r="I3841">
        <f t="shared" si="476"/>
        <v>0</v>
      </c>
      <c r="J3841" t="s">
        <v>1074</v>
      </c>
      <c r="K3841" s="5">
        <v>5</v>
      </c>
      <c r="L3841" t="str">
        <f>Table_DataFromNL[[#This Row],[PROFILECODE]]&amp;"-"&amp;Table_DataFromNL[[#This Row],[RULENAME]]</f>
        <v>CP893-CALL_5</v>
      </c>
      <c r="M3841" t="e">
        <f t="shared" si="477"/>
        <v>#N/A</v>
      </c>
      <c r="N3841" t="e">
        <f t="shared" si="478"/>
        <v>#N/A</v>
      </c>
    </row>
    <row r="3842" spans="1:14" hidden="1" x14ac:dyDescent="0.45">
      <c r="A3842" t="str">
        <f t="shared" si="479"/>
        <v>CP893-Community</v>
      </c>
      <c r="B3842" t="s">
        <v>541</v>
      </c>
      <c r="C3842" t="str">
        <f t="shared" ref="C3842:C3905" si="480">VLOOKUP(B3842,CenterLU,2,FALSE)</f>
        <v>Amarillo</v>
      </c>
      <c r="D3842" t="str">
        <f t="shared" ref="D3842:D3905" si="481">VLOOKUP(B3842,CenterLU,3,FALSE)</f>
        <v>Y</v>
      </c>
      <c r="E3842" t="s">
        <v>1191</v>
      </c>
      <c r="F3842" t="str">
        <f t="shared" ref="F3842:F3905" si="482">IF(VLOOKUP(H3842,RULENAMELU,3,FALSE)=0,H3842,VLOOKUP(H3842,RULENAMELU,3,FALSE))</f>
        <v>Community</v>
      </c>
      <c r="G3842">
        <f t="shared" ref="G3842:G3905" si="483">VLOOKUP(H3842,RULENAMELU,4,FALSE)</f>
        <v>0</v>
      </c>
      <c r="H3842" t="s">
        <v>1080</v>
      </c>
      <c r="I3842">
        <f t="shared" ref="I3842:I3905" si="484">VLOOKUP(H3842,RULENAMELU,5,FALSE)</f>
        <v>0</v>
      </c>
      <c r="J3842" t="s">
        <v>1074</v>
      </c>
      <c r="K3842" s="5">
        <v>5</v>
      </c>
      <c r="L3842" t="str">
        <f>Table_DataFromNL[[#This Row],[PROFILECODE]]&amp;"-"&amp;Table_DataFromNL[[#This Row],[RULENAME]]</f>
        <v>CP893-Community</v>
      </c>
      <c r="M3842" t="e">
        <f t="shared" ref="M3842:M3905" si="485">IFERROR(VLOOKUP(A3842,PaychangesLU,1,FALSE),VLOOKUP(A3842,SpecialtyCheckLU,1,FALSE))</f>
        <v>#N/A</v>
      </c>
      <c r="N3842" t="e">
        <f t="shared" ref="N3842:N3905" si="486">VLOOKUP(A3842,SpecialtyCheckLU,1,FALSE)</f>
        <v>#N/A</v>
      </c>
    </row>
    <row r="3843" spans="1:14" hidden="1" x14ac:dyDescent="0.45">
      <c r="A3843" t="str">
        <f t="shared" ref="A3843:A3906" si="487">B3843&amp;"-"&amp;F3843</f>
        <v>CP893-EMPLOYEE_BONUS_8MONTH_80USD</v>
      </c>
      <c r="B3843" t="s">
        <v>541</v>
      </c>
      <c r="C3843" t="str">
        <f t="shared" si="480"/>
        <v>Amarillo</v>
      </c>
      <c r="D3843" t="str">
        <f t="shared" si="481"/>
        <v>Y</v>
      </c>
      <c r="E3843" t="s">
        <v>1191</v>
      </c>
      <c r="F3843" t="str">
        <f t="shared" si="482"/>
        <v>EMPLOYEE_BONUS_8MONTH_80USD</v>
      </c>
      <c r="G3843">
        <f t="shared" si="483"/>
        <v>0</v>
      </c>
      <c r="H3843" t="s">
        <v>1084</v>
      </c>
      <c r="I3843">
        <f t="shared" si="484"/>
        <v>0</v>
      </c>
      <c r="J3843" t="s">
        <v>1074</v>
      </c>
      <c r="K3843" s="5">
        <v>80</v>
      </c>
      <c r="L3843" t="str">
        <f>Table_DataFromNL[[#This Row],[PROFILECODE]]&amp;"-"&amp;Table_DataFromNL[[#This Row],[RULENAME]]</f>
        <v>CP893-EMPLOYEE_BONUS_8MONTH_80USD</v>
      </c>
      <c r="M3843" t="e">
        <f t="shared" si="485"/>
        <v>#N/A</v>
      </c>
      <c r="N3843" t="e">
        <f t="shared" si="486"/>
        <v>#N/A</v>
      </c>
    </row>
    <row r="3844" spans="1:14" hidden="1" x14ac:dyDescent="0.45">
      <c r="A3844" t="str">
        <f t="shared" si="487"/>
        <v>CP893-HANGER_RECRUIT_5USD_once</v>
      </c>
      <c r="B3844" t="s">
        <v>541</v>
      </c>
      <c r="C3844" t="str">
        <f t="shared" si="480"/>
        <v>Amarillo</v>
      </c>
      <c r="D3844" t="str">
        <f t="shared" si="481"/>
        <v>Y</v>
      </c>
      <c r="E3844" t="s">
        <v>1191</v>
      </c>
      <c r="F3844" t="str">
        <f t="shared" si="482"/>
        <v>HANGER_RECRUIT_5USD_once</v>
      </c>
      <c r="G3844">
        <f t="shared" si="483"/>
        <v>0</v>
      </c>
      <c r="H3844" t="s">
        <v>1085</v>
      </c>
      <c r="I3844">
        <f t="shared" si="484"/>
        <v>0</v>
      </c>
      <c r="J3844" t="s">
        <v>1074</v>
      </c>
      <c r="K3844" s="5">
        <v>5</v>
      </c>
      <c r="L3844" t="str">
        <f>Table_DataFromNL[[#This Row],[PROFILECODE]]&amp;"-"&amp;Table_DataFromNL[[#This Row],[RULENAME]]</f>
        <v>CP893-HANGER_RECRUIT_5USD_once</v>
      </c>
      <c r="M3844" t="e">
        <f t="shared" si="485"/>
        <v>#N/A</v>
      </c>
      <c r="N3844" t="e">
        <f t="shared" si="486"/>
        <v>#N/A</v>
      </c>
    </row>
    <row r="3845" spans="1:14" hidden="1" x14ac:dyDescent="0.45">
      <c r="A3845" t="str">
        <f t="shared" si="487"/>
        <v>CP893-Inconv Fee $20-$50-Comment Req'd</v>
      </c>
      <c r="B3845" t="s">
        <v>541</v>
      </c>
      <c r="C3845" t="str">
        <f t="shared" si="480"/>
        <v>Amarillo</v>
      </c>
      <c r="D3845" t="str">
        <f t="shared" si="481"/>
        <v>Y</v>
      </c>
      <c r="E3845" t="s">
        <v>1191</v>
      </c>
      <c r="F3845" t="str">
        <f t="shared" si="482"/>
        <v>Inconv Fee $20-$50-Comment Req'd</v>
      </c>
      <c r="G3845">
        <f t="shared" si="483"/>
        <v>0</v>
      </c>
      <c r="H3845" t="s">
        <v>1088</v>
      </c>
      <c r="I3845">
        <f t="shared" si="484"/>
        <v>0</v>
      </c>
      <c r="J3845" t="s">
        <v>1074</v>
      </c>
      <c r="K3845" s="5">
        <v>50</v>
      </c>
      <c r="L3845" t="str">
        <f>Table_DataFromNL[[#This Row],[PROFILECODE]]&amp;"-"&amp;Table_DataFromNL[[#This Row],[RULENAME]]</f>
        <v>CP893-Inconv Fee $20-$50-Comment Req'd</v>
      </c>
      <c r="M3845" t="e">
        <f t="shared" si="485"/>
        <v>#N/A</v>
      </c>
      <c r="N3845" t="e">
        <f t="shared" si="486"/>
        <v>#N/A</v>
      </c>
    </row>
    <row r="3846" spans="1:14" hidden="1" x14ac:dyDescent="0.45">
      <c r="A3846" t="str">
        <f t="shared" si="487"/>
        <v>CP893-Inconv Fee $5-$20-Comment Req'd</v>
      </c>
      <c r="B3846" t="s">
        <v>541</v>
      </c>
      <c r="C3846" t="str">
        <f t="shared" si="480"/>
        <v>Amarillo</v>
      </c>
      <c r="D3846" t="str">
        <f t="shared" si="481"/>
        <v>Y</v>
      </c>
      <c r="E3846" t="s">
        <v>1191</v>
      </c>
      <c r="F3846" t="str">
        <f t="shared" si="482"/>
        <v>Inconv Fee $5-$20-Comment Req'd</v>
      </c>
      <c r="G3846">
        <f t="shared" si="483"/>
        <v>0</v>
      </c>
      <c r="H3846" t="s">
        <v>1089</v>
      </c>
      <c r="I3846">
        <f t="shared" si="484"/>
        <v>0</v>
      </c>
      <c r="J3846" t="s">
        <v>1074</v>
      </c>
      <c r="K3846" s="5">
        <v>20</v>
      </c>
      <c r="L3846" t="str">
        <f>Table_DataFromNL[[#This Row],[PROFILECODE]]&amp;"-"&amp;Table_DataFromNL[[#This Row],[RULENAME]]</f>
        <v>CP893-Inconv Fee $5-$20-Comment Req'd</v>
      </c>
      <c r="M3846" t="e">
        <f t="shared" si="485"/>
        <v>#N/A</v>
      </c>
      <c r="N3846" t="e">
        <f t="shared" si="486"/>
        <v>#N/A</v>
      </c>
    </row>
    <row r="3847" spans="1:14" hidden="1" x14ac:dyDescent="0.45">
      <c r="A3847" t="str">
        <f t="shared" si="487"/>
        <v>CP893-Inconv Fee$50-$100-Comment Req'd</v>
      </c>
      <c r="B3847" t="s">
        <v>541</v>
      </c>
      <c r="C3847" t="str">
        <f t="shared" si="480"/>
        <v>Amarillo</v>
      </c>
      <c r="D3847" t="str">
        <f t="shared" si="481"/>
        <v>Y</v>
      </c>
      <c r="E3847" t="s">
        <v>1191</v>
      </c>
      <c r="F3847" t="str">
        <f t="shared" si="482"/>
        <v>Inconv Fee$50-$100-Comment Req'd</v>
      </c>
      <c r="G3847">
        <f t="shared" si="483"/>
        <v>0</v>
      </c>
      <c r="H3847" t="s">
        <v>1090</v>
      </c>
      <c r="I3847">
        <f t="shared" si="484"/>
        <v>0</v>
      </c>
      <c r="J3847" t="s">
        <v>1074</v>
      </c>
      <c r="K3847" s="5">
        <v>100</v>
      </c>
      <c r="L3847" t="str">
        <f>Table_DataFromNL[[#This Row],[PROFILECODE]]&amp;"-"&amp;Table_DataFromNL[[#This Row],[RULENAME]]</f>
        <v>CP893-Inconv Fee$50-$100-Comment Req'd</v>
      </c>
      <c r="M3847" t="e">
        <f t="shared" si="485"/>
        <v>#N/A</v>
      </c>
      <c r="N3847" t="e">
        <f t="shared" si="486"/>
        <v>#N/A</v>
      </c>
    </row>
    <row r="3848" spans="1:14" hidden="1" x14ac:dyDescent="0.45">
      <c r="A3848" t="str">
        <f t="shared" si="487"/>
        <v>CP893-NSP_ LAPSEDONOR_50_Twice</v>
      </c>
      <c r="B3848" t="s">
        <v>541</v>
      </c>
      <c r="C3848" t="str">
        <f t="shared" si="480"/>
        <v>Amarillo</v>
      </c>
      <c r="D3848" t="str">
        <f t="shared" si="481"/>
        <v>Y</v>
      </c>
      <c r="E3848" t="s">
        <v>1191</v>
      </c>
      <c r="F3848" t="str">
        <f t="shared" si="482"/>
        <v>NSP_ LAPSEDONOR_50_Twice</v>
      </c>
      <c r="G3848">
        <f t="shared" si="483"/>
        <v>0</v>
      </c>
      <c r="H3848" t="s">
        <v>1091</v>
      </c>
      <c r="I3848">
        <f t="shared" si="484"/>
        <v>0</v>
      </c>
      <c r="J3848" t="s">
        <v>1074</v>
      </c>
      <c r="K3848" s="5">
        <v>50</v>
      </c>
      <c r="L3848" t="str">
        <f>Table_DataFromNL[[#This Row],[PROFILECODE]]&amp;"-"&amp;Table_DataFromNL[[#This Row],[RULENAME]]</f>
        <v>CP893-NSP_ LAPSEDONOR_50_Twice</v>
      </c>
      <c r="M3848" t="e">
        <f t="shared" si="485"/>
        <v>#N/A</v>
      </c>
      <c r="N3848" t="e">
        <f t="shared" si="486"/>
        <v>#N/A</v>
      </c>
    </row>
    <row r="3849" spans="1:14" hidden="1" x14ac:dyDescent="0.45">
      <c r="A3849" t="str">
        <f t="shared" si="487"/>
        <v>CP893-NSP_LD_25_2X</v>
      </c>
      <c r="B3849" t="s">
        <v>541</v>
      </c>
      <c r="C3849" t="str">
        <f t="shared" si="480"/>
        <v>Amarillo</v>
      </c>
      <c r="D3849" t="str">
        <f t="shared" si="481"/>
        <v>Y</v>
      </c>
      <c r="E3849" t="s">
        <v>1191</v>
      </c>
      <c r="F3849" t="str">
        <f t="shared" si="482"/>
        <v>NSP_LD_25_2X</v>
      </c>
      <c r="G3849">
        <f t="shared" si="483"/>
        <v>0</v>
      </c>
      <c r="H3849" t="s">
        <v>1092</v>
      </c>
      <c r="I3849">
        <f t="shared" si="484"/>
        <v>0</v>
      </c>
      <c r="J3849" t="s">
        <v>1074</v>
      </c>
      <c r="K3849" s="5">
        <v>25</v>
      </c>
      <c r="L3849" t="str">
        <f>Table_DataFromNL[[#This Row],[PROFILECODE]]&amp;"-"&amp;Table_DataFromNL[[#This Row],[RULENAME]]</f>
        <v>CP893-NSP_LD_25_2X</v>
      </c>
      <c r="M3849" t="e">
        <f t="shared" si="485"/>
        <v>#N/A</v>
      </c>
      <c r="N3849" t="e">
        <f t="shared" si="486"/>
        <v>#N/A</v>
      </c>
    </row>
    <row r="3850" spans="1:14" hidden="1" x14ac:dyDescent="0.45">
      <c r="A3850" t="str">
        <f t="shared" si="487"/>
        <v>CP893-NSP_LD_50_1X</v>
      </c>
      <c r="B3850" t="s">
        <v>541</v>
      </c>
      <c r="C3850" t="str">
        <f t="shared" si="480"/>
        <v>Amarillo</v>
      </c>
      <c r="D3850" t="str">
        <f t="shared" si="481"/>
        <v>Y</v>
      </c>
      <c r="E3850" t="s">
        <v>1191</v>
      </c>
      <c r="F3850" t="str">
        <f t="shared" si="482"/>
        <v>NSP_LD_50_1X</v>
      </c>
      <c r="G3850">
        <f t="shared" si="483"/>
        <v>0</v>
      </c>
      <c r="H3850" t="s">
        <v>1093</v>
      </c>
      <c r="I3850">
        <f t="shared" si="484"/>
        <v>0</v>
      </c>
      <c r="J3850" t="s">
        <v>1074</v>
      </c>
      <c r="K3850" s="5">
        <v>50</v>
      </c>
      <c r="L3850" t="str">
        <f>Table_DataFromNL[[#This Row],[PROFILECODE]]&amp;"-"&amp;Table_DataFromNL[[#This Row],[RULENAME]]</f>
        <v>CP893-NSP_LD_50_1X</v>
      </c>
      <c r="M3850" t="e">
        <f t="shared" si="485"/>
        <v>#N/A</v>
      </c>
      <c r="N3850" t="e">
        <f t="shared" si="486"/>
        <v>#N/A</v>
      </c>
    </row>
    <row r="3851" spans="1:14" hidden="1" x14ac:dyDescent="0.45">
      <c r="A3851" t="str">
        <f t="shared" si="487"/>
        <v>CP893-NSP_ORPHAN_100_once</v>
      </c>
      <c r="B3851" t="s">
        <v>541</v>
      </c>
      <c r="C3851" t="str">
        <f t="shared" si="480"/>
        <v>Amarillo</v>
      </c>
      <c r="D3851" t="str">
        <f t="shared" si="481"/>
        <v>Y</v>
      </c>
      <c r="E3851" t="s">
        <v>1191</v>
      </c>
      <c r="F3851" t="str">
        <f t="shared" si="482"/>
        <v>NSP_ORPHAN_100_once</v>
      </c>
      <c r="G3851">
        <f t="shared" si="483"/>
        <v>0</v>
      </c>
      <c r="H3851" t="s">
        <v>1094</v>
      </c>
      <c r="I3851">
        <f t="shared" si="484"/>
        <v>0</v>
      </c>
      <c r="J3851" t="s">
        <v>1074</v>
      </c>
      <c r="K3851" s="5">
        <v>100</v>
      </c>
      <c r="L3851" t="str">
        <f>Table_DataFromNL[[#This Row],[PROFILECODE]]&amp;"-"&amp;Table_DataFromNL[[#This Row],[RULENAME]]</f>
        <v>CP893-NSP_ORPHAN_100_once</v>
      </c>
      <c r="M3851" t="e">
        <f t="shared" si="485"/>
        <v>#N/A</v>
      </c>
      <c r="N3851" t="e">
        <f t="shared" si="486"/>
        <v>#N/A</v>
      </c>
    </row>
    <row r="3852" spans="1:14" hidden="1" x14ac:dyDescent="0.45">
      <c r="A3852" t="str">
        <f t="shared" si="487"/>
        <v>CP893-RSV WEEKLY BONUS 10</v>
      </c>
      <c r="B3852" t="s">
        <v>541</v>
      </c>
      <c r="C3852" t="str">
        <f t="shared" si="480"/>
        <v>Amarillo</v>
      </c>
      <c r="D3852" t="str">
        <f t="shared" si="481"/>
        <v>Y</v>
      </c>
      <c r="E3852" t="s">
        <v>1191</v>
      </c>
      <c r="F3852" t="str">
        <f t="shared" si="482"/>
        <v>RSV WEEKLY BONUS 10</v>
      </c>
      <c r="G3852">
        <f t="shared" si="483"/>
        <v>0</v>
      </c>
      <c r="H3852" t="s">
        <v>1095</v>
      </c>
      <c r="I3852">
        <f t="shared" si="484"/>
        <v>0</v>
      </c>
      <c r="J3852" t="s">
        <v>1074</v>
      </c>
      <c r="K3852" s="5">
        <v>10</v>
      </c>
      <c r="L3852" t="str">
        <f>Table_DataFromNL[[#This Row],[PROFILECODE]]&amp;"-"&amp;Table_DataFromNL[[#This Row],[RULENAME]]</f>
        <v>CP893-RSV WEEKLY BONUS 10</v>
      </c>
      <c r="M3852" t="e">
        <f t="shared" si="485"/>
        <v>#N/A</v>
      </c>
      <c r="N3852" t="e">
        <f t="shared" si="486"/>
        <v>#N/A</v>
      </c>
    </row>
    <row r="3853" spans="1:14" hidden="1" x14ac:dyDescent="0.45">
      <c r="A3853" t="str">
        <f t="shared" si="487"/>
        <v>CP893-Restick</v>
      </c>
      <c r="B3853" t="s">
        <v>541</v>
      </c>
      <c r="C3853" t="str">
        <f t="shared" si="480"/>
        <v>Amarillo</v>
      </c>
      <c r="D3853" t="str">
        <f t="shared" si="481"/>
        <v>Y</v>
      </c>
      <c r="E3853" t="s">
        <v>1191</v>
      </c>
      <c r="F3853" t="str">
        <f t="shared" si="482"/>
        <v>Restick</v>
      </c>
      <c r="G3853">
        <f t="shared" si="483"/>
        <v>0</v>
      </c>
      <c r="H3853" t="s">
        <v>1096</v>
      </c>
      <c r="I3853">
        <f t="shared" si="484"/>
        <v>0</v>
      </c>
      <c r="J3853" t="s">
        <v>1074</v>
      </c>
      <c r="K3853" s="5">
        <v>5</v>
      </c>
      <c r="L3853" t="str">
        <f>Table_DataFromNL[[#This Row],[PROFILECODE]]&amp;"-"&amp;Table_DataFromNL[[#This Row],[RULENAME]]</f>
        <v>CP893-Restick</v>
      </c>
      <c r="M3853" t="e">
        <f t="shared" si="485"/>
        <v>#N/A</v>
      </c>
      <c r="N3853" t="e">
        <f t="shared" si="486"/>
        <v>#N/A</v>
      </c>
    </row>
    <row r="3854" spans="1:14" hidden="1" x14ac:dyDescent="0.45">
      <c r="A3854" t="str">
        <f t="shared" si="487"/>
        <v>CP893-SLOW_TEXT_5</v>
      </c>
      <c r="B3854" t="s">
        <v>541</v>
      </c>
      <c r="C3854" t="str">
        <f t="shared" si="480"/>
        <v>Amarillo</v>
      </c>
      <c r="D3854" t="str">
        <f t="shared" si="481"/>
        <v>Y</v>
      </c>
      <c r="E3854" t="s">
        <v>1191</v>
      </c>
      <c r="F3854" t="str">
        <f t="shared" si="482"/>
        <v>SLOW_TEXT_5</v>
      </c>
      <c r="G3854">
        <f t="shared" si="483"/>
        <v>0</v>
      </c>
      <c r="H3854" t="s">
        <v>1104</v>
      </c>
      <c r="I3854">
        <f t="shared" si="484"/>
        <v>0</v>
      </c>
      <c r="J3854" t="s">
        <v>1074</v>
      </c>
      <c r="K3854" s="5">
        <v>5</v>
      </c>
      <c r="L3854" t="str">
        <f>Table_DataFromNL[[#This Row],[PROFILECODE]]&amp;"-"&amp;Table_DataFromNL[[#This Row],[RULENAME]]</f>
        <v>CP893-SLOW_TEXT_5</v>
      </c>
      <c r="M3854" t="e">
        <f t="shared" si="485"/>
        <v>#N/A</v>
      </c>
      <c r="N3854" t="e">
        <f t="shared" si="486"/>
        <v>#N/A</v>
      </c>
    </row>
    <row r="3855" spans="1:14" hidden="1" x14ac:dyDescent="0.45">
      <c r="A3855" t="str">
        <f t="shared" si="487"/>
        <v>CP893-SPECIAL_ x9_25 _ONCE</v>
      </c>
      <c r="B3855" t="s">
        <v>541</v>
      </c>
      <c r="C3855" t="str">
        <f t="shared" si="480"/>
        <v>Amarillo</v>
      </c>
      <c r="D3855" t="str">
        <f t="shared" si="481"/>
        <v>Y</v>
      </c>
      <c r="E3855" t="s">
        <v>1191</v>
      </c>
      <c r="F3855" t="str">
        <f t="shared" si="482"/>
        <v>SPECIAL_ x9_25 _ONCE</v>
      </c>
      <c r="G3855">
        <f t="shared" si="483"/>
        <v>0</v>
      </c>
      <c r="H3855" t="s">
        <v>1105</v>
      </c>
      <c r="I3855">
        <f t="shared" si="484"/>
        <v>0</v>
      </c>
      <c r="J3855" t="s">
        <v>1074</v>
      </c>
      <c r="K3855" s="5">
        <v>25</v>
      </c>
      <c r="L3855" t="str">
        <f>Table_DataFromNL[[#This Row],[PROFILECODE]]&amp;"-"&amp;Table_DataFromNL[[#This Row],[RULENAME]]</f>
        <v>CP893-SPECIAL_ x9_25 _ONCE</v>
      </c>
      <c r="M3855" t="e">
        <f t="shared" si="485"/>
        <v>#N/A</v>
      </c>
      <c r="N3855" t="e">
        <f t="shared" si="486"/>
        <v>#N/A</v>
      </c>
    </row>
    <row r="3856" spans="1:14" hidden="1" x14ac:dyDescent="0.45">
      <c r="A3856" t="str">
        <f t="shared" si="487"/>
        <v>CP893-SPECIAL_BONUS_40USD</v>
      </c>
      <c r="B3856" t="s">
        <v>541</v>
      </c>
      <c r="C3856" t="str">
        <f t="shared" si="480"/>
        <v>Amarillo</v>
      </c>
      <c r="D3856" t="str">
        <f t="shared" si="481"/>
        <v>Y</v>
      </c>
      <c r="E3856" t="s">
        <v>1191</v>
      </c>
      <c r="F3856" t="str">
        <f t="shared" si="482"/>
        <v>SPECIAL_BONUS_40USD</v>
      </c>
      <c r="G3856">
        <f t="shared" si="483"/>
        <v>0</v>
      </c>
      <c r="H3856" t="s">
        <v>1106</v>
      </c>
      <c r="I3856">
        <f t="shared" si="484"/>
        <v>0</v>
      </c>
      <c r="J3856" t="s">
        <v>1074</v>
      </c>
      <c r="K3856" s="5">
        <v>40</v>
      </c>
      <c r="L3856" t="str">
        <f>Table_DataFromNL[[#This Row],[PROFILECODE]]&amp;"-"&amp;Table_DataFromNL[[#This Row],[RULENAME]]</f>
        <v>CP893-SPECIAL_BONUS_40USD</v>
      </c>
      <c r="M3856" t="e">
        <f t="shared" si="485"/>
        <v>#N/A</v>
      </c>
      <c r="N3856" t="e">
        <f t="shared" si="486"/>
        <v>#N/A</v>
      </c>
    </row>
    <row r="3857" spans="1:14" hidden="1" x14ac:dyDescent="0.45">
      <c r="A3857" t="str">
        <f t="shared" si="487"/>
        <v>CP893-SPECIAL_BONUS_60USD</v>
      </c>
      <c r="B3857" t="s">
        <v>541</v>
      </c>
      <c r="C3857" t="str">
        <f t="shared" si="480"/>
        <v>Amarillo</v>
      </c>
      <c r="D3857" t="str">
        <f t="shared" si="481"/>
        <v>Y</v>
      </c>
      <c r="E3857" t="s">
        <v>1191</v>
      </c>
      <c r="F3857" t="str">
        <f t="shared" si="482"/>
        <v>SPECIAL_BONUS_60USD</v>
      </c>
      <c r="G3857">
        <f t="shared" si="483"/>
        <v>0</v>
      </c>
      <c r="H3857" t="s">
        <v>1141</v>
      </c>
      <c r="I3857">
        <f t="shared" si="484"/>
        <v>0</v>
      </c>
      <c r="J3857" t="s">
        <v>1074</v>
      </c>
      <c r="K3857" s="5">
        <v>60</v>
      </c>
      <c r="L3857" t="str">
        <f>Table_DataFromNL[[#This Row],[PROFILECODE]]&amp;"-"&amp;Table_DataFromNL[[#This Row],[RULENAME]]</f>
        <v>CP893-SPECIAL_BONUS_60USD</v>
      </c>
      <c r="M3857" t="e">
        <f t="shared" si="485"/>
        <v>#N/A</v>
      </c>
      <c r="N3857" t="e">
        <f t="shared" si="486"/>
        <v>#N/A</v>
      </c>
    </row>
    <row r="3858" spans="1:14" hidden="1" x14ac:dyDescent="0.45">
      <c r="A3858" t="str">
        <f t="shared" si="487"/>
        <v>CP893-SPECIAL_x6_x7_15 _TWICE</v>
      </c>
      <c r="B3858" t="s">
        <v>541</v>
      </c>
      <c r="C3858" t="str">
        <f t="shared" si="480"/>
        <v>Amarillo</v>
      </c>
      <c r="D3858" t="str">
        <f t="shared" si="481"/>
        <v>Y</v>
      </c>
      <c r="E3858" t="s">
        <v>1191</v>
      </c>
      <c r="F3858" t="str">
        <f t="shared" si="482"/>
        <v>SPECIAL_x6_x7_15 _TWICE</v>
      </c>
      <c r="G3858">
        <f t="shared" si="483"/>
        <v>0</v>
      </c>
      <c r="H3858" t="s">
        <v>1107</v>
      </c>
      <c r="I3858">
        <f t="shared" si="484"/>
        <v>0</v>
      </c>
      <c r="J3858" t="s">
        <v>1074</v>
      </c>
      <c r="K3858" s="5">
        <v>15</v>
      </c>
      <c r="L3858" t="str">
        <f>Table_DataFromNL[[#This Row],[PROFILECODE]]&amp;"-"&amp;Table_DataFromNL[[#This Row],[RULENAME]]</f>
        <v>CP893-SPECIAL_x6_x7_15 _TWICE</v>
      </c>
      <c r="M3858" t="e">
        <f t="shared" si="485"/>
        <v>#N/A</v>
      </c>
      <c r="N3858" t="e">
        <f t="shared" si="486"/>
        <v>#N/A</v>
      </c>
    </row>
    <row r="3859" spans="1:14" hidden="1" x14ac:dyDescent="0.45">
      <c r="A3859" t="str">
        <f t="shared" si="487"/>
        <v>CP893-SPECIAL_x8_x9_20 _TWICE</v>
      </c>
      <c r="B3859" t="s">
        <v>541</v>
      </c>
      <c r="C3859" t="str">
        <f t="shared" si="480"/>
        <v>Amarillo</v>
      </c>
      <c r="D3859" t="str">
        <f t="shared" si="481"/>
        <v>Y</v>
      </c>
      <c r="E3859" t="s">
        <v>1191</v>
      </c>
      <c r="F3859" t="str">
        <f t="shared" si="482"/>
        <v>SPECIAL_x8_x9_20 _TWICE</v>
      </c>
      <c r="G3859">
        <f t="shared" si="483"/>
        <v>0</v>
      </c>
      <c r="H3859" t="s">
        <v>1108</v>
      </c>
      <c r="I3859">
        <f t="shared" si="484"/>
        <v>0</v>
      </c>
      <c r="J3859" t="s">
        <v>1074</v>
      </c>
      <c r="K3859" s="5">
        <v>20</v>
      </c>
      <c r="L3859" t="str">
        <f>Table_DataFromNL[[#This Row],[PROFILECODE]]&amp;"-"&amp;Table_DataFromNL[[#This Row],[RULENAME]]</f>
        <v>CP893-SPECIAL_x8_x9_20 _TWICE</v>
      </c>
      <c r="M3859" t="e">
        <f t="shared" si="485"/>
        <v>#N/A</v>
      </c>
      <c r="N3859" t="e">
        <f t="shared" si="486"/>
        <v>#N/A</v>
      </c>
    </row>
    <row r="3860" spans="1:14" hidden="1" x14ac:dyDescent="0.45">
      <c r="A3860" t="str">
        <f t="shared" si="487"/>
        <v>CP893-Sample Only</v>
      </c>
      <c r="B3860" t="s">
        <v>541</v>
      </c>
      <c r="C3860" t="str">
        <f t="shared" si="480"/>
        <v>Amarillo</v>
      </c>
      <c r="D3860" t="str">
        <f t="shared" si="481"/>
        <v>Y</v>
      </c>
      <c r="E3860" t="s">
        <v>1191</v>
      </c>
      <c r="F3860" t="str">
        <f t="shared" si="482"/>
        <v>Sample Only</v>
      </c>
      <c r="G3860">
        <f t="shared" si="483"/>
        <v>0</v>
      </c>
      <c r="H3860" t="s">
        <v>1109</v>
      </c>
      <c r="I3860">
        <f t="shared" si="484"/>
        <v>0</v>
      </c>
      <c r="J3860" t="s">
        <v>1074</v>
      </c>
      <c r="K3860" s="5">
        <v>10</v>
      </c>
      <c r="L3860" t="str">
        <f>Table_DataFromNL[[#This Row],[PROFILECODE]]&amp;"-"&amp;Table_DataFromNL[[#This Row],[RULENAME]]</f>
        <v>CP893-Sample Only</v>
      </c>
      <c r="M3860" t="e">
        <f t="shared" si="485"/>
        <v>#N/A</v>
      </c>
      <c r="N3860" t="e">
        <f t="shared" si="486"/>
        <v>#N/A</v>
      </c>
    </row>
    <row r="3861" spans="1:14" hidden="1" x14ac:dyDescent="0.45">
      <c r="A3861" t="str">
        <f t="shared" si="487"/>
        <v>CP893-Unit Below 250 mL</v>
      </c>
      <c r="B3861" t="s">
        <v>541</v>
      </c>
      <c r="C3861" t="str">
        <f t="shared" si="480"/>
        <v>Amarillo</v>
      </c>
      <c r="D3861" t="str">
        <f t="shared" si="481"/>
        <v>Y</v>
      </c>
      <c r="E3861" t="s">
        <v>1191</v>
      </c>
      <c r="F3861" t="str">
        <f t="shared" si="482"/>
        <v>Unit Below 250 mL</v>
      </c>
      <c r="G3861">
        <f t="shared" si="483"/>
        <v>0</v>
      </c>
      <c r="H3861" t="s">
        <v>1110</v>
      </c>
      <c r="I3861">
        <f t="shared" si="484"/>
        <v>0</v>
      </c>
      <c r="J3861" t="s">
        <v>1074</v>
      </c>
      <c r="K3861" s="5">
        <v>5</v>
      </c>
      <c r="L3861" t="str">
        <f>Table_DataFromNL[[#This Row],[PROFILECODE]]&amp;"-"&amp;Table_DataFromNL[[#This Row],[RULENAME]]</f>
        <v>CP893-Unit Below 250 mL</v>
      </c>
      <c r="M3861" t="e">
        <f t="shared" si="485"/>
        <v>#N/A</v>
      </c>
      <c r="N3861" t="e">
        <f t="shared" si="486"/>
        <v>#N/A</v>
      </c>
    </row>
    <row r="3862" spans="1:14" hidden="1" x14ac:dyDescent="0.45">
      <c r="A3862" t="str">
        <f t="shared" si="487"/>
        <v>CP893-Unit above 250 mL/underdraw</v>
      </c>
      <c r="B3862" t="s">
        <v>541</v>
      </c>
      <c r="C3862" t="str">
        <f t="shared" si="480"/>
        <v>Amarillo</v>
      </c>
      <c r="D3862" t="str">
        <f t="shared" si="481"/>
        <v>Y</v>
      </c>
      <c r="E3862" t="s">
        <v>1191</v>
      </c>
      <c r="F3862" t="str">
        <f t="shared" si="482"/>
        <v>Unit above 250 mL/underdraw</v>
      </c>
      <c r="G3862">
        <f t="shared" si="483"/>
        <v>0</v>
      </c>
      <c r="H3862" t="s">
        <v>1111</v>
      </c>
      <c r="I3862">
        <f t="shared" si="484"/>
        <v>0</v>
      </c>
      <c r="J3862" t="s">
        <v>1074</v>
      </c>
      <c r="K3862" s="5">
        <v>10</v>
      </c>
      <c r="L3862" t="str">
        <f>Table_DataFromNL[[#This Row],[PROFILECODE]]&amp;"-"&amp;Table_DataFromNL[[#This Row],[RULENAME]]</f>
        <v>CP893-Unit above 250 mL/underdraw</v>
      </c>
      <c r="M3862" t="e">
        <f t="shared" si="485"/>
        <v>#N/A</v>
      </c>
      <c r="N3862" t="e">
        <f t="shared" si="486"/>
        <v>#N/A</v>
      </c>
    </row>
    <row r="3863" spans="1:14" hidden="1" x14ac:dyDescent="0.45">
      <c r="A3863" t="str">
        <f t="shared" si="487"/>
        <v>CP893-RETURN - Buddy referral  -BONUS</v>
      </c>
      <c r="B3863" t="s">
        <v>541</v>
      </c>
      <c r="C3863" t="str">
        <f t="shared" si="480"/>
        <v>Amarillo</v>
      </c>
      <c r="D3863" t="str">
        <f t="shared" si="481"/>
        <v>Y</v>
      </c>
      <c r="E3863" t="s">
        <v>1191</v>
      </c>
      <c r="F3863" t="str">
        <f t="shared" si="482"/>
        <v>RETURN - Buddy referral  -BONUS</v>
      </c>
      <c r="G3863" t="str">
        <f t="shared" si="483"/>
        <v>Marketing</v>
      </c>
      <c r="H3863" t="s">
        <v>73</v>
      </c>
      <c r="I3863">
        <f t="shared" si="484"/>
        <v>50</v>
      </c>
      <c r="J3863" t="s">
        <v>1112</v>
      </c>
      <c r="K3863" s="5">
        <v>50</v>
      </c>
      <c r="L3863" t="str">
        <f>Table_DataFromNL[[#This Row],[PROFILECODE]]&amp;"-"&amp;Table_DataFromNL[[#This Row],[RULENAME]]</f>
        <v>CP893-Referral</v>
      </c>
      <c r="M3863" t="str">
        <f t="shared" si="485"/>
        <v>CP893-RETURN - Buddy referral  -BONUS</v>
      </c>
      <c r="N3863" t="e">
        <f t="shared" si="486"/>
        <v>#N/A</v>
      </c>
    </row>
    <row r="3864" spans="1:14" hidden="1" x14ac:dyDescent="0.45">
      <c r="A3864" t="str">
        <f t="shared" si="487"/>
        <v>CP893-P Anti-D Pre-Existing Standard</v>
      </c>
      <c r="B3864" t="s">
        <v>541</v>
      </c>
      <c r="C3864" t="str">
        <f t="shared" si="480"/>
        <v>Amarillo</v>
      </c>
      <c r="D3864" t="str">
        <f t="shared" si="481"/>
        <v>Y</v>
      </c>
      <c r="E3864" t="s">
        <v>1191</v>
      </c>
      <c r="F3864" t="str">
        <f t="shared" si="482"/>
        <v>P Anti-D Pre-Existing Standard</v>
      </c>
      <c r="G3864" t="str">
        <f t="shared" si="483"/>
        <v>Specialty</v>
      </c>
      <c r="H3864" t="s">
        <v>946</v>
      </c>
      <c r="I3864" t="str">
        <f t="shared" si="484"/>
        <v>RETURN - 1st don of the week -STD</v>
      </c>
      <c r="J3864" t="s">
        <v>1113</v>
      </c>
      <c r="K3864" s="5">
        <v>45</v>
      </c>
      <c r="L3864" t="str">
        <f>Table_DataFromNL[[#This Row],[PROFILECODE]]&amp;"-"&amp;Table_DataFromNL[[#This Row],[RULENAME]]</f>
        <v>CP893-P Anti-D Pre-Existing Standard</v>
      </c>
      <c r="M3864" t="str">
        <f t="shared" si="485"/>
        <v>CP893-P Anti-D Pre-Existing Standard</v>
      </c>
      <c r="N3864" t="str">
        <f t="shared" si="486"/>
        <v>CP893-P Anti-D Pre-Existing Standard</v>
      </c>
    </row>
    <row r="3865" spans="1:14" hidden="1" x14ac:dyDescent="0.45">
      <c r="A3865" t="str">
        <f t="shared" si="487"/>
        <v>CP893-P HBS Pre-Existing Standard</v>
      </c>
      <c r="B3865" t="s">
        <v>541</v>
      </c>
      <c r="C3865" t="str">
        <f t="shared" si="480"/>
        <v>Amarillo</v>
      </c>
      <c r="D3865" t="str">
        <f t="shared" si="481"/>
        <v>Y</v>
      </c>
      <c r="E3865" t="s">
        <v>1191</v>
      </c>
      <c r="F3865" t="str">
        <f t="shared" si="482"/>
        <v>P HBS Pre-Existing Standard</v>
      </c>
      <c r="G3865" t="str">
        <f t="shared" si="483"/>
        <v>Specialty</v>
      </c>
      <c r="H3865" t="s">
        <v>963</v>
      </c>
      <c r="I3865" t="str">
        <f t="shared" si="484"/>
        <v>RETURN - 1st don of the week -STD</v>
      </c>
      <c r="J3865" t="s">
        <v>1113</v>
      </c>
      <c r="K3865" s="5">
        <v>50</v>
      </c>
      <c r="L3865" t="str">
        <f>Table_DataFromNL[[#This Row],[PROFILECODE]]&amp;"-"&amp;Table_DataFromNL[[#This Row],[RULENAME]]</f>
        <v>CP893-P HBS Pre-Existing Standard</v>
      </c>
      <c r="M3865" t="str">
        <f t="shared" si="485"/>
        <v>CP893-P HBS Pre-Existing Standard</v>
      </c>
      <c r="N3865" t="str">
        <f t="shared" si="486"/>
        <v>CP893-P HBS Pre-Existing Standard</v>
      </c>
    </row>
    <row r="3866" spans="1:14" hidden="1" x14ac:dyDescent="0.45">
      <c r="A3866" t="str">
        <f t="shared" si="487"/>
        <v>CP893-P HBS Standard</v>
      </c>
      <c r="B3866" t="s">
        <v>541</v>
      </c>
      <c r="C3866" t="str">
        <f t="shared" si="480"/>
        <v>Amarillo</v>
      </c>
      <c r="D3866" t="str">
        <f t="shared" si="481"/>
        <v>Y</v>
      </c>
      <c r="E3866" t="s">
        <v>1191</v>
      </c>
      <c r="F3866" t="str">
        <f t="shared" si="482"/>
        <v>P HBS Standard</v>
      </c>
      <c r="G3866" t="str">
        <f t="shared" si="483"/>
        <v>Specialty</v>
      </c>
      <c r="H3866" t="s">
        <v>964</v>
      </c>
      <c r="I3866" t="str">
        <f t="shared" si="484"/>
        <v>RETURN - 1st don of the week -STD</v>
      </c>
      <c r="J3866" t="s">
        <v>1113</v>
      </c>
      <c r="K3866" s="5">
        <v>50</v>
      </c>
      <c r="L3866" t="str">
        <f>Table_DataFromNL[[#This Row],[PROFILECODE]]&amp;"-"&amp;Table_DataFromNL[[#This Row],[RULENAME]]</f>
        <v>CP893-P HBS Standard</v>
      </c>
      <c r="M3866" t="str">
        <f t="shared" si="485"/>
        <v>CP893-P HBS Standard</v>
      </c>
      <c r="N3866" t="str">
        <f t="shared" si="486"/>
        <v>CP893-P HBS Standard</v>
      </c>
    </row>
    <row r="3867" spans="1:14" hidden="1" x14ac:dyDescent="0.45">
      <c r="A3867" t="str">
        <f t="shared" si="487"/>
        <v>CP893-P NORM KIG 10 Standard</v>
      </c>
      <c r="B3867" t="s">
        <v>541</v>
      </c>
      <c r="C3867" t="str">
        <f t="shared" si="480"/>
        <v>Amarillo</v>
      </c>
      <c r="D3867" t="str">
        <f t="shared" si="481"/>
        <v>Y</v>
      </c>
      <c r="E3867" t="s">
        <v>1191</v>
      </c>
      <c r="F3867" t="str">
        <f t="shared" si="482"/>
        <v>P NORM KIG 10 Standard</v>
      </c>
      <c r="G3867" t="str">
        <f t="shared" si="483"/>
        <v>Specialty</v>
      </c>
      <c r="H3867" t="s">
        <v>950</v>
      </c>
      <c r="I3867" t="str">
        <f t="shared" si="484"/>
        <v>RETURN - 1st don of the week -STD</v>
      </c>
      <c r="J3867" t="s">
        <v>1113</v>
      </c>
      <c r="K3867" s="5">
        <v>45</v>
      </c>
      <c r="L3867" t="str">
        <f>Table_DataFromNL[[#This Row],[PROFILECODE]]&amp;"-"&amp;Table_DataFromNL[[#This Row],[RULENAME]]</f>
        <v>CP893-P NORM KIG 10 Standard</v>
      </c>
      <c r="M3867" t="str">
        <f t="shared" si="485"/>
        <v>CP893-P NORM KIG 10 Standard</v>
      </c>
      <c r="N3867" t="str">
        <f t="shared" si="486"/>
        <v>CP893-P NORM KIG 10 Standard</v>
      </c>
    </row>
    <row r="3868" spans="1:14" hidden="1" x14ac:dyDescent="0.45">
      <c r="A3868" t="str">
        <f t="shared" si="487"/>
        <v>CP893-P NORM KIG 10-1 Standard</v>
      </c>
      <c r="B3868" t="s">
        <v>541</v>
      </c>
      <c r="C3868" t="str">
        <f t="shared" si="480"/>
        <v>Amarillo</v>
      </c>
      <c r="D3868" t="str">
        <f t="shared" si="481"/>
        <v>Y</v>
      </c>
      <c r="E3868" t="s">
        <v>1191</v>
      </c>
      <c r="F3868" t="str">
        <f t="shared" si="482"/>
        <v>P NORM KIG 10-1 Standard</v>
      </c>
      <c r="G3868" t="str">
        <f t="shared" si="483"/>
        <v>Specialty</v>
      </c>
      <c r="H3868" t="s">
        <v>951</v>
      </c>
      <c r="I3868" t="str">
        <f t="shared" si="484"/>
        <v>RETURN - 1st don of the week -STD</v>
      </c>
      <c r="J3868" t="s">
        <v>1113</v>
      </c>
      <c r="K3868" s="5">
        <v>45</v>
      </c>
      <c r="L3868" t="str">
        <f>Table_DataFromNL[[#This Row],[PROFILECODE]]&amp;"-"&amp;Table_DataFromNL[[#This Row],[RULENAME]]</f>
        <v>CP893-P NORM KIG 10-1 Standard</v>
      </c>
      <c r="M3868" t="str">
        <f t="shared" si="485"/>
        <v>CP893-P NORM KIG 10-1 Standard</v>
      </c>
      <c r="N3868" t="str">
        <f t="shared" si="486"/>
        <v>CP893-P NORM KIG 10-1 Standard</v>
      </c>
    </row>
    <row r="3869" spans="1:14" hidden="1" x14ac:dyDescent="0.45">
      <c r="A3869" t="str">
        <f t="shared" si="487"/>
        <v>CP893-P NORM KIG 10-2 Standard</v>
      </c>
      <c r="B3869" t="s">
        <v>541</v>
      </c>
      <c r="C3869" t="str">
        <f t="shared" si="480"/>
        <v>Amarillo</v>
      </c>
      <c r="D3869" t="str">
        <f t="shared" si="481"/>
        <v>Y</v>
      </c>
      <c r="E3869" t="s">
        <v>1191</v>
      </c>
      <c r="F3869" t="str">
        <f t="shared" si="482"/>
        <v>P NORM KIG 10-2 Standard</v>
      </c>
      <c r="G3869" t="str">
        <f t="shared" si="483"/>
        <v>Specialty</v>
      </c>
      <c r="H3869" t="s">
        <v>952</v>
      </c>
      <c r="I3869" t="str">
        <f t="shared" si="484"/>
        <v>RETURN - 1st don of the week -STD</v>
      </c>
      <c r="J3869" t="s">
        <v>1113</v>
      </c>
      <c r="K3869" s="5">
        <v>45</v>
      </c>
      <c r="L3869" t="str">
        <f>Table_DataFromNL[[#This Row],[PROFILECODE]]&amp;"-"&amp;Table_DataFromNL[[#This Row],[RULENAME]]</f>
        <v>CP893-P NORM KIG 10-2 Standard</v>
      </c>
      <c r="M3869" t="str">
        <f t="shared" si="485"/>
        <v>CP893-P NORM KIG 10-2 Standard</v>
      </c>
      <c r="N3869" t="str">
        <f t="shared" si="486"/>
        <v>CP893-P NORM KIG 10-2 Standard</v>
      </c>
    </row>
    <row r="3870" spans="1:14" hidden="1" x14ac:dyDescent="0.45">
      <c r="A3870" t="str">
        <f t="shared" si="487"/>
        <v>CP893-P NORM KIG 10-3 Standard</v>
      </c>
      <c r="B3870" t="s">
        <v>541</v>
      </c>
      <c r="C3870" t="str">
        <f t="shared" si="480"/>
        <v>Amarillo</v>
      </c>
      <c r="D3870" t="str">
        <f t="shared" si="481"/>
        <v>Y</v>
      </c>
      <c r="E3870" t="s">
        <v>1191</v>
      </c>
      <c r="F3870" t="str">
        <f t="shared" si="482"/>
        <v>P NORM KIG 10-3 Standard</v>
      </c>
      <c r="G3870" t="str">
        <f t="shared" si="483"/>
        <v>Specialty</v>
      </c>
      <c r="H3870" t="s">
        <v>953</v>
      </c>
      <c r="I3870" t="str">
        <f t="shared" si="484"/>
        <v>RETURN - 1st don of the week -STD</v>
      </c>
      <c r="J3870" t="s">
        <v>1113</v>
      </c>
      <c r="K3870" s="5">
        <v>45</v>
      </c>
      <c r="L3870" t="str">
        <f>Table_DataFromNL[[#This Row],[PROFILECODE]]&amp;"-"&amp;Table_DataFromNL[[#This Row],[RULENAME]]</f>
        <v>CP893-P NORM KIG 10-3 Standard</v>
      </c>
      <c r="M3870" t="str">
        <f t="shared" si="485"/>
        <v>CP893-P NORM KIG 10-3 Standard</v>
      </c>
      <c r="N3870" t="str">
        <f t="shared" si="486"/>
        <v>CP893-P NORM KIG 10-3 Standard</v>
      </c>
    </row>
    <row r="3871" spans="1:14" hidden="1" x14ac:dyDescent="0.45">
      <c r="A3871" t="str">
        <f t="shared" si="487"/>
        <v>CP893-P NORM KIG 10-4 Standard</v>
      </c>
      <c r="B3871" t="s">
        <v>541</v>
      </c>
      <c r="C3871" t="str">
        <f t="shared" si="480"/>
        <v>Amarillo</v>
      </c>
      <c r="D3871" t="str">
        <f t="shared" si="481"/>
        <v>Y</v>
      </c>
      <c r="E3871" t="s">
        <v>1191</v>
      </c>
      <c r="F3871" t="str">
        <f t="shared" si="482"/>
        <v>P NORM KIG 10-4 Standard</v>
      </c>
      <c r="G3871" t="str">
        <f t="shared" si="483"/>
        <v>Specialty</v>
      </c>
      <c r="H3871" t="s">
        <v>954</v>
      </c>
      <c r="I3871" t="str">
        <f t="shared" si="484"/>
        <v>RETURN - 1st don of the week -STD</v>
      </c>
      <c r="J3871" t="s">
        <v>1113</v>
      </c>
      <c r="K3871" s="5">
        <v>45</v>
      </c>
      <c r="L3871" t="str">
        <f>Table_DataFromNL[[#This Row],[PROFILECODE]]&amp;"-"&amp;Table_DataFromNL[[#This Row],[RULENAME]]</f>
        <v>CP893-P NORM KIG 10-4 Standard</v>
      </c>
      <c r="M3871" t="str">
        <f t="shared" si="485"/>
        <v>CP893-P NORM KIG 10-4 Standard</v>
      </c>
      <c r="N3871" t="str">
        <f t="shared" si="486"/>
        <v>CP893-P NORM KIG 10-4 Standard</v>
      </c>
    </row>
    <row r="3872" spans="1:14" hidden="1" x14ac:dyDescent="0.45">
      <c r="A3872" t="str">
        <f t="shared" si="487"/>
        <v>CP893-RETURN - 1st don of the week -STD</v>
      </c>
      <c r="B3872" t="s">
        <v>541</v>
      </c>
      <c r="C3872" t="str">
        <f t="shared" si="480"/>
        <v>Amarillo</v>
      </c>
      <c r="D3872" t="str">
        <f t="shared" si="481"/>
        <v>Y</v>
      </c>
      <c r="E3872" t="s">
        <v>1191</v>
      </c>
      <c r="F3872" t="str">
        <f t="shared" si="482"/>
        <v>RETURN - 1st don of the week -STD</v>
      </c>
      <c r="G3872" t="str">
        <f t="shared" si="483"/>
        <v>Marketing</v>
      </c>
      <c r="H3872" t="s">
        <v>1114</v>
      </c>
      <c r="I3872">
        <f t="shared" si="484"/>
        <v>0</v>
      </c>
      <c r="J3872" t="s">
        <v>1113</v>
      </c>
      <c r="K3872" s="5">
        <v>45</v>
      </c>
      <c r="L3872" t="str">
        <f>Table_DataFromNL[[#This Row],[PROFILECODE]]&amp;"-"&amp;Table_DataFromNL[[#This Row],[RULENAME]]</f>
        <v>CP893-P NSP NONEU Standard</v>
      </c>
      <c r="M3872" t="str">
        <f t="shared" si="485"/>
        <v>CP893-RETURN - 1st don of the week -STD</v>
      </c>
      <c r="N3872" t="e">
        <f t="shared" si="486"/>
        <v>#N/A</v>
      </c>
    </row>
    <row r="3873" spans="1:14" hidden="1" x14ac:dyDescent="0.45">
      <c r="A3873" t="str">
        <f t="shared" si="487"/>
        <v>CP893-RETURN - 1st don of the week -STD</v>
      </c>
      <c r="B3873" t="s">
        <v>541</v>
      </c>
      <c r="C3873" t="str">
        <f t="shared" si="480"/>
        <v>Amarillo</v>
      </c>
      <c r="D3873" t="str">
        <f t="shared" si="481"/>
        <v>Y</v>
      </c>
      <c r="E3873" t="s">
        <v>1191</v>
      </c>
      <c r="F3873" t="str">
        <f t="shared" si="482"/>
        <v>RETURN - 1st don of the week -STD</v>
      </c>
      <c r="G3873" t="str">
        <f t="shared" si="483"/>
        <v>Marketing</v>
      </c>
      <c r="H3873" t="s">
        <v>1115</v>
      </c>
      <c r="I3873">
        <f t="shared" si="484"/>
        <v>23</v>
      </c>
      <c r="J3873" t="s">
        <v>1113</v>
      </c>
      <c r="K3873" s="5">
        <v>45</v>
      </c>
      <c r="L3873" t="str">
        <f>Table_DataFromNL[[#This Row],[PROFILECODE]]&amp;"-"&amp;Table_DataFromNL[[#This Row],[RULENAME]]</f>
        <v>CP893-P NSP NS Standard</v>
      </c>
      <c r="M3873" t="str">
        <f t="shared" si="485"/>
        <v>CP893-RETURN - 1st don of the week -STD</v>
      </c>
      <c r="N3873" t="e">
        <f t="shared" si="486"/>
        <v>#N/A</v>
      </c>
    </row>
    <row r="3874" spans="1:14" hidden="1" x14ac:dyDescent="0.45">
      <c r="A3874" t="str">
        <f t="shared" si="487"/>
        <v>CP893-P Normal Source PL Standard</v>
      </c>
      <c r="B3874" t="s">
        <v>541</v>
      </c>
      <c r="C3874" t="str">
        <f t="shared" si="480"/>
        <v>Amarillo</v>
      </c>
      <c r="D3874" t="str">
        <f t="shared" si="481"/>
        <v>Y</v>
      </c>
      <c r="E3874" t="s">
        <v>1191</v>
      </c>
      <c r="F3874" t="str">
        <f t="shared" si="482"/>
        <v>P Normal Source PL Standard</v>
      </c>
      <c r="G3874" t="str">
        <f t="shared" si="483"/>
        <v>Marketing</v>
      </c>
      <c r="H3874" t="s">
        <v>1033</v>
      </c>
      <c r="I3874">
        <f t="shared" si="484"/>
        <v>0</v>
      </c>
      <c r="J3874" t="s">
        <v>1113</v>
      </c>
      <c r="K3874" s="5">
        <v>45</v>
      </c>
      <c r="L3874" t="str">
        <f>Table_DataFromNL[[#This Row],[PROFILECODE]]&amp;"-"&amp;Table_DataFromNL[[#This Row],[RULENAME]]</f>
        <v>CP893-P Normal Source PL Standard</v>
      </c>
      <c r="M3874" t="e">
        <f t="shared" si="485"/>
        <v>#N/A</v>
      </c>
      <c r="N3874" t="e">
        <f t="shared" si="486"/>
        <v>#N/A</v>
      </c>
    </row>
    <row r="3875" spans="1:14" hidden="1" x14ac:dyDescent="0.45">
      <c r="A3875" t="str">
        <f t="shared" si="487"/>
        <v>CP893-P RSV Pre-Existing Standard</v>
      </c>
      <c r="B3875" t="s">
        <v>541</v>
      </c>
      <c r="C3875" t="str">
        <f t="shared" si="480"/>
        <v>Amarillo</v>
      </c>
      <c r="D3875" t="str">
        <f t="shared" si="481"/>
        <v>Y</v>
      </c>
      <c r="E3875" t="s">
        <v>1191</v>
      </c>
      <c r="F3875" t="str">
        <f t="shared" si="482"/>
        <v>P RSV Pre-Existing Standard</v>
      </c>
      <c r="G3875" t="str">
        <f t="shared" si="483"/>
        <v>Specialty</v>
      </c>
      <c r="H3875" t="s">
        <v>955</v>
      </c>
      <c r="I3875" t="str">
        <f t="shared" si="484"/>
        <v>RETURN - 1st don of the week -STD</v>
      </c>
      <c r="J3875" t="s">
        <v>1113</v>
      </c>
      <c r="K3875" s="5">
        <v>45</v>
      </c>
      <c r="L3875" t="str">
        <f>Table_DataFromNL[[#This Row],[PROFILECODE]]&amp;"-"&amp;Table_DataFromNL[[#This Row],[RULENAME]]</f>
        <v>CP893-P RSV Pre-Existing Standard</v>
      </c>
      <c r="M3875" t="str">
        <f t="shared" si="485"/>
        <v>CP893-P RSV Pre-Existing Standard</v>
      </c>
      <c r="N3875" t="str">
        <f t="shared" si="486"/>
        <v>CP893-P RSV Pre-Existing Standard</v>
      </c>
    </row>
    <row r="3876" spans="1:14" hidden="1" x14ac:dyDescent="0.45">
      <c r="A3876" t="str">
        <f t="shared" si="487"/>
        <v>CP894-1st Responder-Medical</v>
      </c>
      <c r="B3876" t="s">
        <v>467</v>
      </c>
      <c r="C3876" t="str">
        <f t="shared" si="480"/>
        <v>Forest Lane</v>
      </c>
      <c r="D3876" t="str">
        <f t="shared" si="481"/>
        <v>Y</v>
      </c>
      <c r="E3876" t="s">
        <v>1192</v>
      </c>
      <c r="F3876" t="str">
        <f t="shared" si="482"/>
        <v>1st Responder-Medical</v>
      </c>
      <c r="G3876">
        <f t="shared" si="483"/>
        <v>0</v>
      </c>
      <c r="H3876" t="s">
        <v>1053</v>
      </c>
      <c r="I3876">
        <f t="shared" si="484"/>
        <v>0</v>
      </c>
      <c r="J3876" t="s">
        <v>1054</v>
      </c>
      <c r="K3876" s="5">
        <v>5</v>
      </c>
      <c r="L3876" t="str">
        <f>Table_DataFromNL[[#This Row],[PROFILECODE]]&amp;"-"&amp;Table_DataFromNL[[#This Row],[RULENAME]]</f>
        <v>CP894-1st Responder-Medical</v>
      </c>
      <c r="M3876" t="e">
        <f t="shared" si="485"/>
        <v>#N/A</v>
      </c>
      <c r="N3876" t="e">
        <f t="shared" si="486"/>
        <v>#N/A</v>
      </c>
    </row>
    <row r="3877" spans="1:14" hidden="1" x14ac:dyDescent="0.45">
      <c r="A3877" t="str">
        <f t="shared" si="487"/>
        <v>CP894-2X Week P NORM KIG10-1</v>
      </c>
      <c r="B3877" t="s">
        <v>467</v>
      </c>
      <c r="C3877" t="str">
        <f t="shared" si="480"/>
        <v>Forest Lane</v>
      </c>
      <c r="D3877" t="str">
        <f t="shared" si="481"/>
        <v>Y</v>
      </c>
      <c r="E3877" t="s">
        <v>1192</v>
      </c>
      <c r="F3877" t="str">
        <f t="shared" si="482"/>
        <v>2X Week P NORM KIG10-1</v>
      </c>
      <c r="G3877" t="str">
        <f t="shared" si="483"/>
        <v>Specialty</v>
      </c>
      <c r="H3877" t="s">
        <v>1005</v>
      </c>
      <c r="I3877" t="str">
        <f t="shared" si="484"/>
        <v>RETURN - 2nd don of the week -BONUS</v>
      </c>
      <c r="J3877" t="s">
        <v>1054</v>
      </c>
      <c r="K3877" s="5">
        <v>15</v>
      </c>
      <c r="L3877" t="str">
        <f>Table_DataFromNL[[#This Row],[PROFILECODE]]&amp;"-"&amp;Table_DataFromNL[[#This Row],[RULENAME]]</f>
        <v>CP894-2X Week P NORM KIG10-1</v>
      </c>
      <c r="M3877" t="e">
        <f t="shared" si="485"/>
        <v>#N/A</v>
      </c>
      <c r="N3877" t="e">
        <f t="shared" si="486"/>
        <v>#N/A</v>
      </c>
    </row>
    <row r="3878" spans="1:14" hidden="1" x14ac:dyDescent="0.45">
      <c r="A3878" t="str">
        <f t="shared" si="487"/>
        <v>CP894-2X Week P NORM KIG10_0</v>
      </c>
      <c r="B3878" t="s">
        <v>467</v>
      </c>
      <c r="C3878" t="str">
        <f t="shared" si="480"/>
        <v>Forest Lane</v>
      </c>
      <c r="D3878" t="str">
        <f t="shared" si="481"/>
        <v>Y</v>
      </c>
      <c r="E3878" t="s">
        <v>1192</v>
      </c>
      <c r="F3878" t="str">
        <f t="shared" si="482"/>
        <v>2X Week P NORM KIG10_0</v>
      </c>
      <c r="G3878" t="str">
        <f t="shared" si="483"/>
        <v>Specialty</v>
      </c>
      <c r="H3878" t="s">
        <v>1001</v>
      </c>
      <c r="I3878" t="str">
        <f t="shared" si="484"/>
        <v>RETURN - 2nd don of the week -BONUS</v>
      </c>
      <c r="J3878" t="s">
        <v>1054</v>
      </c>
      <c r="K3878" s="5">
        <v>25</v>
      </c>
      <c r="L3878" t="str">
        <f>Table_DataFromNL[[#This Row],[PROFILECODE]]&amp;"-"&amp;Table_DataFromNL[[#This Row],[RULENAME]]</f>
        <v>CP894-2X Week P NORM KIG10_0</v>
      </c>
      <c r="M3878" t="e">
        <f t="shared" si="485"/>
        <v>#N/A</v>
      </c>
      <c r="N3878" t="e">
        <f t="shared" si="486"/>
        <v>#N/A</v>
      </c>
    </row>
    <row r="3879" spans="1:14" hidden="1" x14ac:dyDescent="0.45">
      <c r="A3879" t="str">
        <f t="shared" si="487"/>
        <v>CP894-2X Week P NORM KIG10_2</v>
      </c>
      <c r="B3879" t="s">
        <v>467</v>
      </c>
      <c r="C3879" t="str">
        <f t="shared" si="480"/>
        <v>Forest Lane</v>
      </c>
      <c r="D3879" t="str">
        <f t="shared" si="481"/>
        <v>Y</v>
      </c>
      <c r="E3879" t="s">
        <v>1192</v>
      </c>
      <c r="F3879" t="str">
        <f t="shared" si="482"/>
        <v>2X Week P NORM KIG10_2</v>
      </c>
      <c r="G3879" t="str">
        <f t="shared" si="483"/>
        <v>Specialty</v>
      </c>
      <c r="H3879" t="s">
        <v>1002</v>
      </c>
      <c r="I3879" t="str">
        <f t="shared" si="484"/>
        <v>RETURN - 2nd don of the week -BONUS</v>
      </c>
      <c r="J3879" t="s">
        <v>1054</v>
      </c>
      <c r="K3879" s="5">
        <v>15</v>
      </c>
      <c r="L3879" t="str">
        <f>Table_DataFromNL[[#This Row],[PROFILECODE]]&amp;"-"&amp;Table_DataFromNL[[#This Row],[RULENAME]]</f>
        <v>CP894-2X Week P NORM KIG10_2</v>
      </c>
      <c r="M3879" t="e">
        <f t="shared" si="485"/>
        <v>#N/A</v>
      </c>
      <c r="N3879" t="e">
        <f t="shared" si="486"/>
        <v>#N/A</v>
      </c>
    </row>
    <row r="3880" spans="1:14" hidden="1" x14ac:dyDescent="0.45">
      <c r="A3880" t="str">
        <f t="shared" si="487"/>
        <v>CP894-2X Week P NORM KIG10_3</v>
      </c>
      <c r="B3880" t="s">
        <v>467</v>
      </c>
      <c r="C3880" t="str">
        <f t="shared" si="480"/>
        <v>Forest Lane</v>
      </c>
      <c r="D3880" t="str">
        <f t="shared" si="481"/>
        <v>Y</v>
      </c>
      <c r="E3880" t="s">
        <v>1192</v>
      </c>
      <c r="F3880" t="str">
        <f t="shared" si="482"/>
        <v>2X Week P NORM KIG10_3</v>
      </c>
      <c r="G3880" t="str">
        <f t="shared" si="483"/>
        <v>Specialty</v>
      </c>
      <c r="H3880" t="s">
        <v>1003</v>
      </c>
      <c r="I3880" t="str">
        <f t="shared" si="484"/>
        <v>RETURN - 2nd don of the week -BONUS</v>
      </c>
      <c r="J3880" t="s">
        <v>1054</v>
      </c>
      <c r="K3880" s="5">
        <v>15</v>
      </c>
      <c r="L3880" t="str">
        <f>Table_DataFromNL[[#This Row],[PROFILECODE]]&amp;"-"&amp;Table_DataFromNL[[#This Row],[RULENAME]]</f>
        <v>CP894-2X Week P NORM KIG10_3</v>
      </c>
      <c r="M3880" t="e">
        <f t="shared" si="485"/>
        <v>#N/A</v>
      </c>
      <c r="N3880" t="e">
        <f t="shared" si="486"/>
        <v>#N/A</v>
      </c>
    </row>
    <row r="3881" spans="1:14" hidden="1" x14ac:dyDescent="0.45">
      <c r="A3881" t="str">
        <f t="shared" si="487"/>
        <v>CP894-2X Week P NORM KIG10_4</v>
      </c>
      <c r="B3881" t="s">
        <v>467</v>
      </c>
      <c r="C3881" t="str">
        <f t="shared" si="480"/>
        <v>Forest Lane</v>
      </c>
      <c r="D3881" t="str">
        <f t="shared" si="481"/>
        <v>Y</v>
      </c>
      <c r="E3881" t="s">
        <v>1192</v>
      </c>
      <c r="F3881" t="str">
        <f t="shared" si="482"/>
        <v>2X Week P NORM KIG10_4</v>
      </c>
      <c r="G3881" t="str">
        <f t="shared" si="483"/>
        <v>Specialty</v>
      </c>
      <c r="H3881" t="s">
        <v>1004</v>
      </c>
      <c r="I3881" t="str">
        <f t="shared" si="484"/>
        <v>RETURN - 2nd don of the week -BONUS</v>
      </c>
      <c r="J3881" t="s">
        <v>1054</v>
      </c>
      <c r="K3881" s="5">
        <v>15</v>
      </c>
      <c r="L3881" t="str">
        <f>Table_DataFromNL[[#This Row],[PROFILECODE]]&amp;"-"&amp;Table_DataFromNL[[#This Row],[RULENAME]]</f>
        <v>CP894-2X Week P NORM KIG10_4</v>
      </c>
      <c r="M3881" t="e">
        <f t="shared" si="485"/>
        <v>#N/A</v>
      </c>
      <c r="N3881" t="e">
        <f t="shared" si="486"/>
        <v>#N/A</v>
      </c>
    </row>
    <row r="3882" spans="1:14" hidden="1" x14ac:dyDescent="0.45">
      <c r="A3882" t="str">
        <f t="shared" si="487"/>
        <v>CP894-RETURN - 2nd don of the week -BONUS</v>
      </c>
      <c r="B3882" t="s">
        <v>467</v>
      </c>
      <c r="C3882" t="str">
        <f t="shared" si="480"/>
        <v>Forest Lane</v>
      </c>
      <c r="D3882" t="str">
        <f t="shared" si="481"/>
        <v>Y</v>
      </c>
      <c r="E3882" t="s">
        <v>1192</v>
      </c>
      <c r="F3882" t="str">
        <f t="shared" si="482"/>
        <v>RETURN - 2nd don of the week -BONUS</v>
      </c>
      <c r="G3882" t="str">
        <f t="shared" si="483"/>
        <v>Marketing</v>
      </c>
      <c r="H3882" t="s">
        <v>1055</v>
      </c>
      <c r="I3882">
        <f t="shared" si="484"/>
        <v>26</v>
      </c>
      <c r="J3882" t="s">
        <v>1054</v>
      </c>
      <c r="K3882" s="5">
        <v>15</v>
      </c>
      <c r="L3882" t="str">
        <f>Table_DataFromNL[[#This Row],[PROFILECODE]]&amp;"-"&amp;Table_DataFromNL[[#This Row],[RULENAME]]</f>
        <v>CP894-2X Week P NSP NS</v>
      </c>
      <c r="M3882" t="str">
        <f t="shared" si="485"/>
        <v>CP894-RETURN - 2nd don of the week -BONUS</v>
      </c>
      <c r="N3882" t="e">
        <f t="shared" si="486"/>
        <v>#N/A</v>
      </c>
    </row>
    <row r="3883" spans="1:14" hidden="1" x14ac:dyDescent="0.45">
      <c r="A3883" t="str">
        <f t="shared" si="487"/>
        <v>CP894-RETURN - 2nd don of the week -BONUS</v>
      </c>
      <c r="B3883" t="s">
        <v>467</v>
      </c>
      <c r="C3883" t="str">
        <f t="shared" si="480"/>
        <v>Forest Lane</v>
      </c>
      <c r="D3883" t="str">
        <f t="shared" si="481"/>
        <v>Y</v>
      </c>
      <c r="E3883" t="s">
        <v>1192</v>
      </c>
      <c r="F3883" t="str">
        <f t="shared" si="482"/>
        <v>RETURN - 2nd don of the week -BONUS</v>
      </c>
      <c r="G3883" t="str">
        <f t="shared" si="483"/>
        <v>Marketing</v>
      </c>
      <c r="H3883" t="s">
        <v>1056</v>
      </c>
      <c r="I3883" t="str">
        <f t="shared" si="484"/>
        <v>RETURN - 2nd don of the week -BONUS</v>
      </c>
      <c r="J3883" t="s">
        <v>1054</v>
      </c>
      <c r="K3883" s="5">
        <v>15</v>
      </c>
      <c r="L3883" t="str">
        <f>Table_DataFromNL[[#This Row],[PROFILECODE]]&amp;"-"&amp;Table_DataFromNL[[#This Row],[RULENAME]]</f>
        <v>CP894-2X Week P NSP Non EU</v>
      </c>
      <c r="M3883" t="str">
        <f t="shared" si="485"/>
        <v>CP894-RETURN - 2nd don of the week -BONUS</v>
      </c>
      <c r="N3883" t="e">
        <f t="shared" si="486"/>
        <v>#N/A</v>
      </c>
    </row>
    <row r="3884" spans="1:14" hidden="1" x14ac:dyDescent="0.45">
      <c r="A3884" t="str">
        <f t="shared" si="487"/>
        <v>CP894-2X Week P Normal Source PL</v>
      </c>
      <c r="B3884" t="s">
        <v>467</v>
      </c>
      <c r="C3884" t="str">
        <f t="shared" si="480"/>
        <v>Forest Lane</v>
      </c>
      <c r="D3884" t="str">
        <f t="shared" si="481"/>
        <v>Y</v>
      </c>
      <c r="E3884" t="s">
        <v>1192</v>
      </c>
      <c r="F3884" t="str">
        <f t="shared" si="482"/>
        <v>2X Week P Normal Source PL</v>
      </c>
      <c r="G3884" t="str">
        <f t="shared" si="483"/>
        <v>Specialty</v>
      </c>
      <c r="H3884" t="s">
        <v>1026</v>
      </c>
      <c r="I3884" t="str">
        <f t="shared" si="484"/>
        <v>RETURN - 2nd don of the week -BONUS</v>
      </c>
      <c r="J3884" t="s">
        <v>1054</v>
      </c>
      <c r="K3884" s="5">
        <v>25</v>
      </c>
      <c r="L3884" t="str">
        <f>Table_DataFromNL[[#This Row],[PROFILECODE]]&amp;"-"&amp;Table_DataFromNL[[#This Row],[RULENAME]]</f>
        <v>CP894-2X Week P Normal Source PL</v>
      </c>
      <c r="M3884" t="e">
        <f t="shared" si="485"/>
        <v>#N/A</v>
      </c>
      <c r="N3884" t="e">
        <f t="shared" si="486"/>
        <v>#N/A</v>
      </c>
    </row>
    <row r="3885" spans="1:14" hidden="1" x14ac:dyDescent="0.45">
      <c r="A3885" t="str">
        <f t="shared" si="487"/>
        <v>CP894-2X Week P RSV Pre-Existing</v>
      </c>
      <c r="B3885" t="s">
        <v>467</v>
      </c>
      <c r="C3885" t="str">
        <f t="shared" si="480"/>
        <v>Forest Lane</v>
      </c>
      <c r="D3885" t="str">
        <f t="shared" si="481"/>
        <v>Y</v>
      </c>
      <c r="E3885" t="s">
        <v>1192</v>
      </c>
      <c r="F3885" t="str">
        <f t="shared" si="482"/>
        <v>2X Week P RSV Pre-Existing</v>
      </c>
      <c r="G3885" t="str">
        <f t="shared" si="483"/>
        <v>Specialty</v>
      </c>
      <c r="H3885" t="s">
        <v>945</v>
      </c>
      <c r="I3885" t="str">
        <f t="shared" si="484"/>
        <v>RETURN - 2nd don of the week -BONUS</v>
      </c>
      <c r="J3885" t="s">
        <v>1054</v>
      </c>
      <c r="K3885" s="5">
        <v>25</v>
      </c>
      <c r="L3885" t="str">
        <f>Table_DataFromNL[[#This Row],[PROFILECODE]]&amp;"-"&amp;Table_DataFromNL[[#This Row],[RULENAME]]</f>
        <v>CP894-2X Week P RSV Pre-Existing</v>
      </c>
      <c r="M3885" t="str">
        <f t="shared" si="485"/>
        <v>CP894-2X Week P RSV Pre-Existing</v>
      </c>
      <c r="N3885" t="str">
        <f t="shared" si="486"/>
        <v>CP894-2X Week P RSV Pre-Existing</v>
      </c>
    </row>
    <row r="3886" spans="1:14" hidden="1" x14ac:dyDescent="0.45">
      <c r="A3886" t="str">
        <f t="shared" si="487"/>
        <v>CP894-RETURN - 5th don of the month -BONUS</v>
      </c>
      <c r="B3886" t="s">
        <v>467</v>
      </c>
      <c r="C3886" t="str">
        <f t="shared" si="480"/>
        <v>Forest Lane</v>
      </c>
      <c r="D3886" t="str">
        <f t="shared" si="481"/>
        <v>Y</v>
      </c>
      <c r="E3886" t="s">
        <v>1192</v>
      </c>
      <c r="F3886" t="str">
        <f t="shared" si="482"/>
        <v>RETURN - 5th don of the month -BONUS</v>
      </c>
      <c r="G3886" t="str">
        <f t="shared" si="483"/>
        <v>Marketing</v>
      </c>
      <c r="H3886" t="s">
        <v>1057</v>
      </c>
      <c r="I3886">
        <f t="shared" si="484"/>
        <v>27</v>
      </c>
      <c r="J3886" t="s">
        <v>1054</v>
      </c>
      <c r="K3886" s="5">
        <v>30</v>
      </c>
      <c r="L3886" t="str">
        <f>Table_DataFromNL[[#This Row],[PROFILECODE]]&amp;"-"&amp;Table_DataFromNL[[#This Row],[RULENAME]]</f>
        <v>CP894-5X Month</v>
      </c>
      <c r="M3886" t="str">
        <f t="shared" si="485"/>
        <v>CP894-RETURN - 5th don of the month -BONUS</v>
      </c>
      <c r="N3886" t="e">
        <f t="shared" si="486"/>
        <v>#N/A</v>
      </c>
    </row>
    <row r="3887" spans="1:14" hidden="1" x14ac:dyDescent="0.45">
      <c r="A3887" t="str">
        <f t="shared" si="487"/>
        <v>CP894-RETURN - 6th don of the month -BONUS</v>
      </c>
      <c r="B3887" t="s">
        <v>467</v>
      </c>
      <c r="C3887" t="str">
        <f t="shared" si="480"/>
        <v>Forest Lane</v>
      </c>
      <c r="D3887" t="str">
        <f t="shared" si="481"/>
        <v>Y</v>
      </c>
      <c r="E3887" t="s">
        <v>1192</v>
      </c>
      <c r="F3887" t="str">
        <f t="shared" si="482"/>
        <v>RETURN - 6th don of the month -BONUS</v>
      </c>
      <c r="G3887" t="str">
        <f t="shared" si="483"/>
        <v>Marketing</v>
      </c>
      <c r="H3887" t="s">
        <v>1058</v>
      </c>
      <c r="I3887">
        <f t="shared" si="484"/>
        <v>28</v>
      </c>
      <c r="J3887" t="s">
        <v>1054</v>
      </c>
      <c r="K3887" s="5">
        <v>40</v>
      </c>
      <c r="L3887" t="str">
        <f>Table_DataFromNL[[#This Row],[PROFILECODE]]&amp;"-"&amp;Table_DataFromNL[[#This Row],[RULENAME]]</f>
        <v>CP894-6X Month</v>
      </c>
      <c r="M3887" t="str">
        <f t="shared" si="485"/>
        <v>CP894-RETURN - 6th don of the month -BONUS</v>
      </c>
      <c r="N3887" t="e">
        <f t="shared" si="486"/>
        <v>#N/A</v>
      </c>
    </row>
    <row r="3888" spans="1:14" hidden="1" x14ac:dyDescent="0.45">
      <c r="A3888" t="str">
        <f t="shared" si="487"/>
        <v>CP894-College ID Standard Bonus</v>
      </c>
      <c r="B3888" t="s">
        <v>467</v>
      </c>
      <c r="C3888" t="str">
        <f t="shared" si="480"/>
        <v>Forest Lane</v>
      </c>
      <c r="D3888" t="str">
        <f t="shared" si="481"/>
        <v>Y</v>
      </c>
      <c r="E3888" t="s">
        <v>1192</v>
      </c>
      <c r="F3888" t="str">
        <f t="shared" si="482"/>
        <v>College ID Standard Bonus</v>
      </c>
      <c r="G3888">
        <f t="shared" si="483"/>
        <v>0</v>
      </c>
      <c r="H3888" t="s">
        <v>1062</v>
      </c>
      <c r="I3888">
        <f t="shared" si="484"/>
        <v>0</v>
      </c>
      <c r="J3888" t="s">
        <v>1054</v>
      </c>
      <c r="K3888" s="5">
        <v>5</v>
      </c>
      <c r="L3888" t="str">
        <f>Table_DataFromNL[[#This Row],[PROFILECODE]]&amp;"-"&amp;Table_DataFromNL[[#This Row],[RULENAME]]</f>
        <v>CP894-College ID Standard Bonus</v>
      </c>
      <c r="M3888" t="e">
        <f t="shared" si="485"/>
        <v>#N/A</v>
      </c>
      <c r="N3888" t="e">
        <f t="shared" si="486"/>
        <v>#N/A</v>
      </c>
    </row>
    <row r="3889" spans="1:14" hidden="1" x14ac:dyDescent="0.45">
      <c r="A3889" t="str">
        <f t="shared" si="487"/>
        <v>CP894-Employee Donor</v>
      </c>
      <c r="B3889" t="s">
        <v>467</v>
      </c>
      <c r="C3889" t="str">
        <f t="shared" si="480"/>
        <v>Forest Lane</v>
      </c>
      <c r="D3889" t="str">
        <f t="shared" si="481"/>
        <v>Y</v>
      </c>
      <c r="E3889" t="s">
        <v>1192</v>
      </c>
      <c r="F3889" t="str">
        <f t="shared" si="482"/>
        <v>Employee Donor</v>
      </c>
      <c r="G3889">
        <f t="shared" si="483"/>
        <v>0</v>
      </c>
      <c r="H3889" t="s">
        <v>1063</v>
      </c>
      <c r="I3889">
        <f t="shared" si="484"/>
        <v>0</v>
      </c>
      <c r="J3889" t="s">
        <v>1054</v>
      </c>
      <c r="K3889" s="5">
        <v>90</v>
      </c>
      <c r="L3889" t="str">
        <f>Table_DataFromNL[[#This Row],[PROFILECODE]]&amp;"-"&amp;Table_DataFromNL[[#This Row],[RULENAME]]</f>
        <v>CP894-Employee Donor</v>
      </c>
      <c r="M3889" t="e">
        <f t="shared" si="485"/>
        <v>#N/A</v>
      </c>
      <c r="N3889" t="e">
        <f t="shared" si="486"/>
        <v>#N/A</v>
      </c>
    </row>
    <row r="3890" spans="1:14" hidden="1" x14ac:dyDescent="0.45">
      <c r="A3890" t="str">
        <f t="shared" si="487"/>
        <v>CP894-Military ID</v>
      </c>
      <c r="B3890" t="s">
        <v>467</v>
      </c>
      <c r="C3890" t="str">
        <f t="shared" si="480"/>
        <v>Forest Lane</v>
      </c>
      <c r="D3890" t="str">
        <f t="shared" si="481"/>
        <v>Y</v>
      </c>
      <c r="E3890" t="s">
        <v>1192</v>
      </c>
      <c r="F3890" t="str">
        <f t="shared" si="482"/>
        <v>Military ID</v>
      </c>
      <c r="G3890">
        <f t="shared" si="483"/>
        <v>0</v>
      </c>
      <c r="H3890" t="s">
        <v>1064</v>
      </c>
      <c r="I3890">
        <f t="shared" si="484"/>
        <v>0</v>
      </c>
      <c r="J3890" t="s">
        <v>1054</v>
      </c>
      <c r="K3890" s="5">
        <v>5</v>
      </c>
      <c r="L3890" t="str">
        <f>Table_DataFromNL[[#This Row],[PROFILECODE]]&amp;"-"&amp;Table_DataFromNL[[#This Row],[RULENAME]]</f>
        <v>CP894-Military ID</v>
      </c>
      <c r="M3890" t="e">
        <f t="shared" si="485"/>
        <v>#N/A</v>
      </c>
      <c r="N3890" t="e">
        <f t="shared" si="486"/>
        <v>#N/A</v>
      </c>
    </row>
    <row r="3891" spans="1:14" hidden="1" x14ac:dyDescent="0.45">
      <c r="A3891" t="str">
        <f t="shared" si="487"/>
        <v>CP894-NEW DONOR -1st</v>
      </c>
      <c r="B3891" t="s">
        <v>467</v>
      </c>
      <c r="C3891" t="str">
        <f t="shared" si="480"/>
        <v>Forest Lane</v>
      </c>
      <c r="D3891" t="str">
        <f t="shared" si="481"/>
        <v>Y</v>
      </c>
      <c r="E3891" t="s">
        <v>1192</v>
      </c>
      <c r="F3891" t="str">
        <f t="shared" si="482"/>
        <v>NEW DONOR -1st</v>
      </c>
      <c r="G3891" t="str">
        <f t="shared" si="483"/>
        <v>Marketing</v>
      </c>
      <c r="H3891" t="s">
        <v>1065</v>
      </c>
      <c r="I3891">
        <f t="shared" si="484"/>
        <v>1</v>
      </c>
      <c r="J3891" t="s">
        <v>1054</v>
      </c>
      <c r="K3891" s="5">
        <v>100</v>
      </c>
      <c r="L3891" t="str">
        <f>Table_DataFromNL[[#This Row],[PROFILECODE]]&amp;"-"&amp;Table_DataFromNL[[#This Row],[RULENAME]]</f>
        <v>CP894-New Donor 1st Visit-Bonus</v>
      </c>
      <c r="M3891" t="str">
        <f t="shared" si="485"/>
        <v>CP894-NEW DONOR -1st</v>
      </c>
      <c r="N3891" t="e">
        <f t="shared" si="486"/>
        <v>#N/A</v>
      </c>
    </row>
    <row r="3892" spans="1:14" hidden="1" x14ac:dyDescent="0.45">
      <c r="A3892" t="str">
        <f t="shared" si="487"/>
        <v>CP894-NEW DONOR -2nd</v>
      </c>
      <c r="B3892" t="s">
        <v>467</v>
      </c>
      <c r="C3892" t="str">
        <f t="shared" si="480"/>
        <v>Forest Lane</v>
      </c>
      <c r="D3892" t="str">
        <f t="shared" si="481"/>
        <v>Y</v>
      </c>
      <c r="E3892" t="s">
        <v>1192</v>
      </c>
      <c r="F3892" t="str">
        <f t="shared" si="482"/>
        <v>NEW DONOR -2nd</v>
      </c>
      <c r="G3892" t="str">
        <f t="shared" si="483"/>
        <v>Marketing</v>
      </c>
      <c r="H3892" t="s">
        <v>1066</v>
      </c>
      <c r="I3892">
        <f t="shared" si="484"/>
        <v>2</v>
      </c>
      <c r="J3892" t="s">
        <v>1054</v>
      </c>
      <c r="K3892" s="5">
        <v>100</v>
      </c>
      <c r="L3892" t="str">
        <f>Table_DataFromNL[[#This Row],[PROFILECODE]]&amp;"-"&amp;Table_DataFromNL[[#This Row],[RULENAME]]</f>
        <v>CP894-New Donor 2nd Visit-Bonus</v>
      </c>
      <c r="M3892" t="str">
        <f t="shared" si="485"/>
        <v>CP894-NEW DONOR -2nd</v>
      </c>
      <c r="N3892" t="e">
        <f t="shared" si="486"/>
        <v>#N/A</v>
      </c>
    </row>
    <row r="3893" spans="1:14" hidden="1" x14ac:dyDescent="0.45">
      <c r="A3893" t="str">
        <f t="shared" si="487"/>
        <v>CP894-NEW DONOR -3rd</v>
      </c>
      <c r="B3893" t="s">
        <v>467</v>
      </c>
      <c r="C3893" t="str">
        <f t="shared" si="480"/>
        <v>Forest Lane</v>
      </c>
      <c r="D3893" t="str">
        <f t="shared" si="481"/>
        <v>Y</v>
      </c>
      <c r="E3893" t="s">
        <v>1192</v>
      </c>
      <c r="F3893" t="str">
        <f t="shared" si="482"/>
        <v>NEW DONOR -3rd</v>
      </c>
      <c r="G3893" t="str">
        <f t="shared" si="483"/>
        <v>Marketing</v>
      </c>
      <c r="H3893" t="s">
        <v>1067</v>
      </c>
      <c r="I3893">
        <f t="shared" si="484"/>
        <v>3</v>
      </c>
      <c r="J3893" t="s">
        <v>1054</v>
      </c>
      <c r="K3893" s="5">
        <v>100</v>
      </c>
      <c r="L3893" t="str">
        <f>Table_DataFromNL[[#This Row],[PROFILECODE]]&amp;"-"&amp;Table_DataFromNL[[#This Row],[RULENAME]]</f>
        <v>CP894-New Donor 3rd Visit-Bonus</v>
      </c>
      <c r="M3893" t="str">
        <f t="shared" si="485"/>
        <v>CP894-NEW DONOR -3rd</v>
      </c>
      <c r="N3893" t="e">
        <f t="shared" si="486"/>
        <v>#N/A</v>
      </c>
    </row>
    <row r="3894" spans="1:14" hidden="1" x14ac:dyDescent="0.45">
      <c r="A3894" t="str">
        <f t="shared" si="487"/>
        <v>CP894-NEW DONOR -4th</v>
      </c>
      <c r="B3894" t="s">
        <v>467</v>
      </c>
      <c r="C3894" t="str">
        <f t="shared" si="480"/>
        <v>Forest Lane</v>
      </c>
      <c r="D3894" t="str">
        <f t="shared" si="481"/>
        <v>Y</v>
      </c>
      <c r="E3894" t="s">
        <v>1192</v>
      </c>
      <c r="F3894" t="str">
        <f t="shared" si="482"/>
        <v>NEW DONOR -4th</v>
      </c>
      <c r="G3894" t="str">
        <f t="shared" si="483"/>
        <v>Marketing</v>
      </c>
      <c r="H3894" t="s">
        <v>1068</v>
      </c>
      <c r="I3894">
        <f t="shared" si="484"/>
        <v>4</v>
      </c>
      <c r="J3894" t="s">
        <v>1054</v>
      </c>
      <c r="K3894" s="5">
        <v>100</v>
      </c>
      <c r="L3894" t="str">
        <f>Table_DataFromNL[[#This Row],[PROFILECODE]]&amp;"-"&amp;Table_DataFromNL[[#This Row],[RULENAME]]</f>
        <v>CP894-New Donor 4th Visit-Bonus</v>
      </c>
      <c r="M3894" t="str">
        <f t="shared" si="485"/>
        <v>CP894-NEW DONOR -4th</v>
      </c>
      <c r="N3894" t="e">
        <f t="shared" si="486"/>
        <v>#N/A</v>
      </c>
    </row>
    <row r="3895" spans="1:14" hidden="1" x14ac:dyDescent="0.45">
      <c r="A3895" t="str">
        <f t="shared" si="487"/>
        <v>CP894-NEW DONOR -5th</v>
      </c>
      <c r="B3895" t="s">
        <v>467</v>
      </c>
      <c r="C3895" t="str">
        <f t="shared" si="480"/>
        <v>Forest Lane</v>
      </c>
      <c r="D3895" t="str">
        <f t="shared" si="481"/>
        <v>Y</v>
      </c>
      <c r="E3895" t="s">
        <v>1192</v>
      </c>
      <c r="F3895" t="str">
        <f t="shared" si="482"/>
        <v>NEW DONOR -5th</v>
      </c>
      <c r="G3895" t="str">
        <f t="shared" si="483"/>
        <v>Marketing</v>
      </c>
      <c r="H3895" t="s">
        <v>1069</v>
      </c>
      <c r="I3895">
        <f t="shared" si="484"/>
        <v>5</v>
      </c>
      <c r="J3895" t="s">
        <v>1054</v>
      </c>
      <c r="K3895" s="5">
        <v>45</v>
      </c>
      <c r="L3895" t="str">
        <f>Table_DataFromNL[[#This Row],[PROFILECODE]]&amp;"-"&amp;Table_DataFromNL[[#This Row],[RULENAME]]</f>
        <v>CP894-New Donor 5th Visit-Bonus</v>
      </c>
      <c r="M3895" t="str">
        <f t="shared" si="485"/>
        <v>CP894-NEW DONOR -5th</v>
      </c>
      <c r="N3895" t="e">
        <f t="shared" si="486"/>
        <v>#N/A</v>
      </c>
    </row>
    <row r="3896" spans="1:14" hidden="1" x14ac:dyDescent="0.45">
      <c r="A3896" t="str">
        <f t="shared" si="487"/>
        <v>CP894-NEW DONOR -6th</v>
      </c>
      <c r="B3896" t="s">
        <v>467</v>
      </c>
      <c r="C3896" t="str">
        <f t="shared" si="480"/>
        <v>Forest Lane</v>
      </c>
      <c r="D3896" t="str">
        <f t="shared" si="481"/>
        <v>Y</v>
      </c>
      <c r="E3896" t="s">
        <v>1192</v>
      </c>
      <c r="F3896" t="str">
        <f t="shared" si="482"/>
        <v>NEW DONOR -6th</v>
      </c>
      <c r="G3896" t="str">
        <f t="shared" si="483"/>
        <v>Marketing</v>
      </c>
      <c r="H3896" t="s">
        <v>1070</v>
      </c>
      <c r="I3896">
        <f t="shared" si="484"/>
        <v>6</v>
      </c>
      <c r="J3896" t="s">
        <v>1054</v>
      </c>
      <c r="K3896" s="5">
        <v>45</v>
      </c>
      <c r="L3896" t="str">
        <f>Table_DataFromNL[[#This Row],[PROFILECODE]]&amp;"-"&amp;Table_DataFromNL[[#This Row],[RULENAME]]</f>
        <v>CP894-New Donor 6th Visit-Bonus</v>
      </c>
      <c r="M3896" t="str">
        <f t="shared" si="485"/>
        <v>CP894-NEW DONOR -6th</v>
      </c>
      <c r="N3896" t="e">
        <f t="shared" si="486"/>
        <v>#N/A</v>
      </c>
    </row>
    <row r="3897" spans="1:14" hidden="1" x14ac:dyDescent="0.45">
      <c r="A3897" t="str">
        <f t="shared" si="487"/>
        <v>CP894-NEW DONOR -7th</v>
      </c>
      <c r="B3897" t="s">
        <v>467</v>
      </c>
      <c r="C3897" t="str">
        <f t="shared" si="480"/>
        <v>Forest Lane</v>
      </c>
      <c r="D3897" t="str">
        <f t="shared" si="481"/>
        <v>Y</v>
      </c>
      <c r="E3897" t="s">
        <v>1192</v>
      </c>
      <c r="F3897" t="str">
        <f t="shared" si="482"/>
        <v>NEW DONOR -7th</v>
      </c>
      <c r="G3897" t="str">
        <f t="shared" si="483"/>
        <v>Marketing</v>
      </c>
      <c r="H3897" t="s">
        <v>1071</v>
      </c>
      <c r="I3897">
        <f t="shared" si="484"/>
        <v>7</v>
      </c>
      <c r="J3897" t="s">
        <v>1054</v>
      </c>
      <c r="K3897" s="5">
        <v>45</v>
      </c>
      <c r="L3897" t="str">
        <f>Table_DataFromNL[[#This Row],[PROFILECODE]]&amp;"-"&amp;Table_DataFromNL[[#This Row],[RULENAME]]</f>
        <v>CP894-New Donor 7th Visit-Bonus</v>
      </c>
      <c r="M3897" t="str">
        <f t="shared" si="485"/>
        <v>CP894-NEW DONOR -7th</v>
      </c>
      <c r="N3897" t="e">
        <f t="shared" si="486"/>
        <v>#N/A</v>
      </c>
    </row>
    <row r="3898" spans="1:14" hidden="1" x14ac:dyDescent="0.45">
      <c r="A3898" t="str">
        <f t="shared" si="487"/>
        <v>CP894-NEW DONOR -8th</v>
      </c>
      <c r="B3898" t="s">
        <v>467</v>
      </c>
      <c r="C3898" t="str">
        <f t="shared" si="480"/>
        <v>Forest Lane</v>
      </c>
      <c r="D3898" t="str">
        <f t="shared" si="481"/>
        <v>Y</v>
      </c>
      <c r="E3898" t="s">
        <v>1192</v>
      </c>
      <c r="F3898" t="str">
        <f t="shared" si="482"/>
        <v>NEW DONOR -8th</v>
      </c>
      <c r="G3898" t="str">
        <f t="shared" si="483"/>
        <v>Marketing</v>
      </c>
      <c r="H3898" t="s">
        <v>1072</v>
      </c>
      <c r="I3898">
        <f t="shared" si="484"/>
        <v>8</v>
      </c>
      <c r="J3898" t="s">
        <v>1054</v>
      </c>
      <c r="K3898" s="5">
        <v>45</v>
      </c>
      <c r="L3898" t="str">
        <f>Table_DataFromNL[[#This Row],[PROFILECODE]]&amp;"-"&amp;Table_DataFromNL[[#This Row],[RULENAME]]</f>
        <v>CP894-New Donor 8th Visit-Bonus</v>
      </c>
      <c r="M3898" t="str">
        <f t="shared" si="485"/>
        <v>CP894-NEW DONOR -8th</v>
      </c>
      <c r="N3898" t="e">
        <f t="shared" si="486"/>
        <v>#N/A</v>
      </c>
    </row>
    <row r="3899" spans="1:14" hidden="1" x14ac:dyDescent="0.45">
      <c r="A3899" t="str">
        <f t="shared" si="487"/>
        <v>CP894-1B_KEDLeague_Promo_5USD</v>
      </c>
      <c r="B3899" t="s">
        <v>467</v>
      </c>
      <c r="C3899" t="str">
        <f t="shared" si="480"/>
        <v>Forest Lane</v>
      </c>
      <c r="D3899" t="str">
        <f t="shared" si="481"/>
        <v>Y</v>
      </c>
      <c r="E3899" t="s">
        <v>1192</v>
      </c>
      <c r="F3899" t="str">
        <f t="shared" si="482"/>
        <v>1B_KEDLeague_Promo_5USD</v>
      </c>
      <c r="G3899">
        <f t="shared" si="483"/>
        <v>0</v>
      </c>
      <c r="H3899" t="s">
        <v>1073</v>
      </c>
      <c r="I3899">
        <f t="shared" si="484"/>
        <v>0</v>
      </c>
      <c r="J3899" t="s">
        <v>1074</v>
      </c>
      <c r="K3899" s="5">
        <v>5</v>
      </c>
      <c r="L3899" t="str">
        <f>Table_DataFromNL[[#This Row],[PROFILECODE]]&amp;"-"&amp;Table_DataFromNL[[#This Row],[RULENAME]]</f>
        <v>CP894-1B_KEDLeague_Promo_5USD</v>
      </c>
      <c r="M3899" t="e">
        <f t="shared" si="485"/>
        <v>#N/A</v>
      </c>
      <c r="N3899" t="e">
        <f t="shared" si="486"/>
        <v>#N/A</v>
      </c>
    </row>
    <row r="3900" spans="1:14" hidden="1" x14ac:dyDescent="0.45">
      <c r="A3900" t="str">
        <f t="shared" si="487"/>
        <v>CP894-CALL_10</v>
      </c>
      <c r="B3900" t="s">
        <v>467</v>
      </c>
      <c r="C3900" t="str">
        <f t="shared" si="480"/>
        <v>Forest Lane</v>
      </c>
      <c r="D3900" t="str">
        <f t="shared" si="481"/>
        <v>Y</v>
      </c>
      <c r="E3900" t="s">
        <v>1192</v>
      </c>
      <c r="F3900" t="str">
        <f t="shared" si="482"/>
        <v>CALL_10</v>
      </c>
      <c r="G3900">
        <f t="shared" si="483"/>
        <v>0</v>
      </c>
      <c r="H3900" t="s">
        <v>1075</v>
      </c>
      <c r="I3900">
        <f t="shared" si="484"/>
        <v>0</v>
      </c>
      <c r="J3900" t="s">
        <v>1074</v>
      </c>
      <c r="K3900" s="5">
        <v>10</v>
      </c>
      <c r="L3900" t="str">
        <f>Table_DataFromNL[[#This Row],[PROFILECODE]]&amp;"-"&amp;Table_DataFromNL[[#This Row],[RULENAME]]</f>
        <v>CP894-CALL_10</v>
      </c>
      <c r="M3900" t="e">
        <f t="shared" si="485"/>
        <v>#N/A</v>
      </c>
      <c r="N3900" t="e">
        <f t="shared" si="486"/>
        <v>#N/A</v>
      </c>
    </row>
    <row r="3901" spans="1:14" hidden="1" x14ac:dyDescent="0.45">
      <c r="A3901" t="str">
        <f t="shared" si="487"/>
        <v>CP894-CALL_15</v>
      </c>
      <c r="B3901" t="s">
        <v>467</v>
      </c>
      <c r="C3901" t="str">
        <f t="shared" si="480"/>
        <v>Forest Lane</v>
      </c>
      <c r="D3901" t="str">
        <f t="shared" si="481"/>
        <v>Y</v>
      </c>
      <c r="E3901" t="s">
        <v>1192</v>
      </c>
      <c r="F3901" t="str">
        <f t="shared" si="482"/>
        <v>CALL_15</v>
      </c>
      <c r="G3901">
        <f t="shared" si="483"/>
        <v>0</v>
      </c>
      <c r="H3901" t="s">
        <v>1076</v>
      </c>
      <c r="I3901">
        <f t="shared" si="484"/>
        <v>0</v>
      </c>
      <c r="J3901" t="s">
        <v>1074</v>
      </c>
      <c r="K3901" s="5">
        <v>15</v>
      </c>
      <c r="L3901" t="str">
        <f>Table_DataFromNL[[#This Row],[PROFILECODE]]&amp;"-"&amp;Table_DataFromNL[[#This Row],[RULENAME]]</f>
        <v>CP894-CALL_15</v>
      </c>
      <c r="M3901" t="e">
        <f t="shared" si="485"/>
        <v>#N/A</v>
      </c>
      <c r="N3901" t="e">
        <f t="shared" si="486"/>
        <v>#N/A</v>
      </c>
    </row>
    <row r="3902" spans="1:14" hidden="1" x14ac:dyDescent="0.45">
      <c r="A3902" t="str">
        <f t="shared" si="487"/>
        <v>CP894-CALL_25</v>
      </c>
      <c r="B3902" t="s">
        <v>467</v>
      </c>
      <c r="C3902" t="str">
        <f t="shared" si="480"/>
        <v>Forest Lane</v>
      </c>
      <c r="D3902" t="str">
        <f t="shared" si="481"/>
        <v>Y</v>
      </c>
      <c r="E3902" t="s">
        <v>1192</v>
      </c>
      <c r="F3902" t="str">
        <f t="shared" si="482"/>
        <v>CALL_25</v>
      </c>
      <c r="G3902">
        <f t="shared" si="483"/>
        <v>0</v>
      </c>
      <c r="H3902" t="s">
        <v>1077</v>
      </c>
      <c r="I3902">
        <f t="shared" si="484"/>
        <v>0</v>
      </c>
      <c r="J3902" t="s">
        <v>1074</v>
      </c>
      <c r="K3902" s="5">
        <v>25</v>
      </c>
      <c r="L3902" t="str">
        <f>Table_DataFromNL[[#This Row],[PROFILECODE]]&amp;"-"&amp;Table_DataFromNL[[#This Row],[RULENAME]]</f>
        <v>CP894-CALL_25</v>
      </c>
      <c r="M3902" t="e">
        <f t="shared" si="485"/>
        <v>#N/A</v>
      </c>
      <c r="N3902" t="e">
        <f t="shared" si="486"/>
        <v>#N/A</v>
      </c>
    </row>
    <row r="3903" spans="1:14" hidden="1" x14ac:dyDescent="0.45">
      <c r="A3903" t="str">
        <f t="shared" si="487"/>
        <v>CP894-CALL_5</v>
      </c>
      <c r="B3903" t="s">
        <v>467</v>
      </c>
      <c r="C3903" t="str">
        <f t="shared" si="480"/>
        <v>Forest Lane</v>
      </c>
      <c r="D3903" t="str">
        <f t="shared" si="481"/>
        <v>Y</v>
      </c>
      <c r="E3903" t="s">
        <v>1192</v>
      </c>
      <c r="F3903" t="str">
        <f t="shared" si="482"/>
        <v>CALL_5</v>
      </c>
      <c r="G3903">
        <f t="shared" si="483"/>
        <v>0</v>
      </c>
      <c r="H3903" t="s">
        <v>1078</v>
      </c>
      <c r="I3903">
        <f t="shared" si="484"/>
        <v>0</v>
      </c>
      <c r="J3903" t="s">
        <v>1074</v>
      </c>
      <c r="K3903" s="5">
        <v>5</v>
      </c>
      <c r="L3903" t="str">
        <f>Table_DataFromNL[[#This Row],[PROFILECODE]]&amp;"-"&amp;Table_DataFromNL[[#This Row],[RULENAME]]</f>
        <v>CP894-CALL_5</v>
      </c>
      <c r="M3903" t="e">
        <f t="shared" si="485"/>
        <v>#N/A</v>
      </c>
      <c r="N3903" t="e">
        <f t="shared" si="486"/>
        <v>#N/A</v>
      </c>
    </row>
    <row r="3904" spans="1:14" hidden="1" x14ac:dyDescent="0.45">
      <c r="A3904" t="str">
        <f t="shared" si="487"/>
        <v>CP894-Community</v>
      </c>
      <c r="B3904" t="s">
        <v>467</v>
      </c>
      <c r="C3904" t="str">
        <f t="shared" si="480"/>
        <v>Forest Lane</v>
      </c>
      <c r="D3904" t="str">
        <f t="shared" si="481"/>
        <v>Y</v>
      </c>
      <c r="E3904" t="s">
        <v>1192</v>
      </c>
      <c r="F3904" t="str">
        <f t="shared" si="482"/>
        <v>Community</v>
      </c>
      <c r="G3904">
        <f t="shared" si="483"/>
        <v>0</v>
      </c>
      <c r="H3904" t="s">
        <v>1080</v>
      </c>
      <c r="I3904">
        <f t="shared" si="484"/>
        <v>0</v>
      </c>
      <c r="J3904" t="s">
        <v>1074</v>
      </c>
      <c r="K3904" s="5">
        <v>5</v>
      </c>
      <c r="L3904" t="str">
        <f>Table_DataFromNL[[#This Row],[PROFILECODE]]&amp;"-"&amp;Table_DataFromNL[[#This Row],[RULENAME]]</f>
        <v>CP894-Community</v>
      </c>
      <c r="M3904" t="e">
        <f t="shared" si="485"/>
        <v>#N/A</v>
      </c>
      <c r="N3904" t="e">
        <f t="shared" si="486"/>
        <v>#N/A</v>
      </c>
    </row>
    <row r="3905" spans="1:14" hidden="1" x14ac:dyDescent="0.45">
      <c r="A3905" t="str">
        <f t="shared" si="487"/>
        <v>CP894-EMPLOYEE_BONUS_8MONTH_80USD</v>
      </c>
      <c r="B3905" t="s">
        <v>467</v>
      </c>
      <c r="C3905" t="str">
        <f t="shared" si="480"/>
        <v>Forest Lane</v>
      </c>
      <c r="D3905" t="str">
        <f t="shared" si="481"/>
        <v>Y</v>
      </c>
      <c r="E3905" t="s">
        <v>1192</v>
      </c>
      <c r="F3905" t="str">
        <f t="shared" si="482"/>
        <v>EMPLOYEE_BONUS_8MONTH_80USD</v>
      </c>
      <c r="G3905">
        <f t="shared" si="483"/>
        <v>0</v>
      </c>
      <c r="H3905" t="s">
        <v>1084</v>
      </c>
      <c r="I3905">
        <f t="shared" si="484"/>
        <v>0</v>
      </c>
      <c r="J3905" t="s">
        <v>1074</v>
      </c>
      <c r="K3905" s="5">
        <v>80</v>
      </c>
      <c r="L3905" t="str">
        <f>Table_DataFromNL[[#This Row],[PROFILECODE]]&amp;"-"&amp;Table_DataFromNL[[#This Row],[RULENAME]]</f>
        <v>CP894-EMPLOYEE_BONUS_8MONTH_80USD</v>
      </c>
      <c r="M3905" t="e">
        <f t="shared" si="485"/>
        <v>#N/A</v>
      </c>
      <c r="N3905" t="e">
        <f t="shared" si="486"/>
        <v>#N/A</v>
      </c>
    </row>
    <row r="3906" spans="1:14" hidden="1" x14ac:dyDescent="0.45">
      <c r="A3906" t="str">
        <f t="shared" si="487"/>
        <v>CP894-HANGER_RECRUIT_5USD_once</v>
      </c>
      <c r="B3906" t="s">
        <v>467</v>
      </c>
      <c r="C3906" t="str">
        <f t="shared" ref="C3906:C3969" si="488">VLOOKUP(B3906,CenterLU,2,FALSE)</f>
        <v>Forest Lane</v>
      </c>
      <c r="D3906" t="str">
        <f t="shared" ref="D3906:D3969" si="489">VLOOKUP(B3906,CenterLU,3,FALSE)</f>
        <v>Y</v>
      </c>
      <c r="E3906" t="s">
        <v>1192</v>
      </c>
      <c r="F3906" t="str">
        <f t="shared" ref="F3906:F3969" si="490">IF(VLOOKUP(H3906,RULENAMELU,3,FALSE)=0,H3906,VLOOKUP(H3906,RULENAMELU,3,FALSE))</f>
        <v>HANGER_RECRUIT_5USD_once</v>
      </c>
      <c r="G3906">
        <f t="shared" ref="G3906:G3969" si="491">VLOOKUP(H3906,RULENAMELU,4,FALSE)</f>
        <v>0</v>
      </c>
      <c r="H3906" t="s">
        <v>1085</v>
      </c>
      <c r="I3906">
        <f t="shared" ref="I3906:I3969" si="492">VLOOKUP(H3906,RULENAMELU,5,FALSE)</f>
        <v>0</v>
      </c>
      <c r="J3906" t="s">
        <v>1074</v>
      </c>
      <c r="K3906" s="5">
        <v>5</v>
      </c>
      <c r="L3906" t="str">
        <f>Table_DataFromNL[[#This Row],[PROFILECODE]]&amp;"-"&amp;Table_DataFromNL[[#This Row],[RULENAME]]</f>
        <v>CP894-HANGER_RECRUIT_5USD_once</v>
      </c>
      <c r="M3906" t="e">
        <f t="shared" ref="M3906:M3969" si="493">IFERROR(VLOOKUP(A3906,PaychangesLU,1,FALSE),VLOOKUP(A3906,SpecialtyCheckLU,1,FALSE))</f>
        <v>#N/A</v>
      </c>
      <c r="N3906" t="e">
        <f t="shared" ref="N3906:N3969" si="494">VLOOKUP(A3906,SpecialtyCheckLU,1,FALSE)</f>
        <v>#N/A</v>
      </c>
    </row>
    <row r="3907" spans="1:14" hidden="1" x14ac:dyDescent="0.45">
      <c r="A3907" t="str">
        <f t="shared" ref="A3907:A3970" si="495">B3907&amp;"-"&amp;F3907</f>
        <v>CP894-HAPPY_HOURS_5USD</v>
      </c>
      <c r="B3907" t="s">
        <v>467</v>
      </c>
      <c r="C3907" t="str">
        <f t="shared" si="488"/>
        <v>Forest Lane</v>
      </c>
      <c r="D3907" t="str">
        <f t="shared" si="489"/>
        <v>Y</v>
      </c>
      <c r="E3907" t="s">
        <v>1192</v>
      </c>
      <c r="F3907" t="str">
        <f t="shared" si="490"/>
        <v>HAPPY_HOURS_5USD</v>
      </c>
      <c r="G3907">
        <f t="shared" si="491"/>
        <v>0</v>
      </c>
      <c r="H3907" t="s">
        <v>1193</v>
      </c>
      <c r="I3907">
        <f t="shared" si="492"/>
        <v>0</v>
      </c>
      <c r="J3907" t="s">
        <v>1074</v>
      </c>
      <c r="K3907" s="5">
        <v>5</v>
      </c>
      <c r="L3907" t="str">
        <f>Table_DataFromNL[[#This Row],[PROFILECODE]]&amp;"-"&amp;Table_DataFromNL[[#This Row],[RULENAME]]</f>
        <v>CP894-HAPPY_HOURS_5USD</v>
      </c>
      <c r="M3907" t="e">
        <f t="shared" si="493"/>
        <v>#N/A</v>
      </c>
      <c r="N3907" t="e">
        <f t="shared" si="494"/>
        <v>#N/A</v>
      </c>
    </row>
    <row r="3908" spans="1:14" hidden="1" x14ac:dyDescent="0.45">
      <c r="A3908" t="str">
        <f t="shared" si="495"/>
        <v>CP894-Inconv Fee $20-$50-Comment Req'd</v>
      </c>
      <c r="B3908" t="s">
        <v>467</v>
      </c>
      <c r="C3908" t="str">
        <f t="shared" si="488"/>
        <v>Forest Lane</v>
      </c>
      <c r="D3908" t="str">
        <f t="shared" si="489"/>
        <v>Y</v>
      </c>
      <c r="E3908" t="s">
        <v>1192</v>
      </c>
      <c r="F3908" t="str">
        <f t="shared" si="490"/>
        <v>Inconv Fee $20-$50-Comment Req'd</v>
      </c>
      <c r="G3908">
        <f t="shared" si="491"/>
        <v>0</v>
      </c>
      <c r="H3908" t="s">
        <v>1088</v>
      </c>
      <c r="I3908">
        <f t="shared" si="492"/>
        <v>0</v>
      </c>
      <c r="J3908" t="s">
        <v>1074</v>
      </c>
      <c r="K3908" s="5">
        <v>50</v>
      </c>
      <c r="L3908" t="str">
        <f>Table_DataFromNL[[#This Row],[PROFILECODE]]&amp;"-"&amp;Table_DataFromNL[[#This Row],[RULENAME]]</f>
        <v>CP894-Inconv Fee $20-$50-Comment Req'd</v>
      </c>
      <c r="M3908" t="e">
        <f t="shared" si="493"/>
        <v>#N/A</v>
      </c>
      <c r="N3908" t="e">
        <f t="shared" si="494"/>
        <v>#N/A</v>
      </c>
    </row>
    <row r="3909" spans="1:14" hidden="1" x14ac:dyDescent="0.45">
      <c r="A3909" t="str">
        <f t="shared" si="495"/>
        <v>CP894-Inconv Fee $5-$20-Comment Req'd</v>
      </c>
      <c r="B3909" t="s">
        <v>467</v>
      </c>
      <c r="C3909" t="str">
        <f t="shared" si="488"/>
        <v>Forest Lane</v>
      </c>
      <c r="D3909" t="str">
        <f t="shared" si="489"/>
        <v>Y</v>
      </c>
      <c r="E3909" t="s">
        <v>1192</v>
      </c>
      <c r="F3909" t="str">
        <f t="shared" si="490"/>
        <v>Inconv Fee $5-$20-Comment Req'd</v>
      </c>
      <c r="G3909">
        <f t="shared" si="491"/>
        <v>0</v>
      </c>
      <c r="H3909" t="s">
        <v>1089</v>
      </c>
      <c r="I3909">
        <f t="shared" si="492"/>
        <v>0</v>
      </c>
      <c r="J3909" t="s">
        <v>1074</v>
      </c>
      <c r="K3909" s="5">
        <v>20</v>
      </c>
      <c r="L3909" t="str">
        <f>Table_DataFromNL[[#This Row],[PROFILECODE]]&amp;"-"&amp;Table_DataFromNL[[#This Row],[RULENAME]]</f>
        <v>CP894-Inconv Fee $5-$20-Comment Req'd</v>
      </c>
      <c r="M3909" t="e">
        <f t="shared" si="493"/>
        <v>#N/A</v>
      </c>
      <c r="N3909" t="e">
        <f t="shared" si="494"/>
        <v>#N/A</v>
      </c>
    </row>
    <row r="3910" spans="1:14" hidden="1" x14ac:dyDescent="0.45">
      <c r="A3910" t="str">
        <f t="shared" si="495"/>
        <v>CP894-Inconv Fee$50-$100-Comment Req'd</v>
      </c>
      <c r="B3910" t="s">
        <v>467</v>
      </c>
      <c r="C3910" t="str">
        <f t="shared" si="488"/>
        <v>Forest Lane</v>
      </c>
      <c r="D3910" t="str">
        <f t="shared" si="489"/>
        <v>Y</v>
      </c>
      <c r="E3910" t="s">
        <v>1192</v>
      </c>
      <c r="F3910" t="str">
        <f t="shared" si="490"/>
        <v>Inconv Fee$50-$100-Comment Req'd</v>
      </c>
      <c r="G3910">
        <f t="shared" si="491"/>
        <v>0</v>
      </c>
      <c r="H3910" t="s">
        <v>1090</v>
      </c>
      <c r="I3910">
        <f t="shared" si="492"/>
        <v>0</v>
      </c>
      <c r="J3910" t="s">
        <v>1074</v>
      </c>
      <c r="K3910" s="5">
        <v>100</v>
      </c>
      <c r="L3910" t="str">
        <f>Table_DataFromNL[[#This Row],[PROFILECODE]]&amp;"-"&amp;Table_DataFromNL[[#This Row],[RULENAME]]</f>
        <v>CP894-Inconv Fee$50-$100-Comment Req'd</v>
      </c>
      <c r="M3910" t="e">
        <f t="shared" si="493"/>
        <v>#N/A</v>
      </c>
      <c r="N3910" t="e">
        <f t="shared" si="494"/>
        <v>#N/A</v>
      </c>
    </row>
    <row r="3911" spans="1:14" hidden="1" x14ac:dyDescent="0.45">
      <c r="A3911" t="str">
        <f t="shared" si="495"/>
        <v>CP894-NSP_ LAPSEDONOR_50_Twice</v>
      </c>
      <c r="B3911" t="s">
        <v>467</v>
      </c>
      <c r="C3911" t="str">
        <f t="shared" si="488"/>
        <v>Forest Lane</v>
      </c>
      <c r="D3911" t="str">
        <f t="shared" si="489"/>
        <v>Y</v>
      </c>
      <c r="E3911" t="s">
        <v>1192</v>
      </c>
      <c r="F3911" t="str">
        <f t="shared" si="490"/>
        <v>NSP_ LAPSEDONOR_50_Twice</v>
      </c>
      <c r="G3911">
        <f t="shared" si="491"/>
        <v>0</v>
      </c>
      <c r="H3911" t="s">
        <v>1091</v>
      </c>
      <c r="I3911">
        <f t="shared" si="492"/>
        <v>0</v>
      </c>
      <c r="J3911" t="s">
        <v>1074</v>
      </c>
      <c r="K3911" s="5">
        <v>50</v>
      </c>
      <c r="L3911" t="str">
        <f>Table_DataFromNL[[#This Row],[PROFILECODE]]&amp;"-"&amp;Table_DataFromNL[[#This Row],[RULENAME]]</f>
        <v>CP894-NSP_ LAPSEDONOR_50_Twice</v>
      </c>
      <c r="M3911" t="e">
        <f t="shared" si="493"/>
        <v>#N/A</v>
      </c>
      <c r="N3911" t="e">
        <f t="shared" si="494"/>
        <v>#N/A</v>
      </c>
    </row>
    <row r="3912" spans="1:14" hidden="1" x14ac:dyDescent="0.45">
      <c r="A3912" t="str">
        <f t="shared" si="495"/>
        <v>CP894-NSP_LD_25_2X</v>
      </c>
      <c r="B3912" t="s">
        <v>467</v>
      </c>
      <c r="C3912" t="str">
        <f t="shared" si="488"/>
        <v>Forest Lane</v>
      </c>
      <c r="D3912" t="str">
        <f t="shared" si="489"/>
        <v>Y</v>
      </c>
      <c r="E3912" t="s">
        <v>1192</v>
      </c>
      <c r="F3912" t="str">
        <f t="shared" si="490"/>
        <v>NSP_LD_25_2X</v>
      </c>
      <c r="G3912">
        <f t="shared" si="491"/>
        <v>0</v>
      </c>
      <c r="H3912" t="s">
        <v>1092</v>
      </c>
      <c r="I3912">
        <f t="shared" si="492"/>
        <v>0</v>
      </c>
      <c r="J3912" t="s">
        <v>1074</v>
      </c>
      <c r="K3912" s="5">
        <v>25</v>
      </c>
      <c r="L3912" t="str">
        <f>Table_DataFromNL[[#This Row],[PROFILECODE]]&amp;"-"&amp;Table_DataFromNL[[#This Row],[RULENAME]]</f>
        <v>CP894-NSP_LD_25_2X</v>
      </c>
      <c r="M3912" t="e">
        <f t="shared" si="493"/>
        <v>#N/A</v>
      </c>
      <c r="N3912" t="e">
        <f t="shared" si="494"/>
        <v>#N/A</v>
      </c>
    </row>
    <row r="3913" spans="1:14" hidden="1" x14ac:dyDescent="0.45">
      <c r="A3913" t="str">
        <f t="shared" si="495"/>
        <v>CP894-NSP_LD_50_1X</v>
      </c>
      <c r="B3913" t="s">
        <v>467</v>
      </c>
      <c r="C3913" t="str">
        <f t="shared" si="488"/>
        <v>Forest Lane</v>
      </c>
      <c r="D3913" t="str">
        <f t="shared" si="489"/>
        <v>Y</v>
      </c>
      <c r="E3913" t="s">
        <v>1192</v>
      </c>
      <c r="F3913" t="str">
        <f t="shared" si="490"/>
        <v>NSP_LD_50_1X</v>
      </c>
      <c r="G3913">
        <f t="shared" si="491"/>
        <v>0</v>
      </c>
      <c r="H3913" t="s">
        <v>1093</v>
      </c>
      <c r="I3913">
        <f t="shared" si="492"/>
        <v>0</v>
      </c>
      <c r="J3913" t="s">
        <v>1074</v>
      </c>
      <c r="K3913" s="5">
        <v>50</v>
      </c>
      <c r="L3913" t="str">
        <f>Table_DataFromNL[[#This Row],[PROFILECODE]]&amp;"-"&amp;Table_DataFromNL[[#This Row],[RULENAME]]</f>
        <v>CP894-NSP_LD_50_1X</v>
      </c>
      <c r="M3913" t="e">
        <f t="shared" si="493"/>
        <v>#N/A</v>
      </c>
      <c r="N3913" t="e">
        <f t="shared" si="494"/>
        <v>#N/A</v>
      </c>
    </row>
    <row r="3914" spans="1:14" hidden="1" x14ac:dyDescent="0.45">
      <c r="A3914" t="str">
        <f t="shared" si="495"/>
        <v>CP894-NSP_ORPHAN_100_once</v>
      </c>
      <c r="B3914" t="s">
        <v>467</v>
      </c>
      <c r="C3914" t="str">
        <f t="shared" si="488"/>
        <v>Forest Lane</v>
      </c>
      <c r="D3914" t="str">
        <f t="shared" si="489"/>
        <v>Y</v>
      </c>
      <c r="E3914" t="s">
        <v>1192</v>
      </c>
      <c r="F3914" t="str">
        <f t="shared" si="490"/>
        <v>NSP_ORPHAN_100_once</v>
      </c>
      <c r="G3914">
        <f t="shared" si="491"/>
        <v>0</v>
      </c>
      <c r="H3914" t="s">
        <v>1094</v>
      </c>
      <c r="I3914">
        <f t="shared" si="492"/>
        <v>0</v>
      </c>
      <c r="J3914" t="s">
        <v>1074</v>
      </c>
      <c r="K3914" s="5">
        <v>100</v>
      </c>
      <c r="L3914" t="str">
        <f>Table_DataFromNL[[#This Row],[PROFILECODE]]&amp;"-"&amp;Table_DataFromNL[[#This Row],[RULENAME]]</f>
        <v>CP894-NSP_ORPHAN_100_once</v>
      </c>
      <c r="M3914" t="e">
        <f t="shared" si="493"/>
        <v>#N/A</v>
      </c>
      <c r="N3914" t="e">
        <f t="shared" si="494"/>
        <v>#N/A</v>
      </c>
    </row>
    <row r="3915" spans="1:14" hidden="1" x14ac:dyDescent="0.45">
      <c r="A3915" t="str">
        <f t="shared" si="495"/>
        <v>CP894-RSV WEEKLY BONUS 10</v>
      </c>
      <c r="B3915" t="s">
        <v>467</v>
      </c>
      <c r="C3915" t="str">
        <f t="shared" si="488"/>
        <v>Forest Lane</v>
      </c>
      <c r="D3915" t="str">
        <f t="shared" si="489"/>
        <v>Y</v>
      </c>
      <c r="E3915" t="s">
        <v>1192</v>
      </c>
      <c r="F3915" t="str">
        <f t="shared" si="490"/>
        <v>RSV WEEKLY BONUS 10</v>
      </c>
      <c r="G3915">
        <f t="shared" si="491"/>
        <v>0</v>
      </c>
      <c r="H3915" t="s">
        <v>1095</v>
      </c>
      <c r="I3915">
        <f t="shared" si="492"/>
        <v>0</v>
      </c>
      <c r="J3915" t="s">
        <v>1074</v>
      </c>
      <c r="K3915" s="5">
        <v>10</v>
      </c>
      <c r="L3915" t="str">
        <f>Table_DataFromNL[[#This Row],[PROFILECODE]]&amp;"-"&amp;Table_DataFromNL[[#This Row],[RULENAME]]</f>
        <v>CP894-RSV WEEKLY BONUS 10</v>
      </c>
      <c r="M3915" t="e">
        <f t="shared" si="493"/>
        <v>#N/A</v>
      </c>
      <c r="N3915" t="e">
        <f t="shared" si="494"/>
        <v>#N/A</v>
      </c>
    </row>
    <row r="3916" spans="1:14" hidden="1" x14ac:dyDescent="0.45">
      <c r="A3916" t="str">
        <f t="shared" si="495"/>
        <v>CP894-Restick</v>
      </c>
      <c r="B3916" t="s">
        <v>467</v>
      </c>
      <c r="C3916" t="str">
        <f t="shared" si="488"/>
        <v>Forest Lane</v>
      </c>
      <c r="D3916" t="str">
        <f t="shared" si="489"/>
        <v>Y</v>
      </c>
      <c r="E3916" t="s">
        <v>1192</v>
      </c>
      <c r="F3916" t="str">
        <f t="shared" si="490"/>
        <v>Restick</v>
      </c>
      <c r="G3916">
        <f t="shared" si="491"/>
        <v>0</v>
      </c>
      <c r="H3916" t="s">
        <v>1096</v>
      </c>
      <c r="I3916">
        <f t="shared" si="492"/>
        <v>0</v>
      </c>
      <c r="J3916" t="s">
        <v>1074</v>
      </c>
      <c r="K3916" s="5">
        <v>5</v>
      </c>
      <c r="L3916" t="str">
        <f>Table_DataFromNL[[#This Row],[PROFILECODE]]&amp;"-"&amp;Table_DataFromNL[[#This Row],[RULENAME]]</f>
        <v>CP894-Restick</v>
      </c>
      <c r="M3916" t="e">
        <f t="shared" si="493"/>
        <v>#N/A</v>
      </c>
      <c r="N3916" t="e">
        <f t="shared" si="494"/>
        <v>#N/A</v>
      </c>
    </row>
    <row r="3917" spans="1:14" hidden="1" x14ac:dyDescent="0.45">
      <c r="A3917" t="str">
        <f t="shared" si="495"/>
        <v>CP894-SLOW_TEXT_5</v>
      </c>
      <c r="B3917" t="s">
        <v>467</v>
      </c>
      <c r="C3917" t="str">
        <f t="shared" si="488"/>
        <v>Forest Lane</v>
      </c>
      <c r="D3917" t="str">
        <f t="shared" si="489"/>
        <v>Y</v>
      </c>
      <c r="E3917" t="s">
        <v>1192</v>
      </c>
      <c r="F3917" t="str">
        <f t="shared" si="490"/>
        <v>SLOW_TEXT_5</v>
      </c>
      <c r="G3917">
        <f t="shared" si="491"/>
        <v>0</v>
      </c>
      <c r="H3917" t="s">
        <v>1104</v>
      </c>
      <c r="I3917">
        <f t="shared" si="492"/>
        <v>0</v>
      </c>
      <c r="J3917" t="s">
        <v>1074</v>
      </c>
      <c r="K3917" s="5">
        <v>5</v>
      </c>
      <c r="L3917" t="str">
        <f>Table_DataFromNL[[#This Row],[PROFILECODE]]&amp;"-"&amp;Table_DataFromNL[[#This Row],[RULENAME]]</f>
        <v>CP894-SLOW_TEXT_5</v>
      </c>
      <c r="M3917" t="e">
        <f t="shared" si="493"/>
        <v>#N/A</v>
      </c>
      <c r="N3917" t="e">
        <f t="shared" si="494"/>
        <v>#N/A</v>
      </c>
    </row>
    <row r="3918" spans="1:14" hidden="1" x14ac:dyDescent="0.45">
      <c r="A3918" t="str">
        <f t="shared" si="495"/>
        <v>CP894-SPECIAL_ x9_25 _ONCE</v>
      </c>
      <c r="B3918" t="s">
        <v>467</v>
      </c>
      <c r="C3918" t="str">
        <f t="shared" si="488"/>
        <v>Forest Lane</v>
      </c>
      <c r="D3918" t="str">
        <f t="shared" si="489"/>
        <v>Y</v>
      </c>
      <c r="E3918" t="s">
        <v>1192</v>
      </c>
      <c r="F3918" t="str">
        <f t="shared" si="490"/>
        <v>SPECIAL_ x9_25 _ONCE</v>
      </c>
      <c r="G3918">
        <f t="shared" si="491"/>
        <v>0</v>
      </c>
      <c r="H3918" t="s">
        <v>1105</v>
      </c>
      <c r="I3918">
        <f t="shared" si="492"/>
        <v>0</v>
      </c>
      <c r="J3918" t="s">
        <v>1074</v>
      </c>
      <c r="K3918" s="5">
        <v>25</v>
      </c>
      <c r="L3918" t="str">
        <f>Table_DataFromNL[[#This Row],[PROFILECODE]]&amp;"-"&amp;Table_DataFromNL[[#This Row],[RULENAME]]</f>
        <v>CP894-SPECIAL_ x9_25 _ONCE</v>
      </c>
      <c r="M3918" t="e">
        <f t="shared" si="493"/>
        <v>#N/A</v>
      </c>
      <c r="N3918" t="e">
        <f t="shared" si="494"/>
        <v>#N/A</v>
      </c>
    </row>
    <row r="3919" spans="1:14" hidden="1" x14ac:dyDescent="0.45">
      <c r="A3919" t="str">
        <f t="shared" si="495"/>
        <v>CP894-SPECIAL_BONUS_40USD</v>
      </c>
      <c r="B3919" t="s">
        <v>467</v>
      </c>
      <c r="C3919" t="str">
        <f t="shared" si="488"/>
        <v>Forest Lane</v>
      </c>
      <c r="D3919" t="str">
        <f t="shared" si="489"/>
        <v>Y</v>
      </c>
      <c r="E3919" t="s">
        <v>1192</v>
      </c>
      <c r="F3919" t="str">
        <f t="shared" si="490"/>
        <v>SPECIAL_BONUS_40USD</v>
      </c>
      <c r="G3919">
        <f t="shared" si="491"/>
        <v>0</v>
      </c>
      <c r="H3919" t="s">
        <v>1106</v>
      </c>
      <c r="I3919">
        <f t="shared" si="492"/>
        <v>0</v>
      </c>
      <c r="J3919" t="s">
        <v>1074</v>
      </c>
      <c r="K3919" s="5">
        <v>40</v>
      </c>
      <c r="L3919" t="str">
        <f>Table_DataFromNL[[#This Row],[PROFILECODE]]&amp;"-"&amp;Table_DataFromNL[[#This Row],[RULENAME]]</f>
        <v>CP894-SPECIAL_BONUS_40USD</v>
      </c>
      <c r="M3919" t="e">
        <f t="shared" si="493"/>
        <v>#N/A</v>
      </c>
      <c r="N3919" t="e">
        <f t="shared" si="494"/>
        <v>#N/A</v>
      </c>
    </row>
    <row r="3920" spans="1:14" hidden="1" x14ac:dyDescent="0.45">
      <c r="A3920" t="str">
        <f t="shared" si="495"/>
        <v>CP894-SPECIAL_BONUS_60USD</v>
      </c>
      <c r="B3920" t="s">
        <v>467</v>
      </c>
      <c r="C3920" t="str">
        <f t="shared" si="488"/>
        <v>Forest Lane</v>
      </c>
      <c r="D3920" t="str">
        <f t="shared" si="489"/>
        <v>Y</v>
      </c>
      <c r="E3920" t="s">
        <v>1192</v>
      </c>
      <c r="F3920" t="str">
        <f t="shared" si="490"/>
        <v>SPECIAL_BONUS_60USD</v>
      </c>
      <c r="G3920">
        <f t="shared" si="491"/>
        <v>0</v>
      </c>
      <c r="H3920" t="s">
        <v>1141</v>
      </c>
      <c r="I3920">
        <f t="shared" si="492"/>
        <v>0</v>
      </c>
      <c r="J3920" t="s">
        <v>1074</v>
      </c>
      <c r="K3920" s="5">
        <v>60</v>
      </c>
      <c r="L3920" t="str">
        <f>Table_DataFromNL[[#This Row],[PROFILECODE]]&amp;"-"&amp;Table_DataFromNL[[#This Row],[RULENAME]]</f>
        <v>CP894-SPECIAL_BONUS_60USD</v>
      </c>
      <c r="M3920" t="e">
        <f t="shared" si="493"/>
        <v>#N/A</v>
      </c>
      <c r="N3920" t="e">
        <f t="shared" si="494"/>
        <v>#N/A</v>
      </c>
    </row>
    <row r="3921" spans="1:14" hidden="1" x14ac:dyDescent="0.45">
      <c r="A3921" t="str">
        <f t="shared" si="495"/>
        <v>CP894-SPECIAL_x6_x7_15 _TWICE</v>
      </c>
      <c r="B3921" t="s">
        <v>467</v>
      </c>
      <c r="C3921" t="str">
        <f t="shared" si="488"/>
        <v>Forest Lane</v>
      </c>
      <c r="D3921" t="str">
        <f t="shared" si="489"/>
        <v>Y</v>
      </c>
      <c r="E3921" t="s">
        <v>1192</v>
      </c>
      <c r="F3921" t="str">
        <f t="shared" si="490"/>
        <v>SPECIAL_x6_x7_15 _TWICE</v>
      </c>
      <c r="G3921">
        <f t="shared" si="491"/>
        <v>0</v>
      </c>
      <c r="H3921" t="s">
        <v>1107</v>
      </c>
      <c r="I3921">
        <f t="shared" si="492"/>
        <v>0</v>
      </c>
      <c r="J3921" t="s">
        <v>1074</v>
      </c>
      <c r="K3921" s="5">
        <v>15</v>
      </c>
      <c r="L3921" t="str">
        <f>Table_DataFromNL[[#This Row],[PROFILECODE]]&amp;"-"&amp;Table_DataFromNL[[#This Row],[RULENAME]]</f>
        <v>CP894-SPECIAL_x6_x7_15 _TWICE</v>
      </c>
      <c r="M3921" t="e">
        <f t="shared" si="493"/>
        <v>#N/A</v>
      </c>
      <c r="N3921" t="e">
        <f t="shared" si="494"/>
        <v>#N/A</v>
      </c>
    </row>
    <row r="3922" spans="1:14" hidden="1" x14ac:dyDescent="0.45">
      <c r="A3922" t="str">
        <f t="shared" si="495"/>
        <v>CP894-SPECIAL_x8_x9_20 _TWICE</v>
      </c>
      <c r="B3922" t="s">
        <v>467</v>
      </c>
      <c r="C3922" t="str">
        <f t="shared" si="488"/>
        <v>Forest Lane</v>
      </c>
      <c r="D3922" t="str">
        <f t="shared" si="489"/>
        <v>Y</v>
      </c>
      <c r="E3922" t="s">
        <v>1192</v>
      </c>
      <c r="F3922" t="str">
        <f t="shared" si="490"/>
        <v>SPECIAL_x8_x9_20 _TWICE</v>
      </c>
      <c r="G3922">
        <f t="shared" si="491"/>
        <v>0</v>
      </c>
      <c r="H3922" t="s">
        <v>1108</v>
      </c>
      <c r="I3922">
        <f t="shared" si="492"/>
        <v>0</v>
      </c>
      <c r="J3922" t="s">
        <v>1074</v>
      </c>
      <c r="K3922" s="5">
        <v>20</v>
      </c>
      <c r="L3922" t="str">
        <f>Table_DataFromNL[[#This Row],[PROFILECODE]]&amp;"-"&amp;Table_DataFromNL[[#This Row],[RULENAME]]</f>
        <v>CP894-SPECIAL_x8_x9_20 _TWICE</v>
      </c>
      <c r="M3922" t="e">
        <f t="shared" si="493"/>
        <v>#N/A</v>
      </c>
      <c r="N3922" t="e">
        <f t="shared" si="494"/>
        <v>#N/A</v>
      </c>
    </row>
    <row r="3923" spans="1:14" hidden="1" x14ac:dyDescent="0.45">
      <c r="A3923" t="str">
        <f t="shared" si="495"/>
        <v>CP894-Sample Only</v>
      </c>
      <c r="B3923" t="s">
        <v>467</v>
      </c>
      <c r="C3923" t="str">
        <f t="shared" si="488"/>
        <v>Forest Lane</v>
      </c>
      <c r="D3923" t="str">
        <f t="shared" si="489"/>
        <v>Y</v>
      </c>
      <c r="E3923" t="s">
        <v>1192</v>
      </c>
      <c r="F3923" t="str">
        <f t="shared" si="490"/>
        <v>Sample Only</v>
      </c>
      <c r="G3923">
        <f t="shared" si="491"/>
        <v>0</v>
      </c>
      <c r="H3923" t="s">
        <v>1109</v>
      </c>
      <c r="I3923">
        <f t="shared" si="492"/>
        <v>0</v>
      </c>
      <c r="J3923" t="s">
        <v>1074</v>
      </c>
      <c r="K3923" s="5">
        <v>10</v>
      </c>
      <c r="L3923" t="str">
        <f>Table_DataFromNL[[#This Row],[PROFILECODE]]&amp;"-"&amp;Table_DataFromNL[[#This Row],[RULENAME]]</f>
        <v>CP894-Sample Only</v>
      </c>
      <c r="M3923" t="e">
        <f t="shared" si="493"/>
        <v>#N/A</v>
      </c>
      <c r="N3923" t="e">
        <f t="shared" si="494"/>
        <v>#N/A</v>
      </c>
    </row>
    <row r="3924" spans="1:14" hidden="1" x14ac:dyDescent="0.45">
      <c r="A3924" t="str">
        <f t="shared" si="495"/>
        <v>CP894-Unit Below 250 mL</v>
      </c>
      <c r="B3924" t="s">
        <v>467</v>
      </c>
      <c r="C3924" t="str">
        <f t="shared" si="488"/>
        <v>Forest Lane</v>
      </c>
      <c r="D3924" t="str">
        <f t="shared" si="489"/>
        <v>Y</v>
      </c>
      <c r="E3924" t="s">
        <v>1192</v>
      </c>
      <c r="F3924" t="str">
        <f t="shared" si="490"/>
        <v>Unit Below 250 mL</v>
      </c>
      <c r="G3924">
        <f t="shared" si="491"/>
        <v>0</v>
      </c>
      <c r="H3924" t="s">
        <v>1110</v>
      </c>
      <c r="I3924">
        <f t="shared" si="492"/>
        <v>0</v>
      </c>
      <c r="J3924" t="s">
        <v>1074</v>
      </c>
      <c r="K3924" s="5">
        <v>5</v>
      </c>
      <c r="L3924" t="str">
        <f>Table_DataFromNL[[#This Row],[PROFILECODE]]&amp;"-"&amp;Table_DataFromNL[[#This Row],[RULENAME]]</f>
        <v>CP894-Unit Below 250 mL</v>
      </c>
      <c r="M3924" t="e">
        <f t="shared" si="493"/>
        <v>#N/A</v>
      </c>
      <c r="N3924" t="e">
        <f t="shared" si="494"/>
        <v>#N/A</v>
      </c>
    </row>
    <row r="3925" spans="1:14" hidden="1" x14ac:dyDescent="0.45">
      <c r="A3925" t="str">
        <f t="shared" si="495"/>
        <v>CP894-Unit above 250 mL/underdraw</v>
      </c>
      <c r="B3925" t="s">
        <v>467</v>
      </c>
      <c r="C3925" t="str">
        <f t="shared" si="488"/>
        <v>Forest Lane</v>
      </c>
      <c r="D3925" t="str">
        <f t="shared" si="489"/>
        <v>Y</v>
      </c>
      <c r="E3925" t="s">
        <v>1192</v>
      </c>
      <c r="F3925" t="str">
        <f t="shared" si="490"/>
        <v>Unit above 250 mL/underdraw</v>
      </c>
      <c r="G3925">
        <f t="shared" si="491"/>
        <v>0</v>
      </c>
      <c r="H3925" t="s">
        <v>1111</v>
      </c>
      <c r="I3925">
        <f t="shared" si="492"/>
        <v>0</v>
      </c>
      <c r="J3925" t="s">
        <v>1074</v>
      </c>
      <c r="K3925" s="5">
        <v>10</v>
      </c>
      <c r="L3925" t="str">
        <f>Table_DataFromNL[[#This Row],[PROFILECODE]]&amp;"-"&amp;Table_DataFromNL[[#This Row],[RULENAME]]</f>
        <v>CP894-Unit above 250 mL/underdraw</v>
      </c>
      <c r="M3925" t="e">
        <f t="shared" si="493"/>
        <v>#N/A</v>
      </c>
      <c r="N3925" t="e">
        <f t="shared" si="494"/>
        <v>#N/A</v>
      </c>
    </row>
    <row r="3926" spans="1:14" hidden="1" x14ac:dyDescent="0.45">
      <c r="A3926" t="str">
        <f t="shared" si="495"/>
        <v>CP894-RETURN - Buddy referral  -BONUS</v>
      </c>
      <c r="B3926" t="s">
        <v>467</v>
      </c>
      <c r="C3926" t="str">
        <f t="shared" si="488"/>
        <v>Forest Lane</v>
      </c>
      <c r="D3926" t="str">
        <f t="shared" si="489"/>
        <v>Y</v>
      </c>
      <c r="E3926" t="s">
        <v>1192</v>
      </c>
      <c r="F3926" t="str">
        <f t="shared" si="490"/>
        <v>RETURN - Buddy referral  -BONUS</v>
      </c>
      <c r="G3926" t="str">
        <f t="shared" si="491"/>
        <v>Marketing</v>
      </c>
      <c r="H3926" t="s">
        <v>73</v>
      </c>
      <c r="I3926">
        <f t="shared" si="492"/>
        <v>50</v>
      </c>
      <c r="J3926" t="s">
        <v>1112</v>
      </c>
      <c r="K3926" s="5">
        <v>50</v>
      </c>
      <c r="L3926" t="str">
        <f>Table_DataFromNL[[#This Row],[PROFILECODE]]&amp;"-"&amp;Table_DataFromNL[[#This Row],[RULENAME]]</f>
        <v>CP894-Referral</v>
      </c>
      <c r="M3926" t="str">
        <f t="shared" si="493"/>
        <v>CP894-RETURN - Buddy referral  -BONUS</v>
      </c>
      <c r="N3926" t="e">
        <f t="shared" si="494"/>
        <v>#N/A</v>
      </c>
    </row>
    <row r="3927" spans="1:14" hidden="1" x14ac:dyDescent="0.45">
      <c r="A3927" t="str">
        <f t="shared" si="495"/>
        <v>CP894-P Anti-D Pre-Existing Standard</v>
      </c>
      <c r="B3927" t="s">
        <v>467</v>
      </c>
      <c r="C3927" t="str">
        <f t="shared" si="488"/>
        <v>Forest Lane</v>
      </c>
      <c r="D3927" t="str">
        <f t="shared" si="489"/>
        <v>Y</v>
      </c>
      <c r="E3927" t="s">
        <v>1192</v>
      </c>
      <c r="F3927" t="str">
        <f t="shared" si="490"/>
        <v>P Anti-D Pre-Existing Standard</v>
      </c>
      <c r="G3927" t="str">
        <f t="shared" si="491"/>
        <v>Specialty</v>
      </c>
      <c r="H3927" t="s">
        <v>946</v>
      </c>
      <c r="I3927" t="str">
        <f t="shared" si="492"/>
        <v>RETURN - 1st don of the week -STD</v>
      </c>
      <c r="J3927" t="s">
        <v>1113</v>
      </c>
      <c r="K3927" s="5">
        <v>50</v>
      </c>
      <c r="L3927" t="str">
        <f>Table_DataFromNL[[#This Row],[PROFILECODE]]&amp;"-"&amp;Table_DataFromNL[[#This Row],[RULENAME]]</f>
        <v>CP894-P Anti-D Pre-Existing Standard</v>
      </c>
      <c r="M3927" t="str">
        <f t="shared" si="493"/>
        <v>CP894-P Anti-D Pre-Existing Standard</v>
      </c>
      <c r="N3927" t="str">
        <f t="shared" si="494"/>
        <v>CP894-P Anti-D Pre-Existing Standard</v>
      </c>
    </row>
    <row r="3928" spans="1:14" hidden="1" x14ac:dyDescent="0.45">
      <c r="A3928" t="str">
        <f t="shared" si="495"/>
        <v>CP894-P NORM KIG 10 Standard</v>
      </c>
      <c r="B3928" t="s">
        <v>467</v>
      </c>
      <c r="C3928" t="str">
        <f t="shared" si="488"/>
        <v>Forest Lane</v>
      </c>
      <c r="D3928" t="str">
        <f t="shared" si="489"/>
        <v>Y</v>
      </c>
      <c r="E3928" t="s">
        <v>1192</v>
      </c>
      <c r="F3928" t="str">
        <f t="shared" si="490"/>
        <v>P NORM KIG 10 Standard</v>
      </c>
      <c r="G3928" t="str">
        <f t="shared" si="491"/>
        <v>Specialty</v>
      </c>
      <c r="H3928" t="s">
        <v>950</v>
      </c>
      <c r="I3928" t="str">
        <f t="shared" si="492"/>
        <v>RETURN - 1st don of the week -STD</v>
      </c>
      <c r="J3928" t="s">
        <v>1113</v>
      </c>
      <c r="K3928" s="5">
        <v>45</v>
      </c>
      <c r="L3928" t="str">
        <f>Table_DataFromNL[[#This Row],[PROFILECODE]]&amp;"-"&amp;Table_DataFromNL[[#This Row],[RULENAME]]</f>
        <v>CP894-P NORM KIG 10 Standard</v>
      </c>
      <c r="M3928" t="str">
        <f t="shared" si="493"/>
        <v>CP894-P NORM KIG 10 Standard</v>
      </c>
      <c r="N3928" t="str">
        <f t="shared" si="494"/>
        <v>CP894-P NORM KIG 10 Standard</v>
      </c>
    </row>
    <row r="3929" spans="1:14" hidden="1" x14ac:dyDescent="0.45">
      <c r="A3929" t="str">
        <f t="shared" si="495"/>
        <v>CP894-P NORM KIG 10-1 Standard</v>
      </c>
      <c r="B3929" t="s">
        <v>467</v>
      </c>
      <c r="C3929" t="str">
        <f t="shared" si="488"/>
        <v>Forest Lane</v>
      </c>
      <c r="D3929" t="str">
        <f t="shared" si="489"/>
        <v>Y</v>
      </c>
      <c r="E3929" t="s">
        <v>1192</v>
      </c>
      <c r="F3929" t="str">
        <f t="shared" si="490"/>
        <v>P NORM KIG 10-1 Standard</v>
      </c>
      <c r="G3929" t="str">
        <f t="shared" si="491"/>
        <v>Specialty</v>
      </c>
      <c r="H3929" t="s">
        <v>951</v>
      </c>
      <c r="I3929" t="str">
        <f t="shared" si="492"/>
        <v>RETURN - 1st don of the week -STD</v>
      </c>
      <c r="J3929" t="s">
        <v>1113</v>
      </c>
      <c r="K3929" s="5">
        <v>45</v>
      </c>
      <c r="L3929" t="str">
        <f>Table_DataFromNL[[#This Row],[PROFILECODE]]&amp;"-"&amp;Table_DataFromNL[[#This Row],[RULENAME]]</f>
        <v>CP894-P NORM KIG 10-1 Standard</v>
      </c>
      <c r="M3929" t="str">
        <f t="shared" si="493"/>
        <v>CP894-P NORM KIG 10-1 Standard</v>
      </c>
      <c r="N3929" t="str">
        <f t="shared" si="494"/>
        <v>CP894-P NORM KIG 10-1 Standard</v>
      </c>
    </row>
    <row r="3930" spans="1:14" hidden="1" x14ac:dyDescent="0.45">
      <c r="A3930" t="str">
        <f t="shared" si="495"/>
        <v>CP894-P NORM KIG 10-2 Standard</v>
      </c>
      <c r="B3930" t="s">
        <v>467</v>
      </c>
      <c r="C3930" t="str">
        <f t="shared" si="488"/>
        <v>Forest Lane</v>
      </c>
      <c r="D3930" t="str">
        <f t="shared" si="489"/>
        <v>Y</v>
      </c>
      <c r="E3930" t="s">
        <v>1192</v>
      </c>
      <c r="F3930" t="str">
        <f t="shared" si="490"/>
        <v>P NORM KIG 10-2 Standard</v>
      </c>
      <c r="G3930" t="str">
        <f t="shared" si="491"/>
        <v>Specialty</v>
      </c>
      <c r="H3930" t="s">
        <v>952</v>
      </c>
      <c r="I3930" t="str">
        <f t="shared" si="492"/>
        <v>RETURN - 1st don of the week -STD</v>
      </c>
      <c r="J3930" t="s">
        <v>1113</v>
      </c>
      <c r="K3930" s="5">
        <v>45</v>
      </c>
      <c r="L3930" t="str">
        <f>Table_DataFromNL[[#This Row],[PROFILECODE]]&amp;"-"&amp;Table_DataFromNL[[#This Row],[RULENAME]]</f>
        <v>CP894-P NORM KIG 10-2 Standard</v>
      </c>
      <c r="M3930" t="str">
        <f t="shared" si="493"/>
        <v>CP894-P NORM KIG 10-2 Standard</v>
      </c>
      <c r="N3930" t="str">
        <f t="shared" si="494"/>
        <v>CP894-P NORM KIG 10-2 Standard</v>
      </c>
    </row>
    <row r="3931" spans="1:14" hidden="1" x14ac:dyDescent="0.45">
      <c r="A3931" t="str">
        <f t="shared" si="495"/>
        <v>CP894-P NORM KIG 10-3 Standard</v>
      </c>
      <c r="B3931" t="s">
        <v>467</v>
      </c>
      <c r="C3931" t="str">
        <f t="shared" si="488"/>
        <v>Forest Lane</v>
      </c>
      <c r="D3931" t="str">
        <f t="shared" si="489"/>
        <v>Y</v>
      </c>
      <c r="E3931" t="s">
        <v>1192</v>
      </c>
      <c r="F3931" t="str">
        <f t="shared" si="490"/>
        <v>P NORM KIG 10-3 Standard</v>
      </c>
      <c r="G3931" t="str">
        <f t="shared" si="491"/>
        <v>Specialty</v>
      </c>
      <c r="H3931" t="s">
        <v>953</v>
      </c>
      <c r="I3931" t="str">
        <f t="shared" si="492"/>
        <v>RETURN - 1st don of the week -STD</v>
      </c>
      <c r="J3931" t="s">
        <v>1113</v>
      </c>
      <c r="K3931" s="5">
        <v>45</v>
      </c>
      <c r="L3931" t="str">
        <f>Table_DataFromNL[[#This Row],[PROFILECODE]]&amp;"-"&amp;Table_DataFromNL[[#This Row],[RULENAME]]</f>
        <v>CP894-P NORM KIG 10-3 Standard</v>
      </c>
      <c r="M3931" t="str">
        <f t="shared" si="493"/>
        <v>CP894-P NORM KIG 10-3 Standard</v>
      </c>
      <c r="N3931" t="str">
        <f t="shared" si="494"/>
        <v>CP894-P NORM KIG 10-3 Standard</v>
      </c>
    </row>
    <row r="3932" spans="1:14" hidden="1" x14ac:dyDescent="0.45">
      <c r="A3932" t="str">
        <f t="shared" si="495"/>
        <v>CP894-P NORM KIG 10-4 Standard</v>
      </c>
      <c r="B3932" t="s">
        <v>467</v>
      </c>
      <c r="C3932" t="str">
        <f t="shared" si="488"/>
        <v>Forest Lane</v>
      </c>
      <c r="D3932" t="str">
        <f t="shared" si="489"/>
        <v>Y</v>
      </c>
      <c r="E3932" t="s">
        <v>1192</v>
      </c>
      <c r="F3932" t="str">
        <f t="shared" si="490"/>
        <v>P NORM KIG 10-4 Standard</v>
      </c>
      <c r="G3932" t="str">
        <f t="shared" si="491"/>
        <v>Specialty</v>
      </c>
      <c r="H3932" t="s">
        <v>954</v>
      </c>
      <c r="I3932" t="str">
        <f t="shared" si="492"/>
        <v>RETURN - 1st don of the week -STD</v>
      </c>
      <c r="J3932" t="s">
        <v>1113</v>
      </c>
      <c r="K3932" s="5">
        <v>45</v>
      </c>
      <c r="L3932" t="str">
        <f>Table_DataFromNL[[#This Row],[PROFILECODE]]&amp;"-"&amp;Table_DataFromNL[[#This Row],[RULENAME]]</f>
        <v>CP894-P NORM KIG 10-4 Standard</v>
      </c>
      <c r="M3932" t="str">
        <f t="shared" si="493"/>
        <v>CP894-P NORM KIG 10-4 Standard</v>
      </c>
      <c r="N3932" t="str">
        <f t="shared" si="494"/>
        <v>CP894-P NORM KIG 10-4 Standard</v>
      </c>
    </row>
    <row r="3933" spans="1:14" hidden="1" x14ac:dyDescent="0.45">
      <c r="A3933" t="str">
        <f t="shared" si="495"/>
        <v>CP894-RETURN - 1st don of the week -STD</v>
      </c>
      <c r="B3933" t="s">
        <v>467</v>
      </c>
      <c r="C3933" t="str">
        <f t="shared" si="488"/>
        <v>Forest Lane</v>
      </c>
      <c r="D3933" t="str">
        <f t="shared" si="489"/>
        <v>Y</v>
      </c>
      <c r="E3933" t="s">
        <v>1192</v>
      </c>
      <c r="F3933" t="str">
        <f t="shared" si="490"/>
        <v>RETURN - 1st don of the week -STD</v>
      </c>
      <c r="G3933" t="str">
        <f t="shared" si="491"/>
        <v>Marketing</v>
      </c>
      <c r="H3933" t="s">
        <v>1114</v>
      </c>
      <c r="I3933">
        <f t="shared" si="492"/>
        <v>0</v>
      </c>
      <c r="J3933" t="s">
        <v>1113</v>
      </c>
      <c r="K3933" s="5">
        <v>45</v>
      </c>
      <c r="L3933" t="str">
        <f>Table_DataFromNL[[#This Row],[PROFILECODE]]&amp;"-"&amp;Table_DataFromNL[[#This Row],[RULENAME]]</f>
        <v>CP894-P NSP NONEU Standard</v>
      </c>
      <c r="M3933" t="str">
        <f t="shared" si="493"/>
        <v>CP894-RETURN - 1st don of the week -STD</v>
      </c>
      <c r="N3933" t="e">
        <f t="shared" si="494"/>
        <v>#N/A</v>
      </c>
    </row>
    <row r="3934" spans="1:14" hidden="1" x14ac:dyDescent="0.45">
      <c r="A3934" t="str">
        <f t="shared" si="495"/>
        <v>CP894-RETURN - 1st don of the week -STD</v>
      </c>
      <c r="B3934" t="s">
        <v>467</v>
      </c>
      <c r="C3934" t="str">
        <f t="shared" si="488"/>
        <v>Forest Lane</v>
      </c>
      <c r="D3934" t="str">
        <f t="shared" si="489"/>
        <v>Y</v>
      </c>
      <c r="E3934" t="s">
        <v>1192</v>
      </c>
      <c r="F3934" t="str">
        <f t="shared" si="490"/>
        <v>RETURN - 1st don of the week -STD</v>
      </c>
      <c r="G3934" t="str">
        <f t="shared" si="491"/>
        <v>Marketing</v>
      </c>
      <c r="H3934" t="s">
        <v>1115</v>
      </c>
      <c r="I3934">
        <f t="shared" si="492"/>
        <v>23</v>
      </c>
      <c r="J3934" t="s">
        <v>1113</v>
      </c>
      <c r="K3934" s="5">
        <v>45</v>
      </c>
      <c r="L3934" t="str">
        <f>Table_DataFromNL[[#This Row],[PROFILECODE]]&amp;"-"&amp;Table_DataFromNL[[#This Row],[RULENAME]]</f>
        <v>CP894-P NSP NS Standard</v>
      </c>
      <c r="M3934" t="str">
        <f t="shared" si="493"/>
        <v>CP894-RETURN - 1st don of the week -STD</v>
      </c>
      <c r="N3934" t="e">
        <f t="shared" si="494"/>
        <v>#N/A</v>
      </c>
    </row>
    <row r="3935" spans="1:14" hidden="1" x14ac:dyDescent="0.45">
      <c r="A3935" t="str">
        <f t="shared" si="495"/>
        <v>CP894-P Normal Source PL Standard</v>
      </c>
      <c r="B3935" t="s">
        <v>467</v>
      </c>
      <c r="C3935" t="str">
        <f t="shared" si="488"/>
        <v>Forest Lane</v>
      </c>
      <c r="D3935" t="str">
        <f t="shared" si="489"/>
        <v>Y</v>
      </c>
      <c r="E3935" t="s">
        <v>1192</v>
      </c>
      <c r="F3935" t="str">
        <f t="shared" si="490"/>
        <v>P Normal Source PL Standard</v>
      </c>
      <c r="G3935" t="str">
        <f t="shared" si="491"/>
        <v>Marketing</v>
      </c>
      <c r="H3935" t="s">
        <v>1033</v>
      </c>
      <c r="I3935">
        <f t="shared" si="492"/>
        <v>0</v>
      </c>
      <c r="J3935" t="s">
        <v>1113</v>
      </c>
      <c r="K3935" s="5">
        <v>45</v>
      </c>
      <c r="L3935" t="str">
        <f>Table_DataFromNL[[#This Row],[PROFILECODE]]&amp;"-"&amp;Table_DataFromNL[[#This Row],[RULENAME]]</f>
        <v>CP894-P Normal Source PL Standard</v>
      </c>
      <c r="M3935" t="e">
        <f t="shared" si="493"/>
        <v>#N/A</v>
      </c>
      <c r="N3935" t="e">
        <f t="shared" si="494"/>
        <v>#N/A</v>
      </c>
    </row>
    <row r="3936" spans="1:14" hidden="1" x14ac:dyDescent="0.45">
      <c r="A3936" t="str">
        <f t="shared" si="495"/>
        <v>CP894-P RSV Pre-Existing Standard</v>
      </c>
      <c r="B3936" t="s">
        <v>467</v>
      </c>
      <c r="C3936" t="str">
        <f t="shared" si="488"/>
        <v>Forest Lane</v>
      </c>
      <c r="D3936" t="str">
        <f t="shared" si="489"/>
        <v>Y</v>
      </c>
      <c r="E3936" t="s">
        <v>1192</v>
      </c>
      <c r="F3936" t="str">
        <f t="shared" si="490"/>
        <v>P RSV Pre-Existing Standard</v>
      </c>
      <c r="G3936" t="str">
        <f t="shared" si="491"/>
        <v>Specialty</v>
      </c>
      <c r="H3936" t="s">
        <v>955</v>
      </c>
      <c r="I3936" t="str">
        <f t="shared" si="492"/>
        <v>RETURN - 1st don of the week -STD</v>
      </c>
      <c r="J3936" t="s">
        <v>1113</v>
      </c>
      <c r="K3936" s="5">
        <v>45</v>
      </c>
      <c r="L3936" t="str">
        <f>Table_DataFromNL[[#This Row],[PROFILECODE]]&amp;"-"&amp;Table_DataFromNL[[#This Row],[RULENAME]]</f>
        <v>CP894-P RSV Pre-Existing Standard</v>
      </c>
      <c r="M3936" t="str">
        <f t="shared" si="493"/>
        <v>CP894-P RSV Pre-Existing Standard</v>
      </c>
      <c r="N3936" t="str">
        <f t="shared" si="494"/>
        <v>CP894-P RSV Pre-Existing Standard</v>
      </c>
    </row>
    <row r="3937" spans="1:14" hidden="1" x14ac:dyDescent="0.45">
      <c r="A3937" t="str">
        <f t="shared" si="495"/>
        <v>CP917-1st Responder-Medical</v>
      </c>
      <c r="B3937" t="s">
        <v>557</v>
      </c>
      <c r="C3937" t="str">
        <f t="shared" si="488"/>
        <v>Amherst</v>
      </c>
      <c r="D3937" t="str">
        <f t="shared" si="489"/>
        <v>Y</v>
      </c>
      <c r="E3937" t="s">
        <v>1194</v>
      </c>
      <c r="F3937" t="str">
        <f t="shared" si="490"/>
        <v>1st Responder-Medical</v>
      </c>
      <c r="G3937">
        <f t="shared" si="491"/>
        <v>0</v>
      </c>
      <c r="H3937" t="s">
        <v>1053</v>
      </c>
      <c r="I3937">
        <f t="shared" si="492"/>
        <v>0</v>
      </c>
      <c r="J3937" t="s">
        <v>1054</v>
      </c>
      <c r="K3937" s="5">
        <v>5</v>
      </c>
      <c r="L3937" t="str">
        <f>Table_DataFromNL[[#This Row],[PROFILECODE]]&amp;"-"&amp;Table_DataFromNL[[#This Row],[RULENAME]]</f>
        <v>CP917-1st Responder-Medical</v>
      </c>
      <c r="M3937" t="e">
        <f t="shared" si="493"/>
        <v>#N/A</v>
      </c>
      <c r="N3937" t="e">
        <f t="shared" si="494"/>
        <v>#N/A</v>
      </c>
    </row>
    <row r="3938" spans="1:14" hidden="1" x14ac:dyDescent="0.45">
      <c r="A3938" t="str">
        <f t="shared" si="495"/>
        <v>CP917-2X Week P CMV</v>
      </c>
      <c r="B3938" t="s">
        <v>557</v>
      </c>
      <c r="C3938" t="str">
        <f t="shared" si="488"/>
        <v>Amherst</v>
      </c>
      <c r="D3938" t="str">
        <f t="shared" si="489"/>
        <v>Y</v>
      </c>
      <c r="E3938" t="s">
        <v>1194</v>
      </c>
      <c r="F3938" t="str">
        <f t="shared" si="490"/>
        <v>2X Week P CMV</v>
      </c>
      <c r="G3938" t="str">
        <f t="shared" si="491"/>
        <v>Specialty</v>
      </c>
      <c r="H3938" t="s">
        <v>944</v>
      </c>
      <c r="I3938" t="str">
        <f t="shared" si="492"/>
        <v>RETURN - 2nd don of the week -BONUS</v>
      </c>
      <c r="J3938" t="s">
        <v>1054</v>
      </c>
      <c r="K3938" s="5">
        <v>30</v>
      </c>
      <c r="L3938" t="str">
        <f>Table_DataFromNL[[#This Row],[PROFILECODE]]&amp;"-"&amp;Table_DataFromNL[[#This Row],[RULENAME]]</f>
        <v>CP917-2X Week P CMV</v>
      </c>
      <c r="M3938" t="str">
        <f t="shared" si="493"/>
        <v>CP917-2X Week P CMV</v>
      </c>
      <c r="N3938" t="str">
        <f t="shared" si="494"/>
        <v>CP917-2X Week P CMV</v>
      </c>
    </row>
    <row r="3939" spans="1:14" hidden="1" x14ac:dyDescent="0.45">
      <c r="A3939" t="str">
        <f t="shared" si="495"/>
        <v>CP917-RETURN - 2nd don of the week -BONUS</v>
      </c>
      <c r="B3939" t="s">
        <v>557</v>
      </c>
      <c r="C3939" t="str">
        <f t="shared" si="488"/>
        <v>Amherst</v>
      </c>
      <c r="D3939" t="str">
        <f t="shared" si="489"/>
        <v>Y</v>
      </c>
      <c r="E3939" t="s">
        <v>1194</v>
      </c>
      <c r="F3939" t="str">
        <f t="shared" si="490"/>
        <v>RETURN - 2nd don of the week -BONUS</v>
      </c>
      <c r="G3939" t="str">
        <f t="shared" si="491"/>
        <v>Marketing</v>
      </c>
      <c r="H3939" t="s">
        <v>1055</v>
      </c>
      <c r="I3939">
        <f t="shared" si="492"/>
        <v>26</v>
      </c>
      <c r="J3939" t="s">
        <v>1054</v>
      </c>
      <c r="K3939" s="5">
        <v>30</v>
      </c>
      <c r="L3939" t="str">
        <f>Table_DataFromNL[[#This Row],[PROFILECODE]]&amp;"-"&amp;Table_DataFromNL[[#This Row],[RULENAME]]</f>
        <v>CP917-2X Week P NSP NS</v>
      </c>
      <c r="M3939" t="str">
        <f t="shared" si="493"/>
        <v>CP917-RETURN - 2nd don of the week -BONUS</v>
      </c>
      <c r="N3939" t="e">
        <f t="shared" si="494"/>
        <v>#N/A</v>
      </c>
    </row>
    <row r="3940" spans="1:14" hidden="1" x14ac:dyDescent="0.45">
      <c r="A3940" t="str">
        <f t="shared" si="495"/>
        <v>CP917-RETURN - 2nd don of the week -BONUS</v>
      </c>
      <c r="B3940" t="s">
        <v>557</v>
      </c>
      <c r="C3940" t="str">
        <f t="shared" si="488"/>
        <v>Amherst</v>
      </c>
      <c r="D3940" t="str">
        <f t="shared" si="489"/>
        <v>Y</v>
      </c>
      <c r="E3940" t="s">
        <v>1194</v>
      </c>
      <c r="F3940" t="str">
        <f t="shared" si="490"/>
        <v>RETURN - 2nd don of the week -BONUS</v>
      </c>
      <c r="G3940" t="str">
        <f t="shared" si="491"/>
        <v>Marketing</v>
      </c>
      <c r="H3940" t="s">
        <v>1056</v>
      </c>
      <c r="I3940" t="str">
        <f t="shared" si="492"/>
        <v>RETURN - 2nd don of the week -BONUS</v>
      </c>
      <c r="J3940" t="s">
        <v>1054</v>
      </c>
      <c r="K3940" s="5">
        <v>30</v>
      </c>
      <c r="L3940" t="str">
        <f>Table_DataFromNL[[#This Row],[PROFILECODE]]&amp;"-"&amp;Table_DataFromNL[[#This Row],[RULENAME]]</f>
        <v>CP917-2X Week P NSP Non EU</v>
      </c>
      <c r="M3940" t="str">
        <f t="shared" si="493"/>
        <v>CP917-RETURN - 2nd don of the week -BONUS</v>
      </c>
      <c r="N3940" t="e">
        <f t="shared" si="494"/>
        <v>#N/A</v>
      </c>
    </row>
    <row r="3941" spans="1:14" hidden="1" x14ac:dyDescent="0.45">
      <c r="A3941" t="str">
        <f t="shared" si="495"/>
        <v>CP917-2X Week P Normal Source PL</v>
      </c>
      <c r="B3941" t="s">
        <v>557</v>
      </c>
      <c r="C3941" t="str">
        <f t="shared" si="488"/>
        <v>Amherst</v>
      </c>
      <c r="D3941" t="str">
        <f t="shared" si="489"/>
        <v>Y</v>
      </c>
      <c r="E3941" t="s">
        <v>1194</v>
      </c>
      <c r="F3941" t="str">
        <f t="shared" si="490"/>
        <v>2X Week P Normal Source PL</v>
      </c>
      <c r="G3941" t="str">
        <f t="shared" si="491"/>
        <v>Specialty</v>
      </c>
      <c r="H3941" t="s">
        <v>1026</v>
      </c>
      <c r="I3941" t="str">
        <f t="shared" si="492"/>
        <v>RETURN - 2nd don of the week -BONUS</v>
      </c>
      <c r="J3941" t="s">
        <v>1054</v>
      </c>
      <c r="K3941" s="5">
        <v>30</v>
      </c>
      <c r="L3941" t="str">
        <f>Table_DataFromNL[[#This Row],[PROFILECODE]]&amp;"-"&amp;Table_DataFromNL[[#This Row],[RULENAME]]</f>
        <v>CP917-2X Week P Normal Source PL</v>
      </c>
      <c r="M3941" t="e">
        <f t="shared" si="493"/>
        <v>#N/A</v>
      </c>
      <c r="N3941" t="e">
        <f t="shared" si="494"/>
        <v>#N/A</v>
      </c>
    </row>
    <row r="3942" spans="1:14" hidden="1" x14ac:dyDescent="0.45">
      <c r="A3942" t="str">
        <f t="shared" si="495"/>
        <v>CP917-2X Week P RSV Pre-Existing</v>
      </c>
      <c r="B3942" t="s">
        <v>557</v>
      </c>
      <c r="C3942" t="str">
        <f t="shared" si="488"/>
        <v>Amherst</v>
      </c>
      <c r="D3942" t="str">
        <f t="shared" si="489"/>
        <v>Y</v>
      </c>
      <c r="E3942" t="s">
        <v>1194</v>
      </c>
      <c r="F3942" t="str">
        <f t="shared" si="490"/>
        <v>2X Week P RSV Pre-Existing</v>
      </c>
      <c r="G3942" t="str">
        <f t="shared" si="491"/>
        <v>Specialty</v>
      </c>
      <c r="H3942" t="s">
        <v>945</v>
      </c>
      <c r="I3942" t="str">
        <f t="shared" si="492"/>
        <v>RETURN - 2nd don of the week -BONUS</v>
      </c>
      <c r="J3942" t="s">
        <v>1054</v>
      </c>
      <c r="K3942" s="5">
        <v>40</v>
      </c>
      <c r="L3942" t="str">
        <f>Table_DataFromNL[[#This Row],[PROFILECODE]]&amp;"-"&amp;Table_DataFromNL[[#This Row],[RULENAME]]</f>
        <v>CP917-2X Week P RSV Pre-Existing</v>
      </c>
      <c r="M3942" t="str">
        <f t="shared" si="493"/>
        <v>CP917-2X Week P RSV Pre-Existing</v>
      </c>
      <c r="N3942" t="str">
        <f t="shared" si="494"/>
        <v>CP917-2X Week P RSV Pre-Existing</v>
      </c>
    </row>
    <row r="3943" spans="1:14" hidden="1" x14ac:dyDescent="0.45">
      <c r="A3943" t="str">
        <f t="shared" si="495"/>
        <v>CP917-RETURN - 6th don of the month -BONUS</v>
      </c>
      <c r="B3943" t="s">
        <v>557</v>
      </c>
      <c r="C3943" t="str">
        <f t="shared" si="488"/>
        <v>Amherst</v>
      </c>
      <c r="D3943" t="str">
        <f t="shared" si="489"/>
        <v>Y</v>
      </c>
      <c r="E3943" t="s">
        <v>1194</v>
      </c>
      <c r="F3943" t="str">
        <f t="shared" si="490"/>
        <v>RETURN - 6th don of the month -BONUS</v>
      </c>
      <c r="G3943" t="str">
        <f t="shared" si="491"/>
        <v>Marketing</v>
      </c>
      <c r="H3943" t="s">
        <v>1058</v>
      </c>
      <c r="I3943">
        <f t="shared" si="492"/>
        <v>28</v>
      </c>
      <c r="J3943" t="s">
        <v>1054</v>
      </c>
      <c r="K3943" s="5">
        <v>20</v>
      </c>
      <c r="L3943" t="str">
        <f>Table_DataFromNL[[#This Row],[PROFILECODE]]&amp;"-"&amp;Table_DataFromNL[[#This Row],[RULENAME]]</f>
        <v>CP917-6X Month</v>
      </c>
      <c r="M3943" t="str">
        <f t="shared" si="493"/>
        <v>CP917-RETURN - 6th don of the month -BONUS</v>
      </c>
      <c r="N3943" t="e">
        <f t="shared" si="494"/>
        <v>#N/A</v>
      </c>
    </row>
    <row r="3944" spans="1:14" hidden="1" x14ac:dyDescent="0.45">
      <c r="A3944" t="str">
        <f t="shared" si="495"/>
        <v>CP917-RETURN - 8th don of the month -BONUS</v>
      </c>
      <c r="B3944" t="s">
        <v>557</v>
      </c>
      <c r="C3944" t="str">
        <f t="shared" si="488"/>
        <v>Amherst</v>
      </c>
      <c r="D3944" t="str">
        <f t="shared" si="489"/>
        <v>Y</v>
      </c>
      <c r="E3944" t="s">
        <v>1194</v>
      </c>
      <c r="F3944" t="str">
        <f t="shared" si="490"/>
        <v>RETURN - 8th don of the month -BONUS</v>
      </c>
      <c r="G3944" t="str">
        <f t="shared" si="491"/>
        <v>Marketing</v>
      </c>
      <c r="H3944" t="s">
        <v>1195</v>
      </c>
      <c r="I3944">
        <f t="shared" si="492"/>
        <v>30</v>
      </c>
      <c r="J3944" t="s">
        <v>1054</v>
      </c>
      <c r="K3944" s="5">
        <v>40</v>
      </c>
      <c r="L3944" t="str">
        <f>Table_DataFromNL[[#This Row],[PROFILECODE]]&amp;"-"&amp;Table_DataFromNL[[#This Row],[RULENAME]]</f>
        <v>CP917-8X Month</v>
      </c>
      <c r="M3944" t="str">
        <f t="shared" si="493"/>
        <v>CP917-RETURN - 8th don of the month -BONUS</v>
      </c>
      <c r="N3944" t="e">
        <f t="shared" si="494"/>
        <v>#N/A</v>
      </c>
    </row>
    <row r="3945" spans="1:14" hidden="1" x14ac:dyDescent="0.45">
      <c r="A3945" t="str">
        <f t="shared" si="495"/>
        <v>CP917-CRM_LAPSEDONOR_25_twice</v>
      </c>
      <c r="B3945" t="s">
        <v>557</v>
      </c>
      <c r="C3945" t="str">
        <f t="shared" si="488"/>
        <v>Amherst</v>
      </c>
      <c r="D3945" t="str">
        <f t="shared" si="489"/>
        <v>Y</v>
      </c>
      <c r="E3945" t="s">
        <v>1194</v>
      </c>
      <c r="F3945" t="str">
        <f t="shared" si="490"/>
        <v>CRM_LAPSEDONOR_25_twice</v>
      </c>
      <c r="G3945">
        <f t="shared" si="491"/>
        <v>0</v>
      </c>
      <c r="H3945" t="s">
        <v>1059</v>
      </c>
      <c r="I3945">
        <f t="shared" si="492"/>
        <v>0</v>
      </c>
      <c r="J3945" t="s">
        <v>1054</v>
      </c>
      <c r="K3945" s="5">
        <v>25</v>
      </c>
      <c r="L3945" t="str">
        <f>Table_DataFromNL[[#This Row],[PROFILECODE]]&amp;"-"&amp;Table_DataFromNL[[#This Row],[RULENAME]]</f>
        <v>CP917-CRM_LAPSEDONOR_25_twice</v>
      </c>
      <c r="M3945" t="e">
        <f t="shared" si="493"/>
        <v>#N/A</v>
      </c>
      <c r="N3945" t="e">
        <f t="shared" si="494"/>
        <v>#N/A</v>
      </c>
    </row>
    <row r="3946" spans="1:14" hidden="1" x14ac:dyDescent="0.45">
      <c r="A3946" t="str">
        <f t="shared" si="495"/>
        <v>CP917-CRM_LAPSEDONOR_50_twice</v>
      </c>
      <c r="B3946" t="s">
        <v>557</v>
      </c>
      <c r="C3946" t="str">
        <f t="shared" si="488"/>
        <v>Amherst</v>
      </c>
      <c r="D3946" t="str">
        <f t="shared" si="489"/>
        <v>Y</v>
      </c>
      <c r="E3946" t="s">
        <v>1194</v>
      </c>
      <c r="F3946" t="str">
        <f t="shared" si="490"/>
        <v>CRM_LAPSEDONOR_50_twice</v>
      </c>
      <c r="G3946">
        <f t="shared" si="491"/>
        <v>0</v>
      </c>
      <c r="H3946" t="s">
        <v>1060</v>
      </c>
      <c r="I3946">
        <f t="shared" si="492"/>
        <v>0</v>
      </c>
      <c r="J3946" t="s">
        <v>1054</v>
      </c>
      <c r="K3946" s="5">
        <v>50</v>
      </c>
      <c r="L3946" t="str">
        <f>Table_DataFromNL[[#This Row],[PROFILECODE]]&amp;"-"&amp;Table_DataFromNL[[#This Row],[RULENAME]]</f>
        <v>CP917-CRM_LAPSEDONOR_50_twice</v>
      </c>
      <c r="M3946" t="e">
        <f t="shared" si="493"/>
        <v>#N/A</v>
      </c>
      <c r="N3946" t="e">
        <f t="shared" si="494"/>
        <v>#N/A</v>
      </c>
    </row>
    <row r="3947" spans="1:14" hidden="1" x14ac:dyDescent="0.45">
      <c r="A3947" t="str">
        <f t="shared" si="495"/>
        <v>CP917-CRM_LAPSEDONOR_75_twice</v>
      </c>
      <c r="B3947" t="s">
        <v>557</v>
      </c>
      <c r="C3947" t="str">
        <f t="shared" si="488"/>
        <v>Amherst</v>
      </c>
      <c r="D3947" t="str">
        <f t="shared" si="489"/>
        <v>Y</v>
      </c>
      <c r="E3947" t="s">
        <v>1194</v>
      </c>
      <c r="F3947" t="str">
        <f t="shared" si="490"/>
        <v>CRM_LAPSEDONOR_75_twice</v>
      </c>
      <c r="G3947">
        <f t="shared" si="491"/>
        <v>0</v>
      </c>
      <c r="H3947" t="s">
        <v>1061</v>
      </c>
      <c r="I3947">
        <f t="shared" si="492"/>
        <v>0</v>
      </c>
      <c r="J3947" t="s">
        <v>1054</v>
      </c>
      <c r="K3947" s="5">
        <v>70</v>
      </c>
      <c r="L3947" t="str">
        <f>Table_DataFromNL[[#This Row],[PROFILECODE]]&amp;"-"&amp;Table_DataFromNL[[#This Row],[RULENAME]]</f>
        <v>CP917-CRM_LAPSEDONOR_75_twice</v>
      </c>
      <c r="M3947" t="e">
        <f t="shared" si="493"/>
        <v>#N/A</v>
      </c>
      <c r="N3947" t="e">
        <f t="shared" si="494"/>
        <v>#N/A</v>
      </c>
    </row>
    <row r="3948" spans="1:14" hidden="1" x14ac:dyDescent="0.45">
      <c r="A3948" t="str">
        <f t="shared" si="495"/>
        <v>CP917-College ID Standard Bonus</v>
      </c>
      <c r="B3948" t="s">
        <v>557</v>
      </c>
      <c r="C3948" t="str">
        <f t="shared" si="488"/>
        <v>Amherst</v>
      </c>
      <c r="D3948" t="str">
        <f t="shared" si="489"/>
        <v>Y</v>
      </c>
      <c r="E3948" t="s">
        <v>1194</v>
      </c>
      <c r="F3948" t="str">
        <f t="shared" si="490"/>
        <v>College ID Standard Bonus</v>
      </c>
      <c r="G3948">
        <f t="shared" si="491"/>
        <v>0</v>
      </c>
      <c r="H3948" t="s">
        <v>1062</v>
      </c>
      <c r="I3948">
        <f t="shared" si="492"/>
        <v>0</v>
      </c>
      <c r="J3948" t="s">
        <v>1054</v>
      </c>
      <c r="K3948" s="5">
        <v>5</v>
      </c>
      <c r="L3948" t="str">
        <f>Table_DataFromNL[[#This Row],[PROFILECODE]]&amp;"-"&amp;Table_DataFromNL[[#This Row],[RULENAME]]</f>
        <v>CP917-College ID Standard Bonus</v>
      </c>
      <c r="M3948" t="e">
        <f t="shared" si="493"/>
        <v>#N/A</v>
      </c>
      <c r="N3948" t="e">
        <f t="shared" si="494"/>
        <v>#N/A</v>
      </c>
    </row>
    <row r="3949" spans="1:14" hidden="1" x14ac:dyDescent="0.45">
      <c r="A3949" t="str">
        <f t="shared" si="495"/>
        <v>CP917-Employee Donor</v>
      </c>
      <c r="B3949" t="s">
        <v>557</v>
      </c>
      <c r="C3949" t="str">
        <f t="shared" si="488"/>
        <v>Amherst</v>
      </c>
      <c r="D3949" t="str">
        <f t="shared" si="489"/>
        <v>Y</v>
      </c>
      <c r="E3949" t="s">
        <v>1194</v>
      </c>
      <c r="F3949" t="str">
        <f t="shared" si="490"/>
        <v>Employee Donor</v>
      </c>
      <c r="G3949">
        <f t="shared" si="491"/>
        <v>0</v>
      </c>
      <c r="H3949" t="s">
        <v>1063</v>
      </c>
      <c r="I3949">
        <f t="shared" si="492"/>
        <v>0</v>
      </c>
      <c r="J3949" t="s">
        <v>1054</v>
      </c>
      <c r="K3949" s="5">
        <v>90</v>
      </c>
      <c r="L3949" t="str">
        <f>Table_DataFromNL[[#This Row],[PROFILECODE]]&amp;"-"&amp;Table_DataFromNL[[#This Row],[RULENAME]]</f>
        <v>CP917-Employee Donor</v>
      </c>
      <c r="M3949" t="e">
        <f t="shared" si="493"/>
        <v>#N/A</v>
      </c>
      <c r="N3949" t="e">
        <f t="shared" si="494"/>
        <v>#N/A</v>
      </c>
    </row>
    <row r="3950" spans="1:14" hidden="1" x14ac:dyDescent="0.45">
      <c r="A3950" t="str">
        <f t="shared" si="495"/>
        <v>CP917-Military ID</v>
      </c>
      <c r="B3950" t="s">
        <v>557</v>
      </c>
      <c r="C3950" t="str">
        <f t="shared" si="488"/>
        <v>Amherst</v>
      </c>
      <c r="D3950" t="str">
        <f t="shared" si="489"/>
        <v>Y</v>
      </c>
      <c r="E3950" t="s">
        <v>1194</v>
      </c>
      <c r="F3950" t="str">
        <f t="shared" si="490"/>
        <v>Military ID</v>
      </c>
      <c r="G3950">
        <f t="shared" si="491"/>
        <v>0</v>
      </c>
      <c r="H3950" t="s">
        <v>1064</v>
      </c>
      <c r="I3950">
        <f t="shared" si="492"/>
        <v>0</v>
      </c>
      <c r="J3950" t="s">
        <v>1054</v>
      </c>
      <c r="K3950" s="5">
        <v>10</v>
      </c>
      <c r="L3950" t="str">
        <f>Table_DataFromNL[[#This Row],[PROFILECODE]]&amp;"-"&amp;Table_DataFromNL[[#This Row],[RULENAME]]</f>
        <v>CP917-Military ID</v>
      </c>
      <c r="M3950" t="e">
        <f t="shared" si="493"/>
        <v>#N/A</v>
      </c>
      <c r="N3950" t="e">
        <f t="shared" si="494"/>
        <v>#N/A</v>
      </c>
    </row>
    <row r="3951" spans="1:14" hidden="1" x14ac:dyDescent="0.45">
      <c r="A3951" t="str">
        <f t="shared" si="495"/>
        <v>CP917-NEW DONOR -1st</v>
      </c>
      <c r="B3951" t="s">
        <v>557</v>
      </c>
      <c r="C3951" t="str">
        <f t="shared" si="488"/>
        <v>Amherst</v>
      </c>
      <c r="D3951" t="str">
        <f t="shared" si="489"/>
        <v>Y</v>
      </c>
      <c r="E3951" t="s">
        <v>1194</v>
      </c>
      <c r="F3951" t="str">
        <f t="shared" si="490"/>
        <v>NEW DONOR -1st</v>
      </c>
      <c r="G3951" t="str">
        <f t="shared" si="491"/>
        <v>Marketing</v>
      </c>
      <c r="H3951" t="s">
        <v>1065</v>
      </c>
      <c r="I3951">
        <f t="shared" si="492"/>
        <v>1</v>
      </c>
      <c r="J3951" t="s">
        <v>1054</v>
      </c>
      <c r="K3951" s="5">
        <v>100</v>
      </c>
      <c r="L3951" t="str">
        <f>Table_DataFromNL[[#This Row],[PROFILECODE]]&amp;"-"&amp;Table_DataFromNL[[#This Row],[RULENAME]]</f>
        <v>CP917-New Donor 1st Visit-Bonus</v>
      </c>
      <c r="M3951" t="str">
        <f t="shared" si="493"/>
        <v>CP917-NEW DONOR -1st</v>
      </c>
      <c r="N3951" t="e">
        <f t="shared" si="494"/>
        <v>#N/A</v>
      </c>
    </row>
    <row r="3952" spans="1:14" hidden="1" x14ac:dyDescent="0.45">
      <c r="A3952" t="str">
        <f t="shared" si="495"/>
        <v>CP917-NEW DONOR -2nd</v>
      </c>
      <c r="B3952" t="s">
        <v>557</v>
      </c>
      <c r="C3952" t="str">
        <f t="shared" si="488"/>
        <v>Amherst</v>
      </c>
      <c r="D3952" t="str">
        <f t="shared" si="489"/>
        <v>Y</v>
      </c>
      <c r="E3952" t="s">
        <v>1194</v>
      </c>
      <c r="F3952" t="str">
        <f t="shared" si="490"/>
        <v>NEW DONOR -2nd</v>
      </c>
      <c r="G3952" t="str">
        <f t="shared" si="491"/>
        <v>Marketing</v>
      </c>
      <c r="H3952" t="s">
        <v>1066</v>
      </c>
      <c r="I3952">
        <f t="shared" si="492"/>
        <v>2</v>
      </c>
      <c r="J3952" t="s">
        <v>1054</v>
      </c>
      <c r="K3952" s="5">
        <v>100</v>
      </c>
      <c r="L3952" t="str">
        <f>Table_DataFromNL[[#This Row],[PROFILECODE]]&amp;"-"&amp;Table_DataFromNL[[#This Row],[RULENAME]]</f>
        <v>CP917-New Donor 2nd Visit-Bonus</v>
      </c>
      <c r="M3952" t="str">
        <f t="shared" si="493"/>
        <v>CP917-NEW DONOR -2nd</v>
      </c>
      <c r="N3952" t="e">
        <f t="shared" si="494"/>
        <v>#N/A</v>
      </c>
    </row>
    <row r="3953" spans="1:14" hidden="1" x14ac:dyDescent="0.45">
      <c r="A3953" t="str">
        <f t="shared" si="495"/>
        <v>CP917-NEW DONOR -3rd</v>
      </c>
      <c r="B3953" t="s">
        <v>557</v>
      </c>
      <c r="C3953" t="str">
        <f t="shared" si="488"/>
        <v>Amherst</v>
      </c>
      <c r="D3953" t="str">
        <f t="shared" si="489"/>
        <v>Y</v>
      </c>
      <c r="E3953" t="s">
        <v>1194</v>
      </c>
      <c r="F3953" t="str">
        <f t="shared" si="490"/>
        <v>NEW DONOR -3rd</v>
      </c>
      <c r="G3953" t="str">
        <f t="shared" si="491"/>
        <v>Marketing</v>
      </c>
      <c r="H3953" t="s">
        <v>1067</v>
      </c>
      <c r="I3953">
        <f t="shared" si="492"/>
        <v>3</v>
      </c>
      <c r="J3953" t="s">
        <v>1054</v>
      </c>
      <c r="K3953" s="5">
        <v>100</v>
      </c>
      <c r="L3953" t="str">
        <f>Table_DataFromNL[[#This Row],[PROFILECODE]]&amp;"-"&amp;Table_DataFromNL[[#This Row],[RULENAME]]</f>
        <v>CP917-New Donor 3rd Visit-Bonus</v>
      </c>
      <c r="M3953" t="str">
        <f t="shared" si="493"/>
        <v>CP917-NEW DONOR -3rd</v>
      </c>
      <c r="N3953" t="e">
        <f t="shared" si="494"/>
        <v>#N/A</v>
      </c>
    </row>
    <row r="3954" spans="1:14" hidden="1" x14ac:dyDescent="0.45">
      <c r="A3954" t="str">
        <f t="shared" si="495"/>
        <v>CP917-NEW DONOR -4th</v>
      </c>
      <c r="B3954" t="s">
        <v>557</v>
      </c>
      <c r="C3954" t="str">
        <f t="shared" si="488"/>
        <v>Amherst</v>
      </c>
      <c r="D3954" t="str">
        <f t="shared" si="489"/>
        <v>Y</v>
      </c>
      <c r="E3954" t="s">
        <v>1194</v>
      </c>
      <c r="F3954" t="str">
        <f t="shared" si="490"/>
        <v>NEW DONOR -4th</v>
      </c>
      <c r="G3954" t="str">
        <f t="shared" si="491"/>
        <v>Marketing</v>
      </c>
      <c r="H3954" t="s">
        <v>1068</v>
      </c>
      <c r="I3954">
        <f t="shared" si="492"/>
        <v>4</v>
      </c>
      <c r="J3954" t="s">
        <v>1054</v>
      </c>
      <c r="K3954" s="5">
        <v>100</v>
      </c>
      <c r="L3954" t="str">
        <f>Table_DataFromNL[[#This Row],[PROFILECODE]]&amp;"-"&amp;Table_DataFromNL[[#This Row],[RULENAME]]</f>
        <v>CP917-New Donor 4th Visit-Bonus</v>
      </c>
      <c r="M3954" t="str">
        <f t="shared" si="493"/>
        <v>CP917-NEW DONOR -4th</v>
      </c>
      <c r="N3954" t="e">
        <f t="shared" si="494"/>
        <v>#N/A</v>
      </c>
    </row>
    <row r="3955" spans="1:14" hidden="1" x14ac:dyDescent="0.45">
      <c r="A3955" t="str">
        <f t="shared" si="495"/>
        <v>CP917-NEW DONOR -5th</v>
      </c>
      <c r="B3955" t="s">
        <v>557</v>
      </c>
      <c r="C3955" t="str">
        <f t="shared" si="488"/>
        <v>Amherst</v>
      </c>
      <c r="D3955" t="str">
        <f t="shared" si="489"/>
        <v>Y</v>
      </c>
      <c r="E3955" t="s">
        <v>1194</v>
      </c>
      <c r="F3955" t="str">
        <f t="shared" si="490"/>
        <v>NEW DONOR -5th</v>
      </c>
      <c r="G3955" t="str">
        <f t="shared" si="491"/>
        <v>Marketing</v>
      </c>
      <c r="H3955" t="s">
        <v>1069</v>
      </c>
      <c r="I3955">
        <f t="shared" si="492"/>
        <v>5</v>
      </c>
      <c r="J3955" t="s">
        <v>1054</v>
      </c>
      <c r="K3955" s="5">
        <v>100</v>
      </c>
      <c r="L3955" t="str">
        <f>Table_DataFromNL[[#This Row],[PROFILECODE]]&amp;"-"&amp;Table_DataFromNL[[#This Row],[RULENAME]]</f>
        <v>CP917-New Donor 5th Visit-Bonus</v>
      </c>
      <c r="M3955" t="str">
        <f t="shared" si="493"/>
        <v>CP917-NEW DONOR -5th</v>
      </c>
      <c r="N3955" t="e">
        <f t="shared" si="494"/>
        <v>#N/A</v>
      </c>
    </row>
    <row r="3956" spans="1:14" hidden="1" x14ac:dyDescent="0.45">
      <c r="A3956" t="str">
        <f t="shared" si="495"/>
        <v>CP917-NEW DONOR -6th</v>
      </c>
      <c r="B3956" t="s">
        <v>557</v>
      </c>
      <c r="C3956" t="str">
        <f t="shared" si="488"/>
        <v>Amherst</v>
      </c>
      <c r="D3956" t="str">
        <f t="shared" si="489"/>
        <v>Y</v>
      </c>
      <c r="E3956" t="s">
        <v>1194</v>
      </c>
      <c r="F3956" t="str">
        <f t="shared" si="490"/>
        <v>NEW DONOR -6th</v>
      </c>
      <c r="G3956" t="str">
        <f t="shared" si="491"/>
        <v>Marketing</v>
      </c>
      <c r="H3956" t="s">
        <v>1070</v>
      </c>
      <c r="I3956">
        <f t="shared" si="492"/>
        <v>6</v>
      </c>
      <c r="J3956" t="s">
        <v>1054</v>
      </c>
      <c r="K3956" s="5">
        <v>100</v>
      </c>
      <c r="L3956" t="str">
        <f>Table_DataFromNL[[#This Row],[PROFILECODE]]&amp;"-"&amp;Table_DataFromNL[[#This Row],[RULENAME]]</f>
        <v>CP917-New Donor 6th Visit-Bonus</v>
      </c>
      <c r="M3956" t="str">
        <f t="shared" si="493"/>
        <v>CP917-NEW DONOR -6th</v>
      </c>
      <c r="N3956" t="e">
        <f t="shared" si="494"/>
        <v>#N/A</v>
      </c>
    </row>
    <row r="3957" spans="1:14" hidden="1" x14ac:dyDescent="0.45">
      <c r="A3957" t="str">
        <f t="shared" si="495"/>
        <v>CP917-NEW DONOR -7th</v>
      </c>
      <c r="B3957" t="s">
        <v>557</v>
      </c>
      <c r="C3957" t="str">
        <f t="shared" si="488"/>
        <v>Amherst</v>
      </c>
      <c r="D3957" t="str">
        <f t="shared" si="489"/>
        <v>Y</v>
      </c>
      <c r="E3957" t="s">
        <v>1194</v>
      </c>
      <c r="F3957" t="str">
        <f t="shared" si="490"/>
        <v>NEW DONOR -7th</v>
      </c>
      <c r="G3957" t="str">
        <f t="shared" si="491"/>
        <v>Marketing</v>
      </c>
      <c r="H3957" t="s">
        <v>1071</v>
      </c>
      <c r="I3957">
        <f t="shared" si="492"/>
        <v>7</v>
      </c>
      <c r="J3957" t="s">
        <v>1054</v>
      </c>
      <c r="K3957" s="5">
        <v>40</v>
      </c>
      <c r="L3957" t="str">
        <f>Table_DataFromNL[[#This Row],[PROFILECODE]]&amp;"-"&amp;Table_DataFromNL[[#This Row],[RULENAME]]</f>
        <v>CP917-New Donor 7th Visit-Bonus</v>
      </c>
      <c r="M3957" t="str">
        <f t="shared" si="493"/>
        <v>CP917-NEW DONOR -7th</v>
      </c>
      <c r="N3957" t="e">
        <f t="shared" si="494"/>
        <v>#N/A</v>
      </c>
    </row>
    <row r="3958" spans="1:14" hidden="1" x14ac:dyDescent="0.45">
      <c r="A3958" t="str">
        <f t="shared" si="495"/>
        <v>CP917-NEW DONOR -8th</v>
      </c>
      <c r="B3958" t="s">
        <v>557</v>
      </c>
      <c r="C3958" t="str">
        <f t="shared" si="488"/>
        <v>Amherst</v>
      </c>
      <c r="D3958" t="str">
        <f t="shared" si="489"/>
        <v>Y</v>
      </c>
      <c r="E3958" t="s">
        <v>1194</v>
      </c>
      <c r="F3958" t="str">
        <f t="shared" si="490"/>
        <v>NEW DONOR -8th</v>
      </c>
      <c r="G3958" t="str">
        <f t="shared" si="491"/>
        <v>Marketing</v>
      </c>
      <c r="H3958" t="s">
        <v>1072</v>
      </c>
      <c r="I3958">
        <f t="shared" si="492"/>
        <v>8</v>
      </c>
      <c r="J3958" t="s">
        <v>1054</v>
      </c>
      <c r="K3958" s="5">
        <v>40</v>
      </c>
      <c r="L3958" t="str">
        <f>Table_DataFromNL[[#This Row],[PROFILECODE]]&amp;"-"&amp;Table_DataFromNL[[#This Row],[RULENAME]]</f>
        <v>CP917-New Donor 8th Visit-Bonus</v>
      </c>
      <c r="M3958" t="str">
        <f t="shared" si="493"/>
        <v>CP917-NEW DONOR -8th</v>
      </c>
      <c r="N3958" t="e">
        <f t="shared" si="494"/>
        <v>#N/A</v>
      </c>
    </row>
    <row r="3959" spans="1:14" hidden="1" x14ac:dyDescent="0.45">
      <c r="A3959" t="str">
        <f t="shared" si="495"/>
        <v>CP917-Vaccinia - 1st Donation</v>
      </c>
      <c r="B3959" t="s">
        <v>557</v>
      </c>
      <c r="C3959" t="str">
        <f t="shared" si="488"/>
        <v>Amherst</v>
      </c>
      <c r="D3959" t="str">
        <f t="shared" si="489"/>
        <v>Y</v>
      </c>
      <c r="E3959" t="s">
        <v>1194</v>
      </c>
      <c r="F3959" t="str">
        <f t="shared" si="490"/>
        <v>Vaccinia - 1st Donation</v>
      </c>
      <c r="G3959" t="str">
        <f t="shared" si="491"/>
        <v>Specialty</v>
      </c>
      <c r="H3959" t="s">
        <v>957</v>
      </c>
      <c r="I3959">
        <f t="shared" si="492"/>
        <v>0</v>
      </c>
      <c r="J3959" t="s">
        <v>1054</v>
      </c>
      <c r="K3959" s="5">
        <v>150</v>
      </c>
      <c r="L3959" t="str">
        <f>Table_DataFromNL[[#This Row],[PROFILECODE]]&amp;"-"&amp;Table_DataFromNL[[#This Row],[RULENAME]]</f>
        <v>CP917-Vaccinia - 1st Donation</v>
      </c>
      <c r="M3959" t="str">
        <f t="shared" si="493"/>
        <v>CP917-Vaccinia - 1st Donation</v>
      </c>
      <c r="N3959" t="str">
        <f t="shared" si="494"/>
        <v>CP917-Vaccinia - 1st Donation</v>
      </c>
    </row>
    <row r="3960" spans="1:14" hidden="1" x14ac:dyDescent="0.45">
      <c r="A3960" t="str">
        <f t="shared" si="495"/>
        <v>CP917-Vaccinia - 2nd Donation</v>
      </c>
      <c r="B3960" t="s">
        <v>557</v>
      </c>
      <c r="C3960" t="str">
        <f t="shared" si="488"/>
        <v>Amherst</v>
      </c>
      <c r="D3960" t="str">
        <f t="shared" si="489"/>
        <v>Y</v>
      </c>
      <c r="E3960" t="s">
        <v>1194</v>
      </c>
      <c r="F3960" t="str">
        <f t="shared" si="490"/>
        <v>Vaccinia - 2nd Donation</v>
      </c>
      <c r="G3960" t="str">
        <f t="shared" si="491"/>
        <v>Specialty</v>
      </c>
      <c r="H3960" t="s">
        <v>958</v>
      </c>
      <c r="I3960">
        <f t="shared" si="492"/>
        <v>0</v>
      </c>
      <c r="J3960" t="s">
        <v>1054</v>
      </c>
      <c r="K3960" s="5">
        <v>250</v>
      </c>
      <c r="L3960" t="str">
        <f>Table_DataFromNL[[#This Row],[PROFILECODE]]&amp;"-"&amp;Table_DataFromNL[[#This Row],[RULENAME]]</f>
        <v>CP917-Vaccinia - 2nd Donation</v>
      </c>
      <c r="M3960" t="str">
        <f t="shared" si="493"/>
        <v>CP917-Vaccinia - 2nd Donation</v>
      </c>
      <c r="N3960" t="str">
        <f t="shared" si="494"/>
        <v>CP917-Vaccinia - 2nd Donation</v>
      </c>
    </row>
    <row r="3961" spans="1:14" hidden="1" x14ac:dyDescent="0.45">
      <c r="A3961" t="str">
        <f t="shared" si="495"/>
        <v>CP917-Vaccinia - 3rd Donation</v>
      </c>
      <c r="B3961" t="s">
        <v>557</v>
      </c>
      <c r="C3961" t="str">
        <f t="shared" si="488"/>
        <v>Amherst</v>
      </c>
      <c r="D3961" t="str">
        <f t="shared" si="489"/>
        <v>Y</v>
      </c>
      <c r="E3961" t="s">
        <v>1194</v>
      </c>
      <c r="F3961" t="str">
        <f t="shared" si="490"/>
        <v>Vaccinia - 3rd Donation</v>
      </c>
      <c r="G3961" t="str">
        <f t="shared" si="491"/>
        <v>Specialty</v>
      </c>
      <c r="H3961" t="s">
        <v>959</v>
      </c>
      <c r="I3961">
        <f t="shared" si="492"/>
        <v>0</v>
      </c>
      <c r="J3961" t="s">
        <v>1054</v>
      </c>
      <c r="K3961" s="5">
        <v>300</v>
      </c>
      <c r="L3961" t="str">
        <f>Table_DataFromNL[[#This Row],[PROFILECODE]]&amp;"-"&amp;Table_DataFromNL[[#This Row],[RULENAME]]</f>
        <v>CP917-Vaccinia - 3rd Donation</v>
      </c>
      <c r="M3961" t="str">
        <f t="shared" si="493"/>
        <v>CP917-Vaccinia - 3rd Donation</v>
      </c>
      <c r="N3961" t="str">
        <f t="shared" si="494"/>
        <v>CP917-Vaccinia - 3rd Donation</v>
      </c>
    </row>
    <row r="3962" spans="1:14" hidden="1" x14ac:dyDescent="0.45">
      <c r="A3962" t="str">
        <f t="shared" si="495"/>
        <v>CP917-Vaccinia - 4th Donation</v>
      </c>
      <c r="B3962" t="s">
        <v>557</v>
      </c>
      <c r="C3962" t="str">
        <f t="shared" si="488"/>
        <v>Amherst</v>
      </c>
      <c r="D3962" t="str">
        <f t="shared" si="489"/>
        <v>Y</v>
      </c>
      <c r="E3962" t="s">
        <v>1194</v>
      </c>
      <c r="F3962" t="str">
        <f t="shared" si="490"/>
        <v>Vaccinia - 4th Donation</v>
      </c>
      <c r="G3962" t="str">
        <f t="shared" si="491"/>
        <v>Specialty</v>
      </c>
      <c r="H3962" t="s">
        <v>960</v>
      </c>
      <c r="I3962">
        <f t="shared" si="492"/>
        <v>0</v>
      </c>
      <c r="J3962" t="s">
        <v>1054</v>
      </c>
      <c r="K3962" s="5">
        <v>300</v>
      </c>
      <c r="L3962" t="str">
        <f>Table_DataFromNL[[#This Row],[PROFILECODE]]&amp;"-"&amp;Table_DataFromNL[[#This Row],[RULENAME]]</f>
        <v>CP917-Vaccinia - 4th Donation</v>
      </c>
      <c r="M3962" t="str">
        <f t="shared" si="493"/>
        <v>CP917-Vaccinia - 4th Donation</v>
      </c>
      <c r="N3962" t="str">
        <f t="shared" si="494"/>
        <v>CP917-Vaccinia - 4th Donation</v>
      </c>
    </row>
    <row r="3963" spans="1:14" hidden="1" x14ac:dyDescent="0.45">
      <c r="A3963" t="str">
        <f t="shared" si="495"/>
        <v>CP917-1A_LAND_PAGE_55USD</v>
      </c>
      <c r="B3963" t="s">
        <v>557</v>
      </c>
      <c r="C3963" t="str">
        <f t="shared" si="488"/>
        <v>Amherst</v>
      </c>
      <c r="D3963" t="str">
        <f t="shared" si="489"/>
        <v>Y</v>
      </c>
      <c r="E3963" t="s">
        <v>1194</v>
      </c>
      <c r="F3963" t="str">
        <f t="shared" si="490"/>
        <v>1A_LAND_PAGE_55USD</v>
      </c>
      <c r="G3963">
        <f t="shared" si="491"/>
        <v>0</v>
      </c>
      <c r="H3963" t="s">
        <v>1131</v>
      </c>
      <c r="I3963">
        <f t="shared" si="492"/>
        <v>0</v>
      </c>
      <c r="J3963" t="s">
        <v>1074</v>
      </c>
      <c r="K3963" s="5">
        <v>55</v>
      </c>
      <c r="L3963" t="str">
        <f>Table_DataFromNL[[#This Row],[PROFILECODE]]&amp;"-"&amp;Table_DataFromNL[[#This Row],[RULENAME]]</f>
        <v>CP917-1A_LAND_PAGE_55USD</v>
      </c>
      <c r="M3963" t="e">
        <f t="shared" si="493"/>
        <v>#N/A</v>
      </c>
      <c r="N3963" t="e">
        <f t="shared" si="494"/>
        <v>#N/A</v>
      </c>
    </row>
    <row r="3964" spans="1:14" hidden="1" x14ac:dyDescent="0.45">
      <c r="A3964" t="str">
        <f t="shared" si="495"/>
        <v>CP917-1B_KEDLeague_Promo_5USD</v>
      </c>
      <c r="B3964" t="s">
        <v>557</v>
      </c>
      <c r="C3964" t="str">
        <f t="shared" si="488"/>
        <v>Amherst</v>
      </c>
      <c r="D3964" t="str">
        <f t="shared" si="489"/>
        <v>Y</v>
      </c>
      <c r="E3964" t="s">
        <v>1194</v>
      </c>
      <c r="F3964" t="str">
        <f t="shared" si="490"/>
        <v>1B_KEDLeague_Promo_5USD</v>
      </c>
      <c r="G3964">
        <f t="shared" si="491"/>
        <v>0</v>
      </c>
      <c r="H3964" t="s">
        <v>1073</v>
      </c>
      <c r="I3964">
        <f t="shared" si="492"/>
        <v>0</v>
      </c>
      <c r="J3964" t="s">
        <v>1074</v>
      </c>
      <c r="K3964" s="5">
        <v>5</v>
      </c>
      <c r="L3964" t="str">
        <f>Table_DataFromNL[[#This Row],[PROFILECODE]]&amp;"-"&amp;Table_DataFromNL[[#This Row],[RULENAME]]</f>
        <v>CP917-1B_KEDLeague_Promo_5USD</v>
      </c>
      <c r="M3964" t="e">
        <f t="shared" si="493"/>
        <v>#N/A</v>
      </c>
      <c r="N3964" t="e">
        <f t="shared" si="494"/>
        <v>#N/A</v>
      </c>
    </row>
    <row r="3965" spans="1:14" hidden="1" x14ac:dyDescent="0.45">
      <c r="A3965" t="str">
        <f t="shared" si="495"/>
        <v>CP917-CALL_10</v>
      </c>
      <c r="B3965" t="s">
        <v>557</v>
      </c>
      <c r="C3965" t="str">
        <f t="shared" si="488"/>
        <v>Amherst</v>
      </c>
      <c r="D3965" t="str">
        <f t="shared" si="489"/>
        <v>Y</v>
      </c>
      <c r="E3965" t="s">
        <v>1194</v>
      </c>
      <c r="F3965" t="str">
        <f t="shared" si="490"/>
        <v>CALL_10</v>
      </c>
      <c r="G3965">
        <f t="shared" si="491"/>
        <v>0</v>
      </c>
      <c r="H3965" t="s">
        <v>1075</v>
      </c>
      <c r="I3965">
        <f t="shared" si="492"/>
        <v>0</v>
      </c>
      <c r="J3965" t="s">
        <v>1074</v>
      </c>
      <c r="K3965" s="5">
        <v>10</v>
      </c>
      <c r="L3965" t="str">
        <f>Table_DataFromNL[[#This Row],[PROFILECODE]]&amp;"-"&amp;Table_DataFromNL[[#This Row],[RULENAME]]</f>
        <v>CP917-CALL_10</v>
      </c>
      <c r="M3965" t="e">
        <f t="shared" si="493"/>
        <v>#N/A</v>
      </c>
      <c r="N3965" t="e">
        <f t="shared" si="494"/>
        <v>#N/A</v>
      </c>
    </row>
    <row r="3966" spans="1:14" hidden="1" x14ac:dyDescent="0.45">
      <c r="A3966" t="str">
        <f t="shared" si="495"/>
        <v>CP917-CALL_15</v>
      </c>
      <c r="B3966" t="s">
        <v>557</v>
      </c>
      <c r="C3966" t="str">
        <f t="shared" si="488"/>
        <v>Amherst</v>
      </c>
      <c r="D3966" t="str">
        <f t="shared" si="489"/>
        <v>Y</v>
      </c>
      <c r="E3966" t="s">
        <v>1194</v>
      </c>
      <c r="F3966" t="str">
        <f t="shared" si="490"/>
        <v>CALL_15</v>
      </c>
      <c r="G3966">
        <f t="shared" si="491"/>
        <v>0</v>
      </c>
      <c r="H3966" t="s">
        <v>1076</v>
      </c>
      <c r="I3966">
        <f t="shared" si="492"/>
        <v>0</v>
      </c>
      <c r="J3966" t="s">
        <v>1074</v>
      </c>
      <c r="K3966" s="5">
        <v>15</v>
      </c>
      <c r="L3966" t="str">
        <f>Table_DataFromNL[[#This Row],[PROFILECODE]]&amp;"-"&amp;Table_DataFromNL[[#This Row],[RULENAME]]</f>
        <v>CP917-CALL_15</v>
      </c>
      <c r="M3966" t="e">
        <f t="shared" si="493"/>
        <v>#N/A</v>
      </c>
      <c r="N3966" t="e">
        <f t="shared" si="494"/>
        <v>#N/A</v>
      </c>
    </row>
    <row r="3967" spans="1:14" hidden="1" x14ac:dyDescent="0.45">
      <c r="A3967" t="str">
        <f t="shared" si="495"/>
        <v>CP917-CALL_25</v>
      </c>
      <c r="B3967" t="s">
        <v>557</v>
      </c>
      <c r="C3967" t="str">
        <f t="shared" si="488"/>
        <v>Amherst</v>
      </c>
      <c r="D3967" t="str">
        <f t="shared" si="489"/>
        <v>Y</v>
      </c>
      <c r="E3967" t="s">
        <v>1194</v>
      </c>
      <c r="F3967" t="str">
        <f t="shared" si="490"/>
        <v>CALL_25</v>
      </c>
      <c r="G3967">
        <f t="shared" si="491"/>
        <v>0</v>
      </c>
      <c r="H3967" t="s">
        <v>1077</v>
      </c>
      <c r="I3967">
        <f t="shared" si="492"/>
        <v>0</v>
      </c>
      <c r="J3967" t="s">
        <v>1074</v>
      </c>
      <c r="K3967" s="5">
        <v>25</v>
      </c>
      <c r="L3967" t="str">
        <f>Table_DataFromNL[[#This Row],[PROFILECODE]]&amp;"-"&amp;Table_DataFromNL[[#This Row],[RULENAME]]</f>
        <v>CP917-CALL_25</v>
      </c>
      <c r="M3967" t="e">
        <f t="shared" si="493"/>
        <v>#N/A</v>
      </c>
      <c r="N3967" t="e">
        <f t="shared" si="494"/>
        <v>#N/A</v>
      </c>
    </row>
    <row r="3968" spans="1:14" hidden="1" x14ac:dyDescent="0.45">
      <c r="A3968" t="str">
        <f t="shared" si="495"/>
        <v>CP917-CALL_5</v>
      </c>
      <c r="B3968" t="s">
        <v>557</v>
      </c>
      <c r="C3968" t="str">
        <f t="shared" si="488"/>
        <v>Amherst</v>
      </c>
      <c r="D3968" t="str">
        <f t="shared" si="489"/>
        <v>Y</v>
      </c>
      <c r="E3968" t="s">
        <v>1194</v>
      </c>
      <c r="F3968" t="str">
        <f t="shared" si="490"/>
        <v>CALL_5</v>
      </c>
      <c r="G3968">
        <f t="shared" si="491"/>
        <v>0</v>
      </c>
      <c r="H3968" t="s">
        <v>1078</v>
      </c>
      <c r="I3968">
        <f t="shared" si="492"/>
        <v>0</v>
      </c>
      <c r="J3968" t="s">
        <v>1074</v>
      </c>
      <c r="K3968" s="5">
        <v>5</v>
      </c>
      <c r="L3968" t="str">
        <f>Table_DataFromNL[[#This Row],[PROFILECODE]]&amp;"-"&amp;Table_DataFromNL[[#This Row],[RULENAME]]</f>
        <v>CP917-CALL_5</v>
      </c>
      <c r="M3968" t="e">
        <f t="shared" si="493"/>
        <v>#N/A</v>
      </c>
      <c r="N3968" t="e">
        <f t="shared" si="494"/>
        <v>#N/A</v>
      </c>
    </row>
    <row r="3969" spans="1:14" hidden="1" x14ac:dyDescent="0.45">
      <c r="A3969" t="str">
        <f t="shared" si="495"/>
        <v>CP917-DENOVO  - Antibody Screen</v>
      </c>
      <c r="B3969" t="s">
        <v>557</v>
      </c>
      <c r="C3969" t="str">
        <f t="shared" si="488"/>
        <v>Amherst</v>
      </c>
      <c r="D3969" t="str">
        <f t="shared" si="489"/>
        <v>Y</v>
      </c>
      <c r="E3969" t="s">
        <v>1194</v>
      </c>
      <c r="F3969" t="str">
        <f t="shared" si="490"/>
        <v>DENOVO  - Antibody Screen</v>
      </c>
      <c r="G3969">
        <f t="shared" si="491"/>
        <v>0</v>
      </c>
      <c r="H3969" t="s">
        <v>1081</v>
      </c>
      <c r="I3969">
        <f t="shared" si="492"/>
        <v>0</v>
      </c>
      <c r="J3969" t="s">
        <v>1074</v>
      </c>
      <c r="K3969" s="5">
        <v>300</v>
      </c>
      <c r="L3969" t="str">
        <f>Table_DataFromNL[[#This Row],[PROFILECODE]]&amp;"-"&amp;Table_DataFromNL[[#This Row],[RULENAME]]</f>
        <v>CP917-DENOVO  - Antibody Screen</v>
      </c>
      <c r="M3969" t="e">
        <f t="shared" si="493"/>
        <v>#N/A</v>
      </c>
      <c r="N3969" t="e">
        <f t="shared" si="494"/>
        <v>#N/A</v>
      </c>
    </row>
    <row r="3970" spans="1:14" hidden="1" x14ac:dyDescent="0.45">
      <c r="A3970" t="str">
        <f t="shared" si="495"/>
        <v>CP917-Denovo - Attendance Bonus</v>
      </c>
      <c r="B3970" t="s">
        <v>557</v>
      </c>
      <c r="C3970" t="str">
        <f t="shared" ref="C3970:C4033" si="496">VLOOKUP(B3970,CenterLU,2,FALSE)</f>
        <v>Amherst</v>
      </c>
      <c r="D3970" t="str">
        <f t="shared" ref="D3970:D4033" si="497">VLOOKUP(B3970,CenterLU,3,FALSE)</f>
        <v>Y</v>
      </c>
      <c r="E3970" t="s">
        <v>1194</v>
      </c>
      <c r="F3970" t="str">
        <f t="shared" ref="F3970:F4033" si="498">IF(VLOOKUP(H3970,RULENAMELU,3,FALSE)=0,H3970,VLOOKUP(H3970,RULENAMELU,3,FALSE))</f>
        <v>Denovo - Attendance Bonus</v>
      </c>
      <c r="G3970">
        <f t="shared" ref="G3970:G4033" si="499">VLOOKUP(H3970,RULENAMELU,4,FALSE)</f>
        <v>0</v>
      </c>
      <c r="H3970" t="s">
        <v>1082</v>
      </c>
      <c r="I3970">
        <f t="shared" ref="I3970:I4033" si="500">VLOOKUP(H3970,RULENAMELU,5,FALSE)</f>
        <v>0</v>
      </c>
      <c r="J3970" t="s">
        <v>1074</v>
      </c>
      <c r="K3970" s="5">
        <v>100</v>
      </c>
      <c r="L3970" t="str">
        <f>Table_DataFromNL[[#This Row],[PROFILECODE]]&amp;"-"&amp;Table_DataFromNL[[#This Row],[RULENAME]]</f>
        <v>CP917-Denovo - Attendance Bonus</v>
      </c>
      <c r="M3970" t="e">
        <f t="shared" ref="M3970:M4033" si="501">IFERROR(VLOOKUP(A3970,PaychangesLU,1,FALSE),VLOOKUP(A3970,SpecialtyCheckLU,1,FALSE))</f>
        <v>#N/A</v>
      </c>
      <c r="N3970" t="e">
        <f t="shared" ref="N3970:N4033" si="502">VLOOKUP(A3970,SpecialtyCheckLU,1,FALSE)</f>
        <v>#N/A</v>
      </c>
    </row>
    <row r="3971" spans="1:14" hidden="1" x14ac:dyDescent="0.45">
      <c r="A3971" t="str">
        <f t="shared" ref="A3971:A4034" si="503">B3971&amp;"-"&amp;F3971</f>
        <v>CP917-Denovo - Immunization</v>
      </c>
      <c r="B3971" t="s">
        <v>557</v>
      </c>
      <c r="C3971" t="str">
        <f t="shared" si="496"/>
        <v>Amherst</v>
      </c>
      <c r="D3971" t="str">
        <f t="shared" si="497"/>
        <v>Y</v>
      </c>
      <c r="E3971" t="s">
        <v>1194</v>
      </c>
      <c r="F3971" t="str">
        <f t="shared" si="498"/>
        <v>Denovo - Immunization</v>
      </c>
      <c r="G3971">
        <f t="shared" si="499"/>
        <v>0</v>
      </c>
      <c r="H3971" t="s">
        <v>1083</v>
      </c>
      <c r="I3971">
        <f t="shared" si="500"/>
        <v>0</v>
      </c>
      <c r="J3971" t="s">
        <v>1074</v>
      </c>
      <c r="K3971" s="5">
        <v>300</v>
      </c>
      <c r="L3971" t="str">
        <f>Table_DataFromNL[[#This Row],[PROFILECODE]]&amp;"-"&amp;Table_DataFromNL[[#This Row],[RULENAME]]</f>
        <v>CP917-Denovo - Immunization</v>
      </c>
      <c r="M3971" t="e">
        <f t="shared" si="501"/>
        <v>#N/A</v>
      </c>
      <c r="N3971" t="e">
        <f t="shared" si="502"/>
        <v>#N/A</v>
      </c>
    </row>
    <row r="3972" spans="1:14" hidden="1" x14ac:dyDescent="0.45">
      <c r="A3972" t="str">
        <f t="shared" si="503"/>
        <v>CP917-EMPLOYEE_BONUS_8MONTH_80USD</v>
      </c>
      <c r="B3972" t="s">
        <v>557</v>
      </c>
      <c r="C3972" t="str">
        <f t="shared" si="496"/>
        <v>Amherst</v>
      </c>
      <c r="D3972" t="str">
        <f t="shared" si="497"/>
        <v>Y</v>
      </c>
      <c r="E3972" t="s">
        <v>1194</v>
      </c>
      <c r="F3972" t="str">
        <f t="shared" si="498"/>
        <v>EMPLOYEE_BONUS_8MONTH_80USD</v>
      </c>
      <c r="G3972">
        <f t="shared" si="499"/>
        <v>0</v>
      </c>
      <c r="H3972" t="s">
        <v>1084</v>
      </c>
      <c r="I3972">
        <f t="shared" si="500"/>
        <v>0</v>
      </c>
      <c r="J3972" t="s">
        <v>1074</v>
      </c>
      <c r="K3972" s="5">
        <v>80</v>
      </c>
      <c r="L3972" t="str">
        <f>Table_DataFromNL[[#This Row],[PROFILECODE]]&amp;"-"&amp;Table_DataFromNL[[#This Row],[RULENAME]]</f>
        <v>CP917-EMPLOYEE_BONUS_8MONTH_80USD</v>
      </c>
      <c r="M3972" t="e">
        <f t="shared" si="501"/>
        <v>#N/A</v>
      </c>
      <c r="N3972" t="e">
        <f t="shared" si="502"/>
        <v>#N/A</v>
      </c>
    </row>
    <row r="3973" spans="1:14" hidden="1" x14ac:dyDescent="0.45">
      <c r="A3973" t="str">
        <f t="shared" si="503"/>
        <v>CP917-HANGER_RECRUIT_5USD_once</v>
      </c>
      <c r="B3973" t="s">
        <v>557</v>
      </c>
      <c r="C3973" t="str">
        <f t="shared" si="496"/>
        <v>Amherst</v>
      </c>
      <c r="D3973" t="str">
        <f t="shared" si="497"/>
        <v>Y</v>
      </c>
      <c r="E3973" t="s">
        <v>1194</v>
      </c>
      <c r="F3973" t="str">
        <f t="shared" si="498"/>
        <v>HANGER_RECRUIT_5USD_once</v>
      </c>
      <c r="G3973">
        <f t="shared" si="499"/>
        <v>0</v>
      </c>
      <c r="H3973" t="s">
        <v>1085</v>
      </c>
      <c r="I3973">
        <f t="shared" si="500"/>
        <v>0</v>
      </c>
      <c r="J3973" t="s">
        <v>1074</v>
      </c>
      <c r="K3973" s="5">
        <v>5</v>
      </c>
      <c r="L3973" t="str">
        <f>Table_DataFromNL[[#This Row],[PROFILECODE]]&amp;"-"&amp;Table_DataFromNL[[#This Row],[RULENAME]]</f>
        <v>CP917-HANGER_RECRUIT_5USD_once</v>
      </c>
      <c r="M3973" t="e">
        <f t="shared" si="501"/>
        <v>#N/A</v>
      </c>
      <c r="N3973" t="e">
        <f t="shared" si="502"/>
        <v>#N/A</v>
      </c>
    </row>
    <row r="3974" spans="1:14" hidden="1" x14ac:dyDescent="0.45">
      <c r="A3974" t="str">
        <f t="shared" si="503"/>
        <v>CP917-Inconv Fee $20-$50-Comment Req'd</v>
      </c>
      <c r="B3974" t="s">
        <v>557</v>
      </c>
      <c r="C3974" t="str">
        <f t="shared" si="496"/>
        <v>Amherst</v>
      </c>
      <c r="D3974" t="str">
        <f t="shared" si="497"/>
        <v>Y</v>
      </c>
      <c r="E3974" t="s">
        <v>1194</v>
      </c>
      <c r="F3974" t="str">
        <f t="shared" si="498"/>
        <v>Inconv Fee $20-$50-Comment Req'd</v>
      </c>
      <c r="G3974">
        <f t="shared" si="499"/>
        <v>0</v>
      </c>
      <c r="H3974" t="s">
        <v>1088</v>
      </c>
      <c r="I3974">
        <f t="shared" si="500"/>
        <v>0</v>
      </c>
      <c r="J3974" t="s">
        <v>1074</v>
      </c>
      <c r="K3974" s="5">
        <v>50</v>
      </c>
      <c r="L3974" t="str">
        <f>Table_DataFromNL[[#This Row],[PROFILECODE]]&amp;"-"&amp;Table_DataFromNL[[#This Row],[RULENAME]]</f>
        <v>CP917-Inconv Fee $20-$50-Comment Req'd</v>
      </c>
      <c r="M3974" t="e">
        <f t="shared" si="501"/>
        <v>#N/A</v>
      </c>
      <c r="N3974" t="e">
        <f t="shared" si="502"/>
        <v>#N/A</v>
      </c>
    </row>
    <row r="3975" spans="1:14" hidden="1" x14ac:dyDescent="0.45">
      <c r="A3975" t="str">
        <f t="shared" si="503"/>
        <v>CP917-Inconv Fee $5-$20-Comment Req'd</v>
      </c>
      <c r="B3975" t="s">
        <v>557</v>
      </c>
      <c r="C3975" t="str">
        <f t="shared" si="496"/>
        <v>Amherst</v>
      </c>
      <c r="D3975" t="str">
        <f t="shared" si="497"/>
        <v>Y</v>
      </c>
      <c r="E3975" t="s">
        <v>1194</v>
      </c>
      <c r="F3975" t="str">
        <f t="shared" si="498"/>
        <v>Inconv Fee $5-$20-Comment Req'd</v>
      </c>
      <c r="G3975">
        <f t="shared" si="499"/>
        <v>0</v>
      </c>
      <c r="H3975" t="s">
        <v>1089</v>
      </c>
      <c r="I3975">
        <f t="shared" si="500"/>
        <v>0</v>
      </c>
      <c r="J3975" t="s">
        <v>1074</v>
      </c>
      <c r="K3975" s="5">
        <v>20</v>
      </c>
      <c r="L3975" t="str">
        <f>Table_DataFromNL[[#This Row],[PROFILECODE]]&amp;"-"&amp;Table_DataFromNL[[#This Row],[RULENAME]]</f>
        <v>CP917-Inconv Fee $5-$20-Comment Req'd</v>
      </c>
      <c r="M3975" t="e">
        <f t="shared" si="501"/>
        <v>#N/A</v>
      </c>
      <c r="N3975" t="e">
        <f t="shared" si="502"/>
        <v>#N/A</v>
      </c>
    </row>
    <row r="3976" spans="1:14" hidden="1" x14ac:dyDescent="0.45">
      <c r="A3976" t="str">
        <f t="shared" si="503"/>
        <v>CP917-Inconv Fee$50-$100-Comment Req'd</v>
      </c>
      <c r="B3976" t="s">
        <v>557</v>
      </c>
      <c r="C3976" t="str">
        <f t="shared" si="496"/>
        <v>Amherst</v>
      </c>
      <c r="D3976" t="str">
        <f t="shared" si="497"/>
        <v>Y</v>
      </c>
      <c r="E3976" t="s">
        <v>1194</v>
      </c>
      <c r="F3976" t="str">
        <f t="shared" si="498"/>
        <v>Inconv Fee$50-$100-Comment Req'd</v>
      </c>
      <c r="G3976">
        <f t="shared" si="499"/>
        <v>0</v>
      </c>
      <c r="H3976" t="s">
        <v>1090</v>
      </c>
      <c r="I3976">
        <f t="shared" si="500"/>
        <v>0</v>
      </c>
      <c r="J3976" t="s">
        <v>1074</v>
      </c>
      <c r="K3976" s="5">
        <v>100</v>
      </c>
      <c r="L3976" t="str">
        <f>Table_DataFromNL[[#This Row],[PROFILECODE]]&amp;"-"&amp;Table_DataFromNL[[#This Row],[RULENAME]]</f>
        <v>CP917-Inconv Fee$50-$100-Comment Req'd</v>
      </c>
      <c r="M3976" t="e">
        <f t="shared" si="501"/>
        <v>#N/A</v>
      </c>
      <c r="N3976" t="e">
        <f t="shared" si="502"/>
        <v>#N/A</v>
      </c>
    </row>
    <row r="3977" spans="1:14" hidden="1" x14ac:dyDescent="0.45">
      <c r="A3977" t="str">
        <f t="shared" si="503"/>
        <v>CP917-MONDAY_COUPON_RETENTION_10_once</v>
      </c>
      <c r="B3977" t="s">
        <v>557</v>
      </c>
      <c r="C3977" t="str">
        <f t="shared" si="496"/>
        <v>Amherst</v>
      </c>
      <c r="D3977" t="str">
        <f t="shared" si="497"/>
        <v>Y</v>
      </c>
      <c r="E3977" t="s">
        <v>1194</v>
      </c>
      <c r="F3977" t="str">
        <f t="shared" si="498"/>
        <v>MONDAY_COUPON_RETENTION_10_once</v>
      </c>
      <c r="G3977">
        <f t="shared" si="499"/>
        <v>0</v>
      </c>
      <c r="H3977" t="s">
        <v>1138</v>
      </c>
      <c r="I3977">
        <f t="shared" si="500"/>
        <v>0</v>
      </c>
      <c r="J3977" t="s">
        <v>1074</v>
      </c>
      <c r="K3977" s="5">
        <v>10</v>
      </c>
      <c r="L3977" t="str">
        <f>Table_DataFromNL[[#This Row],[PROFILECODE]]&amp;"-"&amp;Table_DataFromNL[[#This Row],[RULENAME]]</f>
        <v>CP917-MONDAY_COUPON_RETENTION_10_once</v>
      </c>
      <c r="M3977" t="e">
        <f t="shared" si="501"/>
        <v>#N/A</v>
      </c>
      <c r="N3977" t="e">
        <f t="shared" si="502"/>
        <v>#N/A</v>
      </c>
    </row>
    <row r="3978" spans="1:14" hidden="1" x14ac:dyDescent="0.45">
      <c r="A3978" t="str">
        <f t="shared" si="503"/>
        <v>CP917-NSP_ LAPSEDONOR_50_Twice</v>
      </c>
      <c r="B3978" t="s">
        <v>557</v>
      </c>
      <c r="C3978" t="str">
        <f t="shared" si="496"/>
        <v>Amherst</v>
      </c>
      <c r="D3978" t="str">
        <f t="shared" si="497"/>
        <v>Y</v>
      </c>
      <c r="E3978" t="s">
        <v>1194</v>
      </c>
      <c r="F3978" t="str">
        <f t="shared" si="498"/>
        <v>NSP_ LAPSEDONOR_50_Twice</v>
      </c>
      <c r="G3978">
        <f t="shared" si="499"/>
        <v>0</v>
      </c>
      <c r="H3978" t="s">
        <v>1091</v>
      </c>
      <c r="I3978">
        <f t="shared" si="500"/>
        <v>0</v>
      </c>
      <c r="J3978" t="s">
        <v>1074</v>
      </c>
      <c r="K3978" s="5">
        <v>50</v>
      </c>
      <c r="L3978" t="str">
        <f>Table_DataFromNL[[#This Row],[PROFILECODE]]&amp;"-"&amp;Table_DataFromNL[[#This Row],[RULENAME]]</f>
        <v>CP917-NSP_ LAPSEDONOR_50_Twice</v>
      </c>
      <c r="M3978" t="e">
        <f t="shared" si="501"/>
        <v>#N/A</v>
      </c>
      <c r="N3978" t="e">
        <f t="shared" si="502"/>
        <v>#N/A</v>
      </c>
    </row>
    <row r="3979" spans="1:14" hidden="1" x14ac:dyDescent="0.45">
      <c r="A3979" t="str">
        <f t="shared" si="503"/>
        <v>CP917-NSP_LD_25_2X</v>
      </c>
      <c r="B3979" t="s">
        <v>557</v>
      </c>
      <c r="C3979" t="str">
        <f t="shared" si="496"/>
        <v>Amherst</v>
      </c>
      <c r="D3979" t="str">
        <f t="shared" si="497"/>
        <v>Y</v>
      </c>
      <c r="E3979" t="s">
        <v>1194</v>
      </c>
      <c r="F3979" t="str">
        <f t="shared" si="498"/>
        <v>NSP_LD_25_2X</v>
      </c>
      <c r="G3979">
        <f t="shared" si="499"/>
        <v>0</v>
      </c>
      <c r="H3979" t="s">
        <v>1092</v>
      </c>
      <c r="I3979">
        <f t="shared" si="500"/>
        <v>0</v>
      </c>
      <c r="J3979" t="s">
        <v>1074</v>
      </c>
      <c r="K3979" s="5">
        <v>25</v>
      </c>
      <c r="L3979" t="str">
        <f>Table_DataFromNL[[#This Row],[PROFILECODE]]&amp;"-"&amp;Table_DataFromNL[[#This Row],[RULENAME]]</f>
        <v>CP917-NSP_LD_25_2X</v>
      </c>
      <c r="M3979" t="e">
        <f t="shared" si="501"/>
        <v>#N/A</v>
      </c>
      <c r="N3979" t="e">
        <f t="shared" si="502"/>
        <v>#N/A</v>
      </c>
    </row>
    <row r="3980" spans="1:14" hidden="1" x14ac:dyDescent="0.45">
      <c r="A3980" t="str">
        <f t="shared" si="503"/>
        <v>CP917-NSP_LD_50_1X</v>
      </c>
      <c r="B3980" t="s">
        <v>557</v>
      </c>
      <c r="C3980" t="str">
        <f t="shared" si="496"/>
        <v>Amherst</v>
      </c>
      <c r="D3980" t="str">
        <f t="shared" si="497"/>
        <v>Y</v>
      </c>
      <c r="E3980" t="s">
        <v>1194</v>
      </c>
      <c r="F3980" t="str">
        <f t="shared" si="498"/>
        <v>NSP_LD_50_1X</v>
      </c>
      <c r="G3980">
        <f t="shared" si="499"/>
        <v>0</v>
      </c>
      <c r="H3980" t="s">
        <v>1093</v>
      </c>
      <c r="I3980">
        <f t="shared" si="500"/>
        <v>0</v>
      </c>
      <c r="J3980" t="s">
        <v>1074</v>
      </c>
      <c r="K3980" s="5">
        <v>50</v>
      </c>
      <c r="L3980" t="str">
        <f>Table_DataFromNL[[#This Row],[PROFILECODE]]&amp;"-"&amp;Table_DataFromNL[[#This Row],[RULENAME]]</f>
        <v>CP917-NSP_LD_50_1X</v>
      </c>
      <c r="M3980" t="e">
        <f t="shared" si="501"/>
        <v>#N/A</v>
      </c>
      <c r="N3980" t="e">
        <f t="shared" si="502"/>
        <v>#N/A</v>
      </c>
    </row>
    <row r="3981" spans="1:14" hidden="1" x14ac:dyDescent="0.45">
      <c r="A3981" t="str">
        <f t="shared" si="503"/>
        <v>CP917-NSP_ORPHAN_100_once</v>
      </c>
      <c r="B3981" t="s">
        <v>557</v>
      </c>
      <c r="C3981" t="str">
        <f t="shared" si="496"/>
        <v>Amherst</v>
      </c>
      <c r="D3981" t="str">
        <f t="shared" si="497"/>
        <v>Y</v>
      </c>
      <c r="E3981" t="s">
        <v>1194</v>
      </c>
      <c r="F3981" t="str">
        <f t="shared" si="498"/>
        <v>NSP_ORPHAN_100_once</v>
      </c>
      <c r="G3981">
        <f t="shared" si="499"/>
        <v>0</v>
      </c>
      <c r="H3981" t="s">
        <v>1094</v>
      </c>
      <c r="I3981">
        <f t="shared" si="500"/>
        <v>0</v>
      </c>
      <c r="J3981" t="s">
        <v>1074</v>
      </c>
      <c r="K3981" s="5">
        <v>100</v>
      </c>
      <c r="L3981" t="str">
        <f>Table_DataFromNL[[#This Row],[PROFILECODE]]&amp;"-"&amp;Table_DataFromNL[[#This Row],[RULENAME]]</f>
        <v>CP917-NSP_ORPHAN_100_once</v>
      </c>
      <c r="M3981" t="e">
        <f t="shared" si="501"/>
        <v>#N/A</v>
      </c>
      <c r="N3981" t="e">
        <f t="shared" si="502"/>
        <v>#N/A</v>
      </c>
    </row>
    <row r="3982" spans="1:14" hidden="1" x14ac:dyDescent="0.45">
      <c r="A3982" t="str">
        <f t="shared" si="503"/>
        <v>CP917-RSV WEEKLY BONUS 10</v>
      </c>
      <c r="B3982" t="s">
        <v>557</v>
      </c>
      <c r="C3982" t="str">
        <f t="shared" si="496"/>
        <v>Amherst</v>
      </c>
      <c r="D3982" t="str">
        <f t="shared" si="497"/>
        <v>Y</v>
      </c>
      <c r="E3982" t="s">
        <v>1194</v>
      </c>
      <c r="F3982" t="str">
        <f t="shared" si="498"/>
        <v>RSV WEEKLY BONUS 10</v>
      </c>
      <c r="G3982">
        <f t="shared" si="499"/>
        <v>0</v>
      </c>
      <c r="H3982" t="s">
        <v>1095</v>
      </c>
      <c r="I3982">
        <f t="shared" si="500"/>
        <v>0</v>
      </c>
      <c r="J3982" t="s">
        <v>1074</v>
      </c>
      <c r="K3982" s="5">
        <v>10</v>
      </c>
      <c r="L3982" t="str">
        <f>Table_DataFromNL[[#This Row],[PROFILECODE]]&amp;"-"&amp;Table_DataFromNL[[#This Row],[RULENAME]]</f>
        <v>CP917-RSV WEEKLY BONUS 10</v>
      </c>
      <c r="M3982" t="e">
        <f t="shared" si="501"/>
        <v>#N/A</v>
      </c>
      <c r="N3982" t="e">
        <f t="shared" si="502"/>
        <v>#N/A</v>
      </c>
    </row>
    <row r="3983" spans="1:14" hidden="1" x14ac:dyDescent="0.45">
      <c r="A3983" t="str">
        <f t="shared" si="503"/>
        <v>CP917-Referral - Vaccinia</v>
      </c>
      <c r="B3983" t="s">
        <v>557</v>
      </c>
      <c r="C3983" t="str">
        <f t="shared" si="496"/>
        <v>Amherst</v>
      </c>
      <c r="D3983" t="str">
        <f t="shared" si="497"/>
        <v>Y</v>
      </c>
      <c r="E3983" t="s">
        <v>1194</v>
      </c>
      <c r="F3983" t="str">
        <f t="shared" si="498"/>
        <v>Referral - Vaccinia</v>
      </c>
      <c r="G3983">
        <f t="shared" si="499"/>
        <v>0</v>
      </c>
      <c r="H3983" t="s">
        <v>1135</v>
      </c>
      <c r="I3983">
        <f t="shared" si="500"/>
        <v>0</v>
      </c>
      <c r="J3983" t="s">
        <v>1074</v>
      </c>
      <c r="K3983" s="5">
        <v>200</v>
      </c>
      <c r="L3983" t="str">
        <f>Table_DataFromNL[[#This Row],[PROFILECODE]]&amp;"-"&amp;Table_DataFromNL[[#This Row],[RULENAME]]</f>
        <v>CP917-Referral - Vaccinia</v>
      </c>
      <c r="M3983" t="e">
        <f t="shared" si="501"/>
        <v>#N/A</v>
      </c>
      <c r="N3983" t="e">
        <f t="shared" si="502"/>
        <v>#N/A</v>
      </c>
    </row>
    <row r="3984" spans="1:14" hidden="1" x14ac:dyDescent="0.45">
      <c r="A3984" t="str">
        <f t="shared" si="503"/>
        <v>CP917-Restick</v>
      </c>
      <c r="B3984" t="s">
        <v>557</v>
      </c>
      <c r="C3984" t="str">
        <f t="shared" si="496"/>
        <v>Amherst</v>
      </c>
      <c r="D3984" t="str">
        <f t="shared" si="497"/>
        <v>Y</v>
      </c>
      <c r="E3984" t="s">
        <v>1194</v>
      </c>
      <c r="F3984" t="str">
        <f t="shared" si="498"/>
        <v>Restick</v>
      </c>
      <c r="G3984">
        <f t="shared" si="499"/>
        <v>0</v>
      </c>
      <c r="H3984" t="s">
        <v>1096</v>
      </c>
      <c r="I3984">
        <f t="shared" si="500"/>
        <v>0</v>
      </c>
      <c r="J3984" t="s">
        <v>1074</v>
      </c>
      <c r="K3984" s="5">
        <v>5</v>
      </c>
      <c r="L3984" t="str">
        <f>Table_DataFromNL[[#This Row],[PROFILECODE]]&amp;"-"&amp;Table_DataFromNL[[#This Row],[RULENAME]]</f>
        <v>CP917-Restick</v>
      </c>
      <c r="M3984" t="e">
        <f t="shared" si="501"/>
        <v>#N/A</v>
      </c>
      <c r="N3984" t="e">
        <f t="shared" si="502"/>
        <v>#N/A</v>
      </c>
    </row>
    <row r="3985" spans="1:14" hidden="1" x14ac:dyDescent="0.45">
      <c r="A3985" t="str">
        <f t="shared" si="503"/>
        <v>CP917-SCRATCH_1000_USD</v>
      </c>
      <c r="B3985" t="s">
        <v>557</v>
      </c>
      <c r="C3985" t="str">
        <f t="shared" si="496"/>
        <v>Amherst</v>
      </c>
      <c r="D3985" t="str">
        <f t="shared" si="497"/>
        <v>Y</v>
      </c>
      <c r="E3985" t="s">
        <v>1194</v>
      </c>
      <c r="F3985" t="str">
        <f t="shared" si="498"/>
        <v>SCRATCH_1000_USD</v>
      </c>
      <c r="G3985">
        <f t="shared" si="499"/>
        <v>0</v>
      </c>
      <c r="H3985" t="s">
        <v>1097</v>
      </c>
      <c r="I3985">
        <f t="shared" si="500"/>
        <v>0</v>
      </c>
      <c r="J3985" t="s">
        <v>1074</v>
      </c>
      <c r="K3985" s="5">
        <v>1000</v>
      </c>
      <c r="L3985" t="str">
        <f>Table_DataFromNL[[#This Row],[PROFILECODE]]&amp;"-"&amp;Table_DataFromNL[[#This Row],[RULENAME]]</f>
        <v>CP917-SCRATCH_1000_USD</v>
      </c>
      <c r="M3985" t="e">
        <f t="shared" si="501"/>
        <v>#N/A</v>
      </c>
      <c r="N3985" t="e">
        <f t="shared" si="502"/>
        <v>#N/A</v>
      </c>
    </row>
    <row r="3986" spans="1:14" hidden="1" x14ac:dyDescent="0.45">
      <c r="A3986" t="str">
        <f t="shared" si="503"/>
        <v>CP917-SCRATCH_100_USD</v>
      </c>
      <c r="B3986" t="s">
        <v>557</v>
      </c>
      <c r="C3986" t="str">
        <f t="shared" si="496"/>
        <v>Amherst</v>
      </c>
      <c r="D3986" t="str">
        <f t="shared" si="497"/>
        <v>Y</v>
      </c>
      <c r="E3986" t="s">
        <v>1194</v>
      </c>
      <c r="F3986" t="str">
        <f t="shared" si="498"/>
        <v>SCRATCH_100_USD</v>
      </c>
      <c r="G3986">
        <f t="shared" si="499"/>
        <v>0</v>
      </c>
      <c r="H3986" t="s">
        <v>1098</v>
      </c>
      <c r="I3986">
        <f t="shared" si="500"/>
        <v>0</v>
      </c>
      <c r="J3986" t="s">
        <v>1074</v>
      </c>
      <c r="K3986" s="5">
        <v>100</v>
      </c>
      <c r="L3986" t="str">
        <f>Table_DataFromNL[[#This Row],[PROFILECODE]]&amp;"-"&amp;Table_DataFromNL[[#This Row],[RULENAME]]</f>
        <v>CP917-SCRATCH_100_USD</v>
      </c>
      <c r="M3986" t="e">
        <f t="shared" si="501"/>
        <v>#N/A</v>
      </c>
      <c r="N3986" t="e">
        <f t="shared" si="502"/>
        <v>#N/A</v>
      </c>
    </row>
    <row r="3987" spans="1:14" hidden="1" x14ac:dyDescent="0.45">
      <c r="A3987" t="str">
        <f t="shared" si="503"/>
        <v>CP917-SCRATCH_10_USD</v>
      </c>
      <c r="B3987" t="s">
        <v>557</v>
      </c>
      <c r="C3987" t="str">
        <f t="shared" si="496"/>
        <v>Amherst</v>
      </c>
      <c r="D3987" t="str">
        <f t="shared" si="497"/>
        <v>Y</v>
      </c>
      <c r="E3987" t="s">
        <v>1194</v>
      </c>
      <c r="F3987" t="str">
        <f t="shared" si="498"/>
        <v>SCRATCH_10_USD</v>
      </c>
      <c r="G3987">
        <f t="shared" si="499"/>
        <v>0</v>
      </c>
      <c r="H3987" t="s">
        <v>1099</v>
      </c>
      <c r="I3987">
        <f t="shared" si="500"/>
        <v>0</v>
      </c>
      <c r="J3987" t="s">
        <v>1074</v>
      </c>
      <c r="K3987" s="5">
        <v>10</v>
      </c>
      <c r="L3987" t="str">
        <f>Table_DataFromNL[[#This Row],[PROFILECODE]]&amp;"-"&amp;Table_DataFromNL[[#This Row],[RULENAME]]</f>
        <v>CP917-SCRATCH_10_USD</v>
      </c>
      <c r="M3987" t="e">
        <f t="shared" si="501"/>
        <v>#N/A</v>
      </c>
      <c r="N3987" t="e">
        <f t="shared" si="502"/>
        <v>#N/A</v>
      </c>
    </row>
    <row r="3988" spans="1:14" hidden="1" x14ac:dyDescent="0.45">
      <c r="A3988" t="str">
        <f t="shared" si="503"/>
        <v>CP917-SCRATCH_20_USD</v>
      </c>
      <c r="B3988" t="s">
        <v>557</v>
      </c>
      <c r="C3988" t="str">
        <f t="shared" si="496"/>
        <v>Amherst</v>
      </c>
      <c r="D3988" t="str">
        <f t="shared" si="497"/>
        <v>Y</v>
      </c>
      <c r="E3988" t="s">
        <v>1194</v>
      </c>
      <c r="F3988" t="str">
        <f t="shared" si="498"/>
        <v>SCRATCH_20_USD</v>
      </c>
      <c r="G3988">
        <f t="shared" si="499"/>
        <v>0</v>
      </c>
      <c r="H3988" t="s">
        <v>1100</v>
      </c>
      <c r="I3988">
        <f t="shared" si="500"/>
        <v>0</v>
      </c>
      <c r="J3988" t="s">
        <v>1074</v>
      </c>
      <c r="K3988" s="5">
        <v>20</v>
      </c>
      <c r="L3988" t="str">
        <f>Table_DataFromNL[[#This Row],[PROFILECODE]]&amp;"-"&amp;Table_DataFromNL[[#This Row],[RULENAME]]</f>
        <v>CP917-SCRATCH_20_USD</v>
      </c>
      <c r="M3988" t="e">
        <f t="shared" si="501"/>
        <v>#N/A</v>
      </c>
      <c r="N3988" t="e">
        <f t="shared" si="502"/>
        <v>#N/A</v>
      </c>
    </row>
    <row r="3989" spans="1:14" hidden="1" x14ac:dyDescent="0.45">
      <c r="A3989" t="str">
        <f t="shared" si="503"/>
        <v>CP917-SCRATCH_25_USD</v>
      </c>
      <c r="B3989" t="s">
        <v>557</v>
      </c>
      <c r="C3989" t="str">
        <f t="shared" si="496"/>
        <v>Amherst</v>
      </c>
      <c r="D3989" t="str">
        <f t="shared" si="497"/>
        <v>Y</v>
      </c>
      <c r="E3989" t="s">
        <v>1194</v>
      </c>
      <c r="F3989" t="str">
        <f t="shared" si="498"/>
        <v>SCRATCH_25_USD</v>
      </c>
      <c r="G3989">
        <f t="shared" si="499"/>
        <v>0</v>
      </c>
      <c r="H3989" t="s">
        <v>1101</v>
      </c>
      <c r="I3989">
        <f t="shared" si="500"/>
        <v>0</v>
      </c>
      <c r="J3989" t="s">
        <v>1074</v>
      </c>
      <c r="K3989" s="5">
        <v>25</v>
      </c>
      <c r="L3989" t="str">
        <f>Table_DataFromNL[[#This Row],[PROFILECODE]]&amp;"-"&amp;Table_DataFromNL[[#This Row],[RULENAME]]</f>
        <v>CP917-SCRATCH_25_USD</v>
      </c>
      <c r="M3989" t="e">
        <f t="shared" si="501"/>
        <v>#N/A</v>
      </c>
      <c r="N3989" t="e">
        <f t="shared" si="502"/>
        <v>#N/A</v>
      </c>
    </row>
    <row r="3990" spans="1:14" hidden="1" x14ac:dyDescent="0.45">
      <c r="A3990" t="str">
        <f t="shared" si="503"/>
        <v>CP917-SCRATCH_50_USD</v>
      </c>
      <c r="B3990" t="s">
        <v>557</v>
      </c>
      <c r="C3990" t="str">
        <f t="shared" si="496"/>
        <v>Amherst</v>
      </c>
      <c r="D3990" t="str">
        <f t="shared" si="497"/>
        <v>Y</v>
      </c>
      <c r="E3990" t="s">
        <v>1194</v>
      </c>
      <c r="F3990" t="str">
        <f t="shared" si="498"/>
        <v>SCRATCH_50_USD</v>
      </c>
      <c r="G3990">
        <f t="shared" si="499"/>
        <v>0</v>
      </c>
      <c r="H3990" t="s">
        <v>1102</v>
      </c>
      <c r="I3990">
        <f t="shared" si="500"/>
        <v>0</v>
      </c>
      <c r="J3990" t="s">
        <v>1074</v>
      </c>
      <c r="K3990" s="5">
        <v>50</v>
      </c>
      <c r="L3990" t="str">
        <f>Table_DataFromNL[[#This Row],[PROFILECODE]]&amp;"-"&amp;Table_DataFromNL[[#This Row],[RULENAME]]</f>
        <v>CP917-SCRATCH_50_USD</v>
      </c>
      <c r="M3990" t="e">
        <f t="shared" si="501"/>
        <v>#N/A</v>
      </c>
      <c r="N3990" t="e">
        <f t="shared" si="502"/>
        <v>#N/A</v>
      </c>
    </row>
    <row r="3991" spans="1:14" hidden="1" x14ac:dyDescent="0.45">
      <c r="A3991" t="str">
        <f t="shared" si="503"/>
        <v>CP917-SCRATCH_5_USD</v>
      </c>
      <c r="B3991" t="s">
        <v>557</v>
      </c>
      <c r="C3991" t="str">
        <f t="shared" si="496"/>
        <v>Amherst</v>
      </c>
      <c r="D3991" t="str">
        <f t="shared" si="497"/>
        <v>Y</v>
      </c>
      <c r="E3991" t="s">
        <v>1194</v>
      </c>
      <c r="F3991" t="str">
        <f t="shared" si="498"/>
        <v>SCRATCH_5_USD</v>
      </c>
      <c r="G3991">
        <f t="shared" si="499"/>
        <v>0</v>
      </c>
      <c r="H3991" t="s">
        <v>1103</v>
      </c>
      <c r="I3991">
        <f t="shared" si="500"/>
        <v>0</v>
      </c>
      <c r="J3991" t="s">
        <v>1074</v>
      </c>
      <c r="K3991" s="5">
        <v>5</v>
      </c>
      <c r="L3991" t="str">
        <f>Table_DataFromNL[[#This Row],[PROFILECODE]]&amp;"-"&amp;Table_DataFromNL[[#This Row],[RULENAME]]</f>
        <v>CP917-SCRATCH_5_USD</v>
      </c>
      <c r="M3991" t="e">
        <f t="shared" si="501"/>
        <v>#N/A</v>
      </c>
      <c r="N3991" t="e">
        <f t="shared" si="502"/>
        <v>#N/A</v>
      </c>
    </row>
    <row r="3992" spans="1:14" hidden="1" x14ac:dyDescent="0.45">
      <c r="A3992" t="str">
        <f t="shared" si="503"/>
        <v>CP917-SLOW_TEXT_5</v>
      </c>
      <c r="B3992" t="s">
        <v>557</v>
      </c>
      <c r="C3992" t="str">
        <f t="shared" si="496"/>
        <v>Amherst</v>
      </c>
      <c r="D3992" t="str">
        <f t="shared" si="497"/>
        <v>Y</v>
      </c>
      <c r="E3992" t="s">
        <v>1194</v>
      </c>
      <c r="F3992" t="str">
        <f t="shared" si="498"/>
        <v>SLOW_TEXT_5</v>
      </c>
      <c r="G3992">
        <f t="shared" si="499"/>
        <v>0</v>
      </c>
      <c r="H3992" t="s">
        <v>1104</v>
      </c>
      <c r="I3992">
        <f t="shared" si="500"/>
        <v>0</v>
      </c>
      <c r="J3992" t="s">
        <v>1074</v>
      </c>
      <c r="K3992" s="5">
        <v>5</v>
      </c>
      <c r="L3992" t="str">
        <f>Table_DataFromNL[[#This Row],[PROFILECODE]]&amp;"-"&amp;Table_DataFromNL[[#This Row],[RULENAME]]</f>
        <v>CP917-SLOW_TEXT_5</v>
      </c>
      <c r="M3992" t="e">
        <f t="shared" si="501"/>
        <v>#N/A</v>
      </c>
      <c r="N3992" t="e">
        <f t="shared" si="502"/>
        <v>#N/A</v>
      </c>
    </row>
    <row r="3993" spans="1:14" hidden="1" x14ac:dyDescent="0.45">
      <c r="A3993" t="str">
        <f t="shared" si="503"/>
        <v>CP917-SPECIAL_ x9_25 _ONCE</v>
      </c>
      <c r="B3993" t="s">
        <v>557</v>
      </c>
      <c r="C3993" t="str">
        <f t="shared" si="496"/>
        <v>Amherst</v>
      </c>
      <c r="D3993" t="str">
        <f t="shared" si="497"/>
        <v>Y</v>
      </c>
      <c r="E3993" t="s">
        <v>1194</v>
      </c>
      <c r="F3993" t="str">
        <f t="shared" si="498"/>
        <v>SPECIAL_ x9_25 _ONCE</v>
      </c>
      <c r="G3993">
        <f t="shared" si="499"/>
        <v>0</v>
      </c>
      <c r="H3993" t="s">
        <v>1105</v>
      </c>
      <c r="I3993">
        <f t="shared" si="500"/>
        <v>0</v>
      </c>
      <c r="J3993" t="s">
        <v>1074</v>
      </c>
      <c r="K3993" s="5">
        <v>25</v>
      </c>
      <c r="L3993" t="str">
        <f>Table_DataFromNL[[#This Row],[PROFILECODE]]&amp;"-"&amp;Table_DataFromNL[[#This Row],[RULENAME]]</f>
        <v>CP917-SPECIAL_ x9_25 _ONCE</v>
      </c>
      <c r="M3993" t="e">
        <f t="shared" si="501"/>
        <v>#N/A</v>
      </c>
      <c r="N3993" t="e">
        <f t="shared" si="502"/>
        <v>#N/A</v>
      </c>
    </row>
    <row r="3994" spans="1:14" hidden="1" x14ac:dyDescent="0.45">
      <c r="A3994" t="str">
        <f t="shared" si="503"/>
        <v>CP917-SPECIAL_BONUS_40USD</v>
      </c>
      <c r="B3994" t="s">
        <v>557</v>
      </c>
      <c r="C3994" t="str">
        <f t="shared" si="496"/>
        <v>Amherst</v>
      </c>
      <c r="D3994" t="str">
        <f t="shared" si="497"/>
        <v>Y</v>
      </c>
      <c r="E3994" t="s">
        <v>1194</v>
      </c>
      <c r="F3994" t="str">
        <f t="shared" si="498"/>
        <v>SPECIAL_BONUS_40USD</v>
      </c>
      <c r="G3994">
        <f t="shared" si="499"/>
        <v>0</v>
      </c>
      <c r="H3994" t="s">
        <v>1106</v>
      </c>
      <c r="I3994">
        <f t="shared" si="500"/>
        <v>0</v>
      </c>
      <c r="J3994" t="s">
        <v>1074</v>
      </c>
      <c r="K3994" s="5">
        <v>40</v>
      </c>
      <c r="L3994" t="str">
        <f>Table_DataFromNL[[#This Row],[PROFILECODE]]&amp;"-"&amp;Table_DataFromNL[[#This Row],[RULENAME]]</f>
        <v>CP917-SPECIAL_BONUS_40USD</v>
      </c>
      <c r="M3994" t="e">
        <f t="shared" si="501"/>
        <v>#N/A</v>
      </c>
      <c r="N3994" t="e">
        <f t="shared" si="502"/>
        <v>#N/A</v>
      </c>
    </row>
    <row r="3995" spans="1:14" hidden="1" x14ac:dyDescent="0.45">
      <c r="A3995" t="str">
        <f t="shared" si="503"/>
        <v>CP917-SPECIAL_x6_x7_15 _TWICE</v>
      </c>
      <c r="B3995" t="s">
        <v>557</v>
      </c>
      <c r="C3995" t="str">
        <f t="shared" si="496"/>
        <v>Amherst</v>
      </c>
      <c r="D3995" t="str">
        <f t="shared" si="497"/>
        <v>Y</v>
      </c>
      <c r="E3995" t="s">
        <v>1194</v>
      </c>
      <c r="F3995" t="str">
        <f t="shared" si="498"/>
        <v>SPECIAL_x6_x7_15 _TWICE</v>
      </c>
      <c r="G3995">
        <f t="shared" si="499"/>
        <v>0</v>
      </c>
      <c r="H3995" t="s">
        <v>1107</v>
      </c>
      <c r="I3995">
        <f t="shared" si="500"/>
        <v>0</v>
      </c>
      <c r="J3995" t="s">
        <v>1074</v>
      </c>
      <c r="K3995" s="5">
        <v>15</v>
      </c>
      <c r="L3995" t="str">
        <f>Table_DataFromNL[[#This Row],[PROFILECODE]]&amp;"-"&amp;Table_DataFromNL[[#This Row],[RULENAME]]</f>
        <v>CP917-SPECIAL_x6_x7_15 _TWICE</v>
      </c>
      <c r="M3995" t="e">
        <f t="shared" si="501"/>
        <v>#N/A</v>
      </c>
      <c r="N3995" t="e">
        <f t="shared" si="502"/>
        <v>#N/A</v>
      </c>
    </row>
    <row r="3996" spans="1:14" hidden="1" x14ac:dyDescent="0.45">
      <c r="A3996" t="str">
        <f t="shared" si="503"/>
        <v>CP917-SPECIAL_x8_x9_20 _TWICE</v>
      </c>
      <c r="B3996" t="s">
        <v>557</v>
      </c>
      <c r="C3996" t="str">
        <f t="shared" si="496"/>
        <v>Amherst</v>
      </c>
      <c r="D3996" t="str">
        <f t="shared" si="497"/>
        <v>Y</v>
      </c>
      <c r="E3996" t="s">
        <v>1194</v>
      </c>
      <c r="F3996" t="str">
        <f t="shared" si="498"/>
        <v>SPECIAL_x8_x9_20 _TWICE</v>
      </c>
      <c r="G3996">
        <f t="shared" si="499"/>
        <v>0</v>
      </c>
      <c r="H3996" t="s">
        <v>1108</v>
      </c>
      <c r="I3996">
        <f t="shared" si="500"/>
        <v>0</v>
      </c>
      <c r="J3996" t="s">
        <v>1074</v>
      </c>
      <c r="K3996" s="5">
        <v>20</v>
      </c>
      <c r="L3996" t="str">
        <f>Table_DataFromNL[[#This Row],[PROFILECODE]]&amp;"-"&amp;Table_DataFromNL[[#This Row],[RULENAME]]</f>
        <v>CP917-SPECIAL_x8_x9_20 _TWICE</v>
      </c>
      <c r="M3996" t="e">
        <f t="shared" si="501"/>
        <v>#N/A</v>
      </c>
      <c r="N3996" t="e">
        <f t="shared" si="502"/>
        <v>#N/A</v>
      </c>
    </row>
    <row r="3997" spans="1:14" hidden="1" x14ac:dyDescent="0.45">
      <c r="A3997" t="str">
        <f t="shared" si="503"/>
        <v>CP917-Sample Only</v>
      </c>
      <c r="B3997" t="s">
        <v>557</v>
      </c>
      <c r="C3997" t="str">
        <f t="shared" si="496"/>
        <v>Amherst</v>
      </c>
      <c r="D3997" t="str">
        <f t="shared" si="497"/>
        <v>Y</v>
      </c>
      <c r="E3997" t="s">
        <v>1194</v>
      </c>
      <c r="F3997" t="str">
        <f t="shared" si="498"/>
        <v>Sample Only</v>
      </c>
      <c r="G3997">
        <f t="shared" si="499"/>
        <v>0</v>
      </c>
      <c r="H3997" t="s">
        <v>1109</v>
      </c>
      <c r="I3997">
        <f t="shared" si="500"/>
        <v>0</v>
      </c>
      <c r="J3997" t="s">
        <v>1074</v>
      </c>
      <c r="K3997" s="5">
        <v>10</v>
      </c>
      <c r="L3997" t="str">
        <f>Table_DataFromNL[[#This Row],[PROFILECODE]]&amp;"-"&amp;Table_DataFromNL[[#This Row],[RULENAME]]</f>
        <v>CP917-Sample Only</v>
      </c>
      <c r="M3997" t="e">
        <f t="shared" si="501"/>
        <v>#N/A</v>
      </c>
      <c r="N3997" t="e">
        <f t="shared" si="502"/>
        <v>#N/A</v>
      </c>
    </row>
    <row r="3998" spans="1:14" hidden="1" x14ac:dyDescent="0.45">
      <c r="A3998" t="str">
        <f t="shared" si="503"/>
        <v>CP917-Unit Below 250 mL</v>
      </c>
      <c r="B3998" t="s">
        <v>557</v>
      </c>
      <c r="C3998" t="str">
        <f t="shared" si="496"/>
        <v>Amherst</v>
      </c>
      <c r="D3998" t="str">
        <f t="shared" si="497"/>
        <v>Y</v>
      </c>
      <c r="E3998" t="s">
        <v>1194</v>
      </c>
      <c r="F3998" t="str">
        <f t="shared" si="498"/>
        <v>Unit Below 250 mL</v>
      </c>
      <c r="G3998">
        <f t="shared" si="499"/>
        <v>0</v>
      </c>
      <c r="H3998" t="s">
        <v>1110</v>
      </c>
      <c r="I3998">
        <f t="shared" si="500"/>
        <v>0</v>
      </c>
      <c r="J3998" t="s">
        <v>1074</v>
      </c>
      <c r="K3998" s="5">
        <v>5</v>
      </c>
      <c r="L3998" t="str">
        <f>Table_DataFromNL[[#This Row],[PROFILECODE]]&amp;"-"&amp;Table_DataFromNL[[#This Row],[RULENAME]]</f>
        <v>CP917-Unit Below 250 mL</v>
      </c>
      <c r="M3998" t="e">
        <f t="shared" si="501"/>
        <v>#N/A</v>
      </c>
      <c r="N3998" t="e">
        <f t="shared" si="502"/>
        <v>#N/A</v>
      </c>
    </row>
    <row r="3999" spans="1:14" hidden="1" x14ac:dyDescent="0.45">
      <c r="A3999" t="str">
        <f t="shared" si="503"/>
        <v>CP917-Unit above 250 mL/underdraw</v>
      </c>
      <c r="B3999" t="s">
        <v>557</v>
      </c>
      <c r="C3999" t="str">
        <f t="shared" si="496"/>
        <v>Amherst</v>
      </c>
      <c r="D3999" t="str">
        <f t="shared" si="497"/>
        <v>Y</v>
      </c>
      <c r="E3999" t="s">
        <v>1194</v>
      </c>
      <c r="F3999" t="str">
        <f t="shared" si="498"/>
        <v>Unit above 250 mL/underdraw</v>
      </c>
      <c r="G3999">
        <f t="shared" si="499"/>
        <v>0</v>
      </c>
      <c r="H3999" t="s">
        <v>1111</v>
      </c>
      <c r="I3999">
        <f t="shared" si="500"/>
        <v>0</v>
      </c>
      <c r="J3999" t="s">
        <v>1074</v>
      </c>
      <c r="K3999" s="5">
        <v>10</v>
      </c>
      <c r="L3999" t="str">
        <f>Table_DataFromNL[[#This Row],[PROFILECODE]]&amp;"-"&amp;Table_DataFromNL[[#This Row],[RULENAME]]</f>
        <v>CP917-Unit above 250 mL/underdraw</v>
      </c>
      <c r="M3999" t="e">
        <f t="shared" si="501"/>
        <v>#N/A</v>
      </c>
      <c r="N3999" t="e">
        <f t="shared" si="502"/>
        <v>#N/A</v>
      </c>
    </row>
    <row r="4000" spans="1:14" hidden="1" x14ac:dyDescent="0.45">
      <c r="A4000" t="str">
        <f t="shared" si="503"/>
        <v>CP917-Vaccinia Immunization</v>
      </c>
      <c r="B4000" t="s">
        <v>557</v>
      </c>
      <c r="C4000" t="str">
        <f t="shared" si="496"/>
        <v>Amherst</v>
      </c>
      <c r="D4000" t="str">
        <f t="shared" si="497"/>
        <v>Y</v>
      </c>
      <c r="E4000" t="s">
        <v>1194</v>
      </c>
      <c r="F4000" t="str">
        <f t="shared" si="498"/>
        <v>Vaccinia Immunization</v>
      </c>
      <c r="G4000">
        <f t="shared" si="499"/>
        <v>0</v>
      </c>
      <c r="H4000" t="s">
        <v>1136</v>
      </c>
      <c r="I4000">
        <f t="shared" si="500"/>
        <v>0</v>
      </c>
      <c r="J4000" t="s">
        <v>1074</v>
      </c>
      <c r="K4000" s="5">
        <v>100</v>
      </c>
      <c r="L4000" t="str">
        <f>Table_DataFromNL[[#This Row],[PROFILECODE]]&amp;"-"&amp;Table_DataFromNL[[#This Row],[RULENAME]]</f>
        <v>CP917-Vaccinia Immunization</v>
      </c>
      <c r="M4000" t="e">
        <f t="shared" si="501"/>
        <v>#N/A</v>
      </c>
      <c r="N4000" t="e">
        <f t="shared" si="502"/>
        <v>#N/A</v>
      </c>
    </row>
    <row r="4001" spans="1:14" hidden="1" x14ac:dyDescent="0.45">
      <c r="A4001" t="str">
        <f t="shared" si="503"/>
        <v>CP917-RETURN - Buddy referral  -BONUS</v>
      </c>
      <c r="B4001" t="s">
        <v>557</v>
      </c>
      <c r="C4001" t="str">
        <f t="shared" si="496"/>
        <v>Amherst</v>
      </c>
      <c r="D4001" t="str">
        <f t="shared" si="497"/>
        <v>Y</v>
      </c>
      <c r="E4001" t="s">
        <v>1194</v>
      </c>
      <c r="F4001" t="str">
        <f t="shared" si="498"/>
        <v>RETURN - Buddy referral  -BONUS</v>
      </c>
      <c r="G4001" t="str">
        <f t="shared" si="499"/>
        <v>Marketing</v>
      </c>
      <c r="H4001" t="s">
        <v>73</v>
      </c>
      <c r="I4001">
        <f t="shared" si="500"/>
        <v>50</v>
      </c>
      <c r="J4001" t="s">
        <v>1112</v>
      </c>
      <c r="K4001" s="5">
        <v>75</v>
      </c>
      <c r="L4001" t="str">
        <f>Table_DataFromNL[[#This Row],[PROFILECODE]]&amp;"-"&amp;Table_DataFromNL[[#This Row],[RULENAME]]</f>
        <v>CP917-Referral</v>
      </c>
      <c r="M4001" t="str">
        <f t="shared" si="501"/>
        <v>CP917-RETURN - Buddy referral  -BONUS</v>
      </c>
      <c r="N4001" t="e">
        <f t="shared" si="502"/>
        <v>#N/A</v>
      </c>
    </row>
    <row r="4002" spans="1:14" hidden="1" x14ac:dyDescent="0.45">
      <c r="A4002" t="str">
        <f t="shared" si="503"/>
        <v>CP917-P Anti-D Pre-Existing Standard</v>
      </c>
      <c r="B4002" t="s">
        <v>557</v>
      </c>
      <c r="C4002" t="str">
        <f t="shared" si="496"/>
        <v>Amherst</v>
      </c>
      <c r="D4002" t="str">
        <f t="shared" si="497"/>
        <v>Y</v>
      </c>
      <c r="E4002" t="s">
        <v>1194</v>
      </c>
      <c r="F4002" t="str">
        <f t="shared" si="498"/>
        <v>P Anti-D Pre-Existing Standard</v>
      </c>
      <c r="G4002" t="str">
        <f t="shared" si="499"/>
        <v>Specialty</v>
      </c>
      <c r="H4002" t="s">
        <v>946</v>
      </c>
      <c r="I4002" t="str">
        <f t="shared" si="500"/>
        <v>RETURN - 1st don of the week -STD</v>
      </c>
      <c r="J4002" t="s">
        <v>1113</v>
      </c>
      <c r="K4002" s="5">
        <v>110</v>
      </c>
      <c r="L4002" t="str">
        <f>Table_DataFromNL[[#This Row],[PROFILECODE]]&amp;"-"&amp;Table_DataFromNL[[#This Row],[RULENAME]]</f>
        <v>CP917-P Anti-D Pre-Existing Standard</v>
      </c>
      <c r="M4002" t="str">
        <f t="shared" si="501"/>
        <v>CP917-P Anti-D Pre-Existing Standard</v>
      </c>
      <c r="N4002" t="str">
        <f t="shared" si="502"/>
        <v>CP917-P Anti-D Pre-Existing Standard</v>
      </c>
    </row>
    <row r="4003" spans="1:14" hidden="1" x14ac:dyDescent="0.45">
      <c r="A4003" t="str">
        <f t="shared" si="503"/>
        <v>CP917-P Anti-D Standard</v>
      </c>
      <c r="B4003" t="s">
        <v>557</v>
      </c>
      <c r="C4003" t="str">
        <f t="shared" si="496"/>
        <v>Amherst</v>
      </c>
      <c r="D4003" t="str">
        <f t="shared" si="497"/>
        <v>Y</v>
      </c>
      <c r="E4003" t="s">
        <v>1194</v>
      </c>
      <c r="F4003" t="str">
        <f t="shared" si="498"/>
        <v>P Anti-D Standard</v>
      </c>
      <c r="G4003" t="str">
        <f t="shared" si="499"/>
        <v>Specialty</v>
      </c>
      <c r="H4003" t="s">
        <v>947</v>
      </c>
      <c r="I4003" t="str">
        <f t="shared" si="500"/>
        <v>RETURN - 1st don of the week -STD</v>
      </c>
      <c r="J4003" t="s">
        <v>1113</v>
      </c>
      <c r="K4003" s="5">
        <v>110</v>
      </c>
      <c r="L4003" t="str">
        <f>Table_DataFromNL[[#This Row],[PROFILECODE]]&amp;"-"&amp;Table_DataFromNL[[#This Row],[RULENAME]]</f>
        <v>CP917-P Anti-D Standard</v>
      </c>
      <c r="M4003" t="str">
        <f t="shared" si="501"/>
        <v>CP917-P Anti-D Standard</v>
      </c>
      <c r="N4003" t="str">
        <f t="shared" si="502"/>
        <v>CP917-P Anti-D Standard</v>
      </c>
    </row>
    <row r="4004" spans="1:14" hidden="1" x14ac:dyDescent="0.45">
      <c r="A4004" t="str">
        <f t="shared" si="503"/>
        <v>CP917-P CMV Standard</v>
      </c>
      <c r="B4004" t="s">
        <v>557</v>
      </c>
      <c r="C4004" t="str">
        <f t="shared" si="496"/>
        <v>Amherst</v>
      </c>
      <c r="D4004" t="str">
        <f t="shared" si="497"/>
        <v>Y</v>
      </c>
      <c r="E4004" t="s">
        <v>1194</v>
      </c>
      <c r="F4004" t="str">
        <f t="shared" si="498"/>
        <v>P CMV Standard</v>
      </c>
      <c r="G4004" t="str">
        <f t="shared" si="499"/>
        <v>Specialty</v>
      </c>
      <c r="H4004" t="s">
        <v>948</v>
      </c>
      <c r="I4004" t="str">
        <f t="shared" si="500"/>
        <v>RETURN - 1st don of the week -STD</v>
      </c>
      <c r="J4004" t="s">
        <v>1113</v>
      </c>
      <c r="K4004" s="5">
        <v>40</v>
      </c>
      <c r="L4004" t="str">
        <f>Table_DataFromNL[[#This Row],[PROFILECODE]]&amp;"-"&amp;Table_DataFromNL[[#This Row],[RULENAME]]</f>
        <v>CP917-P CMV Standard</v>
      </c>
      <c r="M4004" t="str">
        <f t="shared" si="501"/>
        <v>CP917-P CMV Standard</v>
      </c>
      <c r="N4004" t="str">
        <f t="shared" si="502"/>
        <v>CP917-P CMV Standard</v>
      </c>
    </row>
    <row r="4005" spans="1:14" hidden="1" x14ac:dyDescent="0.45">
      <c r="A4005" t="str">
        <f t="shared" si="503"/>
        <v>CP917-P Denovo Non-Injectable</v>
      </c>
      <c r="B4005" t="s">
        <v>557</v>
      </c>
      <c r="C4005" t="str">
        <f t="shared" si="496"/>
        <v>Amherst</v>
      </c>
      <c r="D4005" t="str">
        <f t="shared" si="497"/>
        <v>Y</v>
      </c>
      <c r="E4005" t="s">
        <v>1194</v>
      </c>
      <c r="F4005" t="str">
        <f t="shared" si="498"/>
        <v>P Denovo Non-Injectable</v>
      </c>
      <c r="G4005">
        <f t="shared" si="499"/>
        <v>0</v>
      </c>
      <c r="H4005" t="s">
        <v>949</v>
      </c>
      <c r="I4005">
        <f t="shared" si="500"/>
        <v>0</v>
      </c>
      <c r="J4005" t="s">
        <v>1113</v>
      </c>
      <c r="K4005" s="5">
        <v>40</v>
      </c>
      <c r="L4005" t="str">
        <f>Table_DataFromNL[[#This Row],[PROFILECODE]]&amp;"-"&amp;Table_DataFromNL[[#This Row],[RULENAME]]</f>
        <v>CP917-P Denovo Non-Injectable</v>
      </c>
      <c r="M4005" t="str">
        <f t="shared" si="501"/>
        <v>CP917-P Denovo Non-Injectable</v>
      </c>
      <c r="N4005" t="str">
        <f t="shared" si="502"/>
        <v>CP917-P Denovo Non-Injectable</v>
      </c>
    </row>
    <row r="4006" spans="1:14" hidden="1" x14ac:dyDescent="0.45">
      <c r="A4006" t="str">
        <f t="shared" si="503"/>
        <v>CP917-RETURN - 1st don of the week -STD</v>
      </c>
      <c r="B4006" t="s">
        <v>557</v>
      </c>
      <c r="C4006" t="str">
        <f t="shared" si="496"/>
        <v>Amherst</v>
      </c>
      <c r="D4006" t="str">
        <f t="shared" si="497"/>
        <v>Y</v>
      </c>
      <c r="E4006" t="s">
        <v>1194</v>
      </c>
      <c r="F4006" t="str">
        <f t="shared" si="498"/>
        <v>RETURN - 1st don of the week -STD</v>
      </c>
      <c r="G4006" t="str">
        <f t="shared" si="499"/>
        <v>Marketing</v>
      </c>
      <c r="H4006" t="s">
        <v>1114</v>
      </c>
      <c r="I4006">
        <f t="shared" si="500"/>
        <v>0</v>
      </c>
      <c r="J4006" t="s">
        <v>1113</v>
      </c>
      <c r="K4006" s="5">
        <v>40</v>
      </c>
      <c r="L4006" t="str">
        <f>Table_DataFromNL[[#This Row],[PROFILECODE]]&amp;"-"&amp;Table_DataFromNL[[#This Row],[RULENAME]]</f>
        <v>CP917-P NSP NONEU Standard</v>
      </c>
      <c r="M4006" t="str">
        <f t="shared" si="501"/>
        <v>CP917-RETURN - 1st don of the week -STD</v>
      </c>
      <c r="N4006" t="e">
        <f t="shared" si="502"/>
        <v>#N/A</v>
      </c>
    </row>
    <row r="4007" spans="1:14" hidden="1" x14ac:dyDescent="0.45">
      <c r="A4007" t="str">
        <f t="shared" si="503"/>
        <v>CP917-RETURN - 1st don of the week -STD</v>
      </c>
      <c r="B4007" t="s">
        <v>557</v>
      </c>
      <c r="C4007" t="str">
        <f t="shared" si="496"/>
        <v>Amherst</v>
      </c>
      <c r="D4007" t="str">
        <f t="shared" si="497"/>
        <v>Y</v>
      </c>
      <c r="E4007" t="s">
        <v>1194</v>
      </c>
      <c r="F4007" t="str">
        <f t="shared" si="498"/>
        <v>RETURN - 1st don of the week -STD</v>
      </c>
      <c r="G4007" t="str">
        <f t="shared" si="499"/>
        <v>Marketing</v>
      </c>
      <c r="H4007" t="s">
        <v>1115</v>
      </c>
      <c r="I4007">
        <f t="shared" si="500"/>
        <v>23</v>
      </c>
      <c r="J4007" t="s">
        <v>1113</v>
      </c>
      <c r="K4007" s="5">
        <v>40</v>
      </c>
      <c r="L4007" t="str">
        <f>Table_DataFromNL[[#This Row],[PROFILECODE]]&amp;"-"&amp;Table_DataFromNL[[#This Row],[RULENAME]]</f>
        <v>CP917-P NSP NS Standard</v>
      </c>
      <c r="M4007" t="str">
        <f t="shared" si="501"/>
        <v>CP917-RETURN - 1st don of the week -STD</v>
      </c>
      <c r="N4007" t="e">
        <f t="shared" si="502"/>
        <v>#N/A</v>
      </c>
    </row>
    <row r="4008" spans="1:14" hidden="1" x14ac:dyDescent="0.45">
      <c r="A4008" t="str">
        <f t="shared" si="503"/>
        <v>CP917-P Normal Source PL Standard</v>
      </c>
      <c r="B4008" t="s">
        <v>557</v>
      </c>
      <c r="C4008" t="str">
        <f t="shared" si="496"/>
        <v>Amherst</v>
      </c>
      <c r="D4008" t="str">
        <f t="shared" si="497"/>
        <v>Y</v>
      </c>
      <c r="E4008" t="s">
        <v>1194</v>
      </c>
      <c r="F4008" t="str">
        <f t="shared" si="498"/>
        <v>P Normal Source PL Standard</v>
      </c>
      <c r="G4008" t="str">
        <f t="shared" si="499"/>
        <v>Marketing</v>
      </c>
      <c r="H4008" t="s">
        <v>1033</v>
      </c>
      <c r="I4008">
        <f t="shared" si="500"/>
        <v>0</v>
      </c>
      <c r="J4008" t="s">
        <v>1113</v>
      </c>
      <c r="K4008" s="5">
        <v>40</v>
      </c>
      <c r="L4008" t="str">
        <f>Table_DataFromNL[[#This Row],[PROFILECODE]]&amp;"-"&amp;Table_DataFromNL[[#This Row],[RULENAME]]</f>
        <v>CP917-P Normal Source PL Standard</v>
      </c>
      <c r="M4008" t="e">
        <f t="shared" si="501"/>
        <v>#N/A</v>
      </c>
      <c r="N4008" t="e">
        <f t="shared" si="502"/>
        <v>#N/A</v>
      </c>
    </row>
    <row r="4009" spans="1:14" hidden="1" x14ac:dyDescent="0.45">
      <c r="A4009" t="str">
        <f t="shared" si="503"/>
        <v>CP917-P RSV Pre-Existing Standard</v>
      </c>
      <c r="B4009" t="s">
        <v>557</v>
      </c>
      <c r="C4009" t="str">
        <f t="shared" si="496"/>
        <v>Amherst</v>
      </c>
      <c r="D4009" t="str">
        <f t="shared" si="497"/>
        <v>Y</v>
      </c>
      <c r="E4009" t="s">
        <v>1194</v>
      </c>
      <c r="F4009" t="str">
        <f t="shared" si="498"/>
        <v>P RSV Pre-Existing Standard</v>
      </c>
      <c r="G4009" t="str">
        <f t="shared" si="499"/>
        <v>Specialty</v>
      </c>
      <c r="H4009" t="s">
        <v>955</v>
      </c>
      <c r="I4009" t="str">
        <f t="shared" si="500"/>
        <v>RETURN - 1st don of the week -STD</v>
      </c>
      <c r="J4009" t="s">
        <v>1113</v>
      </c>
      <c r="K4009" s="5">
        <v>40</v>
      </c>
      <c r="L4009" t="str">
        <f>Table_DataFromNL[[#This Row],[PROFILECODE]]&amp;"-"&amp;Table_DataFromNL[[#This Row],[RULENAME]]</f>
        <v>CP917-P RSV Pre-Existing Standard</v>
      </c>
      <c r="M4009" t="str">
        <f t="shared" si="501"/>
        <v>CP917-P RSV Pre-Existing Standard</v>
      </c>
      <c r="N4009" t="str">
        <f t="shared" si="502"/>
        <v>CP917-P RSV Pre-Existing Standard</v>
      </c>
    </row>
    <row r="4010" spans="1:14" hidden="1" x14ac:dyDescent="0.45">
      <c r="A4010" t="str">
        <f t="shared" si="503"/>
        <v>CP917-P Vaccinia Standard</v>
      </c>
      <c r="B4010" t="s">
        <v>557</v>
      </c>
      <c r="C4010" t="str">
        <f t="shared" si="496"/>
        <v>Amherst</v>
      </c>
      <c r="D4010" t="str">
        <f t="shared" si="497"/>
        <v>Y</v>
      </c>
      <c r="E4010" t="s">
        <v>1194</v>
      </c>
      <c r="F4010" t="str">
        <f t="shared" si="498"/>
        <v>P Vaccinia Standard</v>
      </c>
      <c r="G4010" t="str">
        <f t="shared" si="499"/>
        <v>Specialty</v>
      </c>
      <c r="H4010" t="s">
        <v>956</v>
      </c>
      <c r="I4010">
        <f t="shared" si="500"/>
        <v>0</v>
      </c>
      <c r="J4010" t="s">
        <v>1113</v>
      </c>
      <c r="K4010" s="5">
        <v>100</v>
      </c>
      <c r="L4010" t="str">
        <f>Table_DataFromNL[[#This Row],[PROFILECODE]]&amp;"-"&amp;Table_DataFromNL[[#This Row],[RULENAME]]</f>
        <v>CP917-P Vaccinia Standard</v>
      </c>
      <c r="M4010" t="str">
        <f t="shared" si="501"/>
        <v>CP917-P Vaccinia Standard</v>
      </c>
      <c r="N4010" t="str">
        <f t="shared" si="502"/>
        <v>CP917-P Vaccinia Standard</v>
      </c>
    </row>
    <row r="4011" spans="1:14" hidden="1" x14ac:dyDescent="0.45">
      <c r="A4011" t="str">
        <f t="shared" si="503"/>
        <v>CP941-1st Responder-Medical</v>
      </c>
      <c r="B4011" t="s">
        <v>851</v>
      </c>
      <c r="C4011" t="str">
        <f t="shared" si="496"/>
        <v>Altoona</v>
      </c>
      <c r="D4011" t="str">
        <f t="shared" si="497"/>
        <v>Y</v>
      </c>
      <c r="E4011" t="s">
        <v>1196</v>
      </c>
      <c r="F4011" t="str">
        <f t="shared" si="498"/>
        <v>1st Responder-Medical</v>
      </c>
      <c r="G4011">
        <f t="shared" si="499"/>
        <v>0</v>
      </c>
      <c r="H4011" t="s">
        <v>1053</v>
      </c>
      <c r="I4011">
        <f t="shared" si="500"/>
        <v>0</v>
      </c>
      <c r="J4011" t="s">
        <v>1054</v>
      </c>
      <c r="K4011" s="5">
        <v>5</v>
      </c>
      <c r="L4011" t="str">
        <f>Table_DataFromNL[[#This Row],[PROFILECODE]]&amp;"-"&amp;Table_DataFromNL[[#This Row],[RULENAME]]</f>
        <v>CP941-1st Responder-Medical</v>
      </c>
      <c r="M4011" t="e">
        <f t="shared" si="501"/>
        <v>#N/A</v>
      </c>
      <c r="N4011" t="e">
        <f t="shared" si="502"/>
        <v>#N/A</v>
      </c>
    </row>
    <row r="4012" spans="1:14" x14ac:dyDescent="0.45">
      <c r="A4012" t="str">
        <f t="shared" si="503"/>
        <v>CP941-2X Week Anti-D Pre-Existing</v>
      </c>
      <c r="B4012" t="s">
        <v>851</v>
      </c>
      <c r="C4012" t="str">
        <f t="shared" si="496"/>
        <v>Altoona</v>
      </c>
      <c r="D4012" t="str">
        <f t="shared" si="497"/>
        <v>Y</v>
      </c>
      <c r="E4012" t="s">
        <v>1196</v>
      </c>
      <c r="F4012" t="str">
        <f t="shared" si="498"/>
        <v>2X Week Anti-D Pre-Existing</v>
      </c>
      <c r="G4012" t="str">
        <f t="shared" si="499"/>
        <v>Specialty</v>
      </c>
      <c r="H4012" t="s">
        <v>942</v>
      </c>
      <c r="I4012" t="str">
        <f t="shared" si="500"/>
        <v>RETURN - 2nd don of the week -BONUS</v>
      </c>
      <c r="J4012" t="s">
        <v>1054</v>
      </c>
      <c r="K4012" s="5">
        <v>100</v>
      </c>
      <c r="L4012" t="str">
        <f>Table_DataFromNL[[#This Row],[PROFILECODE]]&amp;"-"&amp;Table_DataFromNL[[#This Row],[RULENAME]]</f>
        <v>CP941-2X Week Anti-D Pre-Existing</v>
      </c>
      <c r="M4012" t="str">
        <f t="shared" si="501"/>
        <v>CP941-2X Week Anti-D Pre-Existing</v>
      </c>
      <c r="N4012" t="str">
        <f t="shared" si="502"/>
        <v>CP941-2X Week Anti-D Pre-Existing</v>
      </c>
    </row>
    <row r="4013" spans="1:14" hidden="1" x14ac:dyDescent="0.45">
      <c r="A4013" t="str">
        <f t="shared" si="503"/>
        <v>CP941-2X Week P Anti-D</v>
      </c>
      <c r="B4013" t="s">
        <v>851</v>
      </c>
      <c r="C4013" t="str">
        <f t="shared" si="496"/>
        <v>Altoona</v>
      </c>
      <c r="D4013" t="str">
        <f t="shared" si="497"/>
        <v>Y</v>
      </c>
      <c r="E4013" t="s">
        <v>1196</v>
      </c>
      <c r="F4013" t="str">
        <f t="shared" si="498"/>
        <v>2X Week P Anti-D</v>
      </c>
      <c r="G4013" t="str">
        <f t="shared" si="499"/>
        <v>Specialty</v>
      </c>
      <c r="H4013" t="s">
        <v>943</v>
      </c>
      <c r="I4013" t="str">
        <f t="shared" si="500"/>
        <v>RETURN - 2nd don of the week -BONUS</v>
      </c>
      <c r="J4013" t="s">
        <v>1054</v>
      </c>
      <c r="K4013" s="5">
        <v>100</v>
      </c>
      <c r="L4013" t="str">
        <f>Table_DataFromNL[[#This Row],[PROFILECODE]]&amp;"-"&amp;Table_DataFromNL[[#This Row],[RULENAME]]</f>
        <v>CP941-2X Week P Anti-D</v>
      </c>
      <c r="M4013" t="str">
        <f t="shared" si="501"/>
        <v>CP941-2X Week P Anti-D</v>
      </c>
      <c r="N4013" t="str">
        <f t="shared" si="502"/>
        <v>CP941-2X Week P Anti-D</v>
      </c>
    </row>
    <row r="4014" spans="1:14" hidden="1" x14ac:dyDescent="0.45">
      <c r="A4014" t="str">
        <f t="shared" si="503"/>
        <v>CP941-2X Week P CMV</v>
      </c>
      <c r="B4014" t="s">
        <v>851</v>
      </c>
      <c r="C4014" t="str">
        <f t="shared" si="496"/>
        <v>Altoona</v>
      </c>
      <c r="D4014" t="str">
        <f t="shared" si="497"/>
        <v>Y</v>
      </c>
      <c r="E4014" t="s">
        <v>1196</v>
      </c>
      <c r="F4014" t="str">
        <f t="shared" si="498"/>
        <v>2X Week P CMV</v>
      </c>
      <c r="G4014" t="str">
        <f t="shared" si="499"/>
        <v>Specialty</v>
      </c>
      <c r="H4014" t="s">
        <v>944</v>
      </c>
      <c r="I4014" t="str">
        <f t="shared" si="500"/>
        <v>RETURN - 2nd don of the week -BONUS</v>
      </c>
      <c r="J4014" t="s">
        <v>1054</v>
      </c>
      <c r="K4014" s="5">
        <v>40</v>
      </c>
      <c r="L4014" t="str">
        <f>Table_DataFromNL[[#This Row],[PROFILECODE]]&amp;"-"&amp;Table_DataFromNL[[#This Row],[RULENAME]]</f>
        <v>CP941-2X Week P CMV</v>
      </c>
      <c r="M4014" t="str">
        <f t="shared" si="501"/>
        <v>CP941-2X Week P CMV</v>
      </c>
      <c r="N4014" t="str">
        <f t="shared" si="502"/>
        <v>CP941-2X Week P CMV</v>
      </c>
    </row>
    <row r="4015" spans="1:14" hidden="1" x14ac:dyDescent="0.45">
      <c r="A4015" t="str">
        <f t="shared" si="503"/>
        <v>CP941-2X Week P NORM KIG10-1</v>
      </c>
      <c r="B4015" t="s">
        <v>851</v>
      </c>
      <c r="C4015" t="str">
        <f t="shared" si="496"/>
        <v>Altoona</v>
      </c>
      <c r="D4015" t="str">
        <f t="shared" si="497"/>
        <v>Y</v>
      </c>
      <c r="E4015" t="s">
        <v>1196</v>
      </c>
      <c r="F4015" t="str">
        <f t="shared" si="498"/>
        <v>2X Week P NORM KIG10-1</v>
      </c>
      <c r="G4015" t="str">
        <f t="shared" si="499"/>
        <v>Specialty</v>
      </c>
      <c r="H4015" t="s">
        <v>1005</v>
      </c>
      <c r="I4015" t="str">
        <f t="shared" si="500"/>
        <v>RETURN - 2nd don of the week -BONUS</v>
      </c>
      <c r="J4015" t="s">
        <v>1054</v>
      </c>
      <c r="K4015" s="5">
        <v>40</v>
      </c>
      <c r="L4015" t="str">
        <f>Table_DataFromNL[[#This Row],[PROFILECODE]]&amp;"-"&amp;Table_DataFromNL[[#This Row],[RULENAME]]</f>
        <v>CP941-2X Week P NORM KIG10-1</v>
      </c>
      <c r="M4015" t="e">
        <f t="shared" si="501"/>
        <v>#N/A</v>
      </c>
      <c r="N4015" t="e">
        <f t="shared" si="502"/>
        <v>#N/A</v>
      </c>
    </row>
    <row r="4016" spans="1:14" hidden="1" x14ac:dyDescent="0.45">
      <c r="A4016" t="str">
        <f t="shared" si="503"/>
        <v>CP941-2X Week P NORM KIG10_0</v>
      </c>
      <c r="B4016" t="s">
        <v>851</v>
      </c>
      <c r="C4016" t="str">
        <f t="shared" si="496"/>
        <v>Altoona</v>
      </c>
      <c r="D4016" t="str">
        <f t="shared" si="497"/>
        <v>Y</v>
      </c>
      <c r="E4016" t="s">
        <v>1196</v>
      </c>
      <c r="F4016" t="str">
        <f t="shared" si="498"/>
        <v>2X Week P NORM KIG10_0</v>
      </c>
      <c r="G4016" t="str">
        <f t="shared" si="499"/>
        <v>Specialty</v>
      </c>
      <c r="H4016" t="s">
        <v>1001</v>
      </c>
      <c r="I4016" t="str">
        <f t="shared" si="500"/>
        <v>RETURN - 2nd don of the week -BONUS</v>
      </c>
      <c r="J4016" t="s">
        <v>1054</v>
      </c>
      <c r="K4016" s="5">
        <v>50</v>
      </c>
      <c r="L4016" t="str">
        <f>Table_DataFromNL[[#This Row],[PROFILECODE]]&amp;"-"&amp;Table_DataFromNL[[#This Row],[RULENAME]]</f>
        <v>CP941-2X Week P NORM KIG10_0</v>
      </c>
      <c r="M4016" t="e">
        <f t="shared" si="501"/>
        <v>#N/A</v>
      </c>
      <c r="N4016" t="e">
        <f t="shared" si="502"/>
        <v>#N/A</v>
      </c>
    </row>
    <row r="4017" spans="1:14" hidden="1" x14ac:dyDescent="0.45">
      <c r="A4017" t="str">
        <f t="shared" si="503"/>
        <v>CP941-2X Week P NORM KIG10_2</v>
      </c>
      <c r="B4017" t="s">
        <v>851</v>
      </c>
      <c r="C4017" t="str">
        <f t="shared" si="496"/>
        <v>Altoona</v>
      </c>
      <c r="D4017" t="str">
        <f t="shared" si="497"/>
        <v>Y</v>
      </c>
      <c r="E4017" t="s">
        <v>1196</v>
      </c>
      <c r="F4017" t="str">
        <f t="shared" si="498"/>
        <v>2X Week P NORM KIG10_2</v>
      </c>
      <c r="G4017" t="str">
        <f t="shared" si="499"/>
        <v>Specialty</v>
      </c>
      <c r="H4017" t="s">
        <v>1002</v>
      </c>
      <c r="I4017" t="str">
        <f t="shared" si="500"/>
        <v>RETURN - 2nd don of the week -BONUS</v>
      </c>
      <c r="J4017" t="s">
        <v>1054</v>
      </c>
      <c r="K4017" s="5">
        <v>40</v>
      </c>
      <c r="L4017" t="str">
        <f>Table_DataFromNL[[#This Row],[PROFILECODE]]&amp;"-"&amp;Table_DataFromNL[[#This Row],[RULENAME]]</f>
        <v>CP941-2X Week P NORM KIG10_2</v>
      </c>
      <c r="M4017" t="e">
        <f t="shared" si="501"/>
        <v>#N/A</v>
      </c>
      <c r="N4017" t="e">
        <f t="shared" si="502"/>
        <v>#N/A</v>
      </c>
    </row>
    <row r="4018" spans="1:14" hidden="1" x14ac:dyDescent="0.45">
      <c r="A4018" t="str">
        <f t="shared" si="503"/>
        <v>CP941-2X Week P NORM KIG10_3</v>
      </c>
      <c r="B4018" t="s">
        <v>851</v>
      </c>
      <c r="C4018" t="str">
        <f t="shared" si="496"/>
        <v>Altoona</v>
      </c>
      <c r="D4018" t="str">
        <f t="shared" si="497"/>
        <v>Y</v>
      </c>
      <c r="E4018" t="s">
        <v>1196</v>
      </c>
      <c r="F4018" t="str">
        <f t="shared" si="498"/>
        <v>2X Week P NORM KIG10_3</v>
      </c>
      <c r="G4018" t="str">
        <f t="shared" si="499"/>
        <v>Specialty</v>
      </c>
      <c r="H4018" t="s">
        <v>1003</v>
      </c>
      <c r="I4018" t="str">
        <f t="shared" si="500"/>
        <v>RETURN - 2nd don of the week -BONUS</v>
      </c>
      <c r="J4018" t="s">
        <v>1054</v>
      </c>
      <c r="K4018" s="5">
        <v>40</v>
      </c>
      <c r="L4018" t="str">
        <f>Table_DataFromNL[[#This Row],[PROFILECODE]]&amp;"-"&amp;Table_DataFromNL[[#This Row],[RULENAME]]</f>
        <v>CP941-2X Week P NORM KIG10_3</v>
      </c>
      <c r="M4018" t="e">
        <f t="shared" si="501"/>
        <v>#N/A</v>
      </c>
      <c r="N4018" t="e">
        <f t="shared" si="502"/>
        <v>#N/A</v>
      </c>
    </row>
    <row r="4019" spans="1:14" hidden="1" x14ac:dyDescent="0.45">
      <c r="A4019" t="str">
        <f t="shared" si="503"/>
        <v>CP941-2X Week P NORM KIG10_4</v>
      </c>
      <c r="B4019" t="s">
        <v>851</v>
      </c>
      <c r="C4019" t="str">
        <f t="shared" si="496"/>
        <v>Altoona</v>
      </c>
      <c r="D4019" t="str">
        <f t="shared" si="497"/>
        <v>Y</v>
      </c>
      <c r="E4019" t="s">
        <v>1196</v>
      </c>
      <c r="F4019" t="str">
        <f t="shared" si="498"/>
        <v>2X Week P NORM KIG10_4</v>
      </c>
      <c r="G4019" t="str">
        <f t="shared" si="499"/>
        <v>Specialty</v>
      </c>
      <c r="H4019" t="s">
        <v>1004</v>
      </c>
      <c r="I4019" t="str">
        <f t="shared" si="500"/>
        <v>RETURN - 2nd don of the week -BONUS</v>
      </c>
      <c r="J4019" t="s">
        <v>1054</v>
      </c>
      <c r="K4019" s="5">
        <v>40</v>
      </c>
      <c r="L4019" t="str">
        <f>Table_DataFromNL[[#This Row],[PROFILECODE]]&amp;"-"&amp;Table_DataFromNL[[#This Row],[RULENAME]]</f>
        <v>CP941-2X Week P NORM KIG10_4</v>
      </c>
      <c r="M4019" t="e">
        <f t="shared" si="501"/>
        <v>#N/A</v>
      </c>
      <c r="N4019" t="e">
        <f t="shared" si="502"/>
        <v>#N/A</v>
      </c>
    </row>
    <row r="4020" spans="1:14" hidden="1" x14ac:dyDescent="0.45">
      <c r="A4020" t="str">
        <f t="shared" si="503"/>
        <v>CP941-RETURN - 2nd don of the week -BONUS</v>
      </c>
      <c r="B4020" t="s">
        <v>851</v>
      </c>
      <c r="C4020" t="str">
        <f t="shared" si="496"/>
        <v>Altoona</v>
      </c>
      <c r="D4020" t="str">
        <f t="shared" si="497"/>
        <v>Y</v>
      </c>
      <c r="E4020" t="s">
        <v>1196</v>
      </c>
      <c r="F4020" t="str">
        <f t="shared" si="498"/>
        <v>RETURN - 2nd don of the week -BONUS</v>
      </c>
      <c r="G4020" t="str">
        <f t="shared" si="499"/>
        <v>Marketing</v>
      </c>
      <c r="H4020" t="s">
        <v>1055</v>
      </c>
      <c r="I4020">
        <f t="shared" si="500"/>
        <v>26</v>
      </c>
      <c r="J4020" t="s">
        <v>1054</v>
      </c>
      <c r="K4020" s="5">
        <v>40</v>
      </c>
      <c r="L4020" t="str">
        <f>Table_DataFromNL[[#This Row],[PROFILECODE]]&amp;"-"&amp;Table_DataFromNL[[#This Row],[RULENAME]]</f>
        <v>CP941-2X Week P NSP NS</v>
      </c>
      <c r="M4020" t="str">
        <f t="shared" si="501"/>
        <v>CP941-RETURN - 2nd don of the week -BONUS</v>
      </c>
      <c r="N4020" t="e">
        <f t="shared" si="502"/>
        <v>#N/A</v>
      </c>
    </row>
    <row r="4021" spans="1:14" hidden="1" x14ac:dyDescent="0.45">
      <c r="A4021" t="str">
        <f t="shared" si="503"/>
        <v>CP941-RETURN - 2nd don of the week -BONUS</v>
      </c>
      <c r="B4021" t="s">
        <v>851</v>
      </c>
      <c r="C4021" t="str">
        <f t="shared" si="496"/>
        <v>Altoona</v>
      </c>
      <c r="D4021" t="str">
        <f t="shared" si="497"/>
        <v>Y</v>
      </c>
      <c r="E4021" t="s">
        <v>1196</v>
      </c>
      <c r="F4021" t="str">
        <f t="shared" si="498"/>
        <v>RETURN - 2nd don of the week -BONUS</v>
      </c>
      <c r="G4021" t="str">
        <f t="shared" si="499"/>
        <v>Marketing</v>
      </c>
      <c r="H4021" t="s">
        <v>1056</v>
      </c>
      <c r="I4021" t="str">
        <f t="shared" si="500"/>
        <v>RETURN - 2nd don of the week -BONUS</v>
      </c>
      <c r="J4021" t="s">
        <v>1054</v>
      </c>
      <c r="K4021" s="5">
        <v>40</v>
      </c>
      <c r="L4021" t="str">
        <f>Table_DataFromNL[[#This Row],[PROFILECODE]]&amp;"-"&amp;Table_DataFromNL[[#This Row],[RULENAME]]</f>
        <v>CP941-2X Week P NSP Non EU</v>
      </c>
      <c r="M4021" t="str">
        <f t="shared" si="501"/>
        <v>CP941-RETURN - 2nd don of the week -BONUS</v>
      </c>
      <c r="N4021" t="e">
        <f t="shared" si="502"/>
        <v>#N/A</v>
      </c>
    </row>
    <row r="4022" spans="1:14" hidden="1" x14ac:dyDescent="0.45">
      <c r="A4022" t="str">
        <f t="shared" si="503"/>
        <v>CP941-2X Week P Normal Source PL</v>
      </c>
      <c r="B4022" t="s">
        <v>851</v>
      </c>
      <c r="C4022" t="str">
        <f t="shared" si="496"/>
        <v>Altoona</v>
      </c>
      <c r="D4022" t="str">
        <f t="shared" si="497"/>
        <v>Y</v>
      </c>
      <c r="E4022" t="s">
        <v>1196</v>
      </c>
      <c r="F4022" t="str">
        <f t="shared" si="498"/>
        <v>2X Week P Normal Source PL</v>
      </c>
      <c r="G4022" t="str">
        <f t="shared" si="499"/>
        <v>Specialty</v>
      </c>
      <c r="H4022" t="s">
        <v>1026</v>
      </c>
      <c r="I4022" t="str">
        <f t="shared" si="500"/>
        <v>RETURN - 2nd don of the week -BONUS</v>
      </c>
      <c r="J4022" t="s">
        <v>1054</v>
      </c>
      <c r="K4022" s="5">
        <v>50</v>
      </c>
      <c r="L4022" t="str">
        <f>Table_DataFromNL[[#This Row],[PROFILECODE]]&amp;"-"&amp;Table_DataFromNL[[#This Row],[RULENAME]]</f>
        <v>CP941-2X Week P Normal Source PL</v>
      </c>
      <c r="M4022" t="e">
        <f t="shared" si="501"/>
        <v>#N/A</v>
      </c>
      <c r="N4022" t="e">
        <f t="shared" si="502"/>
        <v>#N/A</v>
      </c>
    </row>
    <row r="4023" spans="1:14" hidden="1" x14ac:dyDescent="0.45">
      <c r="A4023" t="str">
        <f t="shared" si="503"/>
        <v>CP941-2X Week P RSV Pre-Existing</v>
      </c>
      <c r="B4023" t="s">
        <v>851</v>
      </c>
      <c r="C4023" t="str">
        <f t="shared" si="496"/>
        <v>Altoona</v>
      </c>
      <c r="D4023" t="str">
        <f t="shared" si="497"/>
        <v>Y</v>
      </c>
      <c r="E4023" t="s">
        <v>1196</v>
      </c>
      <c r="F4023" t="str">
        <f t="shared" si="498"/>
        <v>2X Week P RSV Pre-Existing</v>
      </c>
      <c r="G4023" t="str">
        <f t="shared" si="499"/>
        <v>Specialty</v>
      </c>
      <c r="H4023" t="s">
        <v>945</v>
      </c>
      <c r="I4023" t="str">
        <f t="shared" si="500"/>
        <v>RETURN - 2nd don of the week -BONUS</v>
      </c>
      <c r="J4023" t="s">
        <v>1054</v>
      </c>
      <c r="K4023" s="5">
        <v>50</v>
      </c>
      <c r="L4023" t="str">
        <f>Table_DataFromNL[[#This Row],[PROFILECODE]]&amp;"-"&amp;Table_DataFromNL[[#This Row],[RULENAME]]</f>
        <v>CP941-2X Week P RSV Pre-Existing</v>
      </c>
      <c r="M4023" t="str">
        <f t="shared" si="501"/>
        <v>CP941-2X Week P RSV Pre-Existing</v>
      </c>
      <c r="N4023" t="str">
        <f t="shared" si="502"/>
        <v>CP941-2X Week P RSV Pre-Existing</v>
      </c>
    </row>
    <row r="4024" spans="1:14" hidden="1" x14ac:dyDescent="0.45">
      <c r="A4024" t="str">
        <f t="shared" si="503"/>
        <v>CP941-RETURN - 6th don of the month -BONUS</v>
      </c>
      <c r="B4024" t="s">
        <v>851</v>
      </c>
      <c r="C4024" t="str">
        <f t="shared" si="496"/>
        <v>Altoona</v>
      </c>
      <c r="D4024" t="str">
        <f t="shared" si="497"/>
        <v>Y</v>
      </c>
      <c r="E4024" t="s">
        <v>1196</v>
      </c>
      <c r="F4024" t="str">
        <f t="shared" si="498"/>
        <v>RETURN - 6th don of the month -BONUS</v>
      </c>
      <c r="G4024" t="str">
        <f t="shared" si="499"/>
        <v>Marketing</v>
      </c>
      <c r="H4024" t="s">
        <v>1058</v>
      </c>
      <c r="I4024">
        <f t="shared" si="500"/>
        <v>28</v>
      </c>
      <c r="J4024" t="s">
        <v>1054</v>
      </c>
      <c r="K4024" s="5">
        <v>20</v>
      </c>
      <c r="L4024" t="str">
        <f>Table_DataFromNL[[#This Row],[PROFILECODE]]&amp;"-"&amp;Table_DataFromNL[[#This Row],[RULENAME]]</f>
        <v>CP941-6X Month</v>
      </c>
      <c r="M4024" t="str">
        <f t="shared" si="501"/>
        <v>CP941-RETURN - 6th don of the month -BONUS</v>
      </c>
      <c r="N4024" t="e">
        <f t="shared" si="502"/>
        <v>#N/A</v>
      </c>
    </row>
    <row r="4025" spans="1:14" hidden="1" x14ac:dyDescent="0.45">
      <c r="A4025" t="str">
        <f t="shared" si="503"/>
        <v>CP941-CRM_LAPSEDONOR_25_twice</v>
      </c>
      <c r="B4025" t="s">
        <v>851</v>
      </c>
      <c r="C4025" t="str">
        <f t="shared" si="496"/>
        <v>Altoona</v>
      </c>
      <c r="D4025" t="str">
        <f t="shared" si="497"/>
        <v>Y</v>
      </c>
      <c r="E4025" t="s">
        <v>1196</v>
      </c>
      <c r="F4025" t="str">
        <f t="shared" si="498"/>
        <v>CRM_LAPSEDONOR_25_twice</v>
      </c>
      <c r="G4025">
        <f t="shared" si="499"/>
        <v>0</v>
      </c>
      <c r="H4025" t="s">
        <v>1059</v>
      </c>
      <c r="I4025">
        <f t="shared" si="500"/>
        <v>0</v>
      </c>
      <c r="J4025" t="s">
        <v>1054</v>
      </c>
      <c r="K4025" s="5">
        <v>25</v>
      </c>
      <c r="L4025" t="str">
        <f>Table_DataFromNL[[#This Row],[PROFILECODE]]&amp;"-"&amp;Table_DataFromNL[[#This Row],[RULENAME]]</f>
        <v>CP941-CRM_LAPSEDONOR_25_twice</v>
      </c>
      <c r="M4025" t="e">
        <f t="shared" si="501"/>
        <v>#N/A</v>
      </c>
      <c r="N4025" t="e">
        <f t="shared" si="502"/>
        <v>#N/A</v>
      </c>
    </row>
    <row r="4026" spans="1:14" hidden="1" x14ac:dyDescent="0.45">
      <c r="A4026" t="str">
        <f t="shared" si="503"/>
        <v>CP941-CRM_LAPSEDONOR_50_twice</v>
      </c>
      <c r="B4026" t="s">
        <v>851</v>
      </c>
      <c r="C4026" t="str">
        <f t="shared" si="496"/>
        <v>Altoona</v>
      </c>
      <c r="D4026" t="str">
        <f t="shared" si="497"/>
        <v>Y</v>
      </c>
      <c r="E4026" t="s">
        <v>1196</v>
      </c>
      <c r="F4026" t="str">
        <f t="shared" si="498"/>
        <v>CRM_LAPSEDONOR_50_twice</v>
      </c>
      <c r="G4026">
        <f t="shared" si="499"/>
        <v>0</v>
      </c>
      <c r="H4026" t="s">
        <v>1060</v>
      </c>
      <c r="I4026">
        <f t="shared" si="500"/>
        <v>0</v>
      </c>
      <c r="J4026" t="s">
        <v>1054</v>
      </c>
      <c r="K4026" s="5">
        <v>50</v>
      </c>
      <c r="L4026" t="str">
        <f>Table_DataFromNL[[#This Row],[PROFILECODE]]&amp;"-"&amp;Table_DataFromNL[[#This Row],[RULENAME]]</f>
        <v>CP941-CRM_LAPSEDONOR_50_twice</v>
      </c>
      <c r="M4026" t="e">
        <f t="shared" si="501"/>
        <v>#N/A</v>
      </c>
      <c r="N4026" t="e">
        <f t="shared" si="502"/>
        <v>#N/A</v>
      </c>
    </row>
    <row r="4027" spans="1:14" hidden="1" x14ac:dyDescent="0.45">
      <c r="A4027" t="str">
        <f t="shared" si="503"/>
        <v>CP941-CRM_LAPSEDONOR_75_twice</v>
      </c>
      <c r="B4027" t="s">
        <v>851</v>
      </c>
      <c r="C4027" t="str">
        <f t="shared" si="496"/>
        <v>Altoona</v>
      </c>
      <c r="D4027" t="str">
        <f t="shared" si="497"/>
        <v>Y</v>
      </c>
      <c r="E4027" t="s">
        <v>1196</v>
      </c>
      <c r="F4027" t="str">
        <f t="shared" si="498"/>
        <v>CRM_LAPSEDONOR_75_twice</v>
      </c>
      <c r="G4027">
        <f t="shared" si="499"/>
        <v>0</v>
      </c>
      <c r="H4027" t="s">
        <v>1061</v>
      </c>
      <c r="I4027">
        <f t="shared" si="500"/>
        <v>0</v>
      </c>
      <c r="J4027" t="s">
        <v>1054</v>
      </c>
      <c r="K4027" s="5">
        <v>70</v>
      </c>
      <c r="L4027" t="str">
        <f>Table_DataFromNL[[#This Row],[PROFILECODE]]&amp;"-"&amp;Table_DataFromNL[[#This Row],[RULENAME]]</f>
        <v>CP941-CRM_LAPSEDONOR_75_twice</v>
      </c>
      <c r="M4027" t="e">
        <f t="shared" si="501"/>
        <v>#N/A</v>
      </c>
      <c r="N4027" t="e">
        <f t="shared" si="502"/>
        <v>#N/A</v>
      </c>
    </row>
    <row r="4028" spans="1:14" hidden="1" x14ac:dyDescent="0.45">
      <c r="A4028" t="str">
        <f t="shared" si="503"/>
        <v>CP941-College ID Standard Bonus</v>
      </c>
      <c r="B4028" t="s">
        <v>851</v>
      </c>
      <c r="C4028" t="str">
        <f t="shared" si="496"/>
        <v>Altoona</v>
      </c>
      <c r="D4028" t="str">
        <f t="shared" si="497"/>
        <v>Y</v>
      </c>
      <c r="E4028" t="s">
        <v>1196</v>
      </c>
      <c r="F4028" t="str">
        <f t="shared" si="498"/>
        <v>College ID Standard Bonus</v>
      </c>
      <c r="G4028">
        <f t="shared" si="499"/>
        <v>0</v>
      </c>
      <c r="H4028" t="s">
        <v>1062</v>
      </c>
      <c r="I4028">
        <f t="shared" si="500"/>
        <v>0</v>
      </c>
      <c r="J4028" t="s">
        <v>1054</v>
      </c>
      <c r="K4028" s="5">
        <v>5</v>
      </c>
      <c r="L4028" t="str">
        <f>Table_DataFromNL[[#This Row],[PROFILECODE]]&amp;"-"&amp;Table_DataFromNL[[#This Row],[RULENAME]]</f>
        <v>CP941-College ID Standard Bonus</v>
      </c>
      <c r="M4028" t="e">
        <f t="shared" si="501"/>
        <v>#N/A</v>
      </c>
      <c r="N4028" t="e">
        <f t="shared" si="502"/>
        <v>#N/A</v>
      </c>
    </row>
    <row r="4029" spans="1:14" hidden="1" x14ac:dyDescent="0.45">
      <c r="A4029" t="str">
        <f t="shared" si="503"/>
        <v>CP941-Employee Donor</v>
      </c>
      <c r="B4029" t="s">
        <v>851</v>
      </c>
      <c r="C4029" t="str">
        <f t="shared" si="496"/>
        <v>Altoona</v>
      </c>
      <c r="D4029" t="str">
        <f t="shared" si="497"/>
        <v>Y</v>
      </c>
      <c r="E4029" t="s">
        <v>1196</v>
      </c>
      <c r="F4029" t="str">
        <f t="shared" si="498"/>
        <v>Employee Donor</v>
      </c>
      <c r="G4029">
        <f t="shared" si="499"/>
        <v>0</v>
      </c>
      <c r="H4029" t="s">
        <v>1063</v>
      </c>
      <c r="I4029">
        <f t="shared" si="500"/>
        <v>0</v>
      </c>
      <c r="J4029" t="s">
        <v>1054</v>
      </c>
      <c r="K4029" s="5">
        <v>90</v>
      </c>
      <c r="L4029" t="str">
        <f>Table_DataFromNL[[#This Row],[PROFILECODE]]&amp;"-"&amp;Table_DataFromNL[[#This Row],[RULENAME]]</f>
        <v>CP941-Employee Donor</v>
      </c>
      <c r="M4029" t="e">
        <f t="shared" si="501"/>
        <v>#N/A</v>
      </c>
      <c r="N4029" t="e">
        <f t="shared" si="502"/>
        <v>#N/A</v>
      </c>
    </row>
    <row r="4030" spans="1:14" hidden="1" x14ac:dyDescent="0.45">
      <c r="A4030" t="str">
        <f t="shared" si="503"/>
        <v>CP941-Military ID</v>
      </c>
      <c r="B4030" t="s">
        <v>851</v>
      </c>
      <c r="C4030" t="str">
        <f t="shared" si="496"/>
        <v>Altoona</v>
      </c>
      <c r="D4030" t="str">
        <f t="shared" si="497"/>
        <v>Y</v>
      </c>
      <c r="E4030" t="s">
        <v>1196</v>
      </c>
      <c r="F4030" t="str">
        <f t="shared" si="498"/>
        <v>Military ID</v>
      </c>
      <c r="G4030">
        <f t="shared" si="499"/>
        <v>0</v>
      </c>
      <c r="H4030" t="s">
        <v>1064</v>
      </c>
      <c r="I4030">
        <f t="shared" si="500"/>
        <v>0</v>
      </c>
      <c r="J4030" t="s">
        <v>1054</v>
      </c>
      <c r="K4030" s="5">
        <v>5</v>
      </c>
      <c r="L4030" t="str">
        <f>Table_DataFromNL[[#This Row],[PROFILECODE]]&amp;"-"&amp;Table_DataFromNL[[#This Row],[RULENAME]]</f>
        <v>CP941-Military ID</v>
      </c>
      <c r="M4030" t="e">
        <f t="shared" si="501"/>
        <v>#N/A</v>
      </c>
      <c r="N4030" t="e">
        <f t="shared" si="502"/>
        <v>#N/A</v>
      </c>
    </row>
    <row r="4031" spans="1:14" hidden="1" x14ac:dyDescent="0.45">
      <c r="A4031" t="str">
        <f t="shared" si="503"/>
        <v>CP941-NEW DONOR -1st</v>
      </c>
      <c r="B4031" t="s">
        <v>851</v>
      </c>
      <c r="C4031" t="str">
        <f t="shared" si="496"/>
        <v>Altoona</v>
      </c>
      <c r="D4031" t="str">
        <f t="shared" si="497"/>
        <v>Y</v>
      </c>
      <c r="E4031" t="s">
        <v>1196</v>
      </c>
      <c r="F4031" t="str">
        <f t="shared" si="498"/>
        <v>NEW DONOR -1st</v>
      </c>
      <c r="G4031" t="str">
        <f t="shared" si="499"/>
        <v>Marketing</v>
      </c>
      <c r="H4031" t="s">
        <v>1065</v>
      </c>
      <c r="I4031">
        <f t="shared" si="500"/>
        <v>1</v>
      </c>
      <c r="J4031" t="s">
        <v>1054</v>
      </c>
      <c r="K4031" s="5">
        <v>100</v>
      </c>
      <c r="L4031" t="str">
        <f>Table_DataFromNL[[#This Row],[PROFILECODE]]&amp;"-"&amp;Table_DataFromNL[[#This Row],[RULENAME]]</f>
        <v>CP941-New Donor 1st Visit-Bonus</v>
      </c>
      <c r="M4031" t="str">
        <f t="shared" si="501"/>
        <v>CP941-NEW DONOR -1st</v>
      </c>
      <c r="N4031" t="e">
        <f t="shared" si="502"/>
        <v>#N/A</v>
      </c>
    </row>
    <row r="4032" spans="1:14" hidden="1" x14ac:dyDescent="0.45">
      <c r="A4032" t="str">
        <f t="shared" si="503"/>
        <v>CP941-NEW DONOR -2nd</v>
      </c>
      <c r="B4032" t="s">
        <v>851</v>
      </c>
      <c r="C4032" t="str">
        <f t="shared" si="496"/>
        <v>Altoona</v>
      </c>
      <c r="D4032" t="str">
        <f t="shared" si="497"/>
        <v>Y</v>
      </c>
      <c r="E4032" t="s">
        <v>1196</v>
      </c>
      <c r="F4032" t="str">
        <f t="shared" si="498"/>
        <v>NEW DONOR -2nd</v>
      </c>
      <c r="G4032" t="str">
        <f t="shared" si="499"/>
        <v>Marketing</v>
      </c>
      <c r="H4032" t="s">
        <v>1066</v>
      </c>
      <c r="I4032">
        <f t="shared" si="500"/>
        <v>2</v>
      </c>
      <c r="J4032" t="s">
        <v>1054</v>
      </c>
      <c r="K4032" s="5">
        <v>100</v>
      </c>
      <c r="L4032" t="str">
        <f>Table_DataFromNL[[#This Row],[PROFILECODE]]&amp;"-"&amp;Table_DataFromNL[[#This Row],[RULENAME]]</f>
        <v>CP941-New Donor 2nd Visit-Bonus</v>
      </c>
      <c r="M4032" t="str">
        <f t="shared" si="501"/>
        <v>CP941-NEW DONOR -2nd</v>
      </c>
      <c r="N4032" t="e">
        <f t="shared" si="502"/>
        <v>#N/A</v>
      </c>
    </row>
    <row r="4033" spans="1:14" hidden="1" x14ac:dyDescent="0.45">
      <c r="A4033" t="str">
        <f t="shared" si="503"/>
        <v>CP941-NEW DONOR -3rd</v>
      </c>
      <c r="B4033" t="s">
        <v>851</v>
      </c>
      <c r="C4033" t="str">
        <f t="shared" si="496"/>
        <v>Altoona</v>
      </c>
      <c r="D4033" t="str">
        <f t="shared" si="497"/>
        <v>Y</v>
      </c>
      <c r="E4033" t="s">
        <v>1196</v>
      </c>
      <c r="F4033" t="str">
        <f t="shared" si="498"/>
        <v>NEW DONOR -3rd</v>
      </c>
      <c r="G4033" t="str">
        <f t="shared" si="499"/>
        <v>Marketing</v>
      </c>
      <c r="H4033" t="s">
        <v>1067</v>
      </c>
      <c r="I4033">
        <f t="shared" si="500"/>
        <v>3</v>
      </c>
      <c r="J4033" t="s">
        <v>1054</v>
      </c>
      <c r="K4033" s="5">
        <v>100</v>
      </c>
      <c r="L4033" t="str">
        <f>Table_DataFromNL[[#This Row],[PROFILECODE]]&amp;"-"&amp;Table_DataFromNL[[#This Row],[RULENAME]]</f>
        <v>CP941-New Donor 3rd Visit-Bonus</v>
      </c>
      <c r="M4033" t="str">
        <f t="shared" si="501"/>
        <v>CP941-NEW DONOR -3rd</v>
      </c>
      <c r="N4033" t="e">
        <f t="shared" si="502"/>
        <v>#N/A</v>
      </c>
    </row>
    <row r="4034" spans="1:14" hidden="1" x14ac:dyDescent="0.45">
      <c r="A4034" t="str">
        <f t="shared" si="503"/>
        <v>CP941-NEW DONOR -4th</v>
      </c>
      <c r="B4034" t="s">
        <v>851</v>
      </c>
      <c r="C4034" t="str">
        <f t="shared" ref="C4034:C4097" si="504">VLOOKUP(B4034,CenterLU,2,FALSE)</f>
        <v>Altoona</v>
      </c>
      <c r="D4034" t="str">
        <f t="shared" ref="D4034:D4097" si="505">VLOOKUP(B4034,CenterLU,3,FALSE)</f>
        <v>Y</v>
      </c>
      <c r="E4034" t="s">
        <v>1196</v>
      </c>
      <c r="F4034" t="str">
        <f t="shared" ref="F4034:F4097" si="506">IF(VLOOKUP(H4034,RULENAMELU,3,FALSE)=0,H4034,VLOOKUP(H4034,RULENAMELU,3,FALSE))</f>
        <v>NEW DONOR -4th</v>
      </c>
      <c r="G4034" t="str">
        <f t="shared" ref="G4034:G4097" si="507">VLOOKUP(H4034,RULENAMELU,4,FALSE)</f>
        <v>Marketing</v>
      </c>
      <c r="H4034" t="s">
        <v>1068</v>
      </c>
      <c r="I4034">
        <f t="shared" ref="I4034:I4097" si="508">VLOOKUP(H4034,RULENAMELU,5,FALSE)</f>
        <v>4</v>
      </c>
      <c r="J4034" t="s">
        <v>1054</v>
      </c>
      <c r="K4034" s="5">
        <v>100</v>
      </c>
      <c r="L4034" t="str">
        <f>Table_DataFromNL[[#This Row],[PROFILECODE]]&amp;"-"&amp;Table_DataFromNL[[#This Row],[RULENAME]]</f>
        <v>CP941-New Donor 4th Visit-Bonus</v>
      </c>
      <c r="M4034" t="str">
        <f t="shared" ref="M4034:M4097" si="509">IFERROR(VLOOKUP(A4034,PaychangesLU,1,FALSE),VLOOKUP(A4034,SpecialtyCheckLU,1,FALSE))</f>
        <v>CP941-NEW DONOR -4th</v>
      </c>
      <c r="N4034" t="e">
        <f t="shared" ref="N4034:N4097" si="510">VLOOKUP(A4034,SpecialtyCheckLU,1,FALSE)</f>
        <v>#N/A</v>
      </c>
    </row>
    <row r="4035" spans="1:14" hidden="1" x14ac:dyDescent="0.45">
      <c r="A4035" t="str">
        <f t="shared" ref="A4035:A4098" si="511">B4035&amp;"-"&amp;F4035</f>
        <v>CP941-NEW DONOR -5th</v>
      </c>
      <c r="B4035" t="s">
        <v>851</v>
      </c>
      <c r="C4035" t="str">
        <f t="shared" si="504"/>
        <v>Altoona</v>
      </c>
      <c r="D4035" t="str">
        <f t="shared" si="505"/>
        <v>Y</v>
      </c>
      <c r="E4035" t="s">
        <v>1196</v>
      </c>
      <c r="F4035" t="str">
        <f t="shared" si="506"/>
        <v>NEW DONOR -5th</v>
      </c>
      <c r="G4035" t="str">
        <f t="shared" si="507"/>
        <v>Marketing</v>
      </c>
      <c r="H4035" t="s">
        <v>1069</v>
      </c>
      <c r="I4035">
        <f t="shared" si="508"/>
        <v>5</v>
      </c>
      <c r="J4035" t="s">
        <v>1054</v>
      </c>
      <c r="K4035" s="5">
        <v>100</v>
      </c>
      <c r="L4035" t="str">
        <f>Table_DataFromNL[[#This Row],[PROFILECODE]]&amp;"-"&amp;Table_DataFromNL[[#This Row],[RULENAME]]</f>
        <v>CP941-New Donor 5th Visit-Bonus</v>
      </c>
      <c r="M4035" t="str">
        <f t="shared" si="509"/>
        <v>CP941-NEW DONOR -5th</v>
      </c>
      <c r="N4035" t="e">
        <f t="shared" si="510"/>
        <v>#N/A</v>
      </c>
    </row>
    <row r="4036" spans="1:14" hidden="1" x14ac:dyDescent="0.45">
      <c r="A4036" t="str">
        <f t="shared" si="511"/>
        <v>CP941-NEW DONOR -6th</v>
      </c>
      <c r="B4036" t="s">
        <v>851</v>
      </c>
      <c r="C4036" t="str">
        <f t="shared" si="504"/>
        <v>Altoona</v>
      </c>
      <c r="D4036" t="str">
        <f t="shared" si="505"/>
        <v>Y</v>
      </c>
      <c r="E4036" t="s">
        <v>1196</v>
      </c>
      <c r="F4036" t="str">
        <f t="shared" si="506"/>
        <v>NEW DONOR -6th</v>
      </c>
      <c r="G4036" t="str">
        <f t="shared" si="507"/>
        <v>Marketing</v>
      </c>
      <c r="H4036" t="s">
        <v>1070</v>
      </c>
      <c r="I4036">
        <f t="shared" si="508"/>
        <v>6</v>
      </c>
      <c r="J4036" t="s">
        <v>1054</v>
      </c>
      <c r="K4036" s="5">
        <v>100</v>
      </c>
      <c r="L4036" t="str">
        <f>Table_DataFromNL[[#This Row],[PROFILECODE]]&amp;"-"&amp;Table_DataFromNL[[#This Row],[RULENAME]]</f>
        <v>CP941-New Donor 6th Visit-Bonus</v>
      </c>
      <c r="M4036" t="str">
        <f t="shared" si="509"/>
        <v>CP941-NEW DONOR -6th</v>
      </c>
      <c r="N4036" t="e">
        <f t="shared" si="510"/>
        <v>#N/A</v>
      </c>
    </row>
    <row r="4037" spans="1:14" hidden="1" x14ac:dyDescent="0.45">
      <c r="A4037" t="str">
        <f t="shared" si="511"/>
        <v>CP941-NEW DONOR -7th</v>
      </c>
      <c r="B4037" t="s">
        <v>851</v>
      </c>
      <c r="C4037" t="str">
        <f t="shared" si="504"/>
        <v>Altoona</v>
      </c>
      <c r="D4037" t="str">
        <f t="shared" si="505"/>
        <v>Y</v>
      </c>
      <c r="E4037" t="s">
        <v>1196</v>
      </c>
      <c r="F4037" t="str">
        <f t="shared" si="506"/>
        <v>NEW DONOR -7th</v>
      </c>
      <c r="G4037" t="str">
        <f t="shared" si="507"/>
        <v>Marketing</v>
      </c>
      <c r="H4037" t="s">
        <v>1071</v>
      </c>
      <c r="I4037">
        <f t="shared" si="508"/>
        <v>7</v>
      </c>
      <c r="J4037" t="s">
        <v>1054</v>
      </c>
      <c r="K4037" s="5">
        <v>30</v>
      </c>
      <c r="L4037" t="str">
        <f>Table_DataFromNL[[#This Row],[PROFILECODE]]&amp;"-"&amp;Table_DataFromNL[[#This Row],[RULENAME]]</f>
        <v>CP941-New Donor 7th Visit-Bonus</v>
      </c>
      <c r="M4037" t="str">
        <f t="shared" si="509"/>
        <v>CP941-NEW DONOR -7th</v>
      </c>
      <c r="N4037" t="e">
        <f t="shared" si="510"/>
        <v>#N/A</v>
      </c>
    </row>
    <row r="4038" spans="1:14" hidden="1" x14ac:dyDescent="0.45">
      <c r="A4038" t="str">
        <f t="shared" si="511"/>
        <v>CP941-NEW DONOR -8th</v>
      </c>
      <c r="B4038" t="s">
        <v>851</v>
      </c>
      <c r="C4038" t="str">
        <f t="shared" si="504"/>
        <v>Altoona</v>
      </c>
      <c r="D4038" t="str">
        <f t="shared" si="505"/>
        <v>Y</v>
      </c>
      <c r="E4038" t="s">
        <v>1196</v>
      </c>
      <c r="F4038" t="str">
        <f t="shared" si="506"/>
        <v>NEW DONOR -8th</v>
      </c>
      <c r="G4038" t="str">
        <f t="shared" si="507"/>
        <v>Marketing</v>
      </c>
      <c r="H4038" t="s">
        <v>1072</v>
      </c>
      <c r="I4038">
        <f t="shared" si="508"/>
        <v>8</v>
      </c>
      <c r="J4038" t="s">
        <v>1054</v>
      </c>
      <c r="K4038" s="5">
        <v>30</v>
      </c>
      <c r="L4038" t="str">
        <f>Table_DataFromNL[[#This Row],[PROFILECODE]]&amp;"-"&amp;Table_DataFromNL[[#This Row],[RULENAME]]</f>
        <v>CP941-New Donor 8th Visit-Bonus</v>
      </c>
      <c r="M4038" t="str">
        <f t="shared" si="509"/>
        <v>CP941-NEW DONOR -8th</v>
      </c>
      <c r="N4038" t="e">
        <f t="shared" si="510"/>
        <v>#N/A</v>
      </c>
    </row>
    <row r="4039" spans="1:14" hidden="1" x14ac:dyDescent="0.45">
      <c r="A4039" t="str">
        <f t="shared" si="511"/>
        <v>CP941-Vaccinia - 1st Donation</v>
      </c>
      <c r="B4039" t="s">
        <v>851</v>
      </c>
      <c r="C4039" t="str">
        <f t="shared" si="504"/>
        <v>Altoona</v>
      </c>
      <c r="D4039" t="str">
        <f t="shared" si="505"/>
        <v>Y</v>
      </c>
      <c r="E4039" t="s">
        <v>1196</v>
      </c>
      <c r="F4039" t="str">
        <f t="shared" si="506"/>
        <v>Vaccinia - 1st Donation</v>
      </c>
      <c r="G4039" t="str">
        <f t="shared" si="507"/>
        <v>Specialty</v>
      </c>
      <c r="H4039" t="s">
        <v>957</v>
      </c>
      <c r="I4039">
        <f t="shared" si="508"/>
        <v>0</v>
      </c>
      <c r="J4039" t="s">
        <v>1054</v>
      </c>
      <c r="K4039" s="5">
        <v>150</v>
      </c>
      <c r="L4039" t="str">
        <f>Table_DataFromNL[[#This Row],[PROFILECODE]]&amp;"-"&amp;Table_DataFromNL[[#This Row],[RULENAME]]</f>
        <v>CP941-Vaccinia - 1st Donation</v>
      </c>
      <c r="M4039" t="str">
        <f t="shared" si="509"/>
        <v>CP941-Vaccinia - 1st Donation</v>
      </c>
      <c r="N4039" t="str">
        <f t="shared" si="510"/>
        <v>CP941-Vaccinia - 1st Donation</v>
      </c>
    </row>
    <row r="4040" spans="1:14" hidden="1" x14ac:dyDescent="0.45">
      <c r="A4040" t="str">
        <f t="shared" si="511"/>
        <v>CP941-Vaccinia - 2nd Donation</v>
      </c>
      <c r="B4040" t="s">
        <v>851</v>
      </c>
      <c r="C4040" t="str">
        <f t="shared" si="504"/>
        <v>Altoona</v>
      </c>
      <c r="D4040" t="str">
        <f t="shared" si="505"/>
        <v>Y</v>
      </c>
      <c r="E4040" t="s">
        <v>1196</v>
      </c>
      <c r="F4040" t="str">
        <f t="shared" si="506"/>
        <v>Vaccinia - 2nd Donation</v>
      </c>
      <c r="G4040" t="str">
        <f t="shared" si="507"/>
        <v>Specialty</v>
      </c>
      <c r="H4040" t="s">
        <v>958</v>
      </c>
      <c r="I4040">
        <f t="shared" si="508"/>
        <v>0</v>
      </c>
      <c r="J4040" t="s">
        <v>1054</v>
      </c>
      <c r="K4040" s="5">
        <v>250</v>
      </c>
      <c r="L4040" t="str">
        <f>Table_DataFromNL[[#This Row],[PROFILECODE]]&amp;"-"&amp;Table_DataFromNL[[#This Row],[RULENAME]]</f>
        <v>CP941-Vaccinia - 2nd Donation</v>
      </c>
      <c r="M4040" t="str">
        <f t="shared" si="509"/>
        <v>CP941-Vaccinia - 2nd Donation</v>
      </c>
      <c r="N4040" t="str">
        <f t="shared" si="510"/>
        <v>CP941-Vaccinia - 2nd Donation</v>
      </c>
    </row>
    <row r="4041" spans="1:14" hidden="1" x14ac:dyDescent="0.45">
      <c r="A4041" t="str">
        <f t="shared" si="511"/>
        <v>CP941-Vaccinia - 3rd Donation</v>
      </c>
      <c r="B4041" t="s">
        <v>851</v>
      </c>
      <c r="C4041" t="str">
        <f t="shared" si="504"/>
        <v>Altoona</v>
      </c>
      <c r="D4041" t="str">
        <f t="shared" si="505"/>
        <v>Y</v>
      </c>
      <c r="E4041" t="s">
        <v>1196</v>
      </c>
      <c r="F4041" t="str">
        <f t="shared" si="506"/>
        <v>Vaccinia - 3rd Donation</v>
      </c>
      <c r="G4041" t="str">
        <f t="shared" si="507"/>
        <v>Specialty</v>
      </c>
      <c r="H4041" t="s">
        <v>959</v>
      </c>
      <c r="I4041">
        <f t="shared" si="508"/>
        <v>0</v>
      </c>
      <c r="J4041" t="s">
        <v>1054</v>
      </c>
      <c r="K4041" s="5">
        <v>300</v>
      </c>
      <c r="L4041" t="str">
        <f>Table_DataFromNL[[#This Row],[PROFILECODE]]&amp;"-"&amp;Table_DataFromNL[[#This Row],[RULENAME]]</f>
        <v>CP941-Vaccinia - 3rd Donation</v>
      </c>
      <c r="M4041" t="str">
        <f t="shared" si="509"/>
        <v>CP941-Vaccinia - 3rd Donation</v>
      </c>
      <c r="N4041" t="str">
        <f t="shared" si="510"/>
        <v>CP941-Vaccinia - 3rd Donation</v>
      </c>
    </row>
    <row r="4042" spans="1:14" hidden="1" x14ac:dyDescent="0.45">
      <c r="A4042" t="str">
        <f t="shared" si="511"/>
        <v>CP941-Vaccinia - 4th Donation</v>
      </c>
      <c r="B4042" t="s">
        <v>851</v>
      </c>
      <c r="C4042" t="str">
        <f t="shared" si="504"/>
        <v>Altoona</v>
      </c>
      <c r="D4042" t="str">
        <f t="shared" si="505"/>
        <v>Y</v>
      </c>
      <c r="E4042" t="s">
        <v>1196</v>
      </c>
      <c r="F4042" t="str">
        <f t="shared" si="506"/>
        <v>Vaccinia - 4th Donation</v>
      </c>
      <c r="G4042" t="str">
        <f t="shared" si="507"/>
        <v>Specialty</v>
      </c>
      <c r="H4042" t="s">
        <v>960</v>
      </c>
      <c r="I4042">
        <f t="shared" si="508"/>
        <v>0</v>
      </c>
      <c r="J4042" t="s">
        <v>1054</v>
      </c>
      <c r="K4042" s="5">
        <v>300</v>
      </c>
      <c r="L4042" t="str">
        <f>Table_DataFromNL[[#This Row],[PROFILECODE]]&amp;"-"&amp;Table_DataFromNL[[#This Row],[RULENAME]]</f>
        <v>CP941-Vaccinia - 4th Donation</v>
      </c>
      <c r="M4042" t="str">
        <f t="shared" si="509"/>
        <v>CP941-Vaccinia - 4th Donation</v>
      </c>
      <c r="N4042" t="str">
        <f t="shared" si="510"/>
        <v>CP941-Vaccinia - 4th Donation</v>
      </c>
    </row>
    <row r="4043" spans="1:14" hidden="1" x14ac:dyDescent="0.45">
      <c r="A4043" t="str">
        <f t="shared" si="511"/>
        <v>CP941-1B_KEDLeague_Promo_5USD</v>
      </c>
      <c r="B4043" t="s">
        <v>851</v>
      </c>
      <c r="C4043" t="str">
        <f t="shared" si="504"/>
        <v>Altoona</v>
      </c>
      <c r="D4043" t="str">
        <f t="shared" si="505"/>
        <v>Y</v>
      </c>
      <c r="E4043" t="s">
        <v>1196</v>
      </c>
      <c r="F4043" t="str">
        <f t="shared" si="506"/>
        <v>1B_KEDLeague_Promo_5USD</v>
      </c>
      <c r="G4043">
        <f t="shared" si="507"/>
        <v>0</v>
      </c>
      <c r="H4043" t="s">
        <v>1073</v>
      </c>
      <c r="I4043">
        <f t="shared" si="508"/>
        <v>0</v>
      </c>
      <c r="J4043" t="s">
        <v>1074</v>
      </c>
      <c r="K4043" s="5">
        <v>5</v>
      </c>
      <c r="L4043" t="str">
        <f>Table_DataFromNL[[#This Row],[PROFILECODE]]&amp;"-"&amp;Table_DataFromNL[[#This Row],[RULENAME]]</f>
        <v>CP941-1B_KEDLeague_Promo_5USD</v>
      </c>
      <c r="M4043" t="e">
        <f t="shared" si="509"/>
        <v>#N/A</v>
      </c>
      <c r="N4043" t="e">
        <f t="shared" si="510"/>
        <v>#N/A</v>
      </c>
    </row>
    <row r="4044" spans="1:14" hidden="1" x14ac:dyDescent="0.45">
      <c r="A4044" t="str">
        <f t="shared" si="511"/>
        <v>CP941-CALL_10</v>
      </c>
      <c r="B4044" t="s">
        <v>851</v>
      </c>
      <c r="C4044" t="str">
        <f t="shared" si="504"/>
        <v>Altoona</v>
      </c>
      <c r="D4044" t="str">
        <f t="shared" si="505"/>
        <v>Y</v>
      </c>
      <c r="E4044" t="s">
        <v>1196</v>
      </c>
      <c r="F4044" t="str">
        <f t="shared" si="506"/>
        <v>CALL_10</v>
      </c>
      <c r="G4044">
        <f t="shared" si="507"/>
        <v>0</v>
      </c>
      <c r="H4044" t="s">
        <v>1075</v>
      </c>
      <c r="I4044">
        <f t="shared" si="508"/>
        <v>0</v>
      </c>
      <c r="J4044" t="s">
        <v>1074</v>
      </c>
      <c r="K4044" s="5">
        <v>10</v>
      </c>
      <c r="L4044" t="str">
        <f>Table_DataFromNL[[#This Row],[PROFILECODE]]&amp;"-"&amp;Table_DataFromNL[[#This Row],[RULENAME]]</f>
        <v>CP941-CALL_10</v>
      </c>
      <c r="M4044" t="e">
        <f t="shared" si="509"/>
        <v>#N/A</v>
      </c>
      <c r="N4044" t="e">
        <f t="shared" si="510"/>
        <v>#N/A</v>
      </c>
    </row>
    <row r="4045" spans="1:14" hidden="1" x14ac:dyDescent="0.45">
      <c r="A4045" t="str">
        <f t="shared" si="511"/>
        <v>CP941-CALL_15</v>
      </c>
      <c r="B4045" t="s">
        <v>851</v>
      </c>
      <c r="C4045" t="str">
        <f t="shared" si="504"/>
        <v>Altoona</v>
      </c>
      <c r="D4045" t="str">
        <f t="shared" si="505"/>
        <v>Y</v>
      </c>
      <c r="E4045" t="s">
        <v>1196</v>
      </c>
      <c r="F4045" t="str">
        <f t="shared" si="506"/>
        <v>CALL_15</v>
      </c>
      <c r="G4045">
        <f t="shared" si="507"/>
        <v>0</v>
      </c>
      <c r="H4045" t="s">
        <v>1076</v>
      </c>
      <c r="I4045">
        <f t="shared" si="508"/>
        <v>0</v>
      </c>
      <c r="J4045" t="s">
        <v>1074</v>
      </c>
      <c r="K4045" s="5">
        <v>15</v>
      </c>
      <c r="L4045" t="str">
        <f>Table_DataFromNL[[#This Row],[PROFILECODE]]&amp;"-"&amp;Table_DataFromNL[[#This Row],[RULENAME]]</f>
        <v>CP941-CALL_15</v>
      </c>
      <c r="M4045" t="e">
        <f t="shared" si="509"/>
        <v>#N/A</v>
      </c>
      <c r="N4045" t="e">
        <f t="shared" si="510"/>
        <v>#N/A</v>
      </c>
    </row>
    <row r="4046" spans="1:14" hidden="1" x14ac:dyDescent="0.45">
      <c r="A4046" t="str">
        <f t="shared" si="511"/>
        <v>CP941-CALL_25</v>
      </c>
      <c r="B4046" t="s">
        <v>851</v>
      </c>
      <c r="C4046" t="str">
        <f t="shared" si="504"/>
        <v>Altoona</v>
      </c>
      <c r="D4046" t="str">
        <f t="shared" si="505"/>
        <v>Y</v>
      </c>
      <c r="E4046" t="s">
        <v>1196</v>
      </c>
      <c r="F4046" t="str">
        <f t="shared" si="506"/>
        <v>CALL_25</v>
      </c>
      <c r="G4046">
        <f t="shared" si="507"/>
        <v>0</v>
      </c>
      <c r="H4046" t="s">
        <v>1077</v>
      </c>
      <c r="I4046">
        <f t="shared" si="508"/>
        <v>0</v>
      </c>
      <c r="J4046" t="s">
        <v>1074</v>
      </c>
      <c r="K4046" s="5">
        <v>25</v>
      </c>
      <c r="L4046" t="str">
        <f>Table_DataFromNL[[#This Row],[PROFILECODE]]&amp;"-"&amp;Table_DataFromNL[[#This Row],[RULENAME]]</f>
        <v>CP941-CALL_25</v>
      </c>
      <c r="M4046" t="e">
        <f t="shared" si="509"/>
        <v>#N/A</v>
      </c>
      <c r="N4046" t="e">
        <f t="shared" si="510"/>
        <v>#N/A</v>
      </c>
    </row>
    <row r="4047" spans="1:14" hidden="1" x14ac:dyDescent="0.45">
      <c r="A4047" t="str">
        <f t="shared" si="511"/>
        <v>CP941-CALL_5</v>
      </c>
      <c r="B4047" t="s">
        <v>851</v>
      </c>
      <c r="C4047" t="str">
        <f t="shared" si="504"/>
        <v>Altoona</v>
      </c>
      <c r="D4047" t="str">
        <f t="shared" si="505"/>
        <v>Y</v>
      </c>
      <c r="E4047" t="s">
        <v>1196</v>
      </c>
      <c r="F4047" t="str">
        <f t="shared" si="506"/>
        <v>CALL_5</v>
      </c>
      <c r="G4047">
        <f t="shared" si="507"/>
        <v>0</v>
      </c>
      <c r="H4047" t="s">
        <v>1078</v>
      </c>
      <c r="I4047">
        <f t="shared" si="508"/>
        <v>0</v>
      </c>
      <c r="J4047" t="s">
        <v>1074</v>
      </c>
      <c r="K4047" s="5">
        <v>5</v>
      </c>
      <c r="L4047" t="str">
        <f>Table_DataFromNL[[#This Row],[PROFILECODE]]&amp;"-"&amp;Table_DataFromNL[[#This Row],[RULENAME]]</f>
        <v>CP941-CALL_5</v>
      </c>
      <c r="M4047" t="e">
        <f t="shared" si="509"/>
        <v>#N/A</v>
      </c>
      <c r="N4047" t="e">
        <f t="shared" si="510"/>
        <v>#N/A</v>
      </c>
    </row>
    <row r="4048" spans="1:14" hidden="1" x14ac:dyDescent="0.45">
      <c r="A4048" t="str">
        <f t="shared" si="511"/>
        <v>CP941-Community</v>
      </c>
      <c r="B4048" t="s">
        <v>851</v>
      </c>
      <c r="C4048" t="str">
        <f t="shared" si="504"/>
        <v>Altoona</v>
      </c>
      <c r="D4048" t="str">
        <f t="shared" si="505"/>
        <v>Y</v>
      </c>
      <c r="E4048" t="s">
        <v>1196</v>
      </c>
      <c r="F4048" t="str">
        <f t="shared" si="506"/>
        <v>Community</v>
      </c>
      <c r="G4048">
        <f t="shared" si="507"/>
        <v>0</v>
      </c>
      <c r="H4048" t="s">
        <v>1080</v>
      </c>
      <c r="I4048">
        <f t="shared" si="508"/>
        <v>0</v>
      </c>
      <c r="J4048" t="s">
        <v>1074</v>
      </c>
      <c r="K4048" s="5">
        <v>5</v>
      </c>
      <c r="L4048" t="str">
        <f>Table_DataFromNL[[#This Row],[PROFILECODE]]&amp;"-"&amp;Table_DataFromNL[[#This Row],[RULENAME]]</f>
        <v>CP941-Community</v>
      </c>
      <c r="M4048" t="e">
        <f t="shared" si="509"/>
        <v>#N/A</v>
      </c>
      <c r="N4048" t="e">
        <f t="shared" si="510"/>
        <v>#N/A</v>
      </c>
    </row>
    <row r="4049" spans="1:14" hidden="1" x14ac:dyDescent="0.45">
      <c r="A4049" t="str">
        <f t="shared" si="511"/>
        <v>CP941-DENOVO  - Antibody Screen</v>
      </c>
      <c r="B4049" t="s">
        <v>851</v>
      </c>
      <c r="C4049" t="str">
        <f t="shared" si="504"/>
        <v>Altoona</v>
      </c>
      <c r="D4049" t="str">
        <f t="shared" si="505"/>
        <v>Y</v>
      </c>
      <c r="E4049" t="s">
        <v>1196</v>
      </c>
      <c r="F4049" t="str">
        <f t="shared" si="506"/>
        <v>DENOVO  - Antibody Screen</v>
      </c>
      <c r="G4049">
        <f t="shared" si="507"/>
        <v>0</v>
      </c>
      <c r="H4049" t="s">
        <v>1081</v>
      </c>
      <c r="I4049">
        <f t="shared" si="508"/>
        <v>0</v>
      </c>
      <c r="J4049" t="s">
        <v>1074</v>
      </c>
      <c r="K4049" s="5">
        <v>300</v>
      </c>
      <c r="L4049" t="str">
        <f>Table_DataFromNL[[#This Row],[PROFILECODE]]&amp;"-"&amp;Table_DataFromNL[[#This Row],[RULENAME]]</f>
        <v>CP941-DENOVO  - Antibody Screen</v>
      </c>
      <c r="M4049" t="e">
        <f t="shared" si="509"/>
        <v>#N/A</v>
      </c>
      <c r="N4049" t="e">
        <f t="shared" si="510"/>
        <v>#N/A</v>
      </c>
    </row>
    <row r="4050" spans="1:14" hidden="1" x14ac:dyDescent="0.45">
      <c r="A4050" t="str">
        <f t="shared" si="511"/>
        <v>CP941-Denovo - Attendance Bonus</v>
      </c>
      <c r="B4050" t="s">
        <v>851</v>
      </c>
      <c r="C4050" t="str">
        <f t="shared" si="504"/>
        <v>Altoona</v>
      </c>
      <c r="D4050" t="str">
        <f t="shared" si="505"/>
        <v>Y</v>
      </c>
      <c r="E4050" t="s">
        <v>1196</v>
      </c>
      <c r="F4050" t="str">
        <f t="shared" si="506"/>
        <v>Denovo - Attendance Bonus</v>
      </c>
      <c r="G4050">
        <f t="shared" si="507"/>
        <v>0</v>
      </c>
      <c r="H4050" t="s">
        <v>1082</v>
      </c>
      <c r="I4050">
        <f t="shared" si="508"/>
        <v>0</v>
      </c>
      <c r="J4050" t="s">
        <v>1074</v>
      </c>
      <c r="K4050" s="5">
        <v>100</v>
      </c>
      <c r="L4050" t="str">
        <f>Table_DataFromNL[[#This Row],[PROFILECODE]]&amp;"-"&amp;Table_DataFromNL[[#This Row],[RULENAME]]</f>
        <v>CP941-Denovo - Attendance Bonus</v>
      </c>
      <c r="M4050" t="e">
        <f t="shared" si="509"/>
        <v>#N/A</v>
      </c>
      <c r="N4050" t="e">
        <f t="shared" si="510"/>
        <v>#N/A</v>
      </c>
    </row>
    <row r="4051" spans="1:14" hidden="1" x14ac:dyDescent="0.45">
      <c r="A4051" t="str">
        <f t="shared" si="511"/>
        <v>CP941-Denovo - Immunization</v>
      </c>
      <c r="B4051" t="s">
        <v>851</v>
      </c>
      <c r="C4051" t="str">
        <f t="shared" si="504"/>
        <v>Altoona</v>
      </c>
      <c r="D4051" t="str">
        <f t="shared" si="505"/>
        <v>Y</v>
      </c>
      <c r="E4051" t="s">
        <v>1196</v>
      </c>
      <c r="F4051" t="str">
        <f t="shared" si="506"/>
        <v>Denovo - Immunization</v>
      </c>
      <c r="G4051">
        <f t="shared" si="507"/>
        <v>0</v>
      </c>
      <c r="H4051" t="s">
        <v>1083</v>
      </c>
      <c r="I4051">
        <f t="shared" si="508"/>
        <v>0</v>
      </c>
      <c r="J4051" t="s">
        <v>1074</v>
      </c>
      <c r="K4051" s="5">
        <v>300</v>
      </c>
      <c r="L4051" t="str">
        <f>Table_DataFromNL[[#This Row],[PROFILECODE]]&amp;"-"&amp;Table_DataFromNL[[#This Row],[RULENAME]]</f>
        <v>CP941-Denovo - Immunization</v>
      </c>
      <c r="M4051" t="e">
        <f t="shared" si="509"/>
        <v>#N/A</v>
      </c>
      <c r="N4051" t="e">
        <f t="shared" si="510"/>
        <v>#N/A</v>
      </c>
    </row>
    <row r="4052" spans="1:14" hidden="1" x14ac:dyDescent="0.45">
      <c r="A4052" t="str">
        <f t="shared" si="511"/>
        <v>CP941-EMPLOYEE_BONUS_8MONTH_80USD</v>
      </c>
      <c r="B4052" t="s">
        <v>851</v>
      </c>
      <c r="C4052" t="str">
        <f t="shared" si="504"/>
        <v>Altoona</v>
      </c>
      <c r="D4052" t="str">
        <f t="shared" si="505"/>
        <v>Y</v>
      </c>
      <c r="E4052" t="s">
        <v>1196</v>
      </c>
      <c r="F4052" t="str">
        <f t="shared" si="506"/>
        <v>EMPLOYEE_BONUS_8MONTH_80USD</v>
      </c>
      <c r="G4052">
        <f t="shared" si="507"/>
        <v>0</v>
      </c>
      <c r="H4052" t="s">
        <v>1084</v>
      </c>
      <c r="I4052">
        <f t="shared" si="508"/>
        <v>0</v>
      </c>
      <c r="J4052" t="s">
        <v>1074</v>
      </c>
      <c r="K4052" s="5">
        <v>80</v>
      </c>
      <c r="L4052" t="str">
        <f>Table_DataFromNL[[#This Row],[PROFILECODE]]&amp;"-"&amp;Table_DataFromNL[[#This Row],[RULENAME]]</f>
        <v>CP941-EMPLOYEE_BONUS_8MONTH_80USD</v>
      </c>
      <c r="M4052" t="e">
        <f t="shared" si="509"/>
        <v>#N/A</v>
      </c>
      <c r="N4052" t="e">
        <f t="shared" si="510"/>
        <v>#N/A</v>
      </c>
    </row>
    <row r="4053" spans="1:14" hidden="1" x14ac:dyDescent="0.45">
      <c r="A4053" t="str">
        <f t="shared" si="511"/>
        <v>CP941-HANGER_RECRUIT_5USD_once</v>
      </c>
      <c r="B4053" t="s">
        <v>851</v>
      </c>
      <c r="C4053" t="str">
        <f t="shared" si="504"/>
        <v>Altoona</v>
      </c>
      <c r="D4053" t="str">
        <f t="shared" si="505"/>
        <v>Y</v>
      </c>
      <c r="E4053" t="s">
        <v>1196</v>
      </c>
      <c r="F4053" t="str">
        <f t="shared" si="506"/>
        <v>HANGER_RECRUIT_5USD_once</v>
      </c>
      <c r="G4053">
        <f t="shared" si="507"/>
        <v>0</v>
      </c>
      <c r="H4053" t="s">
        <v>1085</v>
      </c>
      <c r="I4053">
        <f t="shared" si="508"/>
        <v>0</v>
      </c>
      <c r="J4053" t="s">
        <v>1074</v>
      </c>
      <c r="K4053" s="5">
        <v>5</v>
      </c>
      <c r="L4053" t="str">
        <f>Table_DataFromNL[[#This Row],[PROFILECODE]]&amp;"-"&amp;Table_DataFromNL[[#This Row],[RULENAME]]</f>
        <v>CP941-HANGER_RECRUIT_5USD_once</v>
      </c>
      <c r="M4053" t="e">
        <f t="shared" si="509"/>
        <v>#N/A</v>
      </c>
      <c r="N4053" t="e">
        <f t="shared" si="510"/>
        <v>#N/A</v>
      </c>
    </row>
    <row r="4054" spans="1:14" hidden="1" x14ac:dyDescent="0.45">
      <c r="A4054" t="str">
        <f t="shared" si="511"/>
        <v>CP941-Inconv Fee $20-$50-Comment Req'd</v>
      </c>
      <c r="B4054" t="s">
        <v>851</v>
      </c>
      <c r="C4054" t="str">
        <f t="shared" si="504"/>
        <v>Altoona</v>
      </c>
      <c r="D4054" t="str">
        <f t="shared" si="505"/>
        <v>Y</v>
      </c>
      <c r="E4054" t="s">
        <v>1196</v>
      </c>
      <c r="F4054" t="str">
        <f t="shared" si="506"/>
        <v>Inconv Fee $20-$50-Comment Req'd</v>
      </c>
      <c r="G4054">
        <f t="shared" si="507"/>
        <v>0</v>
      </c>
      <c r="H4054" t="s">
        <v>1088</v>
      </c>
      <c r="I4054">
        <f t="shared" si="508"/>
        <v>0</v>
      </c>
      <c r="J4054" t="s">
        <v>1074</v>
      </c>
      <c r="K4054" s="5">
        <v>50</v>
      </c>
      <c r="L4054" t="str">
        <f>Table_DataFromNL[[#This Row],[PROFILECODE]]&amp;"-"&amp;Table_DataFromNL[[#This Row],[RULENAME]]</f>
        <v>CP941-Inconv Fee $20-$50-Comment Req'd</v>
      </c>
      <c r="M4054" t="e">
        <f t="shared" si="509"/>
        <v>#N/A</v>
      </c>
      <c r="N4054" t="e">
        <f t="shared" si="510"/>
        <v>#N/A</v>
      </c>
    </row>
    <row r="4055" spans="1:14" hidden="1" x14ac:dyDescent="0.45">
      <c r="A4055" t="str">
        <f t="shared" si="511"/>
        <v>CP941-Inconv Fee $5-$20-Comment Req'd</v>
      </c>
      <c r="B4055" t="s">
        <v>851</v>
      </c>
      <c r="C4055" t="str">
        <f t="shared" si="504"/>
        <v>Altoona</v>
      </c>
      <c r="D4055" t="str">
        <f t="shared" si="505"/>
        <v>Y</v>
      </c>
      <c r="E4055" t="s">
        <v>1196</v>
      </c>
      <c r="F4055" t="str">
        <f t="shared" si="506"/>
        <v>Inconv Fee $5-$20-Comment Req'd</v>
      </c>
      <c r="G4055">
        <f t="shared" si="507"/>
        <v>0</v>
      </c>
      <c r="H4055" t="s">
        <v>1089</v>
      </c>
      <c r="I4055">
        <f t="shared" si="508"/>
        <v>0</v>
      </c>
      <c r="J4055" t="s">
        <v>1074</v>
      </c>
      <c r="K4055" s="5">
        <v>20</v>
      </c>
      <c r="L4055" t="str">
        <f>Table_DataFromNL[[#This Row],[PROFILECODE]]&amp;"-"&amp;Table_DataFromNL[[#This Row],[RULENAME]]</f>
        <v>CP941-Inconv Fee $5-$20-Comment Req'd</v>
      </c>
      <c r="M4055" t="e">
        <f t="shared" si="509"/>
        <v>#N/A</v>
      </c>
      <c r="N4055" t="e">
        <f t="shared" si="510"/>
        <v>#N/A</v>
      </c>
    </row>
    <row r="4056" spans="1:14" hidden="1" x14ac:dyDescent="0.45">
      <c r="A4056" t="str">
        <f t="shared" si="511"/>
        <v>CP941-Inconv Fee$50-$100-Comment Req'd</v>
      </c>
      <c r="B4056" t="s">
        <v>851</v>
      </c>
      <c r="C4056" t="str">
        <f t="shared" si="504"/>
        <v>Altoona</v>
      </c>
      <c r="D4056" t="str">
        <f t="shared" si="505"/>
        <v>Y</v>
      </c>
      <c r="E4056" t="s">
        <v>1196</v>
      </c>
      <c r="F4056" t="str">
        <f t="shared" si="506"/>
        <v>Inconv Fee$50-$100-Comment Req'd</v>
      </c>
      <c r="G4056">
        <f t="shared" si="507"/>
        <v>0</v>
      </c>
      <c r="H4056" t="s">
        <v>1090</v>
      </c>
      <c r="I4056">
        <f t="shared" si="508"/>
        <v>0</v>
      </c>
      <c r="J4056" t="s">
        <v>1074</v>
      </c>
      <c r="K4056" s="5">
        <v>100</v>
      </c>
      <c r="L4056" t="str">
        <f>Table_DataFromNL[[#This Row],[PROFILECODE]]&amp;"-"&amp;Table_DataFromNL[[#This Row],[RULENAME]]</f>
        <v>CP941-Inconv Fee$50-$100-Comment Req'd</v>
      </c>
      <c r="M4056" t="e">
        <f t="shared" si="509"/>
        <v>#N/A</v>
      </c>
      <c r="N4056" t="e">
        <f t="shared" si="510"/>
        <v>#N/A</v>
      </c>
    </row>
    <row r="4057" spans="1:14" hidden="1" x14ac:dyDescent="0.45">
      <c r="A4057" t="str">
        <f t="shared" si="511"/>
        <v>CP941-NSP_ LAPSEDONOR_50_Twice</v>
      </c>
      <c r="B4057" t="s">
        <v>851</v>
      </c>
      <c r="C4057" t="str">
        <f t="shared" si="504"/>
        <v>Altoona</v>
      </c>
      <c r="D4057" t="str">
        <f t="shared" si="505"/>
        <v>Y</v>
      </c>
      <c r="E4057" t="s">
        <v>1196</v>
      </c>
      <c r="F4057" t="str">
        <f t="shared" si="506"/>
        <v>NSP_ LAPSEDONOR_50_Twice</v>
      </c>
      <c r="G4057">
        <f t="shared" si="507"/>
        <v>0</v>
      </c>
      <c r="H4057" t="s">
        <v>1091</v>
      </c>
      <c r="I4057">
        <f t="shared" si="508"/>
        <v>0</v>
      </c>
      <c r="J4057" t="s">
        <v>1074</v>
      </c>
      <c r="K4057" s="5">
        <v>50</v>
      </c>
      <c r="L4057" t="str">
        <f>Table_DataFromNL[[#This Row],[PROFILECODE]]&amp;"-"&amp;Table_DataFromNL[[#This Row],[RULENAME]]</f>
        <v>CP941-NSP_ LAPSEDONOR_50_Twice</v>
      </c>
      <c r="M4057" t="e">
        <f t="shared" si="509"/>
        <v>#N/A</v>
      </c>
      <c r="N4057" t="e">
        <f t="shared" si="510"/>
        <v>#N/A</v>
      </c>
    </row>
    <row r="4058" spans="1:14" hidden="1" x14ac:dyDescent="0.45">
      <c r="A4058" t="str">
        <f t="shared" si="511"/>
        <v>CP941-NSP_LD_25_2X</v>
      </c>
      <c r="B4058" t="s">
        <v>851</v>
      </c>
      <c r="C4058" t="str">
        <f t="shared" si="504"/>
        <v>Altoona</v>
      </c>
      <c r="D4058" t="str">
        <f t="shared" si="505"/>
        <v>Y</v>
      </c>
      <c r="E4058" t="s">
        <v>1196</v>
      </c>
      <c r="F4058" t="str">
        <f t="shared" si="506"/>
        <v>NSP_LD_25_2X</v>
      </c>
      <c r="G4058">
        <f t="shared" si="507"/>
        <v>0</v>
      </c>
      <c r="H4058" t="s">
        <v>1092</v>
      </c>
      <c r="I4058">
        <f t="shared" si="508"/>
        <v>0</v>
      </c>
      <c r="J4058" t="s">
        <v>1074</v>
      </c>
      <c r="K4058" s="5">
        <v>25</v>
      </c>
      <c r="L4058" t="str">
        <f>Table_DataFromNL[[#This Row],[PROFILECODE]]&amp;"-"&amp;Table_DataFromNL[[#This Row],[RULENAME]]</f>
        <v>CP941-NSP_LD_25_2X</v>
      </c>
      <c r="M4058" t="e">
        <f t="shared" si="509"/>
        <v>#N/A</v>
      </c>
      <c r="N4058" t="e">
        <f t="shared" si="510"/>
        <v>#N/A</v>
      </c>
    </row>
    <row r="4059" spans="1:14" hidden="1" x14ac:dyDescent="0.45">
      <c r="A4059" t="str">
        <f t="shared" si="511"/>
        <v>CP941-NSP_LD_50_1X</v>
      </c>
      <c r="B4059" t="s">
        <v>851</v>
      </c>
      <c r="C4059" t="str">
        <f t="shared" si="504"/>
        <v>Altoona</v>
      </c>
      <c r="D4059" t="str">
        <f t="shared" si="505"/>
        <v>Y</v>
      </c>
      <c r="E4059" t="s">
        <v>1196</v>
      </c>
      <c r="F4059" t="str">
        <f t="shared" si="506"/>
        <v>NSP_LD_50_1X</v>
      </c>
      <c r="G4059">
        <f t="shared" si="507"/>
        <v>0</v>
      </c>
      <c r="H4059" t="s">
        <v>1093</v>
      </c>
      <c r="I4059">
        <f t="shared" si="508"/>
        <v>0</v>
      </c>
      <c r="J4059" t="s">
        <v>1074</v>
      </c>
      <c r="K4059" s="5">
        <v>50</v>
      </c>
      <c r="L4059" t="str">
        <f>Table_DataFromNL[[#This Row],[PROFILECODE]]&amp;"-"&amp;Table_DataFromNL[[#This Row],[RULENAME]]</f>
        <v>CP941-NSP_LD_50_1X</v>
      </c>
      <c r="M4059" t="e">
        <f t="shared" si="509"/>
        <v>#N/A</v>
      </c>
      <c r="N4059" t="e">
        <f t="shared" si="510"/>
        <v>#N/A</v>
      </c>
    </row>
    <row r="4060" spans="1:14" hidden="1" x14ac:dyDescent="0.45">
      <c r="A4060" t="str">
        <f t="shared" si="511"/>
        <v>CP941-NSP_ORPHAN_100_once</v>
      </c>
      <c r="B4060" t="s">
        <v>851</v>
      </c>
      <c r="C4060" t="str">
        <f t="shared" si="504"/>
        <v>Altoona</v>
      </c>
      <c r="D4060" t="str">
        <f t="shared" si="505"/>
        <v>Y</v>
      </c>
      <c r="E4060" t="s">
        <v>1196</v>
      </c>
      <c r="F4060" t="str">
        <f t="shared" si="506"/>
        <v>NSP_ORPHAN_100_once</v>
      </c>
      <c r="G4060">
        <f t="shared" si="507"/>
        <v>0</v>
      </c>
      <c r="H4060" t="s">
        <v>1094</v>
      </c>
      <c r="I4060">
        <f t="shared" si="508"/>
        <v>0</v>
      </c>
      <c r="J4060" t="s">
        <v>1074</v>
      </c>
      <c r="K4060" s="5">
        <v>100</v>
      </c>
      <c r="L4060" t="str">
        <f>Table_DataFromNL[[#This Row],[PROFILECODE]]&amp;"-"&amp;Table_DataFromNL[[#This Row],[RULENAME]]</f>
        <v>CP941-NSP_ORPHAN_100_once</v>
      </c>
      <c r="M4060" t="e">
        <f t="shared" si="509"/>
        <v>#N/A</v>
      </c>
      <c r="N4060" t="e">
        <f t="shared" si="510"/>
        <v>#N/A</v>
      </c>
    </row>
    <row r="4061" spans="1:14" hidden="1" x14ac:dyDescent="0.45">
      <c r="A4061" t="str">
        <f t="shared" si="511"/>
        <v>CP941-RSV WEEKLY BONUS 10</v>
      </c>
      <c r="B4061" t="s">
        <v>851</v>
      </c>
      <c r="C4061" t="str">
        <f t="shared" si="504"/>
        <v>Altoona</v>
      </c>
      <c r="D4061" t="str">
        <f t="shared" si="505"/>
        <v>Y</v>
      </c>
      <c r="E4061" t="s">
        <v>1196</v>
      </c>
      <c r="F4061" t="str">
        <f t="shared" si="506"/>
        <v>RSV WEEKLY BONUS 10</v>
      </c>
      <c r="G4061">
        <f t="shared" si="507"/>
        <v>0</v>
      </c>
      <c r="H4061" t="s">
        <v>1095</v>
      </c>
      <c r="I4061">
        <f t="shared" si="508"/>
        <v>0</v>
      </c>
      <c r="J4061" t="s">
        <v>1074</v>
      </c>
      <c r="K4061" s="5">
        <v>10</v>
      </c>
      <c r="L4061" t="str">
        <f>Table_DataFromNL[[#This Row],[PROFILECODE]]&amp;"-"&amp;Table_DataFromNL[[#This Row],[RULENAME]]</f>
        <v>CP941-RSV WEEKLY BONUS 10</v>
      </c>
      <c r="M4061" t="e">
        <f t="shared" si="509"/>
        <v>#N/A</v>
      </c>
      <c r="N4061" t="e">
        <f t="shared" si="510"/>
        <v>#N/A</v>
      </c>
    </row>
    <row r="4062" spans="1:14" hidden="1" x14ac:dyDescent="0.45">
      <c r="A4062" t="str">
        <f t="shared" si="511"/>
        <v>CP941-Referral - Vaccinia</v>
      </c>
      <c r="B4062" t="s">
        <v>851</v>
      </c>
      <c r="C4062" t="str">
        <f t="shared" si="504"/>
        <v>Altoona</v>
      </c>
      <c r="D4062" t="str">
        <f t="shared" si="505"/>
        <v>Y</v>
      </c>
      <c r="E4062" t="s">
        <v>1196</v>
      </c>
      <c r="F4062" t="str">
        <f t="shared" si="506"/>
        <v>Referral - Vaccinia</v>
      </c>
      <c r="G4062">
        <f t="shared" si="507"/>
        <v>0</v>
      </c>
      <c r="H4062" t="s">
        <v>1135</v>
      </c>
      <c r="I4062">
        <f t="shared" si="508"/>
        <v>0</v>
      </c>
      <c r="J4062" t="s">
        <v>1074</v>
      </c>
      <c r="K4062" s="5">
        <v>200</v>
      </c>
      <c r="L4062" t="str">
        <f>Table_DataFromNL[[#This Row],[PROFILECODE]]&amp;"-"&amp;Table_DataFromNL[[#This Row],[RULENAME]]</f>
        <v>CP941-Referral - Vaccinia</v>
      </c>
      <c r="M4062" t="e">
        <f t="shared" si="509"/>
        <v>#N/A</v>
      </c>
      <c r="N4062" t="e">
        <f t="shared" si="510"/>
        <v>#N/A</v>
      </c>
    </row>
    <row r="4063" spans="1:14" hidden="1" x14ac:dyDescent="0.45">
      <c r="A4063" t="str">
        <f t="shared" si="511"/>
        <v>CP941-Restick</v>
      </c>
      <c r="B4063" t="s">
        <v>851</v>
      </c>
      <c r="C4063" t="str">
        <f t="shared" si="504"/>
        <v>Altoona</v>
      </c>
      <c r="D4063" t="str">
        <f t="shared" si="505"/>
        <v>Y</v>
      </c>
      <c r="E4063" t="s">
        <v>1196</v>
      </c>
      <c r="F4063" t="str">
        <f t="shared" si="506"/>
        <v>Restick</v>
      </c>
      <c r="G4063">
        <f t="shared" si="507"/>
        <v>0</v>
      </c>
      <c r="H4063" t="s">
        <v>1096</v>
      </c>
      <c r="I4063">
        <f t="shared" si="508"/>
        <v>0</v>
      </c>
      <c r="J4063" t="s">
        <v>1074</v>
      </c>
      <c r="K4063" s="5">
        <v>5</v>
      </c>
      <c r="L4063" t="str">
        <f>Table_DataFromNL[[#This Row],[PROFILECODE]]&amp;"-"&amp;Table_DataFromNL[[#This Row],[RULENAME]]</f>
        <v>CP941-Restick</v>
      </c>
      <c r="M4063" t="e">
        <f t="shared" si="509"/>
        <v>#N/A</v>
      </c>
      <c r="N4063" t="e">
        <f t="shared" si="510"/>
        <v>#N/A</v>
      </c>
    </row>
    <row r="4064" spans="1:14" hidden="1" x14ac:dyDescent="0.45">
      <c r="A4064" t="str">
        <f t="shared" si="511"/>
        <v>CP941-SLOW_TEXT_5</v>
      </c>
      <c r="B4064" t="s">
        <v>851</v>
      </c>
      <c r="C4064" t="str">
        <f t="shared" si="504"/>
        <v>Altoona</v>
      </c>
      <c r="D4064" t="str">
        <f t="shared" si="505"/>
        <v>Y</v>
      </c>
      <c r="E4064" t="s">
        <v>1196</v>
      </c>
      <c r="F4064" t="str">
        <f t="shared" si="506"/>
        <v>SLOW_TEXT_5</v>
      </c>
      <c r="G4064">
        <f t="shared" si="507"/>
        <v>0</v>
      </c>
      <c r="H4064" t="s">
        <v>1104</v>
      </c>
      <c r="I4064">
        <f t="shared" si="508"/>
        <v>0</v>
      </c>
      <c r="J4064" t="s">
        <v>1074</v>
      </c>
      <c r="K4064" s="5">
        <v>5</v>
      </c>
      <c r="L4064" t="str">
        <f>Table_DataFromNL[[#This Row],[PROFILECODE]]&amp;"-"&amp;Table_DataFromNL[[#This Row],[RULENAME]]</f>
        <v>CP941-SLOW_TEXT_5</v>
      </c>
      <c r="M4064" t="e">
        <f t="shared" si="509"/>
        <v>#N/A</v>
      </c>
      <c r="N4064" t="e">
        <f t="shared" si="510"/>
        <v>#N/A</v>
      </c>
    </row>
    <row r="4065" spans="1:14" hidden="1" x14ac:dyDescent="0.45">
      <c r="A4065" t="str">
        <f t="shared" si="511"/>
        <v>CP941-SPECIAL_ x9_25 _ONCE</v>
      </c>
      <c r="B4065" t="s">
        <v>851</v>
      </c>
      <c r="C4065" t="str">
        <f t="shared" si="504"/>
        <v>Altoona</v>
      </c>
      <c r="D4065" t="str">
        <f t="shared" si="505"/>
        <v>Y</v>
      </c>
      <c r="E4065" t="s">
        <v>1196</v>
      </c>
      <c r="F4065" t="str">
        <f t="shared" si="506"/>
        <v>SPECIAL_ x9_25 _ONCE</v>
      </c>
      <c r="G4065">
        <f t="shared" si="507"/>
        <v>0</v>
      </c>
      <c r="H4065" t="s">
        <v>1105</v>
      </c>
      <c r="I4065">
        <f t="shared" si="508"/>
        <v>0</v>
      </c>
      <c r="J4065" t="s">
        <v>1074</v>
      </c>
      <c r="K4065" s="5">
        <v>25</v>
      </c>
      <c r="L4065" t="str">
        <f>Table_DataFromNL[[#This Row],[PROFILECODE]]&amp;"-"&amp;Table_DataFromNL[[#This Row],[RULENAME]]</f>
        <v>CP941-SPECIAL_ x9_25 _ONCE</v>
      </c>
      <c r="M4065" t="e">
        <f t="shared" si="509"/>
        <v>#N/A</v>
      </c>
      <c r="N4065" t="e">
        <f t="shared" si="510"/>
        <v>#N/A</v>
      </c>
    </row>
    <row r="4066" spans="1:14" hidden="1" x14ac:dyDescent="0.45">
      <c r="A4066" t="str">
        <f t="shared" si="511"/>
        <v>CP941-SPECIAL_BONUS_40USD</v>
      </c>
      <c r="B4066" t="s">
        <v>851</v>
      </c>
      <c r="C4066" t="str">
        <f t="shared" si="504"/>
        <v>Altoona</v>
      </c>
      <c r="D4066" t="str">
        <f t="shared" si="505"/>
        <v>Y</v>
      </c>
      <c r="E4066" t="s">
        <v>1196</v>
      </c>
      <c r="F4066" t="str">
        <f t="shared" si="506"/>
        <v>SPECIAL_BONUS_40USD</v>
      </c>
      <c r="G4066">
        <f t="shared" si="507"/>
        <v>0</v>
      </c>
      <c r="H4066" t="s">
        <v>1106</v>
      </c>
      <c r="I4066">
        <f t="shared" si="508"/>
        <v>0</v>
      </c>
      <c r="J4066" t="s">
        <v>1074</v>
      </c>
      <c r="K4066" s="5">
        <v>40</v>
      </c>
      <c r="L4066" t="str">
        <f>Table_DataFromNL[[#This Row],[PROFILECODE]]&amp;"-"&amp;Table_DataFromNL[[#This Row],[RULENAME]]</f>
        <v>CP941-SPECIAL_BONUS_40USD</v>
      </c>
      <c r="M4066" t="e">
        <f t="shared" si="509"/>
        <v>#N/A</v>
      </c>
      <c r="N4066" t="e">
        <f t="shared" si="510"/>
        <v>#N/A</v>
      </c>
    </row>
    <row r="4067" spans="1:14" hidden="1" x14ac:dyDescent="0.45">
      <c r="A4067" t="str">
        <f t="shared" si="511"/>
        <v>CP941-SPECIAL_BONUS_60USD</v>
      </c>
      <c r="B4067" t="s">
        <v>851</v>
      </c>
      <c r="C4067" t="str">
        <f t="shared" si="504"/>
        <v>Altoona</v>
      </c>
      <c r="D4067" t="str">
        <f t="shared" si="505"/>
        <v>Y</v>
      </c>
      <c r="E4067" t="s">
        <v>1196</v>
      </c>
      <c r="F4067" t="str">
        <f t="shared" si="506"/>
        <v>SPECIAL_BONUS_60USD</v>
      </c>
      <c r="G4067">
        <f t="shared" si="507"/>
        <v>0</v>
      </c>
      <c r="H4067" t="s">
        <v>1141</v>
      </c>
      <c r="I4067">
        <f t="shared" si="508"/>
        <v>0</v>
      </c>
      <c r="J4067" t="s">
        <v>1074</v>
      </c>
      <c r="K4067" s="5">
        <v>60</v>
      </c>
      <c r="L4067" t="str">
        <f>Table_DataFromNL[[#This Row],[PROFILECODE]]&amp;"-"&amp;Table_DataFromNL[[#This Row],[RULENAME]]</f>
        <v>CP941-SPECIAL_BONUS_60USD</v>
      </c>
      <c r="M4067" t="e">
        <f t="shared" si="509"/>
        <v>#N/A</v>
      </c>
      <c r="N4067" t="e">
        <f t="shared" si="510"/>
        <v>#N/A</v>
      </c>
    </row>
    <row r="4068" spans="1:14" hidden="1" x14ac:dyDescent="0.45">
      <c r="A4068" t="str">
        <f t="shared" si="511"/>
        <v>CP941-SPECIAL_x6_x7_15 _TWICE</v>
      </c>
      <c r="B4068" t="s">
        <v>851</v>
      </c>
      <c r="C4068" t="str">
        <f t="shared" si="504"/>
        <v>Altoona</v>
      </c>
      <c r="D4068" t="str">
        <f t="shared" si="505"/>
        <v>Y</v>
      </c>
      <c r="E4068" t="s">
        <v>1196</v>
      </c>
      <c r="F4068" t="str">
        <f t="shared" si="506"/>
        <v>SPECIAL_x6_x7_15 _TWICE</v>
      </c>
      <c r="G4068">
        <f t="shared" si="507"/>
        <v>0</v>
      </c>
      <c r="H4068" t="s">
        <v>1107</v>
      </c>
      <c r="I4068">
        <f t="shared" si="508"/>
        <v>0</v>
      </c>
      <c r="J4068" t="s">
        <v>1074</v>
      </c>
      <c r="K4068" s="5">
        <v>15</v>
      </c>
      <c r="L4068" t="str">
        <f>Table_DataFromNL[[#This Row],[PROFILECODE]]&amp;"-"&amp;Table_DataFromNL[[#This Row],[RULENAME]]</f>
        <v>CP941-SPECIAL_x6_x7_15 _TWICE</v>
      </c>
      <c r="M4068" t="e">
        <f t="shared" si="509"/>
        <v>#N/A</v>
      </c>
      <c r="N4068" t="e">
        <f t="shared" si="510"/>
        <v>#N/A</v>
      </c>
    </row>
    <row r="4069" spans="1:14" hidden="1" x14ac:dyDescent="0.45">
      <c r="A4069" t="str">
        <f t="shared" si="511"/>
        <v>CP941-SPECIAL_x8_x9_20 _TWICE</v>
      </c>
      <c r="B4069" t="s">
        <v>851</v>
      </c>
      <c r="C4069" t="str">
        <f t="shared" si="504"/>
        <v>Altoona</v>
      </c>
      <c r="D4069" t="str">
        <f t="shared" si="505"/>
        <v>Y</v>
      </c>
      <c r="E4069" t="s">
        <v>1196</v>
      </c>
      <c r="F4069" t="str">
        <f t="shared" si="506"/>
        <v>SPECIAL_x8_x9_20 _TWICE</v>
      </c>
      <c r="G4069">
        <f t="shared" si="507"/>
        <v>0</v>
      </c>
      <c r="H4069" t="s">
        <v>1108</v>
      </c>
      <c r="I4069">
        <f t="shared" si="508"/>
        <v>0</v>
      </c>
      <c r="J4069" t="s">
        <v>1074</v>
      </c>
      <c r="K4069" s="5">
        <v>20</v>
      </c>
      <c r="L4069" t="str">
        <f>Table_DataFromNL[[#This Row],[PROFILECODE]]&amp;"-"&amp;Table_DataFromNL[[#This Row],[RULENAME]]</f>
        <v>CP941-SPECIAL_x8_x9_20 _TWICE</v>
      </c>
      <c r="M4069" t="e">
        <f t="shared" si="509"/>
        <v>#N/A</v>
      </c>
      <c r="N4069" t="e">
        <f t="shared" si="510"/>
        <v>#N/A</v>
      </c>
    </row>
    <row r="4070" spans="1:14" hidden="1" x14ac:dyDescent="0.45">
      <c r="A4070" t="str">
        <f t="shared" si="511"/>
        <v>CP941-Sample Only</v>
      </c>
      <c r="B4070" t="s">
        <v>851</v>
      </c>
      <c r="C4070" t="str">
        <f t="shared" si="504"/>
        <v>Altoona</v>
      </c>
      <c r="D4070" t="str">
        <f t="shared" si="505"/>
        <v>Y</v>
      </c>
      <c r="E4070" t="s">
        <v>1196</v>
      </c>
      <c r="F4070" t="str">
        <f t="shared" si="506"/>
        <v>Sample Only</v>
      </c>
      <c r="G4070">
        <f t="shared" si="507"/>
        <v>0</v>
      </c>
      <c r="H4070" t="s">
        <v>1109</v>
      </c>
      <c r="I4070">
        <f t="shared" si="508"/>
        <v>0</v>
      </c>
      <c r="J4070" t="s">
        <v>1074</v>
      </c>
      <c r="K4070" s="5">
        <v>10</v>
      </c>
      <c r="L4070" t="str">
        <f>Table_DataFromNL[[#This Row],[PROFILECODE]]&amp;"-"&amp;Table_DataFromNL[[#This Row],[RULENAME]]</f>
        <v>CP941-Sample Only</v>
      </c>
      <c r="M4070" t="e">
        <f t="shared" si="509"/>
        <v>#N/A</v>
      </c>
      <c r="N4070" t="e">
        <f t="shared" si="510"/>
        <v>#N/A</v>
      </c>
    </row>
    <row r="4071" spans="1:14" hidden="1" x14ac:dyDescent="0.45">
      <c r="A4071" t="str">
        <f t="shared" si="511"/>
        <v>CP941-Unit Below 250 mL</v>
      </c>
      <c r="B4071" t="s">
        <v>851</v>
      </c>
      <c r="C4071" t="str">
        <f t="shared" si="504"/>
        <v>Altoona</v>
      </c>
      <c r="D4071" t="str">
        <f t="shared" si="505"/>
        <v>Y</v>
      </c>
      <c r="E4071" t="s">
        <v>1196</v>
      </c>
      <c r="F4071" t="str">
        <f t="shared" si="506"/>
        <v>Unit Below 250 mL</v>
      </c>
      <c r="G4071">
        <f t="shared" si="507"/>
        <v>0</v>
      </c>
      <c r="H4071" t="s">
        <v>1110</v>
      </c>
      <c r="I4071">
        <f t="shared" si="508"/>
        <v>0</v>
      </c>
      <c r="J4071" t="s">
        <v>1074</v>
      </c>
      <c r="K4071" s="5">
        <v>5</v>
      </c>
      <c r="L4071" t="str">
        <f>Table_DataFromNL[[#This Row],[PROFILECODE]]&amp;"-"&amp;Table_DataFromNL[[#This Row],[RULENAME]]</f>
        <v>CP941-Unit Below 250 mL</v>
      </c>
      <c r="M4071" t="e">
        <f t="shared" si="509"/>
        <v>#N/A</v>
      </c>
      <c r="N4071" t="e">
        <f t="shared" si="510"/>
        <v>#N/A</v>
      </c>
    </row>
    <row r="4072" spans="1:14" hidden="1" x14ac:dyDescent="0.45">
      <c r="A4072" t="str">
        <f t="shared" si="511"/>
        <v>CP941-Unit above 250 mL/underdraw</v>
      </c>
      <c r="B4072" t="s">
        <v>851</v>
      </c>
      <c r="C4072" t="str">
        <f t="shared" si="504"/>
        <v>Altoona</v>
      </c>
      <c r="D4072" t="str">
        <f t="shared" si="505"/>
        <v>Y</v>
      </c>
      <c r="E4072" t="s">
        <v>1196</v>
      </c>
      <c r="F4072" t="str">
        <f t="shared" si="506"/>
        <v>Unit above 250 mL/underdraw</v>
      </c>
      <c r="G4072">
        <f t="shared" si="507"/>
        <v>0</v>
      </c>
      <c r="H4072" t="s">
        <v>1111</v>
      </c>
      <c r="I4072">
        <f t="shared" si="508"/>
        <v>0</v>
      </c>
      <c r="J4072" t="s">
        <v>1074</v>
      </c>
      <c r="K4072" s="5">
        <v>10</v>
      </c>
      <c r="L4072" t="str">
        <f>Table_DataFromNL[[#This Row],[PROFILECODE]]&amp;"-"&amp;Table_DataFromNL[[#This Row],[RULENAME]]</f>
        <v>CP941-Unit above 250 mL/underdraw</v>
      </c>
      <c r="M4072" t="e">
        <f t="shared" si="509"/>
        <v>#N/A</v>
      </c>
      <c r="N4072" t="e">
        <f t="shared" si="510"/>
        <v>#N/A</v>
      </c>
    </row>
    <row r="4073" spans="1:14" hidden="1" x14ac:dyDescent="0.45">
      <c r="A4073" t="str">
        <f t="shared" si="511"/>
        <v>CP941-Vaccinia Immunization</v>
      </c>
      <c r="B4073" t="s">
        <v>851</v>
      </c>
      <c r="C4073" t="str">
        <f t="shared" si="504"/>
        <v>Altoona</v>
      </c>
      <c r="D4073" t="str">
        <f t="shared" si="505"/>
        <v>Y</v>
      </c>
      <c r="E4073" t="s">
        <v>1196</v>
      </c>
      <c r="F4073" t="str">
        <f t="shared" si="506"/>
        <v>Vaccinia Immunization</v>
      </c>
      <c r="G4073">
        <f t="shared" si="507"/>
        <v>0</v>
      </c>
      <c r="H4073" t="s">
        <v>1136</v>
      </c>
      <c r="I4073">
        <f t="shared" si="508"/>
        <v>0</v>
      </c>
      <c r="J4073" t="s">
        <v>1074</v>
      </c>
      <c r="K4073" s="5">
        <v>100</v>
      </c>
      <c r="L4073" t="str">
        <f>Table_DataFromNL[[#This Row],[PROFILECODE]]&amp;"-"&amp;Table_DataFromNL[[#This Row],[RULENAME]]</f>
        <v>CP941-Vaccinia Immunization</v>
      </c>
      <c r="M4073" t="e">
        <f t="shared" si="509"/>
        <v>#N/A</v>
      </c>
      <c r="N4073" t="e">
        <f t="shared" si="510"/>
        <v>#N/A</v>
      </c>
    </row>
    <row r="4074" spans="1:14" hidden="1" x14ac:dyDescent="0.45">
      <c r="A4074" t="str">
        <f t="shared" si="511"/>
        <v>CP941-RETURN - Buddy referral  -BONUS</v>
      </c>
      <c r="B4074" t="s">
        <v>851</v>
      </c>
      <c r="C4074" t="str">
        <f t="shared" si="504"/>
        <v>Altoona</v>
      </c>
      <c r="D4074" t="str">
        <f t="shared" si="505"/>
        <v>Y</v>
      </c>
      <c r="E4074" t="s">
        <v>1196</v>
      </c>
      <c r="F4074" t="str">
        <f t="shared" si="506"/>
        <v>RETURN - Buddy referral  -BONUS</v>
      </c>
      <c r="G4074" t="str">
        <f t="shared" si="507"/>
        <v>Marketing</v>
      </c>
      <c r="H4074" t="s">
        <v>73</v>
      </c>
      <c r="I4074">
        <f t="shared" si="508"/>
        <v>50</v>
      </c>
      <c r="J4074" t="s">
        <v>1112</v>
      </c>
      <c r="K4074" s="5">
        <v>75</v>
      </c>
      <c r="L4074" t="str">
        <f>Table_DataFromNL[[#This Row],[PROFILECODE]]&amp;"-"&amp;Table_DataFromNL[[#This Row],[RULENAME]]</f>
        <v>CP941-Referral</v>
      </c>
      <c r="M4074" t="str">
        <f t="shared" si="509"/>
        <v>CP941-RETURN - Buddy referral  -BONUS</v>
      </c>
      <c r="N4074" t="e">
        <f t="shared" si="510"/>
        <v>#N/A</v>
      </c>
    </row>
    <row r="4075" spans="1:14" hidden="1" x14ac:dyDescent="0.45">
      <c r="A4075" t="str">
        <f t="shared" si="511"/>
        <v>CP941-P Anti-D Pre-Existing Standard</v>
      </c>
      <c r="B4075" t="s">
        <v>851</v>
      </c>
      <c r="C4075" t="str">
        <f t="shared" si="504"/>
        <v>Altoona</v>
      </c>
      <c r="D4075" t="str">
        <f t="shared" si="505"/>
        <v>Y</v>
      </c>
      <c r="E4075" t="s">
        <v>1196</v>
      </c>
      <c r="F4075" t="str">
        <f t="shared" si="506"/>
        <v>P Anti-D Pre-Existing Standard</v>
      </c>
      <c r="G4075" t="str">
        <f t="shared" si="507"/>
        <v>Specialty</v>
      </c>
      <c r="H4075" t="s">
        <v>946</v>
      </c>
      <c r="I4075" t="str">
        <f t="shared" si="508"/>
        <v>RETURN - 1st don of the week -STD</v>
      </c>
      <c r="J4075" t="s">
        <v>1113</v>
      </c>
      <c r="K4075" s="5">
        <v>50</v>
      </c>
      <c r="L4075" t="str">
        <f>Table_DataFromNL[[#This Row],[PROFILECODE]]&amp;"-"&amp;Table_DataFromNL[[#This Row],[RULENAME]]</f>
        <v>CP941-P Anti-D Pre-Existing Standard</v>
      </c>
      <c r="M4075" t="str">
        <f t="shared" si="509"/>
        <v>CP941-P Anti-D Pre-Existing Standard</v>
      </c>
      <c r="N4075" t="str">
        <f t="shared" si="510"/>
        <v>CP941-P Anti-D Pre-Existing Standard</v>
      </c>
    </row>
    <row r="4076" spans="1:14" hidden="1" x14ac:dyDescent="0.45">
      <c r="A4076" t="str">
        <f t="shared" si="511"/>
        <v>CP941-P Anti-D Standard</v>
      </c>
      <c r="B4076" t="s">
        <v>851</v>
      </c>
      <c r="C4076" t="str">
        <f t="shared" si="504"/>
        <v>Altoona</v>
      </c>
      <c r="D4076" t="str">
        <f t="shared" si="505"/>
        <v>Y</v>
      </c>
      <c r="E4076" t="s">
        <v>1196</v>
      </c>
      <c r="F4076" t="str">
        <f t="shared" si="506"/>
        <v>P Anti-D Standard</v>
      </c>
      <c r="G4076" t="str">
        <f t="shared" si="507"/>
        <v>Specialty</v>
      </c>
      <c r="H4076" t="s">
        <v>947</v>
      </c>
      <c r="I4076" t="str">
        <f t="shared" si="508"/>
        <v>RETURN - 1st don of the week -STD</v>
      </c>
      <c r="J4076" t="s">
        <v>1113</v>
      </c>
      <c r="K4076" s="5">
        <v>50</v>
      </c>
      <c r="L4076" t="str">
        <f>Table_DataFromNL[[#This Row],[PROFILECODE]]&amp;"-"&amp;Table_DataFromNL[[#This Row],[RULENAME]]</f>
        <v>CP941-P Anti-D Standard</v>
      </c>
      <c r="M4076" t="str">
        <f t="shared" si="509"/>
        <v>CP941-P Anti-D Standard</v>
      </c>
      <c r="N4076" t="str">
        <f t="shared" si="510"/>
        <v>CP941-P Anti-D Standard</v>
      </c>
    </row>
    <row r="4077" spans="1:14" hidden="1" x14ac:dyDescent="0.45">
      <c r="A4077" t="str">
        <f t="shared" si="511"/>
        <v>CP941-P CMV Standard</v>
      </c>
      <c r="B4077" t="s">
        <v>851</v>
      </c>
      <c r="C4077" t="str">
        <f t="shared" si="504"/>
        <v>Altoona</v>
      </c>
      <c r="D4077" t="str">
        <f t="shared" si="505"/>
        <v>Y</v>
      </c>
      <c r="E4077" t="s">
        <v>1196</v>
      </c>
      <c r="F4077" t="str">
        <f t="shared" si="506"/>
        <v>P CMV Standard</v>
      </c>
      <c r="G4077" t="str">
        <f t="shared" si="507"/>
        <v>Specialty</v>
      </c>
      <c r="H4077" t="s">
        <v>948</v>
      </c>
      <c r="I4077" t="str">
        <f t="shared" si="508"/>
        <v>RETURN - 1st don of the week -STD</v>
      </c>
      <c r="J4077" t="s">
        <v>1113</v>
      </c>
      <c r="K4077" s="5">
        <v>30</v>
      </c>
      <c r="L4077" t="str">
        <f>Table_DataFromNL[[#This Row],[PROFILECODE]]&amp;"-"&amp;Table_DataFromNL[[#This Row],[RULENAME]]</f>
        <v>CP941-P CMV Standard</v>
      </c>
      <c r="M4077" t="str">
        <f t="shared" si="509"/>
        <v>CP941-P CMV Standard</v>
      </c>
      <c r="N4077" t="str">
        <f t="shared" si="510"/>
        <v>CP941-P CMV Standard</v>
      </c>
    </row>
    <row r="4078" spans="1:14" hidden="1" x14ac:dyDescent="0.45">
      <c r="A4078" t="str">
        <f t="shared" si="511"/>
        <v>CP941-P Denovo Non-Injectable</v>
      </c>
      <c r="B4078" t="s">
        <v>851</v>
      </c>
      <c r="C4078" t="str">
        <f t="shared" si="504"/>
        <v>Altoona</v>
      </c>
      <c r="D4078" t="str">
        <f t="shared" si="505"/>
        <v>Y</v>
      </c>
      <c r="E4078" t="s">
        <v>1196</v>
      </c>
      <c r="F4078" t="str">
        <f t="shared" si="506"/>
        <v>P Denovo Non-Injectable</v>
      </c>
      <c r="G4078">
        <f t="shared" si="507"/>
        <v>0</v>
      </c>
      <c r="H4078" t="s">
        <v>949</v>
      </c>
      <c r="I4078">
        <f t="shared" si="508"/>
        <v>0</v>
      </c>
      <c r="J4078" t="s">
        <v>1113</v>
      </c>
      <c r="K4078" s="5">
        <v>30</v>
      </c>
      <c r="L4078" t="str">
        <f>Table_DataFromNL[[#This Row],[PROFILECODE]]&amp;"-"&amp;Table_DataFromNL[[#This Row],[RULENAME]]</f>
        <v>CP941-P Denovo Non-Injectable</v>
      </c>
      <c r="M4078" t="str">
        <f t="shared" si="509"/>
        <v>CP941-P Denovo Non-Injectable</v>
      </c>
      <c r="N4078" t="str">
        <f t="shared" si="510"/>
        <v>CP941-P Denovo Non-Injectable</v>
      </c>
    </row>
    <row r="4079" spans="1:14" hidden="1" x14ac:dyDescent="0.45">
      <c r="A4079" t="str">
        <f t="shared" si="511"/>
        <v>CP941-P NORM KIG 10 Standard</v>
      </c>
      <c r="B4079" t="s">
        <v>851</v>
      </c>
      <c r="C4079" t="str">
        <f t="shared" si="504"/>
        <v>Altoona</v>
      </c>
      <c r="D4079" t="str">
        <f t="shared" si="505"/>
        <v>Y</v>
      </c>
      <c r="E4079" t="s">
        <v>1196</v>
      </c>
      <c r="F4079" t="str">
        <f t="shared" si="506"/>
        <v>P NORM KIG 10 Standard</v>
      </c>
      <c r="G4079" t="str">
        <f t="shared" si="507"/>
        <v>Specialty</v>
      </c>
      <c r="H4079" t="s">
        <v>950</v>
      </c>
      <c r="I4079" t="str">
        <f t="shared" si="508"/>
        <v>RETURN - 1st don of the week -STD</v>
      </c>
      <c r="J4079" t="s">
        <v>1113</v>
      </c>
      <c r="K4079" s="5">
        <v>30</v>
      </c>
      <c r="L4079" t="str">
        <f>Table_DataFromNL[[#This Row],[PROFILECODE]]&amp;"-"&amp;Table_DataFromNL[[#This Row],[RULENAME]]</f>
        <v>CP941-P NORM KIG 10 Standard</v>
      </c>
      <c r="M4079" t="str">
        <f t="shared" si="509"/>
        <v>CP941-P NORM KIG 10 Standard</v>
      </c>
      <c r="N4079" t="str">
        <f t="shared" si="510"/>
        <v>CP941-P NORM KIG 10 Standard</v>
      </c>
    </row>
    <row r="4080" spans="1:14" hidden="1" x14ac:dyDescent="0.45">
      <c r="A4080" t="str">
        <f t="shared" si="511"/>
        <v>CP941-P NORM KIG 10-1 Standard</v>
      </c>
      <c r="B4080" t="s">
        <v>851</v>
      </c>
      <c r="C4080" t="str">
        <f t="shared" si="504"/>
        <v>Altoona</v>
      </c>
      <c r="D4080" t="str">
        <f t="shared" si="505"/>
        <v>Y</v>
      </c>
      <c r="E4080" t="s">
        <v>1196</v>
      </c>
      <c r="F4080" t="str">
        <f t="shared" si="506"/>
        <v>P NORM KIG 10-1 Standard</v>
      </c>
      <c r="G4080" t="str">
        <f t="shared" si="507"/>
        <v>Specialty</v>
      </c>
      <c r="H4080" t="s">
        <v>951</v>
      </c>
      <c r="I4080" t="str">
        <f t="shared" si="508"/>
        <v>RETURN - 1st don of the week -STD</v>
      </c>
      <c r="J4080" t="s">
        <v>1113</v>
      </c>
      <c r="K4080" s="5">
        <v>30</v>
      </c>
      <c r="L4080" t="str">
        <f>Table_DataFromNL[[#This Row],[PROFILECODE]]&amp;"-"&amp;Table_DataFromNL[[#This Row],[RULENAME]]</f>
        <v>CP941-P NORM KIG 10-1 Standard</v>
      </c>
      <c r="M4080" t="str">
        <f t="shared" si="509"/>
        <v>CP941-P NORM KIG 10-1 Standard</v>
      </c>
      <c r="N4080" t="str">
        <f t="shared" si="510"/>
        <v>CP941-P NORM KIG 10-1 Standard</v>
      </c>
    </row>
    <row r="4081" spans="1:14" hidden="1" x14ac:dyDescent="0.45">
      <c r="A4081" t="str">
        <f t="shared" si="511"/>
        <v>CP941-P NORM KIG 10-2 Standard</v>
      </c>
      <c r="B4081" t="s">
        <v>851</v>
      </c>
      <c r="C4081" t="str">
        <f t="shared" si="504"/>
        <v>Altoona</v>
      </c>
      <c r="D4081" t="str">
        <f t="shared" si="505"/>
        <v>Y</v>
      </c>
      <c r="E4081" t="s">
        <v>1196</v>
      </c>
      <c r="F4081" t="str">
        <f t="shared" si="506"/>
        <v>P NORM KIG 10-2 Standard</v>
      </c>
      <c r="G4081" t="str">
        <f t="shared" si="507"/>
        <v>Specialty</v>
      </c>
      <c r="H4081" t="s">
        <v>952</v>
      </c>
      <c r="I4081" t="str">
        <f t="shared" si="508"/>
        <v>RETURN - 1st don of the week -STD</v>
      </c>
      <c r="J4081" t="s">
        <v>1113</v>
      </c>
      <c r="K4081" s="5">
        <v>30</v>
      </c>
      <c r="L4081" t="str">
        <f>Table_DataFromNL[[#This Row],[PROFILECODE]]&amp;"-"&amp;Table_DataFromNL[[#This Row],[RULENAME]]</f>
        <v>CP941-P NORM KIG 10-2 Standard</v>
      </c>
      <c r="M4081" t="str">
        <f t="shared" si="509"/>
        <v>CP941-P NORM KIG 10-2 Standard</v>
      </c>
      <c r="N4081" t="str">
        <f t="shared" si="510"/>
        <v>CP941-P NORM KIG 10-2 Standard</v>
      </c>
    </row>
    <row r="4082" spans="1:14" hidden="1" x14ac:dyDescent="0.45">
      <c r="A4082" t="str">
        <f t="shared" si="511"/>
        <v>CP941-P NORM KIG 10-3 Standard</v>
      </c>
      <c r="B4082" t="s">
        <v>851</v>
      </c>
      <c r="C4082" t="str">
        <f t="shared" si="504"/>
        <v>Altoona</v>
      </c>
      <c r="D4082" t="str">
        <f t="shared" si="505"/>
        <v>Y</v>
      </c>
      <c r="E4082" t="s">
        <v>1196</v>
      </c>
      <c r="F4082" t="str">
        <f t="shared" si="506"/>
        <v>P NORM KIG 10-3 Standard</v>
      </c>
      <c r="G4082" t="str">
        <f t="shared" si="507"/>
        <v>Specialty</v>
      </c>
      <c r="H4082" t="s">
        <v>953</v>
      </c>
      <c r="I4082" t="str">
        <f t="shared" si="508"/>
        <v>RETURN - 1st don of the week -STD</v>
      </c>
      <c r="J4082" t="s">
        <v>1113</v>
      </c>
      <c r="K4082" s="5">
        <v>30</v>
      </c>
      <c r="L4082" t="str">
        <f>Table_DataFromNL[[#This Row],[PROFILECODE]]&amp;"-"&amp;Table_DataFromNL[[#This Row],[RULENAME]]</f>
        <v>CP941-P NORM KIG 10-3 Standard</v>
      </c>
      <c r="M4082" t="str">
        <f t="shared" si="509"/>
        <v>CP941-P NORM KIG 10-3 Standard</v>
      </c>
      <c r="N4082" t="str">
        <f t="shared" si="510"/>
        <v>CP941-P NORM KIG 10-3 Standard</v>
      </c>
    </row>
    <row r="4083" spans="1:14" hidden="1" x14ac:dyDescent="0.45">
      <c r="A4083" t="str">
        <f t="shared" si="511"/>
        <v>CP941-P NORM KIG 10-4 Standard</v>
      </c>
      <c r="B4083" t="s">
        <v>851</v>
      </c>
      <c r="C4083" t="str">
        <f t="shared" si="504"/>
        <v>Altoona</v>
      </c>
      <c r="D4083" t="str">
        <f t="shared" si="505"/>
        <v>Y</v>
      </c>
      <c r="E4083" t="s">
        <v>1196</v>
      </c>
      <c r="F4083" t="str">
        <f t="shared" si="506"/>
        <v>P NORM KIG 10-4 Standard</v>
      </c>
      <c r="G4083" t="str">
        <f t="shared" si="507"/>
        <v>Specialty</v>
      </c>
      <c r="H4083" t="s">
        <v>954</v>
      </c>
      <c r="I4083" t="str">
        <f t="shared" si="508"/>
        <v>RETURN - 1st don of the week -STD</v>
      </c>
      <c r="J4083" t="s">
        <v>1113</v>
      </c>
      <c r="K4083" s="5">
        <v>30</v>
      </c>
      <c r="L4083" t="str">
        <f>Table_DataFromNL[[#This Row],[PROFILECODE]]&amp;"-"&amp;Table_DataFromNL[[#This Row],[RULENAME]]</f>
        <v>CP941-P NORM KIG 10-4 Standard</v>
      </c>
      <c r="M4083" t="str">
        <f t="shared" si="509"/>
        <v>CP941-P NORM KIG 10-4 Standard</v>
      </c>
      <c r="N4083" t="str">
        <f t="shared" si="510"/>
        <v>CP941-P NORM KIG 10-4 Standard</v>
      </c>
    </row>
    <row r="4084" spans="1:14" hidden="1" x14ac:dyDescent="0.45">
      <c r="A4084" t="str">
        <f t="shared" si="511"/>
        <v>CP941-RETURN - 1st don of the week -STD</v>
      </c>
      <c r="B4084" t="s">
        <v>851</v>
      </c>
      <c r="C4084" t="str">
        <f t="shared" si="504"/>
        <v>Altoona</v>
      </c>
      <c r="D4084" t="str">
        <f t="shared" si="505"/>
        <v>Y</v>
      </c>
      <c r="E4084" t="s">
        <v>1196</v>
      </c>
      <c r="F4084" t="str">
        <f t="shared" si="506"/>
        <v>RETURN - 1st don of the week -STD</v>
      </c>
      <c r="G4084" t="str">
        <f t="shared" si="507"/>
        <v>Marketing</v>
      </c>
      <c r="H4084" t="s">
        <v>1114</v>
      </c>
      <c r="I4084">
        <f t="shared" si="508"/>
        <v>0</v>
      </c>
      <c r="J4084" t="s">
        <v>1113</v>
      </c>
      <c r="K4084" s="5">
        <v>30</v>
      </c>
      <c r="L4084" t="str">
        <f>Table_DataFromNL[[#This Row],[PROFILECODE]]&amp;"-"&amp;Table_DataFromNL[[#This Row],[RULENAME]]</f>
        <v>CP941-P NSP NONEU Standard</v>
      </c>
      <c r="M4084" t="str">
        <f t="shared" si="509"/>
        <v>CP941-RETURN - 1st don of the week -STD</v>
      </c>
      <c r="N4084" t="e">
        <f t="shared" si="510"/>
        <v>#N/A</v>
      </c>
    </row>
    <row r="4085" spans="1:14" hidden="1" x14ac:dyDescent="0.45">
      <c r="A4085" t="str">
        <f t="shared" si="511"/>
        <v>CP941-RETURN - 1st don of the week -STD</v>
      </c>
      <c r="B4085" t="s">
        <v>851</v>
      </c>
      <c r="C4085" t="str">
        <f t="shared" si="504"/>
        <v>Altoona</v>
      </c>
      <c r="D4085" t="str">
        <f t="shared" si="505"/>
        <v>Y</v>
      </c>
      <c r="E4085" t="s">
        <v>1196</v>
      </c>
      <c r="F4085" t="str">
        <f t="shared" si="506"/>
        <v>RETURN - 1st don of the week -STD</v>
      </c>
      <c r="G4085" t="str">
        <f t="shared" si="507"/>
        <v>Marketing</v>
      </c>
      <c r="H4085" t="s">
        <v>1115</v>
      </c>
      <c r="I4085">
        <f t="shared" si="508"/>
        <v>23</v>
      </c>
      <c r="J4085" t="s">
        <v>1113</v>
      </c>
      <c r="K4085" s="5">
        <v>30</v>
      </c>
      <c r="L4085" t="str">
        <f>Table_DataFromNL[[#This Row],[PROFILECODE]]&amp;"-"&amp;Table_DataFromNL[[#This Row],[RULENAME]]</f>
        <v>CP941-P NSP NS Standard</v>
      </c>
      <c r="M4085" t="str">
        <f t="shared" si="509"/>
        <v>CP941-RETURN - 1st don of the week -STD</v>
      </c>
      <c r="N4085" t="e">
        <f t="shared" si="510"/>
        <v>#N/A</v>
      </c>
    </row>
    <row r="4086" spans="1:14" hidden="1" x14ac:dyDescent="0.45">
      <c r="A4086" t="str">
        <f t="shared" si="511"/>
        <v>CP941-P Normal Source PL Standard</v>
      </c>
      <c r="B4086" t="s">
        <v>851</v>
      </c>
      <c r="C4086" t="str">
        <f t="shared" si="504"/>
        <v>Altoona</v>
      </c>
      <c r="D4086" t="str">
        <f t="shared" si="505"/>
        <v>Y</v>
      </c>
      <c r="E4086" t="s">
        <v>1196</v>
      </c>
      <c r="F4086" t="str">
        <f t="shared" si="506"/>
        <v>P Normal Source PL Standard</v>
      </c>
      <c r="G4086" t="str">
        <f t="shared" si="507"/>
        <v>Marketing</v>
      </c>
      <c r="H4086" t="s">
        <v>1033</v>
      </c>
      <c r="I4086">
        <f t="shared" si="508"/>
        <v>0</v>
      </c>
      <c r="J4086" t="s">
        <v>1113</v>
      </c>
      <c r="K4086" s="5">
        <v>30</v>
      </c>
      <c r="L4086" t="str">
        <f>Table_DataFromNL[[#This Row],[PROFILECODE]]&amp;"-"&amp;Table_DataFromNL[[#This Row],[RULENAME]]</f>
        <v>CP941-P Normal Source PL Standard</v>
      </c>
      <c r="M4086" t="e">
        <f t="shared" si="509"/>
        <v>#N/A</v>
      </c>
      <c r="N4086" t="e">
        <f t="shared" si="510"/>
        <v>#N/A</v>
      </c>
    </row>
    <row r="4087" spans="1:14" hidden="1" x14ac:dyDescent="0.45">
      <c r="A4087" t="str">
        <f t="shared" si="511"/>
        <v>CP941-P RSV Pre-Existing Standard</v>
      </c>
      <c r="B4087" t="s">
        <v>851</v>
      </c>
      <c r="C4087" t="str">
        <f t="shared" si="504"/>
        <v>Altoona</v>
      </c>
      <c r="D4087" t="str">
        <f t="shared" si="505"/>
        <v>Y</v>
      </c>
      <c r="E4087" t="s">
        <v>1196</v>
      </c>
      <c r="F4087" t="str">
        <f t="shared" si="506"/>
        <v>P RSV Pre-Existing Standard</v>
      </c>
      <c r="G4087" t="str">
        <f t="shared" si="507"/>
        <v>Specialty</v>
      </c>
      <c r="H4087" t="s">
        <v>955</v>
      </c>
      <c r="I4087" t="str">
        <f t="shared" si="508"/>
        <v>RETURN - 1st don of the week -STD</v>
      </c>
      <c r="J4087" t="s">
        <v>1113</v>
      </c>
      <c r="K4087" s="5">
        <v>30</v>
      </c>
      <c r="L4087" t="str">
        <f>Table_DataFromNL[[#This Row],[PROFILECODE]]&amp;"-"&amp;Table_DataFromNL[[#This Row],[RULENAME]]</f>
        <v>CP941-P RSV Pre-Existing Standard</v>
      </c>
      <c r="M4087" t="str">
        <f t="shared" si="509"/>
        <v>CP941-P RSV Pre-Existing Standard</v>
      </c>
      <c r="N4087" t="str">
        <f t="shared" si="510"/>
        <v>CP941-P RSV Pre-Existing Standard</v>
      </c>
    </row>
    <row r="4088" spans="1:14" hidden="1" x14ac:dyDescent="0.45">
      <c r="A4088" t="str">
        <f t="shared" si="511"/>
        <v>CP941-P Vaccinia Standard</v>
      </c>
      <c r="B4088" t="s">
        <v>851</v>
      </c>
      <c r="C4088" t="str">
        <f t="shared" si="504"/>
        <v>Altoona</v>
      </c>
      <c r="D4088" t="str">
        <f t="shared" si="505"/>
        <v>Y</v>
      </c>
      <c r="E4088" t="s">
        <v>1196</v>
      </c>
      <c r="F4088" t="str">
        <f t="shared" si="506"/>
        <v>P Vaccinia Standard</v>
      </c>
      <c r="G4088" t="str">
        <f t="shared" si="507"/>
        <v>Specialty</v>
      </c>
      <c r="H4088" t="s">
        <v>956</v>
      </c>
      <c r="I4088">
        <f t="shared" si="508"/>
        <v>0</v>
      </c>
      <c r="J4088" t="s">
        <v>1113</v>
      </c>
      <c r="K4088" s="5">
        <v>100</v>
      </c>
      <c r="L4088" t="str">
        <f>Table_DataFromNL[[#This Row],[PROFILECODE]]&amp;"-"&amp;Table_DataFromNL[[#This Row],[RULENAME]]</f>
        <v>CP941-P Vaccinia Standard</v>
      </c>
      <c r="M4088" t="str">
        <f t="shared" si="509"/>
        <v>CP941-P Vaccinia Standard</v>
      </c>
      <c r="N4088" t="str">
        <f t="shared" si="510"/>
        <v>CP941-P Vaccinia Standard</v>
      </c>
    </row>
    <row r="4089" spans="1:14" hidden="1" x14ac:dyDescent="0.45">
      <c r="A4089" t="str">
        <f t="shared" si="511"/>
        <v>CP943-1st Responder-Medical</v>
      </c>
      <c r="B4089" t="s">
        <v>808</v>
      </c>
      <c r="C4089" t="str">
        <f t="shared" si="504"/>
        <v>Port Orange</v>
      </c>
      <c r="D4089" t="str">
        <f t="shared" si="505"/>
        <v>Y</v>
      </c>
      <c r="E4089" t="s">
        <v>1197</v>
      </c>
      <c r="F4089" t="str">
        <f t="shared" si="506"/>
        <v>1st Responder-Medical</v>
      </c>
      <c r="G4089">
        <f t="shared" si="507"/>
        <v>0</v>
      </c>
      <c r="H4089" t="s">
        <v>1053</v>
      </c>
      <c r="I4089">
        <f t="shared" si="508"/>
        <v>0</v>
      </c>
      <c r="J4089" t="s">
        <v>1054</v>
      </c>
      <c r="K4089" s="5">
        <v>5</v>
      </c>
      <c r="L4089" t="str">
        <f>Table_DataFromNL[[#This Row],[PROFILECODE]]&amp;"-"&amp;Table_DataFromNL[[#This Row],[RULENAME]]</f>
        <v>CP943-1st Responder-Medical</v>
      </c>
      <c r="M4089" t="e">
        <f t="shared" si="509"/>
        <v>#N/A</v>
      </c>
      <c r="N4089" t="e">
        <f t="shared" si="510"/>
        <v>#N/A</v>
      </c>
    </row>
    <row r="4090" spans="1:14" x14ac:dyDescent="0.45">
      <c r="A4090" t="str">
        <f t="shared" si="511"/>
        <v>CP943-2X Week Anti-D Pre-Existing</v>
      </c>
      <c r="B4090" t="s">
        <v>808</v>
      </c>
      <c r="C4090" t="str">
        <f t="shared" si="504"/>
        <v>Port Orange</v>
      </c>
      <c r="D4090" t="str">
        <f t="shared" si="505"/>
        <v>Y</v>
      </c>
      <c r="E4090" t="s">
        <v>1197</v>
      </c>
      <c r="F4090" t="str">
        <f t="shared" si="506"/>
        <v>2X Week Anti-D Pre-Existing</v>
      </c>
      <c r="G4090" t="str">
        <f t="shared" si="507"/>
        <v>Specialty</v>
      </c>
      <c r="H4090" t="s">
        <v>942</v>
      </c>
      <c r="I4090" t="str">
        <f t="shared" si="508"/>
        <v>RETURN - 2nd don of the week -BONUS</v>
      </c>
      <c r="J4090" t="s">
        <v>1054</v>
      </c>
      <c r="K4090" s="5">
        <v>20</v>
      </c>
      <c r="L4090" t="str">
        <f>Table_DataFromNL[[#This Row],[PROFILECODE]]&amp;"-"&amp;Table_DataFromNL[[#This Row],[RULENAME]]</f>
        <v>CP943-2X Week Anti-D Pre-Existing</v>
      </c>
      <c r="M4090" t="str">
        <f t="shared" si="509"/>
        <v>CP943-2X Week Anti-D Pre-Existing</v>
      </c>
      <c r="N4090" t="str">
        <f t="shared" si="510"/>
        <v>CP943-2X Week Anti-D Pre-Existing</v>
      </c>
    </row>
    <row r="4091" spans="1:14" hidden="1" x14ac:dyDescent="0.45">
      <c r="A4091" t="str">
        <f t="shared" si="511"/>
        <v>CP943-2X Week P Anti-D</v>
      </c>
      <c r="B4091" t="s">
        <v>808</v>
      </c>
      <c r="C4091" t="str">
        <f t="shared" si="504"/>
        <v>Port Orange</v>
      </c>
      <c r="D4091" t="str">
        <f t="shared" si="505"/>
        <v>Y</v>
      </c>
      <c r="E4091" t="s">
        <v>1197</v>
      </c>
      <c r="F4091" t="str">
        <f t="shared" si="506"/>
        <v>2X Week P Anti-D</v>
      </c>
      <c r="G4091" t="str">
        <f t="shared" si="507"/>
        <v>Specialty</v>
      </c>
      <c r="H4091" t="s">
        <v>943</v>
      </c>
      <c r="I4091" t="str">
        <f t="shared" si="508"/>
        <v>RETURN - 2nd don of the week -BONUS</v>
      </c>
      <c r="J4091" t="s">
        <v>1054</v>
      </c>
      <c r="K4091" s="5">
        <v>20</v>
      </c>
      <c r="L4091" t="str">
        <f>Table_DataFromNL[[#This Row],[PROFILECODE]]&amp;"-"&amp;Table_DataFromNL[[#This Row],[RULENAME]]</f>
        <v>CP943-2X Week P Anti-D</v>
      </c>
      <c r="M4091" t="str">
        <f t="shared" si="509"/>
        <v>CP943-2X Week P Anti-D</v>
      </c>
      <c r="N4091" t="str">
        <f t="shared" si="510"/>
        <v>CP943-2X Week P Anti-D</v>
      </c>
    </row>
    <row r="4092" spans="1:14" hidden="1" x14ac:dyDescent="0.45">
      <c r="A4092" t="str">
        <f t="shared" si="511"/>
        <v>CP943-2X Week P CMV</v>
      </c>
      <c r="B4092" t="s">
        <v>808</v>
      </c>
      <c r="C4092" t="str">
        <f t="shared" si="504"/>
        <v>Port Orange</v>
      </c>
      <c r="D4092" t="str">
        <f t="shared" si="505"/>
        <v>Y</v>
      </c>
      <c r="E4092" t="s">
        <v>1197</v>
      </c>
      <c r="F4092" t="str">
        <f t="shared" si="506"/>
        <v>2X Week P CMV</v>
      </c>
      <c r="G4092" t="str">
        <f t="shared" si="507"/>
        <v>Specialty</v>
      </c>
      <c r="H4092" t="s">
        <v>944</v>
      </c>
      <c r="I4092" t="str">
        <f t="shared" si="508"/>
        <v>RETURN - 2nd don of the week -BONUS</v>
      </c>
      <c r="J4092" t="s">
        <v>1054</v>
      </c>
      <c r="K4092" s="5">
        <v>40</v>
      </c>
      <c r="L4092" t="str">
        <f>Table_DataFromNL[[#This Row],[PROFILECODE]]&amp;"-"&amp;Table_DataFromNL[[#This Row],[RULENAME]]</f>
        <v>CP943-2X Week P CMV</v>
      </c>
      <c r="M4092" t="str">
        <f t="shared" si="509"/>
        <v>CP943-2X Week P CMV</v>
      </c>
      <c r="N4092" t="str">
        <f t="shared" si="510"/>
        <v>CP943-2X Week P CMV</v>
      </c>
    </row>
    <row r="4093" spans="1:14" hidden="1" x14ac:dyDescent="0.45">
      <c r="A4093" t="str">
        <f t="shared" si="511"/>
        <v>CP943-RETURN - 2nd don of the week -BONUS</v>
      </c>
      <c r="B4093" t="s">
        <v>808</v>
      </c>
      <c r="C4093" t="str">
        <f t="shared" si="504"/>
        <v>Port Orange</v>
      </c>
      <c r="D4093" t="str">
        <f t="shared" si="505"/>
        <v>Y</v>
      </c>
      <c r="E4093" t="s">
        <v>1197</v>
      </c>
      <c r="F4093" t="str">
        <f t="shared" si="506"/>
        <v>RETURN - 2nd don of the week -BONUS</v>
      </c>
      <c r="G4093" t="str">
        <f t="shared" si="507"/>
        <v>Marketing</v>
      </c>
      <c r="H4093" t="s">
        <v>1055</v>
      </c>
      <c r="I4093">
        <f t="shared" si="508"/>
        <v>26</v>
      </c>
      <c r="J4093" t="s">
        <v>1054</v>
      </c>
      <c r="K4093" s="5">
        <v>20</v>
      </c>
      <c r="L4093" t="str">
        <f>Table_DataFromNL[[#This Row],[PROFILECODE]]&amp;"-"&amp;Table_DataFromNL[[#This Row],[RULENAME]]</f>
        <v>CP943-2X Week P NSP NS</v>
      </c>
      <c r="M4093" t="str">
        <f t="shared" si="509"/>
        <v>CP943-RETURN - 2nd don of the week -BONUS</v>
      </c>
      <c r="N4093" t="e">
        <f t="shared" si="510"/>
        <v>#N/A</v>
      </c>
    </row>
    <row r="4094" spans="1:14" hidden="1" x14ac:dyDescent="0.45">
      <c r="A4094" t="str">
        <f t="shared" si="511"/>
        <v>CP943-RETURN - 2nd don of the week -BONUS</v>
      </c>
      <c r="B4094" t="s">
        <v>808</v>
      </c>
      <c r="C4094" t="str">
        <f t="shared" si="504"/>
        <v>Port Orange</v>
      </c>
      <c r="D4094" t="str">
        <f t="shared" si="505"/>
        <v>Y</v>
      </c>
      <c r="E4094" t="s">
        <v>1197</v>
      </c>
      <c r="F4094" t="str">
        <f t="shared" si="506"/>
        <v>RETURN - 2nd don of the week -BONUS</v>
      </c>
      <c r="G4094" t="str">
        <f t="shared" si="507"/>
        <v>Marketing</v>
      </c>
      <c r="H4094" t="s">
        <v>1056</v>
      </c>
      <c r="I4094" t="str">
        <f t="shared" si="508"/>
        <v>RETURN - 2nd don of the week -BONUS</v>
      </c>
      <c r="J4094" t="s">
        <v>1054</v>
      </c>
      <c r="K4094" s="5">
        <v>20</v>
      </c>
      <c r="L4094" t="str">
        <f>Table_DataFromNL[[#This Row],[PROFILECODE]]&amp;"-"&amp;Table_DataFromNL[[#This Row],[RULENAME]]</f>
        <v>CP943-2X Week P NSP Non EU</v>
      </c>
      <c r="M4094" t="str">
        <f t="shared" si="509"/>
        <v>CP943-RETURN - 2nd don of the week -BONUS</v>
      </c>
      <c r="N4094" t="e">
        <f t="shared" si="510"/>
        <v>#N/A</v>
      </c>
    </row>
    <row r="4095" spans="1:14" hidden="1" x14ac:dyDescent="0.45">
      <c r="A4095" t="str">
        <f t="shared" si="511"/>
        <v>CP943-2X Week P Normal Source PL</v>
      </c>
      <c r="B4095" t="s">
        <v>808</v>
      </c>
      <c r="C4095" t="str">
        <f t="shared" si="504"/>
        <v>Port Orange</v>
      </c>
      <c r="D4095" t="str">
        <f t="shared" si="505"/>
        <v>Y</v>
      </c>
      <c r="E4095" t="s">
        <v>1197</v>
      </c>
      <c r="F4095" t="str">
        <f t="shared" si="506"/>
        <v>2X Week P Normal Source PL</v>
      </c>
      <c r="G4095" t="str">
        <f t="shared" si="507"/>
        <v>Specialty</v>
      </c>
      <c r="H4095" t="s">
        <v>1026</v>
      </c>
      <c r="I4095" t="str">
        <f t="shared" si="508"/>
        <v>RETURN - 2nd don of the week -BONUS</v>
      </c>
      <c r="J4095" t="s">
        <v>1054</v>
      </c>
      <c r="K4095" s="5">
        <v>20</v>
      </c>
      <c r="L4095" t="str">
        <f>Table_DataFromNL[[#This Row],[PROFILECODE]]&amp;"-"&amp;Table_DataFromNL[[#This Row],[RULENAME]]</f>
        <v>CP943-2X Week P Normal Source PL</v>
      </c>
      <c r="M4095" t="e">
        <f t="shared" si="509"/>
        <v>#N/A</v>
      </c>
      <c r="N4095" t="e">
        <f t="shared" si="510"/>
        <v>#N/A</v>
      </c>
    </row>
    <row r="4096" spans="1:14" hidden="1" x14ac:dyDescent="0.45">
      <c r="A4096" t="str">
        <f t="shared" si="511"/>
        <v>CP943-2X Week P RSV Pre-Existing</v>
      </c>
      <c r="B4096" t="s">
        <v>808</v>
      </c>
      <c r="C4096" t="str">
        <f t="shared" si="504"/>
        <v>Port Orange</v>
      </c>
      <c r="D4096" t="str">
        <f t="shared" si="505"/>
        <v>Y</v>
      </c>
      <c r="E4096" t="s">
        <v>1197</v>
      </c>
      <c r="F4096" t="str">
        <f t="shared" si="506"/>
        <v>2X Week P RSV Pre-Existing</v>
      </c>
      <c r="G4096" t="str">
        <f t="shared" si="507"/>
        <v>Specialty</v>
      </c>
      <c r="H4096" t="s">
        <v>945</v>
      </c>
      <c r="I4096" t="str">
        <f t="shared" si="508"/>
        <v>RETURN - 2nd don of the week -BONUS</v>
      </c>
      <c r="J4096" t="s">
        <v>1054</v>
      </c>
      <c r="K4096" s="5">
        <v>30</v>
      </c>
      <c r="L4096" t="str">
        <f>Table_DataFromNL[[#This Row],[PROFILECODE]]&amp;"-"&amp;Table_DataFromNL[[#This Row],[RULENAME]]</f>
        <v>CP943-2X Week P RSV Pre-Existing</v>
      </c>
      <c r="M4096" t="str">
        <f t="shared" si="509"/>
        <v>CP943-2X Week P RSV Pre-Existing</v>
      </c>
      <c r="N4096" t="str">
        <f t="shared" si="510"/>
        <v>CP943-2X Week P RSV Pre-Existing</v>
      </c>
    </row>
    <row r="4097" spans="1:14" hidden="1" x14ac:dyDescent="0.45">
      <c r="A4097" t="str">
        <f t="shared" si="511"/>
        <v>CP943-2X Week P Rabies</v>
      </c>
      <c r="B4097" t="s">
        <v>808</v>
      </c>
      <c r="C4097" t="str">
        <f t="shared" si="504"/>
        <v>Port Orange</v>
      </c>
      <c r="D4097" t="str">
        <f t="shared" si="505"/>
        <v>Y</v>
      </c>
      <c r="E4097" t="s">
        <v>1197</v>
      </c>
      <c r="F4097" t="str">
        <f t="shared" si="506"/>
        <v>2X Week P Rabies</v>
      </c>
      <c r="G4097" t="str">
        <f t="shared" si="507"/>
        <v>Specialty</v>
      </c>
      <c r="H4097" t="s">
        <v>973</v>
      </c>
      <c r="I4097" t="str">
        <f t="shared" si="508"/>
        <v>RETURN - 2nd don of the week -BONUS</v>
      </c>
      <c r="J4097" t="s">
        <v>1054</v>
      </c>
      <c r="K4097" s="5">
        <v>40</v>
      </c>
      <c r="L4097" t="str">
        <f>Table_DataFromNL[[#This Row],[PROFILECODE]]&amp;"-"&amp;Table_DataFromNL[[#This Row],[RULENAME]]</f>
        <v>CP943-2X Week P Rabies</v>
      </c>
      <c r="M4097" t="str">
        <f t="shared" si="509"/>
        <v>CP943-2X Week P Rabies</v>
      </c>
      <c r="N4097" t="str">
        <f t="shared" si="510"/>
        <v>CP943-2X Week P Rabies</v>
      </c>
    </row>
    <row r="4098" spans="1:14" hidden="1" x14ac:dyDescent="0.45">
      <c r="A4098" t="str">
        <f t="shared" si="511"/>
        <v>CP943-2X Week P Rabies HT</v>
      </c>
      <c r="B4098" t="s">
        <v>808</v>
      </c>
      <c r="C4098" t="str">
        <f t="shared" ref="C4098:C4161" si="512">VLOOKUP(B4098,CenterLU,2,FALSE)</f>
        <v>Port Orange</v>
      </c>
      <c r="D4098" t="str">
        <f t="shared" ref="D4098:D4161" si="513">VLOOKUP(B4098,CenterLU,3,FALSE)</f>
        <v>Y</v>
      </c>
      <c r="E4098" t="s">
        <v>1197</v>
      </c>
      <c r="F4098" t="str">
        <f t="shared" ref="F4098:F4161" si="514">IF(VLOOKUP(H4098,RULENAMELU,3,FALSE)=0,H4098,VLOOKUP(H4098,RULENAMELU,3,FALSE))</f>
        <v>2X Week P Rabies HT</v>
      </c>
      <c r="G4098" t="str">
        <f t="shared" ref="G4098:G4161" si="515">VLOOKUP(H4098,RULENAMELU,4,FALSE)</f>
        <v>Specialty</v>
      </c>
      <c r="H4098" t="s">
        <v>974</v>
      </c>
      <c r="I4098" t="str">
        <f t="shared" ref="I4098:I4161" si="516">VLOOKUP(H4098,RULENAMELU,5,FALSE)</f>
        <v>RETURN - 2nd don of the week -BONUS</v>
      </c>
      <c r="J4098" t="s">
        <v>1054</v>
      </c>
      <c r="K4098" s="5">
        <v>40</v>
      </c>
      <c r="L4098" t="str">
        <f>Table_DataFromNL[[#This Row],[PROFILECODE]]&amp;"-"&amp;Table_DataFromNL[[#This Row],[RULENAME]]</f>
        <v>CP943-2X Week P Rabies HT</v>
      </c>
      <c r="M4098" t="str">
        <f t="shared" ref="M4098:M4161" si="517">IFERROR(VLOOKUP(A4098,PaychangesLU,1,FALSE),VLOOKUP(A4098,SpecialtyCheckLU,1,FALSE))</f>
        <v>CP943-2X Week P Rabies HT</v>
      </c>
      <c r="N4098" t="str">
        <f t="shared" ref="N4098:N4161" si="518">VLOOKUP(A4098,SpecialtyCheckLU,1,FALSE)</f>
        <v>CP943-2X Week P Rabies HT</v>
      </c>
    </row>
    <row r="4099" spans="1:14" hidden="1" x14ac:dyDescent="0.45">
      <c r="A4099" t="str">
        <f t="shared" ref="A4099:A4162" si="519">B4099&amp;"-"&amp;F4099</f>
        <v>CP943-2X Week P VZV</v>
      </c>
      <c r="B4099" t="s">
        <v>808</v>
      </c>
      <c r="C4099" t="str">
        <f t="shared" si="512"/>
        <v>Port Orange</v>
      </c>
      <c r="D4099" t="str">
        <f t="shared" si="513"/>
        <v>Y</v>
      </c>
      <c r="E4099" t="s">
        <v>1197</v>
      </c>
      <c r="F4099" t="str">
        <f t="shared" si="514"/>
        <v>2X Week P VZV</v>
      </c>
      <c r="G4099" t="str">
        <f t="shared" si="515"/>
        <v>Specialty</v>
      </c>
      <c r="H4099" t="s">
        <v>967</v>
      </c>
      <c r="I4099" t="str">
        <f t="shared" si="516"/>
        <v>RETURN - 2nd don of the week -BONUS</v>
      </c>
      <c r="J4099" t="s">
        <v>1054</v>
      </c>
      <c r="K4099" s="5">
        <v>20</v>
      </c>
      <c r="L4099" t="str">
        <f>Table_DataFromNL[[#This Row],[PROFILECODE]]&amp;"-"&amp;Table_DataFromNL[[#This Row],[RULENAME]]</f>
        <v>CP943-2X Week P VZV</v>
      </c>
      <c r="M4099" t="str">
        <f t="shared" si="517"/>
        <v>CP943-2X Week P VZV</v>
      </c>
      <c r="N4099" t="str">
        <f t="shared" si="518"/>
        <v>CP943-2X Week P VZV</v>
      </c>
    </row>
    <row r="4100" spans="1:14" hidden="1" x14ac:dyDescent="0.45">
      <c r="A4100" t="str">
        <f t="shared" si="519"/>
        <v>CP943-2X Week P VZV Pre-Existing</v>
      </c>
      <c r="B4100" t="s">
        <v>808</v>
      </c>
      <c r="C4100" t="str">
        <f t="shared" si="512"/>
        <v>Port Orange</v>
      </c>
      <c r="D4100" t="str">
        <f t="shared" si="513"/>
        <v>Y</v>
      </c>
      <c r="E4100" t="s">
        <v>1197</v>
      </c>
      <c r="F4100" t="str">
        <f t="shared" si="514"/>
        <v>2X Week P VZV Pre-Existing</v>
      </c>
      <c r="G4100" t="str">
        <f t="shared" si="515"/>
        <v>Specialty</v>
      </c>
      <c r="H4100" t="s">
        <v>968</v>
      </c>
      <c r="I4100" t="str">
        <f t="shared" si="516"/>
        <v>RETURN - 2nd don of the week -BONUS</v>
      </c>
      <c r="J4100" t="s">
        <v>1054</v>
      </c>
      <c r="K4100" s="5">
        <v>20</v>
      </c>
      <c r="L4100" t="str">
        <f>Table_DataFromNL[[#This Row],[PROFILECODE]]&amp;"-"&amp;Table_DataFromNL[[#This Row],[RULENAME]]</f>
        <v>CP943-2X Week P VZV Pre-Existing</v>
      </c>
      <c r="M4100" t="str">
        <f t="shared" si="517"/>
        <v>CP943-2X Week P VZV Pre-Existing</v>
      </c>
      <c r="N4100" t="str">
        <f t="shared" si="518"/>
        <v>CP943-2X Week P VZV Pre-Existing</v>
      </c>
    </row>
    <row r="4101" spans="1:14" hidden="1" x14ac:dyDescent="0.45">
      <c r="A4101" t="str">
        <f t="shared" si="519"/>
        <v>CP943-RETURN - 5th don of the month -BONUS</v>
      </c>
      <c r="B4101" t="s">
        <v>808</v>
      </c>
      <c r="C4101" t="str">
        <f t="shared" si="512"/>
        <v>Port Orange</v>
      </c>
      <c r="D4101" t="str">
        <f t="shared" si="513"/>
        <v>Y</v>
      </c>
      <c r="E4101" t="s">
        <v>1197</v>
      </c>
      <c r="F4101" t="str">
        <f t="shared" si="514"/>
        <v>RETURN - 5th don of the month -BONUS</v>
      </c>
      <c r="G4101" t="str">
        <f t="shared" si="515"/>
        <v>Marketing</v>
      </c>
      <c r="H4101" t="s">
        <v>1057</v>
      </c>
      <c r="I4101">
        <f t="shared" si="516"/>
        <v>27</v>
      </c>
      <c r="J4101" t="s">
        <v>1054</v>
      </c>
      <c r="K4101" s="5">
        <v>10</v>
      </c>
      <c r="L4101" t="str">
        <f>Table_DataFromNL[[#This Row],[PROFILECODE]]&amp;"-"&amp;Table_DataFromNL[[#This Row],[RULENAME]]</f>
        <v>CP943-5X Month</v>
      </c>
      <c r="M4101" t="str">
        <f t="shared" si="517"/>
        <v>CP943-RETURN - 5th don of the month -BONUS</v>
      </c>
      <c r="N4101" t="e">
        <f t="shared" si="518"/>
        <v>#N/A</v>
      </c>
    </row>
    <row r="4102" spans="1:14" hidden="1" x14ac:dyDescent="0.45">
      <c r="A4102" t="str">
        <f t="shared" si="519"/>
        <v>CP943-RETURN - 6th don of the month -BONUS</v>
      </c>
      <c r="B4102" t="s">
        <v>808</v>
      </c>
      <c r="C4102" t="str">
        <f t="shared" si="512"/>
        <v>Port Orange</v>
      </c>
      <c r="D4102" t="str">
        <f t="shared" si="513"/>
        <v>Y</v>
      </c>
      <c r="E4102" t="s">
        <v>1197</v>
      </c>
      <c r="F4102" t="str">
        <f t="shared" si="514"/>
        <v>RETURN - 6th don of the month -BONUS</v>
      </c>
      <c r="G4102" t="str">
        <f t="shared" si="515"/>
        <v>Marketing</v>
      </c>
      <c r="H4102" t="s">
        <v>1058</v>
      </c>
      <c r="I4102">
        <f t="shared" si="516"/>
        <v>28</v>
      </c>
      <c r="J4102" t="s">
        <v>1054</v>
      </c>
      <c r="K4102" s="5">
        <v>20</v>
      </c>
      <c r="L4102" t="str">
        <f>Table_DataFromNL[[#This Row],[PROFILECODE]]&amp;"-"&amp;Table_DataFromNL[[#This Row],[RULENAME]]</f>
        <v>CP943-6X Month</v>
      </c>
      <c r="M4102" t="str">
        <f t="shared" si="517"/>
        <v>CP943-RETURN - 6th don of the month -BONUS</v>
      </c>
      <c r="N4102" t="e">
        <f t="shared" si="518"/>
        <v>#N/A</v>
      </c>
    </row>
    <row r="4103" spans="1:14" hidden="1" x14ac:dyDescent="0.45">
      <c r="A4103" t="str">
        <f t="shared" si="519"/>
        <v>CP943-CRM_LAPSEDONOR_25_twice</v>
      </c>
      <c r="B4103" t="s">
        <v>808</v>
      </c>
      <c r="C4103" t="str">
        <f t="shared" si="512"/>
        <v>Port Orange</v>
      </c>
      <c r="D4103" t="str">
        <f t="shared" si="513"/>
        <v>Y</v>
      </c>
      <c r="E4103" t="s">
        <v>1197</v>
      </c>
      <c r="F4103" t="str">
        <f t="shared" si="514"/>
        <v>CRM_LAPSEDONOR_25_twice</v>
      </c>
      <c r="G4103">
        <f t="shared" si="515"/>
        <v>0</v>
      </c>
      <c r="H4103" t="s">
        <v>1059</v>
      </c>
      <c r="I4103">
        <f t="shared" si="516"/>
        <v>0</v>
      </c>
      <c r="J4103" t="s">
        <v>1054</v>
      </c>
      <c r="K4103" s="5">
        <v>25</v>
      </c>
      <c r="L4103" t="str">
        <f>Table_DataFromNL[[#This Row],[PROFILECODE]]&amp;"-"&amp;Table_DataFromNL[[#This Row],[RULENAME]]</f>
        <v>CP943-CRM_LAPSEDONOR_25_twice</v>
      </c>
      <c r="M4103" t="e">
        <f t="shared" si="517"/>
        <v>#N/A</v>
      </c>
      <c r="N4103" t="e">
        <f t="shared" si="518"/>
        <v>#N/A</v>
      </c>
    </row>
    <row r="4104" spans="1:14" hidden="1" x14ac:dyDescent="0.45">
      <c r="A4104" t="str">
        <f t="shared" si="519"/>
        <v>CP943-CRM_LAPSEDONOR_50_twice</v>
      </c>
      <c r="B4104" t="s">
        <v>808</v>
      </c>
      <c r="C4104" t="str">
        <f t="shared" si="512"/>
        <v>Port Orange</v>
      </c>
      <c r="D4104" t="str">
        <f t="shared" si="513"/>
        <v>Y</v>
      </c>
      <c r="E4104" t="s">
        <v>1197</v>
      </c>
      <c r="F4104" t="str">
        <f t="shared" si="514"/>
        <v>CRM_LAPSEDONOR_50_twice</v>
      </c>
      <c r="G4104">
        <f t="shared" si="515"/>
        <v>0</v>
      </c>
      <c r="H4104" t="s">
        <v>1060</v>
      </c>
      <c r="I4104">
        <f t="shared" si="516"/>
        <v>0</v>
      </c>
      <c r="J4104" t="s">
        <v>1054</v>
      </c>
      <c r="K4104" s="5">
        <v>50</v>
      </c>
      <c r="L4104" t="str">
        <f>Table_DataFromNL[[#This Row],[PROFILECODE]]&amp;"-"&amp;Table_DataFromNL[[#This Row],[RULENAME]]</f>
        <v>CP943-CRM_LAPSEDONOR_50_twice</v>
      </c>
      <c r="M4104" t="e">
        <f t="shared" si="517"/>
        <v>#N/A</v>
      </c>
      <c r="N4104" t="e">
        <f t="shared" si="518"/>
        <v>#N/A</v>
      </c>
    </row>
    <row r="4105" spans="1:14" hidden="1" x14ac:dyDescent="0.45">
      <c r="A4105" t="str">
        <f t="shared" si="519"/>
        <v>CP943-CRM_LAPSEDONOR_75_twice</v>
      </c>
      <c r="B4105" t="s">
        <v>808</v>
      </c>
      <c r="C4105" t="str">
        <f t="shared" si="512"/>
        <v>Port Orange</v>
      </c>
      <c r="D4105" t="str">
        <f t="shared" si="513"/>
        <v>Y</v>
      </c>
      <c r="E4105" t="s">
        <v>1197</v>
      </c>
      <c r="F4105" t="str">
        <f t="shared" si="514"/>
        <v>CRM_LAPSEDONOR_75_twice</v>
      </c>
      <c r="G4105">
        <f t="shared" si="515"/>
        <v>0</v>
      </c>
      <c r="H4105" t="s">
        <v>1061</v>
      </c>
      <c r="I4105">
        <f t="shared" si="516"/>
        <v>0</v>
      </c>
      <c r="J4105" t="s">
        <v>1054</v>
      </c>
      <c r="K4105" s="5">
        <v>70</v>
      </c>
      <c r="L4105" t="str">
        <f>Table_DataFromNL[[#This Row],[PROFILECODE]]&amp;"-"&amp;Table_DataFromNL[[#This Row],[RULENAME]]</f>
        <v>CP943-CRM_LAPSEDONOR_75_twice</v>
      </c>
      <c r="M4105" t="e">
        <f t="shared" si="517"/>
        <v>#N/A</v>
      </c>
      <c r="N4105" t="e">
        <f t="shared" si="518"/>
        <v>#N/A</v>
      </c>
    </row>
    <row r="4106" spans="1:14" hidden="1" x14ac:dyDescent="0.45">
      <c r="A4106" t="str">
        <f t="shared" si="519"/>
        <v>CP943-College ID Standard Bonus</v>
      </c>
      <c r="B4106" t="s">
        <v>808</v>
      </c>
      <c r="C4106" t="str">
        <f t="shared" si="512"/>
        <v>Port Orange</v>
      </c>
      <c r="D4106" t="str">
        <f t="shared" si="513"/>
        <v>Y</v>
      </c>
      <c r="E4106" t="s">
        <v>1197</v>
      </c>
      <c r="F4106" t="str">
        <f t="shared" si="514"/>
        <v>College ID Standard Bonus</v>
      </c>
      <c r="G4106">
        <f t="shared" si="515"/>
        <v>0</v>
      </c>
      <c r="H4106" t="s">
        <v>1062</v>
      </c>
      <c r="I4106">
        <f t="shared" si="516"/>
        <v>0</v>
      </c>
      <c r="J4106" t="s">
        <v>1054</v>
      </c>
      <c r="K4106" s="5">
        <v>5</v>
      </c>
      <c r="L4106" t="str">
        <f>Table_DataFromNL[[#This Row],[PROFILECODE]]&amp;"-"&amp;Table_DataFromNL[[#This Row],[RULENAME]]</f>
        <v>CP943-College ID Standard Bonus</v>
      </c>
      <c r="M4106" t="e">
        <f t="shared" si="517"/>
        <v>#N/A</v>
      </c>
      <c r="N4106" t="e">
        <f t="shared" si="518"/>
        <v>#N/A</v>
      </c>
    </row>
    <row r="4107" spans="1:14" hidden="1" x14ac:dyDescent="0.45">
      <c r="A4107" t="str">
        <f t="shared" si="519"/>
        <v>CP943-Employee Donor</v>
      </c>
      <c r="B4107" t="s">
        <v>808</v>
      </c>
      <c r="C4107" t="str">
        <f t="shared" si="512"/>
        <v>Port Orange</v>
      </c>
      <c r="D4107" t="str">
        <f t="shared" si="513"/>
        <v>Y</v>
      </c>
      <c r="E4107" t="s">
        <v>1197</v>
      </c>
      <c r="F4107" t="str">
        <f t="shared" si="514"/>
        <v>Employee Donor</v>
      </c>
      <c r="G4107">
        <f t="shared" si="515"/>
        <v>0</v>
      </c>
      <c r="H4107" t="s">
        <v>1063</v>
      </c>
      <c r="I4107">
        <f t="shared" si="516"/>
        <v>0</v>
      </c>
      <c r="J4107" t="s">
        <v>1054</v>
      </c>
      <c r="K4107" s="5">
        <v>90</v>
      </c>
      <c r="L4107" t="str">
        <f>Table_DataFromNL[[#This Row],[PROFILECODE]]&amp;"-"&amp;Table_DataFromNL[[#This Row],[RULENAME]]</f>
        <v>CP943-Employee Donor</v>
      </c>
      <c r="M4107" t="e">
        <f t="shared" si="517"/>
        <v>#N/A</v>
      </c>
      <c r="N4107" t="e">
        <f t="shared" si="518"/>
        <v>#N/A</v>
      </c>
    </row>
    <row r="4108" spans="1:14" hidden="1" x14ac:dyDescent="0.45">
      <c r="A4108" t="str">
        <f t="shared" si="519"/>
        <v>CP943-Military ID</v>
      </c>
      <c r="B4108" t="s">
        <v>808</v>
      </c>
      <c r="C4108" t="str">
        <f t="shared" si="512"/>
        <v>Port Orange</v>
      </c>
      <c r="D4108" t="str">
        <f t="shared" si="513"/>
        <v>Y</v>
      </c>
      <c r="E4108" t="s">
        <v>1197</v>
      </c>
      <c r="F4108" t="str">
        <f t="shared" si="514"/>
        <v>Military ID</v>
      </c>
      <c r="G4108">
        <f t="shared" si="515"/>
        <v>0</v>
      </c>
      <c r="H4108" t="s">
        <v>1064</v>
      </c>
      <c r="I4108">
        <f t="shared" si="516"/>
        <v>0</v>
      </c>
      <c r="J4108" t="s">
        <v>1054</v>
      </c>
      <c r="K4108" s="5">
        <v>5</v>
      </c>
      <c r="L4108" t="str">
        <f>Table_DataFromNL[[#This Row],[PROFILECODE]]&amp;"-"&amp;Table_DataFromNL[[#This Row],[RULENAME]]</f>
        <v>CP943-Military ID</v>
      </c>
      <c r="M4108" t="e">
        <f t="shared" si="517"/>
        <v>#N/A</v>
      </c>
      <c r="N4108" t="e">
        <f t="shared" si="518"/>
        <v>#N/A</v>
      </c>
    </row>
    <row r="4109" spans="1:14" hidden="1" x14ac:dyDescent="0.45">
      <c r="A4109" t="str">
        <f t="shared" si="519"/>
        <v>CP943-NEW DONOR -1st</v>
      </c>
      <c r="B4109" t="s">
        <v>808</v>
      </c>
      <c r="C4109" t="str">
        <f t="shared" si="512"/>
        <v>Port Orange</v>
      </c>
      <c r="D4109" t="str">
        <f t="shared" si="513"/>
        <v>Y</v>
      </c>
      <c r="E4109" t="s">
        <v>1197</v>
      </c>
      <c r="F4109" t="str">
        <f t="shared" si="514"/>
        <v>NEW DONOR -1st</v>
      </c>
      <c r="G4109" t="str">
        <f t="shared" si="515"/>
        <v>Marketing</v>
      </c>
      <c r="H4109" t="s">
        <v>1065</v>
      </c>
      <c r="I4109">
        <f t="shared" si="516"/>
        <v>1</v>
      </c>
      <c r="J4109" t="s">
        <v>1054</v>
      </c>
      <c r="K4109" s="5">
        <v>100</v>
      </c>
      <c r="L4109" t="str">
        <f>Table_DataFromNL[[#This Row],[PROFILECODE]]&amp;"-"&amp;Table_DataFromNL[[#This Row],[RULENAME]]</f>
        <v>CP943-New Donor 1st Visit-Bonus</v>
      </c>
      <c r="M4109" t="str">
        <f t="shared" si="517"/>
        <v>CP943-NEW DONOR -1st</v>
      </c>
      <c r="N4109" t="e">
        <f t="shared" si="518"/>
        <v>#N/A</v>
      </c>
    </row>
    <row r="4110" spans="1:14" hidden="1" x14ac:dyDescent="0.45">
      <c r="A4110" t="str">
        <f t="shared" si="519"/>
        <v>CP943-NEW DONOR -2nd</v>
      </c>
      <c r="B4110" t="s">
        <v>808</v>
      </c>
      <c r="C4110" t="str">
        <f t="shared" si="512"/>
        <v>Port Orange</v>
      </c>
      <c r="D4110" t="str">
        <f t="shared" si="513"/>
        <v>Y</v>
      </c>
      <c r="E4110" t="s">
        <v>1197</v>
      </c>
      <c r="F4110" t="str">
        <f t="shared" si="514"/>
        <v>NEW DONOR -2nd</v>
      </c>
      <c r="G4110" t="str">
        <f t="shared" si="515"/>
        <v>Marketing</v>
      </c>
      <c r="H4110" t="s">
        <v>1066</v>
      </c>
      <c r="I4110">
        <f t="shared" si="516"/>
        <v>2</v>
      </c>
      <c r="J4110" t="s">
        <v>1054</v>
      </c>
      <c r="K4110" s="5">
        <v>100</v>
      </c>
      <c r="L4110" t="str">
        <f>Table_DataFromNL[[#This Row],[PROFILECODE]]&amp;"-"&amp;Table_DataFromNL[[#This Row],[RULENAME]]</f>
        <v>CP943-New Donor 2nd Visit-Bonus</v>
      </c>
      <c r="M4110" t="str">
        <f t="shared" si="517"/>
        <v>CP943-NEW DONOR -2nd</v>
      </c>
      <c r="N4110" t="e">
        <f t="shared" si="518"/>
        <v>#N/A</v>
      </c>
    </row>
    <row r="4111" spans="1:14" hidden="1" x14ac:dyDescent="0.45">
      <c r="A4111" t="str">
        <f t="shared" si="519"/>
        <v>CP943-NEW DONOR -3rd</v>
      </c>
      <c r="B4111" t="s">
        <v>808</v>
      </c>
      <c r="C4111" t="str">
        <f t="shared" si="512"/>
        <v>Port Orange</v>
      </c>
      <c r="D4111" t="str">
        <f t="shared" si="513"/>
        <v>Y</v>
      </c>
      <c r="E4111" t="s">
        <v>1197</v>
      </c>
      <c r="F4111" t="str">
        <f t="shared" si="514"/>
        <v>NEW DONOR -3rd</v>
      </c>
      <c r="G4111" t="str">
        <f t="shared" si="515"/>
        <v>Marketing</v>
      </c>
      <c r="H4111" t="s">
        <v>1067</v>
      </c>
      <c r="I4111">
        <f t="shared" si="516"/>
        <v>3</v>
      </c>
      <c r="J4111" t="s">
        <v>1054</v>
      </c>
      <c r="K4111" s="5">
        <v>100</v>
      </c>
      <c r="L4111" t="str">
        <f>Table_DataFromNL[[#This Row],[PROFILECODE]]&amp;"-"&amp;Table_DataFromNL[[#This Row],[RULENAME]]</f>
        <v>CP943-New Donor 3rd Visit-Bonus</v>
      </c>
      <c r="M4111" t="str">
        <f t="shared" si="517"/>
        <v>CP943-NEW DONOR -3rd</v>
      </c>
      <c r="N4111" t="e">
        <f t="shared" si="518"/>
        <v>#N/A</v>
      </c>
    </row>
    <row r="4112" spans="1:14" hidden="1" x14ac:dyDescent="0.45">
      <c r="A4112" t="str">
        <f t="shared" si="519"/>
        <v>CP943-NEW DONOR -4th</v>
      </c>
      <c r="B4112" t="s">
        <v>808</v>
      </c>
      <c r="C4112" t="str">
        <f t="shared" si="512"/>
        <v>Port Orange</v>
      </c>
      <c r="D4112" t="str">
        <f t="shared" si="513"/>
        <v>Y</v>
      </c>
      <c r="E4112" t="s">
        <v>1197</v>
      </c>
      <c r="F4112" t="str">
        <f t="shared" si="514"/>
        <v>NEW DONOR -4th</v>
      </c>
      <c r="G4112" t="str">
        <f t="shared" si="515"/>
        <v>Marketing</v>
      </c>
      <c r="H4112" t="s">
        <v>1068</v>
      </c>
      <c r="I4112">
        <f t="shared" si="516"/>
        <v>4</v>
      </c>
      <c r="J4112" t="s">
        <v>1054</v>
      </c>
      <c r="K4112" s="5">
        <v>100</v>
      </c>
      <c r="L4112" t="str">
        <f>Table_DataFromNL[[#This Row],[PROFILECODE]]&amp;"-"&amp;Table_DataFromNL[[#This Row],[RULENAME]]</f>
        <v>CP943-New Donor 4th Visit-Bonus</v>
      </c>
      <c r="M4112" t="str">
        <f t="shared" si="517"/>
        <v>CP943-NEW DONOR -4th</v>
      </c>
      <c r="N4112" t="e">
        <f t="shared" si="518"/>
        <v>#N/A</v>
      </c>
    </row>
    <row r="4113" spans="1:14" hidden="1" x14ac:dyDescent="0.45">
      <c r="A4113" t="str">
        <f t="shared" si="519"/>
        <v>CP943-NEW DONOR -5th</v>
      </c>
      <c r="B4113" t="s">
        <v>808</v>
      </c>
      <c r="C4113" t="str">
        <f t="shared" si="512"/>
        <v>Port Orange</v>
      </c>
      <c r="D4113" t="str">
        <f t="shared" si="513"/>
        <v>Y</v>
      </c>
      <c r="E4113" t="s">
        <v>1197</v>
      </c>
      <c r="F4113" t="str">
        <f t="shared" si="514"/>
        <v>NEW DONOR -5th</v>
      </c>
      <c r="G4113" t="str">
        <f t="shared" si="515"/>
        <v>Marketing</v>
      </c>
      <c r="H4113" t="s">
        <v>1069</v>
      </c>
      <c r="I4113">
        <f t="shared" si="516"/>
        <v>5</v>
      </c>
      <c r="J4113" t="s">
        <v>1054</v>
      </c>
      <c r="K4113" s="5">
        <v>100</v>
      </c>
      <c r="L4113" t="str">
        <f>Table_DataFromNL[[#This Row],[PROFILECODE]]&amp;"-"&amp;Table_DataFromNL[[#This Row],[RULENAME]]</f>
        <v>CP943-New Donor 5th Visit-Bonus</v>
      </c>
      <c r="M4113" t="str">
        <f t="shared" si="517"/>
        <v>CP943-NEW DONOR -5th</v>
      </c>
      <c r="N4113" t="e">
        <f t="shared" si="518"/>
        <v>#N/A</v>
      </c>
    </row>
    <row r="4114" spans="1:14" hidden="1" x14ac:dyDescent="0.45">
      <c r="A4114" t="str">
        <f t="shared" si="519"/>
        <v>CP943-NEW DONOR -6th</v>
      </c>
      <c r="B4114" t="s">
        <v>808</v>
      </c>
      <c r="C4114" t="str">
        <f t="shared" si="512"/>
        <v>Port Orange</v>
      </c>
      <c r="D4114" t="str">
        <f t="shared" si="513"/>
        <v>Y</v>
      </c>
      <c r="E4114" t="s">
        <v>1197</v>
      </c>
      <c r="F4114" t="str">
        <f t="shared" si="514"/>
        <v>NEW DONOR -6th</v>
      </c>
      <c r="G4114" t="str">
        <f t="shared" si="515"/>
        <v>Marketing</v>
      </c>
      <c r="H4114" t="s">
        <v>1070</v>
      </c>
      <c r="I4114">
        <f t="shared" si="516"/>
        <v>6</v>
      </c>
      <c r="J4114" t="s">
        <v>1054</v>
      </c>
      <c r="K4114" s="5">
        <v>50</v>
      </c>
      <c r="L4114" t="str">
        <f>Table_DataFromNL[[#This Row],[PROFILECODE]]&amp;"-"&amp;Table_DataFromNL[[#This Row],[RULENAME]]</f>
        <v>CP943-New Donor 6th Visit-Bonus</v>
      </c>
      <c r="M4114" t="str">
        <f t="shared" si="517"/>
        <v>CP943-NEW DONOR -6th</v>
      </c>
      <c r="N4114" t="e">
        <f t="shared" si="518"/>
        <v>#N/A</v>
      </c>
    </row>
    <row r="4115" spans="1:14" hidden="1" x14ac:dyDescent="0.45">
      <c r="A4115" t="str">
        <f t="shared" si="519"/>
        <v>CP943-NEW DONOR -7th</v>
      </c>
      <c r="B4115" t="s">
        <v>808</v>
      </c>
      <c r="C4115" t="str">
        <f t="shared" si="512"/>
        <v>Port Orange</v>
      </c>
      <c r="D4115" t="str">
        <f t="shared" si="513"/>
        <v>Y</v>
      </c>
      <c r="E4115" t="s">
        <v>1197</v>
      </c>
      <c r="F4115" t="str">
        <f t="shared" si="514"/>
        <v>NEW DONOR -7th</v>
      </c>
      <c r="G4115" t="str">
        <f t="shared" si="515"/>
        <v>Marketing</v>
      </c>
      <c r="H4115" t="s">
        <v>1071</v>
      </c>
      <c r="I4115">
        <f t="shared" si="516"/>
        <v>7</v>
      </c>
      <c r="J4115" t="s">
        <v>1054</v>
      </c>
      <c r="K4115" s="5">
        <v>50</v>
      </c>
      <c r="L4115" t="str">
        <f>Table_DataFromNL[[#This Row],[PROFILECODE]]&amp;"-"&amp;Table_DataFromNL[[#This Row],[RULENAME]]</f>
        <v>CP943-New Donor 7th Visit-Bonus</v>
      </c>
      <c r="M4115" t="str">
        <f t="shared" si="517"/>
        <v>CP943-NEW DONOR -7th</v>
      </c>
      <c r="N4115" t="e">
        <f t="shared" si="518"/>
        <v>#N/A</v>
      </c>
    </row>
    <row r="4116" spans="1:14" hidden="1" x14ac:dyDescent="0.45">
      <c r="A4116" t="str">
        <f t="shared" si="519"/>
        <v>CP943-NEW DONOR -8th</v>
      </c>
      <c r="B4116" t="s">
        <v>808</v>
      </c>
      <c r="C4116" t="str">
        <f t="shared" si="512"/>
        <v>Port Orange</v>
      </c>
      <c r="D4116" t="str">
        <f t="shared" si="513"/>
        <v>Y</v>
      </c>
      <c r="E4116" t="s">
        <v>1197</v>
      </c>
      <c r="F4116" t="str">
        <f t="shared" si="514"/>
        <v>NEW DONOR -8th</v>
      </c>
      <c r="G4116" t="str">
        <f t="shared" si="515"/>
        <v>Marketing</v>
      </c>
      <c r="H4116" t="s">
        <v>1072</v>
      </c>
      <c r="I4116">
        <f t="shared" si="516"/>
        <v>8</v>
      </c>
      <c r="J4116" t="s">
        <v>1054</v>
      </c>
      <c r="K4116" s="5">
        <v>50</v>
      </c>
      <c r="L4116" t="str">
        <f>Table_DataFromNL[[#This Row],[PROFILECODE]]&amp;"-"&amp;Table_DataFromNL[[#This Row],[RULENAME]]</f>
        <v>CP943-New Donor 8th Visit-Bonus</v>
      </c>
      <c r="M4116" t="str">
        <f t="shared" si="517"/>
        <v>CP943-NEW DONOR -8th</v>
      </c>
      <c r="N4116" t="e">
        <f t="shared" si="518"/>
        <v>#N/A</v>
      </c>
    </row>
    <row r="4117" spans="1:14" hidden="1" x14ac:dyDescent="0.45">
      <c r="A4117" t="str">
        <f t="shared" si="519"/>
        <v>CP943-Vaccinia - 1st Donation</v>
      </c>
      <c r="B4117" t="s">
        <v>808</v>
      </c>
      <c r="C4117" t="str">
        <f t="shared" si="512"/>
        <v>Port Orange</v>
      </c>
      <c r="D4117" t="str">
        <f t="shared" si="513"/>
        <v>Y</v>
      </c>
      <c r="E4117" t="s">
        <v>1197</v>
      </c>
      <c r="F4117" t="str">
        <f t="shared" si="514"/>
        <v>Vaccinia - 1st Donation</v>
      </c>
      <c r="G4117" t="str">
        <f t="shared" si="515"/>
        <v>Specialty</v>
      </c>
      <c r="H4117" t="s">
        <v>957</v>
      </c>
      <c r="I4117">
        <f t="shared" si="516"/>
        <v>0</v>
      </c>
      <c r="J4117" t="s">
        <v>1054</v>
      </c>
      <c r="K4117" s="5">
        <v>150</v>
      </c>
      <c r="L4117" t="str">
        <f>Table_DataFromNL[[#This Row],[PROFILECODE]]&amp;"-"&amp;Table_DataFromNL[[#This Row],[RULENAME]]</f>
        <v>CP943-Vaccinia - 1st Donation</v>
      </c>
      <c r="M4117" t="str">
        <f t="shared" si="517"/>
        <v>CP943-Vaccinia - 1st Donation</v>
      </c>
      <c r="N4117" t="str">
        <f t="shared" si="518"/>
        <v>CP943-Vaccinia - 1st Donation</v>
      </c>
    </row>
    <row r="4118" spans="1:14" hidden="1" x14ac:dyDescent="0.45">
      <c r="A4118" t="str">
        <f t="shared" si="519"/>
        <v>CP943-Vaccinia - 2nd Donation</v>
      </c>
      <c r="B4118" t="s">
        <v>808</v>
      </c>
      <c r="C4118" t="str">
        <f t="shared" si="512"/>
        <v>Port Orange</v>
      </c>
      <c r="D4118" t="str">
        <f t="shared" si="513"/>
        <v>Y</v>
      </c>
      <c r="E4118" t="s">
        <v>1197</v>
      </c>
      <c r="F4118" t="str">
        <f t="shared" si="514"/>
        <v>Vaccinia - 2nd Donation</v>
      </c>
      <c r="G4118" t="str">
        <f t="shared" si="515"/>
        <v>Specialty</v>
      </c>
      <c r="H4118" t="s">
        <v>958</v>
      </c>
      <c r="I4118">
        <f t="shared" si="516"/>
        <v>0</v>
      </c>
      <c r="J4118" t="s">
        <v>1054</v>
      </c>
      <c r="K4118" s="5">
        <v>250</v>
      </c>
      <c r="L4118" t="str">
        <f>Table_DataFromNL[[#This Row],[PROFILECODE]]&amp;"-"&amp;Table_DataFromNL[[#This Row],[RULENAME]]</f>
        <v>CP943-Vaccinia - 2nd Donation</v>
      </c>
      <c r="M4118" t="str">
        <f t="shared" si="517"/>
        <v>CP943-Vaccinia - 2nd Donation</v>
      </c>
      <c r="N4118" t="str">
        <f t="shared" si="518"/>
        <v>CP943-Vaccinia - 2nd Donation</v>
      </c>
    </row>
    <row r="4119" spans="1:14" hidden="1" x14ac:dyDescent="0.45">
      <c r="A4119" t="str">
        <f t="shared" si="519"/>
        <v>CP943-Vaccinia - 3rd Donation</v>
      </c>
      <c r="B4119" t="s">
        <v>808</v>
      </c>
      <c r="C4119" t="str">
        <f t="shared" si="512"/>
        <v>Port Orange</v>
      </c>
      <c r="D4119" t="str">
        <f t="shared" si="513"/>
        <v>Y</v>
      </c>
      <c r="E4119" t="s">
        <v>1197</v>
      </c>
      <c r="F4119" t="str">
        <f t="shared" si="514"/>
        <v>Vaccinia - 3rd Donation</v>
      </c>
      <c r="G4119" t="str">
        <f t="shared" si="515"/>
        <v>Specialty</v>
      </c>
      <c r="H4119" t="s">
        <v>959</v>
      </c>
      <c r="I4119">
        <f t="shared" si="516"/>
        <v>0</v>
      </c>
      <c r="J4119" t="s">
        <v>1054</v>
      </c>
      <c r="K4119" s="5">
        <v>300</v>
      </c>
      <c r="L4119" t="str">
        <f>Table_DataFromNL[[#This Row],[PROFILECODE]]&amp;"-"&amp;Table_DataFromNL[[#This Row],[RULENAME]]</f>
        <v>CP943-Vaccinia - 3rd Donation</v>
      </c>
      <c r="M4119" t="str">
        <f t="shared" si="517"/>
        <v>CP943-Vaccinia - 3rd Donation</v>
      </c>
      <c r="N4119" t="str">
        <f t="shared" si="518"/>
        <v>CP943-Vaccinia - 3rd Donation</v>
      </c>
    </row>
    <row r="4120" spans="1:14" hidden="1" x14ac:dyDescent="0.45">
      <c r="A4120" t="str">
        <f t="shared" si="519"/>
        <v>CP943-Vaccinia - 4th Donation</v>
      </c>
      <c r="B4120" t="s">
        <v>808</v>
      </c>
      <c r="C4120" t="str">
        <f t="shared" si="512"/>
        <v>Port Orange</v>
      </c>
      <c r="D4120" t="str">
        <f t="shared" si="513"/>
        <v>Y</v>
      </c>
      <c r="E4120" t="s">
        <v>1197</v>
      </c>
      <c r="F4120" t="str">
        <f t="shared" si="514"/>
        <v>Vaccinia - 4th Donation</v>
      </c>
      <c r="G4120" t="str">
        <f t="shared" si="515"/>
        <v>Specialty</v>
      </c>
      <c r="H4120" t="s">
        <v>960</v>
      </c>
      <c r="I4120">
        <f t="shared" si="516"/>
        <v>0</v>
      </c>
      <c r="J4120" t="s">
        <v>1054</v>
      </c>
      <c r="K4120" s="5">
        <v>300</v>
      </c>
      <c r="L4120" t="str">
        <f>Table_DataFromNL[[#This Row],[PROFILECODE]]&amp;"-"&amp;Table_DataFromNL[[#This Row],[RULENAME]]</f>
        <v>CP943-Vaccinia - 4th Donation</v>
      </c>
      <c r="M4120" t="str">
        <f t="shared" si="517"/>
        <v>CP943-Vaccinia - 4th Donation</v>
      </c>
      <c r="N4120" t="str">
        <f t="shared" si="518"/>
        <v>CP943-Vaccinia - 4th Donation</v>
      </c>
    </row>
    <row r="4121" spans="1:14" hidden="1" x14ac:dyDescent="0.45">
      <c r="A4121" t="str">
        <f t="shared" si="519"/>
        <v>CP943-1B_KEDLeague_Promo_5USD</v>
      </c>
      <c r="B4121" t="s">
        <v>808</v>
      </c>
      <c r="C4121" t="str">
        <f t="shared" si="512"/>
        <v>Port Orange</v>
      </c>
      <c r="D4121" t="str">
        <f t="shared" si="513"/>
        <v>Y</v>
      </c>
      <c r="E4121" t="s">
        <v>1197</v>
      </c>
      <c r="F4121" t="str">
        <f t="shared" si="514"/>
        <v>1B_KEDLeague_Promo_5USD</v>
      </c>
      <c r="G4121">
        <f t="shared" si="515"/>
        <v>0</v>
      </c>
      <c r="H4121" t="s">
        <v>1073</v>
      </c>
      <c r="I4121">
        <f t="shared" si="516"/>
        <v>0</v>
      </c>
      <c r="J4121" t="s">
        <v>1074</v>
      </c>
      <c r="K4121" s="5">
        <v>5</v>
      </c>
      <c r="L4121" t="str">
        <f>Table_DataFromNL[[#This Row],[PROFILECODE]]&amp;"-"&amp;Table_DataFromNL[[#This Row],[RULENAME]]</f>
        <v>CP943-1B_KEDLeague_Promo_5USD</v>
      </c>
      <c r="M4121" t="e">
        <f t="shared" si="517"/>
        <v>#N/A</v>
      </c>
      <c r="N4121" t="e">
        <f t="shared" si="518"/>
        <v>#N/A</v>
      </c>
    </row>
    <row r="4122" spans="1:14" hidden="1" x14ac:dyDescent="0.45">
      <c r="A4122" t="str">
        <f t="shared" si="519"/>
        <v>CP943-CALL_10</v>
      </c>
      <c r="B4122" t="s">
        <v>808</v>
      </c>
      <c r="C4122" t="str">
        <f t="shared" si="512"/>
        <v>Port Orange</v>
      </c>
      <c r="D4122" t="str">
        <f t="shared" si="513"/>
        <v>Y</v>
      </c>
      <c r="E4122" t="s">
        <v>1197</v>
      </c>
      <c r="F4122" t="str">
        <f t="shared" si="514"/>
        <v>CALL_10</v>
      </c>
      <c r="G4122">
        <f t="shared" si="515"/>
        <v>0</v>
      </c>
      <c r="H4122" t="s">
        <v>1075</v>
      </c>
      <c r="I4122">
        <f t="shared" si="516"/>
        <v>0</v>
      </c>
      <c r="J4122" t="s">
        <v>1074</v>
      </c>
      <c r="K4122" s="5">
        <v>10</v>
      </c>
      <c r="L4122" t="str">
        <f>Table_DataFromNL[[#This Row],[PROFILECODE]]&amp;"-"&amp;Table_DataFromNL[[#This Row],[RULENAME]]</f>
        <v>CP943-CALL_10</v>
      </c>
      <c r="M4122" t="e">
        <f t="shared" si="517"/>
        <v>#N/A</v>
      </c>
      <c r="N4122" t="e">
        <f t="shared" si="518"/>
        <v>#N/A</v>
      </c>
    </row>
    <row r="4123" spans="1:14" hidden="1" x14ac:dyDescent="0.45">
      <c r="A4123" t="str">
        <f t="shared" si="519"/>
        <v>CP943-CALL_15</v>
      </c>
      <c r="B4123" t="s">
        <v>808</v>
      </c>
      <c r="C4123" t="str">
        <f t="shared" si="512"/>
        <v>Port Orange</v>
      </c>
      <c r="D4123" t="str">
        <f t="shared" si="513"/>
        <v>Y</v>
      </c>
      <c r="E4123" t="s">
        <v>1197</v>
      </c>
      <c r="F4123" t="str">
        <f t="shared" si="514"/>
        <v>CALL_15</v>
      </c>
      <c r="G4123">
        <f t="shared" si="515"/>
        <v>0</v>
      </c>
      <c r="H4123" t="s">
        <v>1076</v>
      </c>
      <c r="I4123">
        <f t="shared" si="516"/>
        <v>0</v>
      </c>
      <c r="J4123" t="s">
        <v>1074</v>
      </c>
      <c r="K4123" s="5">
        <v>15</v>
      </c>
      <c r="L4123" t="str">
        <f>Table_DataFromNL[[#This Row],[PROFILECODE]]&amp;"-"&amp;Table_DataFromNL[[#This Row],[RULENAME]]</f>
        <v>CP943-CALL_15</v>
      </c>
      <c r="M4123" t="e">
        <f t="shared" si="517"/>
        <v>#N/A</v>
      </c>
      <c r="N4123" t="e">
        <f t="shared" si="518"/>
        <v>#N/A</v>
      </c>
    </row>
    <row r="4124" spans="1:14" hidden="1" x14ac:dyDescent="0.45">
      <c r="A4124" t="str">
        <f t="shared" si="519"/>
        <v>CP943-CALL_25</v>
      </c>
      <c r="B4124" t="s">
        <v>808</v>
      </c>
      <c r="C4124" t="str">
        <f t="shared" si="512"/>
        <v>Port Orange</v>
      </c>
      <c r="D4124" t="str">
        <f t="shared" si="513"/>
        <v>Y</v>
      </c>
      <c r="E4124" t="s">
        <v>1197</v>
      </c>
      <c r="F4124" t="str">
        <f t="shared" si="514"/>
        <v>CALL_25</v>
      </c>
      <c r="G4124">
        <f t="shared" si="515"/>
        <v>0</v>
      </c>
      <c r="H4124" t="s">
        <v>1077</v>
      </c>
      <c r="I4124">
        <f t="shared" si="516"/>
        <v>0</v>
      </c>
      <c r="J4124" t="s">
        <v>1074</v>
      </c>
      <c r="K4124" s="5">
        <v>25</v>
      </c>
      <c r="L4124" t="str">
        <f>Table_DataFromNL[[#This Row],[PROFILECODE]]&amp;"-"&amp;Table_DataFromNL[[#This Row],[RULENAME]]</f>
        <v>CP943-CALL_25</v>
      </c>
      <c r="M4124" t="e">
        <f t="shared" si="517"/>
        <v>#N/A</v>
      </c>
      <c r="N4124" t="e">
        <f t="shared" si="518"/>
        <v>#N/A</v>
      </c>
    </row>
    <row r="4125" spans="1:14" hidden="1" x14ac:dyDescent="0.45">
      <c r="A4125" t="str">
        <f t="shared" si="519"/>
        <v>CP943-CALL_5</v>
      </c>
      <c r="B4125" t="s">
        <v>808</v>
      </c>
      <c r="C4125" t="str">
        <f t="shared" si="512"/>
        <v>Port Orange</v>
      </c>
      <c r="D4125" t="str">
        <f t="shared" si="513"/>
        <v>Y</v>
      </c>
      <c r="E4125" t="s">
        <v>1197</v>
      </c>
      <c r="F4125" t="str">
        <f t="shared" si="514"/>
        <v>CALL_5</v>
      </c>
      <c r="G4125">
        <f t="shared" si="515"/>
        <v>0</v>
      </c>
      <c r="H4125" t="s">
        <v>1078</v>
      </c>
      <c r="I4125">
        <f t="shared" si="516"/>
        <v>0</v>
      </c>
      <c r="J4125" t="s">
        <v>1074</v>
      </c>
      <c r="K4125" s="5">
        <v>5</v>
      </c>
      <c r="L4125" t="str">
        <f>Table_DataFromNL[[#This Row],[PROFILECODE]]&amp;"-"&amp;Table_DataFromNL[[#This Row],[RULENAME]]</f>
        <v>CP943-CALL_5</v>
      </c>
      <c r="M4125" t="e">
        <f t="shared" si="517"/>
        <v>#N/A</v>
      </c>
      <c r="N4125" t="e">
        <f t="shared" si="518"/>
        <v>#N/A</v>
      </c>
    </row>
    <row r="4126" spans="1:14" hidden="1" x14ac:dyDescent="0.45">
      <c r="A4126" t="str">
        <f t="shared" si="519"/>
        <v>CP943-Community</v>
      </c>
      <c r="B4126" t="s">
        <v>808</v>
      </c>
      <c r="C4126" t="str">
        <f t="shared" si="512"/>
        <v>Port Orange</v>
      </c>
      <c r="D4126" t="str">
        <f t="shared" si="513"/>
        <v>Y</v>
      </c>
      <c r="E4126" t="s">
        <v>1197</v>
      </c>
      <c r="F4126" t="str">
        <f t="shared" si="514"/>
        <v>Community</v>
      </c>
      <c r="G4126">
        <f t="shared" si="515"/>
        <v>0</v>
      </c>
      <c r="H4126" t="s">
        <v>1080</v>
      </c>
      <c r="I4126">
        <f t="shared" si="516"/>
        <v>0</v>
      </c>
      <c r="J4126" t="s">
        <v>1074</v>
      </c>
      <c r="K4126" s="5">
        <v>5</v>
      </c>
      <c r="L4126" t="str">
        <f>Table_DataFromNL[[#This Row],[PROFILECODE]]&amp;"-"&amp;Table_DataFromNL[[#This Row],[RULENAME]]</f>
        <v>CP943-Community</v>
      </c>
      <c r="M4126" t="e">
        <f t="shared" si="517"/>
        <v>#N/A</v>
      </c>
      <c r="N4126" t="e">
        <f t="shared" si="518"/>
        <v>#N/A</v>
      </c>
    </row>
    <row r="4127" spans="1:14" hidden="1" x14ac:dyDescent="0.45">
      <c r="A4127" t="str">
        <f t="shared" si="519"/>
        <v>CP943-DENOVO  - Antibody Screen</v>
      </c>
      <c r="B4127" t="s">
        <v>808</v>
      </c>
      <c r="C4127" t="str">
        <f t="shared" si="512"/>
        <v>Port Orange</v>
      </c>
      <c r="D4127" t="str">
        <f t="shared" si="513"/>
        <v>Y</v>
      </c>
      <c r="E4127" t="s">
        <v>1197</v>
      </c>
      <c r="F4127" t="str">
        <f t="shared" si="514"/>
        <v>DENOVO  - Antibody Screen</v>
      </c>
      <c r="G4127">
        <f t="shared" si="515"/>
        <v>0</v>
      </c>
      <c r="H4127" t="s">
        <v>1081</v>
      </c>
      <c r="I4127">
        <f t="shared" si="516"/>
        <v>0</v>
      </c>
      <c r="J4127" t="s">
        <v>1074</v>
      </c>
      <c r="K4127" s="5">
        <v>300</v>
      </c>
      <c r="L4127" t="str">
        <f>Table_DataFromNL[[#This Row],[PROFILECODE]]&amp;"-"&amp;Table_DataFromNL[[#This Row],[RULENAME]]</f>
        <v>CP943-DENOVO  - Antibody Screen</v>
      </c>
      <c r="M4127" t="e">
        <f t="shared" si="517"/>
        <v>#N/A</v>
      </c>
      <c r="N4127" t="e">
        <f t="shared" si="518"/>
        <v>#N/A</v>
      </c>
    </row>
    <row r="4128" spans="1:14" hidden="1" x14ac:dyDescent="0.45">
      <c r="A4128" t="str">
        <f t="shared" si="519"/>
        <v>CP943-Denovo - Attendance Bonus</v>
      </c>
      <c r="B4128" t="s">
        <v>808</v>
      </c>
      <c r="C4128" t="str">
        <f t="shared" si="512"/>
        <v>Port Orange</v>
      </c>
      <c r="D4128" t="str">
        <f t="shared" si="513"/>
        <v>Y</v>
      </c>
      <c r="E4128" t="s">
        <v>1197</v>
      </c>
      <c r="F4128" t="str">
        <f t="shared" si="514"/>
        <v>Denovo - Attendance Bonus</v>
      </c>
      <c r="G4128">
        <f t="shared" si="515"/>
        <v>0</v>
      </c>
      <c r="H4128" t="s">
        <v>1082</v>
      </c>
      <c r="I4128">
        <f t="shared" si="516"/>
        <v>0</v>
      </c>
      <c r="J4128" t="s">
        <v>1074</v>
      </c>
      <c r="K4128" s="5">
        <v>100</v>
      </c>
      <c r="L4128" t="str">
        <f>Table_DataFromNL[[#This Row],[PROFILECODE]]&amp;"-"&amp;Table_DataFromNL[[#This Row],[RULENAME]]</f>
        <v>CP943-Denovo - Attendance Bonus</v>
      </c>
      <c r="M4128" t="e">
        <f t="shared" si="517"/>
        <v>#N/A</v>
      </c>
      <c r="N4128" t="e">
        <f t="shared" si="518"/>
        <v>#N/A</v>
      </c>
    </row>
    <row r="4129" spans="1:14" hidden="1" x14ac:dyDescent="0.45">
      <c r="A4129" t="str">
        <f t="shared" si="519"/>
        <v>CP943-Denovo - Immunization</v>
      </c>
      <c r="B4129" t="s">
        <v>808</v>
      </c>
      <c r="C4129" t="str">
        <f t="shared" si="512"/>
        <v>Port Orange</v>
      </c>
      <c r="D4129" t="str">
        <f t="shared" si="513"/>
        <v>Y</v>
      </c>
      <c r="E4129" t="s">
        <v>1197</v>
      </c>
      <c r="F4129" t="str">
        <f t="shared" si="514"/>
        <v>Denovo - Immunization</v>
      </c>
      <c r="G4129">
        <f t="shared" si="515"/>
        <v>0</v>
      </c>
      <c r="H4129" t="s">
        <v>1083</v>
      </c>
      <c r="I4129">
        <f t="shared" si="516"/>
        <v>0</v>
      </c>
      <c r="J4129" t="s">
        <v>1074</v>
      </c>
      <c r="K4129" s="5">
        <v>300</v>
      </c>
      <c r="L4129" t="str">
        <f>Table_DataFromNL[[#This Row],[PROFILECODE]]&amp;"-"&amp;Table_DataFromNL[[#This Row],[RULENAME]]</f>
        <v>CP943-Denovo - Immunization</v>
      </c>
      <c r="M4129" t="e">
        <f t="shared" si="517"/>
        <v>#N/A</v>
      </c>
      <c r="N4129" t="e">
        <f t="shared" si="518"/>
        <v>#N/A</v>
      </c>
    </row>
    <row r="4130" spans="1:14" hidden="1" x14ac:dyDescent="0.45">
      <c r="A4130" t="str">
        <f t="shared" si="519"/>
        <v>CP943-EMPLOYEE_BONUS_8MONTH_80USD</v>
      </c>
      <c r="B4130" t="s">
        <v>808</v>
      </c>
      <c r="C4130" t="str">
        <f t="shared" si="512"/>
        <v>Port Orange</v>
      </c>
      <c r="D4130" t="str">
        <f t="shared" si="513"/>
        <v>Y</v>
      </c>
      <c r="E4130" t="s">
        <v>1197</v>
      </c>
      <c r="F4130" t="str">
        <f t="shared" si="514"/>
        <v>EMPLOYEE_BONUS_8MONTH_80USD</v>
      </c>
      <c r="G4130">
        <f t="shared" si="515"/>
        <v>0</v>
      </c>
      <c r="H4130" t="s">
        <v>1084</v>
      </c>
      <c r="I4130">
        <f t="shared" si="516"/>
        <v>0</v>
      </c>
      <c r="J4130" t="s">
        <v>1074</v>
      </c>
      <c r="K4130" s="5">
        <v>80</v>
      </c>
      <c r="L4130" t="str">
        <f>Table_DataFromNL[[#This Row],[PROFILECODE]]&amp;"-"&amp;Table_DataFromNL[[#This Row],[RULENAME]]</f>
        <v>CP943-EMPLOYEE_BONUS_8MONTH_80USD</v>
      </c>
      <c r="M4130" t="e">
        <f t="shared" si="517"/>
        <v>#N/A</v>
      </c>
      <c r="N4130" t="e">
        <f t="shared" si="518"/>
        <v>#N/A</v>
      </c>
    </row>
    <row r="4131" spans="1:14" hidden="1" x14ac:dyDescent="0.45">
      <c r="A4131" t="str">
        <f t="shared" si="519"/>
        <v>CP943-HANGER_RECRUIT_5USD_once</v>
      </c>
      <c r="B4131" t="s">
        <v>808</v>
      </c>
      <c r="C4131" t="str">
        <f t="shared" si="512"/>
        <v>Port Orange</v>
      </c>
      <c r="D4131" t="str">
        <f t="shared" si="513"/>
        <v>Y</v>
      </c>
      <c r="E4131" t="s">
        <v>1197</v>
      </c>
      <c r="F4131" t="str">
        <f t="shared" si="514"/>
        <v>HANGER_RECRUIT_5USD_once</v>
      </c>
      <c r="G4131">
        <f t="shared" si="515"/>
        <v>0</v>
      </c>
      <c r="H4131" t="s">
        <v>1085</v>
      </c>
      <c r="I4131">
        <f t="shared" si="516"/>
        <v>0</v>
      </c>
      <c r="J4131" t="s">
        <v>1074</v>
      </c>
      <c r="K4131" s="5">
        <v>5</v>
      </c>
      <c r="L4131" t="str">
        <f>Table_DataFromNL[[#This Row],[PROFILECODE]]&amp;"-"&amp;Table_DataFromNL[[#This Row],[RULENAME]]</f>
        <v>CP943-HANGER_RECRUIT_5USD_once</v>
      </c>
      <c r="M4131" t="e">
        <f t="shared" si="517"/>
        <v>#N/A</v>
      </c>
      <c r="N4131" t="e">
        <f t="shared" si="518"/>
        <v>#N/A</v>
      </c>
    </row>
    <row r="4132" spans="1:14" hidden="1" x14ac:dyDescent="0.45">
      <c r="A4132" t="str">
        <f t="shared" si="519"/>
        <v>CP943-Immunization Boost Payment</v>
      </c>
      <c r="B4132" t="s">
        <v>808</v>
      </c>
      <c r="C4132" t="str">
        <f t="shared" si="512"/>
        <v>Port Orange</v>
      </c>
      <c r="D4132" t="str">
        <f t="shared" si="513"/>
        <v>Y</v>
      </c>
      <c r="E4132" t="s">
        <v>1197</v>
      </c>
      <c r="F4132" t="str">
        <f t="shared" si="514"/>
        <v>Immunization Boost Payment</v>
      </c>
      <c r="G4132">
        <f t="shared" si="515"/>
        <v>0</v>
      </c>
      <c r="H4132" t="s">
        <v>1086</v>
      </c>
      <c r="I4132">
        <f t="shared" si="516"/>
        <v>0</v>
      </c>
      <c r="J4132" t="s">
        <v>1074</v>
      </c>
      <c r="K4132" s="5">
        <v>50</v>
      </c>
      <c r="L4132" t="str">
        <f>Table_DataFromNL[[#This Row],[PROFILECODE]]&amp;"-"&amp;Table_DataFromNL[[#This Row],[RULENAME]]</f>
        <v>CP943-Immunization Boost Payment</v>
      </c>
      <c r="M4132" t="e">
        <f t="shared" si="517"/>
        <v>#N/A</v>
      </c>
      <c r="N4132" t="e">
        <f t="shared" si="518"/>
        <v>#N/A</v>
      </c>
    </row>
    <row r="4133" spans="1:14" hidden="1" x14ac:dyDescent="0.45">
      <c r="A4133" t="str">
        <f t="shared" si="519"/>
        <v>CP943-Immunization Series Payment</v>
      </c>
      <c r="B4133" t="s">
        <v>808</v>
      </c>
      <c r="C4133" t="str">
        <f t="shared" si="512"/>
        <v>Port Orange</v>
      </c>
      <c r="D4133" t="str">
        <f t="shared" si="513"/>
        <v>Y</v>
      </c>
      <c r="E4133" t="s">
        <v>1197</v>
      </c>
      <c r="F4133" t="str">
        <f t="shared" si="514"/>
        <v>Immunization Series Payment</v>
      </c>
      <c r="G4133">
        <f t="shared" si="515"/>
        <v>0</v>
      </c>
      <c r="H4133" t="s">
        <v>1087</v>
      </c>
      <c r="I4133">
        <f t="shared" si="516"/>
        <v>0</v>
      </c>
      <c r="J4133" t="s">
        <v>1074</v>
      </c>
      <c r="K4133" s="5">
        <v>100</v>
      </c>
      <c r="L4133" t="str">
        <f>Table_DataFromNL[[#This Row],[PROFILECODE]]&amp;"-"&amp;Table_DataFromNL[[#This Row],[RULENAME]]</f>
        <v>CP943-Immunization Series Payment</v>
      </c>
      <c r="M4133" t="e">
        <f t="shared" si="517"/>
        <v>#N/A</v>
      </c>
      <c r="N4133" t="e">
        <f t="shared" si="518"/>
        <v>#N/A</v>
      </c>
    </row>
    <row r="4134" spans="1:14" hidden="1" x14ac:dyDescent="0.45">
      <c r="A4134" t="str">
        <f t="shared" si="519"/>
        <v>CP943-Inconv Fee $20-$50-Comment Req'd</v>
      </c>
      <c r="B4134" t="s">
        <v>808</v>
      </c>
      <c r="C4134" t="str">
        <f t="shared" si="512"/>
        <v>Port Orange</v>
      </c>
      <c r="D4134" t="str">
        <f t="shared" si="513"/>
        <v>Y</v>
      </c>
      <c r="E4134" t="s">
        <v>1197</v>
      </c>
      <c r="F4134" t="str">
        <f t="shared" si="514"/>
        <v>Inconv Fee $20-$50-Comment Req'd</v>
      </c>
      <c r="G4134">
        <f t="shared" si="515"/>
        <v>0</v>
      </c>
      <c r="H4134" t="s">
        <v>1088</v>
      </c>
      <c r="I4134">
        <f t="shared" si="516"/>
        <v>0</v>
      </c>
      <c r="J4134" t="s">
        <v>1074</v>
      </c>
      <c r="K4134" s="5">
        <v>50</v>
      </c>
      <c r="L4134" t="str">
        <f>Table_DataFromNL[[#This Row],[PROFILECODE]]&amp;"-"&amp;Table_DataFromNL[[#This Row],[RULENAME]]</f>
        <v>CP943-Inconv Fee $20-$50-Comment Req'd</v>
      </c>
      <c r="M4134" t="e">
        <f t="shared" si="517"/>
        <v>#N/A</v>
      </c>
      <c r="N4134" t="e">
        <f t="shared" si="518"/>
        <v>#N/A</v>
      </c>
    </row>
    <row r="4135" spans="1:14" hidden="1" x14ac:dyDescent="0.45">
      <c r="A4135" t="str">
        <f t="shared" si="519"/>
        <v>CP943-Inconv Fee $5-$20-Comment Req'd</v>
      </c>
      <c r="B4135" t="s">
        <v>808</v>
      </c>
      <c r="C4135" t="str">
        <f t="shared" si="512"/>
        <v>Port Orange</v>
      </c>
      <c r="D4135" t="str">
        <f t="shared" si="513"/>
        <v>Y</v>
      </c>
      <c r="E4135" t="s">
        <v>1197</v>
      </c>
      <c r="F4135" t="str">
        <f t="shared" si="514"/>
        <v>Inconv Fee $5-$20-Comment Req'd</v>
      </c>
      <c r="G4135">
        <f t="shared" si="515"/>
        <v>0</v>
      </c>
      <c r="H4135" t="s">
        <v>1089</v>
      </c>
      <c r="I4135">
        <f t="shared" si="516"/>
        <v>0</v>
      </c>
      <c r="J4135" t="s">
        <v>1074</v>
      </c>
      <c r="K4135" s="5">
        <v>20</v>
      </c>
      <c r="L4135" t="str">
        <f>Table_DataFromNL[[#This Row],[PROFILECODE]]&amp;"-"&amp;Table_DataFromNL[[#This Row],[RULENAME]]</f>
        <v>CP943-Inconv Fee $5-$20-Comment Req'd</v>
      </c>
      <c r="M4135" t="e">
        <f t="shared" si="517"/>
        <v>#N/A</v>
      </c>
      <c r="N4135" t="e">
        <f t="shared" si="518"/>
        <v>#N/A</v>
      </c>
    </row>
    <row r="4136" spans="1:14" hidden="1" x14ac:dyDescent="0.45">
      <c r="A4136" t="str">
        <f t="shared" si="519"/>
        <v>CP943-Inconv Fee$50-$100-Comment Req'd</v>
      </c>
      <c r="B4136" t="s">
        <v>808</v>
      </c>
      <c r="C4136" t="str">
        <f t="shared" si="512"/>
        <v>Port Orange</v>
      </c>
      <c r="D4136" t="str">
        <f t="shared" si="513"/>
        <v>Y</v>
      </c>
      <c r="E4136" t="s">
        <v>1197</v>
      </c>
      <c r="F4136" t="str">
        <f t="shared" si="514"/>
        <v>Inconv Fee$50-$100-Comment Req'd</v>
      </c>
      <c r="G4136">
        <f t="shared" si="515"/>
        <v>0</v>
      </c>
      <c r="H4136" t="s">
        <v>1090</v>
      </c>
      <c r="I4136">
        <f t="shared" si="516"/>
        <v>0</v>
      </c>
      <c r="J4136" t="s">
        <v>1074</v>
      </c>
      <c r="K4136" s="5">
        <v>100</v>
      </c>
      <c r="L4136" t="str">
        <f>Table_DataFromNL[[#This Row],[PROFILECODE]]&amp;"-"&amp;Table_DataFromNL[[#This Row],[RULENAME]]</f>
        <v>CP943-Inconv Fee$50-$100-Comment Req'd</v>
      </c>
      <c r="M4136" t="e">
        <f t="shared" si="517"/>
        <v>#N/A</v>
      </c>
      <c r="N4136" t="e">
        <f t="shared" si="518"/>
        <v>#N/A</v>
      </c>
    </row>
    <row r="4137" spans="1:14" hidden="1" x14ac:dyDescent="0.45">
      <c r="A4137" t="str">
        <f t="shared" si="519"/>
        <v>CP943-MONDAY_COUPON_RETENTION_10_once</v>
      </c>
      <c r="B4137" t="s">
        <v>808</v>
      </c>
      <c r="C4137" t="str">
        <f t="shared" si="512"/>
        <v>Port Orange</v>
      </c>
      <c r="D4137" t="str">
        <f t="shared" si="513"/>
        <v>Y</v>
      </c>
      <c r="E4137" t="s">
        <v>1197</v>
      </c>
      <c r="F4137" t="str">
        <f t="shared" si="514"/>
        <v>MONDAY_COUPON_RETENTION_10_once</v>
      </c>
      <c r="G4137">
        <f t="shared" si="515"/>
        <v>0</v>
      </c>
      <c r="H4137" t="s">
        <v>1138</v>
      </c>
      <c r="I4137">
        <f t="shared" si="516"/>
        <v>0</v>
      </c>
      <c r="J4137" t="s">
        <v>1074</v>
      </c>
      <c r="K4137" s="5">
        <v>10</v>
      </c>
      <c r="L4137" t="str">
        <f>Table_DataFromNL[[#This Row],[PROFILECODE]]&amp;"-"&amp;Table_DataFromNL[[#This Row],[RULENAME]]</f>
        <v>CP943-MONDAY_COUPON_RETENTION_10_once</v>
      </c>
      <c r="M4137" t="e">
        <f t="shared" si="517"/>
        <v>#N/A</v>
      </c>
      <c r="N4137" t="e">
        <f t="shared" si="518"/>
        <v>#N/A</v>
      </c>
    </row>
    <row r="4138" spans="1:14" hidden="1" x14ac:dyDescent="0.45">
      <c r="A4138" t="str">
        <f t="shared" si="519"/>
        <v>CP943-NSP_ LAPSEDONOR_50_Twice</v>
      </c>
      <c r="B4138" t="s">
        <v>808</v>
      </c>
      <c r="C4138" t="str">
        <f t="shared" si="512"/>
        <v>Port Orange</v>
      </c>
      <c r="D4138" t="str">
        <f t="shared" si="513"/>
        <v>Y</v>
      </c>
      <c r="E4138" t="s">
        <v>1197</v>
      </c>
      <c r="F4138" t="str">
        <f t="shared" si="514"/>
        <v>NSP_ LAPSEDONOR_50_Twice</v>
      </c>
      <c r="G4138">
        <f t="shared" si="515"/>
        <v>0</v>
      </c>
      <c r="H4138" t="s">
        <v>1091</v>
      </c>
      <c r="I4138">
        <f t="shared" si="516"/>
        <v>0</v>
      </c>
      <c r="J4138" t="s">
        <v>1074</v>
      </c>
      <c r="K4138" s="5">
        <v>50</v>
      </c>
      <c r="L4138" t="str">
        <f>Table_DataFromNL[[#This Row],[PROFILECODE]]&amp;"-"&amp;Table_DataFromNL[[#This Row],[RULENAME]]</f>
        <v>CP943-NSP_ LAPSEDONOR_50_Twice</v>
      </c>
      <c r="M4138" t="e">
        <f t="shared" si="517"/>
        <v>#N/A</v>
      </c>
      <c r="N4138" t="e">
        <f t="shared" si="518"/>
        <v>#N/A</v>
      </c>
    </row>
    <row r="4139" spans="1:14" hidden="1" x14ac:dyDescent="0.45">
      <c r="A4139" t="str">
        <f t="shared" si="519"/>
        <v>CP943-NSP_LD_25_2X</v>
      </c>
      <c r="B4139" t="s">
        <v>808</v>
      </c>
      <c r="C4139" t="str">
        <f t="shared" si="512"/>
        <v>Port Orange</v>
      </c>
      <c r="D4139" t="str">
        <f t="shared" si="513"/>
        <v>Y</v>
      </c>
      <c r="E4139" t="s">
        <v>1197</v>
      </c>
      <c r="F4139" t="str">
        <f t="shared" si="514"/>
        <v>NSP_LD_25_2X</v>
      </c>
      <c r="G4139">
        <f t="shared" si="515"/>
        <v>0</v>
      </c>
      <c r="H4139" t="s">
        <v>1092</v>
      </c>
      <c r="I4139">
        <f t="shared" si="516"/>
        <v>0</v>
      </c>
      <c r="J4139" t="s">
        <v>1074</v>
      </c>
      <c r="K4139" s="5">
        <v>25</v>
      </c>
      <c r="L4139" t="str">
        <f>Table_DataFromNL[[#This Row],[PROFILECODE]]&amp;"-"&amp;Table_DataFromNL[[#This Row],[RULENAME]]</f>
        <v>CP943-NSP_LD_25_2X</v>
      </c>
      <c r="M4139" t="e">
        <f t="shared" si="517"/>
        <v>#N/A</v>
      </c>
      <c r="N4139" t="e">
        <f t="shared" si="518"/>
        <v>#N/A</v>
      </c>
    </row>
    <row r="4140" spans="1:14" hidden="1" x14ac:dyDescent="0.45">
      <c r="A4140" t="str">
        <f t="shared" si="519"/>
        <v>CP943-NSP_LD_50_1X</v>
      </c>
      <c r="B4140" t="s">
        <v>808</v>
      </c>
      <c r="C4140" t="str">
        <f t="shared" si="512"/>
        <v>Port Orange</v>
      </c>
      <c r="D4140" t="str">
        <f t="shared" si="513"/>
        <v>Y</v>
      </c>
      <c r="E4140" t="s">
        <v>1197</v>
      </c>
      <c r="F4140" t="str">
        <f t="shared" si="514"/>
        <v>NSP_LD_50_1X</v>
      </c>
      <c r="G4140">
        <f t="shared" si="515"/>
        <v>0</v>
      </c>
      <c r="H4140" t="s">
        <v>1093</v>
      </c>
      <c r="I4140">
        <f t="shared" si="516"/>
        <v>0</v>
      </c>
      <c r="J4140" t="s">
        <v>1074</v>
      </c>
      <c r="K4140" s="5">
        <v>50</v>
      </c>
      <c r="L4140" t="str">
        <f>Table_DataFromNL[[#This Row],[PROFILECODE]]&amp;"-"&amp;Table_DataFromNL[[#This Row],[RULENAME]]</f>
        <v>CP943-NSP_LD_50_1X</v>
      </c>
      <c r="M4140" t="e">
        <f t="shared" si="517"/>
        <v>#N/A</v>
      </c>
      <c r="N4140" t="e">
        <f t="shared" si="518"/>
        <v>#N/A</v>
      </c>
    </row>
    <row r="4141" spans="1:14" hidden="1" x14ac:dyDescent="0.45">
      <c r="A4141" t="str">
        <f t="shared" si="519"/>
        <v>CP943-NSP_ORPHAN_100_once</v>
      </c>
      <c r="B4141" t="s">
        <v>808</v>
      </c>
      <c r="C4141" t="str">
        <f t="shared" si="512"/>
        <v>Port Orange</v>
      </c>
      <c r="D4141" t="str">
        <f t="shared" si="513"/>
        <v>Y</v>
      </c>
      <c r="E4141" t="s">
        <v>1197</v>
      </c>
      <c r="F4141" t="str">
        <f t="shared" si="514"/>
        <v>NSP_ORPHAN_100_once</v>
      </c>
      <c r="G4141">
        <f t="shared" si="515"/>
        <v>0</v>
      </c>
      <c r="H4141" t="s">
        <v>1094</v>
      </c>
      <c r="I4141">
        <f t="shared" si="516"/>
        <v>0</v>
      </c>
      <c r="J4141" t="s">
        <v>1074</v>
      </c>
      <c r="K4141" s="5">
        <v>100</v>
      </c>
      <c r="L4141" t="str">
        <f>Table_DataFromNL[[#This Row],[PROFILECODE]]&amp;"-"&amp;Table_DataFromNL[[#This Row],[RULENAME]]</f>
        <v>CP943-NSP_ORPHAN_100_once</v>
      </c>
      <c r="M4141" t="e">
        <f t="shared" si="517"/>
        <v>#N/A</v>
      </c>
      <c r="N4141" t="e">
        <f t="shared" si="518"/>
        <v>#N/A</v>
      </c>
    </row>
    <row r="4142" spans="1:14" hidden="1" x14ac:dyDescent="0.45">
      <c r="A4142" t="str">
        <f t="shared" si="519"/>
        <v>CP943-RSV WEEKLY BONUS 10</v>
      </c>
      <c r="B4142" t="s">
        <v>808</v>
      </c>
      <c r="C4142" t="str">
        <f t="shared" si="512"/>
        <v>Port Orange</v>
      </c>
      <c r="D4142" t="str">
        <f t="shared" si="513"/>
        <v>Y</v>
      </c>
      <c r="E4142" t="s">
        <v>1197</v>
      </c>
      <c r="F4142" t="str">
        <f t="shared" si="514"/>
        <v>RSV WEEKLY BONUS 10</v>
      </c>
      <c r="G4142">
        <f t="shared" si="515"/>
        <v>0</v>
      </c>
      <c r="H4142" t="s">
        <v>1095</v>
      </c>
      <c r="I4142">
        <f t="shared" si="516"/>
        <v>0</v>
      </c>
      <c r="J4142" t="s">
        <v>1074</v>
      </c>
      <c r="K4142" s="5">
        <v>10</v>
      </c>
      <c r="L4142" t="str">
        <f>Table_DataFromNL[[#This Row],[PROFILECODE]]&amp;"-"&amp;Table_DataFromNL[[#This Row],[RULENAME]]</f>
        <v>CP943-RSV WEEKLY BONUS 10</v>
      </c>
      <c r="M4142" t="e">
        <f t="shared" si="517"/>
        <v>#N/A</v>
      </c>
      <c r="N4142" t="e">
        <f t="shared" si="518"/>
        <v>#N/A</v>
      </c>
    </row>
    <row r="4143" spans="1:14" hidden="1" x14ac:dyDescent="0.45">
      <c r="A4143" t="str">
        <f t="shared" si="519"/>
        <v>CP943-Referral - Vaccinia</v>
      </c>
      <c r="B4143" t="s">
        <v>808</v>
      </c>
      <c r="C4143" t="str">
        <f t="shared" si="512"/>
        <v>Port Orange</v>
      </c>
      <c r="D4143" t="str">
        <f t="shared" si="513"/>
        <v>Y</v>
      </c>
      <c r="E4143" t="s">
        <v>1197</v>
      </c>
      <c r="F4143" t="str">
        <f t="shared" si="514"/>
        <v>Referral - Vaccinia</v>
      </c>
      <c r="G4143">
        <f t="shared" si="515"/>
        <v>0</v>
      </c>
      <c r="H4143" t="s">
        <v>1135</v>
      </c>
      <c r="I4143">
        <f t="shared" si="516"/>
        <v>0</v>
      </c>
      <c r="J4143" t="s">
        <v>1074</v>
      </c>
      <c r="K4143" s="5">
        <v>200</v>
      </c>
      <c r="L4143" t="str">
        <f>Table_DataFromNL[[#This Row],[PROFILECODE]]&amp;"-"&amp;Table_DataFromNL[[#This Row],[RULENAME]]</f>
        <v>CP943-Referral - Vaccinia</v>
      </c>
      <c r="M4143" t="e">
        <f t="shared" si="517"/>
        <v>#N/A</v>
      </c>
      <c r="N4143" t="e">
        <f t="shared" si="518"/>
        <v>#N/A</v>
      </c>
    </row>
    <row r="4144" spans="1:14" hidden="1" x14ac:dyDescent="0.45">
      <c r="A4144" t="str">
        <f t="shared" si="519"/>
        <v>CP943-Restick</v>
      </c>
      <c r="B4144" t="s">
        <v>808</v>
      </c>
      <c r="C4144" t="str">
        <f t="shared" si="512"/>
        <v>Port Orange</v>
      </c>
      <c r="D4144" t="str">
        <f t="shared" si="513"/>
        <v>Y</v>
      </c>
      <c r="E4144" t="s">
        <v>1197</v>
      </c>
      <c r="F4144" t="str">
        <f t="shared" si="514"/>
        <v>Restick</v>
      </c>
      <c r="G4144">
        <f t="shared" si="515"/>
        <v>0</v>
      </c>
      <c r="H4144" t="s">
        <v>1096</v>
      </c>
      <c r="I4144">
        <f t="shared" si="516"/>
        <v>0</v>
      </c>
      <c r="J4144" t="s">
        <v>1074</v>
      </c>
      <c r="K4144" s="5">
        <v>5</v>
      </c>
      <c r="L4144" t="str">
        <f>Table_DataFromNL[[#This Row],[PROFILECODE]]&amp;"-"&amp;Table_DataFromNL[[#This Row],[RULENAME]]</f>
        <v>CP943-Restick</v>
      </c>
      <c r="M4144" t="e">
        <f t="shared" si="517"/>
        <v>#N/A</v>
      </c>
      <c r="N4144" t="e">
        <f t="shared" si="518"/>
        <v>#N/A</v>
      </c>
    </row>
    <row r="4145" spans="1:14" hidden="1" x14ac:dyDescent="0.45">
      <c r="A4145" t="str">
        <f t="shared" si="519"/>
        <v>CP943-SCRATCH_1000_USD</v>
      </c>
      <c r="B4145" t="s">
        <v>808</v>
      </c>
      <c r="C4145" t="str">
        <f t="shared" si="512"/>
        <v>Port Orange</v>
      </c>
      <c r="D4145" t="str">
        <f t="shared" si="513"/>
        <v>Y</v>
      </c>
      <c r="E4145" t="s">
        <v>1197</v>
      </c>
      <c r="F4145" t="str">
        <f t="shared" si="514"/>
        <v>SCRATCH_1000_USD</v>
      </c>
      <c r="G4145">
        <f t="shared" si="515"/>
        <v>0</v>
      </c>
      <c r="H4145" t="s">
        <v>1097</v>
      </c>
      <c r="I4145">
        <f t="shared" si="516"/>
        <v>0</v>
      </c>
      <c r="J4145" t="s">
        <v>1074</v>
      </c>
      <c r="K4145" s="5">
        <v>1000</v>
      </c>
      <c r="L4145" t="str">
        <f>Table_DataFromNL[[#This Row],[PROFILECODE]]&amp;"-"&amp;Table_DataFromNL[[#This Row],[RULENAME]]</f>
        <v>CP943-SCRATCH_1000_USD</v>
      </c>
      <c r="M4145" t="e">
        <f t="shared" si="517"/>
        <v>#N/A</v>
      </c>
      <c r="N4145" t="e">
        <f t="shared" si="518"/>
        <v>#N/A</v>
      </c>
    </row>
    <row r="4146" spans="1:14" hidden="1" x14ac:dyDescent="0.45">
      <c r="A4146" t="str">
        <f t="shared" si="519"/>
        <v>CP943-SCRATCH_100_USD</v>
      </c>
      <c r="B4146" t="s">
        <v>808</v>
      </c>
      <c r="C4146" t="str">
        <f t="shared" si="512"/>
        <v>Port Orange</v>
      </c>
      <c r="D4146" t="str">
        <f t="shared" si="513"/>
        <v>Y</v>
      </c>
      <c r="E4146" t="s">
        <v>1197</v>
      </c>
      <c r="F4146" t="str">
        <f t="shared" si="514"/>
        <v>SCRATCH_100_USD</v>
      </c>
      <c r="G4146">
        <f t="shared" si="515"/>
        <v>0</v>
      </c>
      <c r="H4146" t="s">
        <v>1098</v>
      </c>
      <c r="I4146">
        <f t="shared" si="516"/>
        <v>0</v>
      </c>
      <c r="J4146" t="s">
        <v>1074</v>
      </c>
      <c r="K4146" s="5">
        <v>100</v>
      </c>
      <c r="L4146" t="str">
        <f>Table_DataFromNL[[#This Row],[PROFILECODE]]&amp;"-"&amp;Table_DataFromNL[[#This Row],[RULENAME]]</f>
        <v>CP943-SCRATCH_100_USD</v>
      </c>
      <c r="M4146" t="e">
        <f t="shared" si="517"/>
        <v>#N/A</v>
      </c>
      <c r="N4146" t="e">
        <f t="shared" si="518"/>
        <v>#N/A</v>
      </c>
    </row>
    <row r="4147" spans="1:14" hidden="1" x14ac:dyDescent="0.45">
      <c r="A4147" t="str">
        <f t="shared" si="519"/>
        <v>CP943-SCRATCH_10_USD</v>
      </c>
      <c r="B4147" t="s">
        <v>808</v>
      </c>
      <c r="C4147" t="str">
        <f t="shared" si="512"/>
        <v>Port Orange</v>
      </c>
      <c r="D4147" t="str">
        <f t="shared" si="513"/>
        <v>Y</v>
      </c>
      <c r="E4147" t="s">
        <v>1197</v>
      </c>
      <c r="F4147" t="str">
        <f t="shared" si="514"/>
        <v>SCRATCH_10_USD</v>
      </c>
      <c r="G4147">
        <f t="shared" si="515"/>
        <v>0</v>
      </c>
      <c r="H4147" t="s">
        <v>1099</v>
      </c>
      <c r="I4147">
        <f t="shared" si="516"/>
        <v>0</v>
      </c>
      <c r="J4147" t="s">
        <v>1074</v>
      </c>
      <c r="K4147" s="5">
        <v>10</v>
      </c>
      <c r="L4147" t="str">
        <f>Table_DataFromNL[[#This Row],[PROFILECODE]]&amp;"-"&amp;Table_DataFromNL[[#This Row],[RULENAME]]</f>
        <v>CP943-SCRATCH_10_USD</v>
      </c>
      <c r="M4147" t="e">
        <f t="shared" si="517"/>
        <v>#N/A</v>
      </c>
      <c r="N4147" t="e">
        <f t="shared" si="518"/>
        <v>#N/A</v>
      </c>
    </row>
    <row r="4148" spans="1:14" hidden="1" x14ac:dyDescent="0.45">
      <c r="A4148" t="str">
        <f t="shared" si="519"/>
        <v>CP943-SCRATCH_20_USD</v>
      </c>
      <c r="B4148" t="s">
        <v>808</v>
      </c>
      <c r="C4148" t="str">
        <f t="shared" si="512"/>
        <v>Port Orange</v>
      </c>
      <c r="D4148" t="str">
        <f t="shared" si="513"/>
        <v>Y</v>
      </c>
      <c r="E4148" t="s">
        <v>1197</v>
      </c>
      <c r="F4148" t="str">
        <f t="shared" si="514"/>
        <v>SCRATCH_20_USD</v>
      </c>
      <c r="G4148">
        <f t="shared" si="515"/>
        <v>0</v>
      </c>
      <c r="H4148" t="s">
        <v>1100</v>
      </c>
      <c r="I4148">
        <f t="shared" si="516"/>
        <v>0</v>
      </c>
      <c r="J4148" t="s">
        <v>1074</v>
      </c>
      <c r="K4148" s="5">
        <v>20</v>
      </c>
      <c r="L4148" t="str">
        <f>Table_DataFromNL[[#This Row],[PROFILECODE]]&amp;"-"&amp;Table_DataFromNL[[#This Row],[RULENAME]]</f>
        <v>CP943-SCRATCH_20_USD</v>
      </c>
      <c r="M4148" t="e">
        <f t="shared" si="517"/>
        <v>#N/A</v>
      </c>
      <c r="N4148" t="e">
        <f t="shared" si="518"/>
        <v>#N/A</v>
      </c>
    </row>
    <row r="4149" spans="1:14" hidden="1" x14ac:dyDescent="0.45">
      <c r="A4149" t="str">
        <f t="shared" si="519"/>
        <v>CP943-SCRATCH_25_USD</v>
      </c>
      <c r="B4149" t="s">
        <v>808</v>
      </c>
      <c r="C4149" t="str">
        <f t="shared" si="512"/>
        <v>Port Orange</v>
      </c>
      <c r="D4149" t="str">
        <f t="shared" si="513"/>
        <v>Y</v>
      </c>
      <c r="E4149" t="s">
        <v>1197</v>
      </c>
      <c r="F4149" t="str">
        <f t="shared" si="514"/>
        <v>SCRATCH_25_USD</v>
      </c>
      <c r="G4149">
        <f t="shared" si="515"/>
        <v>0</v>
      </c>
      <c r="H4149" t="s">
        <v>1101</v>
      </c>
      <c r="I4149">
        <f t="shared" si="516"/>
        <v>0</v>
      </c>
      <c r="J4149" t="s">
        <v>1074</v>
      </c>
      <c r="K4149" s="5">
        <v>25</v>
      </c>
      <c r="L4149" t="str">
        <f>Table_DataFromNL[[#This Row],[PROFILECODE]]&amp;"-"&amp;Table_DataFromNL[[#This Row],[RULENAME]]</f>
        <v>CP943-SCRATCH_25_USD</v>
      </c>
      <c r="M4149" t="e">
        <f t="shared" si="517"/>
        <v>#N/A</v>
      </c>
      <c r="N4149" t="e">
        <f t="shared" si="518"/>
        <v>#N/A</v>
      </c>
    </row>
    <row r="4150" spans="1:14" hidden="1" x14ac:dyDescent="0.45">
      <c r="A4150" t="str">
        <f t="shared" si="519"/>
        <v>CP943-SCRATCH_50_USD</v>
      </c>
      <c r="B4150" t="s">
        <v>808</v>
      </c>
      <c r="C4150" t="str">
        <f t="shared" si="512"/>
        <v>Port Orange</v>
      </c>
      <c r="D4150" t="str">
        <f t="shared" si="513"/>
        <v>Y</v>
      </c>
      <c r="E4150" t="s">
        <v>1197</v>
      </c>
      <c r="F4150" t="str">
        <f t="shared" si="514"/>
        <v>SCRATCH_50_USD</v>
      </c>
      <c r="G4150">
        <f t="shared" si="515"/>
        <v>0</v>
      </c>
      <c r="H4150" t="s">
        <v>1102</v>
      </c>
      <c r="I4150">
        <f t="shared" si="516"/>
        <v>0</v>
      </c>
      <c r="J4150" t="s">
        <v>1074</v>
      </c>
      <c r="K4150" s="5">
        <v>50</v>
      </c>
      <c r="L4150" t="str">
        <f>Table_DataFromNL[[#This Row],[PROFILECODE]]&amp;"-"&amp;Table_DataFromNL[[#This Row],[RULENAME]]</f>
        <v>CP943-SCRATCH_50_USD</v>
      </c>
      <c r="M4150" t="e">
        <f t="shared" si="517"/>
        <v>#N/A</v>
      </c>
      <c r="N4150" t="e">
        <f t="shared" si="518"/>
        <v>#N/A</v>
      </c>
    </row>
    <row r="4151" spans="1:14" hidden="1" x14ac:dyDescent="0.45">
      <c r="A4151" t="str">
        <f t="shared" si="519"/>
        <v>CP943-SCRATCH_5_USD</v>
      </c>
      <c r="B4151" t="s">
        <v>808</v>
      </c>
      <c r="C4151" t="str">
        <f t="shared" si="512"/>
        <v>Port Orange</v>
      </c>
      <c r="D4151" t="str">
        <f t="shared" si="513"/>
        <v>Y</v>
      </c>
      <c r="E4151" t="s">
        <v>1197</v>
      </c>
      <c r="F4151" t="str">
        <f t="shared" si="514"/>
        <v>SCRATCH_5_USD</v>
      </c>
      <c r="G4151">
        <f t="shared" si="515"/>
        <v>0</v>
      </c>
      <c r="H4151" t="s">
        <v>1103</v>
      </c>
      <c r="I4151">
        <f t="shared" si="516"/>
        <v>0</v>
      </c>
      <c r="J4151" t="s">
        <v>1074</v>
      </c>
      <c r="K4151" s="5">
        <v>5</v>
      </c>
      <c r="L4151" t="str">
        <f>Table_DataFromNL[[#This Row],[PROFILECODE]]&amp;"-"&amp;Table_DataFromNL[[#This Row],[RULENAME]]</f>
        <v>CP943-SCRATCH_5_USD</v>
      </c>
      <c r="M4151" t="e">
        <f t="shared" si="517"/>
        <v>#N/A</v>
      </c>
      <c r="N4151" t="e">
        <f t="shared" si="518"/>
        <v>#N/A</v>
      </c>
    </row>
    <row r="4152" spans="1:14" hidden="1" x14ac:dyDescent="0.45">
      <c r="A4152" t="str">
        <f t="shared" si="519"/>
        <v>CP943-SEASON_WELCOME_BONUS_5_USD</v>
      </c>
      <c r="B4152" t="s">
        <v>808</v>
      </c>
      <c r="C4152" t="str">
        <f t="shared" si="512"/>
        <v>Port Orange</v>
      </c>
      <c r="D4152" t="str">
        <f t="shared" si="513"/>
        <v>Y</v>
      </c>
      <c r="E4152" t="s">
        <v>1197</v>
      </c>
      <c r="F4152" t="str">
        <f t="shared" si="514"/>
        <v>SEASON_WELCOME_BONUS_5_USD</v>
      </c>
      <c r="G4152">
        <f t="shared" si="515"/>
        <v>0</v>
      </c>
      <c r="H4152" t="s">
        <v>1117</v>
      </c>
      <c r="I4152">
        <f t="shared" si="516"/>
        <v>0</v>
      </c>
      <c r="J4152" t="s">
        <v>1074</v>
      </c>
      <c r="K4152" s="5">
        <v>5</v>
      </c>
      <c r="L4152" t="str">
        <f>Table_DataFromNL[[#This Row],[PROFILECODE]]&amp;"-"&amp;Table_DataFromNL[[#This Row],[RULENAME]]</f>
        <v>CP943-SEASON_WELCOME_BONUS_5_USD</v>
      </c>
      <c r="M4152" t="e">
        <f t="shared" si="517"/>
        <v>#N/A</v>
      </c>
      <c r="N4152" t="e">
        <f t="shared" si="518"/>
        <v>#N/A</v>
      </c>
    </row>
    <row r="4153" spans="1:14" hidden="1" x14ac:dyDescent="0.45">
      <c r="A4153" t="str">
        <f t="shared" si="519"/>
        <v>CP943-SEASON_WELCOME__BONUS_10_USD</v>
      </c>
      <c r="B4153" t="s">
        <v>808</v>
      </c>
      <c r="C4153" t="str">
        <f t="shared" si="512"/>
        <v>Port Orange</v>
      </c>
      <c r="D4153" t="str">
        <f t="shared" si="513"/>
        <v>Y</v>
      </c>
      <c r="E4153" t="s">
        <v>1197</v>
      </c>
      <c r="F4153" t="str">
        <f t="shared" si="514"/>
        <v>SEASON_WELCOME__BONUS_10_USD</v>
      </c>
      <c r="G4153">
        <f t="shared" si="515"/>
        <v>0</v>
      </c>
      <c r="H4153" t="s">
        <v>1118</v>
      </c>
      <c r="I4153">
        <f t="shared" si="516"/>
        <v>0</v>
      </c>
      <c r="J4153" t="s">
        <v>1074</v>
      </c>
      <c r="K4153" s="5">
        <v>10</v>
      </c>
      <c r="L4153" t="str">
        <f>Table_DataFromNL[[#This Row],[PROFILECODE]]&amp;"-"&amp;Table_DataFromNL[[#This Row],[RULENAME]]</f>
        <v>CP943-SEASON_WELCOME__BONUS_10_USD</v>
      </c>
      <c r="M4153" t="e">
        <f t="shared" si="517"/>
        <v>#N/A</v>
      </c>
      <c r="N4153" t="e">
        <f t="shared" si="518"/>
        <v>#N/A</v>
      </c>
    </row>
    <row r="4154" spans="1:14" hidden="1" x14ac:dyDescent="0.45">
      <c r="A4154" t="str">
        <f t="shared" si="519"/>
        <v>CP943-SEASON_WELCOME__BONUS_20_USD</v>
      </c>
      <c r="B4154" t="s">
        <v>808</v>
      </c>
      <c r="C4154" t="str">
        <f t="shared" si="512"/>
        <v>Port Orange</v>
      </c>
      <c r="D4154" t="str">
        <f t="shared" si="513"/>
        <v>Y</v>
      </c>
      <c r="E4154" t="s">
        <v>1197</v>
      </c>
      <c r="F4154" t="str">
        <f t="shared" si="514"/>
        <v>SEASON_WELCOME__BONUS_20_USD</v>
      </c>
      <c r="G4154">
        <f t="shared" si="515"/>
        <v>0</v>
      </c>
      <c r="H4154" t="s">
        <v>1119</v>
      </c>
      <c r="I4154">
        <f t="shared" si="516"/>
        <v>0</v>
      </c>
      <c r="J4154" t="s">
        <v>1074</v>
      </c>
      <c r="K4154" s="5">
        <v>20</v>
      </c>
      <c r="L4154" t="str">
        <f>Table_DataFromNL[[#This Row],[PROFILECODE]]&amp;"-"&amp;Table_DataFromNL[[#This Row],[RULENAME]]</f>
        <v>CP943-SEASON_WELCOME__BONUS_20_USD</v>
      </c>
      <c r="M4154" t="e">
        <f t="shared" si="517"/>
        <v>#N/A</v>
      </c>
      <c r="N4154" t="e">
        <f t="shared" si="518"/>
        <v>#N/A</v>
      </c>
    </row>
    <row r="4155" spans="1:14" hidden="1" x14ac:dyDescent="0.45">
      <c r="A4155" t="str">
        <f t="shared" si="519"/>
        <v>CP943-SEASON_WELCOME__BONUS_50_USD</v>
      </c>
      <c r="B4155" t="s">
        <v>808</v>
      </c>
      <c r="C4155" t="str">
        <f t="shared" si="512"/>
        <v>Port Orange</v>
      </c>
      <c r="D4155" t="str">
        <f t="shared" si="513"/>
        <v>Y</v>
      </c>
      <c r="E4155" t="s">
        <v>1197</v>
      </c>
      <c r="F4155" t="str">
        <f t="shared" si="514"/>
        <v>SEASON_WELCOME__BONUS_50_USD</v>
      </c>
      <c r="G4155">
        <f t="shared" si="515"/>
        <v>0</v>
      </c>
      <c r="H4155" t="s">
        <v>1120</v>
      </c>
      <c r="I4155">
        <f t="shared" si="516"/>
        <v>0</v>
      </c>
      <c r="J4155" t="s">
        <v>1074</v>
      </c>
      <c r="K4155" s="5">
        <v>50</v>
      </c>
      <c r="L4155" t="str">
        <f>Table_DataFromNL[[#This Row],[PROFILECODE]]&amp;"-"&amp;Table_DataFromNL[[#This Row],[RULENAME]]</f>
        <v>CP943-SEASON_WELCOME__BONUS_50_USD</v>
      </c>
      <c r="M4155" t="e">
        <f t="shared" si="517"/>
        <v>#N/A</v>
      </c>
      <c r="N4155" t="e">
        <f t="shared" si="518"/>
        <v>#N/A</v>
      </c>
    </row>
    <row r="4156" spans="1:14" hidden="1" x14ac:dyDescent="0.45">
      <c r="A4156" t="str">
        <f t="shared" si="519"/>
        <v>CP943-SLOW_TEXT_5</v>
      </c>
      <c r="B4156" t="s">
        <v>808</v>
      </c>
      <c r="C4156" t="str">
        <f t="shared" si="512"/>
        <v>Port Orange</v>
      </c>
      <c r="D4156" t="str">
        <f t="shared" si="513"/>
        <v>Y</v>
      </c>
      <c r="E4156" t="s">
        <v>1197</v>
      </c>
      <c r="F4156" t="str">
        <f t="shared" si="514"/>
        <v>SLOW_TEXT_5</v>
      </c>
      <c r="G4156">
        <f t="shared" si="515"/>
        <v>0</v>
      </c>
      <c r="H4156" t="s">
        <v>1104</v>
      </c>
      <c r="I4156">
        <f t="shared" si="516"/>
        <v>0</v>
      </c>
      <c r="J4156" t="s">
        <v>1074</v>
      </c>
      <c r="K4156" s="5">
        <v>5</v>
      </c>
      <c r="L4156" t="str">
        <f>Table_DataFromNL[[#This Row],[PROFILECODE]]&amp;"-"&amp;Table_DataFromNL[[#This Row],[RULENAME]]</f>
        <v>CP943-SLOW_TEXT_5</v>
      </c>
      <c r="M4156" t="e">
        <f t="shared" si="517"/>
        <v>#N/A</v>
      </c>
      <c r="N4156" t="e">
        <f t="shared" si="518"/>
        <v>#N/A</v>
      </c>
    </row>
    <row r="4157" spans="1:14" hidden="1" x14ac:dyDescent="0.45">
      <c r="A4157" t="str">
        <f t="shared" si="519"/>
        <v>CP943-SPECIAL_ x9_25 _ONCE</v>
      </c>
      <c r="B4157" t="s">
        <v>808</v>
      </c>
      <c r="C4157" t="str">
        <f t="shared" si="512"/>
        <v>Port Orange</v>
      </c>
      <c r="D4157" t="str">
        <f t="shared" si="513"/>
        <v>Y</v>
      </c>
      <c r="E4157" t="s">
        <v>1197</v>
      </c>
      <c r="F4157" t="str">
        <f t="shared" si="514"/>
        <v>SPECIAL_ x9_25 _ONCE</v>
      </c>
      <c r="G4157">
        <f t="shared" si="515"/>
        <v>0</v>
      </c>
      <c r="H4157" t="s">
        <v>1105</v>
      </c>
      <c r="I4157">
        <f t="shared" si="516"/>
        <v>0</v>
      </c>
      <c r="J4157" t="s">
        <v>1074</v>
      </c>
      <c r="K4157" s="5">
        <v>25</v>
      </c>
      <c r="L4157" t="str">
        <f>Table_DataFromNL[[#This Row],[PROFILECODE]]&amp;"-"&amp;Table_DataFromNL[[#This Row],[RULENAME]]</f>
        <v>CP943-SPECIAL_ x9_25 _ONCE</v>
      </c>
      <c r="M4157" t="e">
        <f t="shared" si="517"/>
        <v>#N/A</v>
      </c>
      <c r="N4157" t="e">
        <f t="shared" si="518"/>
        <v>#N/A</v>
      </c>
    </row>
    <row r="4158" spans="1:14" hidden="1" x14ac:dyDescent="0.45">
      <c r="A4158" t="str">
        <f t="shared" si="519"/>
        <v>CP943-SPECIAL_BONUS_40USD</v>
      </c>
      <c r="B4158" t="s">
        <v>808</v>
      </c>
      <c r="C4158" t="str">
        <f t="shared" si="512"/>
        <v>Port Orange</v>
      </c>
      <c r="D4158" t="str">
        <f t="shared" si="513"/>
        <v>Y</v>
      </c>
      <c r="E4158" t="s">
        <v>1197</v>
      </c>
      <c r="F4158" t="str">
        <f t="shared" si="514"/>
        <v>SPECIAL_BONUS_40USD</v>
      </c>
      <c r="G4158">
        <f t="shared" si="515"/>
        <v>0</v>
      </c>
      <c r="H4158" t="s">
        <v>1106</v>
      </c>
      <c r="I4158">
        <f t="shared" si="516"/>
        <v>0</v>
      </c>
      <c r="J4158" t="s">
        <v>1074</v>
      </c>
      <c r="K4158" s="5">
        <v>40</v>
      </c>
      <c r="L4158" t="str">
        <f>Table_DataFromNL[[#This Row],[PROFILECODE]]&amp;"-"&amp;Table_DataFromNL[[#This Row],[RULENAME]]</f>
        <v>CP943-SPECIAL_BONUS_40USD</v>
      </c>
      <c r="M4158" t="e">
        <f t="shared" si="517"/>
        <v>#N/A</v>
      </c>
      <c r="N4158" t="e">
        <f t="shared" si="518"/>
        <v>#N/A</v>
      </c>
    </row>
    <row r="4159" spans="1:14" hidden="1" x14ac:dyDescent="0.45">
      <c r="A4159" t="str">
        <f t="shared" si="519"/>
        <v>CP943-SPECIAL_x6_x7_15 _TWICE</v>
      </c>
      <c r="B4159" t="s">
        <v>808</v>
      </c>
      <c r="C4159" t="str">
        <f t="shared" si="512"/>
        <v>Port Orange</v>
      </c>
      <c r="D4159" t="str">
        <f t="shared" si="513"/>
        <v>Y</v>
      </c>
      <c r="E4159" t="s">
        <v>1197</v>
      </c>
      <c r="F4159" t="str">
        <f t="shared" si="514"/>
        <v>SPECIAL_x6_x7_15 _TWICE</v>
      </c>
      <c r="G4159">
        <f t="shared" si="515"/>
        <v>0</v>
      </c>
      <c r="H4159" t="s">
        <v>1107</v>
      </c>
      <c r="I4159">
        <f t="shared" si="516"/>
        <v>0</v>
      </c>
      <c r="J4159" t="s">
        <v>1074</v>
      </c>
      <c r="K4159" s="5">
        <v>15</v>
      </c>
      <c r="L4159" t="str">
        <f>Table_DataFromNL[[#This Row],[PROFILECODE]]&amp;"-"&amp;Table_DataFromNL[[#This Row],[RULENAME]]</f>
        <v>CP943-SPECIAL_x6_x7_15 _TWICE</v>
      </c>
      <c r="M4159" t="e">
        <f t="shared" si="517"/>
        <v>#N/A</v>
      </c>
      <c r="N4159" t="e">
        <f t="shared" si="518"/>
        <v>#N/A</v>
      </c>
    </row>
    <row r="4160" spans="1:14" hidden="1" x14ac:dyDescent="0.45">
      <c r="A4160" t="str">
        <f t="shared" si="519"/>
        <v>CP943-SPECIAL_x8_x9_20 _TWICE</v>
      </c>
      <c r="B4160" t="s">
        <v>808</v>
      </c>
      <c r="C4160" t="str">
        <f t="shared" si="512"/>
        <v>Port Orange</v>
      </c>
      <c r="D4160" t="str">
        <f t="shared" si="513"/>
        <v>Y</v>
      </c>
      <c r="E4160" t="s">
        <v>1197</v>
      </c>
      <c r="F4160" t="str">
        <f t="shared" si="514"/>
        <v>SPECIAL_x8_x9_20 _TWICE</v>
      </c>
      <c r="G4160">
        <f t="shared" si="515"/>
        <v>0</v>
      </c>
      <c r="H4160" t="s">
        <v>1108</v>
      </c>
      <c r="I4160">
        <f t="shared" si="516"/>
        <v>0</v>
      </c>
      <c r="J4160" t="s">
        <v>1074</v>
      </c>
      <c r="K4160" s="5">
        <v>20</v>
      </c>
      <c r="L4160" t="str">
        <f>Table_DataFromNL[[#This Row],[PROFILECODE]]&amp;"-"&amp;Table_DataFromNL[[#This Row],[RULENAME]]</f>
        <v>CP943-SPECIAL_x8_x9_20 _TWICE</v>
      </c>
      <c r="M4160" t="e">
        <f t="shared" si="517"/>
        <v>#N/A</v>
      </c>
      <c r="N4160" t="e">
        <f t="shared" si="518"/>
        <v>#N/A</v>
      </c>
    </row>
    <row r="4161" spans="1:14" hidden="1" x14ac:dyDescent="0.45">
      <c r="A4161" t="str">
        <f t="shared" si="519"/>
        <v>CP943-Sample Only</v>
      </c>
      <c r="B4161" t="s">
        <v>808</v>
      </c>
      <c r="C4161" t="str">
        <f t="shared" si="512"/>
        <v>Port Orange</v>
      </c>
      <c r="D4161" t="str">
        <f t="shared" si="513"/>
        <v>Y</v>
      </c>
      <c r="E4161" t="s">
        <v>1197</v>
      </c>
      <c r="F4161" t="str">
        <f t="shared" si="514"/>
        <v>Sample Only</v>
      </c>
      <c r="G4161">
        <f t="shared" si="515"/>
        <v>0</v>
      </c>
      <c r="H4161" t="s">
        <v>1109</v>
      </c>
      <c r="I4161">
        <f t="shared" si="516"/>
        <v>0</v>
      </c>
      <c r="J4161" t="s">
        <v>1074</v>
      </c>
      <c r="K4161" s="5">
        <v>10</v>
      </c>
      <c r="L4161" t="str">
        <f>Table_DataFromNL[[#This Row],[PROFILECODE]]&amp;"-"&amp;Table_DataFromNL[[#This Row],[RULENAME]]</f>
        <v>CP943-Sample Only</v>
      </c>
      <c r="M4161" t="e">
        <f t="shared" si="517"/>
        <v>#N/A</v>
      </c>
      <c r="N4161" t="e">
        <f t="shared" si="518"/>
        <v>#N/A</v>
      </c>
    </row>
    <row r="4162" spans="1:14" hidden="1" x14ac:dyDescent="0.45">
      <c r="A4162" t="str">
        <f t="shared" si="519"/>
        <v>CP943-Unit Below 250 mL</v>
      </c>
      <c r="B4162" t="s">
        <v>808</v>
      </c>
      <c r="C4162" t="str">
        <f t="shared" ref="C4162:C4225" si="520">VLOOKUP(B4162,CenterLU,2,FALSE)</f>
        <v>Port Orange</v>
      </c>
      <c r="D4162" t="str">
        <f t="shared" ref="D4162:D4225" si="521">VLOOKUP(B4162,CenterLU,3,FALSE)</f>
        <v>Y</v>
      </c>
      <c r="E4162" t="s">
        <v>1197</v>
      </c>
      <c r="F4162" t="str">
        <f t="shared" ref="F4162:F4225" si="522">IF(VLOOKUP(H4162,RULENAMELU,3,FALSE)=0,H4162,VLOOKUP(H4162,RULENAMELU,3,FALSE))</f>
        <v>Unit Below 250 mL</v>
      </c>
      <c r="G4162">
        <f t="shared" ref="G4162:G4225" si="523">VLOOKUP(H4162,RULENAMELU,4,FALSE)</f>
        <v>0</v>
      </c>
      <c r="H4162" t="s">
        <v>1110</v>
      </c>
      <c r="I4162">
        <f t="shared" ref="I4162:I4225" si="524">VLOOKUP(H4162,RULENAMELU,5,FALSE)</f>
        <v>0</v>
      </c>
      <c r="J4162" t="s">
        <v>1074</v>
      </c>
      <c r="K4162" s="5">
        <v>5</v>
      </c>
      <c r="L4162" t="str">
        <f>Table_DataFromNL[[#This Row],[PROFILECODE]]&amp;"-"&amp;Table_DataFromNL[[#This Row],[RULENAME]]</f>
        <v>CP943-Unit Below 250 mL</v>
      </c>
      <c r="M4162" t="e">
        <f t="shared" ref="M4162:M4225" si="525">IFERROR(VLOOKUP(A4162,PaychangesLU,1,FALSE),VLOOKUP(A4162,SpecialtyCheckLU,1,FALSE))</f>
        <v>#N/A</v>
      </c>
      <c r="N4162" t="e">
        <f t="shared" ref="N4162:N4225" si="526">VLOOKUP(A4162,SpecialtyCheckLU,1,FALSE)</f>
        <v>#N/A</v>
      </c>
    </row>
    <row r="4163" spans="1:14" hidden="1" x14ac:dyDescent="0.45">
      <c r="A4163" t="str">
        <f t="shared" ref="A4163:A4226" si="527">B4163&amp;"-"&amp;F4163</f>
        <v>CP943-Unit above 250 mL/underdraw</v>
      </c>
      <c r="B4163" t="s">
        <v>808</v>
      </c>
      <c r="C4163" t="str">
        <f t="shared" si="520"/>
        <v>Port Orange</v>
      </c>
      <c r="D4163" t="str">
        <f t="shared" si="521"/>
        <v>Y</v>
      </c>
      <c r="E4163" t="s">
        <v>1197</v>
      </c>
      <c r="F4163" t="str">
        <f t="shared" si="522"/>
        <v>Unit above 250 mL/underdraw</v>
      </c>
      <c r="G4163">
        <f t="shared" si="523"/>
        <v>0</v>
      </c>
      <c r="H4163" t="s">
        <v>1111</v>
      </c>
      <c r="I4163">
        <f t="shared" si="524"/>
        <v>0</v>
      </c>
      <c r="J4163" t="s">
        <v>1074</v>
      </c>
      <c r="K4163" s="5">
        <v>10</v>
      </c>
      <c r="L4163" t="str">
        <f>Table_DataFromNL[[#This Row],[PROFILECODE]]&amp;"-"&amp;Table_DataFromNL[[#This Row],[RULENAME]]</f>
        <v>CP943-Unit above 250 mL/underdraw</v>
      </c>
      <c r="M4163" t="e">
        <f t="shared" si="525"/>
        <v>#N/A</v>
      </c>
      <c r="N4163" t="e">
        <f t="shared" si="526"/>
        <v>#N/A</v>
      </c>
    </row>
    <row r="4164" spans="1:14" hidden="1" x14ac:dyDescent="0.45">
      <c r="A4164" t="str">
        <f t="shared" si="527"/>
        <v>CP943-Vaccinia Immunization</v>
      </c>
      <c r="B4164" t="s">
        <v>808</v>
      </c>
      <c r="C4164" t="str">
        <f t="shared" si="520"/>
        <v>Port Orange</v>
      </c>
      <c r="D4164" t="str">
        <f t="shared" si="521"/>
        <v>Y</v>
      </c>
      <c r="E4164" t="s">
        <v>1197</v>
      </c>
      <c r="F4164" t="str">
        <f t="shared" si="522"/>
        <v>Vaccinia Immunization</v>
      </c>
      <c r="G4164">
        <f t="shared" si="523"/>
        <v>0</v>
      </c>
      <c r="H4164" t="s">
        <v>1136</v>
      </c>
      <c r="I4164">
        <f t="shared" si="524"/>
        <v>0</v>
      </c>
      <c r="J4164" t="s">
        <v>1074</v>
      </c>
      <c r="K4164" s="5">
        <v>100</v>
      </c>
      <c r="L4164" t="str">
        <f>Table_DataFromNL[[#This Row],[PROFILECODE]]&amp;"-"&amp;Table_DataFromNL[[#This Row],[RULENAME]]</f>
        <v>CP943-Vaccinia Immunization</v>
      </c>
      <c r="M4164" t="e">
        <f t="shared" si="525"/>
        <v>#N/A</v>
      </c>
      <c r="N4164" t="e">
        <f t="shared" si="526"/>
        <v>#N/A</v>
      </c>
    </row>
    <row r="4165" spans="1:14" hidden="1" x14ac:dyDescent="0.45">
      <c r="A4165" t="str">
        <f t="shared" si="527"/>
        <v>CP943-RETURN - Buddy referral  -BONUS</v>
      </c>
      <c r="B4165" t="s">
        <v>808</v>
      </c>
      <c r="C4165" t="str">
        <f t="shared" si="520"/>
        <v>Port Orange</v>
      </c>
      <c r="D4165" t="str">
        <f t="shared" si="521"/>
        <v>Y</v>
      </c>
      <c r="E4165" t="s">
        <v>1197</v>
      </c>
      <c r="F4165" t="str">
        <f t="shared" si="522"/>
        <v>RETURN - Buddy referral  -BONUS</v>
      </c>
      <c r="G4165" t="str">
        <f t="shared" si="523"/>
        <v>Marketing</v>
      </c>
      <c r="H4165" t="s">
        <v>73</v>
      </c>
      <c r="I4165">
        <f t="shared" si="524"/>
        <v>50</v>
      </c>
      <c r="J4165" t="s">
        <v>1112</v>
      </c>
      <c r="K4165" s="5">
        <v>100</v>
      </c>
      <c r="L4165" t="str">
        <f>Table_DataFromNL[[#This Row],[PROFILECODE]]&amp;"-"&amp;Table_DataFromNL[[#This Row],[RULENAME]]</f>
        <v>CP943-Referral</v>
      </c>
      <c r="M4165" t="str">
        <f t="shared" si="525"/>
        <v>CP943-RETURN - Buddy referral  -BONUS</v>
      </c>
      <c r="N4165" t="e">
        <f t="shared" si="526"/>
        <v>#N/A</v>
      </c>
    </row>
    <row r="4166" spans="1:14" hidden="1" x14ac:dyDescent="0.45">
      <c r="A4166" t="str">
        <f t="shared" si="527"/>
        <v>CP943-P Anti-D Pre-Existing Standard</v>
      </c>
      <c r="B4166" t="s">
        <v>808</v>
      </c>
      <c r="C4166" t="str">
        <f t="shared" si="520"/>
        <v>Port Orange</v>
      </c>
      <c r="D4166" t="str">
        <f t="shared" si="521"/>
        <v>Y</v>
      </c>
      <c r="E4166" t="s">
        <v>1197</v>
      </c>
      <c r="F4166" t="str">
        <f t="shared" si="522"/>
        <v>P Anti-D Pre-Existing Standard</v>
      </c>
      <c r="G4166" t="str">
        <f t="shared" si="523"/>
        <v>Specialty</v>
      </c>
      <c r="H4166" t="s">
        <v>946</v>
      </c>
      <c r="I4166" t="str">
        <f t="shared" si="524"/>
        <v>RETURN - 1st don of the week -STD</v>
      </c>
      <c r="J4166" t="s">
        <v>1113</v>
      </c>
      <c r="K4166" s="5">
        <v>50</v>
      </c>
      <c r="L4166" t="str">
        <f>Table_DataFromNL[[#This Row],[PROFILECODE]]&amp;"-"&amp;Table_DataFromNL[[#This Row],[RULENAME]]</f>
        <v>CP943-P Anti-D Pre-Existing Standard</v>
      </c>
      <c r="M4166" t="str">
        <f t="shared" si="525"/>
        <v>CP943-P Anti-D Pre-Existing Standard</v>
      </c>
      <c r="N4166" t="str">
        <f t="shared" si="526"/>
        <v>CP943-P Anti-D Pre-Existing Standard</v>
      </c>
    </row>
    <row r="4167" spans="1:14" hidden="1" x14ac:dyDescent="0.45">
      <c r="A4167" t="str">
        <f t="shared" si="527"/>
        <v>CP943-P Anti-D Standard</v>
      </c>
      <c r="B4167" t="s">
        <v>808</v>
      </c>
      <c r="C4167" t="str">
        <f t="shared" si="520"/>
        <v>Port Orange</v>
      </c>
      <c r="D4167" t="str">
        <f t="shared" si="521"/>
        <v>Y</v>
      </c>
      <c r="E4167" t="s">
        <v>1197</v>
      </c>
      <c r="F4167" t="str">
        <f t="shared" si="522"/>
        <v>P Anti-D Standard</v>
      </c>
      <c r="G4167" t="str">
        <f t="shared" si="523"/>
        <v>Specialty</v>
      </c>
      <c r="H4167" t="s">
        <v>947</v>
      </c>
      <c r="I4167" t="str">
        <f t="shared" si="524"/>
        <v>RETURN - 1st don of the week -STD</v>
      </c>
      <c r="J4167" t="s">
        <v>1113</v>
      </c>
      <c r="K4167" s="5">
        <v>50</v>
      </c>
      <c r="L4167" t="str">
        <f>Table_DataFromNL[[#This Row],[PROFILECODE]]&amp;"-"&amp;Table_DataFromNL[[#This Row],[RULENAME]]</f>
        <v>CP943-P Anti-D Standard</v>
      </c>
      <c r="M4167" t="str">
        <f t="shared" si="525"/>
        <v>CP943-P Anti-D Standard</v>
      </c>
      <c r="N4167" t="str">
        <f t="shared" si="526"/>
        <v>CP943-P Anti-D Standard</v>
      </c>
    </row>
    <row r="4168" spans="1:14" hidden="1" x14ac:dyDescent="0.45">
      <c r="A4168" t="str">
        <f t="shared" si="527"/>
        <v>CP943-P CMV Standard</v>
      </c>
      <c r="B4168" t="s">
        <v>808</v>
      </c>
      <c r="C4168" t="str">
        <f t="shared" si="520"/>
        <v>Port Orange</v>
      </c>
      <c r="D4168" t="str">
        <f t="shared" si="521"/>
        <v>Y</v>
      </c>
      <c r="E4168" t="s">
        <v>1197</v>
      </c>
      <c r="F4168" t="str">
        <f t="shared" si="522"/>
        <v>P CMV Standard</v>
      </c>
      <c r="G4168" t="str">
        <f t="shared" si="523"/>
        <v>Specialty</v>
      </c>
      <c r="H4168" t="s">
        <v>948</v>
      </c>
      <c r="I4168" t="str">
        <f t="shared" si="524"/>
        <v>RETURN - 1st don of the week -STD</v>
      </c>
      <c r="J4168" t="s">
        <v>1113</v>
      </c>
      <c r="K4168" s="5">
        <v>50</v>
      </c>
      <c r="L4168" t="str">
        <f>Table_DataFromNL[[#This Row],[PROFILECODE]]&amp;"-"&amp;Table_DataFromNL[[#This Row],[RULENAME]]</f>
        <v>CP943-P CMV Standard</v>
      </c>
      <c r="M4168" t="str">
        <f t="shared" si="525"/>
        <v>CP943-P CMV Standard</v>
      </c>
      <c r="N4168" t="str">
        <f t="shared" si="526"/>
        <v>CP943-P CMV Standard</v>
      </c>
    </row>
    <row r="4169" spans="1:14" hidden="1" x14ac:dyDescent="0.45">
      <c r="A4169" t="str">
        <f t="shared" si="527"/>
        <v>CP943-P Denovo Non-Injectable</v>
      </c>
      <c r="B4169" t="s">
        <v>808</v>
      </c>
      <c r="C4169" t="str">
        <f t="shared" si="520"/>
        <v>Port Orange</v>
      </c>
      <c r="D4169" t="str">
        <f t="shared" si="521"/>
        <v>Y</v>
      </c>
      <c r="E4169" t="s">
        <v>1197</v>
      </c>
      <c r="F4169" t="str">
        <f t="shared" si="522"/>
        <v>P Denovo Non-Injectable</v>
      </c>
      <c r="G4169">
        <f t="shared" si="523"/>
        <v>0</v>
      </c>
      <c r="H4169" t="s">
        <v>949</v>
      </c>
      <c r="I4169">
        <f t="shared" si="524"/>
        <v>0</v>
      </c>
      <c r="J4169" t="s">
        <v>1113</v>
      </c>
      <c r="K4169" s="5">
        <v>50</v>
      </c>
      <c r="L4169" t="str">
        <f>Table_DataFromNL[[#This Row],[PROFILECODE]]&amp;"-"&amp;Table_DataFromNL[[#This Row],[RULENAME]]</f>
        <v>CP943-P Denovo Non-Injectable</v>
      </c>
      <c r="M4169" t="str">
        <f t="shared" si="525"/>
        <v>CP943-P Denovo Non-Injectable</v>
      </c>
      <c r="N4169" t="str">
        <f t="shared" si="526"/>
        <v>CP943-P Denovo Non-Injectable</v>
      </c>
    </row>
    <row r="4170" spans="1:14" hidden="1" x14ac:dyDescent="0.45">
      <c r="A4170" t="str">
        <f t="shared" si="527"/>
        <v>CP943-RETURN - 1st don of the week -STD</v>
      </c>
      <c r="B4170" t="s">
        <v>808</v>
      </c>
      <c r="C4170" t="str">
        <f t="shared" si="520"/>
        <v>Port Orange</v>
      </c>
      <c r="D4170" t="str">
        <f t="shared" si="521"/>
        <v>Y</v>
      </c>
      <c r="E4170" t="s">
        <v>1197</v>
      </c>
      <c r="F4170" t="str">
        <f t="shared" si="522"/>
        <v>RETURN - 1st don of the week -STD</v>
      </c>
      <c r="G4170" t="str">
        <f t="shared" si="523"/>
        <v>Marketing</v>
      </c>
      <c r="H4170" t="s">
        <v>1114</v>
      </c>
      <c r="I4170">
        <f t="shared" si="524"/>
        <v>0</v>
      </c>
      <c r="J4170" t="s">
        <v>1113</v>
      </c>
      <c r="K4170" s="5">
        <v>50</v>
      </c>
      <c r="L4170" t="str">
        <f>Table_DataFromNL[[#This Row],[PROFILECODE]]&amp;"-"&amp;Table_DataFromNL[[#This Row],[RULENAME]]</f>
        <v>CP943-P NSP NONEU Standard</v>
      </c>
      <c r="M4170" t="str">
        <f t="shared" si="525"/>
        <v>CP943-RETURN - 1st don of the week -STD</v>
      </c>
      <c r="N4170" t="e">
        <f t="shared" si="526"/>
        <v>#N/A</v>
      </c>
    </row>
    <row r="4171" spans="1:14" hidden="1" x14ac:dyDescent="0.45">
      <c r="A4171" t="str">
        <f t="shared" si="527"/>
        <v>CP943-RETURN - 1st don of the week -STD</v>
      </c>
      <c r="B4171" t="s">
        <v>808</v>
      </c>
      <c r="C4171" t="str">
        <f t="shared" si="520"/>
        <v>Port Orange</v>
      </c>
      <c r="D4171" t="str">
        <f t="shared" si="521"/>
        <v>Y</v>
      </c>
      <c r="E4171" t="s">
        <v>1197</v>
      </c>
      <c r="F4171" t="str">
        <f t="shared" si="522"/>
        <v>RETURN - 1st don of the week -STD</v>
      </c>
      <c r="G4171" t="str">
        <f t="shared" si="523"/>
        <v>Marketing</v>
      </c>
      <c r="H4171" t="s">
        <v>1115</v>
      </c>
      <c r="I4171">
        <f t="shared" si="524"/>
        <v>23</v>
      </c>
      <c r="J4171" t="s">
        <v>1113</v>
      </c>
      <c r="K4171" s="5">
        <v>50</v>
      </c>
      <c r="L4171" t="str">
        <f>Table_DataFromNL[[#This Row],[PROFILECODE]]&amp;"-"&amp;Table_DataFromNL[[#This Row],[RULENAME]]</f>
        <v>CP943-P NSP NS Standard</v>
      </c>
      <c r="M4171" t="str">
        <f t="shared" si="525"/>
        <v>CP943-RETURN - 1st don of the week -STD</v>
      </c>
      <c r="N4171" t="e">
        <f t="shared" si="526"/>
        <v>#N/A</v>
      </c>
    </row>
    <row r="4172" spans="1:14" hidden="1" x14ac:dyDescent="0.45">
      <c r="A4172" t="str">
        <f t="shared" si="527"/>
        <v>CP943-P Normal Source PL Standard</v>
      </c>
      <c r="B4172" t="s">
        <v>808</v>
      </c>
      <c r="C4172" t="str">
        <f t="shared" si="520"/>
        <v>Port Orange</v>
      </c>
      <c r="D4172" t="str">
        <f t="shared" si="521"/>
        <v>Y</v>
      </c>
      <c r="E4172" t="s">
        <v>1197</v>
      </c>
      <c r="F4172" t="str">
        <f t="shared" si="522"/>
        <v>P Normal Source PL Standard</v>
      </c>
      <c r="G4172" t="str">
        <f t="shared" si="523"/>
        <v>Marketing</v>
      </c>
      <c r="H4172" t="s">
        <v>1033</v>
      </c>
      <c r="I4172">
        <f t="shared" si="524"/>
        <v>0</v>
      </c>
      <c r="J4172" t="s">
        <v>1113</v>
      </c>
      <c r="K4172" s="5">
        <v>50</v>
      </c>
      <c r="L4172" t="str">
        <f>Table_DataFromNL[[#This Row],[PROFILECODE]]&amp;"-"&amp;Table_DataFromNL[[#This Row],[RULENAME]]</f>
        <v>CP943-P Normal Source PL Standard</v>
      </c>
      <c r="M4172" t="e">
        <f t="shared" si="525"/>
        <v>#N/A</v>
      </c>
      <c r="N4172" t="e">
        <f t="shared" si="526"/>
        <v>#N/A</v>
      </c>
    </row>
    <row r="4173" spans="1:14" hidden="1" x14ac:dyDescent="0.45">
      <c r="A4173" t="str">
        <f t="shared" si="527"/>
        <v>CP943-P RSV Pre-Existing Standard</v>
      </c>
      <c r="B4173" t="s">
        <v>808</v>
      </c>
      <c r="C4173" t="str">
        <f t="shared" si="520"/>
        <v>Port Orange</v>
      </c>
      <c r="D4173" t="str">
        <f t="shared" si="521"/>
        <v>Y</v>
      </c>
      <c r="E4173" t="s">
        <v>1197</v>
      </c>
      <c r="F4173" t="str">
        <f t="shared" si="522"/>
        <v>P RSV Pre-Existing Standard</v>
      </c>
      <c r="G4173" t="str">
        <f t="shared" si="523"/>
        <v>Specialty</v>
      </c>
      <c r="H4173" t="s">
        <v>955</v>
      </c>
      <c r="I4173" t="str">
        <f t="shared" si="524"/>
        <v>RETURN - 1st don of the week -STD</v>
      </c>
      <c r="J4173" t="s">
        <v>1113</v>
      </c>
      <c r="K4173" s="5">
        <v>50</v>
      </c>
      <c r="L4173" t="str">
        <f>Table_DataFromNL[[#This Row],[PROFILECODE]]&amp;"-"&amp;Table_DataFromNL[[#This Row],[RULENAME]]</f>
        <v>CP943-P RSV Pre-Existing Standard</v>
      </c>
      <c r="M4173" t="str">
        <f t="shared" si="525"/>
        <v>CP943-P RSV Pre-Existing Standard</v>
      </c>
      <c r="N4173" t="str">
        <f t="shared" si="526"/>
        <v>CP943-P RSV Pre-Existing Standard</v>
      </c>
    </row>
    <row r="4174" spans="1:14" hidden="1" x14ac:dyDescent="0.45">
      <c r="A4174" t="str">
        <f t="shared" si="527"/>
        <v>CP943-P Rabies HT Standard</v>
      </c>
      <c r="B4174" t="s">
        <v>808</v>
      </c>
      <c r="C4174" t="str">
        <f t="shared" si="520"/>
        <v>Port Orange</v>
      </c>
      <c r="D4174" t="str">
        <f t="shared" si="521"/>
        <v>Y</v>
      </c>
      <c r="E4174" t="s">
        <v>1197</v>
      </c>
      <c r="F4174" t="str">
        <f t="shared" si="522"/>
        <v>P Rabies HT Standard</v>
      </c>
      <c r="G4174" t="str">
        <f t="shared" si="523"/>
        <v>Specialty</v>
      </c>
      <c r="H4174" t="s">
        <v>975</v>
      </c>
      <c r="I4174" t="str">
        <f t="shared" si="524"/>
        <v>RETURN - 1st don of the week -STD</v>
      </c>
      <c r="J4174" t="s">
        <v>1113</v>
      </c>
      <c r="K4174" s="5">
        <v>60</v>
      </c>
      <c r="L4174" t="str">
        <f>Table_DataFromNL[[#This Row],[PROFILECODE]]&amp;"-"&amp;Table_DataFromNL[[#This Row],[RULENAME]]</f>
        <v>CP943-P Rabies HT Standard</v>
      </c>
      <c r="M4174" t="str">
        <f t="shared" si="525"/>
        <v>CP943-P Rabies HT Standard</v>
      </c>
      <c r="N4174" t="str">
        <f t="shared" si="526"/>
        <v>CP943-P Rabies HT Standard</v>
      </c>
    </row>
    <row r="4175" spans="1:14" hidden="1" x14ac:dyDescent="0.45">
      <c r="A4175" t="str">
        <f t="shared" si="527"/>
        <v>CP943-P Rabies Standard</v>
      </c>
      <c r="B4175" t="s">
        <v>808</v>
      </c>
      <c r="C4175" t="str">
        <f t="shared" si="520"/>
        <v>Port Orange</v>
      </c>
      <c r="D4175" t="str">
        <f t="shared" si="521"/>
        <v>Y</v>
      </c>
      <c r="E4175" t="s">
        <v>1197</v>
      </c>
      <c r="F4175" t="str">
        <f t="shared" si="522"/>
        <v>P Rabies Standard</v>
      </c>
      <c r="G4175" t="str">
        <f t="shared" si="523"/>
        <v>Specialty</v>
      </c>
      <c r="H4175" t="s">
        <v>976</v>
      </c>
      <c r="I4175" t="str">
        <f t="shared" si="524"/>
        <v>RETURN - 1st don of the week -STD</v>
      </c>
      <c r="J4175" t="s">
        <v>1113</v>
      </c>
      <c r="K4175" s="5">
        <v>60</v>
      </c>
      <c r="L4175" t="str">
        <f>Table_DataFromNL[[#This Row],[PROFILECODE]]&amp;"-"&amp;Table_DataFromNL[[#This Row],[RULENAME]]</f>
        <v>CP943-P Rabies Standard</v>
      </c>
      <c r="M4175" t="str">
        <f t="shared" si="525"/>
        <v>CP943-P Rabies Standard</v>
      </c>
      <c r="N4175" t="str">
        <f t="shared" si="526"/>
        <v>CP943-P Rabies Standard</v>
      </c>
    </row>
    <row r="4176" spans="1:14" hidden="1" x14ac:dyDescent="0.45">
      <c r="A4176" t="str">
        <f t="shared" si="527"/>
        <v>CP943-P VZV Standard</v>
      </c>
      <c r="B4176" t="s">
        <v>808</v>
      </c>
      <c r="C4176" t="str">
        <f t="shared" si="520"/>
        <v>Port Orange</v>
      </c>
      <c r="D4176" t="str">
        <f t="shared" si="521"/>
        <v>Y</v>
      </c>
      <c r="E4176" t="s">
        <v>1197</v>
      </c>
      <c r="F4176" t="str">
        <f t="shared" si="522"/>
        <v>P VZV Standard</v>
      </c>
      <c r="G4176" t="str">
        <f t="shared" si="523"/>
        <v>Specialty</v>
      </c>
      <c r="H4176" t="s">
        <v>971</v>
      </c>
      <c r="I4176" t="str">
        <f t="shared" si="524"/>
        <v>RETURN - 1st don of the week -STD</v>
      </c>
      <c r="J4176" t="s">
        <v>1113</v>
      </c>
      <c r="K4176" s="5">
        <v>60</v>
      </c>
      <c r="L4176" t="str">
        <f>Table_DataFromNL[[#This Row],[PROFILECODE]]&amp;"-"&amp;Table_DataFromNL[[#This Row],[RULENAME]]</f>
        <v>CP943-P VZV Standard</v>
      </c>
      <c r="M4176" t="str">
        <f t="shared" si="525"/>
        <v>CP943-P VZV Standard</v>
      </c>
      <c r="N4176" t="str">
        <f t="shared" si="526"/>
        <v>CP943-P VZV Standard</v>
      </c>
    </row>
    <row r="4177" spans="1:14" hidden="1" x14ac:dyDescent="0.45">
      <c r="A4177" t="str">
        <f t="shared" si="527"/>
        <v>CP943-P Vaccinia Standard</v>
      </c>
      <c r="B4177" t="s">
        <v>808</v>
      </c>
      <c r="C4177" t="str">
        <f t="shared" si="520"/>
        <v>Port Orange</v>
      </c>
      <c r="D4177" t="str">
        <f t="shared" si="521"/>
        <v>Y</v>
      </c>
      <c r="E4177" t="s">
        <v>1197</v>
      </c>
      <c r="F4177" t="str">
        <f t="shared" si="522"/>
        <v>P Vaccinia Standard</v>
      </c>
      <c r="G4177" t="str">
        <f t="shared" si="523"/>
        <v>Specialty</v>
      </c>
      <c r="H4177" t="s">
        <v>956</v>
      </c>
      <c r="I4177">
        <f t="shared" si="524"/>
        <v>0</v>
      </c>
      <c r="J4177" t="s">
        <v>1113</v>
      </c>
      <c r="K4177" s="5">
        <v>100</v>
      </c>
      <c r="L4177" t="str">
        <f>Table_DataFromNL[[#This Row],[PROFILECODE]]&amp;"-"&amp;Table_DataFromNL[[#This Row],[RULENAME]]</f>
        <v>CP943-P Vaccinia Standard</v>
      </c>
      <c r="M4177" t="str">
        <f t="shared" si="525"/>
        <v>CP943-P Vaccinia Standard</v>
      </c>
      <c r="N4177" t="str">
        <f t="shared" si="526"/>
        <v>CP943-P Vaccinia Standard</v>
      </c>
    </row>
    <row r="4178" spans="1:14" hidden="1" x14ac:dyDescent="0.45">
      <c r="A4178" t="str">
        <f t="shared" si="527"/>
        <v>CP943-PVZV Pre-Existing Standard</v>
      </c>
      <c r="B4178" t="s">
        <v>808</v>
      </c>
      <c r="C4178" t="str">
        <f t="shared" si="520"/>
        <v>Port Orange</v>
      </c>
      <c r="D4178" t="str">
        <f t="shared" si="521"/>
        <v>Y</v>
      </c>
      <c r="E4178" t="s">
        <v>1197</v>
      </c>
      <c r="F4178" t="str">
        <f t="shared" si="522"/>
        <v>PVZV Pre-Existing Standard</v>
      </c>
      <c r="G4178" t="str">
        <f t="shared" si="523"/>
        <v>Specialty</v>
      </c>
      <c r="H4178" t="s">
        <v>972</v>
      </c>
      <c r="I4178" t="str">
        <f t="shared" si="524"/>
        <v>RETURN - 1st don of the week -STD</v>
      </c>
      <c r="J4178" t="s">
        <v>1113</v>
      </c>
      <c r="K4178" s="5">
        <v>65</v>
      </c>
      <c r="L4178" t="str">
        <f>Table_DataFromNL[[#This Row],[PROFILECODE]]&amp;"-"&amp;Table_DataFromNL[[#This Row],[RULENAME]]</f>
        <v>CP943-PVZV Pre-Existing Standard</v>
      </c>
      <c r="M4178" t="str">
        <f t="shared" si="525"/>
        <v>CP943-PVZV Pre-Existing Standard</v>
      </c>
      <c r="N4178" t="str">
        <f t="shared" si="526"/>
        <v>CP943-PVZV Pre-Existing Standard</v>
      </c>
    </row>
    <row r="4179" spans="1:14" hidden="1" x14ac:dyDescent="0.45">
      <c r="A4179" t="str">
        <f t="shared" si="527"/>
        <v>CP944-1st Responder-Medical</v>
      </c>
      <c r="B4179" t="s">
        <v>571</v>
      </c>
      <c r="C4179" t="str">
        <f t="shared" si="520"/>
        <v>Pittston</v>
      </c>
      <c r="D4179" t="str">
        <f t="shared" si="521"/>
        <v>Y</v>
      </c>
      <c r="E4179" t="s">
        <v>1198</v>
      </c>
      <c r="F4179" t="str">
        <f t="shared" si="522"/>
        <v>1st Responder-Medical</v>
      </c>
      <c r="G4179">
        <f t="shared" si="523"/>
        <v>0</v>
      </c>
      <c r="H4179" t="s">
        <v>1053</v>
      </c>
      <c r="I4179">
        <f t="shared" si="524"/>
        <v>0</v>
      </c>
      <c r="J4179" t="s">
        <v>1054</v>
      </c>
      <c r="K4179" s="5">
        <v>5</v>
      </c>
      <c r="L4179" t="str">
        <f>Table_DataFromNL[[#This Row],[PROFILECODE]]&amp;"-"&amp;Table_DataFromNL[[#This Row],[RULENAME]]</f>
        <v>CP944-1st Responder-Medical</v>
      </c>
      <c r="M4179" t="e">
        <f t="shared" si="525"/>
        <v>#N/A</v>
      </c>
      <c r="N4179" t="e">
        <f t="shared" si="526"/>
        <v>#N/A</v>
      </c>
    </row>
    <row r="4180" spans="1:14" x14ac:dyDescent="0.45">
      <c r="A4180" t="str">
        <f t="shared" si="527"/>
        <v>CP944-2X Week Anti-D Pre-Existing</v>
      </c>
      <c r="B4180" t="s">
        <v>571</v>
      </c>
      <c r="C4180" t="str">
        <f t="shared" si="520"/>
        <v>Pittston</v>
      </c>
      <c r="D4180" t="str">
        <f t="shared" si="521"/>
        <v>Y</v>
      </c>
      <c r="E4180" t="s">
        <v>1198</v>
      </c>
      <c r="F4180" t="str">
        <f t="shared" si="522"/>
        <v>2X Week Anti-D Pre-Existing</v>
      </c>
      <c r="G4180" t="str">
        <f t="shared" si="523"/>
        <v>Specialty</v>
      </c>
      <c r="H4180" t="s">
        <v>942</v>
      </c>
      <c r="I4180" t="str">
        <f t="shared" si="524"/>
        <v>RETURN - 2nd don of the week -BONUS</v>
      </c>
      <c r="J4180" t="s">
        <v>1054</v>
      </c>
      <c r="K4180" s="5">
        <v>30</v>
      </c>
      <c r="L4180" t="str">
        <f>Table_DataFromNL[[#This Row],[PROFILECODE]]&amp;"-"&amp;Table_DataFromNL[[#This Row],[RULENAME]]</f>
        <v>CP944-2X Week Anti-D Pre-Existing</v>
      </c>
      <c r="M4180" t="str">
        <f t="shared" si="525"/>
        <v>CP944-2X Week Anti-D Pre-Existing</v>
      </c>
      <c r="N4180" t="str">
        <f t="shared" si="526"/>
        <v>CP944-2X Week Anti-D Pre-Existing</v>
      </c>
    </row>
    <row r="4181" spans="1:14" hidden="1" x14ac:dyDescent="0.45">
      <c r="A4181" t="str">
        <f t="shared" si="527"/>
        <v>CP944-2X Week P Anti-D</v>
      </c>
      <c r="B4181" t="s">
        <v>571</v>
      </c>
      <c r="C4181" t="str">
        <f t="shared" si="520"/>
        <v>Pittston</v>
      </c>
      <c r="D4181" t="str">
        <f t="shared" si="521"/>
        <v>Y</v>
      </c>
      <c r="E4181" t="s">
        <v>1198</v>
      </c>
      <c r="F4181" t="str">
        <f t="shared" si="522"/>
        <v>2X Week P Anti-D</v>
      </c>
      <c r="G4181" t="str">
        <f t="shared" si="523"/>
        <v>Specialty</v>
      </c>
      <c r="H4181" t="s">
        <v>943</v>
      </c>
      <c r="I4181" t="str">
        <f t="shared" si="524"/>
        <v>RETURN - 2nd don of the week -BONUS</v>
      </c>
      <c r="J4181" t="s">
        <v>1054</v>
      </c>
      <c r="K4181" s="5">
        <v>30</v>
      </c>
      <c r="L4181" t="str">
        <f>Table_DataFromNL[[#This Row],[PROFILECODE]]&amp;"-"&amp;Table_DataFromNL[[#This Row],[RULENAME]]</f>
        <v>CP944-2X Week P Anti-D</v>
      </c>
      <c r="M4181" t="str">
        <f t="shared" si="525"/>
        <v>CP944-2X Week P Anti-D</v>
      </c>
      <c r="N4181" t="str">
        <f t="shared" si="526"/>
        <v>CP944-2X Week P Anti-D</v>
      </c>
    </row>
    <row r="4182" spans="1:14" hidden="1" x14ac:dyDescent="0.45">
      <c r="A4182" t="str">
        <f t="shared" si="527"/>
        <v>CP944-2X Week P CMV</v>
      </c>
      <c r="B4182" t="s">
        <v>571</v>
      </c>
      <c r="C4182" t="str">
        <f t="shared" si="520"/>
        <v>Pittston</v>
      </c>
      <c r="D4182" t="str">
        <f t="shared" si="521"/>
        <v>Y</v>
      </c>
      <c r="E4182" t="s">
        <v>1198</v>
      </c>
      <c r="F4182" t="str">
        <f t="shared" si="522"/>
        <v>2X Week P CMV</v>
      </c>
      <c r="G4182" t="str">
        <f t="shared" si="523"/>
        <v>Specialty</v>
      </c>
      <c r="H4182" t="s">
        <v>944</v>
      </c>
      <c r="I4182" t="str">
        <f t="shared" si="524"/>
        <v>RETURN - 2nd don of the week -BONUS</v>
      </c>
      <c r="J4182" t="s">
        <v>1054</v>
      </c>
      <c r="K4182" s="5">
        <v>20</v>
      </c>
      <c r="L4182" t="str">
        <f>Table_DataFromNL[[#This Row],[PROFILECODE]]&amp;"-"&amp;Table_DataFromNL[[#This Row],[RULENAME]]</f>
        <v>CP944-2X Week P CMV</v>
      </c>
      <c r="M4182" t="str">
        <f t="shared" si="525"/>
        <v>CP944-2X Week P CMV</v>
      </c>
      <c r="N4182" t="str">
        <f t="shared" si="526"/>
        <v>CP944-2X Week P CMV</v>
      </c>
    </row>
    <row r="4183" spans="1:14" hidden="1" x14ac:dyDescent="0.45">
      <c r="A4183" t="str">
        <f t="shared" si="527"/>
        <v>CP944-2X Week P NORM KIG10-1</v>
      </c>
      <c r="B4183" t="s">
        <v>571</v>
      </c>
      <c r="C4183" t="str">
        <f t="shared" si="520"/>
        <v>Pittston</v>
      </c>
      <c r="D4183" t="str">
        <f t="shared" si="521"/>
        <v>Y</v>
      </c>
      <c r="E4183" t="s">
        <v>1198</v>
      </c>
      <c r="F4183" t="str">
        <f t="shared" si="522"/>
        <v>2X Week P NORM KIG10-1</v>
      </c>
      <c r="G4183" t="str">
        <f t="shared" si="523"/>
        <v>Specialty</v>
      </c>
      <c r="H4183" t="s">
        <v>1005</v>
      </c>
      <c r="I4183" t="str">
        <f t="shared" si="524"/>
        <v>RETURN - 2nd don of the week -BONUS</v>
      </c>
      <c r="J4183" t="s">
        <v>1054</v>
      </c>
      <c r="K4183" s="5">
        <v>20</v>
      </c>
      <c r="L4183" t="str">
        <f>Table_DataFromNL[[#This Row],[PROFILECODE]]&amp;"-"&amp;Table_DataFromNL[[#This Row],[RULENAME]]</f>
        <v>CP944-2X Week P NORM KIG10-1</v>
      </c>
      <c r="M4183" t="str">
        <f t="shared" si="525"/>
        <v>CP944-2X Week P NORM KIG10-1</v>
      </c>
      <c r="N4183" t="str">
        <f t="shared" si="526"/>
        <v>CP944-2X Week P NORM KIG10-1</v>
      </c>
    </row>
    <row r="4184" spans="1:14" hidden="1" x14ac:dyDescent="0.45">
      <c r="A4184" t="str">
        <f t="shared" si="527"/>
        <v>CP944-2X Week P NORM KIG10_0</v>
      </c>
      <c r="B4184" t="s">
        <v>571</v>
      </c>
      <c r="C4184" t="str">
        <f t="shared" si="520"/>
        <v>Pittston</v>
      </c>
      <c r="D4184" t="str">
        <f t="shared" si="521"/>
        <v>Y</v>
      </c>
      <c r="E4184" t="s">
        <v>1198</v>
      </c>
      <c r="F4184" t="str">
        <f t="shared" si="522"/>
        <v>2X Week P NORM KIG10_0</v>
      </c>
      <c r="G4184" t="str">
        <f t="shared" si="523"/>
        <v>Specialty</v>
      </c>
      <c r="H4184" t="s">
        <v>1001</v>
      </c>
      <c r="I4184" t="str">
        <f t="shared" si="524"/>
        <v>RETURN - 2nd don of the week -BONUS</v>
      </c>
      <c r="J4184" t="s">
        <v>1054</v>
      </c>
      <c r="K4184" s="5">
        <v>30</v>
      </c>
      <c r="L4184" t="str">
        <f>Table_DataFromNL[[#This Row],[PROFILECODE]]&amp;"-"&amp;Table_DataFromNL[[#This Row],[RULENAME]]</f>
        <v>CP944-2X Week P NORM KIG10_0</v>
      </c>
      <c r="M4184" t="str">
        <f t="shared" si="525"/>
        <v>CP944-2X Week P NORM KIG10_0</v>
      </c>
      <c r="N4184" t="str">
        <f t="shared" si="526"/>
        <v>CP944-2X Week P NORM KIG10_0</v>
      </c>
    </row>
    <row r="4185" spans="1:14" hidden="1" x14ac:dyDescent="0.45">
      <c r="A4185" t="str">
        <f t="shared" si="527"/>
        <v>CP944-2X Week P NORM KIG10_2</v>
      </c>
      <c r="B4185" t="s">
        <v>571</v>
      </c>
      <c r="C4185" t="str">
        <f t="shared" si="520"/>
        <v>Pittston</v>
      </c>
      <c r="D4185" t="str">
        <f t="shared" si="521"/>
        <v>Y</v>
      </c>
      <c r="E4185" t="s">
        <v>1198</v>
      </c>
      <c r="F4185" t="str">
        <f t="shared" si="522"/>
        <v>2X Week P NORM KIG10_2</v>
      </c>
      <c r="G4185" t="str">
        <f t="shared" si="523"/>
        <v>Specialty</v>
      </c>
      <c r="H4185" t="s">
        <v>1002</v>
      </c>
      <c r="I4185" t="str">
        <f t="shared" si="524"/>
        <v>RETURN - 2nd don of the week -BONUS</v>
      </c>
      <c r="J4185" t="s">
        <v>1054</v>
      </c>
      <c r="K4185" s="5">
        <v>20</v>
      </c>
      <c r="L4185" t="str">
        <f>Table_DataFromNL[[#This Row],[PROFILECODE]]&amp;"-"&amp;Table_DataFromNL[[#This Row],[RULENAME]]</f>
        <v>CP944-2X Week P NORM KIG10_2</v>
      </c>
      <c r="M4185" t="str">
        <f t="shared" si="525"/>
        <v>CP944-2X Week P NORM KIG10_2</v>
      </c>
      <c r="N4185" t="str">
        <f t="shared" si="526"/>
        <v>CP944-2X Week P NORM KIG10_2</v>
      </c>
    </row>
    <row r="4186" spans="1:14" hidden="1" x14ac:dyDescent="0.45">
      <c r="A4186" t="str">
        <f t="shared" si="527"/>
        <v>CP944-2X Week P NORM KIG10_3</v>
      </c>
      <c r="B4186" t="s">
        <v>571</v>
      </c>
      <c r="C4186" t="str">
        <f t="shared" si="520"/>
        <v>Pittston</v>
      </c>
      <c r="D4186" t="str">
        <f t="shared" si="521"/>
        <v>Y</v>
      </c>
      <c r="E4186" t="s">
        <v>1198</v>
      </c>
      <c r="F4186" t="str">
        <f t="shared" si="522"/>
        <v>2X Week P NORM KIG10_3</v>
      </c>
      <c r="G4186" t="str">
        <f t="shared" si="523"/>
        <v>Specialty</v>
      </c>
      <c r="H4186" t="s">
        <v>1003</v>
      </c>
      <c r="I4186" t="str">
        <f t="shared" si="524"/>
        <v>RETURN - 2nd don of the week -BONUS</v>
      </c>
      <c r="J4186" t="s">
        <v>1054</v>
      </c>
      <c r="K4186" s="5">
        <v>20</v>
      </c>
      <c r="L4186" t="str">
        <f>Table_DataFromNL[[#This Row],[PROFILECODE]]&amp;"-"&amp;Table_DataFromNL[[#This Row],[RULENAME]]</f>
        <v>CP944-2X Week P NORM KIG10_3</v>
      </c>
      <c r="M4186" t="str">
        <f t="shared" si="525"/>
        <v>CP944-2X Week P NORM KIG10_3</v>
      </c>
      <c r="N4186" t="str">
        <f t="shared" si="526"/>
        <v>CP944-2X Week P NORM KIG10_3</v>
      </c>
    </row>
    <row r="4187" spans="1:14" hidden="1" x14ac:dyDescent="0.45">
      <c r="A4187" t="str">
        <f t="shared" si="527"/>
        <v>CP944-2X Week P NORM KIG10_4</v>
      </c>
      <c r="B4187" t="s">
        <v>571</v>
      </c>
      <c r="C4187" t="str">
        <f t="shared" si="520"/>
        <v>Pittston</v>
      </c>
      <c r="D4187" t="str">
        <f t="shared" si="521"/>
        <v>Y</v>
      </c>
      <c r="E4187" t="s">
        <v>1198</v>
      </c>
      <c r="F4187" t="str">
        <f t="shared" si="522"/>
        <v>2X Week P NORM KIG10_4</v>
      </c>
      <c r="G4187" t="str">
        <f t="shared" si="523"/>
        <v>Specialty</v>
      </c>
      <c r="H4187" t="s">
        <v>1004</v>
      </c>
      <c r="I4187" t="str">
        <f t="shared" si="524"/>
        <v>RETURN - 2nd don of the week -BONUS</v>
      </c>
      <c r="J4187" t="s">
        <v>1054</v>
      </c>
      <c r="K4187" s="5">
        <v>20</v>
      </c>
      <c r="L4187" t="str">
        <f>Table_DataFromNL[[#This Row],[PROFILECODE]]&amp;"-"&amp;Table_DataFromNL[[#This Row],[RULENAME]]</f>
        <v>CP944-2X Week P NORM KIG10_4</v>
      </c>
      <c r="M4187" t="str">
        <f t="shared" si="525"/>
        <v>CP944-2X Week P NORM KIG10_4</v>
      </c>
      <c r="N4187" t="str">
        <f t="shared" si="526"/>
        <v>CP944-2X Week P NORM KIG10_4</v>
      </c>
    </row>
    <row r="4188" spans="1:14" hidden="1" x14ac:dyDescent="0.45">
      <c r="A4188" t="str">
        <f t="shared" si="527"/>
        <v>CP944-RETURN - 2nd don of the week -BONUS</v>
      </c>
      <c r="B4188" t="s">
        <v>571</v>
      </c>
      <c r="C4188" t="str">
        <f t="shared" si="520"/>
        <v>Pittston</v>
      </c>
      <c r="D4188" t="str">
        <f t="shared" si="521"/>
        <v>Y</v>
      </c>
      <c r="E4188" t="s">
        <v>1198</v>
      </c>
      <c r="F4188" t="str">
        <f t="shared" si="522"/>
        <v>RETURN - 2nd don of the week -BONUS</v>
      </c>
      <c r="G4188" t="str">
        <f t="shared" si="523"/>
        <v>Marketing</v>
      </c>
      <c r="H4188" t="s">
        <v>1055</v>
      </c>
      <c r="I4188">
        <f t="shared" si="524"/>
        <v>26</v>
      </c>
      <c r="J4188" t="s">
        <v>1054</v>
      </c>
      <c r="K4188" s="5">
        <v>20</v>
      </c>
      <c r="L4188" t="str">
        <f>Table_DataFromNL[[#This Row],[PROFILECODE]]&amp;"-"&amp;Table_DataFromNL[[#This Row],[RULENAME]]</f>
        <v>CP944-2X Week P NSP NS</v>
      </c>
      <c r="M4188" t="str">
        <f t="shared" si="525"/>
        <v>CP944-RETURN - 2nd don of the week -BONUS</v>
      </c>
      <c r="N4188" t="e">
        <f t="shared" si="526"/>
        <v>#N/A</v>
      </c>
    </row>
    <row r="4189" spans="1:14" hidden="1" x14ac:dyDescent="0.45">
      <c r="A4189" t="str">
        <f t="shared" si="527"/>
        <v>CP944-RETURN - 2nd don of the week -BONUS</v>
      </c>
      <c r="B4189" t="s">
        <v>571</v>
      </c>
      <c r="C4189" t="str">
        <f t="shared" si="520"/>
        <v>Pittston</v>
      </c>
      <c r="D4189" t="str">
        <f t="shared" si="521"/>
        <v>Y</v>
      </c>
      <c r="E4189" t="s">
        <v>1198</v>
      </c>
      <c r="F4189" t="str">
        <f t="shared" si="522"/>
        <v>RETURN - 2nd don of the week -BONUS</v>
      </c>
      <c r="G4189" t="str">
        <f t="shared" si="523"/>
        <v>Marketing</v>
      </c>
      <c r="H4189" t="s">
        <v>1056</v>
      </c>
      <c r="I4189" t="str">
        <f t="shared" si="524"/>
        <v>RETURN - 2nd don of the week -BONUS</v>
      </c>
      <c r="J4189" t="s">
        <v>1054</v>
      </c>
      <c r="K4189" s="5">
        <v>20</v>
      </c>
      <c r="L4189" t="str">
        <f>Table_DataFromNL[[#This Row],[PROFILECODE]]&amp;"-"&amp;Table_DataFromNL[[#This Row],[RULENAME]]</f>
        <v>CP944-2X Week P NSP Non EU</v>
      </c>
      <c r="M4189" t="str">
        <f t="shared" si="525"/>
        <v>CP944-RETURN - 2nd don of the week -BONUS</v>
      </c>
      <c r="N4189" t="e">
        <f t="shared" si="526"/>
        <v>#N/A</v>
      </c>
    </row>
    <row r="4190" spans="1:14" hidden="1" x14ac:dyDescent="0.45">
      <c r="A4190" t="str">
        <f t="shared" si="527"/>
        <v>CP944-2X Week P Normal Source PL</v>
      </c>
      <c r="B4190" t="s">
        <v>571</v>
      </c>
      <c r="C4190" t="str">
        <f t="shared" si="520"/>
        <v>Pittston</v>
      </c>
      <c r="D4190" t="str">
        <f t="shared" si="521"/>
        <v>Y</v>
      </c>
      <c r="E4190" t="s">
        <v>1198</v>
      </c>
      <c r="F4190" t="str">
        <f t="shared" si="522"/>
        <v>2X Week P Normal Source PL</v>
      </c>
      <c r="G4190" t="str">
        <f t="shared" si="523"/>
        <v>Specialty</v>
      </c>
      <c r="H4190" t="s">
        <v>1026</v>
      </c>
      <c r="I4190" t="str">
        <f t="shared" si="524"/>
        <v>RETURN - 2nd don of the week -BONUS</v>
      </c>
      <c r="J4190" t="s">
        <v>1054</v>
      </c>
      <c r="K4190" s="5">
        <v>20</v>
      </c>
      <c r="L4190" t="str">
        <f>Table_DataFromNL[[#This Row],[PROFILECODE]]&amp;"-"&amp;Table_DataFromNL[[#This Row],[RULENAME]]</f>
        <v>CP944-2X Week P Normal Source PL</v>
      </c>
      <c r="M4190" t="e">
        <f t="shared" si="525"/>
        <v>#N/A</v>
      </c>
      <c r="N4190" t="e">
        <f t="shared" si="526"/>
        <v>#N/A</v>
      </c>
    </row>
    <row r="4191" spans="1:14" hidden="1" x14ac:dyDescent="0.45">
      <c r="A4191" t="str">
        <f t="shared" si="527"/>
        <v>CP944-2X Week P RSV Pre-Existing</v>
      </c>
      <c r="B4191" t="s">
        <v>571</v>
      </c>
      <c r="C4191" t="str">
        <f t="shared" si="520"/>
        <v>Pittston</v>
      </c>
      <c r="D4191" t="str">
        <f t="shared" si="521"/>
        <v>Y</v>
      </c>
      <c r="E4191" t="s">
        <v>1198</v>
      </c>
      <c r="F4191" t="str">
        <f t="shared" si="522"/>
        <v>2X Week P RSV Pre-Existing</v>
      </c>
      <c r="G4191" t="str">
        <f t="shared" si="523"/>
        <v>Specialty</v>
      </c>
      <c r="H4191" t="s">
        <v>945</v>
      </c>
      <c r="I4191" t="str">
        <f t="shared" si="524"/>
        <v>RETURN - 2nd don of the week -BONUS</v>
      </c>
      <c r="J4191" t="s">
        <v>1054</v>
      </c>
      <c r="K4191" s="5">
        <v>30</v>
      </c>
      <c r="L4191" t="str">
        <f>Table_DataFromNL[[#This Row],[PROFILECODE]]&amp;"-"&amp;Table_DataFromNL[[#This Row],[RULENAME]]</f>
        <v>CP944-2X Week P RSV Pre-Existing</v>
      </c>
      <c r="M4191" t="str">
        <f t="shared" si="525"/>
        <v>CP944-2X Week P RSV Pre-Existing</v>
      </c>
      <c r="N4191" t="str">
        <f t="shared" si="526"/>
        <v>CP944-2X Week P RSV Pre-Existing</v>
      </c>
    </row>
    <row r="4192" spans="1:14" hidden="1" x14ac:dyDescent="0.45">
      <c r="A4192" t="str">
        <f t="shared" si="527"/>
        <v>CP944-RETURN - 6th don of the month -BONUS</v>
      </c>
      <c r="B4192" t="s">
        <v>571</v>
      </c>
      <c r="C4192" t="str">
        <f t="shared" si="520"/>
        <v>Pittston</v>
      </c>
      <c r="D4192" t="str">
        <f t="shared" si="521"/>
        <v>Y</v>
      </c>
      <c r="E4192" t="s">
        <v>1198</v>
      </c>
      <c r="F4192" t="str">
        <f t="shared" si="522"/>
        <v>RETURN - 6th don of the month -BONUS</v>
      </c>
      <c r="G4192" t="str">
        <f t="shared" si="523"/>
        <v>Marketing</v>
      </c>
      <c r="H4192" t="s">
        <v>1058</v>
      </c>
      <c r="I4192">
        <f t="shared" si="524"/>
        <v>28</v>
      </c>
      <c r="J4192" t="s">
        <v>1054</v>
      </c>
      <c r="K4192" s="5">
        <v>15</v>
      </c>
      <c r="L4192" t="str">
        <f>Table_DataFromNL[[#This Row],[PROFILECODE]]&amp;"-"&amp;Table_DataFromNL[[#This Row],[RULENAME]]</f>
        <v>CP944-6X Month</v>
      </c>
      <c r="M4192" t="str">
        <f t="shared" si="525"/>
        <v>CP944-RETURN - 6th don of the month -BONUS</v>
      </c>
      <c r="N4192" t="e">
        <f t="shared" si="526"/>
        <v>#N/A</v>
      </c>
    </row>
    <row r="4193" spans="1:14" hidden="1" x14ac:dyDescent="0.45">
      <c r="A4193" t="str">
        <f t="shared" si="527"/>
        <v>CP944-CRM_LAPSEDONOR_25_twice</v>
      </c>
      <c r="B4193" t="s">
        <v>571</v>
      </c>
      <c r="C4193" t="str">
        <f t="shared" si="520"/>
        <v>Pittston</v>
      </c>
      <c r="D4193" t="str">
        <f t="shared" si="521"/>
        <v>Y</v>
      </c>
      <c r="E4193" t="s">
        <v>1198</v>
      </c>
      <c r="F4193" t="str">
        <f t="shared" si="522"/>
        <v>CRM_LAPSEDONOR_25_twice</v>
      </c>
      <c r="G4193">
        <f t="shared" si="523"/>
        <v>0</v>
      </c>
      <c r="H4193" t="s">
        <v>1059</v>
      </c>
      <c r="I4193">
        <f t="shared" si="524"/>
        <v>0</v>
      </c>
      <c r="J4193" t="s">
        <v>1054</v>
      </c>
      <c r="K4193" s="5">
        <v>25</v>
      </c>
      <c r="L4193" t="str">
        <f>Table_DataFromNL[[#This Row],[PROFILECODE]]&amp;"-"&amp;Table_DataFromNL[[#This Row],[RULENAME]]</f>
        <v>CP944-CRM_LAPSEDONOR_25_twice</v>
      </c>
      <c r="M4193" t="e">
        <f t="shared" si="525"/>
        <v>#N/A</v>
      </c>
      <c r="N4193" t="e">
        <f t="shared" si="526"/>
        <v>#N/A</v>
      </c>
    </row>
    <row r="4194" spans="1:14" hidden="1" x14ac:dyDescent="0.45">
      <c r="A4194" t="str">
        <f t="shared" si="527"/>
        <v>CP944-CRM_LAPSEDONOR_50_twice</v>
      </c>
      <c r="B4194" t="s">
        <v>571</v>
      </c>
      <c r="C4194" t="str">
        <f t="shared" si="520"/>
        <v>Pittston</v>
      </c>
      <c r="D4194" t="str">
        <f t="shared" si="521"/>
        <v>Y</v>
      </c>
      <c r="E4194" t="s">
        <v>1198</v>
      </c>
      <c r="F4194" t="str">
        <f t="shared" si="522"/>
        <v>CRM_LAPSEDONOR_50_twice</v>
      </c>
      <c r="G4194">
        <f t="shared" si="523"/>
        <v>0</v>
      </c>
      <c r="H4194" t="s">
        <v>1060</v>
      </c>
      <c r="I4194">
        <f t="shared" si="524"/>
        <v>0</v>
      </c>
      <c r="J4194" t="s">
        <v>1054</v>
      </c>
      <c r="K4194" s="5">
        <v>50</v>
      </c>
      <c r="L4194" t="str">
        <f>Table_DataFromNL[[#This Row],[PROFILECODE]]&amp;"-"&amp;Table_DataFromNL[[#This Row],[RULENAME]]</f>
        <v>CP944-CRM_LAPSEDONOR_50_twice</v>
      </c>
      <c r="M4194" t="e">
        <f t="shared" si="525"/>
        <v>#N/A</v>
      </c>
      <c r="N4194" t="e">
        <f t="shared" si="526"/>
        <v>#N/A</v>
      </c>
    </row>
    <row r="4195" spans="1:14" hidden="1" x14ac:dyDescent="0.45">
      <c r="A4195" t="str">
        <f t="shared" si="527"/>
        <v>CP944-CRM_LAPSEDONOR_75_twice</v>
      </c>
      <c r="B4195" t="s">
        <v>571</v>
      </c>
      <c r="C4195" t="str">
        <f t="shared" si="520"/>
        <v>Pittston</v>
      </c>
      <c r="D4195" t="str">
        <f t="shared" si="521"/>
        <v>Y</v>
      </c>
      <c r="E4195" t="s">
        <v>1198</v>
      </c>
      <c r="F4195" t="str">
        <f t="shared" si="522"/>
        <v>CRM_LAPSEDONOR_75_twice</v>
      </c>
      <c r="G4195">
        <f t="shared" si="523"/>
        <v>0</v>
      </c>
      <c r="H4195" t="s">
        <v>1061</v>
      </c>
      <c r="I4195">
        <f t="shared" si="524"/>
        <v>0</v>
      </c>
      <c r="J4195" t="s">
        <v>1054</v>
      </c>
      <c r="K4195" s="5">
        <v>70</v>
      </c>
      <c r="L4195" t="str">
        <f>Table_DataFromNL[[#This Row],[PROFILECODE]]&amp;"-"&amp;Table_DataFromNL[[#This Row],[RULENAME]]</f>
        <v>CP944-CRM_LAPSEDONOR_75_twice</v>
      </c>
      <c r="M4195" t="e">
        <f t="shared" si="525"/>
        <v>#N/A</v>
      </c>
      <c r="N4195" t="e">
        <f t="shared" si="526"/>
        <v>#N/A</v>
      </c>
    </row>
    <row r="4196" spans="1:14" hidden="1" x14ac:dyDescent="0.45">
      <c r="A4196" t="str">
        <f t="shared" si="527"/>
        <v>CP944-College ID Standard Bonus</v>
      </c>
      <c r="B4196" t="s">
        <v>571</v>
      </c>
      <c r="C4196" t="str">
        <f t="shared" si="520"/>
        <v>Pittston</v>
      </c>
      <c r="D4196" t="str">
        <f t="shared" si="521"/>
        <v>Y</v>
      </c>
      <c r="E4196" t="s">
        <v>1198</v>
      </c>
      <c r="F4196" t="str">
        <f t="shared" si="522"/>
        <v>College ID Standard Bonus</v>
      </c>
      <c r="G4196">
        <f t="shared" si="523"/>
        <v>0</v>
      </c>
      <c r="H4196" t="s">
        <v>1062</v>
      </c>
      <c r="I4196">
        <f t="shared" si="524"/>
        <v>0</v>
      </c>
      <c r="J4196" t="s">
        <v>1054</v>
      </c>
      <c r="K4196" s="5">
        <v>5</v>
      </c>
      <c r="L4196" t="str">
        <f>Table_DataFromNL[[#This Row],[PROFILECODE]]&amp;"-"&amp;Table_DataFromNL[[#This Row],[RULENAME]]</f>
        <v>CP944-College ID Standard Bonus</v>
      </c>
      <c r="M4196" t="e">
        <f t="shared" si="525"/>
        <v>#N/A</v>
      </c>
      <c r="N4196" t="e">
        <f t="shared" si="526"/>
        <v>#N/A</v>
      </c>
    </row>
    <row r="4197" spans="1:14" hidden="1" x14ac:dyDescent="0.45">
      <c r="A4197" t="str">
        <f t="shared" si="527"/>
        <v>CP944-Employee Donor</v>
      </c>
      <c r="B4197" t="s">
        <v>571</v>
      </c>
      <c r="C4197" t="str">
        <f t="shared" si="520"/>
        <v>Pittston</v>
      </c>
      <c r="D4197" t="str">
        <f t="shared" si="521"/>
        <v>Y</v>
      </c>
      <c r="E4197" t="s">
        <v>1198</v>
      </c>
      <c r="F4197" t="str">
        <f t="shared" si="522"/>
        <v>Employee Donor</v>
      </c>
      <c r="G4197">
        <f t="shared" si="523"/>
        <v>0</v>
      </c>
      <c r="H4197" t="s">
        <v>1063</v>
      </c>
      <c r="I4197">
        <f t="shared" si="524"/>
        <v>0</v>
      </c>
      <c r="J4197" t="s">
        <v>1054</v>
      </c>
      <c r="K4197" s="5">
        <v>90</v>
      </c>
      <c r="L4197" t="str">
        <f>Table_DataFromNL[[#This Row],[PROFILECODE]]&amp;"-"&amp;Table_DataFromNL[[#This Row],[RULENAME]]</f>
        <v>CP944-Employee Donor</v>
      </c>
      <c r="M4197" t="e">
        <f t="shared" si="525"/>
        <v>#N/A</v>
      </c>
      <c r="N4197" t="e">
        <f t="shared" si="526"/>
        <v>#N/A</v>
      </c>
    </row>
    <row r="4198" spans="1:14" hidden="1" x14ac:dyDescent="0.45">
      <c r="A4198" t="str">
        <f t="shared" si="527"/>
        <v>CP944-Military ID</v>
      </c>
      <c r="B4198" t="s">
        <v>571</v>
      </c>
      <c r="C4198" t="str">
        <f t="shared" si="520"/>
        <v>Pittston</v>
      </c>
      <c r="D4198" t="str">
        <f t="shared" si="521"/>
        <v>Y</v>
      </c>
      <c r="E4198" t="s">
        <v>1198</v>
      </c>
      <c r="F4198" t="str">
        <f t="shared" si="522"/>
        <v>Military ID</v>
      </c>
      <c r="G4198">
        <f t="shared" si="523"/>
        <v>0</v>
      </c>
      <c r="H4198" t="s">
        <v>1064</v>
      </c>
      <c r="I4198">
        <f t="shared" si="524"/>
        <v>0</v>
      </c>
      <c r="J4198" t="s">
        <v>1054</v>
      </c>
      <c r="K4198" s="5">
        <v>5</v>
      </c>
      <c r="L4198" t="str">
        <f>Table_DataFromNL[[#This Row],[PROFILECODE]]&amp;"-"&amp;Table_DataFromNL[[#This Row],[RULENAME]]</f>
        <v>CP944-Military ID</v>
      </c>
      <c r="M4198" t="e">
        <f t="shared" si="525"/>
        <v>#N/A</v>
      </c>
      <c r="N4198" t="e">
        <f t="shared" si="526"/>
        <v>#N/A</v>
      </c>
    </row>
    <row r="4199" spans="1:14" hidden="1" x14ac:dyDescent="0.45">
      <c r="A4199" t="str">
        <f t="shared" si="527"/>
        <v>CP944-NEW DONOR -1st</v>
      </c>
      <c r="B4199" t="s">
        <v>571</v>
      </c>
      <c r="C4199" t="str">
        <f t="shared" si="520"/>
        <v>Pittston</v>
      </c>
      <c r="D4199" t="str">
        <f t="shared" si="521"/>
        <v>Y</v>
      </c>
      <c r="E4199" t="s">
        <v>1198</v>
      </c>
      <c r="F4199" t="str">
        <f t="shared" si="522"/>
        <v>NEW DONOR -1st</v>
      </c>
      <c r="G4199" t="str">
        <f t="shared" si="523"/>
        <v>Marketing</v>
      </c>
      <c r="H4199" t="s">
        <v>1065</v>
      </c>
      <c r="I4199">
        <f t="shared" si="524"/>
        <v>1</v>
      </c>
      <c r="J4199" t="s">
        <v>1054</v>
      </c>
      <c r="K4199" s="5">
        <v>100</v>
      </c>
      <c r="L4199" t="str">
        <f>Table_DataFromNL[[#This Row],[PROFILECODE]]&amp;"-"&amp;Table_DataFromNL[[#This Row],[RULENAME]]</f>
        <v>CP944-New Donor 1st Visit-Bonus</v>
      </c>
      <c r="M4199" t="str">
        <f t="shared" si="525"/>
        <v>CP944-NEW DONOR -1st</v>
      </c>
      <c r="N4199" t="e">
        <f t="shared" si="526"/>
        <v>#N/A</v>
      </c>
    </row>
    <row r="4200" spans="1:14" hidden="1" x14ac:dyDescent="0.45">
      <c r="A4200" t="str">
        <f t="shared" si="527"/>
        <v>CP944-NEW DONOR -2nd</v>
      </c>
      <c r="B4200" t="s">
        <v>571</v>
      </c>
      <c r="C4200" t="str">
        <f t="shared" si="520"/>
        <v>Pittston</v>
      </c>
      <c r="D4200" t="str">
        <f t="shared" si="521"/>
        <v>Y</v>
      </c>
      <c r="E4200" t="s">
        <v>1198</v>
      </c>
      <c r="F4200" t="str">
        <f t="shared" si="522"/>
        <v>NEW DONOR -2nd</v>
      </c>
      <c r="G4200" t="str">
        <f t="shared" si="523"/>
        <v>Marketing</v>
      </c>
      <c r="H4200" t="s">
        <v>1066</v>
      </c>
      <c r="I4200">
        <f t="shared" si="524"/>
        <v>2</v>
      </c>
      <c r="J4200" t="s">
        <v>1054</v>
      </c>
      <c r="K4200" s="5">
        <v>100</v>
      </c>
      <c r="L4200" t="str">
        <f>Table_DataFromNL[[#This Row],[PROFILECODE]]&amp;"-"&amp;Table_DataFromNL[[#This Row],[RULENAME]]</f>
        <v>CP944-New Donor 2nd Visit-Bonus</v>
      </c>
      <c r="M4200" t="str">
        <f t="shared" si="525"/>
        <v>CP944-NEW DONOR -2nd</v>
      </c>
      <c r="N4200" t="e">
        <f t="shared" si="526"/>
        <v>#N/A</v>
      </c>
    </row>
    <row r="4201" spans="1:14" hidden="1" x14ac:dyDescent="0.45">
      <c r="A4201" t="str">
        <f t="shared" si="527"/>
        <v>CP944-NEW DONOR -3rd</v>
      </c>
      <c r="B4201" t="s">
        <v>571</v>
      </c>
      <c r="C4201" t="str">
        <f t="shared" si="520"/>
        <v>Pittston</v>
      </c>
      <c r="D4201" t="str">
        <f t="shared" si="521"/>
        <v>Y</v>
      </c>
      <c r="E4201" t="s">
        <v>1198</v>
      </c>
      <c r="F4201" t="str">
        <f t="shared" si="522"/>
        <v>NEW DONOR -3rd</v>
      </c>
      <c r="G4201" t="str">
        <f t="shared" si="523"/>
        <v>Marketing</v>
      </c>
      <c r="H4201" t="s">
        <v>1067</v>
      </c>
      <c r="I4201">
        <f t="shared" si="524"/>
        <v>3</v>
      </c>
      <c r="J4201" t="s">
        <v>1054</v>
      </c>
      <c r="K4201" s="5">
        <v>100</v>
      </c>
      <c r="L4201" t="str">
        <f>Table_DataFromNL[[#This Row],[PROFILECODE]]&amp;"-"&amp;Table_DataFromNL[[#This Row],[RULENAME]]</f>
        <v>CP944-New Donor 3rd Visit-Bonus</v>
      </c>
      <c r="M4201" t="str">
        <f t="shared" si="525"/>
        <v>CP944-NEW DONOR -3rd</v>
      </c>
      <c r="N4201" t="e">
        <f t="shared" si="526"/>
        <v>#N/A</v>
      </c>
    </row>
    <row r="4202" spans="1:14" hidden="1" x14ac:dyDescent="0.45">
      <c r="A4202" t="str">
        <f t="shared" si="527"/>
        <v>CP944-NEW DONOR -4th</v>
      </c>
      <c r="B4202" t="s">
        <v>571</v>
      </c>
      <c r="C4202" t="str">
        <f t="shared" si="520"/>
        <v>Pittston</v>
      </c>
      <c r="D4202" t="str">
        <f t="shared" si="521"/>
        <v>Y</v>
      </c>
      <c r="E4202" t="s">
        <v>1198</v>
      </c>
      <c r="F4202" t="str">
        <f t="shared" si="522"/>
        <v>NEW DONOR -4th</v>
      </c>
      <c r="G4202" t="str">
        <f t="shared" si="523"/>
        <v>Marketing</v>
      </c>
      <c r="H4202" t="s">
        <v>1068</v>
      </c>
      <c r="I4202">
        <f t="shared" si="524"/>
        <v>4</v>
      </c>
      <c r="J4202" t="s">
        <v>1054</v>
      </c>
      <c r="K4202" s="5">
        <v>100</v>
      </c>
      <c r="L4202" t="str">
        <f>Table_DataFromNL[[#This Row],[PROFILECODE]]&amp;"-"&amp;Table_DataFromNL[[#This Row],[RULENAME]]</f>
        <v>CP944-New Donor 4th Visit-Bonus</v>
      </c>
      <c r="M4202" t="str">
        <f t="shared" si="525"/>
        <v>CP944-NEW DONOR -4th</v>
      </c>
      <c r="N4202" t="e">
        <f t="shared" si="526"/>
        <v>#N/A</v>
      </c>
    </row>
    <row r="4203" spans="1:14" hidden="1" x14ac:dyDescent="0.45">
      <c r="A4203" t="str">
        <f t="shared" si="527"/>
        <v>CP944-NEW DONOR -5th</v>
      </c>
      <c r="B4203" t="s">
        <v>571</v>
      </c>
      <c r="C4203" t="str">
        <f t="shared" si="520"/>
        <v>Pittston</v>
      </c>
      <c r="D4203" t="str">
        <f t="shared" si="521"/>
        <v>Y</v>
      </c>
      <c r="E4203" t="s">
        <v>1198</v>
      </c>
      <c r="F4203" t="str">
        <f t="shared" si="522"/>
        <v>NEW DONOR -5th</v>
      </c>
      <c r="G4203" t="str">
        <f t="shared" si="523"/>
        <v>Marketing</v>
      </c>
      <c r="H4203" t="s">
        <v>1069</v>
      </c>
      <c r="I4203">
        <f t="shared" si="524"/>
        <v>5</v>
      </c>
      <c r="J4203" t="s">
        <v>1054</v>
      </c>
      <c r="K4203" s="5">
        <v>100</v>
      </c>
      <c r="L4203" t="str">
        <f>Table_DataFromNL[[#This Row],[PROFILECODE]]&amp;"-"&amp;Table_DataFromNL[[#This Row],[RULENAME]]</f>
        <v>CP944-New Donor 5th Visit-Bonus</v>
      </c>
      <c r="M4203" t="str">
        <f t="shared" si="525"/>
        <v>CP944-NEW DONOR -5th</v>
      </c>
      <c r="N4203" t="e">
        <f t="shared" si="526"/>
        <v>#N/A</v>
      </c>
    </row>
    <row r="4204" spans="1:14" hidden="1" x14ac:dyDescent="0.45">
      <c r="A4204" t="str">
        <f t="shared" si="527"/>
        <v>CP944-NEW DONOR -6th</v>
      </c>
      <c r="B4204" t="s">
        <v>571</v>
      </c>
      <c r="C4204" t="str">
        <f t="shared" si="520"/>
        <v>Pittston</v>
      </c>
      <c r="D4204" t="str">
        <f t="shared" si="521"/>
        <v>Y</v>
      </c>
      <c r="E4204" t="s">
        <v>1198</v>
      </c>
      <c r="F4204" t="str">
        <f t="shared" si="522"/>
        <v>NEW DONOR -6th</v>
      </c>
      <c r="G4204" t="str">
        <f t="shared" si="523"/>
        <v>Marketing</v>
      </c>
      <c r="H4204" t="s">
        <v>1070</v>
      </c>
      <c r="I4204">
        <f t="shared" si="524"/>
        <v>6</v>
      </c>
      <c r="J4204" t="s">
        <v>1054</v>
      </c>
      <c r="K4204" s="5">
        <v>100</v>
      </c>
      <c r="L4204" t="str">
        <f>Table_DataFromNL[[#This Row],[PROFILECODE]]&amp;"-"&amp;Table_DataFromNL[[#This Row],[RULENAME]]</f>
        <v>CP944-New Donor 6th Visit-Bonus</v>
      </c>
      <c r="M4204" t="str">
        <f t="shared" si="525"/>
        <v>CP944-NEW DONOR -6th</v>
      </c>
      <c r="N4204" t="e">
        <f t="shared" si="526"/>
        <v>#N/A</v>
      </c>
    </row>
    <row r="4205" spans="1:14" hidden="1" x14ac:dyDescent="0.45">
      <c r="A4205" t="str">
        <f t="shared" si="527"/>
        <v>CP944-NEW DONOR -7th</v>
      </c>
      <c r="B4205" t="s">
        <v>571</v>
      </c>
      <c r="C4205" t="str">
        <f t="shared" si="520"/>
        <v>Pittston</v>
      </c>
      <c r="D4205" t="str">
        <f t="shared" si="521"/>
        <v>Y</v>
      </c>
      <c r="E4205" t="s">
        <v>1198</v>
      </c>
      <c r="F4205" t="str">
        <f t="shared" si="522"/>
        <v>NEW DONOR -7th</v>
      </c>
      <c r="G4205" t="str">
        <f t="shared" si="523"/>
        <v>Marketing</v>
      </c>
      <c r="H4205" t="s">
        <v>1071</v>
      </c>
      <c r="I4205">
        <f t="shared" si="524"/>
        <v>7</v>
      </c>
      <c r="J4205" t="s">
        <v>1054</v>
      </c>
      <c r="K4205" s="5">
        <v>55</v>
      </c>
      <c r="L4205" t="str">
        <f>Table_DataFromNL[[#This Row],[PROFILECODE]]&amp;"-"&amp;Table_DataFromNL[[#This Row],[RULENAME]]</f>
        <v>CP944-New Donor 7th Visit-Bonus</v>
      </c>
      <c r="M4205" t="str">
        <f t="shared" si="525"/>
        <v>CP944-NEW DONOR -7th</v>
      </c>
      <c r="N4205" t="e">
        <f t="shared" si="526"/>
        <v>#N/A</v>
      </c>
    </row>
    <row r="4206" spans="1:14" hidden="1" x14ac:dyDescent="0.45">
      <c r="A4206" t="str">
        <f t="shared" si="527"/>
        <v>CP944-NEW DONOR -8th</v>
      </c>
      <c r="B4206" t="s">
        <v>571</v>
      </c>
      <c r="C4206" t="str">
        <f t="shared" si="520"/>
        <v>Pittston</v>
      </c>
      <c r="D4206" t="str">
        <f t="shared" si="521"/>
        <v>Y</v>
      </c>
      <c r="E4206" t="s">
        <v>1198</v>
      </c>
      <c r="F4206" t="str">
        <f t="shared" si="522"/>
        <v>NEW DONOR -8th</v>
      </c>
      <c r="G4206" t="str">
        <f t="shared" si="523"/>
        <v>Marketing</v>
      </c>
      <c r="H4206" t="s">
        <v>1072</v>
      </c>
      <c r="I4206">
        <f t="shared" si="524"/>
        <v>8</v>
      </c>
      <c r="J4206" t="s">
        <v>1054</v>
      </c>
      <c r="K4206" s="5">
        <v>55</v>
      </c>
      <c r="L4206" t="str">
        <f>Table_DataFromNL[[#This Row],[PROFILECODE]]&amp;"-"&amp;Table_DataFromNL[[#This Row],[RULENAME]]</f>
        <v>CP944-New Donor 8th Visit-Bonus</v>
      </c>
      <c r="M4206" t="str">
        <f t="shared" si="525"/>
        <v>CP944-NEW DONOR -8th</v>
      </c>
      <c r="N4206" t="e">
        <f t="shared" si="526"/>
        <v>#N/A</v>
      </c>
    </row>
    <row r="4207" spans="1:14" hidden="1" x14ac:dyDescent="0.45">
      <c r="A4207" t="str">
        <f t="shared" si="527"/>
        <v>CP944-1A_LAND_PAGE_55USD</v>
      </c>
      <c r="B4207" t="s">
        <v>571</v>
      </c>
      <c r="C4207" t="str">
        <f t="shared" si="520"/>
        <v>Pittston</v>
      </c>
      <c r="D4207" t="str">
        <f t="shared" si="521"/>
        <v>Y</v>
      </c>
      <c r="E4207" t="s">
        <v>1198</v>
      </c>
      <c r="F4207" t="str">
        <f t="shared" si="522"/>
        <v>1A_LAND_PAGE_55USD</v>
      </c>
      <c r="G4207">
        <f t="shared" si="523"/>
        <v>0</v>
      </c>
      <c r="H4207" t="s">
        <v>1131</v>
      </c>
      <c r="I4207">
        <f t="shared" si="524"/>
        <v>0</v>
      </c>
      <c r="J4207" t="s">
        <v>1074</v>
      </c>
      <c r="K4207" s="5">
        <v>55</v>
      </c>
      <c r="L4207" t="str">
        <f>Table_DataFromNL[[#This Row],[PROFILECODE]]&amp;"-"&amp;Table_DataFromNL[[#This Row],[RULENAME]]</f>
        <v>CP944-1A_LAND_PAGE_55USD</v>
      </c>
      <c r="M4207" t="e">
        <f t="shared" si="525"/>
        <v>#N/A</v>
      </c>
      <c r="N4207" t="e">
        <f t="shared" si="526"/>
        <v>#N/A</v>
      </c>
    </row>
    <row r="4208" spans="1:14" hidden="1" x14ac:dyDescent="0.45">
      <c r="A4208" t="str">
        <f t="shared" si="527"/>
        <v>CP944-1B_KEDLeague_Promo_5USD</v>
      </c>
      <c r="B4208" t="s">
        <v>571</v>
      </c>
      <c r="C4208" t="str">
        <f t="shared" si="520"/>
        <v>Pittston</v>
      </c>
      <c r="D4208" t="str">
        <f t="shared" si="521"/>
        <v>Y</v>
      </c>
      <c r="E4208" t="s">
        <v>1198</v>
      </c>
      <c r="F4208" t="str">
        <f t="shared" si="522"/>
        <v>1B_KEDLeague_Promo_5USD</v>
      </c>
      <c r="G4208">
        <f t="shared" si="523"/>
        <v>0</v>
      </c>
      <c r="H4208" t="s">
        <v>1073</v>
      </c>
      <c r="I4208">
        <f t="shared" si="524"/>
        <v>0</v>
      </c>
      <c r="J4208" t="s">
        <v>1074</v>
      </c>
      <c r="K4208" s="5">
        <v>5</v>
      </c>
      <c r="L4208" t="str">
        <f>Table_DataFromNL[[#This Row],[PROFILECODE]]&amp;"-"&amp;Table_DataFromNL[[#This Row],[RULENAME]]</f>
        <v>CP944-1B_KEDLeague_Promo_5USD</v>
      </c>
      <c r="M4208" t="e">
        <f t="shared" si="525"/>
        <v>#N/A</v>
      </c>
      <c r="N4208" t="e">
        <f t="shared" si="526"/>
        <v>#N/A</v>
      </c>
    </row>
    <row r="4209" spans="1:14" hidden="1" x14ac:dyDescent="0.45">
      <c r="A4209" t="str">
        <f t="shared" si="527"/>
        <v>CP944-CALL_10</v>
      </c>
      <c r="B4209" t="s">
        <v>571</v>
      </c>
      <c r="C4209" t="str">
        <f t="shared" si="520"/>
        <v>Pittston</v>
      </c>
      <c r="D4209" t="str">
        <f t="shared" si="521"/>
        <v>Y</v>
      </c>
      <c r="E4209" t="s">
        <v>1198</v>
      </c>
      <c r="F4209" t="str">
        <f t="shared" si="522"/>
        <v>CALL_10</v>
      </c>
      <c r="G4209">
        <f t="shared" si="523"/>
        <v>0</v>
      </c>
      <c r="H4209" t="s">
        <v>1075</v>
      </c>
      <c r="I4209">
        <f t="shared" si="524"/>
        <v>0</v>
      </c>
      <c r="J4209" t="s">
        <v>1074</v>
      </c>
      <c r="K4209" s="5">
        <v>10</v>
      </c>
      <c r="L4209" t="str">
        <f>Table_DataFromNL[[#This Row],[PROFILECODE]]&amp;"-"&amp;Table_DataFromNL[[#This Row],[RULENAME]]</f>
        <v>CP944-CALL_10</v>
      </c>
      <c r="M4209" t="e">
        <f t="shared" si="525"/>
        <v>#N/A</v>
      </c>
      <c r="N4209" t="e">
        <f t="shared" si="526"/>
        <v>#N/A</v>
      </c>
    </row>
    <row r="4210" spans="1:14" hidden="1" x14ac:dyDescent="0.45">
      <c r="A4210" t="str">
        <f t="shared" si="527"/>
        <v>CP944-CALL_15</v>
      </c>
      <c r="B4210" t="s">
        <v>571</v>
      </c>
      <c r="C4210" t="str">
        <f t="shared" si="520"/>
        <v>Pittston</v>
      </c>
      <c r="D4210" t="str">
        <f t="shared" si="521"/>
        <v>Y</v>
      </c>
      <c r="E4210" t="s">
        <v>1198</v>
      </c>
      <c r="F4210" t="str">
        <f t="shared" si="522"/>
        <v>CALL_15</v>
      </c>
      <c r="G4210">
        <f t="shared" si="523"/>
        <v>0</v>
      </c>
      <c r="H4210" t="s">
        <v>1076</v>
      </c>
      <c r="I4210">
        <f t="shared" si="524"/>
        <v>0</v>
      </c>
      <c r="J4210" t="s">
        <v>1074</v>
      </c>
      <c r="K4210" s="5">
        <v>15</v>
      </c>
      <c r="L4210" t="str">
        <f>Table_DataFromNL[[#This Row],[PROFILECODE]]&amp;"-"&amp;Table_DataFromNL[[#This Row],[RULENAME]]</f>
        <v>CP944-CALL_15</v>
      </c>
      <c r="M4210" t="e">
        <f t="shared" si="525"/>
        <v>#N/A</v>
      </c>
      <c r="N4210" t="e">
        <f t="shared" si="526"/>
        <v>#N/A</v>
      </c>
    </row>
    <row r="4211" spans="1:14" hidden="1" x14ac:dyDescent="0.45">
      <c r="A4211" t="str">
        <f t="shared" si="527"/>
        <v>CP944-CALL_25</v>
      </c>
      <c r="B4211" t="s">
        <v>571</v>
      </c>
      <c r="C4211" t="str">
        <f t="shared" si="520"/>
        <v>Pittston</v>
      </c>
      <c r="D4211" t="str">
        <f t="shared" si="521"/>
        <v>Y</v>
      </c>
      <c r="E4211" t="s">
        <v>1198</v>
      </c>
      <c r="F4211" t="str">
        <f t="shared" si="522"/>
        <v>CALL_25</v>
      </c>
      <c r="G4211">
        <f t="shared" si="523"/>
        <v>0</v>
      </c>
      <c r="H4211" t="s">
        <v>1077</v>
      </c>
      <c r="I4211">
        <f t="shared" si="524"/>
        <v>0</v>
      </c>
      <c r="J4211" t="s">
        <v>1074</v>
      </c>
      <c r="K4211" s="5">
        <v>25</v>
      </c>
      <c r="L4211" t="str">
        <f>Table_DataFromNL[[#This Row],[PROFILECODE]]&amp;"-"&amp;Table_DataFromNL[[#This Row],[RULENAME]]</f>
        <v>CP944-CALL_25</v>
      </c>
      <c r="M4211" t="e">
        <f t="shared" si="525"/>
        <v>#N/A</v>
      </c>
      <c r="N4211" t="e">
        <f t="shared" si="526"/>
        <v>#N/A</v>
      </c>
    </row>
    <row r="4212" spans="1:14" hidden="1" x14ac:dyDescent="0.45">
      <c r="A4212" t="str">
        <f t="shared" si="527"/>
        <v>CP944-CALL_5</v>
      </c>
      <c r="B4212" t="s">
        <v>571</v>
      </c>
      <c r="C4212" t="str">
        <f t="shared" si="520"/>
        <v>Pittston</v>
      </c>
      <c r="D4212" t="str">
        <f t="shared" si="521"/>
        <v>Y</v>
      </c>
      <c r="E4212" t="s">
        <v>1198</v>
      </c>
      <c r="F4212" t="str">
        <f t="shared" si="522"/>
        <v>CALL_5</v>
      </c>
      <c r="G4212">
        <f t="shared" si="523"/>
        <v>0</v>
      </c>
      <c r="H4212" t="s">
        <v>1078</v>
      </c>
      <c r="I4212">
        <f t="shared" si="524"/>
        <v>0</v>
      </c>
      <c r="J4212" t="s">
        <v>1074</v>
      </c>
      <c r="K4212" s="5">
        <v>5</v>
      </c>
      <c r="L4212" t="str">
        <f>Table_DataFromNL[[#This Row],[PROFILECODE]]&amp;"-"&amp;Table_DataFromNL[[#This Row],[RULENAME]]</f>
        <v>CP944-CALL_5</v>
      </c>
      <c r="M4212" t="e">
        <f t="shared" si="525"/>
        <v>#N/A</v>
      </c>
      <c r="N4212" t="e">
        <f t="shared" si="526"/>
        <v>#N/A</v>
      </c>
    </row>
    <row r="4213" spans="1:14" hidden="1" x14ac:dyDescent="0.45">
      <c r="A4213" t="str">
        <f t="shared" si="527"/>
        <v>CP944-Community</v>
      </c>
      <c r="B4213" t="s">
        <v>571</v>
      </c>
      <c r="C4213" t="str">
        <f t="shared" si="520"/>
        <v>Pittston</v>
      </c>
      <c r="D4213" t="str">
        <f t="shared" si="521"/>
        <v>Y</v>
      </c>
      <c r="E4213" t="s">
        <v>1198</v>
      </c>
      <c r="F4213" t="str">
        <f t="shared" si="522"/>
        <v>Community</v>
      </c>
      <c r="G4213">
        <f t="shared" si="523"/>
        <v>0</v>
      </c>
      <c r="H4213" t="s">
        <v>1080</v>
      </c>
      <c r="I4213">
        <f t="shared" si="524"/>
        <v>0</v>
      </c>
      <c r="J4213" t="s">
        <v>1074</v>
      </c>
      <c r="K4213" s="5">
        <v>5</v>
      </c>
      <c r="L4213" t="str">
        <f>Table_DataFromNL[[#This Row],[PROFILECODE]]&amp;"-"&amp;Table_DataFromNL[[#This Row],[RULENAME]]</f>
        <v>CP944-Community</v>
      </c>
      <c r="M4213" t="e">
        <f t="shared" si="525"/>
        <v>#N/A</v>
      </c>
      <c r="N4213" t="e">
        <f t="shared" si="526"/>
        <v>#N/A</v>
      </c>
    </row>
    <row r="4214" spans="1:14" hidden="1" x14ac:dyDescent="0.45">
      <c r="A4214" t="str">
        <f t="shared" si="527"/>
        <v>CP944-DENOVO  - Antibody Screen</v>
      </c>
      <c r="B4214" t="s">
        <v>571</v>
      </c>
      <c r="C4214" t="str">
        <f t="shared" si="520"/>
        <v>Pittston</v>
      </c>
      <c r="D4214" t="str">
        <f t="shared" si="521"/>
        <v>Y</v>
      </c>
      <c r="E4214" t="s">
        <v>1198</v>
      </c>
      <c r="F4214" t="str">
        <f t="shared" si="522"/>
        <v>DENOVO  - Antibody Screen</v>
      </c>
      <c r="G4214">
        <f t="shared" si="523"/>
        <v>0</v>
      </c>
      <c r="H4214" t="s">
        <v>1081</v>
      </c>
      <c r="I4214">
        <f t="shared" si="524"/>
        <v>0</v>
      </c>
      <c r="J4214" t="s">
        <v>1074</v>
      </c>
      <c r="K4214" s="5">
        <v>300</v>
      </c>
      <c r="L4214" t="str">
        <f>Table_DataFromNL[[#This Row],[PROFILECODE]]&amp;"-"&amp;Table_DataFromNL[[#This Row],[RULENAME]]</f>
        <v>CP944-DENOVO  - Antibody Screen</v>
      </c>
      <c r="M4214" t="e">
        <f t="shared" si="525"/>
        <v>#N/A</v>
      </c>
      <c r="N4214" t="e">
        <f t="shared" si="526"/>
        <v>#N/A</v>
      </c>
    </row>
    <row r="4215" spans="1:14" hidden="1" x14ac:dyDescent="0.45">
      <c r="A4215" t="str">
        <f t="shared" si="527"/>
        <v>CP944-Denovo - Attendance Bonus</v>
      </c>
      <c r="B4215" t="s">
        <v>571</v>
      </c>
      <c r="C4215" t="str">
        <f t="shared" si="520"/>
        <v>Pittston</v>
      </c>
      <c r="D4215" t="str">
        <f t="shared" si="521"/>
        <v>Y</v>
      </c>
      <c r="E4215" t="s">
        <v>1198</v>
      </c>
      <c r="F4215" t="str">
        <f t="shared" si="522"/>
        <v>Denovo - Attendance Bonus</v>
      </c>
      <c r="G4215">
        <f t="shared" si="523"/>
        <v>0</v>
      </c>
      <c r="H4215" t="s">
        <v>1082</v>
      </c>
      <c r="I4215">
        <f t="shared" si="524"/>
        <v>0</v>
      </c>
      <c r="J4215" t="s">
        <v>1074</v>
      </c>
      <c r="K4215" s="5">
        <v>100</v>
      </c>
      <c r="L4215" t="str">
        <f>Table_DataFromNL[[#This Row],[PROFILECODE]]&amp;"-"&amp;Table_DataFromNL[[#This Row],[RULENAME]]</f>
        <v>CP944-Denovo - Attendance Bonus</v>
      </c>
      <c r="M4215" t="e">
        <f t="shared" si="525"/>
        <v>#N/A</v>
      </c>
      <c r="N4215" t="e">
        <f t="shared" si="526"/>
        <v>#N/A</v>
      </c>
    </row>
    <row r="4216" spans="1:14" hidden="1" x14ac:dyDescent="0.45">
      <c r="A4216" t="str">
        <f t="shared" si="527"/>
        <v>CP944-Denovo - Immunization</v>
      </c>
      <c r="B4216" t="s">
        <v>571</v>
      </c>
      <c r="C4216" t="str">
        <f t="shared" si="520"/>
        <v>Pittston</v>
      </c>
      <c r="D4216" t="str">
        <f t="shared" si="521"/>
        <v>Y</v>
      </c>
      <c r="E4216" t="s">
        <v>1198</v>
      </c>
      <c r="F4216" t="str">
        <f t="shared" si="522"/>
        <v>Denovo - Immunization</v>
      </c>
      <c r="G4216">
        <f t="shared" si="523"/>
        <v>0</v>
      </c>
      <c r="H4216" t="s">
        <v>1083</v>
      </c>
      <c r="I4216">
        <f t="shared" si="524"/>
        <v>0</v>
      </c>
      <c r="J4216" t="s">
        <v>1074</v>
      </c>
      <c r="K4216" s="5">
        <v>300</v>
      </c>
      <c r="L4216" t="str">
        <f>Table_DataFromNL[[#This Row],[PROFILECODE]]&amp;"-"&amp;Table_DataFromNL[[#This Row],[RULENAME]]</f>
        <v>CP944-Denovo - Immunization</v>
      </c>
      <c r="M4216" t="e">
        <f t="shared" si="525"/>
        <v>#N/A</v>
      </c>
      <c r="N4216" t="e">
        <f t="shared" si="526"/>
        <v>#N/A</v>
      </c>
    </row>
    <row r="4217" spans="1:14" hidden="1" x14ac:dyDescent="0.45">
      <c r="A4217" t="str">
        <f t="shared" si="527"/>
        <v>CP944-EMPLOYEE_BONUS_8MONTH_80USD</v>
      </c>
      <c r="B4217" t="s">
        <v>571</v>
      </c>
      <c r="C4217" t="str">
        <f t="shared" si="520"/>
        <v>Pittston</v>
      </c>
      <c r="D4217" t="str">
        <f t="shared" si="521"/>
        <v>Y</v>
      </c>
      <c r="E4217" t="s">
        <v>1198</v>
      </c>
      <c r="F4217" t="str">
        <f t="shared" si="522"/>
        <v>EMPLOYEE_BONUS_8MONTH_80USD</v>
      </c>
      <c r="G4217">
        <f t="shared" si="523"/>
        <v>0</v>
      </c>
      <c r="H4217" t="s">
        <v>1084</v>
      </c>
      <c r="I4217">
        <f t="shared" si="524"/>
        <v>0</v>
      </c>
      <c r="J4217" t="s">
        <v>1074</v>
      </c>
      <c r="K4217" s="5">
        <v>80</v>
      </c>
      <c r="L4217" t="str">
        <f>Table_DataFromNL[[#This Row],[PROFILECODE]]&amp;"-"&amp;Table_DataFromNL[[#This Row],[RULENAME]]</f>
        <v>CP944-EMPLOYEE_BONUS_8MONTH_80USD</v>
      </c>
      <c r="M4217" t="e">
        <f t="shared" si="525"/>
        <v>#N/A</v>
      </c>
      <c r="N4217" t="e">
        <f t="shared" si="526"/>
        <v>#N/A</v>
      </c>
    </row>
    <row r="4218" spans="1:14" hidden="1" x14ac:dyDescent="0.45">
      <c r="A4218" t="str">
        <f t="shared" si="527"/>
        <v>CP944-HANGER_RECRUIT_5USD_once</v>
      </c>
      <c r="B4218" t="s">
        <v>571</v>
      </c>
      <c r="C4218" t="str">
        <f t="shared" si="520"/>
        <v>Pittston</v>
      </c>
      <c r="D4218" t="str">
        <f t="shared" si="521"/>
        <v>Y</v>
      </c>
      <c r="E4218" t="s">
        <v>1198</v>
      </c>
      <c r="F4218" t="str">
        <f t="shared" si="522"/>
        <v>HANGER_RECRUIT_5USD_once</v>
      </c>
      <c r="G4218">
        <f t="shared" si="523"/>
        <v>0</v>
      </c>
      <c r="H4218" t="s">
        <v>1085</v>
      </c>
      <c r="I4218">
        <f t="shared" si="524"/>
        <v>0</v>
      </c>
      <c r="J4218" t="s">
        <v>1074</v>
      </c>
      <c r="K4218" s="5">
        <v>5</v>
      </c>
      <c r="L4218" t="str">
        <f>Table_DataFromNL[[#This Row],[PROFILECODE]]&amp;"-"&amp;Table_DataFromNL[[#This Row],[RULENAME]]</f>
        <v>CP944-HANGER_RECRUIT_5USD_once</v>
      </c>
      <c r="M4218" t="e">
        <f t="shared" si="525"/>
        <v>#N/A</v>
      </c>
      <c r="N4218" t="e">
        <f t="shared" si="526"/>
        <v>#N/A</v>
      </c>
    </row>
    <row r="4219" spans="1:14" hidden="1" x14ac:dyDescent="0.45">
      <c r="A4219" t="str">
        <f t="shared" si="527"/>
        <v>CP944-Immunization Boost Payment</v>
      </c>
      <c r="B4219" t="s">
        <v>571</v>
      </c>
      <c r="C4219" t="str">
        <f t="shared" si="520"/>
        <v>Pittston</v>
      </c>
      <c r="D4219" t="str">
        <f t="shared" si="521"/>
        <v>Y</v>
      </c>
      <c r="E4219" t="s">
        <v>1198</v>
      </c>
      <c r="F4219" t="str">
        <f t="shared" si="522"/>
        <v>Immunization Boost Payment</v>
      </c>
      <c r="G4219">
        <f t="shared" si="523"/>
        <v>0</v>
      </c>
      <c r="H4219" t="s">
        <v>1086</v>
      </c>
      <c r="I4219">
        <f t="shared" si="524"/>
        <v>0</v>
      </c>
      <c r="J4219" t="s">
        <v>1074</v>
      </c>
      <c r="K4219" s="5">
        <v>50</v>
      </c>
      <c r="L4219" t="str">
        <f>Table_DataFromNL[[#This Row],[PROFILECODE]]&amp;"-"&amp;Table_DataFromNL[[#This Row],[RULENAME]]</f>
        <v>CP944-Immunization Boost Payment</v>
      </c>
      <c r="M4219" t="e">
        <f t="shared" si="525"/>
        <v>#N/A</v>
      </c>
      <c r="N4219" t="e">
        <f t="shared" si="526"/>
        <v>#N/A</v>
      </c>
    </row>
    <row r="4220" spans="1:14" hidden="1" x14ac:dyDescent="0.45">
      <c r="A4220" t="str">
        <f t="shared" si="527"/>
        <v>CP944-Immunization Series Payment</v>
      </c>
      <c r="B4220" t="s">
        <v>571</v>
      </c>
      <c r="C4220" t="str">
        <f t="shared" si="520"/>
        <v>Pittston</v>
      </c>
      <c r="D4220" t="str">
        <f t="shared" si="521"/>
        <v>Y</v>
      </c>
      <c r="E4220" t="s">
        <v>1198</v>
      </c>
      <c r="F4220" t="str">
        <f t="shared" si="522"/>
        <v>Immunization Series Payment</v>
      </c>
      <c r="G4220">
        <f t="shared" si="523"/>
        <v>0</v>
      </c>
      <c r="H4220" t="s">
        <v>1087</v>
      </c>
      <c r="I4220">
        <f t="shared" si="524"/>
        <v>0</v>
      </c>
      <c r="J4220" t="s">
        <v>1074</v>
      </c>
      <c r="K4220" s="5">
        <v>100</v>
      </c>
      <c r="L4220" t="str">
        <f>Table_DataFromNL[[#This Row],[PROFILECODE]]&amp;"-"&amp;Table_DataFromNL[[#This Row],[RULENAME]]</f>
        <v>CP944-Immunization Series Payment</v>
      </c>
      <c r="M4220" t="e">
        <f t="shared" si="525"/>
        <v>#N/A</v>
      </c>
      <c r="N4220" t="e">
        <f t="shared" si="526"/>
        <v>#N/A</v>
      </c>
    </row>
    <row r="4221" spans="1:14" hidden="1" x14ac:dyDescent="0.45">
      <c r="A4221" t="str">
        <f t="shared" si="527"/>
        <v>CP944-Inconv Fee $20-$50-Comment Req'd</v>
      </c>
      <c r="B4221" t="s">
        <v>571</v>
      </c>
      <c r="C4221" t="str">
        <f t="shared" si="520"/>
        <v>Pittston</v>
      </c>
      <c r="D4221" t="str">
        <f t="shared" si="521"/>
        <v>Y</v>
      </c>
      <c r="E4221" t="s">
        <v>1198</v>
      </c>
      <c r="F4221" t="str">
        <f t="shared" si="522"/>
        <v>Inconv Fee $20-$50-Comment Req'd</v>
      </c>
      <c r="G4221">
        <f t="shared" si="523"/>
        <v>0</v>
      </c>
      <c r="H4221" t="s">
        <v>1088</v>
      </c>
      <c r="I4221">
        <f t="shared" si="524"/>
        <v>0</v>
      </c>
      <c r="J4221" t="s">
        <v>1074</v>
      </c>
      <c r="K4221" s="5">
        <v>50</v>
      </c>
      <c r="L4221" t="str">
        <f>Table_DataFromNL[[#This Row],[PROFILECODE]]&amp;"-"&amp;Table_DataFromNL[[#This Row],[RULENAME]]</f>
        <v>CP944-Inconv Fee $20-$50-Comment Req'd</v>
      </c>
      <c r="M4221" t="e">
        <f t="shared" si="525"/>
        <v>#N/A</v>
      </c>
      <c r="N4221" t="e">
        <f t="shared" si="526"/>
        <v>#N/A</v>
      </c>
    </row>
    <row r="4222" spans="1:14" hidden="1" x14ac:dyDescent="0.45">
      <c r="A4222" t="str">
        <f t="shared" si="527"/>
        <v>CP944-Inconv Fee $5-$20-Comment Req'd</v>
      </c>
      <c r="B4222" t="s">
        <v>571</v>
      </c>
      <c r="C4222" t="str">
        <f t="shared" si="520"/>
        <v>Pittston</v>
      </c>
      <c r="D4222" t="str">
        <f t="shared" si="521"/>
        <v>Y</v>
      </c>
      <c r="E4222" t="s">
        <v>1198</v>
      </c>
      <c r="F4222" t="str">
        <f t="shared" si="522"/>
        <v>Inconv Fee $5-$20-Comment Req'd</v>
      </c>
      <c r="G4222">
        <f t="shared" si="523"/>
        <v>0</v>
      </c>
      <c r="H4222" t="s">
        <v>1089</v>
      </c>
      <c r="I4222">
        <f t="shared" si="524"/>
        <v>0</v>
      </c>
      <c r="J4222" t="s">
        <v>1074</v>
      </c>
      <c r="K4222" s="5">
        <v>20</v>
      </c>
      <c r="L4222" t="str">
        <f>Table_DataFromNL[[#This Row],[PROFILECODE]]&amp;"-"&amp;Table_DataFromNL[[#This Row],[RULENAME]]</f>
        <v>CP944-Inconv Fee $5-$20-Comment Req'd</v>
      </c>
      <c r="M4222" t="e">
        <f t="shared" si="525"/>
        <v>#N/A</v>
      </c>
      <c r="N4222" t="e">
        <f t="shared" si="526"/>
        <v>#N/A</v>
      </c>
    </row>
    <row r="4223" spans="1:14" hidden="1" x14ac:dyDescent="0.45">
      <c r="A4223" t="str">
        <f t="shared" si="527"/>
        <v>CP944-Inconv Fee$50-$100-Comment Req'd</v>
      </c>
      <c r="B4223" t="s">
        <v>571</v>
      </c>
      <c r="C4223" t="str">
        <f t="shared" si="520"/>
        <v>Pittston</v>
      </c>
      <c r="D4223" t="str">
        <f t="shared" si="521"/>
        <v>Y</v>
      </c>
      <c r="E4223" t="s">
        <v>1198</v>
      </c>
      <c r="F4223" t="str">
        <f t="shared" si="522"/>
        <v>Inconv Fee$50-$100-Comment Req'd</v>
      </c>
      <c r="G4223">
        <f t="shared" si="523"/>
        <v>0</v>
      </c>
      <c r="H4223" t="s">
        <v>1090</v>
      </c>
      <c r="I4223">
        <f t="shared" si="524"/>
        <v>0</v>
      </c>
      <c r="J4223" t="s">
        <v>1074</v>
      </c>
      <c r="K4223" s="5">
        <v>100</v>
      </c>
      <c r="L4223" t="str">
        <f>Table_DataFromNL[[#This Row],[PROFILECODE]]&amp;"-"&amp;Table_DataFromNL[[#This Row],[RULENAME]]</f>
        <v>CP944-Inconv Fee$50-$100-Comment Req'd</v>
      </c>
      <c r="M4223" t="e">
        <f t="shared" si="525"/>
        <v>#N/A</v>
      </c>
      <c r="N4223" t="e">
        <f t="shared" si="526"/>
        <v>#N/A</v>
      </c>
    </row>
    <row r="4224" spans="1:14" hidden="1" x14ac:dyDescent="0.45">
      <c r="A4224" t="str">
        <f t="shared" si="527"/>
        <v>CP944-NSP_ LAPSEDONOR_50_Twice</v>
      </c>
      <c r="B4224" t="s">
        <v>571</v>
      </c>
      <c r="C4224" t="str">
        <f t="shared" si="520"/>
        <v>Pittston</v>
      </c>
      <c r="D4224" t="str">
        <f t="shared" si="521"/>
        <v>Y</v>
      </c>
      <c r="E4224" t="s">
        <v>1198</v>
      </c>
      <c r="F4224" t="str">
        <f t="shared" si="522"/>
        <v>NSP_ LAPSEDONOR_50_Twice</v>
      </c>
      <c r="G4224">
        <f t="shared" si="523"/>
        <v>0</v>
      </c>
      <c r="H4224" t="s">
        <v>1091</v>
      </c>
      <c r="I4224">
        <f t="shared" si="524"/>
        <v>0</v>
      </c>
      <c r="J4224" t="s">
        <v>1074</v>
      </c>
      <c r="K4224" s="5">
        <v>50</v>
      </c>
      <c r="L4224" t="str">
        <f>Table_DataFromNL[[#This Row],[PROFILECODE]]&amp;"-"&amp;Table_DataFromNL[[#This Row],[RULENAME]]</f>
        <v>CP944-NSP_ LAPSEDONOR_50_Twice</v>
      </c>
      <c r="M4224" t="e">
        <f t="shared" si="525"/>
        <v>#N/A</v>
      </c>
      <c r="N4224" t="e">
        <f t="shared" si="526"/>
        <v>#N/A</v>
      </c>
    </row>
    <row r="4225" spans="1:14" hidden="1" x14ac:dyDescent="0.45">
      <c r="A4225" t="str">
        <f t="shared" si="527"/>
        <v>CP944-NSP_LD_25_2X</v>
      </c>
      <c r="B4225" t="s">
        <v>571</v>
      </c>
      <c r="C4225" t="str">
        <f t="shared" si="520"/>
        <v>Pittston</v>
      </c>
      <c r="D4225" t="str">
        <f t="shared" si="521"/>
        <v>Y</v>
      </c>
      <c r="E4225" t="s">
        <v>1198</v>
      </c>
      <c r="F4225" t="str">
        <f t="shared" si="522"/>
        <v>NSP_LD_25_2X</v>
      </c>
      <c r="G4225">
        <f t="shared" si="523"/>
        <v>0</v>
      </c>
      <c r="H4225" t="s">
        <v>1092</v>
      </c>
      <c r="I4225">
        <f t="shared" si="524"/>
        <v>0</v>
      </c>
      <c r="J4225" t="s">
        <v>1074</v>
      </c>
      <c r="K4225" s="5">
        <v>25</v>
      </c>
      <c r="L4225" t="str">
        <f>Table_DataFromNL[[#This Row],[PROFILECODE]]&amp;"-"&amp;Table_DataFromNL[[#This Row],[RULENAME]]</f>
        <v>CP944-NSP_LD_25_2X</v>
      </c>
      <c r="M4225" t="e">
        <f t="shared" si="525"/>
        <v>#N/A</v>
      </c>
      <c r="N4225" t="e">
        <f t="shared" si="526"/>
        <v>#N/A</v>
      </c>
    </row>
    <row r="4226" spans="1:14" hidden="1" x14ac:dyDescent="0.45">
      <c r="A4226" t="str">
        <f t="shared" si="527"/>
        <v>CP944-NSP_LD_50_1X</v>
      </c>
      <c r="B4226" t="s">
        <v>571</v>
      </c>
      <c r="C4226" t="str">
        <f t="shared" ref="C4226:C4289" si="528">VLOOKUP(B4226,CenterLU,2,FALSE)</f>
        <v>Pittston</v>
      </c>
      <c r="D4226" t="str">
        <f t="shared" ref="D4226:D4289" si="529">VLOOKUP(B4226,CenterLU,3,FALSE)</f>
        <v>Y</v>
      </c>
      <c r="E4226" t="s">
        <v>1198</v>
      </c>
      <c r="F4226" t="str">
        <f t="shared" ref="F4226:F4289" si="530">IF(VLOOKUP(H4226,RULENAMELU,3,FALSE)=0,H4226,VLOOKUP(H4226,RULENAMELU,3,FALSE))</f>
        <v>NSP_LD_50_1X</v>
      </c>
      <c r="G4226">
        <f t="shared" ref="G4226:G4289" si="531">VLOOKUP(H4226,RULENAMELU,4,FALSE)</f>
        <v>0</v>
      </c>
      <c r="H4226" t="s">
        <v>1093</v>
      </c>
      <c r="I4226">
        <f t="shared" ref="I4226:I4289" si="532">VLOOKUP(H4226,RULENAMELU,5,FALSE)</f>
        <v>0</v>
      </c>
      <c r="J4226" t="s">
        <v>1074</v>
      </c>
      <c r="K4226" s="5">
        <v>50</v>
      </c>
      <c r="L4226" t="str">
        <f>Table_DataFromNL[[#This Row],[PROFILECODE]]&amp;"-"&amp;Table_DataFromNL[[#This Row],[RULENAME]]</f>
        <v>CP944-NSP_LD_50_1X</v>
      </c>
      <c r="M4226" t="e">
        <f t="shared" ref="M4226:M4289" si="533">IFERROR(VLOOKUP(A4226,PaychangesLU,1,FALSE),VLOOKUP(A4226,SpecialtyCheckLU,1,FALSE))</f>
        <v>#N/A</v>
      </c>
      <c r="N4226" t="e">
        <f t="shared" ref="N4226:N4289" si="534">VLOOKUP(A4226,SpecialtyCheckLU,1,FALSE)</f>
        <v>#N/A</v>
      </c>
    </row>
    <row r="4227" spans="1:14" hidden="1" x14ac:dyDescent="0.45">
      <c r="A4227" t="str">
        <f t="shared" ref="A4227:A4290" si="535">B4227&amp;"-"&amp;F4227</f>
        <v>CP944-NSP_ORPHAN_100_once</v>
      </c>
      <c r="B4227" t="s">
        <v>571</v>
      </c>
      <c r="C4227" t="str">
        <f t="shared" si="528"/>
        <v>Pittston</v>
      </c>
      <c r="D4227" t="str">
        <f t="shared" si="529"/>
        <v>Y</v>
      </c>
      <c r="E4227" t="s">
        <v>1198</v>
      </c>
      <c r="F4227" t="str">
        <f t="shared" si="530"/>
        <v>NSP_ORPHAN_100_once</v>
      </c>
      <c r="G4227">
        <f t="shared" si="531"/>
        <v>0</v>
      </c>
      <c r="H4227" t="s">
        <v>1094</v>
      </c>
      <c r="I4227">
        <f t="shared" si="532"/>
        <v>0</v>
      </c>
      <c r="J4227" t="s">
        <v>1074</v>
      </c>
      <c r="K4227" s="5">
        <v>100</v>
      </c>
      <c r="L4227" t="str">
        <f>Table_DataFromNL[[#This Row],[PROFILECODE]]&amp;"-"&amp;Table_DataFromNL[[#This Row],[RULENAME]]</f>
        <v>CP944-NSP_ORPHAN_100_once</v>
      </c>
      <c r="M4227" t="e">
        <f t="shared" si="533"/>
        <v>#N/A</v>
      </c>
      <c r="N4227" t="e">
        <f t="shared" si="534"/>
        <v>#N/A</v>
      </c>
    </row>
    <row r="4228" spans="1:14" hidden="1" x14ac:dyDescent="0.45">
      <c r="A4228" t="str">
        <f t="shared" si="535"/>
        <v>CP944-RSV WEEKLY BONUS 10</v>
      </c>
      <c r="B4228" t="s">
        <v>571</v>
      </c>
      <c r="C4228" t="str">
        <f t="shared" si="528"/>
        <v>Pittston</v>
      </c>
      <c r="D4228" t="str">
        <f t="shared" si="529"/>
        <v>Y</v>
      </c>
      <c r="E4228" t="s">
        <v>1198</v>
      </c>
      <c r="F4228" t="str">
        <f t="shared" si="530"/>
        <v>RSV WEEKLY BONUS 10</v>
      </c>
      <c r="G4228">
        <f t="shared" si="531"/>
        <v>0</v>
      </c>
      <c r="H4228" t="s">
        <v>1095</v>
      </c>
      <c r="I4228">
        <f t="shared" si="532"/>
        <v>0</v>
      </c>
      <c r="J4228" t="s">
        <v>1074</v>
      </c>
      <c r="K4228" s="5">
        <v>10</v>
      </c>
      <c r="L4228" t="str">
        <f>Table_DataFromNL[[#This Row],[PROFILECODE]]&amp;"-"&amp;Table_DataFromNL[[#This Row],[RULENAME]]</f>
        <v>CP944-RSV WEEKLY BONUS 10</v>
      </c>
      <c r="M4228" t="e">
        <f t="shared" si="533"/>
        <v>#N/A</v>
      </c>
      <c r="N4228" t="e">
        <f t="shared" si="534"/>
        <v>#N/A</v>
      </c>
    </row>
    <row r="4229" spans="1:14" hidden="1" x14ac:dyDescent="0.45">
      <c r="A4229" t="str">
        <f t="shared" si="535"/>
        <v>CP944-Restick</v>
      </c>
      <c r="B4229" t="s">
        <v>571</v>
      </c>
      <c r="C4229" t="str">
        <f t="shared" si="528"/>
        <v>Pittston</v>
      </c>
      <c r="D4229" t="str">
        <f t="shared" si="529"/>
        <v>Y</v>
      </c>
      <c r="E4229" t="s">
        <v>1198</v>
      </c>
      <c r="F4229" t="str">
        <f t="shared" si="530"/>
        <v>Restick</v>
      </c>
      <c r="G4229">
        <f t="shared" si="531"/>
        <v>0</v>
      </c>
      <c r="H4229" t="s">
        <v>1096</v>
      </c>
      <c r="I4229">
        <f t="shared" si="532"/>
        <v>0</v>
      </c>
      <c r="J4229" t="s">
        <v>1074</v>
      </c>
      <c r="K4229" s="5">
        <v>5</v>
      </c>
      <c r="L4229" t="str">
        <f>Table_DataFromNL[[#This Row],[PROFILECODE]]&amp;"-"&amp;Table_DataFromNL[[#This Row],[RULENAME]]</f>
        <v>CP944-Restick</v>
      </c>
      <c r="M4229" t="e">
        <f t="shared" si="533"/>
        <v>#N/A</v>
      </c>
      <c r="N4229" t="e">
        <f t="shared" si="534"/>
        <v>#N/A</v>
      </c>
    </row>
    <row r="4230" spans="1:14" hidden="1" x14ac:dyDescent="0.45">
      <c r="A4230" t="str">
        <f t="shared" si="535"/>
        <v>CP944-SCRATCH_1000_USD</v>
      </c>
      <c r="B4230" t="s">
        <v>571</v>
      </c>
      <c r="C4230" t="str">
        <f t="shared" si="528"/>
        <v>Pittston</v>
      </c>
      <c r="D4230" t="str">
        <f t="shared" si="529"/>
        <v>Y</v>
      </c>
      <c r="E4230" t="s">
        <v>1198</v>
      </c>
      <c r="F4230" t="str">
        <f t="shared" si="530"/>
        <v>SCRATCH_1000_USD</v>
      </c>
      <c r="G4230">
        <f t="shared" si="531"/>
        <v>0</v>
      </c>
      <c r="H4230" t="s">
        <v>1097</v>
      </c>
      <c r="I4230">
        <f t="shared" si="532"/>
        <v>0</v>
      </c>
      <c r="J4230" t="s">
        <v>1074</v>
      </c>
      <c r="K4230" s="5">
        <v>1000</v>
      </c>
      <c r="L4230" t="str">
        <f>Table_DataFromNL[[#This Row],[PROFILECODE]]&amp;"-"&amp;Table_DataFromNL[[#This Row],[RULENAME]]</f>
        <v>CP944-SCRATCH_1000_USD</v>
      </c>
      <c r="M4230" t="e">
        <f t="shared" si="533"/>
        <v>#N/A</v>
      </c>
      <c r="N4230" t="e">
        <f t="shared" si="534"/>
        <v>#N/A</v>
      </c>
    </row>
    <row r="4231" spans="1:14" hidden="1" x14ac:dyDescent="0.45">
      <c r="A4231" t="str">
        <f t="shared" si="535"/>
        <v>CP944-SCRATCH_100_USD</v>
      </c>
      <c r="B4231" t="s">
        <v>571</v>
      </c>
      <c r="C4231" t="str">
        <f t="shared" si="528"/>
        <v>Pittston</v>
      </c>
      <c r="D4231" t="str">
        <f t="shared" si="529"/>
        <v>Y</v>
      </c>
      <c r="E4231" t="s">
        <v>1198</v>
      </c>
      <c r="F4231" t="str">
        <f t="shared" si="530"/>
        <v>SCRATCH_100_USD</v>
      </c>
      <c r="G4231">
        <f t="shared" si="531"/>
        <v>0</v>
      </c>
      <c r="H4231" t="s">
        <v>1098</v>
      </c>
      <c r="I4231">
        <f t="shared" si="532"/>
        <v>0</v>
      </c>
      <c r="J4231" t="s">
        <v>1074</v>
      </c>
      <c r="K4231" s="5">
        <v>100</v>
      </c>
      <c r="L4231" t="str">
        <f>Table_DataFromNL[[#This Row],[PROFILECODE]]&amp;"-"&amp;Table_DataFromNL[[#This Row],[RULENAME]]</f>
        <v>CP944-SCRATCH_100_USD</v>
      </c>
      <c r="M4231" t="e">
        <f t="shared" si="533"/>
        <v>#N/A</v>
      </c>
      <c r="N4231" t="e">
        <f t="shared" si="534"/>
        <v>#N/A</v>
      </c>
    </row>
    <row r="4232" spans="1:14" hidden="1" x14ac:dyDescent="0.45">
      <c r="A4232" t="str">
        <f t="shared" si="535"/>
        <v>CP944-SCRATCH_10_USD</v>
      </c>
      <c r="B4232" t="s">
        <v>571</v>
      </c>
      <c r="C4232" t="str">
        <f t="shared" si="528"/>
        <v>Pittston</v>
      </c>
      <c r="D4232" t="str">
        <f t="shared" si="529"/>
        <v>Y</v>
      </c>
      <c r="E4232" t="s">
        <v>1198</v>
      </c>
      <c r="F4232" t="str">
        <f t="shared" si="530"/>
        <v>SCRATCH_10_USD</v>
      </c>
      <c r="G4232">
        <f t="shared" si="531"/>
        <v>0</v>
      </c>
      <c r="H4232" t="s">
        <v>1099</v>
      </c>
      <c r="I4232">
        <f t="shared" si="532"/>
        <v>0</v>
      </c>
      <c r="J4232" t="s">
        <v>1074</v>
      </c>
      <c r="K4232" s="5">
        <v>10</v>
      </c>
      <c r="L4232" t="str">
        <f>Table_DataFromNL[[#This Row],[PROFILECODE]]&amp;"-"&amp;Table_DataFromNL[[#This Row],[RULENAME]]</f>
        <v>CP944-SCRATCH_10_USD</v>
      </c>
      <c r="M4232" t="e">
        <f t="shared" si="533"/>
        <v>#N/A</v>
      </c>
      <c r="N4232" t="e">
        <f t="shared" si="534"/>
        <v>#N/A</v>
      </c>
    </row>
    <row r="4233" spans="1:14" hidden="1" x14ac:dyDescent="0.45">
      <c r="A4233" t="str">
        <f t="shared" si="535"/>
        <v>CP944-SCRATCH_20_USD</v>
      </c>
      <c r="B4233" t="s">
        <v>571</v>
      </c>
      <c r="C4233" t="str">
        <f t="shared" si="528"/>
        <v>Pittston</v>
      </c>
      <c r="D4233" t="str">
        <f t="shared" si="529"/>
        <v>Y</v>
      </c>
      <c r="E4233" t="s">
        <v>1198</v>
      </c>
      <c r="F4233" t="str">
        <f t="shared" si="530"/>
        <v>SCRATCH_20_USD</v>
      </c>
      <c r="G4233">
        <f t="shared" si="531"/>
        <v>0</v>
      </c>
      <c r="H4233" t="s">
        <v>1100</v>
      </c>
      <c r="I4233">
        <f t="shared" si="532"/>
        <v>0</v>
      </c>
      <c r="J4233" t="s">
        <v>1074</v>
      </c>
      <c r="K4233" s="5">
        <v>20</v>
      </c>
      <c r="L4233" t="str">
        <f>Table_DataFromNL[[#This Row],[PROFILECODE]]&amp;"-"&amp;Table_DataFromNL[[#This Row],[RULENAME]]</f>
        <v>CP944-SCRATCH_20_USD</v>
      </c>
      <c r="M4233" t="e">
        <f t="shared" si="533"/>
        <v>#N/A</v>
      </c>
      <c r="N4233" t="e">
        <f t="shared" si="534"/>
        <v>#N/A</v>
      </c>
    </row>
    <row r="4234" spans="1:14" hidden="1" x14ac:dyDescent="0.45">
      <c r="A4234" t="str">
        <f t="shared" si="535"/>
        <v>CP944-SCRATCH_25_USD</v>
      </c>
      <c r="B4234" t="s">
        <v>571</v>
      </c>
      <c r="C4234" t="str">
        <f t="shared" si="528"/>
        <v>Pittston</v>
      </c>
      <c r="D4234" t="str">
        <f t="shared" si="529"/>
        <v>Y</v>
      </c>
      <c r="E4234" t="s">
        <v>1198</v>
      </c>
      <c r="F4234" t="str">
        <f t="shared" si="530"/>
        <v>SCRATCH_25_USD</v>
      </c>
      <c r="G4234">
        <f t="shared" si="531"/>
        <v>0</v>
      </c>
      <c r="H4234" t="s">
        <v>1101</v>
      </c>
      <c r="I4234">
        <f t="shared" si="532"/>
        <v>0</v>
      </c>
      <c r="J4234" t="s">
        <v>1074</v>
      </c>
      <c r="K4234" s="5">
        <v>25</v>
      </c>
      <c r="L4234" t="str">
        <f>Table_DataFromNL[[#This Row],[PROFILECODE]]&amp;"-"&amp;Table_DataFromNL[[#This Row],[RULENAME]]</f>
        <v>CP944-SCRATCH_25_USD</v>
      </c>
      <c r="M4234" t="e">
        <f t="shared" si="533"/>
        <v>#N/A</v>
      </c>
      <c r="N4234" t="e">
        <f t="shared" si="534"/>
        <v>#N/A</v>
      </c>
    </row>
    <row r="4235" spans="1:14" hidden="1" x14ac:dyDescent="0.45">
      <c r="A4235" t="str">
        <f t="shared" si="535"/>
        <v>CP944-SCRATCH_50_USD</v>
      </c>
      <c r="B4235" t="s">
        <v>571</v>
      </c>
      <c r="C4235" t="str">
        <f t="shared" si="528"/>
        <v>Pittston</v>
      </c>
      <c r="D4235" t="str">
        <f t="shared" si="529"/>
        <v>Y</v>
      </c>
      <c r="E4235" t="s">
        <v>1198</v>
      </c>
      <c r="F4235" t="str">
        <f t="shared" si="530"/>
        <v>SCRATCH_50_USD</v>
      </c>
      <c r="G4235">
        <f t="shared" si="531"/>
        <v>0</v>
      </c>
      <c r="H4235" t="s">
        <v>1102</v>
      </c>
      <c r="I4235">
        <f t="shared" si="532"/>
        <v>0</v>
      </c>
      <c r="J4235" t="s">
        <v>1074</v>
      </c>
      <c r="K4235" s="5">
        <v>50</v>
      </c>
      <c r="L4235" t="str">
        <f>Table_DataFromNL[[#This Row],[PROFILECODE]]&amp;"-"&amp;Table_DataFromNL[[#This Row],[RULENAME]]</f>
        <v>CP944-SCRATCH_50_USD</v>
      </c>
      <c r="M4235" t="e">
        <f t="shared" si="533"/>
        <v>#N/A</v>
      </c>
      <c r="N4235" t="e">
        <f t="shared" si="534"/>
        <v>#N/A</v>
      </c>
    </row>
    <row r="4236" spans="1:14" hidden="1" x14ac:dyDescent="0.45">
      <c r="A4236" t="str">
        <f t="shared" si="535"/>
        <v>CP944-SCRATCH_5_USD</v>
      </c>
      <c r="B4236" t="s">
        <v>571</v>
      </c>
      <c r="C4236" t="str">
        <f t="shared" si="528"/>
        <v>Pittston</v>
      </c>
      <c r="D4236" t="str">
        <f t="shared" si="529"/>
        <v>Y</v>
      </c>
      <c r="E4236" t="s">
        <v>1198</v>
      </c>
      <c r="F4236" t="str">
        <f t="shared" si="530"/>
        <v>SCRATCH_5_USD</v>
      </c>
      <c r="G4236">
        <f t="shared" si="531"/>
        <v>0</v>
      </c>
      <c r="H4236" t="s">
        <v>1103</v>
      </c>
      <c r="I4236">
        <f t="shared" si="532"/>
        <v>0</v>
      </c>
      <c r="J4236" t="s">
        <v>1074</v>
      </c>
      <c r="K4236" s="5">
        <v>5</v>
      </c>
      <c r="L4236" t="str">
        <f>Table_DataFromNL[[#This Row],[PROFILECODE]]&amp;"-"&amp;Table_DataFromNL[[#This Row],[RULENAME]]</f>
        <v>CP944-SCRATCH_5_USD</v>
      </c>
      <c r="M4236" t="e">
        <f t="shared" si="533"/>
        <v>#N/A</v>
      </c>
      <c r="N4236" t="e">
        <f t="shared" si="534"/>
        <v>#N/A</v>
      </c>
    </row>
    <row r="4237" spans="1:14" hidden="1" x14ac:dyDescent="0.45">
      <c r="A4237" t="str">
        <f t="shared" si="535"/>
        <v>CP944-SLOW_TEXT_5</v>
      </c>
      <c r="B4237" t="s">
        <v>571</v>
      </c>
      <c r="C4237" t="str">
        <f t="shared" si="528"/>
        <v>Pittston</v>
      </c>
      <c r="D4237" t="str">
        <f t="shared" si="529"/>
        <v>Y</v>
      </c>
      <c r="E4237" t="s">
        <v>1198</v>
      </c>
      <c r="F4237" t="str">
        <f t="shared" si="530"/>
        <v>SLOW_TEXT_5</v>
      </c>
      <c r="G4237">
        <f t="shared" si="531"/>
        <v>0</v>
      </c>
      <c r="H4237" t="s">
        <v>1104</v>
      </c>
      <c r="I4237">
        <f t="shared" si="532"/>
        <v>0</v>
      </c>
      <c r="J4237" t="s">
        <v>1074</v>
      </c>
      <c r="K4237" s="5">
        <v>5</v>
      </c>
      <c r="L4237" t="str">
        <f>Table_DataFromNL[[#This Row],[PROFILECODE]]&amp;"-"&amp;Table_DataFromNL[[#This Row],[RULENAME]]</f>
        <v>CP944-SLOW_TEXT_5</v>
      </c>
      <c r="M4237" t="e">
        <f t="shared" si="533"/>
        <v>#N/A</v>
      </c>
      <c r="N4237" t="e">
        <f t="shared" si="534"/>
        <v>#N/A</v>
      </c>
    </row>
    <row r="4238" spans="1:14" hidden="1" x14ac:dyDescent="0.45">
      <c r="A4238" t="str">
        <f t="shared" si="535"/>
        <v>CP944-SPECIAL_ x9_25 _ONCE</v>
      </c>
      <c r="B4238" t="s">
        <v>571</v>
      </c>
      <c r="C4238" t="str">
        <f t="shared" si="528"/>
        <v>Pittston</v>
      </c>
      <c r="D4238" t="str">
        <f t="shared" si="529"/>
        <v>Y</v>
      </c>
      <c r="E4238" t="s">
        <v>1198</v>
      </c>
      <c r="F4238" t="str">
        <f t="shared" si="530"/>
        <v>SPECIAL_ x9_25 _ONCE</v>
      </c>
      <c r="G4238">
        <f t="shared" si="531"/>
        <v>0</v>
      </c>
      <c r="H4238" t="s">
        <v>1105</v>
      </c>
      <c r="I4238">
        <f t="shared" si="532"/>
        <v>0</v>
      </c>
      <c r="J4238" t="s">
        <v>1074</v>
      </c>
      <c r="K4238" s="5">
        <v>25</v>
      </c>
      <c r="L4238" t="str">
        <f>Table_DataFromNL[[#This Row],[PROFILECODE]]&amp;"-"&amp;Table_DataFromNL[[#This Row],[RULENAME]]</f>
        <v>CP944-SPECIAL_ x9_25 _ONCE</v>
      </c>
      <c r="M4238" t="e">
        <f t="shared" si="533"/>
        <v>#N/A</v>
      </c>
      <c r="N4238" t="e">
        <f t="shared" si="534"/>
        <v>#N/A</v>
      </c>
    </row>
    <row r="4239" spans="1:14" hidden="1" x14ac:dyDescent="0.45">
      <c r="A4239" t="str">
        <f t="shared" si="535"/>
        <v>CP944-SPECIAL_BONUS_40USD</v>
      </c>
      <c r="B4239" t="s">
        <v>571</v>
      </c>
      <c r="C4239" t="str">
        <f t="shared" si="528"/>
        <v>Pittston</v>
      </c>
      <c r="D4239" t="str">
        <f t="shared" si="529"/>
        <v>Y</v>
      </c>
      <c r="E4239" t="s">
        <v>1198</v>
      </c>
      <c r="F4239" t="str">
        <f t="shared" si="530"/>
        <v>SPECIAL_BONUS_40USD</v>
      </c>
      <c r="G4239">
        <f t="shared" si="531"/>
        <v>0</v>
      </c>
      <c r="H4239" t="s">
        <v>1106</v>
      </c>
      <c r="I4239">
        <f t="shared" si="532"/>
        <v>0</v>
      </c>
      <c r="J4239" t="s">
        <v>1074</v>
      </c>
      <c r="K4239" s="5">
        <v>40</v>
      </c>
      <c r="L4239" t="str">
        <f>Table_DataFromNL[[#This Row],[PROFILECODE]]&amp;"-"&amp;Table_DataFromNL[[#This Row],[RULENAME]]</f>
        <v>CP944-SPECIAL_BONUS_40USD</v>
      </c>
      <c r="M4239" t="e">
        <f t="shared" si="533"/>
        <v>#N/A</v>
      </c>
      <c r="N4239" t="e">
        <f t="shared" si="534"/>
        <v>#N/A</v>
      </c>
    </row>
    <row r="4240" spans="1:14" hidden="1" x14ac:dyDescent="0.45">
      <c r="A4240" t="str">
        <f t="shared" si="535"/>
        <v>CP944-SPECIAL_BONUS_60USD</v>
      </c>
      <c r="B4240" t="s">
        <v>571</v>
      </c>
      <c r="C4240" t="str">
        <f t="shared" si="528"/>
        <v>Pittston</v>
      </c>
      <c r="D4240" t="str">
        <f t="shared" si="529"/>
        <v>Y</v>
      </c>
      <c r="E4240" t="s">
        <v>1198</v>
      </c>
      <c r="F4240" t="str">
        <f t="shared" si="530"/>
        <v>SPECIAL_BONUS_60USD</v>
      </c>
      <c r="G4240">
        <f t="shared" si="531"/>
        <v>0</v>
      </c>
      <c r="H4240" t="s">
        <v>1141</v>
      </c>
      <c r="I4240">
        <f t="shared" si="532"/>
        <v>0</v>
      </c>
      <c r="J4240" t="s">
        <v>1074</v>
      </c>
      <c r="K4240" s="5">
        <v>60</v>
      </c>
      <c r="L4240" t="str">
        <f>Table_DataFromNL[[#This Row],[PROFILECODE]]&amp;"-"&amp;Table_DataFromNL[[#This Row],[RULENAME]]</f>
        <v>CP944-SPECIAL_BONUS_60USD</v>
      </c>
      <c r="M4240" t="e">
        <f t="shared" si="533"/>
        <v>#N/A</v>
      </c>
      <c r="N4240" t="e">
        <f t="shared" si="534"/>
        <v>#N/A</v>
      </c>
    </row>
    <row r="4241" spans="1:14" hidden="1" x14ac:dyDescent="0.45">
      <c r="A4241" t="str">
        <f t="shared" si="535"/>
        <v>CP944-SPECIAL_x6_x7_15 _TWICE</v>
      </c>
      <c r="B4241" t="s">
        <v>571</v>
      </c>
      <c r="C4241" t="str">
        <f t="shared" si="528"/>
        <v>Pittston</v>
      </c>
      <c r="D4241" t="str">
        <f t="shared" si="529"/>
        <v>Y</v>
      </c>
      <c r="E4241" t="s">
        <v>1198</v>
      </c>
      <c r="F4241" t="str">
        <f t="shared" si="530"/>
        <v>SPECIAL_x6_x7_15 _TWICE</v>
      </c>
      <c r="G4241">
        <f t="shared" si="531"/>
        <v>0</v>
      </c>
      <c r="H4241" t="s">
        <v>1107</v>
      </c>
      <c r="I4241">
        <f t="shared" si="532"/>
        <v>0</v>
      </c>
      <c r="J4241" t="s">
        <v>1074</v>
      </c>
      <c r="K4241" s="5">
        <v>15</v>
      </c>
      <c r="L4241" t="str">
        <f>Table_DataFromNL[[#This Row],[PROFILECODE]]&amp;"-"&amp;Table_DataFromNL[[#This Row],[RULENAME]]</f>
        <v>CP944-SPECIAL_x6_x7_15 _TWICE</v>
      </c>
      <c r="M4241" t="e">
        <f t="shared" si="533"/>
        <v>#N/A</v>
      </c>
      <c r="N4241" t="e">
        <f t="shared" si="534"/>
        <v>#N/A</v>
      </c>
    </row>
    <row r="4242" spans="1:14" hidden="1" x14ac:dyDescent="0.45">
      <c r="A4242" t="str">
        <f t="shared" si="535"/>
        <v>CP944-SPECIAL_x8_x9_20 _TWICE</v>
      </c>
      <c r="B4242" t="s">
        <v>571</v>
      </c>
      <c r="C4242" t="str">
        <f t="shared" si="528"/>
        <v>Pittston</v>
      </c>
      <c r="D4242" t="str">
        <f t="shared" si="529"/>
        <v>Y</v>
      </c>
      <c r="E4242" t="s">
        <v>1198</v>
      </c>
      <c r="F4242" t="str">
        <f t="shared" si="530"/>
        <v>SPECIAL_x8_x9_20 _TWICE</v>
      </c>
      <c r="G4242">
        <f t="shared" si="531"/>
        <v>0</v>
      </c>
      <c r="H4242" t="s">
        <v>1108</v>
      </c>
      <c r="I4242">
        <f t="shared" si="532"/>
        <v>0</v>
      </c>
      <c r="J4242" t="s">
        <v>1074</v>
      </c>
      <c r="K4242" s="5">
        <v>20</v>
      </c>
      <c r="L4242" t="str">
        <f>Table_DataFromNL[[#This Row],[PROFILECODE]]&amp;"-"&amp;Table_DataFromNL[[#This Row],[RULENAME]]</f>
        <v>CP944-SPECIAL_x8_x9_20 _TWICE</v>
      </c>
      <c r="M4242" t="e">
        <f t="shared" si="533"/>
        <v>#N/A</v>
      </c>
      <c r="N4242" t="e">
        <f t="shared" si="534"/>
        <v>#N/A</v>
      </c>
    </row>
    <row r="4243" spans="1:14" hidden="1" x14ac:dyDescent="0.45">
      <c r="A4243" t="str">
        <f t="shared" si="535"/>
        <v>CP944-Sample Only</v>
      </c>
      <c r="B4243" t="s">
        <v>571</v>
      </c>
      <c r="C4243" t="str">
        <f t="shared" si="528"/>
        <v>Pittston</v>
      </c>
      <c r="D4243" t="str">
        <f t="shared" si="529"/>
        <v>Y</v>
      </c>
      <c r="E4243" t="s">
        <v>1198</v>
      </c>
      <c r="F4243" t="str">
        <f t="shared" si="530"/>
        <v>Sample Only</v>
      </c>
      <c r="G4243">
        <f t="shared" si="531"/>
        <v>0</v>
      </c>
      <c r="H4243" t="s">
        <v>1109</v>
      </c>
      <c r="I4243">
        <f t="shared" si="532"/>
        <v>0</v>
      </c>
      <c r="J4243" t="s">
        <v>1074</v>
      </c>
      <c r="K4243" s="5">
        <v>10</v>
      </c>
      <c r="L4243" t="str">
        <f>Table_DataFromNL[[#This Row],[PROFILECODE]]&amp;"-"&amp;Table_DataFromNL[[#This Row],[RULENAME]]</f>
        <v>CP944-Sample Only</v>
      </c>
      <c r="M4243" t="e">
        <f t="shared" si="533"/>
        <v>#N/A</v>
      </c>
      <c r="N4243" t="e">
        <f t="shared" si="534"/>
        <v>#N/A</v>
      </c>
    </row>
    <row r="4244" spans="1:14" hidden="1" x14ac:dyDescent="0.45">
      <c r="A4244" t="str">
        <f t="shared" si="535"/>
        <v>CP944-Unit Below 250 mL</v>
      </c>
      <c r="B4244" t="s">
        <v>571</v>
      </c>
      <c r="C4244" t="str">
        <f t="shared" si="528"/>
        <v>Pittston</v>
      </c>
      <c r="D4244" t="str">
        <f t="shared" si="529"/>
        <v>Y</v>
      </c>
      <c r="E4244" t="s">
        <v>1198</v>
      </c>
      <c r="F4244" t="str">
        <f t="shared" si="530"/>
        <v>Unit Below 250 mL</v>
      </c>
      <c r="G4244">
        <f t="shared" si="531"/>
        <v>0</v>
      </c>
      <c r="H4244" t="s">
        <v>1110</v>
      </c>
      <c r="I4244">
        <f t="shared" si="532"/>
        <v>0</v>
      </c>
      <c r="J4244" t="s">
        <v>1074</v>
      </c>
      <c r="K4244" s="5">
        <v>5</v>
      </c>
      <c r="L4244" t="str">
        <f>Table_DataFromNL[[#This Row],[PROFILECODE]]&amp;"-"&amp;Table_DataFromNL[[#This Row],[RULENAME]]</f>
        <v>CP944-Unit Below 250 mL</v>
      </c>
      <c r="M4244" t="e">
        <f t="shared" si="533"/>
        <v>#N/A</v>
      </c>
      <c r="N4244" t="e">
        <f t="shared" si="534"/>
        <v>#N/A</v>
      </c>
    </row>
    <row r="4245" spans="1:14" hidden="1" x14ac:dyDescent="0.45">
      <c r="A4245" t="str">
        <f t="shared" si="535"/>
        <v>CP944-Unit above 250 mL/underdraw</v>
      </c>
      <c r="B4245" t="s">
        <v>571</v>
      </c>
      <c r="C4245" t="str">
        <f t="shared" si="528"/>
        <v>Pittston</v>
      </c>
      <c r="D4245" t="str">
        <f t="shared" si="529"/>
        <v>Y</v>
      </c>
      <c r="E4245" t="s">
        <v>1198</v>
      </c>
      <c r="F4245" t="str">
        <f t="shared" si="530"/>
        <v>Unit above 250 mL/underdraw</v>
      </c>
      <c r="G4245">
        <f t="shared" si="531"/>
        <v>0</v>
      </c>
      <c r="H4245" t="s">
        <v>1111</v>
      </c>
      <c r="I4245">
        <f t="shared" si="532"/>
        <v>0</v>
      </c>
      <c r="J4245" t="s">
        <v>1074</v>
      </c>
      <c r="K4245" s="5">
        <v>10</v>
      </c>
      <c r="L4245" t="str">
        <f>Table_DataFromNL[[#This Row],[PROFILECODE]]&amp;"-"&amp;Table_DataFromNL[[#This Row],[RULENAME]]</f>
        <v>CP944-Unit above 250 mL/underdraw</v>
      </c>
      <c r="M4245" t="e">
        <f t="shared" si="533"/>
        <v>#N/A</v>
      </c>
      <c r="N4245" t="e">
        <f t="shared" si="534"/>
        <v>#N/A</v>
      </c>
    </row>
    <row r="4246" spans="1:14" hidden="1" x14ac:dyDescent="0.45">
      <c r="A4246" t="str">
        <f t="shared" si="535"/>
        <v>CP944-RETURN - Buddy referral  -BONUS</v>
      </c>
      <c r="B4246" t="s">
        <v>571</v>
      </c>
      <c r="C4246" t="str">
        <f t="shared" si="528"/>
        <v>Pittston</v>
      </c>
      <c r="D4246" t="str">
        <f t="shared" si="529"/>
        <v>Y</v>
      </c>
      <c r="E4246" t="s">
        <v>1198</v>
      </c>
      <c r="F4246" t="str">
        <f t="shared" si="530"/>
        <v>RETURN - Buddy referral  -BONUS</v>
      </c>
      <c r="G4246" t="str">
        <f t="shared" si="531"/>
        <v>Marketing</v>
      </c>
      <c r="H4246" t="s">
        <v>73</v>
      </c>
      <c r="I4246">
        <f t="shared" si="532"/>
        <v>50</v>
      </c>
      <c r="J4246" t="s">
        <v>1112</v>
      </c>
      <c r="K4246" s="5">
        <v>100</v>
      </c>
      <c r="L4246" t="str">
        <f>Table_DataFromNL[[#This Row],[PROFILECODE]]&amp;"-"&amp;Table_DataFromNL[[#This Row],[RULENAME]]</f>
        <v>CP944-Referral</v>
      </c>
      <c r="M4246" t="str">
        <f t="shared" si="533"/>
        <v>CP944-RETURN - Buddy referral  -BONUS</v>
      </c>
      <c r="N4246" t="e">
        <f t="shared" si="534"/>
        <v>#N/A</v>
      </c>
    </row>
    <row r="4247" spans="1:14" hidden="1" x14ac:dyDescent="0.45">
      <c r="A4247" t="str">
        <f t="shared" si="535"/>
        <v>CP944-P Anti-D Pre-Existing Standard</v>
      </c>
      <c r="B4247" t="s">
        <v>571</v>
      </c>
      <c r="C4247" t="str">
        <f t="shared" si="528"/>
        <v>Pittston</v>
      </c>
      <c r="D4247" t="str">
        <f t="shared" si="529"/>
        <v>Y</v>
      </c>
      <c r="E4247" t="s">
        <v>1198</v>
      </c>
      <c r="F4247" t="str">
        <f t="shared" si="530"/>
        <v>P Anti-D Pre-Existing Standard</v>
      </c>
      <c r="G4247" t="str">
        <f t="shared" si="531"/>
        <v>Specialty</v>
      </c>
      <c r="H4247" t="s">
        <v>946</v>
      </c>
      <c r="I4247" t="str">
        <f t="shared" si="532"/>
        <v>RETURN - 1st don of the week -STD</v>
      </c>
      <c r="J4247" t="s">
        <v>1113</v>
      </c>
      <c r="K4247" s="5">
        <v>65</v>
      </c>
      <c r="L4247" t="str">
        <f>Table_DataFromNL[[#This Row],[PROFILECODE]]&amp;"-"&amp;Table_DataFromNL[[#This Row],[RULENAME]]</f>
        <v>CP944-P Anti-D Pre-Existing Standard</v>
      </c>
      <c r="M4247" t="str">
        <f t="shared" si="533"/>
        <v>CP944-P Anti-D Pre-Existing Standard</v>
      </c>
      <c r="N4247" t="str">
        <f t="shared" si="534"/>
        <v>CP944-P Anti-D Pre-Existing Standard</v>
      </c>
    </row>
    <row r="4248" spans="1:14" hidden="1" x14ac:dyDescent="0.45">
      <c r="A4248" t="str">
        <f t="shared" si="535"/>
        <v>CP944-P Anti-D Standard</v>
      </c>
      <c r="B4248" t="s">
        <v>571</v>
      </c>
      <c r="C4248" t="str">
        <f t="shared" si="528"/>
        <v>Pittston</v>
      </c>
      <c r="D4248" t="str">
        <f t="shared" si="529"/>
        <v>Y</v>
      </c>
      <c r="E4248" t="s">
        <v>1198</v>
      </c>
      <c r="F4248" t="str">
        <f t="shared" si="530"/>
        <v>P Anti-D Standard</v>
      </c>
      <c r="G4248" t="str">
        <f t="shared" si="531"/>
        <v>Specialty</v>
      </c>
      <c r="H4248" t="s">
        <v>947</v>
      </c>
      <c r="I4248" t="str">
        <f t="shared" si="532"/>
        <v>RETURN - 1st don of the week -STD</v>
      </c>
      <c r="J4248" t="s">
        <v>1113</v>
      </c>
      <c r="K4248" s="5">
        <v>65</v>
      </c>
      <c r="L4248" t="str">
        <f>Table_DataFromNL[[#This Row],[PROFILECODE]]&amp;"-"&amp;Table_DataFromNL[[#This Row],[RULENAME]]</f>
        <v>CP944-P Anti-D Standard</v>
      </c>
      <c r="M4248" t="str">
        <f t="shared" si="533"/>
        <v>CP944-P Anti-D Standard</v>
      </c>
      <c r="N4248" t="str">
        <f t="shared" si="534"/>
        <v>CP944-P Anti-D Standard</v>
      </c>
    </row>
    <row r="4249" spans="1:14" hidden="1" x14ac:dyDescent="0.45">
      <c r="A4249" t="str">
        <f t="shared" si="535"/>
        <v>CP944-P CMV Standard</v>
      </c>
      <c r="B4249" t="s">
        <v>571</v>
      </c>
      <c r="C4249" t="str">
        <f t="shared" si="528"/>
        <v>Pittston</v>
      </c>
      <c r="D4249" t="str">
        <f t="shared" si="529"/>
        <v>Y</v>
      </c>
      <c r="E4249" t="s">
        <v>1198</v>
      </c>
      <c r="F4249" t="str">
        <f t="shared" si="530"/>
        <v>P CMV Standard</v>
      </c>
      <c r="G4249" t="str">
        <f t="shared" si="531"/>
        <v>Specialty</v>
      </c>
      <c r="H4249" t="s">
        <v>948</v>
      </c>
      <c r="I4249" t="str">
        <f t="shared" si="532"/>
        <v>RETURN - 1st don of the week -STD</v>
      </c>
      <c r="J4249" t="s">
        <v>1113</v>
      </c>
      <c r="K4249" s="5">
        <v>55</v>
      </c>
      <c r="L4249" t="str">
        <f>Table_DataFromNL[[#This Row],[PROFILECODE]]&amp;"-"&amp;Table_DataFromNL[[#This Row],[RULENAME]]</f>
        <v>CP944-P CMV Standard</v>
      </c>
      <c r="M4249" t="str">
        <f t="shared" si="533"/>
        <v>CP944-P CMV Standard</v>
      </c>
      <c r="N4249" t="str">
        <f t="shared" si="534"/>
        <v>CP944-P CMV Standard</v>
      </c>
    </row>
    <row r="4250" spans="1:14" hidden="1" x14ac:dyDescent="0.45">
      <c r="A4250" t="str">
        <f t="shared" si="535"/>
        <v>CP944-P Denovo Non-Injectable</v>
      </c>
      <c r="B4250" t="s">
        <v>571</v>
      </c>
      <c r="C4250" t="str">
        <f t="shared" si="528"/>
        <v>Pittston</v>
      </c>
      <c r="D4250" t="str">
        <f t="shared" si="529"/>
        <v>Y</v>
      </c>
      <c r="E4250" t="s">
        <v>1198</v>
      </c>
      <c r="F4250" t="str">
        <f t="shared" si="530"/>
        <v>P Denovo Non-Injectable</v>
      </c>
      <c r="G4250">
        <f t="shared" si="531"/>
        <v>0</v>
      </c>
      <c r="H4250" t="s">
        <v>949</v>
      </c>
      <c r="I4250">
        <f t="shared" si="532"/>
        <v>0</v>
      </c>
      <c r="J4250" t="s">
        <v>1113</v>
      </c>
      <c r="K4250" s="5">
        <v>55</v>
      </c>
      <c r="L4250" t="str">
        <f>Table_DataFromNL[[#This Row],[PROFILECODE]]&amp;"-"&amp;Table_DataFromNL[[#This Row],[RULENAME]]</f>
        <v>CP944-P Denovo Non-Injectable</v>
      </c>
      <c r="M4250" t="str">
        <f t="shared" si="533"/>
        <v>CP944-P Denovo Non-Injectable</v>
      </c>
      <c r="N4250" t="str">
        <f t="shared" si="534"/>
        <v>CP944-P Denovo Non-Injectable</v>
      </c>
    </row>
    <row r="4251" spans="1:14" hidden="1" x14ac:dyDescent="0.45">
      <c r="A4251" t="str">
        <f t="shared" si="535"/>
        <v>CP944-P NORM KIG 10 Standard</v>
      </c>
      <c r="B4251" t="s">
        <v>571</v>
      </c>
      <c r="C4251" t="str">
        <f t="shared" si="528"/>
        <v>Pittston</v>
      </c>
      <c r="D4251" t="str">
        <f t="shared" si="529"/>
        <v>Y</v>
      </c>
      <c r="E4251" t="s">
        <v>1198</v>
      </c>
      <c r="F4251" t="str">
        <f t="shared" si="530"/>
        <v>P NORM KIG 10 Standard</v>
      </c>
      <c r="G4251" t="str">
        <f t="shared" si="531"/>
        <v>Specialty</v>
      </c>
      <c r="H4251" t="s">
        <v>950</v>
      </c>
      <c r="I4251" t="str">
        <f t="shared" si="532"/>
        <v>RETURN - 1st don of the week -STD</v>
      </c>
      <c r="J4251" t="s">
        <v>1113</v>
      </c>
      <c r="K4251" s="5">
        <v>55</v>
      </c>
      <c r="L4251" t="str">
        <f>Table_DataFromNL[[#This Row],[PROFILECODE]]&amp;"-"&amp;Table_DataFromNL[[#This Row],[RULENAME]]</f>
        <v>CP944-P NORM KIG 10 Standard</v>
      </c>
      <c r="M4251" t="str">
        <f t="shared" si="533"/>
        <v>CP944-P NORM KIG 10 Standard</v>
      </c>
      <c r="N4251" t="str">
        <f t="shared" si="534"/>
        <v>CP944-P NORM KIG 10 Standard</v>
      </c>
    </row>
    <row r="4252" spans="1:14" hidden="1" x14ac:dyDescent="0.45">
      <c r="A4252" t="str">
        <f t="shared" si="535"/>
        <v>CP944-P NORM KIG 10-1 Standard</v>
      </c>
      <c r="B4252" t="s">
        <v>571</v>
      </c>
      <c r="C4252" t="str">
        <f t="shared" si="528"/>
        <v>Pittston</v>
      </c>
      <c r="D4252" t="str">
        <f t="shared" si="529"/>
        <v>Y</v>
      </c>
      <c r="E4252" t="s">
        <v>1198</v>
      </c>
      <c r="F4252" t="str">
        <f t="shared" si="530"/>
        <v>P NORM KIG 10-1 Standard</v>
      </c>
      <c r="G4252" t="str">
        <f t="shared" si="531"/>
        <v>Specialty</v>
      </c>
      <c r="H4252" t="s">
        <v>951</v>
      </c>
      <c r="I4252" t="str">
        <f t="shared" si="532"/>
        <v>RETURN - 1st don of the week -STD</v>
      </c>
      <c r="J4252" t="s">
        <v>1113</v>
      </c>
      <c r="K4252" s="5">
        <v>55</v>
      </c>
      <c r="L4252" t="str">
        <f>Table_DataFromNL[[#This Row],[PROFILECODE]]&amp;"-"&amp;Table_DataFromNL[[#This Row],[RULENAME]]</f>
        <v>CP944-P NORM KIG 10-1 Standard</v>
      </c>
      <c r="M4252" t="str">
        <f t="shared" si="533"/>
        <v>CP944-P NORM KIG 10-1 Standard</v>
      </c>
      <c r="N4252" t="str">
        <f t="shared" si="534"/>
        <v>CP944-P NORM KIG 10-1 Standard</v>
      </c>
    </row>
    <row r="4253" spans="1:14" hidden="1" x14ac:dyDescent="0.45">
      <c r="A4253" t="str">
        <f t="shared" si="535"/>
        <v>CP944-P NORM KIG 10-2 Standard</v>
      </c>
      <c r="B4253" t="s">
        <v>571</v>
      </c>
      <c r="C4253" t="str">
        <f t="shared" si="528"/>
        <v>Pittston</v>
      </c>
      <c r="D4253" t="str">
        <f t="shared" si="529"/>
        <v>Y</v>
      </c>
      <c r="E4253" t="s">
        <v>1198</v>
      </c>
      <c r="F4253" t="str">
        <f t="shared" si="530"/>
        <v>P NORM KIG 10-2 Standard</v>
      </c>
      <c r="G4253" t="str">
        <f t="shared" si="531"/>
        <v>Specialty</v>
      </c>
      <c r="H4253" t="s">
        <v>952</v>
      </c>
      <c r="I4253" t="str">
        <f t="shared" si="532"/>
        <v>RETURN - 1st don of the week -STD</v>
      </c>
      <c r="J4253" t="s">
        <v>1113</v>
      </c>
      <c r="K4253" s="5">
        <v>55</v>
      </c>
      <c r="L4253" t="str">
        <f>Table_DataFromNL[[#This Row],[PROFILECODE]]&amp;"-"&amp;Table_DataFromNL[[#This Row],[RULENAME]]</f>
        <v>CP944-P NORM KIG 10-2 Standard</v>
      </c>
      <c r="M4253" t="str">
        <f t="shared" si="533"/>
        <v>CP944-P NORM KIG 10-2 Standard</v>
      </c>
      <c r="N4253" t="str">
        <f t="shared" si="534"/>
        <v>CP944-P NORM KIG 10-2 Standard</v>
      </c>
    </row>
    <row r="4254" spans="1:14" hidden="1" x14ac:dyDescent="0.45">
      <c r="A4254" t="str">
        <f t="shared" si="535"/>
        <v>CP944-P NORM KIG 10-3 Standard</v>
      </c>
      <c r="B4254" t="s">
        <v>571</v>
      </c>
      <c r="C4254" t="str">
        <f t="shared" si="528"/>
        <v>Pittston</v>
      </c>
      <c r="D4254" t="str">
        <f t="shared" si="529"/>
        <v>Y</v>
      </c>
      <c r="E4254" t="s">
        <v>1198</v>
      </c>
      <c r="F4254" t="str">
        <f t="shared" si="530"/>
        <v>P NORM KIG 10-3 Standard</v>
      </c>
      <c r="G4254" t="str">
        <f t="shared" si="531"/>
        <v>Specialty</v>
      </c>
      <c r="H4254" t="s">
        <v>953</v>
      </c>
      <c r="I4254" t="str">
        <f t="shared" si="532"/>
        <v>RETURN - 1st don of the week -STD</v>
      </c>
      <c r="J4254" t="s">
        <v>1113</v>
      </c>
      <c r="K4254" s="5">
        <v>55</v>
      </c>
      <c r="L4254" t="str">
        <f>Table_DataFromNL[[#This Row],[PROFILECODE]]&amp;"-"&amp;Table_DataFromNL[[#This Row],[RULENAME]]</f>
        <v>CP944-P NORM KIG 10-3 Standard</v>
      </c>
      <c r="M4254" t="str">
        <f t="shared" si="533"/>
        <v>CP944-P NORM KIG 10-3 Standard</v>
      </c>
      <c r="N4254" t="str">
        <f t="shared" si="534"/>
        <v>CP944-P NORM KIG 10-3 Standard</v>
      </c>
    </row>
    <row r="4255" spans="1:14" hidden="1" x14ac:dyDescent="0.45">
      <c r="A4255" t="str">
        <f t="shared" si="535"/>
        <v>CP944-P NORM KIG 10-4 Standard</v>
      </c>
      <c r="B4255" t="s">
        <v>571</v>
      </c>
      <c r="C4255" t="str">
        <f t="shared" si="528"/>
        <v>Pittston</v>
      </c>
      <c r="D4255" t="str">
        <f t="shared" si="529"/>
        <v>Y</v>
      </c>
      <c r="E4255" t="s">
        <v>1198</v>
      </c>
      <c r="F4255" t="str">
        <f t="shared" si="530"/>
        <v>P NORM KIG 10-4 Standard</v>
      </c>
      <c r="G4255" t="str">
        <f t="shared" si="531"/>
        <v>Specialty</v>
      </c>
      <c r="H4255" t="s">
        <v>954</v>
      </c>
      <c r="I4255" t="str">
        <f t="shared" si="532"/>
        <v>RETURN - 1st don of the week -STD</v>
      </c>
      <c r="J4255" t="s">
        <v>1113</v>
      </c>
      <c r="K4255" s="5">
        <v>55</v>
      </c>
      <c r="L4255" t="str">
        <f>Table_DataFromNL[[#This Row],[PROFILECODE]]&amp;"-"&amp;Table_DataFromNL[[#This Row],[RULENAME]]</f>
        <v>CP944-P NORM KIG 10-4 Standard</v>
      </c>
      <c r="M4255" t="str">
        <f t="shared" si="533"/>
        <v>CP944-P NORM KIG 10-4 Standard</v>
      </c>
      <c r="N4255" t="str">
        <f t="shared" si="534"/>
        <v>CP944-P NORM KIG 10-4 Standard</v>
      </c>
    </row>
    <row r="4256" spans="1:14" hidden="1" x14ac:dyDescent="0.45">
      <c r="A4256" t="str">
        <f t="shared" si="535"/>
        <v>CP944-RETURN - 1st don of the week -STD</v>
      </c>
      <c r="B4256" t="s">
        <v>571</v>
      </c>
      <c r="C4256" t="str">
        <f t="shared" si="528"/>
        <v>Pittston</v>
      </c>
      <c r="D4256" t="str">
        <f t="shared" si="529"/>
        <v>Y</v>
      </c>
      <c r="E4256" t="s">
        <v>1198</v>
      </c>
      <c r="F4256" t="str">
        <f t="shared" si="530"/>
        <v>RETURN - 1st don of the week -STD</v>
      </c>
      <c r="G4256" t="str">
        <f t="shared" si="531"/>
        <v>Marketing</v>
      </c>
      <c r="H4256" t="s">
        <v>1114</v>
      </c>
      <c r="I4256">
        <f t="shared" si="532"/>
        <v>0</v>
      </c>
      <c r="J4256" t="s">
        <v>1113</v>
      </c>
      <c r="K4256" s="5">
        <v>55</v>
      </c>
      <c r="L4256" t="str">
        <f>Table_DataFromNL[[#This Row],[PROFILECODE]]&amp;"-"&amp;Table_DataFromNL[[#This Row],[RULENAME]]</f>
        <v>CP944-P NSP NONEU Standard</v>
      </c>
      <c r="M4256" t="str">
        <f t="shared" si="533"/>
        <v>CP944-RETURN - 1st don of the week -STD</v>
      </c>
      <c r="N4256" t="e">
        <f t="shared" si="534"/>
        <v>#N/A</v>
      </c>
    </row>
    <row r="4257" spans="1:14" hidden="1" x14ac:dyDescent="0.45">
      <c r="A4257" t="str">
        <f t="shared" si="535"/>
        <v>CP944-RETURN - 1st don of the week -STD</v>
      </c>
      <c r="B4257" t="s">
        <v>571</v>
      </c>
      <c r="C4257" t="str">
        <f t="shared" si="528"/>
        <v>Pittston</v>
      </c>
      <c r="D4257" t="str">
        <f t="shared" si="529"/>
        <v>Y</v>
      </c>
      <c r="E4257" t="s">
        <v>1198</v>
      </c>
      <c r="F4257" t="str">
        <f t="shared" si="530"/>
        <v>RETURN - 1st don of the week -STD</v>
      </c>
      <c r="G4257" t="str">
        <f t="shared" si="531"/>
        <v>Marketing</v>
      </c>
      <c r="H4257" t="s">
        <v>1115</v>
      </c>
      <c r="I4257">
        <f t="shared" si="532"/>
        <v>23</v>
      </c>
      <c r="J4257" t="s">
        <v>1113</v>
      </c>
      <c r="K4257" s="5">
        <v>55</v>
      </c>
      <c r="L4257" t="str">
        <f>Table_DataFromNL[[#This Row],[PROFILECODE]]&amp;"-"&amp;Table_DataFromNL[[#This Row],[RULENAME]]</f>
        <v>CP944-P NSP NS Standard</v>
      </c>
      <c r="M4257" t="str">
        <f t="shared" si="533"/>
        <v>CP944-RETURN - 1st don of the week -STD</v>
      </c>
      <c r="N4257" t="e">
        <f t="shared" si="534"/>
        <v>#N/A</v>
      </c>
    </row>
    <row r="4258" spans="1:14" hidden="1" x14ac:dyDescent="0.45">
      <c r="A4258" t="str">
        <f t="shared" si="535"/>
        <v>CP944-P Normal Source PL Standard</v>
      </c>
      <c r="B4258" t="s">
        <v>571</v>
      </c>
      <c r="C4258" t="str">
        <f t="shared" si="528"/>
        <v>Pittston</v>
      </c>
      <c r="D4258" t="str">
        <f t="shared" si="529"/>
        <v>Y</v>
      </c>
      <c r="E4258" t="s">
        <v>1198</v>
      </c>
      <c r="F4258" t="str">
        <f t="shared" si="530"/>
        <v>P Normal Source PL Standard</v>
      </c>
      <c r="G4258" t="str">
        <f t="shared" si="531"/>
        <v>Marketing</v>
      </c>
      <c r="H4258" t="s">
        <v>1033</v>
      </c>
      <c r="I4258">
        <f t="shared" si="532"/>
        <v>0</v>
      </c>
      <c r="J4258" t="s">
        <v>1113</v>
      </c>
      <c r="K4258" s="5">
        <v>55</v>
      </c>
      <c r="L4258" t="str">
        <f>Table_DataFromNL[[#This Row],[PROFILECODE]]&amp;"-"&amp;Table_DataFromNL[[#This Row],[RULENAME]]</f>
        <v>CP944-P Normal Source PL Standard</v>
      </c>
      <c r="M4258" t="e">
        <f t="shared" si="533"/>
        <v>#N/A</v>
      </c>
      <c r="N4258" t="e">
        <f t="shared" si="534"/>
        <v>#N/A</v>
      </c>
    </row>
    <row r="4259" spans="1:14" hidden="1" x14ac:dyDescent="0.45">
      <c r="A4259" t="str">
        <f t="shared" si="535"/>
        <v>CP944-P RSV Pre-Existing Standard</v>
      </c>
      <c r="B4259" t="s">
        <v>571</v>
      </c>
      <c r="C4259" t="str">
        <f t="shared" si="528"/>
        <v>Pittston</v>
      </c>
      <c r="D4259" t="str">
        <f t="shared" si="529"/>
        <v>Y</v>
      </c>
      <c r="E4259" t="s">
        <v>1198</v>
      </c>
      <c r="F4259" t="str">
        <f t="shared" si="530"/>
        <v>P RSV Pre-Existing Standard</v>
      </c>
      <c r="G4259" t="str">
        <f t="shared" si="531"/>
        <v>Specialty</v>
      </c>
      <c r="H4259" t="s">
        <v>955</v>
      </c>
      <c r="I4259" t="str">
        <f t="shared" si="532"/>
        <v>RETURN - 1st don of the week -STD</v>
      </c>
      <c r="J4259" t="s">
        <v>1113</v>
      </c>
      <c r="K4259" s="5">
        <v>55</v>
      </c>
      <c r="L4259" t="str">
        <f>Table_DataFromNL[[#This Row],[PROFILECODE]]&amp;"-"&amp;Table_DataFromNL[[#This Row],[RULENAME]]</f>
        <v>CP944-P RSV Pre-Existing Standard</v>
      </c>
      <c r="M4259" t="str">
        <f t="shared" si="533"/>
        <v>CP944-P RSV Pre-Existing Standard</v>
      </c>
      <c r="N4259" t="str">
        <f t="shared" si="534"/>
        <v>CP944-P RSV Pre-Existing Standard</v>
      </c>
    </row>
    <row r="4260" spans="1:14" hidden="1" x14ac:dyDescent="0.45">
      <c r="A4260" t="str">
        <f t="shared" si="535"/>
        <v>CP946-1st Responder-Medical</v>
      </c>
      <c r="B4260" t="s">
        <v>433</v>
      </c>
      <c r="C4260" t="str">
        <f t="shared" si="528"/>
        <v>Bedford</v>
      </c>
      <c r="D4260" t="str">
        <f t="shared" si="529"/>
        <v>Y</v>
      </c>
      <c r="E4260" t="s">
        <v>1199</v>
      </c>
      <c r="F4260" t="str">
        <f t="shared" si="530"/>
        <v>1st Responder-Medical</v>
      </c>
      <c r="G4260">
        <f t="shared" si="531"/>
        <v>0</v>
      </c>
      <c r="H4260" t="s">
        <v>1053</v>
      </c>
      <c r="I4260">
        <f t="shared" si="532"/>
        <v>0</v>
      </c>
      <c r="J4260" t="s">
        <v>1054</v>
      </c>
      <c r="K4260" s="5">
        <v>5</v>
      </c>
      <c r="L4260" t="str">
        <f>Table_DataFromNL[[#This Row],[PROFILECODE]]&amp;"-"&amp;Table_DataFromNL[[#This Row],[RULENAME]]</f>
        <v>CP946-1st Responder-Medical</v>
      </c>
      <c r="M4260" t="e">
        <f t="shared" si="533"/>
        <v>#N/A</v>
      </c>
      <c r="N4260" t="e">
        <f t="shared" si="534"/>
        <v>#N/A</v>
      </c>
    </row>
    <row r="4261" spans="1:14" hidden="1" x14ac:dyDescent="0.45">
      <c r="A4261" t="str">
        <f t="shared" si="535"/>
        <v>CP946-2X Week P HBS</v>
      </c>
      <c r="B4261" t="s">
        <v>433</v>
      </c>
      <c r="C4261" t="str">
        <f t="shared" si="528"/>
        <v>Bedford</v>
      </c>
      <c r="D4261" t="str">
        <f t="shared" si="529"/>
        <v>Y</v>
      </c>
      <c r="E4261" t="s">
        <v>1199</v>
      </c>
      <c r="F4261" t="str">
        <f t="shared" si="530"/>
        <v>2X Week P HBS</v>
      </c>
      <c r="G4261" t="str">
        <f t="shared" si="531"/>
        <v>Specialty</v>
      </c>
      <c r="H4261" t="s">
        <v>961</v>
      </c>
      <c r="I4261" t="str">
        <f t="shared" si="532"/>
        <v>RETURN - 2nd don of the week -BONUS</v>
      </c>
      <c r="J4261" t="s">
        <v>1054</v>
      </c>
      <c r="K4261" s="5">
        <v>20</v>
      </c>
      <c r="L4261" t="str">
        <f>Table_DataFromNL[[#This Row],[PROFILECODE]]&amp;"-"&amp;Table_DataFromNL[[#This Row],[RULENAME]]</f>
        <v>CP946-2X Week P HBS</v>
      </c>
      <c r="M4261" t="str">
        <f t="shared" si="533"/>
        <v>CP946-2X Week P HBS</v>
      </c>
      <c r="N4261" t="str">
        <f t="shared" si="534"/>
        <v>CP946-2X Week P HBS</v>
      </c>
    </row>
    <row r="4262" spans="1:14" hidden="1" x14ac:dyDescent="0.45">
      <c r="A4262" t="str">
        <f t="shared" si="535"/>
        <v>CP946-2X Week P HBS Pre-Existing</v>
      </c>
      <c r="B4262" t="s">
        <v>433</v>
      </c>
      <c r="C4262" t="str">
        <f t="shared" si="528"/>
        <v>Bedford</v>
      </c>
      <c r="D4262" t="str">
        <f t="shared" si="529"/>
        <v>Y</v>
      </c>
      <c r="E4262" t="s">
        <v>1199</v>
      </c>
      <c r="F4262" t="str">
        <f t="shared" si="530"/>
        <v>2X Week P HBS Pre-Existing</v>
      </c>
      <c r="G4262" t="str">
        <f t="shared" si="531"/>
        <v>Specialty</v>
      </c>
      <c r="H4262" t="s">
        <v>962</v>
      </c>
      <c r="I4262" t="str">
        <f t="shared" si="532"/>
        <v>RETURN - 2nd don of the week -BONUS</v>
      </c>
      <c r="J4262" t="s">
        <v>1054</v>
      </c>
      <c r="K4262" s="5">
        <v>20</v>
      </c>
      <c r="L4262" t="str">
        <f>Table_DataFromNL[[#This Row],[PROFILECODE]]&amp;"-"&amp;Table_DataFromNL[[#This Row],[RULENAME]]</f>
        <v>CP946-2X Week P HBS Pre-Existing</v>
      </c>
      <c r="M4262" t="str">
        <f t="shared" si="533"/>
        <v>CP946-2X Week P HBS Pre-Existing</v>
      </c>
      <c r="N4262" t="str">
        <f t="shared" si="534"/>
        <v>CP946-2X Week P HBS Pre-Existing</v>
      </c>
    </row>
    <row r="4263" spans="1:14" hidden="1" x14ac:dyDescent="0.45">
      <c r="A4263" t="str">
        <f t="shared" si="535"/>
        <v>CP946-2X Week P NORM KIG10-1</v>
      </c>
      <c r="B4263" t="s">
        <v>433</v>
      </c>
      <c r="C4263" t="str">
        <f t="shared" si="528"/>
        <v>Bedford</v>
      </c>
      <c r="D4263" t="str">
        <f t="shared" si="529"/>
        <v>Y</v>
      </c>
      <c r="E4263" t="s">
        <v>1199</v>
      </c>
      <c r="F4263" t="str">
        <f t="shared" si="530"/>
        <v>2X Week P NORM KIG10-1</v>
      </c>
      <c r="G4263" t="str">
        <f t="shared" si="531"/>
        <v>Specialty</v>
      </c>
      <c r="H4263" t="s">
        <v>1005</v>
      </c>
      <c r="I4263" t="str">
        <f t="shared" si="532"/>
        <v>RETURN - 2nd don of the week -BONUS</v>
      </c>
      <c r="J4263" t="s">
        <v>1054</v>
      </c>
      <c r="K4263" s="5">
        <v>10</v>
      </c>
      <c r="L4263" t="str">
        <f>Table_DataFromNL[[#This Row],[PROFILECODE]]&amp;"-"&amp;Table_DataFromNL[[#This Row],[RULENAME]]</f>
        <v>CP946-2X Week P NORM KIG10-1</v>
      </c>
      <c r="M4263" t="e">
        <f t="shared" si="533"/>
        <v>#N/A</v>
      </c>
      <c r="N4263" t="e">
        <f t="shared" si="534"/>
        <v>#N/A</v>
      </c>
    </row>
    <row r="4264" spans="1:14" hidden="1" x14ac:dyDescent="0.45">
      <c r="A4264" t="str">
        <f t="shared" si="535"/>
        <v>CP946-2X Week P NORM KIG10_0</v>
      </c>
      <c r="B4264" t="s">
        <v>433</v>
      </c>
      <c r="C4264" t="str">
        <f t="shared" si="528"/>
        <v>Bedford</v>
      </c>
      <c r="D4264" t="str">
        <f t="shared" si="529"/>
        <v>Y</v>
      </c>
      <c r="E4264" t="s">
        <v>1199</v>
      </c>
      <c r="F4264" t="str">
        <f t="shared" si="530"/>
        <v>2X Week P NORM KIG10_0</v>
      </c>
      <c r="G4264" t="str">
        <f t="shared" si="531"/>
        <v>Specialty</v>
      </c>
      <c r="H4264" t="s">
        <v>1001</v>
      </c>
      <c r="I4264" t="str">
        <f t="shared" si="532"/>
        <v>RETURN - 2nd don of the week -BONUS</v>
      </c>
      <c r="J4264" t="s">
        <v>1054</v>
      </c>
      <c r="K4264" s="5">
        <v>20</v>
      </c>
      <c r="L4264" t="str">
        <f>Table_DataFromNL[[#This Row],[PROFILECODE]]&amp;"-"&amp;Table_DataFromNL[[#This Row],[RULENAME]]</f>
        <v>CP946-2X Week P NORM KIG10_0</v>
      </c>
      <c r="M4264" t="e">
        <f t="shared" si="533"/>
        <v>#N/A</v>
      </c>
      <c r="N4264" t="e">
        <f t="shared" si="534"/>
        <v>#N/A</v>
      </c>
    </row>
    <row r="4265" spans="1:14" hidden="1" x14ac:dyDescent="0.45">
      <c r="A4265" t="str">
        <f t="shared" si="535"/>
        <v>CP946-2X Week P NORM KIG10_2</v>
      </c>
      <c r="B4265" t="s">
        <v>433</v>
      </c>
      <c r="C4265" t="str">
        <f t="shared" si="528"/>
        <v>Bedford</v>
      </c>
      <c r="D4265" t="str">
        <f t="shared" si="529"/>
        <v>Y</v>
      </c>
      <c r="E4265" t="s">
        <v>1199</v>
      </c>
      <c r="F4265" t="str">
        <f t="shared" si="530"/>
        <v>2X Week P NORM KIG10_2</v>
      </c>
      <c r="G4265" t="str">
        <f t="shared" si="531"/>
        <v>Specialty</v>
      </c>
      <c r="H4265" t="s">
        <v>1002</v>
      </c>
      <c r="I4265" t="str">
        <f t="shared" si="532"/>
        <v>RETURN - 2nd don of the week -BONUS</v>
      </c>
      <c r="J4265" t="s">
        <v>1054</v>
      </c>
      <c r="K4265" s="5">
        <v>10</v>
      </c>
      <c r="L4265" t="str">
        <f>Table_DataFromNL[[#This Row],[PROFILECODE]]&amp;"-"&amp;Table_DataFromNL[[#This Row],[RULENAME]]</f>
        <v>CP946-2X Week P NORM KIG10_2</v>
      </c>
      <c r="M4265" t="e">
        <f t="shared" si="533"/>
        <v>#N/A</v>
      </c>
      <c r="N4265" t="e">
        <f t="shared" si="534"/>
        <v>#N/A</v>
      </c>
    </row>
    <row r="4266" spans="1:14" hidden="1" x14ac:dyDescent="0.45">
      <c r="A4266" t="str">
        <f t="shared" si="535"/>
        <v>CP946-2X Week P NORM KIG10_3</v>
      </c>
      <c r="B4266" t="s">
        <v>433</v>
      </c>
      <c r="C4266" t="str">
        <f t="shared" si="528"/>
        <v>Bedford</v>
      </c>
      <c r="D4266" t="str">
        <f t="shared" si="529"/>
        <v>Y</v>
      </c>
      <c r="E4266" t="s">
        <v>1199</v>
      </c>
      <c r="F4266" t="str">
        <f t="shared" si="530"/>
        <v>2X Week P NORM KIG10_3</v>
      </c>
      <c r="G4266" t="str">
        <f t="shared" si="531"/>
        <v>Specialty</v>
      </c>
      <c r="H4266" t="s">
        <v>1003</v>
      </c>
      <c r="I4266" t="str">
        <f t="shared" si="532"/>
        <v>RETURN - 2nd don of the week -BONUS</v>
      </c>
      <c r="J4266" t="s">
        <v>1054</v>
      </c>
      <c r="K4266" s="5">
        <v>10</v>
      </c>
      <c r="L4266" t="str">
        <f>Table_DataFromNL[[#This Row],[PROFILECODE]]&amp;"-"&amp;Table_DataFromNL[[#This Row],[RULENAME]]</f>
        <v>CP946-2X Week P NORM KIG10_3</v>
      </c>
      <c r="M4266" t="e">
        <f t="shared" si="533"/>
        <v>#N/A</v>
      </c>
      <c r="N4266" t="e">
        <f t="shared" si="534"/>
        <v>#N/A</v>
      </c>
    </row>
    <row r="4267" spans="1:14" hidden="1" x14ac:dyDescent="0.45">
      <c r="A4267" t="str">
        <f t="shared" si="535"/>
        <v>CP946-2X Week P NORM KIG10_4</v>
      </c>
      <c r="B4267" t="s">
        <v>433</v>
      </c>
      <c r="C4267" t="str">
        <f t="shared" si="528"/>
        <v>Bedford</v>
      </c>
      <c r="D4267" t="str">
        <f t="shared" si="529"/>
        <v>Y</v>
      </c>
      <c r="E4267" t="s">
        <v>1199</v>
      </c>
      <c r="F4267" t="str">
        <f t="shared" si="530"/>
        <v>2X Week P NORM KIG10_4</v>
      </c>
      <c r="G4267" t="str">
        <f t="shared" si="531"/>
        <v>Specialty</v>
      </c>
      <c r="H4267" t="s">
        <v>1004</v>
      </c>
      <c r="I4267" t="str">
        <f t="shared" si="532"/>
        <v>RETURN - 2nd don of the week -BONUS</v>
      </c>
      <c r="J4267" t="s">
        <v>1054</v>
      </c>
      <c r="K4267" s="5">
        <v>10</v>
      </c>
      <c r="L4267" t="str">
        <f>Table_DataFromNL[[#This Row],[PROFILECODE]]&amp;"-"&amp;Table_DataFromNL[[#This Row],[RULENAME]]</f>
        <v>CP946-2X Week P NORM KIG10_4</v>
      </c>
      <c r="M4267" t="e">
        <f t="shared" si="533"/>
        <v>#N/A</v>
      </c>
      <c r="N4267" t="e">
        <f t="shared" si="534"/>
        <v>#N/A</v>
      </c>
    </row>
    <row r="4268" spans="1:14" hidden="1" x14ac:dyDescent="0.45">
      <c r="A4268" t="str">
        <f t="shared" si="535"/>
        <v>CP946-RETURN - 2nd don of the week -BONUS</v>
      </c>
      <c r="B4268" t="s">
        <v>433</v>
      </c>
      <c r="C4268" t="str">
        <f t="shared" si="528"/>
        <v>Bedford</v>
      </c>
      <c r="D4268" t="str">
        <f t="shared" si="529"/>
        <v>Y</v>
      </c>
      <c r="E4268" t="s">
        <v>1199</v>
      </c>
      <c r="F4268" t="str">
        <f t="shared" si="530"/>
        <v>RETURN - 2nd don of the week -BONUS</v>
      </c>
      <c r="G4268" t="str">
        <f t="shared" si="531"/>
        <v>Marketing</v>
      </c>
      <c r="H4268" t="s">
        <v>1055</v>
      </c>
      <c r="I4268">
        <f t="shared" si="532"/>
        <v>26</v>
      </c>
      <c r="J4268" t="s">
        <v>1054</v>
      </c>
      <c r="K4268" s="5">
        <v>10</v>
      </c>
      <c r="L4268" t="str">
        <f>Table_DataFromNL[[#This Row],[PROFILECODE]]&amp;"-"&amp;Table_DataFromNL[[#This Row],[RULENAME]]</f>
        <v>CP946-2X Week P NSP NS</v>
      </c>
      <c r="M4268" t="str">
        <f t="shared" si="533"/>
        <v>CP946-RETURN - 2nd don of the week -BONUS</v>
      </c>
      <c r="N4268" t="e">
        <f t="shared" si="534"/>
        <v>#N/A</v>
      </c>
    </row>
    <row r="4269" spans="1:14" hidden="1" x14ac:dyDescent="0.45">
      <c r="A4269" t="str">
        <f t="shared" si="535"/>
        <v>CP946-RETURN - 2nd don of the week -BONUS</v>
      </c>
      <c r="B4269" t="s">
        <v>433</v>
      </c>
      <c r="C4269" t="str">
        <f t="shared" si="528"/>
        <v>Bedford</v>
      </c>
      <c r="D4269" t="str">
        <f t="shared" si="529"/>
        <v>Y</v>
      </c>
      <c r="E4269" t="s">
        <v>1199</v>
      </c>
      <c r="F4269" t="str">
        <f t="shared" si="530"/>
        <v>RETURN - 2nd don of the week -BONUS</v>
      </c>
      <c r="G4269" t="str">
        <f t="shared" si="531"/>
        <v>Marketing</v>
      </c>
      <c r="H4269" t="s">
        <v>1056</v>
      </c>
      <c r="I4269" t="str">
        <f t="shared" si="532"/>
        <v>RETURN - 2nd don of the week -BONUS</v>
      </c>
      <c r="J4269" t="s">
        <v>1054</v>
      </c>
      <c r="K4269" s="5">
        <v>10</v>
      </c>
      <c r="L4269" t="str">
        <f>Table_DataFromNL[[#This Row],[PROFILECODE]]&amp;"-"&amp;Table_DataFromNL[[#This Row],[RULENAME]]</f>
        <v>CP946-2X Week P NSP Non EU</v>
      </c>
      <c r="M4269" t="str">
        <f t="shared" si="533"/>
        <v>CP946-RETURN - 2nd don of the week -BONUS</v>
      </c>
      <c r="N4269" t="e">
        <f t="shared" si="534"/>
        <v>#N/A</v>
      </c>
    </row>
    <row r="4270" spans="1:14" hidden="1" x14ac:dyDescent="0.45">
      <c r="A4270" t="str">
        <f t="shared" si="535"/>
        <v>CP946-2X Week P Normal Source PL</v>
      </c>
      <c r="B4270" t="s">
        <v>433</v>
      </c>
      <c r="C4270" t="str">
        <f t="shared" si="528"/>
        <v>Bedford</v>
      </c>
      <c r="D4270" t="str">
        <f t="shared" si="529"/>
        <v>Y</v>
      </c>
      <c r="E4270" t="s">
        <v>1199</v>
      </c>
      <c r="F4270" t="str">
        <f t="shared" si="530"/>
        <v>2X Week P Normal Source PL</v>
      </c>
      <c r="G4270" t="str">
        <f t="shared" si="531"/>
        <v>Specialty</v>
      </c>
      <c r="H4270" t="s">
        <v>1026</v>
      </c>
      <c r="I4270" t="str">
        <f t="shared" si="532"/>
        <v>RETURN - 2nd don of the week -BONUS</v>
      </c>
      <c r="J4270" t="s">
        <v>1054</v>
      </c>
      <c r="K4270" s="5">
        <v>20</v>
      </c>
      <c r="L4270" t="str">
        <f>Table_DataFromNL[[#This Row],[PROFILECODE]]&amp;"-"&amp;Table_DataFromNL[[#This Row],[RULENAME]]</f>
        <v>CP946-2X Week P Normal Source PL</v>
      </c>
      <c r="M4270" t="e">
        <f t="shared" si="533"/>
        <v>#N/A</v>
      </c>
      <c r="N4270" t="e">
        <f t="shared" si="534"/>
        <v>#N/A</v>
      </c>
    </row>
    <row r="4271" spans="1:14" hidden="1" x14ac:dyDescent="0.45">
      <c r="A4271" t="str">
        <f t="shared" si="535"/>
        <v>CP946-2X Week P RSV Pre-Existing</v>
      </c>
      <c r="B4271" t="s">
        <v>433</v>
      </c>
      <c r="C4271" t="str">
        <f t="shared" si="528"/>
        <v>Bedford</v>
      </c>
      <c r="D4271" t="str">
        <f t="shared" si="529"/>
        <v>Y</v>
      </c>
      <c r="E4271" t="s">
        <v>1199</v>
      </c>
      <c r="F4271" t="str">
        <f t="shared" si="530"/>
        <v>2X Week P RSV Pre-Existing</v>
      </c>
      <c r="G4271" t="str">
        <f t="shared" si="531"/>
        <v>Specialty</v>
      </c>
      <c r="H4271" t="s">
        <v>945</v>
      </c>
      <c r="I4271" t="str">
        <f t="shared" si="532"/>
        <v>RETURN - 2nd don of the week -BONUS</v>
      </c>
      <c r="J4271" t="s">
        <v>1054</v>
      </c>
      <c r="K4271" s="5">
        <v>20</v>
      </c>
      <c r="L4271" t="str">
        <f>Table_DataFromNL[[#This Row],[PROFILECODE]]&amp;"-"&amp;Table_DataFromNL[[#This Row],[RULENAME]]</f>
        <v>CP946-2X Week P RSV Pre-Existing</v>
      </c>
      <c r="M4271" t="str">
        <f t="shared" si="533"/>
        <v>CP946-2X Week P RSV Pre-Existing</v>
      </c>
      <c r="N4271" t="str">
        <f t="shared" si="534"/>
        <v>CP946-2X Week P RSV Pre-Existing</v>
      </c>
    </row>
    <row r="4272" spans="1:14" hidden="1" x14ac:dyDescent="0.45">
      <c r="A4272" t="str">
        <f t="shared" si="535"/>
        <v>CP946-2X Week P VZV</v>
      </c>
      <c r="B4272" t="s">
        <v>433</v>
      </c>
      <c r="C4272" t="str">
        <f t="shared" si="528"/>
        <v>Bedford</v>
      </c>
      <c r="D4272" t="str">
        <f t="shared" si="529"/>
        <v>Y</v>
      </c>
      <c r="E4272" t="s">
        <v>1199</v>
      </c>
      <c r="F4272" t="str">
        <f t="shared" si="530"/>
        <v>2X Week P VZV</v>
      </c>
      <c r="G4272" t="str">
        <f t="shared" si="531"/>
        <v>Specialty</v>
      </c>
      <c r="H4272" t="s">
        <v>967</v>
      </c>
      <c r="I4272" t="str">
        <f t="shared" si="532"/>
        <v>RETURN - 2nd don of the week -BONUS</v>
      </c>
      <c r="J4272" t="s">
        <v>1054</v>
      </c>
      <c r="K4272" s="5">
        <v>10</v>
      </c>
      <c r="L4272" t="str">
        <f>Table_DataFromNL[[#This Row],[PROFILECODE]]&amp;"-"&amp;Table_DataFromNL[[#This Row],[RULENAME]]</f>
        <v>CP946-2X Week P VZV</v>
      </c>
      <c r="M4272" t="str">
        <f t="shared" si="533"/>
        <v>CP946-2X Week P VZV</v>
      </c>
      <c r="N4272" t="str">
        <f t="shared" si="534"/>
        <v>CP946-2X Week P VZV</v>
      </c>
    </row>
    <row r="4273" spans="1:14" hidden="1" x14ac:dyDescent="0.45">
      <c r="A4273" t="str">
        <f t="shared" si="535"/>
        <v>CP946-2X Week P VZV Pre-Existing</v>
      </c>
      <c r="B4273" t="s">
        <v>433</v>
      </c>
      <c r="C4273" t="str">
        <f t="shared" si="528"/>
        <v>Bedford</v>
      </c>
      <c r="D4273" t="str">
        <f t="shared" si="529"/>
        <v>Y</v>
      </c>
      <c r="E4273" t="s">
        <v>1199</v>
      </c>
      <c r="F4273" t="str">
        <f t="shared" si="530"/>
        <v>2X Week P VZV Pre-Existing</v>
      </c>
      <c r="G4273" t="str">
        <f t="shared" si="531"/>
        <v>Specialty</v>
      </c>
      <c r="H4273" t="s">
        <v>968</v>
      </c>
      <c r="I4273" t="str">
        <f t="shared" si="532"/>
        <v>RETURN - 2nd don of the week -BONUS</v>
      </c>
      <c r="J4273" t="s">
        <v>1054</v>
      </c>
      <c r="K4273" s="5">
        <v>10</v>
      </c>
      <c r="L4273" t="str">
        <f>Table_DataFromNL[[#This Row],[PROFILECODE]]&amp;"-"&amp;Table_DataFromNL[[#This Row],[RULENAME]]</f>
        <v>CP946-2X Week P VZV Pre-Existing</v>
      </c>
      <c r="M4273" t="str">
        <f t="shared" si="533"/>
        <v>CP946-2X Week P VZV Pre-Existing</v>
      </c>
      <c r="N4273" t="str">
        <f t="shared" si="534"/>
        <v>CP946-2X Week P VZV Pre-Existing</v>
      </c>
    </row>
    <row r="4274" spans="1:14" hidden="1" x14ac:dyDescent="0.45">
      <c r="A4274" t="str">
        <f t="shared" si="535"/>
        <v>CP946-RETURN - 5th don of the month -BONUS</v>
      </c>
      <c r="B4274" t="s">
        <v>433</v>
      </c>
      <c r="C4274" t="str">
        <f t="shared" si="528"/>
        <v>Bedford</v>
      </c>
      <c r="D4274" t="str">
        <f t="shared" si="529"/>
        <v>Y</v>
      </c>
      <c r="E4274" t="s">
        <v>1199</v>
      </c>
      <c r="F4274" t="str">
        <f t="shared" si="530"/>
        <v>RETURN - 5th don of the month -BONUS</v>
      </c>
      <c r="G4274" t="str">
        <f t="shared" si="531"/>
        <v>Marketing</v>
      </c>
      <c r="H4274" t="s">
        <v>1057</v>
      </c>
      <c r="I4274">
        <f t="shared" si="532"/>
        <v>27</v>
      </c>
      <c r="J4274" t="s">
        <v>1054</v>
      </c>
      <c r="K4274" s="5">
        <v>30</v>
      </c>
      <c r="L4274" t="str">
        <f>Table_DataFromNL[[#This Row],[PROFILECODE]]&amp;"-"&amp;Table_DataFromNL[[#This Row],[RULENAME]]</f>
        <v>CP946-5X Month</v>
      </c>
      <c r="M4274" t="str">
        <f t="shared" si="533"/>
        <v>CP946-RETURN - 5th don of the month -BONUS</v>
      </c>
      <c r="N4274" t="e">
        <f t="shared" si="534"/>
        <v>#N/A</v>
      </c>
    </row>
    <row r="4275" spans="1:14" hidden="1" x14ac:dyDescent="0.45">
      <c r="A4275" t="str">
        <f t="shared" si="535"/>
        <v>CP946-RETURN - 6th don of the month -BONUS</v>
      </c>
      <c r="B4275" t="s">
        <v>433</v>
      </c>
      <c r="C4275" t="str">
        <f t="shared" si="528"/>
        <v>Bedford</v>
      </c>
      <c r="D4275" t="str">
        <f t="shared" si="529"/>
        <v>Y</v>
      </c>
      <c r="E4275" t="s">
        <v>1199</v>
      </c>
      <c r="F4275" t="str">
        <f t="shared" si="530"/>
        <v>RETURN - 6th don of the month -BONUS</v>
      </c>
      <c r="G4275" t="str">
        <f t="shared" si="531"/>
        <v>Marketing</v>
      </c>
      <c r="H4275" t="s">
        <v>1058</v>
      </c>
      <c r="I4275">
        <f t="shared" si="532"/>
        <v>28</v>
      </c>
      <c r="J4275" t="s">
        <v>1054</v>
      </c>
      <c r="K4275" s="5">
        <v>40</v>
      </c>
      <c r="L4275" t="str">
        <f>Table_DataFromNL[[#This Row],[PROFILECODE]]&amp;"-"&amp;Table_DataFromNL[[#This Row],[RULENAME]]</f>
        <v>CP946-6X Month</v>
      </c>
      <c r="M4275" t="str">
        <f t="shared" si="533"/>
        <v>CP946-RETURN - 6th don of the month -BONUS</v>
      </c>
      <c r="N4275" t="e">
        <f t="shared" si="534"/>
        <v>#N/A</v>
      </c>
    </row>
    <row r="4276" spans="1:14" hidden="1" x14ac:dyDescent="0.45">
      <c r="A4276" t="str">
        <f t="shared" si="535"/>
        <v>CP946-College ID Standard Bonus</v>
      </c>
      <c r="B4276" t="s">
        <v>433</v>
      </c>
      <c r="C4276" t="str">
        <f t="shared" si="528"/>
        <v>Bedford</v>
      </c>
      <c r="D4276" t="str">
        <f t="shared" si="529"/>
        <v>Y</v>
      </c>
      <c r="E4276" t="s">
        <v>1199</v>
      </c>
      <c r="F4276" t="str">
        <f t="shared" si="530"/>
        <v>College ID Standard Bonus</v>
      </c>
      <c r="G4276">
        <f t="shared" si="531"/>
        <v>0</v>
      </c>
      <c r="H4276" t="s">
        <v>1062</v>
      </c>
      <c r="I4276">
        <f t="shared" si="532"/>
        <v>0</v>
      </c>
      <c r="J4276" t="s">
        <v>1054</v>
      </c>
      <c r="K4276" s="5">
        <v>5</v>
      </c>
      <c r="L4276" t="str">
        <f>Table_DataFromNL[[#This Row],[PROFILECODE]]&amp;"-"&amp;Table_DataFromNL[[#This Row],[RULENAME]]</f>
        <v>CP946-College ID Standard Bonus</v>
      </c>
      <c r="M4276" t="e">
        <f t="shared" si="533"/>
        <v>#N/A</v>
      </c>
      <c r="N4276" t="e">
        <f t="shared" si="534"/>
        <v>#N/A</v>
      </c>
    </row>
    <row r="4277" spans="1:14" hidden="1" x14ac:dyDescent="0.45">
      <c r="A4277" t="str">
        <f t="shared" si="535"/>
        <v>CP946-Employee Donor</v>
      </c>
      <c r="B4277" t="s">
        <v>433</v>
      </c>
      <c r="C4277" t="str">
        <f t="shared" si="528"/>
        <v>Bedford</v>
      </c>
      <c r="D4277" t="str">
        <f t="shared" si="529"/>
        <v>Y</v>
      </c>
      <c r="E4277" t="s">
        <v>1199</v>
      </c>
      <c r="F4277" t="str">
        <f t="shared" si="530"/>
        <v>Employee Donor</v>
      </c>
      <c r="G4277">
        <f t="shared" si="531"/>
        <v>0</v>
      </c>
      <c r="H4277" t="s">
        <v>1063</v>
      </c>
      <c r="I4277">
        <f t="shared" si="532"/>
        <v>0</v>
      </c>
      <c r="J4277" t="s">
        <v>1054</v>
      </c>
      <c r="K4277" s="5">
        <v>90</v>
      </c>
      <c r="L4277" t="str">
        <f>Table_DataFromNL[[#This Row],[PROFILECODE]]&amp;"-"&amp;Table_DataFromNL[[#This Row],[RULENAME]]</f>
        <v>CP946-Employee Donor</v>
      </c>
      <c r="M4277" t="e">
        <f t="shared" si="533"/>
        <v>#N/A</v>
      </c>
      <c r="N4277" t="e">
        <f t="shared" si="534"/>
        <v>#N/A</v>
      </c>
    </row>
    <row r="4278" spans="1:14" hidden="1" x14ac:dyDescent="0.45">
      <c r="A4278" t="str">
        <f t="shared" si="535"/>
        <v>CP946-Military ID</v>
      </c>
      <c r="B4278" t="s">
        <v>433</v>
      </c>
      <c r="C4278" t="str">
        <f t="shared" si="528"/>
        <v>Bedford</v>
      </c>
      <c r="D4278" t="str">
        <f t="shared" si="529"/>
        <v>Y</v>
      </c>
      <c r="E4278" t="s">
        <v>1199</v>
      </c>
      <c r="F4278" t="str">
        <f t="shared" si="530"/>
        <v>Military ID</v>
      </c>
      <c r="G4278">
        <f t="shared" si="531"/>
        <v>0</v>
      </c>
      <c r="H4278" t="s">
        <v>1064</v>
      </c>
      <c r="I4278">
        <f t="shared" si="532"/>
        <v>0</v>
      </c>
      <c r="J4278" t="s">
        <v>1054</v>
      </c>
      <c r="K4278" s="5">
        <v>5</v>
      </c>
      <c r="L4278" t="str">
        <f>Table_DataFromNL[[#This Row],[PROFILECODE]]&amp;"-"&amp;Table_DataFromNL[[#This Row],[RULENAME]]</f>
        <v>CP946-Military ID</v>
      </c>
      <c r="M4278" t="e">
        <f t="shared" si="533"/>
        <v>#N/A</v>
      </c>
      <c r="N4278" t="e">
        <f t="shared" si="534"/>
        <v>#N/A</v>
      </c>
    </row>
    <row r="4279" spans="1:14" hidden="1" x14ac:dyDescent="0.45">
      <c r="A4279" t="str">
        <f t="shared" si="535"/>
        <v>CP946-NEW DONOR -1st</v>
      </c>
      <c r="B4279" t="s">
        <v>433</v>
      </c>
      <c r="C4279" t="str">
        <f t="shared" si="528"/>
        <v>Bedford</v>
      </c>
      <c r="D4279" t="str">
        <f t="shared" si="529"/>
        <v>Y</v>
      </c>
      <c r="E4279" t="s">
        <v>1199</v>
      </c>
      <c r="F4279" t="str">
        <f t="shared" si="530"/>
        <v>NEW DONOR -1st</v>
      </c>
      <c r="G4279" t="str">
        <f t="shared" si="531"/>
        <v>Marketing</v>
      </c>
      <c r="H4279" t="s">
        <v>1065</v>
      </c>
      <c r="I4279">
        <f t="shared" si="532"/>
        <v>1</v>
      </c>
      <c r="J4279" t="s">
        <v>1054</v>
      </c>
      <c r="K4279" s="5">
        <v>100</v>
      </c>
      <c r="L4279" t="str">
        <f>Table_DataFromNL[[#This Row],[PROFILECODE]]&amp;"-"&amp;Table_DataFromNL[[#This Row],[RULENAME]]</f>
        <v>CP946-New Donor 1st Visit-Bonus</v>
      </c>
      <c r="M4279" t="str">
        <f t="shared" si="533"/>
        <v>CP946-NEW DONOR -1st</v>
      </c>
      <c r="N4279" t="e">
        <f t="shared" si="534"/>
        <v>#N/A</v>
      </c>
    </row>
    <row r="4280" spans="1:14" hidden="1" x14ac:dyDescent="0.45">
      <c r="A4280" t="str">
        <f t="shared" si="535"/>
        <v>CP946-NEW DONOR -2nd</v>
      </c>
      <c r="B4280" t="s">
        <v>433</v>
      </c>
      <c r="C4280" t="str">
        <f t="shared" si="528"/>
        <v>Bedford</v>
      </c>
      <c r="D4280" t="str">
        <f t="shared" si="529"/>
        <v>Y</v>
      </c>
      <c r="E4280" t="s">
        <v>1199</v>
      </c>
      <c r="F4280" t="str">
        <f t="shared" si="530"/>
        <v>NEW DONOR -2nd</v>
      </c>
      <c r="G4280" t="str">
        <f t="shared" si="531"/>
        <v>Marketing</v>
      </c>
      <c r="H4280" t="s">
        <v>1066</v>
      </c>
      <c r="I4280">
        <f t="shared" si="532"/>
        <v>2</v>
      </c>
      <c r="J4280" t="s">
        <v>1054</v>
      </c>
      <c r="K4280" s="5">
        <v>100</v>
      </c>
      <c r="L4280" t="str">
        <f>Table_DataFromNL[[#This Row],[PROFILECODE]]&amp;"-"&amp;Table_DataFromNL[[#This Row],[RULENAME]]</f>
        <v>CP946-New Donor 2nd Visit-Bonus</v>
      </c>
      <c r="M4280" t="str">
        <f t="shared" si="533"/>
        <v>CP946-NEW DONOR -2nd</v>
      </c>
      <c r="N4280" t="e">
        <f t="shared" si="534"/>
        <v>#N/A</v>
      </c>
    </row>
    <row r="4281" spans="1:14" hidden="1" x14ac:dyDescent="0.45">
      <c r="A4281" t="str">
        <f t="shared" si="535"/>
        <v>CP946-NEW DONOR -3rd</v>
      </c>
      <c r="B4281" t="s">
        <v>433</v>
      </c>
      <c r="C4281" t="str">
        <f t="shared" si="528"/>
        <v>Bedford</v>
      </c>
      <c r="D4281" t="str">
        <f t="shared" si="529"/>
        <v>Y</v>
      </c>
      <c r="E4281" t="s">
        <v>1199</v>
      </c>
      <c r="F4281" t="str">
        <f t="shared" si="530"/>
        <v>NEW DONOR -3rd</v>
      </c>
      <c r="G4281" t="str">
        <f t="shared" si="531"/>
        <v>Marketing</v>
      </c>
      <c r="H4281" t="s">
        <v>1067</v>
      </c>
      <c r="I4281">
        <f t="shared" si="532"/>
        <v>3</v>
      </c>
      <c r="J4281" t="s">
        <v>1054</v>
      </c>
      <c r="K4281" s="5">
        <v>100</v>
      </c>
      <c r="L4281" t="str">
        <f>Table_DataFromNL[[#This Row],[PROFILECODE]]&amp;"-"&amp;Table_DataFromNL[[#This Row],[RULENAME]]</f>
        <v>CP946-New Donor 3rd Visit-Bonus</v>
      </c>
      <c r="M4281" t="str">
        <f t="shared" si="533"/>
        <v>CP946-NEW DONOR -3rd</v>
      </c>
      <c r="N4281" t="e">
        <f t="shared" si="534"/>
        <v>#N/A</v>
      </c>
    </row>
    <row r="4282" spans="1:14" hidden="1" x14ac:dyDescent="0.45">
      <c r="A4282" t="str">
        <f t="shared" si="535"/>
        <v>CP946-NEW DONOR -4th</v>
      </c>
      <c r="B4282" t="s">
        <v>433</v>
      </c>
      <c r="C4282" t="str">
        <f t="shared" si="528"/>
        <v>Bedford</v>
      </c>
      <c r="D4282" t="str">
        <f t="shared" si="529"/>
        <v>Y</v>
      </c>
      <c r="E4282" t="s">
        <v>1199</v>
      </c>
      <c r="F4282" t="str">
        <f t="shared" si="530"/>
        <v>NEW DONOR -4th</v>
      </c>
      <c r="G4282" t="str">
        <f t="shared" si="531"/>
        <v>Marketing</v>
      </c>
      <c r="H4282" t="s">
        <v>1068</v>
      </c>
      <c r="I4282">
        <f t="shared" si="532"/>
        <v>4</v>
      </c>
      <c r="J4282" t="s">
        <v>1054</v>
      </c>
      <c r="K4282" s="5">
        <v>100</v>
      </c>
      <c r="L4282" t="str">
        <f>Table_DataFromNL[[#This Row],[PROFILECODE]]&amp;"-"&amp;Table_DataFromNL[[#This Row],[RULENAME]]</f>
        <v>CP946-New Donor 4th Visit-Bonus</v>
      </c>
      <c r="M4282" t="str">
        <f t="shared" si="533"/>
        <v>CP946-NEW DONOR -4th</v>
      </c>
      <c r="N4282" t="e">
        <f t="shared" si="534"/>
        <v>#N/A</v>
      </c>
    </row>
    <row r="4283" spans="1:14" hidden="1" x14ac:dyDescent="0.45">
      <c r="A4283" t="str">
        <f t="shared" si="535"/>
        <v>CP946-NEW DONOR -5th</v>
      </c>
      <c r="B4283" t="s">
        <v>433</v>
      </c>
      <c r="C4283" t="str">
        <f t="shared" si="528"/>
        <v>Bedford</v>
      </c>
      <c r="D4283" t="str">
        <f t="shared" si="529"/>
        <v>Y</v>
      </c>
      <c r="E4283" t="s">
        <v>1199</v>
      </c>
      <c r="F4283" t="str">
        <f t="shared" si="530"/>
        <v>NEW DONOR -5th</v>
      </c>
      <c r="G4283" t="str">
        <f t="shared" si="531"/>
        <v>Marketing</v>
      </c>
      <c r="H4283" t="s">
        <v>1069</v>
      </c>
      <c r="I4283">
        <f t="shared" si="532"/>
        <v>5</v>
      </c>
      <c r="J4283" t="s">
        <v>1054</v>
      </c>
      <c r="K4283" s="5">
        <v>50</v>
      </c>
      <c r="L4283" t="str">
        <f>Table_DataFromNL[[#This Row],[PROFILECODE]]&amp;"-"&amp;Table_DataFromNL[[#This Row],[RULENAME]]</f>
        <v>CP946-New Donor 5th Visit-Bonus</v>
      </c>
      <c r="M4283" t="str">
        <f t="shared" si="533"/>
        <v>CP946-NEW DONOR -5th</v>
      </c>
      <c r="N4283" t="e">
        <f t="shared" si="534"/>
        <v>#N/A</v>
      </c>
    </row>
    <row r="4284" spans="1:14" hidden="1" x14ac:dyDescent="0.45">
      <c r="A4284" t="str">
        <f t="shared" si="535"/>
        <v>CP946-NEW DONOR -6th</v>
      </c>
      <c r="B4284" t="s">
        <v>433</v>
      </c>
      <c r="C4284" t="str">
        <f t="shared" si="528"/>
        <v>Bedford</v>
      </c>
      <c r="D4284" t="str">
        <f t="shared" si="529"/>
        <v>Y</v>
      </c>
      <c r="E4284" t="s">
        <v>1199</v>
      </c>
      <c r="F4284" t="str">
        <f t="shared" si="530"/>
        <v>NEW DONOR -6th</v>
      </c>
      <c r="G4284" t="str">
        <f t="shared" si="531"/>
        <v>Marketing</v>
      </c>
      <c r="H4284" t="s">
        <v>1070</v>
      </c>
      <c r="I4284">
        <f t="shared" si="532"/>
        <v>6</v>
      </c>
      <c r="J4284" t="s">
        <v>1054</v>
      </c>
      <c r="K4284" s="5">
        <v>50</v>
      </c>
      <c r="L4284" t="str">
        <f>Table_DataFromNL[[#This Row],[PROFILECODE]]&amp;"-"&amp;Table_DataFromNL[[#This Row],[RULENAME]]</f>
        <v>CP946-New Donor 6th Visit-Bonus</v>
      </c>
      <c r="M4284" t="str">
        <f t="shared" si="533"/>
        <v>CP946-NEW DONOR -6th</v>
      </c>
      <c r="N4284" t="e">
        <f t="shared" si="534"/>
        <v>#N/A</v>
      </c>
    </row>
    <row r="4285" spans="1:14" hidden="1" x14ac:dyDescent="0.45">
      <c r="A4285" t="str">
        <f t="shared" si="535"/>
        <v>CP946-NEW DONOR -7th</v>
      </c>
      <c r="B4285" t="s">
        <v>433</v>
      </c>
      <c r="C4285" t="str">
        <f t="shared" si="528"/>
        <v>Bedford</v>
      </c>
      <c r="D4285" t="str">
        <f t="shared" si="529"/>
        <v>Y</v>
      </c>
      <c r="E4285" t="s">
        <v>1199</v>
      </c>
      <c r="F4285" t="str">
        <f t="shared" si="530"/>
        <v>NEW DONOR -7th</v>
      </c>
      <c r="G4285" t="str">
        <f t="shared" si="531"/>
        <v>Marketing</v>
      </c>
      <c r="H4285" t="s">
        <v>1071</v>
      </c>
      <c r="I4285">
        <f t="shared" si="532"/>
        <v>7</v>
      </c>
      <c r="J4285" t="s">
        <v>1054</v>
      </c>
      <c r="K4285" s="5">
        <v>50</v>
      </c>
      <c r="L4285" t="str">
        <f>Table_DataFromNL[[#This Row],[PROFILECODE]]&amp;"-"&amp;Table_DataFromNL[[#This Row],[RULENAME]]</f>
        <v>CP946-New Donor 7th Visit-Bonus</v>
      </c>
      <c r="M4285" t="str">
        <f t="shared" si="533"/>
        <v>CP946-NEW DONOR -7th</v>
      </c>
      <c r="N4285" t="e">
        <f t="shared" si="534"/>
        <v>#N/A</v>
      </c>
    </row>
    <row r="4286" spans="1:14" hidden="1" x14ac:dyDescent="0.45">
      <c r="A4286" t="str">
        <f t="shared" si="535"/>
        <v>CP946-NEW DONOR -8th</v>
      </c>
      <c r="B4286" t="s">
        <v>433</v>
      </c>
      <c r="C4286" t="str">
        <f t="shared" si="528"/>
        <v>Bedford</v>
      </c>
      <c r="D4286" t="str">
        <f t="shared" si="529"/>
        <v>Y</v>
      </c>
      <c r="E4286" t="s">
        <v>1199</v>
      </c>
      <c r="F4286" t="str">
        <f t="shared" si="530"/>
        <v>NEW DONOR -8th</v>
      </c>
      <c r="G4286" t="str">
        <f t="shared" si="531"/>
        <v>Marketing</v>
      </c>
      <c r="H4286" t="s">
        <v>1072</v>
      </c>
      <c r="I4286">
        <f t="shared" si="532"/>
        <v>8</v>
      </c>
      <c r="J4286" t="s">
        <v>1054</v>
      </c>
      <c r="K4286" s="5">
        <v>50</v>
      </c>
      <c r="L4286" t="str">
        <f>Table_DataFromNL[[#This Row],[PROFILECODE]]&amp;"-"&amp;Table_DataFromNL[[#This Row],[RULENAME]]</f>
        <v>CP946-New Donor 8th Visit-Bonus</v>
      </c>
      <c r="M4286" t="str">
        <f t="shared" si="533"/>
        <v>CP946-NEW DONOR -8th</v>
      </c>
      <c r="N4286" t="e">
        <f t="shared" si="534"/>
        <v>#N/A</v>
      </c>
    </row>
    <row r="4287" spans="1:14" hidden="1" x14ac:dyDescent="0.45">
      <c r="A4287" t="str">
        <f t="shared" si="535"/>
        <v>CP946-1B_KEDLeague_Promo_5USD</v>
      </c>
      <c r="B4287" t="s">
        <v>433</v>
      </c>
      <c r="C4287" t="str">
        <f t="shared" si="528"/>
        <v>Bedford</v>
      </c>
      <c r="D4287" t="str">
        <f t="shared" si="529"/>
        <v>Y</v>
      </c>
      <c r="E4287" t="s">
        <v>1199</v>
      </c>
      <c r="F4287" t="str">
        <f t="shared" si="530"/>
        <v>1B_KEDLeague_Promo_5USD</v>
      </c>
      <c r="G4287">
        <f t="shared" si="531"/>
        <v>0</v>
      </c>
      <c r="H4287" t="s">
        <v>1073</v>
      </c>
      <c r="I4287">
        <f t="shared" si="532"/>
        <v>0</v>
      </c>
      <c r="J4287" t="s">
        <v>1074</v>
      </c>
      <c r="K4287" s="5">
        <v>5</v>
      </c>
      <c r="L4287" t="str">
        <f>Table_DataFromNL[[#This Row],[PROFILECODE]]&amp;"-"&amp;Table_DataFromNL[[#This Row],[RULENAME]]</f>
        <v>CP946-1B_KEDLeague_Promo_5USD</v>
      </c>
      <c r="M4287" t="e">
        <f t="shared" si="533"/>
        <v>#N/A</v>
      </c>
      <c r="N4287" t="e">
        <f t="shared" si="534"/>
        <v>#N/A</v>
      </c>
    </row>
    <row r="4288" spans="1:14" hidden="1" x14ac:dyDescent="0.45">
      <c r="A4288" t="str">
        <f t="shared" si="535"/>
        <v>CP946-CALL_10</v>
      </c>
      <c r="B4288" t="s">
        <v>433</v>
      </c>
      <c r="C4288" t="str">
        <f t="shared" si="528"/>
        <v>Bedford</v>
      </c>
      <c r="D4288" t="str">
        <f t="shared" si="529"/>
        <v>Y</v>
      </c>
      <c r="E4288" t="s">
        <v>1199</v>
      </c>
      <c r="F4288" t="str">
        <f t="shared" si="530"/>
        <v>CALL_10</v>
      </c>
      <c r="G4288">
        <f t="shared" si="531"/>
        <v>0</v>
      </c>
      <c r="H4288" t="s">
        <v>1075</v>
      </c>
      <c r="I4288">
        <f t="shared" si="532"/>
        <v>0</v>
      </c>
      <c r="J4288" t="s">
        <v>1074</v>
      </c>
      <c r="K4288" s="5">
        <v>10</v>
      </c>
      <c r="L4288" t="str">
        <f>Table_DataFromNL[[#This Row],[PROFILECODE]]&amp;"-"&amp;Table_DataFromNL[[#This Row],[RULENAME]]</f>
        <v>CP946-CALL_10</v>
      </c>
      <c r="M4288" t="e">
        <f t="shared" si="533"/>
        <v>#N/A</v>
      </c>
      <c r="N4288" t="e">
        <f t="shared" si="534"/>
        <v>#N/A</v>
      </c>
    </row>
    <row r="4289" spans="1:14" hidden="1" x14ac:dyDescent="0.45">
      <c r="A4289" t="str">
        <f t="shared" si="535"/>
        <v>CP946-CALL_15</v>
      </c>
      <c r="B4289" t="s">
        <v>433</v>
      </c>
      <c r="C4289" t="str">
        <f t="shared" si="528"/>
        <v>Bedford</v>
      </c>
      <c r="D4289" t="str">
        <f t="shared" si="529"/>
        <v>Y</v>
      </c>
      <c r="E4289" t="s">
        <v>1199</v>
      </c>
      <c r="F4289" t="str">
        <f t="shared" si="530"/>
        <v>CALL_15</v>
      </c>
      <c r="G4289">
        <f t="shared" si="531"/>
        <v>0</v>
      </c>
      <c r="H4289" t="s">
        <v>1076</v>
      </c>
      <c r="I4289">
        <f t="shared" si="532"/>
        <v>0</v>
      </c>
      <c r="J4289" t="s">
        <v>1074</v>
      </c>
      <c r="K4289" s="5">
        <v>15</v>
      </c>
      <c r="L4289" t="str">
        <f>Table_DataFromNL[[#This Row],[PROFILECODE]]&amp;"-"&amp;Table_DataFromNL[[#This Row],[RULENAME]]</f>
        <v>CP946-CALL_15</v>
      </c>
      <c r="M4289" t="e">
        <f t="shared" si="533"/>
        <v>#N/A</v>
      </c>
      <c r="N4289" t="e">
        <f t="shared" si="534"/>
        <v>#N/A</v>
      </c>
    </row>
    <row r="4290" spans="1:14" hidden="1" x14ac:dyDescent="0.45">
      <c r="A4290" t="str">
        <f t="shared" si="535"/>
        <v>CP946-CALL_25</v>
      </c>
      <c r="B4290" t="s">
        <v>433</v>
      </c>
      <c r="C4290" t="str">
        <f t="shared" ref="C4290:C4353" si="536">VLOOKUP(B4290,CenterLU,2,FALSE)</f>
        <v>Bedford</v>
      </c>
      <c r="D4290" t="str">
        <f t="shared" ref="D4290:D4353" si="537">VLOOKUP(B4290,CenterLU,3,FALSE)</f>
        <v>Y</v>
      </c>
      <c r="E4290" t="s">
        <v>1199</v>
      </c>
      <c r="F4290" t="str">
        <f t="shared" ref="F4290:F4353" si="538">IF(VLOOKUP(H4290,RULENAMELU,3,FALSE)=0,H4290,VLOOKUP(H4290,RULENAMELU,3,FALSE))</f>
        <v>CALL_25</v>
      </c>
      <c r="G4290">
        <f t="shared" ref="G4290:G4353" si="539">VLOOKUP(H4290,RULENAMELU,4,FALSE)</f>
        <v>0</v>
      </c>
      <c r="H4290" t="s">
        <v>1077</v>
      </c>
      <c r="I4290">
        <f t="shared" ref="I4290:I4353" si="540">VLOOKUP(H4290,RULENAMELU,5,FALSE)</f>
        <v>0</v>
      </c>
      <c r="J4290" t="s">
        <v>1074</v>
      </c>
      <c r="K4290" s="5">
        <v>25</v>
      </c>
      <c r="L4290" t="str">
        <f>Table_DataFromNL[[#This Row],[PROFILECODE]]&amp;"-"&amp;Table_DataFromNL[[#This Row],[RULENAME]]</f>
        <v>CP946-CALL_25</v>
      </c>
      <c r="M4290" t="e">
        <f t="shared" ref="M4290:M4353" si="541">IFERROR(VLOOKUP(A4290,PaychangesLU,1,FALSE),VLOOKUP(A4290,SpecialtyCheckLU,1,FALSE))</f>
        <v>#N/A</v>
      </c>
      <c r="N4290" t="e">
        <f t="shared" ref="N4290:N4353" si="542">VLOOKUP(A4290,SpecialtyCheckLU,1,FALSE)</f>
        <v>#N/A</v>
      </c>
    </row>
    <row r="4291" spans="1:14" hidden="1" x14ac:dyDescent="0.45">
      <c r="A4291" t="str">
        <f t="shared" ref="A4291:A4354" si="543">B4291&amp;"-"&amp;F4291</f>
        <v>CP946-CALL_5</v>
      </c>
      <c r="B4291" t="s">
        <v>433</v>
      </c>
      <c r="C4291" t="str">
        <f t="shared" si="536"/>
        <v>Bedford</v>
      </c>
      <c r="D4291" t="str">
        <f t="shared" si="537"/>
        <v>Y</v>
      </c>
      <c r="E4291" t="s">
        <v>1199</v>
      </c>
      <c r="F4291" t="str">
        <f t="shared" si="538"/>
        <v>CALL_5</v>
      </c>
      <c r="G4291">
        <f t="shared" si="539"/>
        <v>0</v>
      </c>
      <c r="H4291" t="s">
        <v>1078</v>
      </c>
      <c r="I4291">
        <f t="shared" si="540"/>
        <v>0</v>
      </c>
      <c r="J4291" t="s">
        <v>1074</v>
      </c>
      <c r="K4291" s="5">
        <v>5</v>
      </c>
      <c r="L4291" t="str">
        <f>Table_DataFromNL[[#This Row],[PROFILECODE]]&amp;"-"&amp;Table_DataFromNL[[#This Row],[RULENAME]]</f>
        <v>CP946-CALL_5</v>
      </c>
      <c r="M4291" t="e">
        <f t="shared" si="541"/>
        <v>#N/A</v>
      </c>
      <c r="N4291" t="e">
        <f t="shared" si="542"/>
        <v>#N/A</v>
      </c>
    </row>
    <row r="4292" spans="1:14" hidden="1" x14ac:dyDescent="0.45">
      <c r="A4292" t="str">
        <f t="shared" si="543"/>
        <v>CP946-Community</v>
      </c>
      <c r="B4292" t="s">
        <v>433</v>
      </c>
      <c r="C4292" t="str">
        <f t="shared" si="536"/>
        <v>Bedford</v>
      </c>
      <c r="D4292" t="str">
        <f t="shared" si="537"/>
        <v>Y</v>
      </c>
      <c r="E4292" t="s">
        <v>1199</v>
      </c>
      <c r="F4292" t="str">
        <f t="shared" si="538"/>
        <v>Community</v>
      </c>
      <c r="G4292">
        <f t="shared" si="539"/>
        <v>0</v>
      </c>
      <c r="H4292" t="s">
        <v>1080</v>
      </c>
      <c r="I4292">
        <f t="shared" si="540"/>
        <v>0</v>
      </c>
      <c r="J4292" t="s">
        <v>1074</v>
      </c>
      <c r="K4292" s="5">
        <v>5</v>
      </c>
      <c r="L4292" t="str">
        <f>Table_DataFromNL[[#This Row],[PROFILECODE]]&amp;"-"&amp;Table_DataFromNL[[#This Row],[RULENAME]]</f>
        <v>CP946-Community</v>
      </c>
      <c r="M4292" t="e">
        <f t="shared" si="541"/>
        <v>#N/A</v>
      </c>
      <c r="N4292" t="e">
        <f t="shared" si="542"/>
        <v>#N/A</v>
      </c>
    </row>
    <row r="4293" spans="1:14" hidden="1" x14ac:dyDescent="0.45">
      <c r="A4293" t="str">
        <f t="shared" si="543"/>
        <v>CP946-EMPLOYEE_BONUS_8MONTH_80USD</v>
      </c>
      <c r="B4293" t="s">
        <v>433</v>
      </c>
      <c r="C4293" t="str">
        <f t="shared" si="536"/>
        <v>Bedford</v>
      </c>
      <c r="D4293" t="str">
        <f t="shared" si="537"/>
        <v>Y</v>
      </c>
      <c r="E4293" t="s">
        <v>1199</v>
      </c>
      <c r="F4293" t="str">
        <f t="shared" si="538"/>
        <v>EMPLOYEE_BONUS_8MONTH_80USD</v>
      </c>
      <c r="G4293">
        <f t="shared" si="539"/>
        <v>0</v>
      </c>
      <c r="H4293" t="s">
        <v>1084</v>
      </c>
      <c r="I4293">
        <f t="shared" si="540"/>
        <v>0</v>
      </c>
      <c r="J4293" t="s">
        <v>1074</v>
      </c>
      <c r="K4293" s="5">
        <v>80</v>
      </c>
      <c r="L4293" t="str">
        <f>Table_DataFromNL[[#This Row],[PROFILECODE]]&amp;"-"&amp;Table_DataFromNL[[#This Row],[RULENAME]]</f>
        <v>CP946-EMPLOYEE_BONUS_8MONTH_80USD</v>
      </c>
      <c r="M4293" t="e">
        <f t="shared" si="541"/>
        <v>#N/A</v>
      </c>
      <c r="N4293" t="e">
        <f t="shared" si="542"/>
        <v>#N/A</v>
      </c>
    </row>
    <row r="4294" spans="1:14" hidden="1" x14ac:dyDescent="0.45">
      <c r="A4294" t="str">
        <f t="shared" si="543"/>
        <v>CP946-HANGER_RECRUIT_5USD_once</v>
      </c>
      <c r="B4294" t="s">
        <v>433</v>
      </c>
      <c r="C4294" t="str">
        <f t="shared" si="536"/>
        <v>Bedford</v>
      </c>
      <c r="D4294" t="str">
        <f t="shared" si="537"/>
        <v>Y</v>
      </c>
      <c r="E4294" t="s">
        <v>1199</v>
      </c>
      <c r="F4294" t="str">
        <f t="shared" si="538"/>
        <v>HANGER_RECRUIT_5USD_once</v>
      </c>
      <c r="G4294">
        <f t="shared" si="539"/>
        <v>0</v>
      </c>
      <c r="H4294" t="s">
        <v>1085</v>
      </c>
      <c r="I4294">
        <f t="shared" si="540"/>
        <v>0</v>
      </c>
      <c r="J4294" t="s">
        <v>1074</v>
      </c>
      <c r="K4294" s="5">
        <v>5</v>
      </c>
      <c r="L4294" t="str">
        <f>Table_DataFromNL[[#This Row],[PROFILECODE]]&amp;"-"&amp;Table_DataFromNL[[#This Row],[RULENAME]]</f>
        <v>CP946-HANGER_RECRUIT_5USD_once</v>
      </c>
      <c r="M4294" t="e">
        <f t="shared" si="541"/>
        <v>#N/A</v>
      </c>
      <c r="N4294" t="e">
        <f t="shared" si="542"/>
        <v>#N/A</v>
      </c>
    </row>
    <row r="4295" spans="1:14" hidden="1" x14ac:dyDescent="0.45">
      <c r="A4295" t="str">
        <f t="shared" si="543"/>
        <v>CP946-HAPPY_HOURS_5USD</v>
      </c>
      <c r="B4295" t="s">
        <v>433</v>
      </c>
      <c r="C4295" t="str">
        <f t="shared" si="536"/>
        <v>Bedford</v>
      </c>
      <c r="D4295" t="str">
        <f t="shared" si="537"/>
        <v>Y</v>
      </c>
      <c r="E4295" t="s">
        <v>1199</v>
      </c>
      <c r="F4295" t="str">
        <f t="shared" si="538"/>
        <v>HAPPY_HOURS_5USD</v>
      </c>
      <c r="G4295">
        <f t="shared" si="539"/>
        <v>0</v>
      </c>
      <c r="H4295" t="s">
        <v>1193</v>
      </c>
      <c r="I4295">
        <f t="shared" si="540"/>
        <v>0</v>
      </c>
      <c r="J4295" t="s">
        <v>1074</v>
      </c>
      <c r="K4295" s="5">
        <v>5</v>
      </c>
      <c r="L4295" t="str">
        <f>Table_DataFromNL[[#This Row],[PROFILECODE]]&amp;"-"&amp;Table_DataFromNL[[#This Row],[RULENAME]]</f>
        <v>CP946-HAPPY_HOURS_5USD</v>
      </c>
      <c r="M4295" t="e">
        <f t="shared" si="541"/>
        <v>#N/A</v>
      </c>
      <c r="N4295" t="e">
        <f t="shared" si="542"/>
        <v>#N/A</v>
      </c>
    </row>
    <row r="4296" spans="1:14" hidden="1" x14ac:dyDescent="0.45">
      <c r="A4296" t="str">
        <f t="shared" si="543"/>
        <v>CP946-Immunization Boost Payment</v>
      </c>
      <c r="B4296" t="s">
        <v>433</v>
      </c>
      <c r="C4296" t="str">
        <f t="shared" si="536"/>
        <v>Bedford</v>
      </c>
      <c r="D4296" t="str">
        <f t="shared" si="537"/>
        <v>Y</v>
      </c>
      <c r="E4296" t="s">
        <v>1199</v>
      </c>
      <c r="F4296" t="str">
        <f t="shared" si="538"/>
        <v>Immunization Boost Payment</v>
      </c>
      <c r="G4296">
        <f t="shared" si="539"/>
        <v>0</v>
      </c>
      <c r="H4296" t="s">
        <v>1086</v>
      </c>
      <c r="I4296">
        <f t="shared" si="540"/>
        <v>0</v>
      </c>
      <c r="J4296" t="s">
        <v>1074</v>
      </c>
      <c r="K4296" s="5">
        <v>50</v>
      </c>
      <c r="L4296" t="str">
        <f>Table_DataFromNL[[#This Row],[PROFILECODE]]&amp;"-"&amp;Table_DataFromNL[[#This Row],[RULENAME]]</f>
        <v>CP946-Immunization Boost Payment</v>
      </c>
      <c r="M4296" t="e">
        <f t="shared" si="541"/>
        <v>#N/A</v>
      </c>
      <c r="N4296" t="e">
        <f t="shared" si="542"/>
        <v>#N/A</v>
      </c>
    </row>
    <row r="4297" spans="1:14" hidden="1" x14ac:dyDescent="0.45">
      <c r="A4297" t="str">
        <f t="shared" si="543"/>
        <v>CP946-Immunization Series Payment</v>
      </c>
      <c r="B4297" t="s">
        <v>433</v>
      </c>
      <c r="C4297" t="str">
        <f t="shared" si="536"/>
        <v>Bedford</v>
      </c>
      <c r="D4297" t="str">
        <f t="shared" si="537"/>
        <v>Y</v>
      </c>
      <c r="E4297" t="s">
        <v>1199</v>
      </c>
      <c r="F4297" t="str">
        <f t="shared" si="538"/>
        <v>Immunization Series Payment</v>
      </c>
      <c r="G4297">
        <f t="shared" si="539"/>
        <v>0</v>
      </c>
      <c r="H4297" t="s">
        <v>1087</v>
      </c>
      <c r="I4297">
        <f t="shared" si="540"/>
        <v>0</v>
      </c>
      <c r="J4297" t="s">
        <v>1074</v>
      </c>
      <c r="K4297" s="5">
        <v>100</v>
      </c>
      <c r="L4297" t="str">
        <f>Table_DataFromNL[[#This Row],[PROFILECODE]]&amp;"-"&amp;Table_DataFromNL[[#This Row],[RULENAME]]</f>
        <v>CP946-Immunization Series Payment</v>
      </c>
      <c r="M4297" t="e">
        <f t="shared" si="541"/>
        <v>#N/A</v>
      </c>
      <c r="N4297" t="e">
        <f t="shared" si="542"/>
        <v>#N/A</v>
      </c>
    </row>
    <row r="4298" spans="1:14" hidden="1" x14ac:dyDescent="0.45">
      <c r="A4298" t="str">
        <f t="shared" si="543"/>
        <v>CP946-Inconv Fee $20-$50-Comment Req'd</v>
      </c>
      <c r="B4298" t="s">
        <v>433</v>
      </c>
      <c r="C4298" t="str">
        <f t="shared" si="536"/>
        <v>Bedford</v>
      </c>
      <c r="D4298" t="str">
        <f t="shared" si="537"/>
        <v>Y</v>
      </c>
      <c r="E4298" t="s">
        <v>1199</v>
      </c>
      <c r="F4298" t="str">
        <f t="shared" si="538"/>
        <v>Inconv Fee $20-$50-Comment Req'd</v>
      </c>
      <c r="G4298">
        <f t="shared" si="539"/>
        <v>0</v>
      </c>
      <c r="H4298" t="s">
        <v>1088</v>
      </c>
      <c r="I4298">
        <f t="shared" si="540"/>
        <v>0</v>
      </c>
      <c r="J4298" t="s">
        <v>1074</v>
      </c>
      <c r="K4298" s="5">
        <v>50</v>
      </c>
      <c r="L4298" t="str">
        <f>Table_DataFromNL[[#This Row],[PROFILECODE]]&amp;"-"&amp;Table_DataFromNL[[#This Row],[RULENAME]]</f>
        <v>CP946-Inconv Fee $20-$50-Comment Req'd</v>
      </c>
      <c r="M4298" t="e">
        <f t="shared" si="541"/>
        <v>#N/A</v>
      </c>
      <c r="N4298" t="e">
        <f t="shared" si="542"/>
        <v>#N/A</v>
      </c>
    </row>
    <row r="4299" spans="1:14" hidden="1" x14ac:dyDescent="0.45">
      <c r="A4299" t="str">
        <f t="shared" si="543"/>
        <v>CP946-Inconv Fee $5-$20-Comment Req'd</v>
      </c>
      <c r="B4299" t="s">
        <v>433</v>
      </c>
      <c r="C4299" t="str">
        <f t="shared" si="536"/>
        <v>Bedford</v>
      </c>
      <c r="D4299" t="str">
        <f t="shared" si="537"/>
        <v>Y</v>
      </c>
      <c r="E4299" t="s">
        <v>1199</v>
      </c>
      <c r="F4299" t="str">
        <f t="shared" si="538"/>
        <v>Inconv Fee $5-$20-Comment Req'd</v>
      </c>
      <c r="G4299">
        <f t="shared" si="539"/>
        <v>0</v>
      </c>
      <c r="H4299" t="s">
        <v>1089</v>
      </c>
      <c r="I4299">
        <f t="shared" si="540"/>
        <v>0</v>
      </c>
      <c r="J4299" t="s">
        <v>1074</v>
      </c>
      <c r="K4299" s="5">
        <v>20</v>
      </c>
      <c r="L4299" t="str">
        <f>Table_DataFromNL[[#This Row],[PROFILECODE]]&amp;"-"&amp;Table_DataFromNL[[#This Row],[RULENAME]]</f>
        <v>CP946-Inconv Fee $5-$20-Comment Req'd</v>
      </c>
      <c r="M4299" t="e">
        <f t="shared" si="541"/>
        <v>#N/A</v>
      </c>
      <c r="N4299" t="e">
        <f t="shared" si="542"/>
        <v>#N/A</v>
      </c>
    </row>
    <row r="4300" spans="1:14" hidden="1" x14ac:dyDescent="0.45">
      <c r="A4300" t="str">
        <f t="shared" si="543"/>
        <v>CP946-Inconv Fee$50-$100-Comment Req'd</v>
      </c>
      <c r="B4300" t="s">
        <v>433</v>
      </c>
      <c r="C4300" t="str">
        <f t="shared" si="536"/>
        <v>Bedford</v>
      </c>
      <c r="D4300" t="str">
        <f t="shared" si="537"/>
        <v>Y</v>
      </c>
      <c r="E4300" t="s">
        <v>1199</v>
      </c>
      <c r="F4300" t="str">
        <f t="shared" si="538"/>
        <v>Inconv Fee$50-$100-Comment Req'd</v>
      </c>
      <c r="G4300">
        <f t="shared" si="539"/>
        <v>0</v>
      </c>
      <c r="H4300" t="s">
        <v>1090</v>
      </c>
      <c r="I4300">
        <f t="shared" si="540"/>
        <v>0</v>
      </c>
      <c r="J4300" t="s">
        <v>1074</v>
      </c>
      <c r="K4300" s="5">
        <v>100</v>
      </c>
      <c r="L4300" t="str">
        <f>Table_DataFromNL[[#This Row],[PROFILECODE]]&amp;"-"&amp;Table_DataFromNL[[#This Row],[RULENAME]]</f>
        <v>CP946-Inconv Fee$50-$100-Comment Req'd</v>
      </c>
      <c r="M4300" t="e">
        <f t="shared" si="541"/>
        <v>#N/A</v>
      </c>
      <c r="N4300" t="e">
        <f t="shared" si="542"/>
        <v>#N/A</v>
      </c>
    </row>
    <row r="4301" spans="1:14" hidden="1" x14ac:dyDescent="0.45">
      <c r="A4301" t="str">
        <f t="shared" si="543"/>
        <v>CP946-NSP_ LAPSEDONOR_50_Twice</v>
      </c>
      <c r="B4301" t="s">
        <v>433</v>
      </c>
      <c r="C4301" t="str">
        <f t="shared" si="536"/>
        <v>Bedford</v>
      </c>
      <c r="D4301" t="str">
        <f t="shared" si="537"/>
        <v>Y</v>
      </c>
      <c r="E4301" t="s">
        <v>1199</v>
      </c>
      <c r="F4301" t="str">
        <f t="shared" si="538"/>
        <v>NSP_ LAPSEDONOR_50_Twice</v>
      </c>
      <c r="G4301">
        <f t="shared" si="539"/>
        <v>0</v>
      </c>
      <c r="H4301" t="s">
        <v>1091</v>
      </c>
      <c r="I4301">
        <f t="shared" si="540"/>
        <v>0</v>
      </c>
      <c r="J4301" t="s">
        <v>1074</v>
      </c>
      <c r="K4301" s="5">
        <v>50</v>
      </c>
      <c r="L4301" t="str">
        <f>Table_DataFromNL[[#This Row],[PROFILECODE]]&amp;"-"&amp;Table_DataFromNL[[#This Row],[RULENAME]]</f>
        <v>CP946-NSP_ LAPSEDONOR_50_Twice</v>
      </c>
      <c r="M4301" t="e">
        <f t="shared" si="541"/>
        <v>#N/A</v>
      </c>
      <c r="N4301" t="e">
        <f t="shared" si="542"/>
        <v>#N/A</v>
      </c>
    </row>
    <row r="4302" spans="1:14" hidden="1" x14ac:dyDescent="0.45">
      <c r="A4302" t="str">
        <f t="shared" si="543"/>
        <v>CP946-NSP_LD_25_2X</v>
      </c>
      <c r="B4302" t="s">
        <v>433</v>
      </c>
      <c r="C4302" t="str">
        <f t="shared" si="536"/>
        <v>Bedford</v>
      </c>
      <c r="D4302" t="str">
        <f t="shared" si="537"/>
        <v>Y</v>
      </c>
      <c r="E4302" t="s">
        <v>1199</v>
      </c>
      <c r="F4302" t="str">
        <f t="shared" si="538"/>
        <v>NSP_LD_25_2X</v>
      </c>
      <c r="G4302">
        <f t="shared" si="539"/>
        <v>0</v>
      </c>
      <c r="H4302" t="s">
        <v>1092</v>
      </c>
      <c r="I4302">
        <f t="shared" si="540"/>
        <v>0</v>
      </c>
      <c r="J4302" t="s">
        <v>1074</v>
      </c>
      <c r="K4302" s="5">
        <v>25</v>
      </c>
      <c r="L4302" t="str">
        <f>Table_DataFromNL[[#This Row],[PROFILECODE]]&amp;"-"&amp;Table_DataFromNL[[#This Row],[RULENAME]]</f>
        <v>CP946-NSP_LD_25_2X</v>
      </c>
      <c r="M4302" t="e">
        <f t="shared" si="541"/>
        <v>#N/A</v>
      </c>
      <c r="N4302" t="e">
        <f t="shared" si="542"/>
        <v>#N/A</v>
      </c>
    </row>
    <row r="4303" spans="1:14" hidden="1" x14ac:dyDescent="0.45">
      <c r="A4303" t="str">
        <f t="shared" si="543"/>
        <v>CP946-NSP_LD_50_1X</v>
      </c>
      <c r="B4303" t="s">
        <v>433</v>
      </c>
      <c r="C4303" t="str">
        <f t="shared" si="536"/>
        <v>Bedford</v>
      </c>
      <c r="D4303" t="str">
        <f t="shared" si="537"/>
        <v>Y</v>
      </c>
      <c r="E4303" t="s">
        <v>1199</v>
      </c>
      <c r="F4303" t="str">
        <f t="shared" si="538"/>
        <v>NSP_LD_50_1X</v>
      </c>
      <c r="G4303">
        <f t="shared" si="539"/>
        <v>0</v>
      </c>
      <c r="H4303" t="s">
        <v>1093</v>
      </c>
      <c r="I4303">
        <f t="shared" si="540"/>
        <v>0</v>
      </c>
      <c r="J4303" t="s">
        <v>1074</v>
      </c>
      <c r="K4303" s="5">
        <v>50</v>
      </c>
      <c r="L4303" t="str">
        <f>Table_DataFromNL[[#This Row],[PROFILECODE]]&amp;"-"&amp;Table_DataFromNL[[#This Row],[RULENAME]]</f>
        <v>CP946-NSP_LD_50_1X</v>
      </c>
      <c r="M4303" t="e">
        <f t="shared" si="541"/>
        <v>#N/A</v>
      </c>
      <c r="N4303" t="e">
        <f t="shared" si="542"/>
        <v>#N/A</v>
      </c>
    </row>
    <row r="4304" spans="1:14" hidden="1" x14ac:dyDescent="0.45">
      <c r="A4304" t="str">
        <f t="shared" si="543"/>
        <v>CP946-NSP_ORPHAN_100_once</v>
      </c>
      <c r="B4304" t="s">
        <v>433</v>
      </c>
      <c r="C4304" t="str">
        <f t="shared" si="536"/>
        <v>Bedford</v>
      </c>
      <c r="D4304" t="str">
        <f t="shared" si="537"/>
        <v>Y</v>
      </c>
      <c r="E4304" t="s">
        <v>1199</v>
      </c>
      <c r="F4304" t="str">
        <f t="shared" si="538"/>
        <v>NSP_ORPHAN_100_once</v>
      </c>
      <c r="G4304">
        <f t="shared" si="539"/>
        <v>0</v>
      </c>
      <c r="H4304" t="s">
        <v>1094</v>
      </c>
      <c r="I4304">
        <f t="shared" si="540"/>
        <v>0</v>
      </c>
      <c r="J4304" t="s">
        <v>1074</v>
      </c>
      <c r="K4304" s="5">
        <v>100</v>
      </c>
      <c r="L4304" t="str">
        <f>Table_DataFromNL[[#This Row],[PROFILECODE]]&amp;"-"&amp;Table_DataFromNL[[#This Row],[RULENAME]]</f>
        <v>CP946-NSP_ORPHAN_100_once</v>
      </c>
      <c r="M4304" t="e">
        <f t="shared" si="541"/>
        <v>#N/A</v>
      </c>
      <c r="N4304" t="e">
        <f t="shared" si="542"/>
        <v>#N/A</v>
      </c>
    </row>
    <row r="4305" spans="1:14" hidden="1" x14ac:dyDescent="0.45">
      <c r="A4305" t="str">
        <f t="shared" si="543"/>
        <v>CP946-RSV WEEKLY BONUS 10</v>
      </c>
      <c r="B4305" t="s">
        <v>433</v>
      </c>
      <c r="C4305" t="str">
        <f t="shared" si="536"/>
        <v>Bedford</v>
      </c>
      <c r="D4305" t="str">
        <f t="shared" si="537"/>
        <v>Y</v>
      </c>
      <c r="E4305" t="s">
        <v>1199</v>
      </c>
      <c r="F4305" t="str">
        <f t="shared" si="538"/>
        <v>RSV WEEKLY BONUS 10</v>
      </c>
      <c r="G4305">
        <f t="shared" si="539"/>
        <v>0</v>
      </c>
      <c r="H4305" t="s">
        <v>1095</v>
      </c>
      <c r="I4305">
        <f t="shared" si="540"/>
        <v>0</v>
      </c>
      <c r="J4305" t="s">
        <v>1074</v>
      </c>
      <c r="K4305" s="5">
        <v>10</v>
      </c>
      <c r="L4305" t="str">
        <f>Table_DataFromNL[[#This Row],[PROFILECODE]]&amp;"-"&amp;Table_DataFromNL[[#This Row],[RULENAME]]</f>
        <v>CP946-RSV WEEKLY BONUS 10</v>
      </c>
      <c r="M4305" t="e">
        <f t="shared" si="541"/>
        <v>#N/A</v>
      </c>
      <c r="N4305" t="e">
        <f t="shared" si="542"/>
        <v>#N/A</v>
      </c>
    </row>
    <row r="4306" spans="1:14" hidden="1" x14ac:dyDescent="0.45">
      <c r="A4306" t="str">
        <f t="shared" si="543"/>
        <v>CP946-Restick</v>
      </c>
      <c r="B4306" t="s">
        <v>433</v>
      </c>
      <c r="C4306" t="str">
        <f t="shared" si="536"/>
        <v>Bedford</v>
      </c>
      <c r="D4306" t="str">
        <f t="shared" si="537"/>
        <v>Y</v>
      </c>
      <c r="E4306" t="s">
        <v>1199</v>
      </c>
      <c r="F4306" t="str">
        <f t="shared" si="538"/>
        <v>Restick</v>
      </c>
      <c r="G4306">
        <f t="shared" si="539"/>
        <v>0</v>
      </c>
      <c r="H4306" t="s">
        <v>1096</v>
      </c>
      <c r="I4306">
        <f t="shared" si="540"/>
        <v>0</v>
      </c>
      <c r="J4306" t="s">
        <v>1074</v>
      </c>
      <c r="K4306" s="5">
        <v>5</v>
      </c>
      <c r="L4306" t="str">
        <f>Table_DataFromNL[[#This Row],[PROFILECODE]]&amp;"-"&amp;Table_DataFromNL[[#This Row],[RULENAME]]</f>
        <v>CP946-Restick</v>
      </c>
      <c r="M4306" t="e">
        <f t="shared" si="541"/>
        <v>#N/A</v>
      </c>
      <c r="N4306" t="e">
        <f t="shared" si="542"/>
        <v>#N/A</v>
      </c>
    </row>
    <row r="4307" spans="1:14" hidden="1" x14ac:dyDescent="0.45">
      <c r="A4307" t="str">
        <f t="shared" si="543"/>
        <v>CP946-SLOW_TEXT_5</v>
      </c>
      <c r="B4307" t="s">
        <v>433</v>
      </c>
      <c r="C4307" t="str">
        <f t="shared" si="536"/>
        <v>Bedford</v>
      </c>
      <c r="D4307" t="str">
        <f t="shared" si="537"/>
        <v>Y</v>
      </c>
      <c r="E4307" t="s">
        <v>1199</v>
      </c>
      <c r="F4307" t="str">
        <f t="shared" si="538"/>
        <v>SLOW_TEXT_5</v>
      </c>
      <c r="G4307">
        <f t="shared" si="539"/>
        <v>0</v>
      </c>
      <c r="H4307" t="s">
        <v>1104</v>
      </c>
      <c r="I4307">
        <f t="shared" si="540"/>
        <v>0</v>
      </c>
      <c r="J4307" t="s">
        <v>1074</v>
      </c>
      <c r="K4307" s="5">
        <v>5</v>
      </c>
      <c r="L4307" t="str">
        <f>Table_DataFromNL[[#This Row],[PROFILECODE]]&amp;"-"&amp;Table_DataFromNL[[#This Row],[RULENAME]]</f>
        <v>CP946-SLOW_TEXT_5</v>
      </c>
      <c r="M4307" t="e">
        <f t="shared" si="541"/>
        <v>#N/A</v>
      </c>
      <c r="N4307" t="e">
        <f t="shared" si="542"/>
        <v>#N/A</v>
      </c>
    </row>
    <row r="4308" spans="1:14" hidden="1" x14ac:dyDescent="0.45">
      <c r="A4308" t="str">
        <f t="shared" si="543"/>
        <v>CP946-SPECIAL_ x9_25 _ONCE</v>
      </c>
      <c r="B4308" t="s">
        <v>433</v>
      </c>
      <c r="C4308" t="str">
        <f t="shared" si="536"/>
        <v>Bedford</v>
      </c>
      <c r="D4308" t="str">
        <f t="shared" si="537"/>
        <v>Y</v>
      </c>
      <c r="E4308" t="s">
        <v>1199</v>
      </c>
      <c r="F4308" t="str">
        <f t="shared" si="538"/>
        <v>SPECIAL_ x9_25 _ONCE</v>
      </c>
      <c r="G4308">
        <f t="shared" si="539"/>
        <v>0</v>
      </c>
      <c r="H4308" t="s">
        <v>1105</v>
      </c>
      <c r="I4308">
        <f t="shared" si="540"/>
        <v>0</v>
      </c>
      <c r="J4308" t="s">
        <v>1074</v>
      </c>
      <c r="K4308" s="5">
        <v>25</v>
      </c>
      <c r="L4308" t="str">
        <f>Table_DataFromNL[[#This Row],[PROFILECODE]]&amp;"-"&amp;Table_DataFromNL[[#This Row],[RULENAME]]</f>
        <v>CP946-SPECIAL_ x9_25 _ONCE</v>
      </c>
      <c r="M4308" t="e">
        <f t="shared" si="541"/>
        <v>#N/A</v>
      </c>
      <c r="N4308" t="e">
        <f t="shared" si="542"/>
        <v>#N/A</v>
      </c>
    </row>
    <row r="4309" spans="1:14" hidden="1" x14ac:dyDescent="0.45">
      <c r="A4309" t="str">
        <f t="shared" si="543"/>
        <v>CP946-SPECIAL_BONUS_40USD</v>
      </c>
      <c r="B4309" t="s">
        <v>433</v>
      </c>
      <c r="C4309" t="str">
        <f t="shared" si="536"/>
        <v>Bedford</v>
      </c>
      <c r="D4309" t="str">
        <f t="shared" si="537"/>
        <v>Y</v>
      </c>
      <c r="E4309" t="s">
        <v>1199</v>
      </c>
      <c r="F4309" t="str">
        <f t="shared" si="538"/>
        <v>SPECIAL_BONUS_40USD</v>
      </c>
      <c r="G4309">
        <f t="shared" si="539"/>
        <v>0</v>
      </c>
      <c r="H4309" t="s">
        <v>1106</v>
      </c>
      <c r="I4309">
        <f t="shared" si="540"/>
        <v>0</v>
      </c>
      <c r="J4309" t="s">
        <v>1074</v>
      </c>
      <c r="K4309" s="5">
        <v>40</v>
      </c>
      <c r="L4309" t="str">
        <f>Table_DataFromNL[[#This Row],[PROFILECODE]]&amp;"-"&amp;Table_DataFromNL[[#This Row],[RULENAME]]</f>
        <v>CP946-SPECIAL_BONUS_40USD</v>
      </c>
      <c r="M4309" t="e">
        <f t="shared" si="541"/>
        <v>#N/A</v>
      </c>
      <c r="N4309" t="e">
        <f t="shared" si="542"/>
        <v>#N/A</v>
      </c>
    </row>
    <row r="4310" spans="1:14" hidden="1" x14ac:dyDescent="0.45">
      <c r="A4310" t="str">
        <f t="shared" si="543"/>
        <v>CP946-SPECIAL_BONUS_60USD</v>
      </c>
      <c r="B4310" t="s">
        <v>433</v>
      </c>
      <c r="C4310" t="str">
        <f t="shared" si="536"/>
        <v>Bedford</v>
      </c>
      <c r="D4310" t="str">
        <f t="shared" si="537"/>
        <v>Y</v>
      </c>
      <c r="E4310" t="s">
        <v>1199</v>
      </c>
      <c r="F4310" t="str">
        <f t="shared" si="538"/>
        <v>SPECIAL_BONUS_60USD</v>
      </c>
      <c r="G4310">
        <f t="shared" si="539"/>
        <v>0</v>
      </c>
      <c r="H4310" t="s">
        <v>1141</v>
      </c>
      <c r="I4310">
        <f t="shared" si="540"/>
        <v>0</v>
      </c>
      <c r="J4310" t="s">
        <v>1074</v>
      </c>
      <c r="K4310" s="5">
        <v>60</v>
      </c>
      <c r="L4310" t="str">
        <f>Table_DataFromNL[[#This Row],[PROFILECODE]]&amp;"-"&amp;Table_DataFromNL[[#This Row],[RULENAME]]</f>
        <v>CP946-SPECIAL_BONUS_60USD</v>
      </c>
      <c r="M4310" t="e">
        <f t="shared" si="541"/>
        <v>#N/A</v>
      </c>
      <c r="N4310" t="e">
        <f t="shared" si="542"/>
        <v>#N/A</v>
      </c>
    </row>
    <row r="4311" spans="1:14" hidden="1" x14ac:dyDescent="0.45">
      <c r="A4311" t="str">
        <f t="shared" si="543"/>
        <v>CP946-SPECIAL_x6_x7_15 _TWICE</v>
      </c>
      <c r="B4311" t="s">
        <v>433</v>
      </c>
      <c r="C4311" t="str">
        <f t="shared" si="536"/>
        <v>Bedford</v>
      </c>
      <c r="D4311" t="str">
        <f t="shared" si="537"/>
        <v>Y</v>
      </c>
      <c r="E4311" t="s">
        <v>1199</v>
      </c>
      <c r="F4311" t="str">
        <f t="shared" si="538"/>
        <v>SPECIAL_x6_x7_15 _TWICE</v>
      </c>
      <c r="G4311">
        <f t="shared" si="539"/>
        <v>0</v>
      </c>
      <c r="H4311" t="s">
        <v>1107</v>
      </c>
      <c r="I4311">
        <f t="shared" si="540"/>
        <v>0</v>
      </c>
      <c r="J4311" t="s">
        <v>1074</v>
      </c>
      <c r="K4311" s="5">
        <v>15</v>
      </c>
      <c r="L4311" t="str">
        <f>Table_DataFromNL[[#This Row],[PROFILECODE]]&amp;"-"&amp;Table_DataFromNL[[#This Row],[RULENAME]]</f>
        <v>CP946-SPECIAL_x6_x7_15 _TWICE</v>
      </c>
      <c r="M4311" t="e">
        <f t="shared" si="541"/>
        <v>#N/A</v>
      </c>
      <c r="N4311" t="e">
        <f t="shared" si="542"/>
        <v>#N/A</v>
      </c>
    </row>
    <row r="4312" spans="1:14" hidden="1" x14ac:dyDescent="0.45">
      <c r="A4312" t="str">
        <f t="shared" si="543"/>
        <v>CP946-SPECIAL_x8_x9_20 _TWICE</v>
      </c>
      <c r="B4312" t="s">
        <v>433</v>
      </c>
      <c r="C4312" t="str">
        <f t="shared" si="536"/>
        <v>Bedford</v>
      </c>
      <c r="D4312" t="str">
        <f t="shared" si="537"/>
        <v>Y</v>
      </c>
      <c r="E4312" t="s">
        <v>1199</v>
      </c>
      <c r="F4312" t="str">
        <f t="shared" si="538"/>
        <v>SPECIAL_x8_x9_20 _TWICE</v>
      </c>
      <c r="G4312">
        <f t="shared" si="539"/>
        <v>0</v>
      </c>
      <c r="H4312" t="s">
        <v>1108</v>
      </c>
      <c r="I4312">
        <f t="shared" si="540"/>
        <v>0</v>
      </c>
      <c r="J4312" t="s">
        <v>1074</v>
      </c>
      <c r="K4312" s="5">
        <v>20</v>
      </c>
      <c r="L4312" t="str">
        <f>Table_DataFromNL[[#This Row],[PROFILECODE]]&amp;"-"&amp;Table_DataFromNL[[#This Row],[RULENAME]]</f>
        <v>CP946-SPECIAL_x8_x9_20 _TWICE</v>
      </c>
      <c r="M4312" t="e">
        <f t="shared" si="541"/>
        <v>#N/A</v>
      </c>
      <c r="N4312" t="e">
        <f t="shared" si="542"/>
        <v>#N/A</v>
      </c>
    </row>
    <row r="4313" spans="1:14" hidden="1" x14ac:dyDescent="0.45">
      <c r="A4313" t="str">
        <f t="shared" si="543"/>
        <v>CP946-Sample Only</v>
      </c>
      <c r="B4313" t="s">
        <v>433</v>
      </c>
      <c r="C4313" t="str">
        <f t="shared" si="536"/>
        <v>Bedford</v>
      </c>
      <c r="D4313" t="str">
        <f t="shared" si="537"/>
        <v>Y</v>
      </c>
      <c r="E4313" t="s">
        <v>1199</v>
      </c>
      <c r="F4313" t="str">
        <f t="shared" si="538"/>
        <v>Sample Only</v>
      </c>
      <c r="G4313">
        <f t="shared" si="539"/>
        <v>0</v>
      </c>
      <c r="H4313" t="s">
        <v>1109</v>
      </c>
      <c r="I4313">
        <f t="shared" si="540"/>
        <v>0</v>
      </c>
      <c r="J4313" t="s">
        <v>1074</v>
      </c>
      <c r="K4313" s="5">
        <v>10</v>
      </c>
      <c r="L4313" t="str">
        <f>Table_DataFromNL[[#This Row],[PROFILECODE]]&amp;"-"&amp;Table_DataFromNL[[#This Row],[RULENAME]]</f>
        <v>CP946-Sample Only</v>
      </c>
      <c r="M4313" t="e">
        <f t="shared" si="541"/>
        <v>#N/A</v>
      </c>
      <c r="N4313" t="e">
        <f t="shared" si="542"/>
        <v>#N/A</v>
      </c>
    </row>
    <row r="4314" spans="1:14" hidden="1" x14ac:dyDescent="0.45">
      <c r="A4314" t="str">
        <f t="shared" si="543"/>
        <v>CP946-Unit Below 250 mL</v>
      </c>
      <c r="B4314" t="s">
        <v>433</v>
      </c>
      <c r="C4314" t="str">
        <f t="shared" si="536"/>
        <v>Bedford</v>
      </c>
      <c r="D4314" t="str">
        <f t="shared" si="537"/>
        <v>Y</v>
      </c>
      <c r="E4314" t="s">
        <v>1199</v>
      </c>
      <c r="F4314" t="str">
        <f t="shared" si="538"/>
        <v>Unit Below 250 mL</v>
      </c>
      <c r="G4314">
        <f t="shared" si="539"/>
        <v>0</v>
      </c>
      <c r="H4314" t="s">
        <v>1110</v>
      </c>
      <c r="I4314">
        <f t="shared" si="540"/>
        <v>0</v>
      </c>
      <c r="J4314" t="s">
        <v>1074</v>
      </c>
      <c r="K4314" s="5">
        <v>5</v>
      </c>
      <c r="L4314" t="str">
        <f>Table_DataFromNL[[#This Row],[PROFILECODE]]&amp;"-"&amp;Table_DataFromNL[[#This Row],[RULENAME]]</f>
        <v>CP946-Unit Below 250 mL</v>
      </c>
      <c r="M4314" t="e">
        <f t="shared" si="541"/>
        <v>#N/A</v>
      </c>
      <c r="N4314" t="e">
        <f t="shared" si="542"/>
        <v>#N/A</v>
      </c>
    </row>
    <row r="4315" spans="1:14" hidden="1" x14ac:dyDescent="0.45">
      <c r="A4315" t="str">
        <f t="shared" si="543"/>
        <v>CP946-Unit above 250 mL/underdraw</v>
      </c>
      <c r="B4315" t="s">
        <v>433</v>
      </c>
      <c r="C4315" t="str">
        <f t="shared" si="536"/>
        <v>Bedford</v>
      </c>
      <c r="D4315" t="str">
        <f t="shared" si="537"/>
        <v>Y</v>
      </c>
      <c r="E4315" t="s">
        <v>1199</v>
      </c>
      <c r="F4315" t="str">
        <f t="shared" si="538"/>
        <v>Unit above 250 mL/underdraw</v>
      </c>
      <c r="G4315">
        <f t="shared" si="539"/>
        <v>0</v>
      </c>
      <c r="H4315" t="s">
        <v>1111</v>
      </c>
      <c r="I4315">
        <f t="shared" si="540"/>
        <v>0</v>
      </c>
      <c r="J4315" t="s">
        <v>1074</v>
      </c>
      <c r="K4315" s="5">
        <v>10</v>
      </c>
      <c r="L4315" t="str">
        <f>Table_DataFromNL[[#This Row],[PROFILECODE]]&amp;"-"&amp;Table_DataFromNL[[#This Row],[RULENAME]]</f>
        <v>CP946-Unit above 250 mL/underdraw</v>
      </c>
      <c r="M4315" t="e">
        <f t="shared" si="541"/>
        <v>#N/A</v>
      </c>
      <c r="N4315" t="e">
        <f t="shared" si="542"/>
        <v>#N/A</v>
      </c>
    </row>
    <row r="4316" spans="1:14" hidden="1" x14ac:dyDescent="0.45">
      <c r="A4316" t="str">
        <f t="shared" si="543"/>
        <v>CP946-RETURN - Buddy referral  -BONUS</v>
      </c>
      <c r="B4316" t="s">
        <v>433</v>
      </c>
      <c r="C4316" t="str">
        <f t="shared" si="536"/>
        <v>Bedford</v>
      </c>
      <c r="D4316" t="str">
        <f t="shared" si="537"/>
        <v>Y</v>
      </c>
      <c r="E4316" t="s">
        <v>1199</v>
      </c>
      <c r="F4316" t="str">
        <f t="shared" si="538"/>
        <v>RETURN - Buddy referral  -BONUS</v>
      </c>
      <c r="G4316" t="str">
        <f t="shared" si="539"/>
        <v>Marketing</v>
      </c>
      <c r="H4316" t="s">
        <v>73</v>
      </c>
      <c r="I4316">
        <f t="shared" si="540"/>
        <v>50</v>
      </c>
      <c r="J4316" t="s">
        <v>1112</v>
      </c>
      <c r="K4316" s="5">
        <v>50</v>
      </c>
      <c r="L4316" t="str">
        <f>Table_DataFromNL[[#This Row],[PROFILECODE]]&amp;"-"&amp;Table_DataFromNL[[#This Row],[RULENAME]]</f>
        <v>CP946-Referral</v>
      </c>
      <c r="M4316" t="str">
        <f t="shared" si="541"/>
        <v>CP946-RETURN - Buddy referral  -BONUS</v>
      </c>
      <c r="N4316" t="e">
        <f t="shared" si="542"/>
        <v>#N/A</v>
      </c>
    </row>
    <row r="4317" spans="1:14" hidden="1" x14ac:dyDescent="0.45">
      <c r="A4317" t="str">
        <f t="shared" si="543"/>
        <v>CP946-P Anti-D Pre-Existing Standard</v>
      </c>
      <c r="B4317" t="s">
        <v>433</v>
      </c>
      <c r="C4317" t="str">
        <f t="shared" si="536"/>
        <v>Bedford</v>
      </c>
      <c r="D4317" t="str">
        <f t="shared" si="537"/>
        <v>Y</v>
      </c>
      <c r="E4317" t="s">
        <v>1199</v>
      </c>
      <c r="F4317" t="str">
        <f t="shared" si="538"/>
        <v>P Anti-D Pre-Existing Standard</v>
      </c>
      <c r="G4317" t="str">
        <f t="shared" si="539"/>
        <v>Specialty</v>
      </c>
      <c r="H4317" t="s">
        <v>946</v>
      </c>
      <c r="I4317" t="str">
        <f t="shared" si="540"/>
        <v>RETURN - 1st don of the week -STD</v>
      </c>
      <c r="J4317" t="s">
        <v>1113</v>
      </c>
      <c r="K4317" s="5">
        <v>50</v>
      </c>
      <c r="L4317" t="str">
        <f>Table_DataFromNL[[#This Row],[PROFILECODE]]&amp;"-"&amp;Table_DataFromNL[[#This Row],[RULENAME]]</f>
        <v>CP946-P Anti-D Pre-Existing Standard</v>
      </c>
      <c r="M4317" t="str">
        <f t="shared" si="541"/>
        <v>CP946-P Anti-D Pre-Existing Standard</v>
      </c>
      <c r="N4317" t="str">
        <f t="shared" si="542"/>
        <v>CP946-P Anti-D Pre-Existing Standard</v>
      </c>
    </row>
    <row r="4318" spans="1:14" hidden="1" x14ac:dyDescent="0.45">
      <c r="A4318" t="str">
        <f t="shared" si="543"/>
        <v>CP946-P HBS Pre-Existing Standard</v>
      </c>
      <c r="B4318" t="s">
        <v>433</v>
      </c>
      <c r="C4318" t="str">
        <f t="shared" si="536"/>
        <v>Bedford</v>
      </c>
      <c r="D4318" t="str">
        <f t="shared" si="537"/>
        <v>Y</v>
      </c>
      <c r="E4318" t="s">
        <v>1199</v>
      </c>
      <c r="F4318" t="str">
        <f t="shared" si="538"/>
        <v>P HBS Pre-Existing Standard</v>
      </c>
      <c r="G4318" t="str">
        <f t="shared" si="539"/>
        <v>Specialty</v>
      </c>
      <c r="H4318" t="s">
        <v>963</v>
      </c>
      <c r="I4318" t="str">
        <f t="shared" si="540"/>
        <v>RETURN - 1st don of the week -STD</v>
      </c>
      <c r="J4318" t="s">
        <v>1113</v>
      </c>
      <c r="K4318" s="5">
        <v>50</v>
      </c>
      <c r="L4318" t="str">
        <f>Table_DataFromNL[[#This Row],[PROFILECODE]]&amp;"-"&amp;Table_DataFromNL[[#This Row],[RULENAME]]</f>
        <v>CP946-P HBS Pre-Existing Standard</v>
      </c>
      <c r="M4318" t="str">
        <f t="shared" si="541"/>
        <v>CP946-P HBS Pre-Existing Standard</v>
      </c>
      <c r="N4318" t="str">
        <f t="shared" si="542"/>
        <v>CP946-P HBS Pre-Existing Standard</v>
      </c>
    </row>
    <row r="4319" spans="1:14" hidden="1" x14ac:dyDescent="0.45">
      <c r="A4319" t="str">
        <f t="shared" si="543"/>
        <v>CP946-P HBS Standard</v>
      </c>
      <c r="B4319" t="s">
        <v>433</v>
      </c>
      <c r="C4319" t="str">
        <f t="shared" si="536"/>
        <v>Bedford</v>
      </c>
      <c r="D4319" t="str">
        <f t="shared" si="537"/>
        <v>Y</v>
      </c>
      <c r="E4319" t="s">
        <v>1199</v>
      </c>
      <c r="F4319" t="str">
        <f t="shared" si="538"/>
        <v>P HBS Standard</v>
      </c>
      <c r="G4319" t="str">
        <f t="shared" si="539"/>
        <v>Specialty</v>
      </c>
      <c r="H4319" t="s">
        <v>964</v>
      </c>
      <c r="I4319" t="str">
        <f t="shared" si="540"/>
        <v>RETURN - 1st don of the week -STD</v>
      </c>
      <c r="J4319" t="s">
        <v>1113</v>
      </c>
      <c r="K4319" s="5">
        <v>50</v>
      </c>
      <c r="L4319" t="str">
        <f>Table_DataFromNL[[#This Row],[PROFILECODE]]&amp;"-"&amp;Table_DataFromNL[[#This Row],[RULENAME]]</f>
        <v>CP946-P HBS Standard</v>
      </c>
      <c r="M4319" t="str">
        <f t="shared" si="541"/>
        <v>CP946-P HBS Standard</v>
      </c>
      <c r="N4319" t="str">
        <f t="shared" si="542"/>
        <v>CP946-P HBS Standard</v>
      </c>
    </row>
    <row r="4320" spans="1:14" hidden="1" x14ac:dyDescent="0.45">
      <c r="A4320" t="str">
        <f t="shared" si="543"/>
        <v>CP946-P NORM KIG 10 Standard</v>
      </c>
      <c r="B4320" t="s">
        <v>433</v>
      </c>
      <c r="C4320" t="str">
        <f t="shared" si="536"/>
        <v>Bedford</v>
      </c>
      <c r="D4320" t="str">
        <f t="shared" si="537"/>
        <v>Y</v>
      </c>
      <c r="E4320" t="s">
        <v>1199</v>
      </c>
      <c r="F4320" t="str">
        <f t="shared" si="538"/>
        <v>P NORM KIG 10 Standard</v>
      </c>
      <c r="G4320" t="str">
        <f t="shared" si="539"/>
        <v>Specialty</v>
      </c>
      <c r="H4320" t="s">
        <v>950</v>
      </c>
      <c r="I4320" t="str">
        <f t="shared" si="540"/>
        <v>RETURN - 1st don of the week -STD</v>
      </c>
      <c r="J4320" t="s">
        <v>1113</v>
      </c>
      <c r="K4320" s="5">
        <v>50</v>
      </c>
      <c r="L4320" t="str">
        <f>Table_DataFromNL[[#This Row],[PROFILECODE]]&amp;"-"&amp;Table_DataFromNL[[#This Row],[RULENAME]]</f>
        <v>CP946-P NORM KIG 10 Standard</v>
      </c>
      <c r="M4320" t="str">
        <f t="shared" si="541"/>
        <v>CP946-P NORM KIG 10 Standard</v>
      </c>
      <c r="N4320" t="str">
        <f t="shared" si="542"/>
        <v>CP946-P NORM KIG 10 Standard</v>
      </c>
    </row>
    <row r="4321" spans="1:14" hidden="1" x14ac:dyDescent="0.45">
      <c r="A4321" t="str">
        <f t="shared" si="543"/>
        <v>CP946-P NORM KIG 10-1 Standard</v>
      </c>
      <c r="B4321" t="s">
        <v>433</v>
      </c>
      <c r="C4321" t="str">
        <f t="shared" si="536"/>
        <v>Bedford</v>
      </c>
      <c r="D4321" t="str">
        <f t="shared" si="537"/>
        <v>Y</v>
      </c>
      <c r="E4321" t="s">
        <v>1199</v>
      </c>
      <c r="F4321" t="str">
        <f t="shared" si="538"/>
        <v>P NORM KIG 10-1 Standard</v>
      </c>
      <c r="G4321" t="str">
        <f t="shared" si="539"/>
        <v>Specialty</v>
      </c>
      <c r="H4321" t="s">
        <v>951</v>
      </c>
      <c r="I4321" t="str">
        <f t="shared" si="540"/>
        <v>RETURN - 1st don of the week -STD</v>
      </c>
      <c r="J4321" t="s">
        <v>1113</v>
      </c>
      <c r="K4321" s="5">
        <v>50</v>
      </c>
      <c r="L4321" t="str">
        <f>Table_DataFromNL[[#This Row],[PROFILECODE]]&amp;"-"&amp;Table_DataFromNL[[#This Row],[RULENAME]]</f>
        <v>CP946-P NORM KIG 10-1 Standard</v>
      </c>
      <c r="M4321" t="str">
        <f t="shared" si="541"/>
        <v>CP946-P NORM KIG 10-1 Standard</v>
      </c>
      <c r="N4321" t="str">
        <f t="shared" si="542"/>
        <v>CP946-P NORM KIG 10-1 Standard</v>
      </c>
    </row>
    <row r="4322" spans="1:14" hidden="1" x14ac:dyDescent="0.45">
      <c r="A4322" t="str">
        <f t="shared" si="543"/>
        <v>CP946-P NORM KIG 10-2 Standard</v>
      </c>
      <c r="B4322" t="s">
        <v>433</v>
      </c>
      <c r="C4322" t="str">
        <f t="shared" si="536"/>
        <v>Bedford</v>
      </c>
      <c r="D4322" t="str">
        <f t="shared" si="537"/>
        <v>Y</v>
      </c>
      <c r="E4322" t="s">
        <v>1199</v>
      </c>
      <c r="F4322" t="str">
        <f t="shared" si="538"/>
        <v>P NORM KIG 10-2 Standard</v>
      </c>
      <c r="G4322" t="str">
        <f t="shared" si="539"/>
        <v>Specialty</v>
      </c>
      <c r="H4322" t="s">
        <v>952</v>
      </c>
      <c r="I4322" t="str">
        <f t="shared" si="540"/>
        <v>RETURN - 1st don of the week -STD</v>
      </c>
      <c r="J4322" t="s">
        <v>1113</v>
      </c>
      <c r="K4322" s="5">
        <v>50</v>
      </c>
      <c r="L4322" t="str">
        <f>Table_DataFromNL[[#This Row],[PROFILECODE]]&amp;"-"&amp;Table_DataFromNL[[#This Row],[RULENAME]]</f>
        <v>CP946-P NORM KIG 10-2 Standard</v>
      </c>
      <c r="M4322" t="str">
        <f t="shared" si="541"/>
        <v>CP946-P NORM KIG 10-2 Standard</v>
      </c>
      <c r="N4322" t="str">
        <f t="shared" si="542"/>
        <v>CP946-P NORM KIG 10-2 Standard</v>
      </c>
    </row>
    <row r="4323" spans="1:14" hidden="1" x14ac:dyDescent="0.45">
      <c r="A4323" t="str">
        <f t="shared" si="543"/>
        <v>CP946-P NORM KIG 10-3 Standard</v>
      </c>
      <c r="B4323" t="s">
        <v>433</v>
      </c>
      <c r="C4323" t="str">
        <f t="shared" si="536"/>
        <v>Bedford</v>
      </c>
      <c r="D4323" t="str">
        <f t="shared" si="537"/>
        <v>Y</v>
      </c>
      <c r="E4323" t="s">
        <v>1199</v>
      </c>
      <c r="F4323" t="str">
        <f t="shared" si="538"/>
        <v>P NORM KIG 10-3 Standard</v>
      </c>
      <c r="G4323" t="str">
        <f t="shared" si="539"/>
        <v>Specialty</v>
      </c>
      <c r="H4323" t="s">
        <v>953</v>
      </c>
      <c r="I4323" t="str">
        <f t="shared" si="540"/>
        <v>RETURN - 1st don of the week -STD</v>
      </c>
      <c r="J4323" t="s">
        <v>1113</v>
      </c>
      <c r="K4323" s="5">
        <v>50</v>
      </c>
      <c r="L4323" t="str">
        <f>Table_DataFromNL[[#This Row],[PROFILECODE]]&amp;"-"&amp;Table_DataFromNL[[#This Row],[RULENAME]]</f>
        <v>CP946-P NORM KIG 10-3 Standard</v>
      </c>
      <c r="M4323" t="str">
        <f t="shared" si="541"/>
        <v>CP946-P NORM KIG 10-3 Standard</v>
      </c>
      <c r="N4323" t="str">
        <f t="shared" si="542"/>
        <v>CP946-P NORM KIG 10-3 Standard</v>
      </c>
    </row>
    <row r="4324" spans="1:14" hidden="1" x14ac:dyDescent="0.45">
      <c r="A4324" t="str">
        <f t="shared" si="543"/>
        <v>CP946-P NORM KIG 10-4 Standard</v>
      </c>
      <c r="B4324" t="s">
        <v>433</v>
      </c>
      <c r="C4324" t="str">
        <f t="shared" si="536"/>
        <v>Bedford</v>
      </c>
      <c r="D4324" t="str">
        <f t="shared" si="537"/>
        <v>Y</v>
      </c>
      <c r="E4324" t="s">
        <v>1199</v>
      </c>
      <c r="F4324" t="str">
        <f t="shared" si="538"/>
        <v>P NORM KIG 10-4 Standard</v>
      </c>
      <c r="G4324" t="str">
        <f t="shared" si="539"/>
        <v>Specialty</v>
      </c>
      <c r="H4324" t="s">
        <v>954</v>
      </c>
      <c r="I4324" t="str">
        <f t="shared" si="540"/>
        <v>RETURN - 1st don of the week -STD</v>
      </c>
      <c r="J4324" t="s">
        <v>1113</v>
      </c>
      <c r="K4324" s="5">
        <v>50</v>
      </c>
      <c r="L4324" t="str">
        <f>Table_DataFromNL[[#This Row],[PROFILECODE]]&amp;"-"&amp;Table_DataFromNL[[#This Row],[RULENAME]]</f>
        <v>CP946-P NORM KIG 10-4 Standard</v>
      </c>
      <c r="M4324" t="str">
        <f t="shared" si="541"/>
        <v>CP946-P NORM KIG 10-4 Standard</v>
      </c>
      <c r="N4324" t="str">
        <f t="shared" si="542"/>
        <v>CP946-P NORM KIG 10-4 Standard</v>
      </c>
    </row>
    <row r="4325" spans="1:14" hidden="1" x14ac:dyDescent="0.45">
      <c r="A4325" t="str">
        <f t="shared" si="543"/>
        <v>CP946-RETURN - 1st don of the week -STD</v>
      </c>
      <c r="B4325" t="s">
        <v>433</v>
      </c>
      <c r="C4325" t="str">
        <f t="shared" si="536"/>
        <v>Bedford</v>
      </c>
      <c r="D4325" t="str">
        <f t="shared" si="537"/>
        <v>Y</v>
      </c>
      <c r="E4325" t="s">
        <v>1199</v>
      </c>
      <c r="F4325" t="str">
        <f t="shared" si="538"/>
        <v>RETURN - 1st don of the week -STD</v>
      </c>
      <c r="G4325" t="str">
        <f t="shared" si="539"/>
        <v>Marketing</v>
      </c>
      <c r="H4325" t="s">
        <v>1114</v>
      </c>
      <c r="I4325">
        <f t="shared" si="540"/>
        <v>0</v>
      </c>
      <c r="J4325" t="s">
        <v>1113</v>
      </c>
      <c r="K4325" s="5">
        <v>50</v>
      </c>
      <c r="L4325" t="str">
        <f>Table_DataFromNL[[#This Row],[PROFILECODE]]&amp;"-"&amp;Table_DataFromNL[[#This Row],[RULENAME]]</f>
        <v>CP946-P NSP NONEU Standard</v>
      </c>
      <c r="M4325" t="str">
        <f t="shared" si="541"/>
        <v>CP946-RETURN - 1st don of the week -STD</v>
      </c>
      <c r="N4325" t="e">
        <f t="shared" si="542"/>
        <v>#N/A</v>
      </c>
    </row>
    <row r="4326" spans="1:14" hidden="1" x14ac:dyDescent="0.45">
      <c r="A4326" t="str">
        <f t="shared" si="543"/>
        <v>CP946-RETURN - 1st don of the week -STD</v>
      </c>
      <c r="B4326" t="s">
        <v>433</v>
      </c>
      <c r="C4326" t="str">
        <f t="shared" si="536"/>
        <v>Bedford</v>
      </c>
      <c r="D4326" t="str">
        <f t="shared" si="537"/>
        <v>Y</v>
      </c>
      <c r="E4326" t="s">
        <v>1199</v>
      </c>
      <c r="F4326" t="str">
        <f t="shared" si="538"/>
        <v>RETURN - 1st don of the week -STD</v>
      </c>
      <c r="G4326" t="str">
        <f t="shared" si="539"/>
        <v>Marketing</v>
      </c>
      <c r="H4326" t="s">
        <v>1115</v>
      </c>
      <c r="I4326">
        <f t="shared" si="540"/>
        <v>23</v>
      </c>
      <c r="J4326" t="s">
        <v>1113</v>
      </c>
      <c r="K4326" s="5">
        <v>50</v>
      </c>
      <c r="L4326" t="str">
        <f>Table_DataFromNL[[#This Row],[PROFILECODE]]&amp;"-"&amp;Table_DataFromNL[[#This Row],[RULENAME]]</f>
        <v>CP946-P NSP NS Standard</v>
      </c>
      <c r="M4326" t="str">
        <f t="shared" si="541"/>
        <v>CP946-RETURN - 1st don of the week -STD</v>
      </c>
      <c r="N4326" t="e">
        <f t="shared" si="542"/>
        <v>#N/A</v>
      </c>
    </row>
    <row r="4327" spans="1:14" hidden="1" x14ac:dyDescent="0.45">
      <c r="A4327" t="str">
        <f t="shared" si="543"/>
        <v>CP946-P Normal Source PL Standard</v>
      </c>
      <c r="B4327" t="s">
        <v>433</v>
      </c>
      <c r="C4327" t="str">
        <f t="shared" si="536"/>
        <v>Bedford</v>
      </c>
      <c r="D4327" t="str">
        <f t="shared" si="537"/>
        <v>Y</v>
      </c>
      <c r="E4327" t="s">
        <v>1199</v>
      </c>
      <c r="F4327" t="str">
        <f t="shared" si="538"/>
        <v>P Normal Source PL Standard</v>
      </c>
      <c r="G4327" t="str">
        <f t="shared" si="539"/>
        <v>Marketing</v>
      </c>
      <c r="H4327" t="s">
        <v>1033</v>
      </c>
      <c r="I4327">
        <f t="shared" si="540"/>
        <v>0</v>
      </c>
      <c r="J4327" t="s">
        <v>1113</v>
      </c>
      <c r="K4327" s="5">
        <v>50</v>
      </c>
      <c r="L4327" t="str">
        <f>Table_DataFromNL[[#This Row],[PROFILECODE]]&amp;"-"&amp;Table_DataFromNL[[#This Row],[RULENAME]]</f>
        <v>CP946-P Normal Source PL Standard</v>
      </c>
      <c r="M4327" t="e">
        <f t="shared" si="541"/>
        <v>#N/A</v>
      </c>
      <c r="N4327" t="e">
        <f t="shared" si="542"/>
        <v>#N/A</v>
      </c>
    </row>
    <row r="4328" spans="1:14" hidden="1" x14ac:dyDescent="0.45">
      <c r="A4328" t="str">
        <f t="shared" si="543"/>
        <v>CP946-P RSV Pre-Existing Standard</v>
      </c>
      <c r="B4328" t="s">
        <v>433</v>
      </c>
      <c r="C4328" t="str">
        <f t="shared" si="536"/>
        <v>Bedford</v>
      </c>
      <c r="D4328" t="str">
        <f t="shared" si="537"/>
        <v>Y</v>
      </c>
      <c r="E4328" t="s">
        <v>1199</v>
      </c>
      <c r="F4328" t="str">
        <f t="shared" si="538"/>
        <v>P RSV Pre-Existing Standard</v>
      </c>
      <c r="G4328" t="str">
        <f t="shared" si="539"/>
        <v>Specialty</v>
      </c>
      <c r="H4328" t="s">
        <v>955</v>
      </c>
      <c r="I4328" t="str">
        <f t="shared" si="540"/>
        <v>RETURN - 1st don of the week -STD</v>
      </c>
      <c r="J4328" t="s">
        <v>1113</v>
      </c>
      <c r="K4328" s="5">
        <v>50</v>
      </c>
      <c r="L4328" t="str">
        <f>Table_DataFromNL[[#This Row],[PROFILECODE]]&amp;"-"&amp;Table_DataFromNL[[#This Row],[RULENAME]]</f>
        <v>CP946-P RSV Pre-Existing Standard</v>
      </c>
      <c r="M4328" t="str">
        <f t="shared" si="541"/>
        <v>CP946-P RSV Pre-Existing Standard</v>
      </c>
      <c r="N4328" t="str">
        <f t="shared" si="542"/>
        <v>CP946-P RSV Pre-Existing Standard</v>
      </c>
    </row>
    <row r="4329" spans="1:14" hidden="1" x14ac:dyDescent="0.45">
      <c r="A4329" t="str">
        <f t="shared" si="543"/>
        <v>CP946-P VZV Standard</v>
      </c>
      <c r="B4329" t="s">
        <v>433</v>
      </c>
      <c r="C4329" t="str">
        <f t="shared" si="536"/>
        <v>Bedford</v>
      </c>
      <c r="D4329" t="str">
        <f t="shared" si="537"/>
        <v>Y</v>
      </c>
      <c r="E4329" t="s">
        <v>1199</v>
      </c>
      <c r="F4329" t="str">
        <f t="shared" si="538"/>
        <v>P VZV Standard</v>
      </c>
      <c r="G4329" t="str">
        <f t="shared" si="539"/>
        <v>Specialty</v>
      </c>
      <c r="H4329" t="s">
        <v>971</v>
      </c>
      <c r="I4329" t="str">
        <f t="shared" si="540"/>
        <v>RETURN - 1st don of the week -STD</v>
      </c>
      <c r="J4329" t="s">
        <v>1113</v>
      </c>
      <c r="K4329" s="5">
        <v>60</v>
      </c>
      <c r="L4329" t="str">
        <f>Table_DataFromNL[[#This Row],[PROFILECODE]]&amp;"-"&amp;Table_DataFromNL[[#This Row],[RULENAME]]</f>
        <v>CP946-P VZV Standard</v>
      </c>
      <c r="M4329" t="str">
        <f t="shared" si="541"/>
        <v>CP946-P VZV Standard</v>
      </c>
      <c r="N4329" t="str">
        <f t="shared" si="542"/>
        <v>CP946-P VZV Standard</v>
      </c>
    </row>
    <row r="4330" spans="1:14" hidden="1" x14ac:dyDescent="0.45">
      <c r="A4330" t="str">
        <f t="shared" si="543"/>
        <v>CP946-PVZV Pre-Existing Standard</v>
      </c>
      <c r="B4330" t="s">
        <v>433</v>
      </c>
      <c r="C4330" t="str">
        <f t="shared" si="536"/>
        <v>Bedford</v>
      </c>
      <c r="D4330" t="str">
        <f t="shared" si="537"/>
        <v>Y</v>
      </c>
      <c r="E4330" t="s">
        <v>1199</v>
      </c>
      <c r="F4330" t="str">
        <f t="shared" si="538"/>
        <v>PVZV Pre-Existing Standard</v>
      </c>
      <c r="G4330" t="str">
        <f t="shared" si="539"/>
        <v>Specialty</v>
      </c>
      <c r="H4330" t="s">
        <v>972</v>
      </c>
      <c r="I4330" t="str">
        <f t="shared" si="540"/>
        <v>RETURN - 1st don of the week -STD</v>
      </c>
      <c r="J4330" t="s">
        <v>1113</v>
      </c>
      <c r="K4330" s="5">
        <v>60</v>
      </c>
      <c r="L4330" t="str">
        <f>Table_DataFromNL[[#This Row],[PROFILECODE]]&amp;"-"&amp;Table_DataFromNL[[#This Row],[RULENAME]]</f>
        <v>CP946-PVZV Pre-Existing Standard</v>
      </c>
      <c r="M4330" t="str">
        <f t="shared" si="541"/>
        <v>CP946-PVZV Pre-Existing Standard</v>
      </c>
      <c r="N4330" t="str">
        <f t="shared" si="542"/>
        <v>CP946-PVZV Pre-Existing Standard</v>
      </c>
    </row>
    <row r="4331" spans="1:14" hidden="1" x14ac:dyDescent="0.45">
      <c r="A4331" t="str">
        <f t="shared" si="543"/>
        <v>CP947-1st Responder-Medical</v>
      </c>
      <c r="B4331" t="s">
        <v>817</v>
      </c>
      <c r="C4331" t="str">
        <f t="shared" si="536"/>
        <v>Cleveland</v>
      </c>
      <c r="D4331" t="str">
        <f t="shared" si="537"/>
        <v>Y</v>
      </c>
      <c r="E4331" t="s">
        <v>1200</v>
      </c>
      <c r="F4331" t="str">
        <f t="shared" si="538"/>
        <v>1st Responder-Medical</v>
      </c>
      <c r="G4331">
        <f t="shared" si="539"/>
        <v>0</v>
      </c>
      <c r="H4331" t="s">
        <v>1053</v>
      </c>
      <c r="I4331">
        <f t="shared" si="540"/>
        <v>0</v>
      </c>
      <c r="J4331" t="s">
        <v>1054</v>
      </c>
      <c r="K4331" s="5">
        <v>5</v>
      </c>
      <c r="L4331" t="str">
        <f>Table_DataFromNL[[#This Row],[PROFILECODE]]&amp;"-"&amp;Table_DataFromNL[[#This Row],[RULENAME]]</f>
        <v>CP947-1st Responder-Medical</v>
      </c>
      <c r="M4331" t="e">
        <f t="shared" si="541"/>
        <v>#N/A</v>
      </c>
      <c r="N4331" t="e">
        <f t="shared" si="542"/>
        <v>#N/A</v>
      </c>
    </row>
    <row r="4332" spans="1:14" x14ac:dyDescent="0.45">
      <c r="A4332" t="str">
        <f t="shared" si="543"/>
        <v>CP947-2X Week Anti-D Pre-Existing</v>
      </c>
      <c r="B4332" t="s">
        <v>817</v>
      </c>
      <c r="C4332" t="str">
        <f t="shared" si="536"/>
        <v>Cleveland</v>
      </c>
      <c r="D4332" t="str">
        <f t="shared" si="537"/>
        <v>Y</v>
      </c>
      <c r="E4332" t="s">
        <v>1200</v>
      </c>
      <c r="F4332" t="str">
        <f t="shared" si="538"/>
        <v>2X Week Anti-D Pre-Existing</v>
      </c>
      <c r="G4332" t="str">
        <f t="shared" si="539"/>
        <v>Specialty</v>
      </c>
      <c r="H4332" t="s">
        <v>942</v>
      </c>
      <c r="I4332" t="str">
        <f t="shared" si="540"/>
        <v>RETURN - 2nd don of the week -BONUS</v>
      </c>
      <c r="J4332" t="s">
        <v>1054</v>
      </c>
      <c r="K4332" s="5">
        <v>70</v>
      </c>
      <c r="L4332" t="str">
        <f>Table_DataFromNL[[#This Row],[PROFILECODE]]&amp;"-"&amp;Table_DataFromNL[[#This Row],[RULENAME]]</f>
        <v>CP947-2X Week Anti-D Pre-Existing</v>
      </c>
      <c r="M4332" t="str">
        <f t="shared" si="541"/>
        <v>CP947-2X Week Anti-D Pre-Existing</v>
      </c>
      <c r="N4332" t="str">
        <f t="shared" si="542"/>
        <v>CP947-2X Week Anti-D Pre-Existing</v>
      </c>
    </row>
    <row r="4333" spans="1:14" hidden="1" x14ac:dyDescent="0.45">
      <c r="A4333" t="str">
        <f t="shared" si="543"/>
        <v>CP947-2X Week P Anti-D</v>
      </c>
      <c r="B4333" t="s">
        <v>817</v>
      </c>
      <c r="C4333" t="str">
        <f t="shared" si="536"/>
        <v>Cleveland</v>
      </c>
      <c r="D4333" t="str">
        <f t="shared" si="537"/>
        <v>Y</v>
      </c>
      <c r="E4333" t="s">
        <v>1200</v>
      </c>
      <c r="F4333" t="str">
        <f t="shared" si="538"/>
        <v>2X Week P Anti-D</v>
      </c>
      <c r="G4333" t="str">
        <f t="shared" si="539"/>
        <v>Specialty</v>
      </c>
      <c r="H4333" t="s">
        <v>943</v>
      </c>
      <c r="I4333" t="str">
        <f t="shared" si="540"/>
        <v>RETURN - 2nd don of the week -BONUS</v>
      </c>
      <c r="J4333" t="s">
        <v>1054</v>
      </c>
      <c r="K4333" s="5">
        <v>70</v>
      </c>
      <c r="L4333" t="str">
        <f>Table_DataFromNL[[#This Row],[PROFILECODE]]&amp;"-"&amp;Table_DataFromNL[[#This Row],[RULENAME]]</f>
        <v>CP947-2X Week P Anti-D</v>
      </c>
      <c r="M4333" t="str">
        <f t="shared" si="541"/>
        <v>CP947-2X Week P Anti-D</v>
      </c>
      <c r="N4333" t="str">
        <f t="shared" si="542"/>
        <v>CP947-2X Week P Anti-D</v>
      </c>
    </row>
    <row r="4334" spans="1:14" hidden="1" x14ac:dyDescent="0.45">
      <c r="A4334" t="str">
        <f t="shared" si="543"/>
        <v>CP947-2X Week P NORM KIG10-1</v>
      </c>
      <c r="B4334" t="s">
        <v>817</v>
      </c>
      <c r="C4334" t="str">
        <f t="shared" si="536"/>
        <v>Cleveland</v>
      </c>
      <c r="D4334" t="str">
        <f t="shared" si="537"/>
        <v>Y</v>
      </c>
      <c r="E4334" t="s">
        <v>1200</v>
      </c>
      <c r="F4334" t="str">
        <f t="shared" si="538"/>
        <v>2X Week P NORM KIG10-1</v>
      </c>
      <c r="G4334" t="str">
        <f t="shared" si="539"/>
        <v>Specialty</v>
      </c>
      <c r="H4334" t="s">
        <v>1005</v>
      </c>
      <c r="I4334" t="str">
        <f t="shared" si="540"/>
        <v>RETURN - 2nd don of the week -BONUS</v>
      </c>
      <c r="J4334" t="s">
        <v>1054</v>
      </c>
      <c r="K4334" s="5">
        <v>15</v>
      </c>
      <c r="L4334" t="str">
        <f>Table_DataFromNL[[#This Row],[PROFILECODE]]&amp;"-"&amp;Table_DataFromNL[[#This Row],[RULENAME]]</f>
        <v>CP947-2X Week P NORM KIG10-1</v>
      </c>
      <c r="M4334" t="str">
        <f t="shared" si="541"/>
        <v>CP947-2X Week P NORM KIG10-1</v>
      </c>
      <c r="N4334" t="str">
        <f t="shared" si="542"/>
        <v>CP947-2X Week P NORM KIG10-1</v>
      </c>
    </row>
    <row r="4335" spans="1:14" hidden="1" x14ac:dyDescent="0.45">
      <c r="A4335" t="str">
        <f t="shared" si="543"/>
        <v>CP947-2X Week P NORM KIG10_0</v>
      </c>
      <c r="B4335" t="s">
        <v>817</v>
      </c>
      <c r="C4335" t="str">
        <f t="shared" si="536"/>
        <v>Cleveland</v>
      </c>
      <c r="D4335" t="str">
        <f t="shared" si="537"/>
        <v>Y</v>
      </c>
      <c r="E4335" t="s">
        <v>1200</v>
      </c>
      <c r="F4335" t="str">
        <f t="shared" si="538"/>
        <v>2X Week P NORM KIG10_0</v>
      </c>
      <c r="G4335" t="str">
        <f t="shared" si="539"/>
        <v>Specialty</v>
      </c>
      <c r="H4335" t="s">
        <v>1001</v>
      </c>
      <c r="I4335" t="str">
        <f t="shared" si="540"/>
        <v>RETURN - 2nd don of the week -BONUS</v>
      </c>
      <c r="J4335" t="s">
        <v>1054</v>
      </c>
      <c r="K4335" s="5">
        <v>25</v>
      </c>
      <c r="L4335" t="str">
        <f>Table_DataFromNL[[#This Row],[PROFILECODE]]&amp;"-"&amp;Table_DataFromNL[[#This Row],[RULENAME]]</f>
        <v>CP947-2X Week P NORM KIG10_0</v>
      </c>
      <c r="M4335" t="str">
        <f t="shared" si="541"/>
        <v>CP947-2X Week P NORM KIG10_0</v>
      </c>
      <c r="N4335" t="str">
        <f t="shared" si="542"/>
        <v>CP947-2X Week P NORM KIG10_0</v>
      </c>
    </row>
    <row r="4336" spans="1:14" hidden="1" x14ac:dyDescent="0.45">
      <c r="A4336" t="str">
        <f t="shared" si="543"/>
        <v>CP947-2X Week P NORM KIG10_2</v>
      </c>
      <c r="B4336" t="s">
        <v>817</v>
      </c>
      <c r="C4336" t="str">
        <f t="shared" si="536"/>
        <v>Cleveland</v>
      </c>
      <c r="D4336" t="str">
        <f t="shared" si="537"/>
        <v>Y</v>
      </c>
      <c r="E4336" t="s">
        <v>1200</v>
      </c>
      <c r="F4336" t="str">
        <f t="shared" si="538"/>
        <v>2X Week P NORM KIG10_2</v>
      </c>
      <c r="G4336" t="str">
        <f t="shared" si="539"/>
        <v>Specialty</v>
      </c>
      <c r="H4336" t="s">
        <v>1002</v>
      </c>
      <c r="I4336" t="str">
        <f t="shared" si="540"/>
        <v>RETURN - 2nd don of the week -BONUS</v>
      </c>
      <c r="J4336" t="s">
        <v>1054</v>
      </c>
      <c r="K4336" s="5">
        <v>15</v>
      </c>
      <c r="L4336" t="str">
        <f>Table_DataFromNL[[#This Row],[PROFILECODE]]&amp;"-"&amp;Table_DataFromNL[[#This Row],[RULENAME]]</f>
        <v>CP947-2X Week P NORM KIG10_2</v>
      </c>
      <c r="M4336" t="str">
        <f t="shared" si="541"/>
        <v>CP947-2X Week P NORM KIG10_2</v>
      </c>
      <c r="N4336" t="str">
        <f t="shared" si="542"/>
        <v>CP947-2X Week P NORM KIG10_2</v>
      </c>
    </row>
    <row r="4337" spans="1:14" hidden="1" x14ac:dyDescent="0.45">
      <c r="A4337" t="str">
        <f t="shared" si="543"/>
        <v>CP947-2X Week P NORM KIG10_3</v>
      </c>
      <c r="B4337" t="s">
        <v>817</v>
      </c>
      <c r="C4337" t="str">
        <f t="shared" si="536"/>
        <v>Cleveland</v>
      </c>
      <c r="D4337" t="str">
        <f t="shared" si="537"/>
        <v>Y</v>
      </c>
      <c r="E4337" t="s">
        <v>1200</v>
      </c>
      <c r="F4337" t="str">
        <f t="shared" si="538"/>
        <v>2X Week P NORM KIG10_3</v>
      </c>
      <c r="G4337" t="str">
        <f t="shared" si="539"/>
        <v>Specialty</v>
      </c>
      <c r="H4337" t="s">
        <v>1003</v>
      </c>
      <c r="I4337" t="str">
        <f t="shared" si="540"/>
        <v>RETURN - 2nd don of the week -BONUS</v>
      </c>
      <c r="J4337" t="s">
        <v>1054</v>
      </c>
      <c r="K4337" s="5">
        <v>15</v>
      </c>
      <c r="L4337" t="str">
        <f>Table_DataFromNL[[#This Row],[PROFILECODE]]&amp;"-"&amp;Table_DataFromNL[[#This Row],[RULENAME]]</f>
        <v>CP947-2X Week P NORM KIG10_3</v>
      </c>
      <c r="M4337" t="str">
        <f t="shared" si="541"/>
        <v>CP947-2X Week P NORM KIG10_3</v>
      </c>
      <c r="N4337" t="str">
        <f t="shared" si="542"/>
        <v>CP947-2X Week P NORM KIG10_3</v>
      </c>
    </row>
    <row r="4338" spans="1:14" hidden="1" x14ac:dyDescent="0.45">
      <c r="A4338" t="str">
        <f t="shared" si="543"/>
        <v>CP947-2X Week P NORM KIG10_4</v>
      </c>
      <c r="B4338" t="s">
        <v>817</v>
      </c>
      <c r="C4338" t="str">
        <f t="shared" si="536"/>
        <v>Cleveland</v>
      </c>
      <c r="D4338" t="str">
        <f t="shared" si="537"/>
        <v>Y</v>
      </c>
      <c r="E4338" t="s">
        <v>1200</v>
      </c>
      <c r="F4338" t="str">
        <f t="shared" si="538"/>
        <v>2X Week P NORM KIG10_4</v>
      </c>
      <c r="G4338" t="str">
        <f t="shared" si="539"/>
        <v>Specialty</v>
      </c>
      <c r="H4338" t="s">
        <v>1004</v>
      </c>
      <c r="I4338" t="str">
        <f t="shared" si="540"/>
        <v>RETURN - 2nd don of the week -BONUS</v>
      </c>
      <c r="J4338" t="s">
        <v>1054</v>
      </c>
      <c r="K4338" s="5">
        <v>15</v>
      </c>
      <c r="L4338" t="str">
        <f>Table_DataFromNL[[#This Row],[PROFILECODE]]&amp;"-"&amp;Table_DataFromNL[[#This Row],[RULENAME]]</f>
        <v>CP947-2X Week P NORM KIG10_4</v>
      </c>
      <c r="M4338" t="str">
        <f t="shared" si="541"/>
        <v>CP947-2X Week P NORM KIG10_4</v>
      </c>
      <c r="N4338" t="str">
        <f t="shared" si="542"/>
        <v>CP947-2X Week P NORM KIG10_4</v>
      </c>
    </row>
    <row r="4339" spans="1:14" hidden="1" x14ac:dyDescent="0.45">
      <c r="A4339" t="str">
        <f t="shared" si="543"/>
        <v>CP947-RETURN - 2nd don of the week -BONUS</v>
      </c>
      <c r="B4339" t="s">
        <v>817</v>
      </c>
      <c r="C4339" t="str">
        <f t="shared" si="536"/>
        <v>Cleveland</v>
      </c>
      <c r="D4339" t="str">
        <f t="shared" si="537"/>
        <v>Y</v>
      </c>
      <c r="E4339" t="s">
        <v>1200</v>
      </c>
      <c r="F4339" t="str">
        <f t="shared" si="538"/>
        <v>RETURN - 2nd don of the week -BONUS</v>
      </c>
      <c r="G4339" t="str">
        <f t="shared" si="539"/>
        <v>Marketing</v>
      </c>
      <c r="H4339" t="s">
        <v>1055</v>
      </c>
      <c r="I4339">
        <f t="shared" si="540"/>
        <v>26</v>
      </c>
      <c r="J4339" t="s">
        <v>1054</v>
      </c>
      <c r="K4339" s="5">
        <v>15</v>
      </c>
      <c r="L4339" t="str">
        <f>Table_DataFromNL[[#This Row],[PROFILECODE]]&amp;"-"&amp;Table_DataFromNL[[#This Row],[RULENAME]]</f>
        <v>CP947-2X Week P NSP NS</v>
      </c>
      <c r="M4339" t="str">
        <f t="shared" si="541"/>
        <v>CP947-RETURN - 2nd don of the week -BONUS</v>
      </c>
      <c r="N4339" t="e">
        <f t="shared" si="542"/>
        <v>#N/A</v>
      </c>
    </row>
    <row r="4340" spans="1:14" hidden="1" x14ac:dyDescent="0.45">
      <c r="A4340" t="str">
        <f t="shared" si="543"/>
        <v>CP947-RETURN - 2nd don of the week -BONUS</v>
      </c>
      <c r="B4340" t="s">
        <v>817</v>
      </c>
      <c r="C4340" t="str">
        <f t="shared" si="536"/>
        <v>Cleveland</v>
      </c>
      <c r="D4340" t="str">
        <f t="shared" si="537"/>
        <v>Y</v>
      </c>
      <c r="E4340" t="s">
        <v>1200</v>
      </c>
      <c r="F4340" t="str">
        <f t="shared" si="538"/>
        <v>RETURN - 2nd don of the week -BONUS</v>
      </c>
      <c r="G4340" t="str">
        <f t="shared" si="539"/>
        <v>Marketing</v>
      </c>
      <c r="H4340" t="s">
        <v>1056</v>
      </c>
      <c r="I4340" t="str">
        <f t="shared" si="540"/>
        <v>RETURN - 2nd don of the week -BONUS</v>
      </c>
      <c r="J4340" t="s">
        <v>1054</v>
      </c>
      <c r="K4340" s="5">
        <v>15</v>
      </c>
      <c r="L4340" t="str">
        <f>Table_DataFromNL[[#This Row],[PROFILECODE]]&amp;"-"&amp;Table_DataFromNL[[#This Row],[RULENAME]]</f>
        <v>CP947-2X Week P NSP Non EU</v>
      </c>
      <c r="M4340" t="str">
        <f t="shared" si="541"/>
        <v>CP947-RETURN - 2nd don of the week -BONUS</v>
      </c>
      <c r="N4340" t="e">
        <f t="shared" si="542"/>
        <v>#N/A</v>
      </c>
    </row>
    <row r="4341" spans="1:14" hidden="1" x14ac:dyDescent="0.45">
      <c r="A4341" t="str">
        <f t="shared" si="543"/>
        <v>CP947-2X Week P Normal Source PL</v>
      </c>
      <c r="B4341" t="s">
        <v>817</v>
      </c>
      <c r="C4341" t="str">
        <f t="shared" si="536"/>
        <v>Cleveland</v>
      </c>
      <c r="D4341" t="str">
        <f t="shared" si="537"/>
        <v>Y</v>
      </c>
      <c r="E4341" t="s">
        <v>1200</v>
      </c>
      <c r="F4341" t="str">
        <f t="shared" si="538"/>
        <v>2X Week P Normal Source PL</v>
      </c>
      <c r="G4341" t="str">
        <f t="shared" si="539"/>
        <v>Specialty</v>
      </c>
      <c r="H4341" t="s">
        <v>1026</v>
      </c>
      <c r="I4341" t="str">
        <f t="shared" si="540"/>
        <v>RETURN - 2nd don of the week -BONUS</v>
      </c>
      <c r="J4341" t="s">
        <v>1054</v>
      </c>
      <c r="K4341" s="5">
        <v>15</v>
      </c>
      <c r="L4341" t="str">
        <f>Table_DataFromNL[[#This Row],[PROFILECODE]]&amp;"-"&amp;Table_DataFromNL[[#This Row],[RULENAME]]</f>
        <v>CP947-2X Week P Normal Source PL</v>
      </c>
      <c r="M4341" t="e">
        <f t="shared" si="541"/>
        <v>#N/A</v>
      </c>
      <c r="N4341" t="e">
        <f t="shared" si="542"/>
        <v>#N/A</v>
      </c>
    </row>
    <row r="4342" spans="1:14" hidden="1" x14ac:dyDescent="0.45">
      <c r="A4342" t="str">
        <f t="shared" si="543"/>
        <v>CP947-2X Week P RSV Pre-Existing</v>
      </c>
      <c r="B4342" t="s">
        <v>817</v>
      </c>
      <c r="C4342" t="str">
        <f t="shared" si="536"/>
        <v>Cleveland</v>
      </c>
      <c r="D4342" t="str">
        <f t="shared" si="537"/>
        <v>Y</v>
      </c>
      <c r="E4342" t="s">
        <v>1200</v>
      </c>
      <c r="F4342" t="str">
        <f t="shared" si="538"/>
        <v>2X Week P RSV Pre-Existing</v>
      </c>
      <c r="G4342" t="str">
        <f t="shared" si="539"/>
        <v>Specialty</v>
      </c>
      <c r="H4342" t="s">
        <v>945</v>
      </c>
      <c r="I4342" t="str">
        <f t="shared" si="540"/>
        <v>RETURN - 2nd don of the week -BONUS</v>
      </c>
      <c r="J4342" t="s">
        <v>1054</v>
      </c>
      <c r="K4342" s="5">
        <v>25</v>
      </c>
      <c r="L4342" t="str">
        <f>Table_DataFromNL[[#This Row],[PROFILECODE]]&amp;"-"&amp;Table_DataFromNL[[#This Row],[RULENAME]]</f>
        <v>CP947-2X Week P RSV Pre-Existing</v>
      </c>
      <c r="M4342" t="str">
        <f t="shared" si="541"/>
        <v>CP947-2X Week P RSV Pre-Existing</v>
      </c>
      <c r="N4342" t="str">
        <f t="shared" si="542"/>
        <v>CP947-2X Week P RSV Pre-Existing</v>
      </c>
    </row>
    <row r="4343" spans="1:14" hidden="1" x14ac:dyDescent="0.45">
      <c r="A4343" t="str">
        <f t="shared" si="543"/>
        <v>CP947-RETURN - 5th don of the month -BONUS</v>
      </c>
      <c r="B4343" t="s">
        <v>817</v>
      </c>
      <c r="C4343" t="str">
        <f t="shared" si="536"/>
        <v>Cleveland</v>
      </c>
      <c r="D4343" t="str">
        <f t="shared" si="537"/>
        <v>Y</v>
      </c>
      <c r="E4343" t="s">
        <v>1200</v>
      </c>
      <c r="F4343" t="str">
        <f t="shared" si="538"/>
        <v>RETURN - 5th don of the month -BONUS</v>
      </c>
      <c r="G4343" t="str">
        <f t="shared" si="539"/>
        <v>Marketing</v>
      </c>
      <c r="H4343" t="s">
        <v>1057</v>
      </c>
      <c r="I4343">
        <f t="shared" si="540"/>
        <v>27</v>
      </c>
      <c r="J4343" t="s">
        <v>1054</v>
      </c>
      <c r="K4343" s="5">
        <v>20</v>
      </c>
      <c r="L4343" t="str">
        <f>Table_DataFromNL[[#This Row],[PROFILECODE]]&amp;"-"&amp;Table_DataFromNL[[#This Row],[RULENAME]]</f>
        <v>CP947-5X Month</v>
      </c>
      <c r="M4343" t="str">
        <f t="shared" si="541"/>
        <v>CP947-RETURN - 5th don of the month -BONUS</v>
      </c>
      <c r="N4343" t="e">
        <f t="shared" si="542"/>
        <v>#N/A</v>
      </c>
    </row>
    <row r="4344" spans="1:14" hidden="1" x14ac:dyDescent="0.45">
      <c r="A4344" t="str">
        <f t="shared" si="543"/>
        <v>CP947-RETURN - 6th don of the month -BONUS</v>
      </c>
      <c r="B4344" t="s">
        <v>817</v>
      </c>
      <c r="C4344" t="str">
        <f t="shared" si="536"/>
        <v>Cleveland</v>
      </c>
      <c r="D4344" t="str">
        <f t="shared" si="537"/>
        <v>Y</v>
      </c>
      <c r="E4344" t="s">
        <v>1200</v>
      </c>
      <c r="F4344" t="str">
        <f t="shared" si="538"/>
        <v>RETURN - 6th don of the month -BONUS</v>
      </c>
      <c r="G4344" t="str">
        <f t="shared" si="539"/>
        <v>Marketing</v>
      </c>
      <c r="H4344" t="s">
        <v>1058</v>
      </c>
      <c r="I4344">
        <f t="shared" si="540"/>
        <v>28</v>
      </c>
      <c r="J4344" t="s">
        <v>1054</v>
      </c>
      <c r="K4344" s="5">
        <v>10</v>
      </c>
      <c r="L4344" t="str">
        <f>Table_DataFromNL[[#This Row],[PROFILECODE]]&amp;"-"&amp;Table_DataFromNL[[#This Row],[RULENAME]]</f>
        <v>CP947-6X Month</v>
      </c>
      <c r="M4344" t="str">
        <f t="shared" si="541"/>
        <v>CP947-RETURN - 6th don of the month -BONUS</v>
      </c>
      <c r="N4344" t="e">
        <f t="shared" si="542"/>
        <v>#N/A</v>
      </c>
    </row>
    <row r="4345" spans="1:14" hidden="1" x14ac:dyDescent="0.45">
      <c r="A4345" t="str">
        <f t="shared" si="543"/>
        <v>CP947-CRM_LAPSEDONOR_25_twice</v>
      </c>
      <c r="B4345" t="s">
        <v>817</v>
      </c>
      <c r="C4345" t="str">
        <f t="shared" si="536"/>
        <v>Cleveland</v>
      </c>
      <c r="D4345" t="str">
        <f t="shared" si="537"/>
        <v>Y</v>
      </c>
      <c r="E4345" t="s">
        <v>1200</v>
      </c>
      <c r="F4345" t="str">
        <f t="shared" si="538"/>
        <v>CRM_LAPSEDONOR_25_twice</v>
      </c>
      <c r="G4345">
        <f t="shared" si="539"/>
        <v>0</v>
      </c>
      <c r="H4345" t="s">
        <v>1059</v>
      </c>
      <c r="I4345">
        <f t="shared" si="540"/>
        <v>0</v>
      </c>
      <c r="J4345" t="s">
        <v>1054</v>
      </c>
      <c r="K4345" s="5">
        <v>25</v>
      </c>
      <c r="L4345" t="str">
        <f>Table_DataFromNL[[#This Row],[PROFILECODE]]&amp;"-"&amp;Table_DataFromNL[[#This Row],[RULENAME]]</f>
        <v>CP947-CRM_LAPSEDONOR_25_twice</v>
      </c>
      <c r="M4345" t="e">
        <f t="shared" si="541"/>
        <v>#N/A</v>
      </c>
      <c r="N4345" t="e">
        <f t="shared" si="542"/>
        <v>#N/A</v>
      </c>
    </row>
    <row r="4346" spans="1:14" hidden="1" x14ac:dyDescent="0.45">
      <c r="A4346" t="str">
        <f t="shared" si="543"/>
        <v>CP947-CRM_LAPSEDONOR_50_twice</v>
      </c>
      <c r="B4346" t="s">
        <v>817</v>
      </c>
      <c r="C4346" t="str">
        <f t="shared" si="536"/>
        <v>Cleveland</v>
      </c>
      <c r="D4346" t="str">
        <f t="shared" si="537"/>
        <v>Y</v>
      </c>
      <c r="E4346" t="s">
        <v>1200</v>
      </c>
      <c r="F4346" t="str">
        <f t="shared" si="538"/>
        <v>CRM_LAPSEDONOR_50_twice</v>
      </c>
      <c r="G4346">
        <f t="shared" si="539"/>
        <v>0</v>
      </c>
      <c r="H4346" t="s">
        <v>1060</v>
      </c>
      <c r="I4346">
        <f t="shared" si="540"/>
        <v>0</v>
      </c>
      <c r="J4346" t="s">
        <v>1054</v>
      </c>
      <c r="K4346" s="5">
        <v>50</v>
      </c>
      <c r="L4346" t="str">
        <f>Table_DataFromNL[[#This Row],[PROFILECODE]]&amp;"-"&amp;Table_DataFromNL[[#This Row],[RULENAME]]</f>
        <v>CP947-CRM_LAPSEDONOR_50_twice</v>
      </c>
      <c r="M4346" t="e">
        <f t="shared" si="541"/>
        <v>#N/A</v>
      </c>
      <c r="N4346" t="e">
        <f t="shared" si="542"/>
        <v>#N/A</v>
      </c>
    </row>
    <row r="4347" spans="1:14" hidden="1" x14ac:dyDescent="0.45">
      <c r="A4347" t="str">
        <f t="shared" si="543"/>
        <v>CP947-CRM_LAPSEDONOR_75_twice</v>
      </c>
      <c r="B4347" t="s">
        <v>817</v>
      </c>
      <c r="C4347" t="str">
        <f t="shared" si="536"/>
        <v>Cleveland</v>
      </c>
      <c r="D4347" t="str">
        <f t="shared" si="537"/>
        <v>Y</v>
      </c>
      <c r="E4347" t="s">
        <v>1200</v>
      </c>
      <c r="F4347" t="str">
        <f t="shared" si="538"/>
        <v>CRM_LAPSEDONOR_75_twice</v>
      </c>
      <c r="G4347">
        <f t="shared" si="539"/>
        <v>0</v>
      </c>
      <c r="H4347" t="s">
        <v>1061</v>
      </c>
      <c r="I4347">
        <f t="shared" si="540"/>
        <v>0</v>
      </c>
      <c r="J4347" t="s">
        <v>1054</v>
      </c>
      <c r="K4347" s="5">
        <v>70</v>
      </c>
      <c r="L4347" t="str">
        <f>Table_DataFromNL[[#This Row],[PROFILECODE]]&amp;"-"&amp;Table_DataFromNL[[#This Row],[RULENAME]]</f>
        <v>CP947-CRM_LAPSEDONOR_75_twice</v>
      </c>
      <c r="M4347" t="e">
        <f t="shared" si="541"/>
        <v>#N/A</v>
      </c>
      <c r="N4347" t="e">
        <f t="shared" si="542"/>
        <v>#N/A</v>
      </c>
    </row>
    <row r="4348" spans="1:14" hidden="1" x14ac:dyDescent="0.45">
      <c r="A4348" t="str">
        <f t="shared" si="543"/>
        <v>CP947-College ID Standard Bonus</v>
      </c>
      <c r="B4348" t="s">
        <v>817</v>
      </c>
      <c r="C4348" t="str">
        <f t="shared" si="536"/>
        <v>Cleveland</v>
      </c>
      <c r="D4348" t="str">
        <f t="shared" si="537"/>
        <v>Y</v>
      </c>
      <c r="E4348" t="s">
        <v>1200</v>
      </c>
      <c r="F4348" t="str">
        <f t="shared" si="538"/>
        <v>College ID Standard Bonus</v>
      </c>
      <c r="G4348">
        <f t="shared" si="539"/>
        <v>0</v>
      </c>
      <c r="H4348" t="s">
        <v>1062</v>
      </c>
      <c r="I4348">
        <f t="shared" si="540"/>
        <v>0</v>
      </c>
      <c r="J4348" t="s">
        <v>1054</v>
      </c>
      <c r="K4348" s="5">
        <v>5</v>
      </c>
      <c r="L4348" t="str">
        <f>Table_DataFromNL[[#This Row],[PROFILECODE]]&amp;"-"&amp;Table_DataFromNL[[#This Row],[RULENAME]]</f>
        <v>CP947-College ID Standard Bonus</v>
      </c>
      <c r="M4348" t="e">
        <f t="shared" si="541"/>
        <v>#N/A</v>
      </c>
      <c r="N4348" t="e">
        <f t="shared" si="542"/>
        <v>#N/A</v>
      </c>
    </row>
    <row r="4349" spans="1:14" hidden="1" x14ac:dyDescent="0.45">
      <c r="A4349" t="str">
        <f t="shared" si="543"/>
        <v>CP947-Employee Donor</v>
      </c>
      <c r="B4349" t="s">
        <v>817</v>
      </c>
      <c r="C4349" t="str">
        <f t="shared" si="536"/>
        <v>Cleveland</v>
      </c>
      <c r="D4349" t="str">
        <f t="shared" si="537"/>
        <v>Y</v>
      </c>
      <c r="E4349" t="s">
        <v>1200</v>
      </c>
      <c r="F4349" t="str">
        <f t="shared" si="538"/>
        <v>Employee Donor</v>
      </c>
      <c r="G4349">
        <f t="shared" si="539"/>
        <v>0</v>
      </c>
      <c r="H4349" t="s">
        <v>1063</v>
      </c>
      <c r="I4349">
        <f t="shared" si="540"/>
        <v>0</v>
      </c>
      <c r="J4349" t="s">
        <v>1054</v>
      </c>
      <c r="K4349" s="5">
        <v>90</v>
      </c>
      <c r="L4349" t="str">
        <f>Table_DataFromNL[[#This Row],[PROFILECODE]]&amp;"-"&amp;Table_DataFromNL[[#This Row],[RULENAME]]</f>
        <v>CP947-Employee Donor</v>
      </c>
      <c r="M4349" t="e">
        <f t="shared" si="541"/>
        <v>#N/A</v>
      </c>
      <c r="N4349" t="e">
        <f t="shared" si="542"/>
        <v>#N/A</v>
      </c>
    </row>
    <row r="4350" spans="1:14" hidden="1" x14ac:dyDescent="0.45">
      <c r="A4350" t="str">
        <f t="shared" si="543"/>
        <v>CP947-Military ID</v>
      </c>
      <c r="B4350" t="s">
        <v>817</v>
      </c>
      <c r="C4350" t="str">
        <f t="shared" si="536"/>
        <v>Cleveland</v>
      </c>
      <c r="D4350" t="str">
        <f t="shared" si="537"/>
        <v>Y</v>
      </c>
      <c r="E4350" t="s">
        <v>1200</v>
      </c>
      <c r="F4350" t="str">
        <f t="shared" si="538"/>
        <v>Military ID</v>
      </c>
      <c r="G4350">
        <f t="shared" si="539"/>
        <v>0</v>
      </c>
      <c r="H4350" t="s">
        <v>1064</v>
      </c>
      <c r="I4350">
        <f t="shared" si="540"/>
        <v>0</v>
      </c>
      <c r="J4350" t="s">
        <v>1054</v>
      </c>
      <c r="K4350" s="5">
        <v>5</v>
      </c>
      <c r="L4350" t="str">
        <f>Table_DataFromNL[[#This Row],[PROFILECODE]]&amp;"-"&amp;Table_DataFromNL[[#This Row],[RULENAME]]</f>
        <v>CP947-Military ID</v>
      </c>
      <c r="M4350" t="e">
        <f t="shared" si="541"/>
        <v>#N/A</v>
      </c>
      <c r="N4350" t="e">
        <f t="shared" si="542"/>
        <v>#N/A</v>
      </c>
    </row>
    <row r="4351" spans="1:14" hidden="1" x14ac:dyDescent="0.45">
      <c r="A4351" t="str">
        <f t="shared" si="543"/>
        <v>CP947-NEW DONOR -1st</v>
      </c>
      <c r="B4351" t="s">
        <v>817</v>
      </c>
      <c r="C4351" t="str">
        <f t="shared" si="536"/>
        <v>Cleveland</v>
      </c>
      <c r="D4351" t="str">
        <f t="shared" si="537"/>
        <v>Y</v>
      </c>
      <c r="E4351" t="s">
        <v>1200</v>
      </c>
      <c r="F4351" t="str">
        <f t="shared" si="538"/>
        <v>NEW DONOR -1st</v>
      </c>
      <c r="G4351" t="str">
        <f t="shared" si="539"/>
        <v>Marketing</v>
      </c>
      <c r="H4351" t="s">
        <v>1065</v>
      </c>
      <c r="I4351">
        <f t="shared" si="540"/>
        <v>1</v>
      </c>
      <c r="J4351" t="s">
        <v>1054</v>
      </c>
      <c r="K4351" s="5">
        <v>100</v>
      </c>
      <c r="L4351" t="str">
        <f>Table_DataFromNL[[#This Row],[PROFILECODE]]&amp;"-"&amp;Table_DataFromNL[[#This Row],[RULENAME]]</f>
        <v>CP947-New Donor 1st Visit-Bonus</v>
      </c>
      <c r="M4351" t="str">
        <f t="shared" si="541"/>
        <v>CP947-NEW DONOR -1st</v>
      </c>
      <c r="N4351" t="e">
        <f t="shared" si="542"/>
        <v>#N/A</v>
      </c>
    </row>
    <row r="4352" spans="1:14" hidden="1" x14ac:dyDescent="0.45">
      <c r="A4352" t="str">
        <f t="shared" si="543"/>
        <v>CP947-NEW DONOR -2nd</v>
      </c>
      <c r="B4352" t="s">
        <v>817</v>
      </c>
      <c r="C4352" t="str">
        <f t="shared" si="536"/>
        <v>Cleveland</v>
      </c>
      <c r="D4352" t="str">
        <f t="shared" si="537"/>
        <v>Y</v>
      </c>
      <c r="E4352" t="s">
        <v>1200</v>
      </c>
      <c r="F4352" t="str">
        <f t="shared" si="538"/>
        <v>NEW DONOR -2nd</v>
      </c>
      <c r="G4352" t="str">
        <f t="shared" si="539"/>
        <v>Marketing</v>
      </c>
      <c r="H4352" t="s">
        <v>1066</v>
      </c>
      <c r="I4352">
        <f t="shared" si="540"/>
        <v>2</v>
      </c>
      <c r="J4352" t="s">
        <v>1054</v>
      </c>
      <c r="K4352" s="5">
        <v>100</v>
      </c>
      <c r="L4352" t="str">
        <f>Table_DataFromNL[[#This Row],[PROFILECODE]]&amp;"-"&amp;Table_DataFromNL[[#This Row],[RULENAME]]</f>
        <v>CP947-New Donor 2nd Visit-Bonus</v>
      </c>
      <c r="M4352" t="str">
        <f t="shared" si="541"/>
        <v>CP947-NEW DONOR -2nd</v>
      </c>
      <c r="N4352" t="e">
        <f t="shared" si="542"/>
        <v>#N/A</v>
      </c>
    </row>
    <row r="4353" spans="1:14" hidden="1" x14ac:dyDescent="0.45">
      <c r="A4353" t="str">
        <f t="shared" si="543"/>
        <v>CP947-NEW DONOR -3rd</v>
      </c>
      <c r="B4353" t="s">
        <v>817</v>
      </c>
      <c r="C4353" t="str">
        <f t="shared" si="536"/>
        <v>Cleveland</v>
      </c>
      <c r="D4353" t="str">
        <f t="shared" si="537"/>
        <v>Y</v>
      </c>
      <c r="E4353" t="s">
        <v>1200</v>
      </c>
      <c r="F4353" t="str">
        <f t="shared" si="538"/>
        <v>NEW DONOR -3rd</v>
      </c>
      <c r="G4353" t="str">
        <f t="shared" si="539"/>
        <v>Marketing</v>
      </c>
      <c r="H4353" t="s">
        <v>1067</v>
      </c>
      <c r="I4353">
        <f t="shared" si="540"/>
        <v>3</v>
      </c>
      <c r="J4353" t="s">
        <v>1054</v>
      </c>
      <c r="K4353" s="5">
        <v>100</v>
      </c>
      <c r="L4353" t="str">
        <f>Table_DataFromNL[[#This Row],[PROFILECODE]]&amp;"-"&amp;Table_DataFromNL[[#This Row],[RULENAME]]</f>
        <v>CP947-New Donor 3rd Visit-Bonus</v>
      </c>
      <c r="M4353" t="str">
        <f t="shared" si="541"/>
        <v>CP947-NEW DONOR -3rd</v>
      </c>
      <c r="N4353" t="e">
        <f t="shared" si="542"/>
        <v>#N/A</v>
      </c>
    </row>
    <row r="4354" spans="1:14" hidden="1" x14ac:dyDescent="0.45">
      <c r="A4354" t="str">
        <f t="shared" si="543"/>
        <v>CP947-NEW DONOR -4th</v>
      </c>
      <c r="B4354" t="s">
        <v>817</v>
      </c>
      <c r="C4354" t="str">
        <f t="shared" ref="C4354:C4417" si="544">VLOOKUP(B4354,CenterLU,2,FALSE)</f>
        <v>Cleveland</v>
      </c>
      <c r="D4354" t="str">
        <f t="shared" ref="D4354:D4417" si="545">VLOOKUP(B4354,CenterLU,3,FALSE)</f>
        <v>Y</v>
      </c>
      <c r="E4354" t="s">
        <v>1200</v>
      </c>
      <c r="F4354" t="str">
        <f t="shared" ref="F4354:F4417" si="546">IF(VLOOKUP(H4354,RULENAMELU,3,FALSE)=0,H4354,VLOOKUP(H4354,RULENAMELU,3,FALSE))</f>
        <v>NEW DONOR -4th</v>
      </c>
      <c r="G4354" t="str">
        <f t="shared" ref="G4354:G4417" si="547">VLOOKUP(H4354,RULENAMELU,4,FALSE)</f>
        <v>Marketing</v>
      </c>
      <c r="H4354" t="s">
        <v>1068</v>
      </c>
      <c r="I4354">
        <f t="shared" ref="I4354:I4417" si="548">VLOOKUP(H4354,RULENAMELU,5,FALSE)</f>
        <v>4</v>
      </c>
      <c r="J4354" t="s">
        <v>1054</v>
      </c>
      <c r="K4354" s="5">
        <v>100</v>
      </c>
      <c r="L4354" t="str">
        <f>Table_DataFromNL[[#This Row],[PROFILECODE]]&amp;"-"&amp;Table_DataFromNL[[#This Row],[RULENAME]]</f>
        <v>CP947-New Donor 4th Visit-Bonus</v>
      </c>
      <c r="M4354" t="str">
        <f t="shared" ref="M4354:M4417" si="549">IFERROR(VLOOKUP(A4354,PaychangesLU,1,FALSE),VLOOKUP(A4354,SpecialtyCheckLU,1,FALSE))</f>
        <v>CP947-NEW DONOR -4th</v>
      </c>
      <c r="N4354" t="e">
        <f t="shared" ref="N4354:N4417" si="550">VLOOKUP(A4354,SpecialtyCheckLU,1,FALSE)</f>
        <v>#N/A</v>
      </c>
    </row>
    <row r="4355" spans="1:14" hidden="1" x14ac:dyDescent="0.45">
      <c r="A4355" t="str">
        <f t="shared" ref="A4355:A4418" si="551">B4355&amp;"-"&amp;F4355</f>
        <v>CP947-NEW DONOR -5th</v>
      </c>
      <c r="B4355" t="s">
        <v>817</v>
      </c>
      <c r="C4355" t="str">
        <f t="shared" si="544"/>
        <v>Cleveland</v>
      </c>
      <c r="D4355" t="str">
        <f t="shared" si="545"/>
        <v>Y</v>
      </c>
      <c r="E4355" t="s">
        <v>1200</v>
      </c>
      <c r="F4355" t="str">
        <f t="shared" si="546"/>
        <v>NEW DONOR -5th</v>
      </c>
      <c r="G4355" t="str">
        <f t="shared" si="547"/>
        <v>Marketing</v>
      </c>
      <c r="H4355" t="s">
        <v>1069</v>
      </c>
      <c r="I4355">
        <f t="shared" si="548"/>
        <v>5</v>
      </c>
      <c r="J4355" t="s">
        <v>1054</v>
      </c>
      <c r="K4355" s="5">
        <v>45</v>
      </c>
      <c r="L4355" t="str">
        <f>Table_DataFromNL[[#This Row],[PROFILECODE]]&amp;"-"&amp;Table_DataFromNL[[#This Row],[RULENAME]]</f>
        <v>CP947-New Donor 5th Visit-Bonus</v>
      </c>
      <c r="M4355" t="str">
        <f t="shared" si="549"/>
        <v>CP947-NEW DONOR -5th</v>
      </c>
      <c r="N4355" t="e">
        <f t="shared" si="550"/>
        <v>#N/A</v>
      </c>
    </row>
    <row r="4356" spans="1:14" hidden="1" x14ac:dyDescent="0.45">
      <c r="A4356" t="str">
        <f t="shared" si="551"/>
        <v>CP947-NEW DONOR -6th</v>
      </c>
      <c r="B4356" t="s">
        <v>817</v>
      </c>
      <c r="C4356" t="str">
        <f t="shared" si="544"/>
        <v>Cleveland</v>
      </c>
      <c r="D4356" t="str">
        <f t="shared" si="545"/>
        <v>Y</v>
      </c>
      <c r="E4356" t="s">
        <v>1200</v>
      </c>
      <c r="F4356" t="str">
        <f t="shared" si="546"/>
        <v>NEW DONOR -6th</v>
      </c>
      <c r="G4356" t="str">
        <f t="shared" si="547"/>
        <v>Marketing</v>
      </c>
      <c r="H4356" t="s">
        <v>1070</v>
      </c>
      <c r="I4356">
        <f t="shared" si="548"/>
        <v>6</v>
      </c>
      <c r="J4356" t="s">
        <v>1054</v>
      </c>
      <c r="K4356" s="5">
        <v>45</v>
      </c>
      <c r="L4356" t="str">
        <f>Table_DataFromNL[[#This Row],[PROFILECODE]]&amp;"-"&amp;Table_DataFromNL[[#This Row],[RULENAME]]</f>
        <v>CP947-New Donor 6th Visit-Bonus</v>
      </c>
      <c r="M4356" t="str">
        <f t="shared" si="549"/>
        <v>CP947-NEW DONOR -6th</v>
      </c>
      <c r="N4356" t="e">
        <f t="shared" si="550"/>
        <v>#N/A</v>
      </c>
    </row>
    <row r="4357" spans="1:14" hidden="1" x14ac:dyDescent="0.45">
      <c r="A4357" t="str">
        <f t="shared" si="551"/>
        <v>CP947-NEW DONOR -7th</v>
      </c>
      <c r="B4357" t="s">
        <v>817</v>
      </c>
      <c r="C4357" t="str">
        <f t="shared" si="544"/>
        <v>Cleveland</v>
      </c>
      <c r="D4357" t="str">
        <f t="shared" si="545"/>
        <v>Y</v>
      </c>
      <c r="E4357" t="s">
        <v>1200</v>
      </c>
      <c r="F4357" t="str">
        <f t="shared" si="546"/>
        <v>NEW DONOR -7th</v>
      </c>
      <c r="G4357" t="str">
        <f t="shared" si="547"/>
        <v>Marketing</v>
      </c>
      <c r="H4357" t="s">
        <v>1071</v>
      </c>
      <c r="I4357">
        <f t="shared" si="548"/>
        <v>7</v>
      </c>
      <c r="J4357" t="s">
        <v>1054</v>
      </c>
      <c r="K4357" s="5">
        <v>45</v>
      </c>
      <c r="L4357" t="str">
        <f>Table_DataFromNL[[#This Row],[PROFILECODE]]&amp;"-"&amp;Table_DataFromNL[[#This Row],[RULENAME]]</f>
        <v>CP947-New Donor 7th Visit-Bonus</v>
      </c>
      <c r="M4357" t="str">
        <f t="shared" si="549"/>
        <v>CP947-NEW DONOR -7th</v>
      </c>
      <c r="N4357" t="e">
        <f t="shared" si="550"/>
        <v>#N/A</v>
      </c>
    </row>
    <row r="4358" spans="1:14" hidden="1" x14ac:dyDescent="0.45">
      <c r="A4358" t="str">
        <f t="shared" si="551"/>
        <v>CP947-NEW DONOR -8th</v>
      </c>
      <c r="B4358" t="s">
        <v>817</v>
      </c>
      <c r="C4358" t="str">
        <f t="shared" si="544"/>
        <v>Cleveland</v>
      </c>
      <c r="D4358" t="str">
        <f t="shared" si="545"/>
        <v>Y</v>
      </c>
      <c r="E4358" t="s">
        <v>1200</v>
      </c>
      <c r="F4358" t="str">
        <f t="shared" si="546"/>
        <v>NEW DONOR -8th</v>
      </c>
      <c r="G4358" t="str">
        <f t="shared" si="547"/>
        <v>Marketing</v>
      </c>
      <c r="H4358" t="s">
        <v>1072</v>
      </c>
      <c r="I4358">
        <f t="shared" si="548"/>
        <v>8</v>
      </c>
      <c r="J4358" t="s">
        <v>1054</v>
      </c>
      <c r="K4358" s="5">
        <v>45</v>
      </c>
      <c r="L4358" t="str">
        <f>Table_DataFromNL[[#This Row],[PROFILECODE]]&amp;"-"&amp;Table_DataFromNL[[#This Row],[RULENAME]]</f>
        <v>CP947-New Donor 8th Visit-Bonus</v>
      </c>
      <c r="M4358" t="str">
        <f t="shared" si="549"/>
        <v>CP947-NEW DONOR -8th</v>
      </c>
      <c r="N4358" t="e">
        <f t="shared" si="550"/>
        <v>#N/A</v>
      </c>
    </row>
    <row r="4359" spans="1:14" hidden="1" x14ac:dyDescent="0.45">
      <c r="A4359" t="str">
        <f t="shared" si="551"/>
        <v>CP947-1B_KEDLeague_Promo_5USD</v>
      </c>
      <c r="B4359" t="s">
        <v>817</v>
      </c>
      <c r="C4359" t="str">
        <f t="shared" si="544"/>
        <v>Cleveland</v>
      </c>
      <c r="D4359" t="str">
        <f t="shared" si="545"/>
        <v>Y</v>
      </c>
      <c r="E4359" t="s">
        <v>1200</v>
      </c>
      <c r="F4359" t="str">
        <f t="shared" si="546"/>
        <v>1B_KEDLeague_Promo_5USD</v>
      </c>
      <c r="G4359">
        <f t="shared" si="547"/>
        <v>0</v>
      </c>
      <c r="H4359" t="s">
        <v>1073</v>
      </c>
      <c r="I4359">
        <f t="shared" si="548"/>
        <v>0</v>
      </c>
      <c r="J4359" t="s">
        <v>1074</v>
      </c>
      <c r="K4359" s="5">
        <v>5</v>
      </c>
      <c r="L4359" t="str">
        <f>Table_DataFromNL[[#This Row],[PROFILECODE]]&amp;"-"&amp;Table_DataFromNL[[#This Row],[RULENAME]]</f>
        <v>CP947-1B_KEDLeague_Promo_5USD</v>
      </c>
      <c r="M4359" t="e">
        <f t="shared" si="549"/>
        <v>#N/A</v>
      </c>
      <c r="N4359" t="e">
        <f t="shared" si="550"/>
        <v>#N/A</v>
      </c>
    </row>
    <row r="4360" spans="1:14" hidden="1" x14ac:dyDescent="0.45">
      <c r="A4360" t="str">
        <f t="shared" si="551"/>
        <v>CP947-CALL_10</v>
      </c>
      <c r="B4360" t="s">
        <v>817</v>
      </c>
      <c r="C4360" t="str">
        <f t="shared" si="544"/>
        <v>Cleveland</v>
      </c>
      <c r="D4360" t="str">
        <f t="shared" si="545"/>
        <v>Y</v>
      </c>
      <c r="E4360" t="s">
        <v>1200</v>
      </c>
      <c r="F4360" t="str">
        <f t="shared" si="546"/>
        <v>CALL_10</v>
      </c>
      <c r="G4360">
        <f t="shared" si="547"/>
        <v>0</v>
      </c>
      <c r="H4360" t="s">
        <v>1075</v>
      </c>
      <c r="I4360">
        <f t="shared" si="548"/>
        <v>0</v>
      </c>
      <c r="J4360" t="s">
        <v>1074</v>
      </c>
      <c r="K4360" s="5">
        <v>10</v>
      </c>
      <c r="L4360" t="str">
        <f>Table_DataFromNL[[#This Row],[PROFILECODE]]&amp;"-"&amp;Table_DataFromNL[[#This Row],[RULENAME]]</f>
        <v>CP947-CALL_10</v>
      </c>
      <c r="M4360" t="e">
        <f t="shared" si="549"/>
        <v>#N/A</v>
      </c>
      <c r="N4360" t="e">
        <f t="shared" si="550"/>
        <v>#N/A</v>
      </c>
    </row>
    <row r="4361" spans="1:14" hidden="1" x14ac:dyDescent="0.45">
      <c r="A4361" t="str">
        <f t="shared" si="551"/>
        <v>CP947-CALL_15</v>
      </c>
      <c r="B4361" t="s">
        <v>817</v>
      </c>
      <c r="C4361" t="str">
        <f t="shared" si="544"/>
        <v>Cleveland</v>
      </c>
      <c r="D4361" t="str">
        <f t="shared" si="545"/>
        <v>Y</v>
      </c>
      <c r="E4361" t="s">
        <v>1200</v>
      </c>
      <c r="F4361" t="str">
        <f t="shared" si="546"/>
        <v>CALL_15</v>
      </c>
      <c r="G4361">
        <f t="shared" si="547"/>
        <v>0</v>
      </c>
      <c r="H4361" t="s">
        <v>1076</v>
      </c>
      <c r="I4361">
        <f t="shared" si="548"/>
        <v>0</v>
      </c>
      <c r="J4361" t="s">
        <v>1074</v>
      </c>
      <c r="K4361" s="5">
        <v>15</v>
      </c>
      <c r="L4361" t="str">
        <f>Table_DataFromNL[[#This Row],[PROFILECODE]]&amp;"-"&amp;Table_DataFromNL[[#This Row],[RULENAME]]</f>
        <v>CP947-CALL_15</v>
      </c>
      <c r="M4361" t="e">
        <f t="shared" si="549"/>
        <v>#N/A</v>
      </c>
      <c r="N4361" t="e">
        <f t="shared" si="550"/>
        <v>#N/A</v>
      </c>
    </row>
    <row r="4362" spans="1:14" hidden="1" x14ac:dyDescent="0.45">
      <c r="A4362" t="str">
        <f t="shared" si="551"/>
        <v>CP947-CALL_25</v>
      </c>
      <c r="B4362" t="s">
        <v>817</v>
      </c>
      <c r="C4362" t="str">
        <f t="shared" si="544"/>
        <v>Cleveland</v>
      </c>
      <c r="D4362" t="str">
        <f t="shared" si="545"/>
        <v>Y</v>
      </c>
      <c r="E4362" t="s">
        <v>1200</v>
      </c>
      <c r="F4362" t="str">
        <f t="shared" si="546"/>
        <v>CALL_25</v>
      </c>
      <c r="G4362">
        <f t="shared" si="547"/>
        <v>0</v>
      </c>
      <c r="H4362" t="s">
        <v>1077</v>
      </c>
      <c r="I4362">
        <f t="shared" si="548"/>
        <v>0</v>
      </c>
      <c r="J4362" t="s">
        <v>1074</v>
      </c>
      <c r="K4362" s="5">
        <v>25</v>
      </c>
      <c r="L4362" t="str">
        <f>Table_DataFromNL[[#This Row],[PROFILECODE]]&amp;"-"&amp;Table_DataFromNL[[#This Row],[RULENAME]]</f>
        <v>CP947-CALL_25</v>
      </c>
      <c r="M4362" t="e">
        <f t="shared" si="549"/>
        <v>#N/A</v>
      </c>
      <c r="N4362" t="e">
        <f t="shared" si="550"/>
        <v>#N/A</v>
      </c>
    </row>
    <row r="4363" spans="1:14" hidden="1" x14ac:dyDescent="0.45">
      <c r="A4363" t="str">
        <f t="shared" si="551"/>
        <v>CP947-CALL_5</v>
      </c>
      <c r="B4363" t="s">
        <v>817</v>
      </c>
      <c r="C4363" t="str">
        <f t="shared" si="544"/>
        <v>Cleveland</v>
      </c>
      <c r="D4363" t="str">
        <f t="shared" si="545"/>
        <v>Y</v>
      </c>
      <c r="E4363" t="s">
        <v>1200</v>
      </c>
      <c r="F4363" t="str">
        <f t="shared" si="546"/>
        <v>CALL_5</v>
      </c>
      <c r="G4363">
        <f t="shared" si="547"/>
        <v>0</v>
      </c>
      <c r="H4363" t="s">
        <v>1078</v>
      </c>
      <c r="I4363">
        <f t="shared" si="548"/>
        <v>0</v>
      </c>
      <c r="J4363" t="s">
        <v>1074</v>
      </c>
      <c r="K4363" s="5">
        <v>5</v>
      </c>
      <c r="L4363" t="str">
        <f>Table_DataFromNL[[#This Row],[PROFILECODE]]&amp;"-"&amp;Table_DataFromNL[[#This Row],[RULENAME]]</f>
        <v>CP947-CALL_5</v>
      </c>
      <c r="M4363" t="e">
        <f t="shared" si="549"/>
        <v>#N/A</v>
      </c>
      <c r="N4363" t="e">
        <f t="shared" si="550"/>
        <v>#N/A</v>
      </c>
    </row>
    <row r="4364" spans="1:14" hidden="1" x14ac:dyDescent="0.45">
      <c r="A4364" t="str">
        <f t="shared" si="551"/>
        <v>CP947-Community</v>
      </c>
      <c r="B4364" t="s">
        <v>817</v>
      </c>
      <c r="C4364" t="str">
        <f t="shared" si="544"/>
        <v>Cleveland</v>
      </c>
      <c r="D4364" t="str">
        <f t="shared" si="545"/>
        <v>Y</v>
      </c>
      <c r="E4364" t="s">
        <v>1200</v>
      </c>
      <c r="F4364" t="str">
        <f t="shared" si="546"/>
        <v>Community</v>
      </c>
      <c r="G4364">
        <f t="shared" si="547"/>
        <v>0</v>
      </c>
      <c r="H4364" t="s">
        <v>1080</v>
      </c>
      <c r="I4364">
        <f t="shared" si="548"/>
        <v>0</v>
      </c>
      <c r="J4364" t="s">
        <v>1074</v>
      </c>
      <c r="K4364" s="5">
        <v>5</v>
      </c>
      <c r="L4364" t="str">
        <f>Table_DataFromNL[[#This Row],[PROFILECODE]]&amp;"-"&amp;Table_DataFromNL[[#This Row],[RULENAME]]</f>
        <v>CP947-Community</v>
      </c>
      <c r="M4364" t="e">
        <f t="shared" si="549"/>
        <v>#N/A</v>
      </c>
      <c r="N4364" t="e">
        <f t="shared" si="550"/>
        <v>#N/A</v>
      </c>
    </row>
    <row r="4365" spans="1:14" hidden="1" x14ac:dyDescent="0.45">
      <c r="A4365" t="str">
        <f t="shared" si="551"/>
        <v>CP947-DENOVO  - Antibody Screen</v>
      </c>
      <c r="B4365" t="s">
        <v>817</v>
      </c>
      <c r="C4365" t="str">
        <f t="shared" si="544"/>
        <v>Cleveland</v>
      </c>
      <c r="D4365" t="str">
        <f t="shared" si="545"/>
        <v>Y</v>
      </c>
      <c r="E4365" t="s">
        <v>1200</v>
      </c>
      <c r="F4365" t="str">
        <f t="shared" si="546"/>
        <v>DENOVO  - Antibody Screen</v>
      </c>
      <c r="G4365">
        <f t="shared" si="547"/>
        <v>0</v>
      </c>
      <c r="H4365" t="s">
        <v>1081</v>
      </c>
      <c r="I4365">
        <f t="shared" si="548"/>
        <v>0</v>
      </c>
      <c r="J4365" t="s">
        <v>1074</v>
      </c>
      <c r="K4365" s="5">
        <v>300</v>
      </c>
      <c r="L4365" t="str">
        <f>Table_DataFromNL[[#This Row],[PROFILECODE]]&amp;"-"&amp;Table_DataFromNL[[#This Row],[RULENAME]]</f>
        <v>CP947-DENOVO  - Antibody Screen</v>
      </c>
      <c r="M4365" t="e">
        <f t="shared" si="549"/>
        <v>#N/A</v>
      </c>
      <c r="N4365" t="e">
        <f t="shared" si="550"/>
        <v>#N/A</v>
      </c>
    </row>
    <row r="4366" spans="1:14" hidden="1" x14ac:dyDescent="0.45">
      <c r="A4366" t="str">
        <f t="shared" si="551"/>
        <v>CP947-Denovo - Attendance Bonus</v>
      </c>
      <c r="B4366" t="s">
        <v>817</v>
      </c>
      <c r="C4366" t="str">
        <f t="shared" si="544"/>
        <v>Cleveland</v>
      </c>
      <c r="D4366" t="str">
        <f t="shared" si="545"/>
        <v>Y</v>
      </c>
      <c r="E4366" t="s">
        <v>1200</v>
      </c>
      <c r="F4366" t="str">
        <f t="shared" si="546"/>
        <v>Denovo - Attendance Bonus</v>
      </c>
      <c r="G4366">
        <f t="shared" si="547"/>
        <v>0</v>
      </c>
      <c r="H4366" t="s">
        <v>1082</v>
      </c>
      <c r="I4366">
        <f t="shared" si="548"/>
        <v>0</v>
      </c>
      <c r="J4366" t="s">
        <v>1074</v>
      </c>
      <c r="K4366" s="5">
        <v>100</v>
      </c>
      <c r="L4366" t="str">
        <f>Table_DataFromNL[[#This Row],[PROFILECODE]]&amp;"-"&amp;Table_DataFromNL[[#This Row],[RULENAME]]</f>
        <v>CP947-Denovo - Attendance Bonus</v>
      </c>
      <c r="M4366" t="e">
        <f t="shared" si="549"/>
        <v>#N/A</v>
      </c>
      <c r="N4366" t="e">
        <f t="shared" si="550"/>
        <v>#N/A</v>
      </c>
    </row>
    <row r="4367" spans="1:14" hidden="1" x14ac:dyDescent="0.45">
      <c r="A4367" t="str">
        <f t="shared" si="551"/>
        <v>CP947-Denovo - Immunization</v>
      </c>
      <c r="B4367" t="s">
        <v>817</v>
      </c>
      <c r="C4367" t="str">
        <f t="shared" si="544"/>
        <v>Cleveland</v>
      </c>
      <c r="D4367" t="str">
        <f t="shared" si="545"/>
        <v>Y</v>
      </c>
      <c r="E4367" t="s">
        <v>1200</v>
      </c>
      <c r="F4367" t="str">
        <f t="shared" si="546"/>
        <v>Denovo - Immunization</v>
      </c>
      <c r="G4367">
        <f t="shared" si="547"/>
        <v>0</v>
      </c>
      <c r="H4367" t="s">
        <v>1083</v>
      </c>
      <c r="I4367">
        <f t="shared" si="548"/>
        <v>0</v>
      </c>
      <c r="J4367" t="s">
        <v>1074</v>
      </c>
      <c r="K4367" s="5">
        <v>300</v>
      </c>
      <c r="L4367" t="str">
        <f>Table_DataFromNL[[#This Row],[PROFILECODE]]&amp;"-"&amp;Table_DataFromNL[[#This Row],[RULENAME]]</f>
        <v>CP947-Denovo - Immunization</v>
      </c>
      <c r="M4367" t="e">
        <f t="shared" si="549"/>
        <v>#N/A</v>
      </c>
      <c r="N4367" t="e">
        <f t="shared" si="550"/>
        <v>#N/A</v>
      </c>
    </row>
    <row r="4368" spans="1:14" hidden="1" x14ac:dyDescent="0.45">
      <c r="A4368" t="str">
        <f t="shared" si="551"/>
        <v>CP947-EMPLOYEE_BONUS_8MONTH_80USD</v>
      </c>
      <c r="B4368" t="s">
        <v>817</v>
      </c>
      <c r="C4368" t="str">
        <f t="shared" si="544"/>
        <v>Cleveland</v>
      </c>
      <c r="D4368" t="str">
        <f t="shared" si="545"/>
        <v>Y</v>
      </c>
      <c r="E4368" t="s">
        <v>1200</v>
      </c>
      <c r="F4368" t="str">
        <f t="shared" si="546"/>
        <v>EMPLOYEE_BONUS_8MONTH_80USD</v>
      </c>
      <c r="G4368">
        <f t="shared" si="547"/>
        <v>0</v>
      </c>
      <c r="H4368" t="s">
        <v>1084</v>
      </c>
      <c r="I4368">
        <f t="shared" si="548"/>
        <v>0</v>
      </c>
      <c r="J4368" t="s">
        <v>1074</v>
      </c>
      <c r="K4368" s="5">
        <v>80</v>
      </c>
      <c r="L4368" t="str">
        <f>Table_DataFromNL[[#This Row],[PROFILECODE]]&amp;"-"&amp;Table_DataFromNL[[#This Row],[RULENAME]]</f>
        <v>CP947-EMPLOYEE_BONUS_8MONTH_80USD</v>
      </c>
      <c r="M4368" t="e">
        <f t="shared" si="549"/>
        <v>#N/A</v>
      </c>
      <c r="N4368" t="e">
        <f t="shared" si="550"/>
        <v>#N/A</v>
      </c>
    </row>
    <row r="4369" spans="1:14" hidden="1" x14ac:dyDescent="0.45">
      <c r="A4369" t="str">
        <f t="shared" si="551"/>
        <v>CP947-HANGER_RECRUIT_5USD_once</v>
      </c>
      <c r="B4369" t="s">
        <v>817</v>
      </c>
      <c r="C4369" t="str">
        <f t="shared" si="544"/>
        <v>Cleveland</v>
      </c>
      <c r="D4369" t="str">
        <f t="shared" si="545"/>
        <v>Y</v>
      </c>
      <c r="E4369" t="s">
        <v>1200</v>
      </c>
      <c r="F4369" t="str">
        <f t="shared" si="546"/>
        <v>HANGER_RECRUIT_5USD_once</v>
      </c>
      <c r="G4369">
        <f t="shared" si="547"/>
        <v>0</v>
      </c>
      <c r="H4369" t="s">
        <v>1085</v>
      </c>
      <c r="I4369">
        <f t="shared" si="548"/>
        <v>0</v>
      </c>
      <c r="J4369" t="s">
        <v>1074</v>
      </c>
      <c r="K4369" s="5">
        <v>5</v>
      </c>
      <c r="L4369" t="str">
        <f>Table_DataFromNL[[#This Row],[PROFILECODE]]&amp;"-"&amp;Table_DataFromNL[[#This Row],[RULENAME]]</f>
        <v>CP947-HANGER_RECRUIT_5USD_once</v>
      </c>
      <c r="M4369" t="e">
        <f t="shared" si="549"/>
        <v>#N/A</v>
      </c>
      <c r="N4369" t="e">
        <f t="shared" si="550"/>
        <v>#N/A</v>
      </c>
    </row>
    <row r="4370" spans="1:14" hidden="1" x14ac:dyDescent="0.45">
      <c r="A4370" t="str">
        <f t="shared" si="551"/>
        <v>CP947-Inconv Fee $20-$50-Comment Req'd</v>
      </c>
      <c r="B4370" t="s">
        <v>817</v>
      </c>
      <c r="C4370" t="str">
        <f t="shared" si="544"/>
        <v>Cleveland</v>
      </c>
      <c r="D4370" t="str">
        <f t="shared" si="545"/>
        <v>Y</v>
      </c>
      <c r="E4370" t="s">
        <v>1200</v>
      </c>
      <c r="F4370" t="str">
        <f t="shared" si="546"/>
        <v>Inconv Fee $20-$50-Comment Req'd</v>
      </c>
      <c r="G4370">
        <f t="shared" si="547"/>
        <v>0</v>
      </c>
      <c r="H4370" t="s">
        <v>1088</v>
      </c>
      <c r="I4370">
        <f t="shared" si="548"/>
        <v>0</v>
      </c>
      <c r="J4370" t="s">
        <v>1074</v>
      </c>
      <c r="K4370" s="5">
        <v>50</v>
      </c>
      <c r="L4370" t="str">
        <f>Table_DataFromNL[[#This Row],[PROFILECODE]]&amp;"-"&amp;Table_DataFromNL[[#This Row],[RULENAME]]</f>
        <v>CP947-Inconv Fee $20-$50-Comment Req'd</v>
      </c>
      <c r="M4370" t="e">
        <f t="shared" si="549"/>
        <v>#N/A</v>
      </c>
      <c r="N4370" t="e">
        <f t="shared" si="550"/>
        <v>#N/A</v>
      </c>
    </row>
    <row r="4371" spans="1:14" hidden="1" x14ac:dyDescent="0.45">
      <c r="A4371" t="str">
        <f t="shared" si="551"/>
        <v>CP947-Inconv Fee $5-$20-Comment Req'd</v>
      </c>
      <c r="B4371" t="s">
        <v>817</v>
      </c>
      <c r="C4371" t="str">
        <f t="shared" si="544"/>
        <v>Cleveland</v>
      </c>
      <c r="D4371" t="str">
        <f t="shared" si="545"/>
        <v>Y</v>
      </c>
      <c r="E4371" t="s">
        <v>1200</v>
      </c>
      <c r="F4371" t="str">
        <f t="shared" si="546"/>
        <v>Inconv Fee $5-$20-Comment Req'd</v>
      </c>
      <c r="G4371">
        <f t="shared" si="547"/>
        <v>0</v>
      </c>
      <c r="H4371" t="s">
        <v>1089</v>
      </c>
      <c r="I4371">
        <f t="shared" si="548"/>
        <v>0</v>
      </c>
      <c r="J4371" t="s">
        <v>1074</v>
      </c>
      <c r="K4371" s="5">
        <v>20</v>
      </c>
      <c r="L4371" t="str">
        <f>Table_DataFromNL[[#This Row],[PROFILECODE]]&amp;"-"&amp;Table_DataFromNL[[#This Row],[RULENAME]]</f>
        <v>CP947-Inconv Fee $5-$20-Comment Req'd</v>
      </c>
      <c r="M4371" t="e">
        <f t="shared" si="549"/>
        <v>#N/A</v>
      </c>
      <c r="N4371" t="e">
        <f t="shared" si="550"/>
        <v>#N/A</v>
      </c>
    </row>
    <row r="4372" spans="1:14" hidden="1" x14ac:dyDescent="0.45">
      <c r="A4372" t="str">
        <f t="shared" si="551"/>
        <v>CP947-Inconv Fee$50-$100-Comment Req'd</v>
      </c>
      <c r="B4372" t="s">
        <v>817</v>
      </c>
      <c r="C4372" t="str">
        <f t="shared" si="544"/>
        <v>Cleveland</v>
      </c>
      <c r="D4372" t="str">
        <f t="shared" si="545"/>
        <v>Y</v>
      </c>
      <c r="E4372" t="s">
        <v>1200</v>
      </c>
      <c r="F4372" t="str">
        <f t="shared" si="546"/>
        <v>Inconv Fee$50-$100-Comment Req'd</v>
      </c>
      <c r="G4372">
        <f t="shared" si="547"/>
        <v>0</v>
      </c>
      <c r="H4372" t="s">
        <v>1090</v>
      </c>
      <c r="I4372">
        <f t="shared" si="548"/>
        <v>0</v>
      </c>
      <c r="J4372" t="s">
        <v>1074</v>
      </c>
      <c r="K4372" s="5">
        <v>100</v>
      </c>
      <c r="L4372" t="str">
        <f>Table_DataFromNL[[#This Row],[PROFILECODE]]&amp;"-"&amp;Table_DataFromNL[[#This Row],[RULENAME]]</f>
        <v>CP947-Inconv Fee$50-$100-Comment Req'd</v>
      </c>
      <c r="M4372" t="e">
        <f t="shared" si="549"/>
        <v>#N/A</v>
      </c>
      <c r="N4372" t="e">
        <f t="shared" si="550"/>
        <v>#N/A</v>
      </c>
    </row>
    <row r="4373" spans="1:14" hidden="1" x14ac:dyDescent="0.45">
      <c r="A4373" t="str">
        <f t="shared" si="551"/>
        <v>CP947-NSP_ LAPSEDONOR_50_Twice</v>
      </c>
      <c r="B4373" t="s">
        <v>817</v>
      </c>
      <c r="C4373" t="str">
        <f t="shared" si="544"/>
        <v>Cleveland</v>
      </c>
      <c r="D4373" t="str">
        <f t="shared" si="545"/>
        <v>Y</v>
      </c>
      <c r="E4373" t="s">
        <v>1200</v>
      </c>
      <c r="F4373" t="str">
        <f t="shared" si="546"/>
        <v>NSP_ LAPSEDONOR_50_Twice</v>
      </c>
      <c r="G4373">
        <f t="shared" si="547"/>
        <v>0</v>
      </c>
      <c r="H4373" t="s">
        <v>1091</v>
      </c>
      <c r="I4373">
        <f t="shared" si="548"/>
        <v>0</v>
      </c>
      <c r="J4373" t="s">
        <v>1074</v>
      </c>
      <c r="K4373" s="5">
        <v>50</v>
      </c>
      <c r="L4373" t="str">
        <f>Table_DataFromNL[[#This Row],[PROFILECODE]]&amp;"-"&amp;Table_DataFromNL[[#This Row],[RULENAME]]</f>
        <v>CP947-NSP_ LAPSEDONOR_50_Twice</v>
      </c>
      <c r="M4373" t="e">
        <f t="shared" si="549"/>
        <v>#N/A</v>
      </c>
      <c r="N4373" t="e">
        <f t="shared" si="550"/>
        <v>#N/A</v>
      </c>
    </row>
    <row r="4374" spans="1:14" hidden="1" x14ac:dyDescent="0.45">
      <c r="A4374" t="str">
        <f t="shared" si="551"/>
        <v>CP947-NSP_LD_25_2X</v>
      </c>
      <c r="B4374" t="s">
        <v>817</v>
      </c>
      <c r="C4374" t="str">
        <f t="shared" si="544"/>
        <v>Cleveland</v>
      </c>
      <c r="D4374" t="str">
        <f t="shared" si="545"/>
        <v>Y</v>
      </c>
      <c r="E4374" t="s">
        <v>1200</v>
      </c>
      <c r="F4374" t="str">
        <f t="shared" si="546"/>
        <v>NSP_LD_25_2X</v>
      </c>
      <c r="G4374">
        <f t="shared" si="547"/>
        <v>0</v>
      </c>
      <c r="H4374" t="s">
        <v>1092</v>
      </c>
      <c r="I4374">
        <f t="shared" si="548"/>
        <v>0</v>
      </c>
      <c r="J4374" t="s">
        <v>1074</v>
      </c>
      <c r="K4374" s="5">
        <v>25</v>
      </c>
      <c r="L4374" t="str">
        <f>Table_DataFromNL[[#This Row],[PROFILECODE]]&amp;"-"&amp;Table_DataFromNL[[#This Row],[RULENAME]]</f>
        <v>CP947-NSP_LD_25_2X</v>
      </c>
      <c r="M4374" t="e">
        <f t="shared" si="549"/>
        <v>#N/A</v>
      </c>
      <c r="N4374" t="e">
        <f t="shared" si="550"/>
        <v>#N/A</v>
      </c>
    </row>
    <row r="4375" spans="1:14" hidden="1" x14ac:dyDescent="0.45">
      <c r="A4375" t="str">
        <f t="shared" si="551"/>
        <v>CP947-NSP_LD_50_1X</v>
      </c>
      <c r="B4375" t="s">
        <v>817</v>
      </c>
      <c r="C4375" t="str">
        <f t="shared" si="544"/>
        <v>Cleveland</v>
      </c>
      <c r="D4375" t="str">
        <f t="shared" si="545"/>
        <v>Y</v>
      </c>
      <c r="E4375" t="s">
        <v>1200</v>
      </c>
      <c r="F4375" t="str">
        <f t="shared" si="546"/>
        <v>NSP_LD_50_1X</v>
      </c>
      <c r="G4375">
        <f t="shared" si="547"/>
        <v>0</v>
      </c>
      <c r="H4375" t="s">
        <v>1093</v>
      </c>
      <c r="I4375">
        <f t="shared" si="548"/>
        <v>0</v>
      </c>
      <c r="J4375" t="s">
        <v>1074</v>
      </c>
      <c r="K4375" s="5">
        <v>50</v>
      </c>
      <c r="L4375" t="str">
        <f>Table_DataFromNL[[#This Row],[PROFILECODE]]&amp;"-"&amp;Table_DataFromNL[[#This Row],[RULENAME]]</f>
        <v>CP947-NSP_LD_50_1X</v>
      </c>
      <c r="M4375" t="e">
        <f t="shared" si="549"/>
        <v>#N/A</v>
      </c>
      <c r="N4375" t="e">
        <f t="shared" si="550"/>
        <v>#N/A</v>
      </c>
    </row>
    <row r="4376" spans="1:14" hidden="1" x14ac:dyDescent="0.45">
      <c r="A4376" t="str">
        <f t="shared" si="551"/>
        <v>CP947-NSP_ORPHAN_100_once</v>
      </c>
      <c r="B4376" t="s">
        <v>817</v>
      </c>
      <c r="C4376" t="str">
        <f t="shared" si="544"/>
        <v>Cleveland</v>
      </c>
      <c r="D4376" t="str">
        <f t="shared" si="545"/>
        <v>Y</v>
      </c>
      <c r="E4376" t="s">
        <v>1200</v>
      </c>
      <c r="F4376" t="str">
        <f t="shared" si="546"/>
        <v>NSP_ORPHAN_100_once</v>
      </c>
      <c r="G4376">
        <f t="shared" si="547"/>
        <v>0</v>
      </c>
      <c r="H4376" t="s">
        <v>1094</v>
      </c>
      <c r="I4376">
        <f t="shared" si="548"/>
        <v>0</v>
      </c>
      <c r="J4376" t="s">
        <v>1074</v>
      </c>
      <c r="K4376" s="5">
        <v>100</v>
      </c>
      <c r="L4376" t="str">
        <f>Table_DataFromNL[[#This Row],[PROFILECODE]]&amp;"-"&amp;Table_DataFromNL[[#This Row],[RULENAME]]</f>
        <v>CP947-NSP_ORPHAN_100_once</v>
      </c>
      <c r="M4376" t="e">
        <f t="shared" si="549"/>
        <v>#N/A</v>
      </c>
      <c r="N4376" t="e">
        <f t="shared" si="550"/>
        <v>#N/A</v>
      </c>
    </row>
    <row r="4377" spans="1:14" hidden="1" x14ac:dyDescent="0.45">
      <c r="A4377" t="str">
        <f t="shared" si="551"/>
        <v>CP947-Restick</v>
      </c>
      <c r="B4377" t="s">
        <v>817</v>
      </c>
      <c r="C4377" t="str">
        <f t="shared" si="544"/>
        <v>Cleveland</v>
      </c>
      <c r="D4377" t="str">
        <f t="shared" si="545"/>
        <v>Y</v>
      </c>
      <c r="E4377" t="s">
        <v>1200</v>
      </c>
      <c r="F4377" t="str">
        <f t="shared" si="546"/>
        <v>Restick</v>
      </c>
      <c r="G4377">
        <f t="shared" si="547"/>
        <v>0</v>
      </c>
      <c r="H4377" t="s">
        <v>1096</v>
      </c>
      <c r="I4377">
        <f t="shared" si="548"/>
        <v>0</v>
      </c>
      <c r="J4377" t="s">
        <v>1074</v>
      </c>
      <c r="K4377" s="5">
        <v>5</v>
      </c>
      <c r="L4377" t="str">
        <f>Table_DataFromNL[[#This Row],[PROFILECODE]]&amp;"-"&amp;Table_DataFromNL[[#This Row],[RULENAME]]</f>
        <v>CP947-Restick</v>
      </c>
      <c r="M4377" t="e">
        <f t="shared" si="549"/>
        <v>#N/A</v>
      </c>
      <c r="N4377" t="e">
        <f t="shared" si="550"/>
        <v>#N/A</v>
      </c>
    </row>
    <row r="4378" spans="1:14" hidden="1" x14ac:dyDescent="0.45">
      <c r="A4378" t="str">
        <f t="shared" si="551"/>
        <v>CP947-SLOW_TEXT_5</v>
      </c>
      <c r="B4378" t="s">
        <v>817</v>
      </c>
      <c r="C4378" t="str">
        <f t="shared" si="544"/>
        <v>Cleveland</v>
      </c>
      <c r="D4378" t="str">
        <f t="shared" si="545"/>
        <v>Y</v>
      </c>
      <c r="E4378" t="s">
        <v>1200</v>
      </c>
      <c r="F4378" t="str">
        <f t="shared" si="546"/>
        <v>SLOW_TEXT_5</v>
      </c>
      <c r="G4378">
        <f t="shared" si="547"/>
        <v>0</v>
      </c>
      <c r="H4378" t="s">
        <v>1104</v>
      </c>
      <c r="I4378">
        <f t="shared" si="548"/>
        <v>0</v>
      </c>
      <c r="J4378" t="s">
        <v>1074</v>
      </c>
      <c r="K4378" s="5">
        <v>5</v>
      </c>
      <c r="L4378" t="str">
        <f>Table_DataFromNL[[#This Row],[PROFILECODE]]&amp;"-"&amp;Table_DataFromNL[[#This Row],[RULENAME]]</f>
        <v>CP947-SLOW_TEXT_5</v>
      </c>
      <c r="M4378" t="e">
        <f t="shared" si="549"/>
        <v>#N/A</v>
      </c>
      <c r="N4378" t="e">
        <f t="shared" si="550"/>
        <v>#N/A</v>
      </c>
    </row>
    <row r="4379" spans="1:14" hidden="1" x14ac:dyDescent="0.45">
      <c r="A4379" t="str">
        <f t="shared" si="551"/>
        <v>CP947-SPECIAL_ x9_25 _ONCE</v>
      </c>
      <c r="B4379" t="s">
        <v>817</v>
      </c>
      <c r="C4379" t="str">
        <f t="shared" si="544"/>
        <v>Cleveland</v>
      </c>
      <c r="D4379" t="str">
        <f t="shared" si="545"/>
        <v>Y</v>
      </c>
      <c r="E4379" t="s">
        <v>1200</v>
      </c>
      <c r="F4379" t="str">
        <f t="shared" si="546"/>
        <v>SPECIAL_ x9_25 _ONCE</v>
      </c>
      <c r="G4379">
        <f t="shared" si="547"/>
        <v>0</v>
      </c>
      <c r="H4379" t="s">
        <v>1105</v>
      </c>
      <c r="I4379">
        <f t="shared" si="548"/>
        <v>0</v>
      </c>
      <c r="J4379" t="s">
        <v>1074</v>
      </c>
      <c r="K4379" s="5">
        <v>25</v>
      </c>
      <c r="L4379" t="str">
        <f>Table_DataFromNL[[#This Row],[PROFILECODE]]&amp;"-"&amp;Table_DataFromNL[[#This Row],[RULENAME]]</f>
        <v>CP947-SPECIAL_ x9_25 _ONCE</v>
      </c>
      <c r="M4379" t="e">
        <f t="shared" si="549"/>
        <v>#N/A</v>
      </c>
      <c r="N4379" t="e">
        <f t="shared" si="550"/>
        <v>#N/A</v>
      </c>
    </row>
    <row r="4380" spans="1:14" hidden="1" x14ac:dyDescent="0.45">
      <c r="A4380" t="str">
        <f t="shared" si="551"/>
        <v>CP947-SPECIAL_BONUS_40USD</v>
      </c>
      <c r="B4380" t="s">
        <v>817</v>
      </c>
      <c r="C4380" t="str">
        <f t="shared" si="544"/>
        <v>Cleveland</v>
      </c>
      <c r="D4380" t="str">
        <f t="shared" si="545"/>
        <v>Y</v>
      </c>
      <c r="E4380" t="s">
        <v>1200</v>
      </c>
      <c r="F4380" t="str">
        <f t="shared" si="546"/>
        <v>SPECIAL_BONUS_40USD</v>
      </c>
      <c r="G4380">
        <f t="shared" si="547"/>
        <v>0</v>
      </c>
      <c r="H4380" t="s">
        <v>1106</v>
      </c>
      <c r="I4380">
        <f t="shared" si="548"/>
        <v>0</v>
      </c>
      <c r="J4380" t="s">
        <v>1074</v>
      </c>
      <c r="K4380" s="5">
        <v>40</v>
      </c>
      <c r="L4380" t="str">
        <f>Table_DataFromNL[[#This Row],[PROFILECODE]]&amp;"-"&amp;Table_DataFromNL[[#This Row],[RULENAME]]</f>
        <v>CP947-SPECIAL_BONUS_40USD</v>
      </c>
      <c r="M4380" t="e">
        <f t="shared" si="549"/>
        <v>#N/A</v>
      </c>
      <c r="N4380" t="e">
        <f t="shared" si="550"/>
        <v>#N/A</v>
      </c>
    </row>
    <row r="4381" spans="1:14" hidden="1" x14ac:dyDescent="0.45">
      <c r="A4381" t="str">
        <f t="shared" si="551"/>
        <v>CP947-SPECIAL_BONUS_60USD</v>
      </c>
      <c r="B4381" t="s">
        <v>817</v>
      </c>
      <c r="C4381" t="str">
        <f t="shared" si="544"/>
        <v>Cleveland</v>
      </c>
      <c r="D4381" t="str">
        <f t="shared" si="545"/>
        <v>Y</v>
      </c>
      <c r="E4381" t="s">
        <v>1200</v>
      </c>
      <c r="F4381" t="str">
        <f t="shared" si="546"/>
        <v>SPECIAL_BONUS_60USD</v>
      </c>
      <c r="G4381">
        <f t="shared" si="547"/>
        <v>0</v>
      </c>
      <c r="H4381" t="s">
        <v>1141</v>
      </c>
      <c r="I4381">
        <f t="shared" si="548"/>
        <v>0</v>
      </c>
      <c r="J4381" t="s">
        <v>1074</v>
      </c>
      <c r="K4381" s="5">
        <v>60</v>
      </c>
      <c r="L4381" t="str">
        <f>Table_DataFromNL[[#This Row],[PROFILECODE]]&amp;"-"&amp;Table_DataFromNL[[#This Row],[RULENAME]]</f>
        <v>CP947-SPECIAL_BONUS_60USD</v>
      </c>
      <c r="M4381" t="e">
        <f t="shared" si="549"/>
        <v>#N/A</v>
      </c>
      <c r="N4381" t="e">
        <f t="shared" si="550"/>
        <v>#N/A</v>
      </c>
    </row>
    <row r="4382" spans="1:14" hidden="1" x14ac:dyDescent="0.45">
      <c r="A4382" t="str">
        <f t="shared" si="551"/>
        <v>CP947-SPECIAL_x6_x7_15 _TWICE</v>
      </c>
      <c r="B4382" t="s">
        <v>817</v>
      </c>
      <c r="C4382" t="str">
        <f t="shared" si="544"/>
        <v>Cleveland</v>
      </c>
      <c r="D4382" t="str">
        <f t="shared" si="545"/>
        <v>Y</v>
      </c>
      <c r="E4382" t="s">
        <v>1200</v>
      </c>
      <c r="F4382" t="str">
        <f t="shared" si="546"/>
        <v>SPECIAL_x6_x7_15 _TWICE</v>
      </c>
      <c r="G4382">
        <f t="shared" si="547"/>
        <v>0</v>
      </c>
      <c r="H4382" t="s">
        <v>1107</v>
      </c>
      <c r="I4382">
        <f t="shared" si="548"/>
        <v>0</v>
      </c>
      <c r="J4382" t="s">
        <v>1074</v>
      </c>
      <c r="K4382" s="5">
        <v>15</v>
      </c>
      <c r="L4382" t="str">
        <f>Table_DataFromNL[[#This Row],[PROFILECODE]]&amp;"-"&amp;Table_DataFromNL[[#This Row],[RULENAME]]</f>
        <v>CP947-SPECIAL_x6_x7_15 _TWICE</v>
      </c>
      <c r="M4382" t="e">
        <f t="shared" si="549"/>
        <v>#N/A</v>
      </c>
      <c r="N4382" t="e">
        <f t="shared" si="550"/>
        <v>#N/A</v>
      </c>
    </row>
    <row r="4383" spans="1:14" hidden="1" x14ac:dyDescent="0.45">
      <c r="A4383" t="str">
        <f t="shared" si="551"/>
        <v>CP947-SPECIAL_x8_x9_20 _TWICE</v>
      </c>
      <c r="B4383" t="s">
        <v>817</v>
      </c>
      <c r="C4383" t="str">
        <f t="shared" si="544"/>
        <v>Cleveland</v>
      </c>
      <c r="D4383" t="str">
        <f t="shared" si="545"/>
        <v>Y</v>
      </c>
      <c r="E4383" t="s">
        <v>1200</v>
      </c>
      <c r="F4383" t="str">
        <f t="shared" si="546"/>
        <v>SPECIAL_x8_x9_20 _TWICE</v>
      </c>
      <c r="G4383">
        <f t="shared" si="547"/>
        <v>0</v>
      </c>
      <c r="H4383" t="s">
        <v>1108</v>
      </c>
      <c r="I4383">
        <f t="shared" si="548"/>
        <v>0</v>
      </c>
      <c r="J4383" t="s">
        <v>1074</v>
      </c>
      <c r="K4383" s="5">
        <v>20</v>
      </c>
      <c r="L4383" t="str">
        <f>Table_DataFromNL[[#This Row],[PROFILECODE]]&amp;"-"&amp;Table_DataFromNL[[#This Row],[RULENAME]]</f>
        <v>CP947-SPECIAL_x8_x9_20 _TWICE</v>
      </c>
      <c r="M4383" t="e">
        <f t="shared" si="549"/>
        <v>#N/A</v>
      </c>
      <c r="N4383" t="e">
        <f t="shared" si="550"/>
        <v>#N/A</v>
      </c>
    </row>
    <row r="4384" spans="1:14" hidden="1" x14ac:dyDescent="0.45">
      <c r="A4384" t="str">
        <f t="shared" si="551"/>
        <v>CP947-Sample Only</v>
      </c>
      <c r="B4384" t="s">
        <v>817</v>
      </c>
      <c r="C4384" t="str">
        <f t="shared" si="544"/>
        <v>Cleveland</v>
      </c>
      <c r="D4384" t="str">
        <f t="shared" si="545"/>
        <v>Y</v>
      </c>
      <c r="E4384" t="s">
        <v>1200</v>
      </c>
      <c r="F4384" t="str">
        <f t="shared" si="546"/>
        <v>Sample Only</v>
      </c>
      <c r="G4384">
        <f t="shared" si="547"/>
        <v>0</v>
      </c>
      <c r="H4384" t="s">
        <v>1109</v>
      </c>
      <c r="I4384">
        <f t="shared" si="548"/>
        <v>0</v>
      </c>
      <c r="J4384" t="s">
        <v>1074</v>
      </c>
      <c r="K4384" s="5">
        <v>10</v>
      </c>
      <c r="L4384" t="str">
        <f>Table_DataFromNL[[#This Row],[PROFILECODE]]&amp;"-"&amp;Table_DataFromNL[[#This Row],[RULENAME]]</f>
        <v>CP947-Sample Only</v>
      </c>
      <c r="M4384" t="e">
        <f t="shared" si="549"/>
        <v>#N/A</v>
      </c>
      <c r="N4384" t="e">
        <f t="shared" si="550"/>
        <v>#N/A</v>
      </c>
    </row>
    <row r="4385" spans="1:14" hidden="1" x14ac:dyDescent="0.45">
      <c r="A4385" t="str">
        <f t="shared" si="551"/>
        <v>CP947-Unit Below 250 mL</v>
      </c>
      <c r="B4385" t="s">
        <v>817</v>
      </c>
      <c r="C4385" t="str">
        <f t="shared" si="544"/>
        <v>Cleveland</v>
      </c>
      <c r="D4385" t="str">
        <f t="shared" si="545"/>
        <v>Y</v>
      </c>
      <c r="E4385" t="s">
        <v>1200</v>
      </c>
      <c r="F4385" t="str">
        <f t="shared" si="546"/>
        <v>Unit Below 250 mL</v>
      </c>
      <c r="G4385">
        <f t="shared" si="547"/>
        <v>0</v>
      </c>
      <c r="H4385" t="s">
        <v>1110</v>
      </c>
      <c r="I4385">
        <f t="shared" si="548"/>
        <v>0</v>
      </c>
      <c r="J4385" t="s">
        <v>1074</v>
      </c>
      <c r="K4385" s="5">
        <v>5</v>
      </c>
      <c r="L4385" t="str">
        <f>Table_DataFromNL[[#This Row],[PROFILECODE]]&amp;"-"&amp;Table_DataFromNL[[#This Row],[RULENAME]]</f>
        <v>CP947-Unit Below 250 mL</v>
      </c>
      <c r="M4385" t="e">
        <f t="shared" si="549"/>
        <v>#N/A</v>
      </c>
      <c r="N4385" t="e">
        <f t="shared" si="550"/>
        <v>#N/A</v>
      </c>
    </row>
    <row r="4386" spans="1:14" hidden="1" x14ac:dyDescent="0.45">
      <c r="A4386" t="str">
        <f t="shared" si="551"/>
        <v>CP947-Unit above 250 mL/underdraw</v>
      </c>
      <c r="B4386" t="s">
        <v>817</v>
      </c>
      <c r="C4386" t="str">
        <f t="shared" si="544"/>
        <v>Cleveland</v>
      </c>
      <c r="D4386" t="str">
        <f t="shared" si="545"/>
        <v>Y</v>
      </c>
      <c r="E4386" t="s">
        <v>1200</v>
      </c>
      <c r="F4386" t="str">
        <f t="shared" si="546"/>
        <v>Unit above 250 mL/underdraw</v>
      </c>
      <c r="G4386">
        <f t="shared" si="547"/>
        <v>0</v>
      </c>
      <c r="H4386" t="s">
        <v>1111</v>
      </c>
      <c r="I4386">
        <f t="shared" si="548"/>
        <v>0</v>
      </c>
      <c r="J4386" t="s">
        <v>1074</v>
      </c>
      <c r="K4386" s="5">
        <v>10</v>
      </c>
      <c r="L4386" t="str">
        <f>Table_DataFromNL[[#This Row],[PROFILECODE]]&amp;"-"&amp;Table_DataFromNL[[#This Row],[RULENAME]]</f>
        <v>CP947-Unit above 250 mL/underdraw</v>
      </c>
      <c r="M4386" t="e">
        <f t="shared" si="549"/>
        <v>#N/A</v>
      </c>
      <c r="N4386" t="e">
        <f t="shared" si="550"/>
        <v>#N/A</v>
      </c>
    </row>
    <row r="4387" spans="1:14" hidden="1" x14ac:dyDescent="0.45">
      <c r="A4387" t="str">
        <f t="shared" si="551"/>
        <v>CP947-RETURN - Buddy referral  -BONUS</v>
      </c>
      <c r="B4387" t="s">
        <v>817</v>
      </c>
      <c r="C4387" t="str">
        <f t="shared" si="544"/>
        <v>Cleveland</v>
      </c>
      <c r="D4387" t="str">
        <f t="shared" si="545"/>
        <v>Y</v>
      </c>
      <c r="E4387" t="s">
        <v>1200</v>
      </c>
      <c r="F4387" t="str">
        <f t="shared" si="546"/>
        <v>RETURN - Buddy referral  -BONUS</v>
      </c>
      <c r="G4387" t="str">
        <f t="shared" si="547"/>
        <v>Marketing</v>
      </c>
      <c r="H4387" t="s">
        <v>73</v>
      </c>
      <c r="I4387">
        <f t="shared" si="548"/>
        <v>50</v>
      </c>
      <c r="J4387" t="s">
        <v>1112</v>
      </c>
      <c r="K4387" s="5">
        <v>50</v>
      </c>
      <c r="L4387" t="str">
        <f>Table_DataFromNL[[#This Row],[PROFILECODE]]&amp;"-"&amp;Table_DataFromNL[[#This Row],[RULENAME]]</f>
        <v>CP947-Referral</v>
      </c>
      <c r="M4387" t="str">
        <f t="shared" si="549"/>
        <v>CP947-RETURN - Buddy referral  -BONUS</v>
      </c>
      <c r="N4387" t="e">
        <f t="shared" si="550"/>
        <v>#N/A</v>
      </c>
    </row>
    <row r="4388" spans="1:14" hidden="1" x14ac:dyDescent="0.45">
      <c r="A4388" t="str">
        <f t="shared" si="551"/>
        <v>CP947-P Anti-D Pre-Existing Standard</v>
      </c>
      <c r="B4388" t="s">
        <v>817</v>
      </c>
      <c r="C4388" t="str">
        <f t="shared" si="544"/>
        <v>Cleveland</v>
      </c>
      <c r="D4388" t="str">
        <f t="shared" si="545"/>
        <v>Y</v>
      </c>
      <c r="E4388" t="s">
        <v>1200</v>
      </c>
      <c r="F4388" t="str">
        <f t="shared" si="546"/>
        <v>P Anti-D Pre-Existing Standard</v>
      </c>
      <c r="G4388" t="str">
        <f t="shared" si="547"/>
        <v>Specialty</v>
      </c>
      <c r="H4388" t="s">
        <v>946</v>
      </c>
      <c r="I4388" t="str">
        <f t="shared" si="548"/>
        <v>RETURN - 1st don of the week -STD</v>
      </c>
      <c r="J4388" t="s">
        <v>1113</v>
      </c>
      <c r="K4388" s="5">
        <v>65</v>
      </c>
      <c r="L4388" t="str">
        <f>Table_DataFromNL[[#This Row],[PROFILECODE]]&amp;"-"&amp;Table_DataFromNL[[#This Row],[RULENAME]]</f>
        <v>CP947-P Anti-D Pre-Existing Standard</v>
      </c>
      <c r="M4388" t="str">
        <f t="shared" si="549"/>
        <v>CP947-P Anti-D Pre-Existing Standard</v>
      </c>
      <c r="N4388" t="str">
        <f t="shared" si="550"/>
        <v>CP947-P Anti-D Pre-Existing Standard</v>
      </c>
    </row>
    <row r="4389" spans="1:14" hidden="1" x14ac:dyDescent="0.45">
      <c r="A4389" t="str">
        <f t="shared" si="551"/>
        <v>CP947-P Anti-D Standard</v>
      </c>
      <c r="B4389" t="s">
        <v>817</v>
      </c>
      <c r="C4389" t="str">
        <f t="shared" si="544"/>
        <v>Cleveland</v>
      </c>
      <c r="D4389" t="str">
        <f t="shared" si="545"/>
        <v>Y</v>
      </c>
      <c r="E4389" t="s">
        <v>1200</v>
      </c>
      <c r="F4389" t="str">
        <f t="shared" si="546"/>
        <v>P Anti-D Standard</v>
      </c>
      <c r="G4389" t="str">
        <f t="shared" si="547"/>
        <v>Specialty</v>
      </c>
      <c r="H4389" t="s">
        <v>947</v>
      </c>
      <c r="I4389" t="str">
        <f t="shared" si="548"/>
        <v>RETURN - 1st don of the week -STD</v>
      </c>
      <c r="J4389" t="s">
        <v>1113</v>
      </c>
      <c r="K4389" s="5">
        <v>65</v>
      </c>
      <c r="L4389" t="str">
        <f>Table_DataFromNL[[#This Row],[PROFILECODE]]&amp;"-"&amp;Table_DataFromNL[[#This Row],[RULENAME]]</f>
        <v>CP947-P Anti-D Standard</v>
      </c>
      <c r="M4389" t="str">
        <f t="shared" si="549"/>
        <v>CP947-P Anti-D Standard</v>
      </c>
      <c r="N4389" t="str">
        <f t="shared" si="550"/>
        <v>CP947-P Anti-D Standard</v>
      </c>
    </row>
    <row r="4390" spans="1:14" hidden="1" x14ac:dyDescent="0.45">
      <c r="A4390" t="str">
        <f t="shared" si="551"/>
        <v>CP947-P Denovo Non-Injectable</v>
      </c>
      <c r="B4390" t="s">
        <v>817</v>
      </c>
      <c r="C4390" t="str">
        <f t="shared" si="544"/>
        <v>Cleveland</v>
      </c>
      <c r="D4390" t="str">
        <f t="shared" si="545"/>
        <v>Y</v>
      </c>
      <c r="E4390" t="s">
        <v>1200</v>
      </c>
      <c r="F4390" t="str">
        <f t="shared" si="546"/>
        <v>P Denovo Non-Injectable</v>
      </c>
      <c r="G4390">
        <f t="shared" si="547"/>
        <v>0</v>
      </c>
      <c r="H4390" t="s">
        <v>949</v>
      </c>
      <c r="I4390">
        <f t="shared" si="548"/>
        <v>0</v>
      </c>
      <c r="J4390" t="s">
        <v>1113</v>
      </c>
      <c r="K4390" s="5">
        <v>45</v>
      </c>
      <c r="L4390" t="str">
        <f>Table_DataFromNL[[#This Row],[PROFILECODE]]&amp;"-"&amp;Table_DataFromNL[[#This Row],[RULENAME]]</f>
        <v>CP947-P Denovo Non-Injectable</v>
      </c>
      <c r="M4390" t="str">
        <f t="shared" si="549"/>
        <v>CP947-P Denovo Non-Injectable</v>
      </c>
      <c r="N4390" t="str">
        <f t="shared" si="550"/>
        <v>CP947-P Denovo Non-Injectable</v>
      </c>
    </row>
    <row r="4391" spans="1:14" hidden="1" x14ac:dyDescent="0.45">
      <c r="A4391" t="str">
        <f t="shared" si="551"/>
        <v>CP947-P NORM KIG 10 Standard</v>
      </c>
      <c r="B4391" t="s">
        <v>817</v>
      </c>
      <c r="C4391" t="str">
        <f t="shared" si="544"/>
        <v>Cleveland</v>
      </c>
      <c r="D4391" t="str">
        <f t="shared" si="545"/>
        <v>Y</v>
      </c>
      <c r="E4391" t="s">
        <v>1200</v>
      </c>
      <c r="F4391" t="str">
        <f t="shared" si="546"/>
        <v>P NORM KIG 10 Standard</v>
      </c>
      <c r="G4391" t="str">
        <f t="shared" si="547"/>
        <v>Specialty</v>
      </c>
      <c r="H4391" t="s">
        <v>950</v>
      </c>
      <c r="I4391" t="str">
        <f t="shared" si="548"/>
        <v>RETURN - 1st don of the week -STD</v>
      </c>
      <c r="J4391" t="s">
        <v>1113</v>
      </c>
      <c r="K4391" s="5">
        <v>45</v>
      </c>
      <c r="L4391" t="str">
        <f>Table_DataFromNL[[#This Row],[PROFILECODE]]&amp;"-"&amp;Table_DataFromNL[[#This Row],[RULENAME]]</f>
        <v>CP947-P NORM KIG 10 Standard</v>
      </c>
      <c r="M4391" t="str">
        <f t="shared" si="549"/>
        <v>CP947-P NORM KIG 10 Standard</v>
      </c>
      <c r="N4391" t="str">
        <f t="shared" si="550"/>
        <v>CP947-P NORM KIG 10 Standard</v>
      </c>
    </row>
    <row r="4392" spans="1:14" hidden="1" x14ac:dyDescent="0.45">
      <c r="A4392" t="str">
        <f t="shared" si="551"/>
        <v>CP947-P NORM KIG 10-1 Standard</v>
      </c>
      <c r="B4392" t="s">
        <v>817</v>
      </c>
      <c r="C4392" t="str">
        <f t="shared" si="544"/>
        <v>Cleveland</v>
      </c>
      <c r="D4392" t="str">
        <f t="shared" si="545"/>
        <v>Y</v>
      </c>
      <c r="E4392" t="s">
        <v>1200</v>
      </c>
      <c r="F4392" t="str">
        <f t="shared" si="546"/>
        <v>P NORM KIG 10-1 Standard</v>
      </c>
      <c r="G4392" t="str">
        <f t="shared" si="547"/>
        <v>Specialty</v>
      </c>
      <c r="H4392" t="s">
        <v>951</v>
      </c>
      <c r="I4392" t="str">
        <f t="shared" si="548"/>
        <v>RETURN - 1st don of the week -STD</v>
      </c>
      <c r="J4392" t="s">
        <v>1113</v>
      </c>
      <c r="K4392" s="5">
        <v>45</v>
      </c>
      <c r="L4392" t="str">
        <f>Table_DataFromNL[[#This Row],[PROFILECODE]]&amp;"-"&amp;Table_DataFromNL[[#This Row],[RULENAME]]</f>
        <v>CP947-P NORM KIG 10-1 Standard</v>
      </c>
      <c r="M4392" t="str">
        <f t="shared" si="549"/>
        <v>CP947-P NORM KIG 10-1 Standard</v>
      </c>
      <c r="N4392" t="str">
        <f t="shared" si="550"/>
        <v>CP947-P NORM KIG 10-1 Standard</v>
      </c>
    </row>
    <row r="4393" spans="1:14" hidden="1" x14ac:dyDescent="0.45">
      <c r="A4393" t="str">
        <f t="shared" si="551"/>
        <v>CP947-P NORM KIG 10-2 Standard</v>
      </c>
      <c r="B4393" t="s">
        <v>817</v>
      </c>
      <c r="C4393" t="str">
        <f t="shared" si="544"/>
        <v>Cleveland</v>
      </c>
      <c r="D4393" t="str">
        <f t="shared" si="545"/>
        <v>Y</v>
      </c>
      <c r="E4393" t="s">
        <v>1200</v>
      </c>
      <c r="F4393" t="str">
        <f t="shared" si="546"/>
        <v>P NORM KIG 10-2 Standard</v>
      </c>
      <c r="G4393" t="str">
        <f t="shared" si="547"/>
        <v>Specialty</v>
      </c>
      <c r="H4393" t="s">
        <v>952</v>
      </c>
      <c r="I4393" t="str">
        <f t="shared" si="548"/>
        <v>RETURN - 1st don of the week -STD</v>
      </c>
      <c r="J4393" t="s">
        <v>1113</v>
      </c>
      <c r="K4393" s="5">
        <v>45</v>
      </c>
      <c r="L4393" t="str">
        <f>Table_DataFromNL[[#This Row],[PROFILECODE]]&amp;"-"&amp;Table_DataFromNL[[#This Row],[RULENAME]]</f>
        <v>CP947-P NORM KIG 10-2 Standard</v>
      </c>
      <c r="M4393" t="str">
        <f t="shared" si="549"/>
        <v>CP947-P NORM KIG 10-2 Standard</v>
      </c>
      <c r="N4393" t="str">
        <f t="shared" si="550"/>
        <v>CP947-P NORM KIG 10-2 Standard</v>
      </c>
    </row>
    <row r="4394" spans="1:14" hidden="1" x14ac:dyDescent="0.45">
      <c r="A4394" t="str">
        <f t="shared" si="551"/>
        <v>CP947-P NORM KIG 10-3 Standard</v>
      </c>
      <c r="B4394" t="s">
        <v>817</v>
      </c>
      <c r="C4394" t="str">
        <f t="shared" si="544"/>
        <v>Cleveland</v>
      </c>
      <c r="D4394" t="str">
        <f t="shared" si="545"/>
        <v>Y</v>
      </c>
      <c r="E4394" t="s">
        <v>1200</v>
      </c>
      <c r="F4394" t="str">
        <f t="shared" si="546"/>
        <v>P NORM KIG 10-3 Standard</v>
      </c>
      <c r="G4394" t="str">
        <f t="shared" si="547"/>
        <v>Specialty</v>
      </c>
      <c r="H4394" t="s">
        <v>953</v>
      </c>
      <c r="I4394" t="str">
        <f t="shared" si="548"/>
        <v>RETURN - 1st don of the week -STD</v>
      </c>
      <c r="J4394" t="s">
        <v>1113</v>
      </c>
      <c r="K4394" s="5">
        <v>45</v>
      </c>
      <c r="L4394" t="str">
        <f>Table_DataFromNL[[#This Row],[PROFILECODE]]&amp;"-"&amp;Table_DataFromNL[[#This Row],[RULENAME]]</f>
        <v>CP947-P NORM KIG 10-3 Standard</v>
      </c>
      <c r="M4394" t="str">
        <f t="shared" si="549"/>
        <v>CP947-P NORM KIG 10-3 Standard</v>
      </c>
      <c r="N4394" t="str">
        <f t="shared" si="550"/>
        <v>CP947-P NORM KIG 10-3 Standard</v>
      </c>
    </row>
    <row r="4395" spans="1:14" hidden="1" x14ac:dyDescent="0.45">
      <c r="A4395" t="str">
        <f t="shared" si="551"/>
        <v>CP947-P NORM KIG 10-4 Standard</v>
      </c>
      <c r="B4395" t="s">
        <v>817</v>
      </c>
      <c r="C4395" t="str">
        <f t="shared" si="544"/>
        <v>Cleveland</v>
      </c>
      <c r="D4395" t="str">
        <f t="shared" si="545"/>
        <v>Y</v>
      </c>
      <c r="E4395" t="s">
        <v>1200</v>
      </c>
      <c r="F4395" t="str">
        <f t="shared" si="546"/>
        <v>P NORM KIG 10-4 Standard</v>
      </c>
      <c r="G4395" t="str">
        <f t="shared" si="547"/>
        <v>Specialty</v>
      </c>
      <c r="H4395" t="s">
        <v>954</v>
      </c>
      <c r="I4395" t="str">
        <f t="shared" si="548"/>
        <v>RETURN - 1st don of the week -STD</v>
      </c>
      <c r="J4395" t="s">
        <v>1113</v>
      </c>
      <c r="K4395" s="5">
        <v>45</v>
      </c>
      <c r="L4395" t="str">
        <f>Table_DataFromNL[[#This Row],[PROFILECODE]]&amp;"-"&amp;Table_DataFromNL[[#This Row],[RULENAME]]</f>
        <v>CP947-P NORM KIG 10-4 Standard</v>
      </c>
      <c r="M4395" t="str">
        <f t="shared" si="549"/>
        <v>CP947-P NORM KIG 10-4 Standard</v>
      </c>
      <c r="N4395" t="str">
        <f t="shared" si="550"/>
        <v>CP947-P NORM KIG 10-4 Standard</v>
      </c>
    </row>
    <row r="4396" spans="1:14" hidden="1" x14ac:dyDescent="0.45">
      <c r="A4396" t="str">
        <f t="shared" si="551"/>
        <v>CP947-RETURN - 1st don of the week -STD</v>
      </c>
      <c r="B4396" t="s">
        <v>817</v>
      </c>
      <c r="C4396" t="str">
        <f t="shared" si="544"/>
        <v>Cleveland</v>
      </c>
      <c r="D4396" t="str">
        <f t="shared" si="545"/>
        <v>Y</v>
      </c>
      <c r="E4396" t="s">
        <v>1200</v>
      </c>
      <c r="F4396" t="str">
        <f t="shared" si="546"/>
        <v>RETURN - 1st don of the week -STD</v>
      </c>
      <c r="G4396" t="str">
        <f t="shared" si="547"/>
        <v>Marketing</v>
      </c>
      <c r="H4396" t="s">
        <v>1114</v>
      </c>
      <c r="I4396">
        <f t="shared" si="548"/>
        <v>0</v>
      </c>
      <c r="J4396" t="s">
        <v>1113</v>
      </c>
      <c r="K4396" s="5">
        <v>45</v>
      </c>
      <c r="L4396" t="str">
        <f>Table_DataFromNL[[#This Row],[PROFILECODE]]&amp;"-"&amp;Table_DataFromNL[[#This Row],[RULENAME]]</f>
        <v>CP947-P NSP NONEU Standard</v>
      </c>
      <c r="M4396" t="str">
        <f t="shared" si="549"/>
        <v>CP947-RETURN - 1st don of the week -STD</v>
      </c>
      <c r="N4396" t="e">
        <f t="shared" si="550"/>
        <v>#N/A</v>
      </c>
    </row>
    <row r="4397" spans="1:14" hidden="1" x14ac:dyDescent="0.45">
      <c r="A4397" t="str">
        <f t="shared" si="551"/>
        <v>CP947-RETURN - 1st don of the week -STD</v>
      </c>
      <c r="B4397" t="s">
        <v>817</v>
      </c>
      <c r="C4397" t="str">
        <f t="shared" si="544"/>
        <v>Cleveland</v>
      </c>
      <c r="D4397" t="str">
        <f t="shared" si="545"/>
        <v>Y</v>
      </c>
      <c r="E4397" t="s">
        <v>1200</v>
      </c>
      <c r="F4397" t="str">
        <f t="shared" si="546"/>
        <v>RETURN - 1st don of the week -STD</v>
      </c>
      <c r="G4397" t="str">
        <f t="shared" si="547"/>
        <v>Marketing</v>
      </c>
      <c r="H4397" t="s">
        <v>1115</v>
      </c>
      <c r="I4397">
        <f t="shared" si="548"/>
        <v>23</v>
      </c>
      <c r="J4397" t="s">
        <v>1113</v>
      </c>
      <c r="K4397" s="5">
        <v>45</v>
      </c>
      <c r="L4397" t="str">
        <f>Table_DataFromNL[[#This Row],[PROFILECODE]]&amp;"-"&amp;Table_DataFromNL[[#This Row],[RULENAME]]</f>
        <v>CP947-P NSP NS Standard</v>
      </c>
      <c r="M4397" t="str">
        <f t="shared" si="549"/>
        <v>CP947-RETURN - 1st don of the week -STD</v>
      </c>
      <c r="N4397" t="e">
        <f t="shared" si="550"/>
        <v>#N/A</v>
      </c>
    </row>
    <row r="4398" spans="1:14" hidden="1" x14ac:dyDescent="0.45">
      <c r="A4398" t="str">
        <f t="shared" si="551"/>
        <v>CP947-P Normal Source PL Standard</v>
      </c>
      <c r="B4398" t="s">
        <v>817</v>
      </c>
      <c r="C4398" t="str">
        <f t="shared" si="544"/>
        <v>Cleveland</v>
      </c>
      <c r="D4398" t="str">
        <f t="shared" si="545"/>
        <v>Y</v>
      </c>
      <c r="E4398" t="s">
        <v>1200</v>
      </c>
      <c r="F4398" t="str">
        <f t="shared" si="546"/>
        <v>P Normal Source PL Standard</v>
      </c>
      <c r="G4398" t="str">
        <f t="shared" si="547"/>
        <v>Marketing</v>
      </c>
      <c r="H4398" t="s">
        <v>1033</v>
      </c>
      <c r="I4398">
        <f t="shared" si="548"/>
        <v>0</v>
      </c>
      <c r="J4398" t="s">
        <v>1113</v>
      </c>
      <c r="K4398" s="5">
        <v>50</v>
      </c>
      <c r="L4398" t="str">
        <f>Table_DataFromNL[[#This Row],[PROFILECODE]]&amp;"-"&amp;Table_DataFromNL[[#This Row],[RULENAME]]</f>
        <v>CP947-P Normal Source PL Standard</v>
      </c>
      <c r="M4398" t="e">
        <f t="shared" si="549"/>
        <v>#N/A</v>
      </c>
      <c r="N4398" t="e">
        <f t="shared" si="550"/>
        <v>#N/A</v>
      </c>
    </row>
    <row r="4399" spans="1:14" hidden="1" x14ac:dyDescent="0.45">
      <c r="A4399" t="str">
        <f t="shared" si="551"/>
        <v>CP947-P RSV Pre-Existing Standard</v>
      </c>
      <c r="B4399" t="s">
        <v>817</v>
      </c>
      <c r="C4399" t="str">
        <f t="shared" si="544"/>
        <v>Cleveland</v>
      </c>
      <c r="D4399" t="str">
        <f t="shared" si="545"/>
        <v>Y</v>
      </c>
      <c r="E4399" t="s">
        <v>1200</v>
      </c>
      <c r="F4399" t="str">
        <f t="shared" si="546"/>
        <v>P RSV Pre-Existing Standard</v>
      </c>
      <c r="G4399" t="str">
        <f t="shared" si="547"/>
        <v>Specialty</v>
      </c>
      <c r="H4399" t="s">
        <v>955</v>
      </c>
      <c r="I4399" t="str">
        <f t="shared" si="548"/>
        <v>RETURN - 1st don of the week -STD</v>
      </c>
      <c r="J4399" t="s">
        <v>1113</v>
      </c>
      <c r="K4399" s="5">
        <v>45</v>
      </c>
      <c r="L4399" t="str">
        <f>Table_DataFromNL[[#This Row],[PROFILECODE]]&amp;"-"&amp;Table_DataFromNL[[#This Row],[RULENAME]]</f>
        <v>CP947-P RSV Pre-Existing Standard</v>
      </c>
      <c r="M4399" t="str">
        <f t="shared" si="549"/>
        <v>CP947-P RSV Pre-Existing Standard</v>
      </c>
      <c r="N4399" t="str">
        <f t="shared" si="550"/>
        <v>CP947-P RSV Pre-Existing Standard</v>
      </c>
    </row>
    <row r="4400" spans="1:14" hidden="1" x14ac:dyDescent="0.45">
      <c r="A4400" t="str">
        <f t="shared" si="551"/>
        <v>CP948-1st Responder-Medical</v>
      </c>
      <c r="B4400" t="s">
        <v>737</v>
      </c>
      <c r="C4400" t="str">
        <f t="shared" si="544"/>
        <v>Sanford</v>
      </c>
      <c r="D4400" t="str">
        <f t="shared" si="545"/>
        <v>Y</v>
      </c>
      <c r="E4400" t="s">
        <v>1201</v>
      </c>
      <c r="F4400" t="str">
        <f t="shared" si="546"/>
        <v>1st Responder-Medical</v>
      </c>
      <c r="G4400">
        <f t="shared" si="547"/>
        <v>0</v>
      </c>
      <c r="H4400" t="s">
        <v>1053</v>
      </c>
      <c r="I4400">
        <f t="shared" si="548"/>
        <v>0</v>
      </c>
      <c r="J4400" t="s">
        <v>1054</v>
      </c>
      <c r="K4400" s="5">
        <v>5</v>
      </c>
      <c r="L4400" t="str">
        <f>Table_DataFromNL[[#This Row],[PROFILECODE]]&amp;"-"&amp;Table_DataFromNL[[#This Row],[RULENAME]]</f>
        <v>CP948-1st Responder-Medical</v>
      </c>
      <c r="M4400" t="e">
        <f t="shared" si="549"/>
        <v>#N/A</v>
      </c>
      <c r="N4400" t="e">
        <f t="shared" si="550"/>
        <v>#N/A</v>
      </c>
    </row>
    <row r="4401" spans="1:14" hidden="1" x14ac:dyDescent="0.45">
      <c r="A4401" t="str">
        <f t="shared" si="551"/>
        <v>CP948-2X Week P CMV</v>
      </c>
      <c r="B4401" t="s">
        <v>737</v>
      </c>
      <c r="C4401" t="str">
        <f t="shared" si="544"/>
        <v>Sanford</v>
      </c>
      <c r="D4401" t="str">
        <f t="shared" si="545"/>
        <v>Y</v>
      </c>
      <c r="E4401" t="s">
        <v>1201</v>
      </c>
      <c r="F4401" t="str">
        <f t="shared" si="546"/>
        <v>2X Week P CMV</v>
      </c>
      <c r="G4401" t="str">
        <f t="shared" si="547"/>
        <v>Specialty</v>
      </c>
      <c r="H4401" t="s">
        <v>944</v>
      </c>
      <c r="I4401" t="str">
        <f t="shared" si="548"/>
        <v>RETURN - 2nd don of the week -BONUS</v>
      </c>
      <c r="J4401" t="s">
        <v>1054</v>
      </c>
      <c r="K4401" s="5">
        <v>25</v>
      </c>
      <c r="L4401" t="str">
        <f>Table_DataFromNL[[#This Row],[PROFILECODE]]&amp;"-"&amp;Table_DataFromNL[[#This Row],[RULENAME]]</f>
        <v>CP948-2X Week P CMV</v>
      </c>
      <c r="M4401" t="str">
        <f t="shared" si="549"/>
        <v>CP948-2X Week P CMV</v>
      </c>
      <c r="N4401" t="str">
        <f t="shared" si="550"/>
        <v>CP948-2X Week P CMV</v>
      </c>
    </row>
    <row r="4402" spans="1:14" hidden="1" x14ac:dyDescent="0.45">
      <c r="A4402" t="str">
        <f t="shared" si="551"/>
        <v>CP948-2X Week P HBS Pre-Existing</v>
      </c>
      <c r="B4402" t="s">
        <v>737</v>
      </c>
      <c r="C4402" t="str">
        <f t="shared" si="544"/>
        <v>Sanford</v>
      </c>
      <c r="D4402" t="str">
        <f t="shared" si="545"/>
        <v>Y</v>
      </c>
      <c r="E4402" t="s">
        <v>1201</v>
      </c>
      <c r="F4402" t="str">
        <f t="shared" si="546"/>
        <v>2X Week P HBS Pre-Existing</v>
      </c>
      <c r="G4402" t="str">
        <f t="shared" si="547"/>
        <v>Specialty</v>
      </c>
      <c r="H4402" t="s">
        <v>962</v>
      </c>
      <c r="I4402" t="str">
        <f t="shared" si="548"/>
        <v>RETURN - 2nd don of the week -BONUS</v>
      </c>
      <c r="J4402" t="s">
        <v>1054</v>
      </c>
      <c r="K4402" s="5">
        <v>25</v>
      </c>
      <c r="L4402" t="str">
        <f>Table_DataFromNL[[#This Row],[PROFILECODE]]&amp;"-"&amp;Table_DataFromNL[[#This Row],[RULENAME]]</f>
        <v>CP948-2X Week P HBS Pre-Existing</v>
      </c>
      <c r="M4402" t="str">
        <f t="shared" si="549"/>
        <v>CP948-2X Week P HBS Pre-Existing</v>
      </c>
      <c r="N4402" t="str">
        <f t="shared" si="550"/>
        <v>CP948-2X Week P HBS Pre-Existing</v>
      </c>
    </row>
    <row r="4403" spans="1:14" hidden="1" x14ac:dyDescent="0.45">
      <c r="A4403" t="str">
        <f t="shared" si="551"/>
        <v>CP948-2X Week P HBS TWINRX</v>
      </c>
      <c r="B4403" t="s">
        <v>737</v>
      </c>
      <c r="C4403" t="str">
        <f t="shared" si="544"/>
        <v>Sanford</v>
      </c>
      <c r="D4403" t="str">
        <f t="shared" si="545"/>
        <v>Y</v>
      </c>
      <c r="E4403" t="s">
        <v>1201</v>
      </c>
      <c r="F4403" t="str">
        <f t="shared" si="546"/>
        <v>2X Week P HBS TWINRX</v>
      </c>
      <c r="G4403" t="str">
        <f t="shared" si="547"/>
        <v>Specialty</v>
      </c>
      <c r="H4403" t="s">
        <v>983</v>
      </c>
      <c r="I4403" t="str">
        <f t="shared" si="548"/>
        <v>RETURN - 2nd don of the week -BONUS</v>
      </c>
      <c r="J4403" t="s">
        <v>1054</v>
      </c>
      <c r="K4403" s="5">
        <v>25</v>
      </c>
      <c r="L4403" t="str">
        <f>Table_DataFromNL[[#This Row],[PROFILECODE]]&amp;"-"&amp;Table_DataFromNL[[#This Row],[RULENAME]]</f>
        <v>CP948-2X Week P HBS TWINRX</v>
      </c>
      <c r="M4403" t="str">
        <f t="shared" si="549"/>
        <v>CP948-2X Week P HBS TWINRX</v>
      </c>
      <c r="N4403" t="str">
        <f t="shared" si="550"/>
        <v>CP948-2X Week P HBS TWINRX</v>
      </c>
    </row>
    <row r="4404" spans="1:14" hidden="1" x14ac:dyDescent="0.45">
      <c r="A4404" t="str">
        <f t="shared" si="551"/>
        <v>CP948-RETURN - 2nd don of the week -BONUS</v>
      </c>
      <c r="B4404" t="s">
        <v>737</v>
      </c>
      <c r="C4404" t="str">
        <f t="shared" si="544"/>
        <v>Sanford</v>
      </c>
      <c r="D4404" t="str">
        <f t="shared" si="545"/>
        <v>Y</v>
      </c>
      <c r="E4404" t="s">
        <v>1201</v>
      </c>
      <c r="F4404" t="str">
        <f t="shared" si="546"/>
        <v>RETURN - 2nd don of the week -BONUS</v>
      </c>
      <c r="G4404" t="str">
        <f t="shared" si="547"/>
        <v>Marketing</v>
      </c>
      <c r="H4404" t="s">
        <v>1055</v>
      </c>
      <c r="I4404">
        <f t="shared" si="548"/>
        <v>26</v>
      </c>
      <c r="J4404" t="s">
        <v>1054</v>
      </c>
      <c r="K4404" s="5">
        <v>25</v>
      </c>
      <c r="L4404" t="str">
        <f>Table_DataFromNL[[#This Row],[PROFILECODE]]&amp;"-"&amp;Table_DataFromNL[[#This Row],[RULENAME]]</f>
        <v>CP948-2X Week P NSP NS</v>
      </c>
      <c r="M4404" t="str">
        <f t="shared" si="549"/>
        <v>CP948-RETURN - 2nd don of the week -BONUS</v>
      </c>
      <c r="N4404" t="e">
        <f t="shared" si="550"/>
        <v>#N/A</v>
      </c>
    </row>
    <row r="4405" spans="1:14" hidden="1" x14ac:dyDescent="0.45">
      <c r="A4405" t="str">
        <f t="shared" si="551"/>
        <v>CP948-RETURN - 2nd don of the week -BONUS</v>
      </c>
      <c r="B4405" t="s">
        <v>737</v>
      </c>
      <c r="C4405" t="str">
        <f t="shared" si="544"/>
        <v>Sanford</v>
      </c>
      <c r="D4405" t="str">
        <f t="shared" si="545"/>
        <v>Y</v>
      </c>
      <c r="E4405" t="s">
        <v>1201</v>
      </c>
      <c r="F4405" t="str">
        <f t="shared" si="546"/>
        <v>RETURN - 2nd don of the week -BONUS</v>
      </c>
      <c r="G4405" t="str">
        <f t="shared" si="547"/>
        <v>Marketing</v>
      </c>
      <c r="H4405" t="s">
        <v>1056</v>
      </c>
      <c r="I4405" t="str">
        <f t="shared" si="548"/>
        <v>RETURN - 2nd don of the week -BONUS</v>
      </c>
      <c r="J4405" t="s">
        <v>1054</v>
      </c>
      <c r="K4405" s="5">
        <v>25</v>
      </c>
      <c r="L4405" t="str">
        <f>Table_DataFromNL[[#This Row],[PROFILECODE]]&amp;"-"&amp;Table_DataFromNL[[#This Row],[RULENAME]]</f>
        <v>CP948-2X Week P NSP Non EU</v>
      </c>
      <c r="M4405" t="str">
        <f t="shared" si="549"/>
        <v>CP948-RETURN - 2nd don of the week -BONUS</v>
      </c>
      <c r="N4405" t="e">
        <f t="shared" si="550"/>
        <v>#N/A</v>
      </c>
    </row>
    <row r="4406" spans="1:14" hidden="1" x14ac:dyDescent="0.45">
      <c r="A4406" t="str">
        <f t="shared" si="551"/>
        <v>CP948-2X Week P Normal Source PL</v>
      </c>
      <c r="B4406" t="s">
        <v>737</v>
      </c>
      <c r="C4406" t="str">
        <f t="shared" si="544"/>
        <v>Sanford</v>
      </c>
      <c r="D4406" t="str">
        <f t="shared" si="545"/>
        <v>Y</v>
      </c>
      <c r="E4406" t="s">
        <v>1201</v>
      </c>
      <c r="F4406" t="str">
        <f t="shared" si="546"/>
        <v>2X Week P Normal Source PL</v>
      </c>
      <c r="G4406" t="str">
        <f t="shared" si="547"/>
        <v>Specialty</v>
      </c>
      <c r="H4406" t="s">
        <v>1026</v>
      </c>
      <c r="I4406" t="str">
        <f t="shared" si="548"/>
        <v>RETURN - 2nd don of the week -BONUS</v>
      </c>
      <c r="J4406" t="s">
        <v>1054</v>
      </c>
      <c r="K4406" s="5">
        <v>25</v>
      </c>
      <c r="L4406" t="str">
        <f>Table_DataFromNL[[#This Row],[PROFILECODE]]&amp;"-"&amp;Table_DataFromNL[[#This Row],[RULENAME]]</f>
        <v>CP948-2X Week P Normal Source PL</v>
      </c>
      <c r="M4406" t="e">
        <f t="shared" si="549"/>
        <v>#N/A</v>
      </c>
      <c r="N4406" t="e">
        <f t="shared" si="550"/>
        <v>#N/A</v>
      </c>
    </row>
    <row r="4407" spans="1:14" hidden="1" x14ac:dyDescent="0.45">
      <c r="A4407" t="str">
        <f t="shared" si="551"/>
        <v>CP948-2X Week P RSV Pre-Existing</v>
      </c>
      <c r="B4407" t="s">
        <v>737</v>
      </c>
      <c r="C4407" t="str">
        <f t="shared" si="544"/>
        <v>Sanford</v>
      </c>
      <c r="D4407" t="str">
        <f t="shared" si="545"/>
        <v>Y</v>
      </c>
      <c r="E4407" t="s">
        <v>1201</v>
      </c>
      <c r="F4407" t="str">
        <f t="shared" si="546"/>
        <v>2X Week P RSV Pre-Existing</v>
      </c>
      <c r="G4407" t="str">
        <f t="shared" si="547"/>
        <v>Specialty</v>
      </c>
      <c r="H4407" t="s">
        <v>945</v>
      </c>
      <c r="I4407" t="str">
        <f t="shared" si="548"/>
        <v>RETURN - 2nd don of the week -BONUS</v>
      </c>
      <c r="J4407" t="s">
        <v>1054</v>
      </c>
      <c r="K4407" s="5">
        <v>35</v>
      </c>
      <c r="L4407" t="str">
        <f>Table_DataFromNL[[#This Row],[PROFILECODE]]&amp;"-"&amp;Table_DataFromNL[[#This Row],[RULENAME]]</f>
        <v>CP948-2X Week P RSV Pre-Existing</v>
      </c>
      <c r="M4407" t="str">
        <f t="shared" si="549"/>
        <v>CP948-2X Week P RSV Pre-Existing</v>
      </c>
      <c r="N4407" t="str">
        <f t="shared" si="550"/>
        <v>CP948-2X Week P RSV Pre-Existing</v>
      </c>
    </row>
    <row r="4408" spans="1:14" hidden="1" x14ac:dyDescent="0.45">
      <c r="A4408" t="str">
        <f t="shared" si="551"/>
        <v>CP948-2X Week P VZV</v>
      </c>
      <c r="B4408" t="s">
        <v>737</v>
      </c>
      <c r="C4408" t="str">
        <f t="shared" si="544"/>
        <v>Sanford</v>
      </c>
      <c r="D4408" t="str">
        <f t="shared" si="545"/>
        <v>Y</v>
      </c>
      <c r="E4408" t="s">
        <v>1201</v>
      </c>
      <c r="F4408" t="str">
        <f t="shared" si="546"/>
        <v>2X Week P VZV</v>
      </c>
      <c r="G4408" t="str">
        <f t="shared" si="547"/>
        <v>Specialty</v>
      </c>
      <c r="H4408" t="s">
        <v>967</v>
      </c>
      <c r="I4408" t="str">
        <f t="shared" si="548"/>
        <v>RETURN - 2nd don of the week -BONUS</v>
      </c>
      <c r="J4408" t="s">
        <v>1054</v>
      </c>
      <c r="K4408" s="5">
        <v>25</v>
      </c>
      <c r="L4408" t="str">
        <f>Table_DataFromNL[[#This Row],[PROFILECODE]]&amp;"-"&amp;Table_DataFromNL[[#This Row],[RULENAME]]</f>
        <v>CP948-2X Week P VZV</v>
      </c>
      <c r="M4408" t="str">
        <f t="shared" si="549"/>
        <v>CP948-2X Week P VZV</v>
      </c>
      <c r="N4408" t="str">
        <f t="shared" si="550"/>
        <v>CP948-2X Week P VZV</v>
      </c>
    </row>
    <row r="4409" spans="1:14" hidden="1" x14ac:dyDescent="0.45">
      <c r="A4409" t="str">
        <f t="shared" si="551"/>
        <v>CP948-2X Week P VZV Pre-Existing</v>
      </c>
      <c r="B4409" t="s">
        <v>737</v>
      </c>
      <c r="C4409" t="str">
        <f t="shared" si="544"/>
        <v>Sanford</v>
      </c>
      <c r="D4409" t="str">
        <f t="shared" si="545"/>
        <v>Y</v>
      </c>
      <c r="E4409" t="s">
        <v>1201</v>
      </c>
      <c r="F4409" t="str">
        <f t="shared" si="546"/>
        <v>2X Week P VZV Pre-Existing</v>
      </c>
      <c r="G4409" t="str">
        <f t="shared" si="547"/>
        <v>Specialty</v>
      </c>
      <c r="H4409" t="s">
        <v>968</v>
      </c>
      <c r="I4409" t="str">
        <f t="shared" si="548"/>
        <v>RETURN - 2nd don of the week -BONUS</v>
      </c>
      <c r="J4409" t="s">
        <v>1054</v>
      </c>
      <c r="K4409" s="5">
        <v>25</v>
      </c>
      <c r="L4409" t="str">
        <f>Table_DataFromNL[[#This Row],[PROFILECODE]]&amp;"-"&amp;Table_DataFromNL[[#This Row],[RULENAME]]</f>
        <v>CP948-2X Week P VZV Pre-Existing</v>
      </c>
      <c r="M4409" t="str">
        <f t="shared" si="549"/>
        <v>CP948-2X Week P VZV Pre-Existing</v>
      </c>
      <c r="N4409" t="str">
        <f t="shared" si="550"/>
        <v>CP948-2X Week P VZV Pre-Existing</v>
      </c>
    </row>
    <row r="4410" spans="1:14" hidden="1" x14ac:dyDescent="0.45">
      <c r="A4410" t="str">
        <f t="shared" si="551"/>
        <v>CP948-RETURN - 5th don of the month -BONUS</v>
      </c>
      <c r="B4410" t="s">
        <v>737</v>
      </c>
      <c r="C4410" t="str">
        <f t="shared" si="544"/>
        <v>Sanford</v>
      </c>
      <c r="D4410" t="str">
        <f t="shared" si="545"/>
        <v>Y</v>
      </c>
      <c r="E4410" t="s">
        <v>1201</v>
      </c>
      <c r="F4410" t="str">
        <f t="shared" si="546"/>
        <v>RETURN - 5th don of the month -BONUS</v>
      </c>
      <c r="G4410" t="str">
        <f t="shared" si="547"/>
        <v>Marketing</v>
      </c>
      <c r="H4410" t="s">
        <v>1057</v>
      </c>
      <c r="I4410">
        <f t="shared" si="548"/>
        <v>27</v>
      </c>
      <c r="J4410" t="s">
        <v>1054</v>
      </c>
      <c r="K4410" s="5">
        <v>20</v>
      </c>
      <c r="L4410" t="str">
        <f>Table_DataFromNL[[#This Row],[PROFILECODE]]&amp;"-"&amp;Table_DataFromNL[[#This Row],[RULENAME]]</f>
        <v>CP948-5X Month</v>
      </c>
      <c r="M4410" t="str">
        <f t="shared" si="549"/>
        <v>CP948-RETURN - 5th don of the month -BONUS</v>
      </c>
      <c r="N4410" t="e">
        <f t="shared" si="550"/>
        <v>#N/A</v>
      </c>
    </row>
    <row r="4411" spans="1:14" hidden="1" x14ac:dyDescent="0.45">
      <c r="A4411" t="str">
        <f t="shared" si="551"/>
        <v>CP948-RETURN - 6th don of the month -BONUS</v>
      </c>
      <c r="B4411" t="s">
        <v>737</v>
      </c>
      <c r="C4411" t="str">
        <f t="shared" si="544"/>
        <v>Sanford</v>
      </c>
      <c r="D4411" t="str">
        <f t="shared" si="545"/>
        <v>Y</v>
      </c>
      <c r="E4411" t="s">
        <v>1201</v>
      </c>
      <c r="F4411" t="str">
        <f t="shared" si="546"/>
        <v>RETURN - 6th don of the month -BONUS</v>
      </c>
      <c r="G4411" t="str">
        <f t="shared" si="547"/>
        <v>Marketing</v>
      </c>
      <c r="H4411" t="s">
        <v>1058</v>
      </c>
      <c r="I4411">
        <f t="shared" si="548"/>
        <v>28</v>
      </c>
      <c r="J4411" t="s">
        <v>1054</v>
      </c>
      <c r="K4411" s="5">
        <v>50</v>
      </c>
      <c r="L4411" t="str">
        <f>Table_DataFromNL[[#This Row],[PROFILECODE]]&amp;"-"&amp;Table_DataFromNL[[#This Row],[RULENAME]]</f>
        <v>CP948-6X Month</v>
      </c>
      <c r="M4411" t="str">
        <f t="shared" si="549"/>
        <v>CP948-RETURN - 6th don of the month -BONUS</v>
      </c>
      <c r="N4411" t="e">
        <f t="shared" si="550"/>
        <v>#N/A</v>
      </c>
    </row>
    <row r="4412" spans="1:14" hidden="1" x14ac:dyDescent="0.45">
      <c r="A4412" t="str">
        <f t="shared" si="551"/>
        <v>CP948-CRM_LAPSEDONOR_25_twice</v>
      </c>
      <c r="B4412" t="s">
        <v>737</v>
      </c>
      <c r="C4412" t="str">
        <f t="shared" si="544"/>
        <v>Sanford</v>
      </c>
      <c r="D4412" t="str">
        <f t="shared" si="545"/>
        <v>Y</v>
      </c>
      <c r="E4412" t="s">
        <v>1201</v>
      </c>
      <c r="F4412" t="str">
        <f t="shared" si="546"/>
        <v>CRM_LAPSEDONOR_25_twice</v>
      </c>
      <c r="G4412">
        <f t="shared" si="547"/>
        <v>0</v>
      </c>
      <c r="H4412" t="s">
        <v>1059</v>
      </c>
      <c r="I4412">
        <f t="shared" si="548"/>
        <v>0</v>
      </c>
      <c r="J4412" t="s">
        <v>1054</v>
      </c>
      <c r="K4412" s="5">
        <v>25</v>
      </c>
      <c r="L4412" t="str">
        <f>Table_DataFromNL[[#This Row],[PROFILECODE]]&amp;"-"&amp;Table_DataFromNL[[#This Row],[RULENAME]]</f>
        <v>CP948-CRM_LAPSEDONOR_25_twice</v>
      </c>
      <c r="M4412" t="e">
        <f t="shared" si="549"/>
        <v>#N/A</v>
      </c>
      <c r="N4412" t="e">
        <f t="shared" si="550"/>
        <v>#N/A</v>
      </c>
    </row>
    <row r="4413" spans="1:14" hidden="1" x14ac:dyDescent="0.45">
      <c r="A4413" t="str">
        <f t="shared" si="551"/>
        <v>CP948-CRM_LAPSEDONOR_50_twice</v>
      </c>
      <c r="B4413" t="s">
        <v>737</v>
      </c>
      <c r="C4413" t="str">
        <f t="shared" si="544"/>
        <v>Sanford</v>
      </c>
      <c r="D4413" t="str">
        <f t="shared" si="545"/>
        <v>Y</v>
      </c>
      <c r="E4413" t="s">
        <v>1201</v>
      </c>
      <c r="F4413" t="str">
        <f t="shared" si="546"/>
        <v>CRM_LAPSEDONOR_50_twice</v>
      </c>
      <c r="G4413">
        <f t="shared" si="547"/>
        <v>0</v>
      </c>
      <c r="H4413" t="s">
        <v>1060</v>
      </c>
      <c r="I4413">
        <f t="shared" si="548"/>
        <v>0</v>
      </c>
      <c r="J4413" t="s">
        <v>1054</v>
      </c>
      <c r="K4413" s="5">
        <v>50</v>
      </c>
      <c r="L4413" t="str">
        <f>Table_DataFromNL[[#This Row],[PROFILECODE]]&amp;"-"&amp;Table_DataFromNL[[#This Row],[RULENAME]]</f>
        <v>CP948-CRM_LAPSEDONOR_50_twice</v>
      </c>
      <c r="M4413" t="e">
        <f t="shared" si="549"/>
        <v>#N/A</v>
      </c>
      <c r="N4413" t="e">
        <f t="shared" si="550"/>
        <v>#N/A</v>
      </c>
    </row>
    <row r="4414" spans="1:14" hidden="1" x14ac:dyDescent="0.45">
      <c r="A4414" t="str">
        <f t="shared" si="551"/>
        <v>CP948-CRM_LAPSEDONOR_75_twice</v>
      </c>
      <c r="B4414" t="s">
        <v>737</v>
      </c>
      <c r="C4414" t="str">
        <f t="shared" si="544"/>
        <v>Sanford</v>
      </c>
      <c r="D4414" t="str">
        <f t="shared" si="545"/>
        <v>Y</v>
      </c>
      <c r="E4414" t="s">
        <v>1201</v>
      </c>
      <c r="F4414" t="str">
        <f t="shared" si="546"/>
        <v>CRM_LAPSEDONOR_75_twice</v>
      </c>
      <c r="G4414">
        <f t="shared" si="547"/>
        <v>0</v>
      </c>
      <c r="H4414" t="s">
        <v>1061</v>
      </c>
      <c r="I4414">
        <f t="shared" si="548"/>
        <v>0</v>
      </c>
      <c r="J4414" t="s">
        <v>1054</v>
      </c>
      <c r="K4414" s="5">
        <v>70</v>
      </c>
      <c r="L4414" t="str">
        <f>Table_DataFromNL[[#This Row],[PROFILECODE]]&amp;"-"&amp;Table_DataFromNL[[#This Row],[RULENAME]]</f>
        <v>CP948-CRM_LAPSEDONOR_75_twice</v>
      </c>
      <c r="M4414" t="e">
        <f t="shared" si="549"/>
        <v>#N/A</v>
      </c>
      <c r="N4414" t="e">
        <f t="shared" si="550"/>
        <v>#N/A</v>
      </c>
    </row>
    <row r="4415" spans="1:14" hidden="1" x14ac:dyDescent="0.45">
      <c r="A4415" t="str">
        <f t="shared" si="551"/>
        <v>CP948-College ID Standard Bonus</v>
      </c>
      <c r="B4415" t="s">
        <v>737</v>
      </c>
      <c r="C4415" t="str">
        <f t="shared" si="544"/>
        <v>Sanford</v>
      </c>
      <c r="D4415" t="str">
        <f t="shared" si="545"/>
        <v>Y</v>
      </c>
      <c r="E4415" t="s">
        <v>1201</v>
      </c>
      <c r="F4415" t="str">
        <f t="shared" si="546"/>
        <v>College ID Standard Bonus</v>
      </c>
      <c r="G4415">
        <f t="shared" si="547"/>
        <v>0</v>
      </c>
      <c r="H4415" t="s">
        <v>1062</v>
      </c>
      <c r="I4415">
        <f t="shared" si="548"/>
        <v>0</v>
      </c>
      <c r="J4415" t="s">
        <v>1054</v>
      </c>
      <c r="K4415" s="5">
        <v>5</v>
      </c>
      <c r="L4415" t="str">
        <f>Table_DataFromNL[[#This Row],[PROFILECODE]]&amp;"-"&amp;Table_DataFromNL[[#This Row],[RULENAME]]</f>
        <v>CP948-College ID Standard Bonus</v>
      </c>
      <c r="M4415" t="e">
        <f t="shared" si="549"/>
        <v>#N/A</v>
      </c>
      <c r="N4415" t="e">
        <f t="shared" si="550"/>
        <v>#N/A</v>
      </c>
    </row>
    <row r="4416" spans="1:14" hidden="1" x14ac:dyDescent="0.45">
      <c r="A4416" t="str">
        <f t="shared" si="551"/>
        <v>CP948-Employee Donor</v>
      </c>
      <c r="B4416" t="s">
        <v>737</v>
      </c>
      <c r="C4416" t="str">
        <f t="shared" si="544"/>
        <v>Sanford</v>
      </c>
      <c r="D4416" t="str">
        <f t="shared" si="545"/>
        <v>Y</v>
      </c>
      <c r="E4416" t="s">
        <v>1201</v>
      </c>
      <c r="F4416" t="str">
        <f t="shared" si="546"/>
        <v>Employee Donor</v>
      </c>
      <c r="G4416">
        <f t="shared" si="547"/>
        <v>0</v>
      </c>
      <c r="H4416" t="s">
        <v>1063</v>
      </c>
      <c r="I4416">
        <f t="shared" si="548"/>
        <v>0</v>
      </c>
      <c r="J4416" t="s">
        <v>1054</v>
      </c>
      <c r="K4416" s="5">
        <v>90</v>
      </c>
      <c r="L4416" t="str">
        <f>Table_DataFromNL[[#This Row],[PROFILECODE]]&amp;"-"&amp;Table_DataFromNL[[#This Row],[RULENAME]]</f>
        <v>CP948-Employee Donor</v>
      </c>
      <c r="M4416" t="e">
        <f t="shared" si="549"/>
        <v>#N/A</v>
      </c>
      <c r="N4416" t="e">
        <f t="shared" si="550"/>
        <v>#N/A</v>
      </c>
    </row>
    <row r="4417" spans="1:14" hidden="1" x14ac:dyDescent="0.45">
      <c r="A4417" t="str">
        <f t="shared" si="551"/>
        <v>CP948-Military ID</v>
      </c>
      <c r="B4417" t="s">
        <v>737</v>
      </c>
      <c r="C4417" t="str">
        <f t="shared" si="544"/>
        <v>Sanford</v>
      </c>
      <c r="D4417" t="str">
        <f t="shared" si="545"/>
        <v>Y</v>
      </c>
      <c r="E4417" t="s">
        <v>1201</v>
      </c>
      <c r="F4417" t="str">
        <f t="shared" si="546"/>
        <v>Military ID</v>
      </c>
      <c r="G4417">
        <f t="shared" si="547"/>
        <v>0</v>
      </c>
      <c r="H4417" t="s">
        <v>1064</v>
      </c>
      <c r="I4417">
        <f t="shared" si="548"/>
        <v>0</v>
      </c>
      <c r="J4417" t="s">
        <v>1054</v>
      </c>
      <c r="K4417" s="5">
        <v>5</v>
      </c>
      <c r="L4417" t="str">
        <f>Table_DataFromNL[[#This Row],[PROFILECODE]]&amp;"-"&amp;Table_DataFromNL[[#This Row],[RULENAME]]</f>
        <v>CP948-Military ID</v>
      </c>
      <c r="M4417" t="e">
        <f t="shared" si="549"/>
        <v>#N/A</v>
      </c>
      <c r="N4417" t="e">
        <f t="shared" si="550"/>
        <v>#N/A</v>
      </c>
    </row>
    <row r="4418" spans="1:14" hidden="1" x14ac:dyDescent="0.45">
      <c r="A4418" t="str">
        <f t="shared" si="551"/>
        <v>CP948-NEW DONOR -1st</v>
      </c>
      <c r="B4418" t="s">
        <v>737</v>
      </c>
      <c r="C4418" t="str">
        <f t="shared" ref="C4418:C4481" si="552">VLOOKUP(B4418,CenterLU,2,FALSE)</f>
        <v>Sanford</v>
      </c>
      <c r="D4418" t="str">
        <f t="shared" ref="D4418:D4481" si="553">VLOOKUP(B4418,CenterLU,3,FALSE)</f>
        <v>Y</v>
      </c>
      <c r="E4418" t="s">
        <v>1201</v>
      </c>
      <c r="F4418" t="str">
        <f t="shared" ref="F4418:F4481" si="554">IF(VLOOKUP(H4418,RULENAMELU,3,FALSE)=0,H4418,VLOOKUP(H4418,RULENAMELU,3,FALSE))</f>
        <v>NEW DONOR -1st</v>
      </c>
      <c r="G4418" t="str">
        <f t="shared" ref="G4418:G4481" si="555">VLOOKUP(H4418,RULENAMELU,4,FALSE)</f>
        <v>Marketing</v>
      </c>
      <c r="H4418" t="s">
        <v>1065</v>
      </c>
      <c r="I4418">
        <f t="shared" ref="I4418:I4481" si="556">VLOOKUP(H4418,RULENAMELU,5,FALSE)</f>
        <v>1</v>
      </c>
      <c r="J4418" t="s">
        <v>1054</v>
      </c>
      <c r="K4418" s="5">
        <v>100</v>
      </c>
      <c r="L4418" t="str">
        <f>Table_DataFromNL[[#This Row],[PROFILECODE]]&amp;"-"&amp;Table_DataFromNL[[#This Row],[RULENAME]]</f>
        <v>CP948-New Donor 1st Visit-Bonus</v>
      </c>
      <c r="M4418" t="str">
        <f t="shared" ref="M4418:M4481" si="557">IFERROR(VLOOKUP(A4418,PaychangesLU,1,FALSE),VLOOKUP(A4418,SpecialtyCheckLU,1,FALSE))</f>
        <v>CP948-NEW DONOR -1st</v>
      </c>
      <c r="N4418" t="e">
        <f t="shared" ref="N4418:N4481" si="558">VLOOKUP(A4418,SpecialtyCheckLU,1,FALSE)</f>
        <v>#N/A</v>
      </c>
    </row>
    <row r="4419" spans="1:14" hidden="1" x14ac:dyDescent="0.45">
      <c r="A4419" t="str">
        <f t="shared" ref="A4419:A4482" si="559">B4419&amp;"-"&amp;F4419</f>
        <v>CP948-NEW DONOR -2nd</v>
      </c>
      <c r="B4419" t="s">
        <v>737</v>
      </c>
      <c r="C4419" t="str">
        <f t="shared" si="552"/>
        <v>Sanford</v>
      </c>
      <c r="D4419" t="str">
        <f t="shared" si="553"/>
        <v>Y</v>
      </c>
      <c r="E4419" t="s">
        <v>1201</v>
      </c>
      <c r="F4419" t="str">
        <f t="shared" si="554"/>
        <v>NEW DONOR -2nd</v>
      </c>
      <c r="G4419" t="str">
        <f t="shared" si="555"/>
        <v>Marketing</v>
      </c>
      <c r="H4419" t="s">
        <v>1066</v>
      </c>
      <c r="I4419">
        <f t="shared" si="556"/>
        <v>2</v>
      </c>
      <c r="J4419" t="s">
        <v>1054</v>
      </c>
      <c r="K4419" s="5">
        <v>100</v>
      </c>
      <c r="L4419" t="str">
        <f>Table_DataFromNL[[#This Row],[PROFILECODE]]&amp;"-"&amp;Table_DataFromNL[[#This Row],[RULENAME]]</f>
        <v>CP948-New Donor 2nd Visit-Bonus</v>
      </c>
      <c r="M4419" t="str">
        <f t="shared" si="557"/>
        <v>CP948-NEW DONOR -2nd</v>
      </c>
      <c r="N4419" t="e">
        <f t="shared" si="558"/>
        <v>#N/A</v>
      </c>
    </row>
    <row r="4420" spans="1:14" hidden="1" x14ac:dyDescent="0.45">
      <c r="A4420" t="str">
        <f t="shared" si="559"/>
        <v>CP948-NEW DONOR -3rd</v>
      </c>
      <c r="B4420" t="s">
        <v>737</v>
      </c>
      <c r="C4420" t="str">
        <f t="shared" si="552"/>
        <v>Sanford</v>
      </c>
      <c r="D4420" t="str">
        <f t="shared" si="553"/>
        <v>Y</v>
      </c>
      <c r="E4420" t="s">
        <v>1201</v>
      </c>
      <c r="F4420" t="str">
        <f t="shared" si="554"/>
        <v>NEW DONOR -3rd</v>
      </c>
      <c r="G4420" t="str">
        <f t="shared" si="555"/>
        <v>Marketing</v>
      </c>
      <c r="H4420" t="s">
        <v>1067</v>
      </c>
      <c r="I4420">
        <f t="shared" si="556"/>
        <v>3</v>
      </c>
      <c r="J4420" t="s">
        <v>1054</v>
      </c>
      <c r="K4420" s="5">
        <v>100</v>
      </c>
      <c r="L4420" t="str">
        <f>Table_DataFromNL[[#This Row],[PROFILECODE]]&amp;"-"&amp;Table_DataFromNL[[#This Row],[RULENAME]]</f>
        <v>CP948-New Donor 3rd Visit-Bonus</v>
      </c>
      <c r="M4420" t="str">
        <f t="shared" si="557"/>
        <v>CP948-NEW DONOR -3rd</v>
      </c>
      <c r="N4420" t="e">
        <f t="shared" si="558"/>
        <v>#N/A</v>
      </c>
    </row>
    <row r="4421" spans="1:14" hidden="1" x14ac:dyDescent="0.45">
      <c r="A4421" t="str">
        <f t="shared" si="559"/>
        <v>CP948-NEW DONOR -4th</v>
      </c>
      <c r="B4421" t="s">
        <v>737</v>
      </c>
      <c r="C4421" t="str">
        <f t="shared" si="552"/>
        <v>Sanford</v>
      </c>
      <c r="D4421" t="str">
        <f t="shared" si="553"/>
        <v>Y</v>
      </c>
      <c r="E4421" t="s">
        <v>1201</v>
      </c>
      <c r="F4421" t="str">
        <f t="shared" si="554"/>
        <v>NEW DONOR -4th</v>
      </c>
      <c r="G4421" t="str">
        <f t="shared" si="555"/>
        <v>Marketing</v>
      </c>
      <c r="H4421" t="s">
        <v>1068</v>
      </c>
      <c r="I4421">
        <f t="shared" si="556"/>
        <v>4</v>
      </c>
      <c r="J4421" t="s">
        <v>1054</v>
      </c>
      <c r="K4421" s="5">
        <v>100</v>
      </c>
      <c r="L4421" t="str">
        <f>Table_DataFromNL[[#This Row],[PROFILECODE]]&amp;"-"&amp;Table_DataFromNL[[#This Row],[RULENAME]]</f>
        <v>CP948-New Donor 4th Visit-Bonus</v>
      </c>
      <c r="M4421" t="str">
        <f t="shared" si="557"/>
        <v>CP948-NEW DONOR -4th</v>
      </c>
      <c r="N4421" t="e">
        <f t="shared" si="558"/>
        <v>#N/A</v>
      </c>
    </row>
    <row r="4422" spans="1:14" hidden="1" x14ac:dyDescent="0.45">
      <c r="A4422" t="str">
        <f t="shared" si="559"/>
        <v>CP948-NEW DONOR -5th</v>
      </c>
      <c r="B4422" t="s">
        <v>737</v>
      </c>
      <c r="C4422" t="str">
        <f t="shared" si="552"/>
        <v>Sanford</v>
      </c>
      <c r="D4422" t="str">
        <f t="shared" si="553"/>
        <v>Y</v>
      </c>
      <c r="E4422" t="s">
        <v>1201</v>
      </c>
      <c r="F4422" t="str">
        <f t="shared" si="554"/>
        <v>NEW DONOR -5th</v>
      </c>
      <c r="G4422" t="str">
        <f t="shared" si="555"/>
        <v>Marketing</v>
      </c>
      <c r="H4422" t="s">
        <v>1069</v>
      </c>
      <c r="I4422">
        <f t="shared" si="556"/>
        <v>5</v>
      </c>
      <c r="J4422" t="s">
        <v>1054</v>
      </c>
      <c r="K4422" s="5">
        <v>100</v>
      </c>
      <c r="L4422" t="str">
        <f>Table_DataFromNL[[#This Row],[PROFILECODE]]&amp;"-"&amp;Table_DataFromNL[[#This Row],[RULENAME]]</f>
        <v>CP948-New Donor 5th Visit-Bonus</v>
      </c>
      <c r="M4422" t="str">
        <f t="shared" si="557"/>
        <v>CP948-NEW DONOR -5th</v>
      </c>
      <c r="N4422" t="e">
        <f t="shared" si="558"/>
        <v>#N/A</v>
      </c>
    </row>
    <row r="4423" spans="1:14" hidden="1" x14ac:dyDescent="0.45">
      <c r="A4423" t="str">
        <f t="shared" si="559"/>
        <v>CP948-NEW DONOR -6th</v>
      </c>
      <c r="B4423" t="s">
        <v>737</v>
      </c>
      <c r="C4423" t="str">
        <f t="shared" si="552"/>
        <v>Sanford</v>
      </c>
      <c r="D4423" t="str">
        <f t="shared" si="553"/>
        <v>Y</v>
      </c>
      <c r="E4423" t="s">
        <v>1201</v>
      </c>
      <c r="F4423" t="str">
        <f t="shared" si="554"/>
        <v>NEW DONOR -6th</v>
      </c>
      <c r="G4423" t="str">
        <f t="shared" si="555"/>
        <v>Marketing</v>
      </c>
      <c r="H4423" t="s">
        <v>1070</v>
      </c>
      <c r="I4423">
        <f t="shared" si="556"/>
        <v>6</v>
      </c>
      <c r="J4423" t="s">
        <v>1054</v>
      </c>
      <c r="K4423" s="5">
        <v>100</v>
      </c>
      <c r="L4423" t="str">
        <f>Table_DataFromNL[[#This Row],[PROFILECODE]]&amp;"-"&amp;Table_DataFromNL[[#This Row],[RULENAME]]</f>
        <v>CP948-New Donor 6th Visit-Bonus</v>
      </c>
      <c r="M4423" t="str">
        <f t="shared" si="557"/>
        <v>CP948-NEW DONOR -6th</v>
      </c>
      <c r="N4423" t="e">
        <f t="shared" si="558"/>
        <v>#N/A</v>
      </c>
    </row>
    <row r="4424" spans="1:14" hidden="1" x14ac:dyDescent="0.45">
      <c r="A4424" t="str">
        <f t="shared" si="559"/>
        <v>CP948-NEW DONOR -7th</v>
      </c>
      <c r="B4424" t="s">
        <v>737</v>
      </c>
      <c r="C4424" t="str">
        <f t="shared" si="552"/>
        <v>Sanford</v>
      </c>
      <c r="D4424" t="str">
        <f t="shared" si="553"/>
        <v>Y</v>
      </c>
      <c r="E4424" t="s">
        <v>1201</v>
      </c>
      <c r="F4424" t="str">
        <f t="shared" si="554"/>
        <v>NEW DONOR -7th</v>
      </c>
      <c r="G4424" t="str">
        <f t="shared" si="555"/>
        <v>Marketing</v>
      </c>
      <c r="H4424" t="s">
        <v>1071</v>
      </c>
      <c r="I4424">
        <f t="shared" si="556"/>
        <v>7</v>
      </c>
      <c r="J4424" t="s">
        <v>1054</v>
      </c>
      <c r="K4424" s="5">
        <v>100</v>
      </c>
      <c r="L4424" t="str">
        <f>Table_DataFromNL[[#This Row],[PROFILECODE]]&amp;"-"&amp;Table_DataFromNL[[#This Row],[RULENAME]]</f>
        <v>CP948-New Donor 7th Visit-Bonus</v>
      </c>
      <c r="M4424" t="str">
        <f t="shared" si="557"/>
        <v>CP948-NEW DONOR -7th</v>
      </c>
      <c r="N4424" t="e">
        <f t="shared" si="558"/>
        <v>#N/A</v>
      </c>
    </row>
    <row r="4425" spans="1:14" hidden="1" x14ac:dyDescent="0.45">
      <c r="A4425" t="str">
        <f t="shared" si="559"/>
        <v>CP948-NEW DONOR -8th</v>
      </c>
      <c r="B4425" t="s">
        <v>737</v>
      </c>
      <c r="C4425" t="str">
        <f t="shared" si="552"/>
        <v>Sanford</v>
      </c>
      <c r="D4425" t="str">
        <f t="shared" si="553"/>
        <v>Y</v>
      </c>
      <c r="E4425" t="s">
        <v>1201</v>
      </c>
      <c r="F4425" t="str">
        <f t="shared" si="554"/>
        <v>NEW DONOR -8th</v>
      </c>
      <c r="G4425" t="str">
        <f t="shared" si="555"/>
        <v>Marketing</v>
      </c>
      <c r="H4425" t="s">
        <v>1072</v>
      </c>
      <c r="I4425">
        <f t="shared" si="556"/>
        <v>8</v>
      </c>
      <c r="J4425" t="s">
        <v>1054</v>
      </c>
      <c r="K4425" s="5">
        <v>50</v>
      </c>
      <c r="L4425" t="str">
        <f>Table_DataFromNL[[#This Row],[PROFILECODE]]&amp;"-"&amp;Table_DataFromNL[[#This Row],[RULENAME]]</f>
        <v>CP948-New Donor 8th Visit-Bonus</v>
      </c>
      <c r="M4425" t="str">
        <f t="shared" si="557"/>
        <v>CP948-NEW DONOR -8th</v>
      </c>
      <c r="N4425" t="e">
        <f t="shared" si="558"/>
        <v>#N/A</v>
      </c>
    </row>
    <row r="4426" spans="1:14" hidden="1" x14ac:dyDescent="0.45">
      <c r="A4426" t="str">
        <f t="shared" si="559"/>
        <v>CP948-Vaccinia - 1st Donation</v>
      </c>
      <c r="B4426" t="s">
        <v>737</v>
      </c>
      <c r="C4426" t="str">
        <f t="shared" si="552"/>
        <v>Sanford</v>
      </c>
      <c r="D4426" t="str">
        <f t="shared" si="553"/>
        <v>Y</v>
      </c>
      <c r="E4426" t="s">
        <v>1201</v>
      </c>
      <c r="F4426" t="str">
        <f t="shared" si="554"/>
        <v>Vaccinia - 1st Donation</v>
      </c>
      <c r="G4426" t="str">
        <f t="shared" si="555"/>
        <v>Specialty</v>
      </c>
      <c r="H4426" t="s">
        <v>957</v>
      </c>
      <c r="I4426">
        <f t="shared" si="556"/>
        <v>0</v>
      </c>
      <c r="J4426" t="s">
        <v>1054</v>
      </c>
      <c r="K4426" s="5">
        <v>150</v>
      </c>
      <c r="L4426" t="str">
        <f>Table_DataFromNL[[#This Row],[PROFILECODE]]&amp;"-"&amp;Table_DataFromNL[[#This Row],[RULENAME]]</f>
        <v>CP948-Vaccinia - 1st Donation</v>
      </c>
      <c r="M4426" t="str">
        <f t="shared" si="557"/>
        <v>CP948-Vaccinia - 1st Donation</v>
      </c>
      <c r="N4426" t="str">
        <f t="shared" si="558"/>
        <v>CP948-Vaccinia - 1st Donation</v>
      </c>
    </row>
    <row r="4427" spans="1:14" hidden="1" x14ac:dyDescent="0.45">
      <c r="A4427" t="str">
        <f t="shared" si="559"/>
        <v>CP948-Vaccinia - 2nd Donation</v>
      </c>
      <c r="B4427" t="s">
        <v>737</v>
      </c>
      <c r="C4427" t="str">
        <f t="shared" si="552"/>
        <v>Sanford</v>
      </c>
      <c r="D4427" t="str">
        <f t="shared" si="553"/>
        <v>Y</v>
      </c>
      <c r="E4427" t="s">
        <v>1201</v>
      </c>
      <c r="F4427" t="str">
        <f t="shared" si="554"/>
        <v>Vaccinia - 2nd Donation</v>
      </c>
      <c r="G4427" t="str">
        <f t="shared" si="555"/>
        <v>Specialty</v>
      </c>
      <c r="H4427" t="s">
        <v>958</v>
      </c>
      <c r="I4427">
        <f t="shared" si="556"/>
        <v>0</v>
      </c>
      <c r="J4427" t="s">
        <v>1054</v>
      </c>
      <c r="K4427" s="5">
        <v>250</v>
      </c>
      <c r="L4427" t="str">
        <f>Table_DataFromNL[[#This Row],[PROFILECODE]]&amp;"-"&amp;Table_DataFromNL[[#This Row],[RULENAME]]</f>
        <v>CP948-Vaccinia - 2nd Donation</v>
      </c>
      <c r="M4427" t="str">
        <f t="shared" si="557"/>
        <v>CP948-Vaccinia - 2nd Donation</v>
      </c>
      <c r="N4427" t="str">
        <f t="shared" si="558"/>
        <v>CP948-Vaccinia - 2nd Donation</v>
      </c>
    </row>
    <row r="4428" spans="1:14" hidden="1" x14ac:dyDescent="0.45">
      <c r="A4428" t="str">
        <f t="shared" si="559"/>
        <v>CP948-Vaccinia - 3rd Donation</v>
      </c>
      <c r="B4428" t="s">
        <v>737</v>
      </c>
      <c r="C4428" t="str">
        <f t="shared" si="552"/>
        <v>Sanford</v>
      </c>
      <c r="D4428" t="str">
        <f t="shared" si="553"/>
        <v>Y</v>
      </c>
      <c r="E4428" t="s">
        <v>1201</v>
      </c>
      <c r="F4428" t="str">
        <f t="shared" si="554"/>
        <v>Vaccinia - 3rd Donation</v>
      </c>
      <c r="G4428" t="str">
        <f t="shared" si="555"/>
        <v>Specialty</v>
      </c>
      <c r="H4428" t="s">
        <v>959</v>
      </c>
      <c r="I4428">
        <f t="shared" si="556"/>
        <v>0</v>
      </c>
      <c r="J4428" t="s">
        <v>1054</v>
      </c>
      <c r="K4428" s="5">
        <v>300</v>
      </c>
      <c r="L4428" t="str">
        <f>Table_DataFromNL[[#This Row],[PROFILECODE]]&amp;"-"&amp;Table_DataFromNL[[#This Row],[RULENAME]]</f>
        <v>CP948-Vaccinia - 3rd Donation</v>
      </c>
      <c r="M4428" t="str">
        <f t="shared" si="557"/>
        <v>CP948-Vaccinia - 3rd Donation</v>
      </c>
      <c r="N4428" t="str">
        <f t="shared" si="558"/>
        <v>CP948-Vaccinia - 3rd Donation</v>
      </c>
    </row>
    <row r="4429" spans="1:14" hidden="1" x14ac:dyDescent="0.45">
      <c r="A4429" t="str">
        <f t="shared" si="559"/>
        <v>CP948-Vaccinia - 4th Donation</v>
      </c>
      <c r="B4429" t="s">
        <v>737</v>
      </c>
      <c r="C4429" t="str">
        <f t="shared" si="552"/>
        <v>Sanford</v>
      </c>
      <c r="D4429" t="str">
        <f t="shared" si="553"/>
        <v>Y</v>
      </c>
      <c r="E4429" t="s">
        <v>1201</v>
      </c>
      <c r="F4429" t="str">
        <f t="shared" si="554"/>
        <v>Vaccinia - 4th Donation</v>
      </c>
      <c r="G4429" t="str">
        <f t="shared" si="555"/>
        <v>Specialty</v>
      </c>
      <c r="H4429" t="s">
        <v>960</v>
      </c>
      <c r="I4429">
        <f t="shared" si="556"/>
        <v>0</v>
      </c>
      <c r="J4429" t="s">
        <v>1054</v>
      </c>
      <c r="K4429" s="5">
        <v>300</v>
      </c>
      <c r="L4429" t="str">
        <f>Table_DataFromNL[[#This Row],[PROFILECODE]]&amp;"-"&amp;Table_DataFromNL[[#This Row],[RULENAME]]</f>
        <v>CP948-Vaccinia - 4th Donation</v>
      </c>
      <c r="M4429" t="str">
        <f t="shared" si="557"/>
        <v>CP948-Vaccinia - 4th Donation</v>
      </c>
      <c r="N4429" t="str">
        <f t="shared" si="558"/>
        <v>CP948-Vaccinia - 4th Donation</v>
      </c>
    </row>
    <row r="4430" spans="1:14" hidden="1" x14ac:dyDescent="0.45">
      <c r="A4430" t="str">
        <f t="shared" si="559"/>
        <v>CP948-1B_KEDLeague_Promo_5USD</v>
      </c>
      <c r="B4430" t="s">
        <v>737</v>
      </c>
      <c r="C4430" t="str">
        <f t="shared" si="552"/>
        <v>Sanford</v>
      </c>
      <c r="D4430" t="str">
        <f t="shared" si="553"/>
        <v>Y</v>
      </c>
      <c r="E4430" t="s">
        <v>1201</v>
      </c>
      <c r="F4430" t="str">
        <f t="shared" si="554"/>
        <v>1B_KEDLeague_Promo_5USD</v>
      </c>
      <c r="G4430">
        <f t="shared" si="555"/>
        <v>0</v>
      </c>
      <c r="H4430" t="s">
        <v>1073</v>
      </c>
      <c r="I4430">
        <f t="shared" si="556"/>
        <v>0</v>
      </c>
      <c r="J4430" t="s">
        <v>1074</v>
      </c>
      <c r="K4430" s="5">
        <v>5</v>
      </c>
      <c r="L4430" t="str">
        <f>Table_DataFromNL[[#This Row],[PROFILECODE]]&amp;"-"&amp;Table_DataFromNL[[#This Row],[RULENAME]]</f>
        <v>CP948-1B_KEDLeague_Promo_5USD</v>
      </c>
      <c r="M4430" t="e">
        <f t="shared" si="557"/>
        <v>#N/A</v>
      </c>
      <c r="N4430" t="e">
        <f t="shared" si="558"/>
        <v>#N/A</v>
      </c>
    </row>
    <row r="4431" spans="1:14" hidden="1" x14ac:dyDescent="0.45">
      <c r="A4431" t="str">
        <f t="shared" si="559"/>
        <v>CP948-CALL_10</v>
      </c>
      <c r="B4431" t="s">
        <v>737</v>
      </c>
      <c r="C4431" t="str">
        <f t="shared" si="552"/>
        <v>Sanford</v>
      </c>
      <c r="D4431" t="str">
        <f t="shared" si="553"/>
        <v>Y</v>
      </c>
      <c r="E4431" t="s">
        <v>1201</v>
      </c>
      <c r="F4431" t="str">
        <f t="shared" si="554"/>
        <v>CALL_10</v>
      </c>
      <c r="G4431">
        <f t="shared" si="555"/>
        <v>0</v>
      </c>
      <c r="H4431" t="s">
        <v>1075</v>
      </c>
      <c r="I4431">
        <f t="shared" si="556"/>
        <v>0</v>
      </c>
      <c r="J4431" t="s">
        <v>1074</v>
      </c>
      <c r="K4431" s="5">
        <v>10</v>
      </c>
      <c r="L4431" t="str">
        <f>Table_DataFromNL[[#This Row],[PROFILECODE]]&amp;"-"&amp;Table_DataFromNL[[#This Row],[RULENAME]]</f>
        <v>CP948-CALL_10</v>
      </c>
      <c r="M4431" t="e">
        <f t="shared" si="557"/>
        <v>#N/A</v>
      </c>
      <c r="N4431" t="e">
        <f t="shared" si="558"/>
        <v>#N/A</v>
      </c>
    </row>
    <row r="4432" spans="1:14" hidden="1" x14ac:dyDescent="0.45">
      <c r="A4432" t="str">
        <f t="shared" si="559"/>
        <v>CP948-CALL_15</v>
      </c>
      <c r="B4432" t="s">
        <v>737</v>
      </c>
      <c r="C4432" t="str">
        <f t="shared" si="552"/>
        <v>Sanford</v>
      </c>
      <c r="D4432" t="str">
        <f t="shared" si="553"/>
        <v>Y</v>
      </c>
      <c r="E4432" t="s">
        <v>1201</v>
      </c>
      <c r="F4432" t="str">
        <f t="shared" si="554"/>
        <v>CALL_15</v>
      </c>
      <c r="G4432">
        <f t="shared" si="555"/>
        <v>0</v>
      </c>
      <c r="H4432" t="s">
        <v>1076</v>
      </c>
      <c r="I4432">
        <f t="shared" si="556"/>
        <v>0</v>
      </c>
      <c r="J4432" t="s">
        <v>1074</v>
      </c>
      <c r="K4432" s="5">
        <v>15</v>
      </c>
      <c r="L4432" t="str">
        <f>Table_DataFromNL[[#This Row],[PROFILECODE]]&amp;"-"&amp;Table_DataFromNL[[#This Row],[RULENAME]]</f>
        <v>CP948-CALL_15</v>
      </c>
      <c r="M4432" t="e">
        <f t="shared" si="557"/>
        <v>#N/A</v>
      </c>
      <c r="N4432" t="e">
        <f t="shared" si="558"/>
        <v>#N/A</v>
      </c>
    </row>
    <row r="4433" spans="1:14" hidden="1" x14ac:dyDescent="0.45">
      <c r="A4433" t="str">
        <f t="shared" si="559"/>
        <v>CP948-CALL_25</v>
      </c>
      <c r="B4433" t="s">
        <v>737</v>
      </c>
      <c r="C4433" t="str">
        <f t="shared" si="552"/>
        <v>Sanford</v>
      </c>
      <c r="D4433" t="str">
        <f t="shared" si="553"/>
        <v>Y</v>
      </c>
      <c r="E4433" t="s">
        <v>1201</v>
      </c>
      <c r="F4433" t="str">
        <f t="shared" si="554"/>
        <v>CALL_25</v>
      </c>
      <c r="G4433">
        <f t="shared" si="555"/>
        <v>0</v>
      </c>
      <c r="H4433" t="s">
        <v>1077</v>
      </c>
      <c r="I4433">
        <f t="shared" si="556"/>
        <v>0</v>
      </c>
      <c r="J4433" t="s">
        <v>1074</v>
      </c>
      <c r="K4433" s="5">
        <v>25</v>
      </c>
      <c r="L4433" t="str">
        <f>Table_DataFromNL[[#This Row],[PROFILECODE]]&amp;"-"&amp;Table_DataFromNL[[#This Row],[RULENAME]]</f>
        <v>CP948-CALL_25</v>
      </c>
      <c r="M4433" t="e">
        <f t="shared" si="557"/>
        <v>#N/A</v>
      </c>
      <c r="N4433" t="e">
        <f t="shared" si="558"/>
        <v>#N/A</v>
      </c>
    </row>
    <row r="4434" spans="1:14" hidden="1" x14ac:dyDescent="0.45">
      <c r="A4434" t="str">
        <f t="shared" si="559"/>
        <v>CP948-CALL_5</v>
      </c>
      <c r="B4434" t="s">
        <v>737</v>
      </c>
      <c r="C4434" t="str">
        <f t="shared" si="552"/>
        <v>Sanford</v>
      </c>
      <c r="D4434" t="str">
        <f t="shared" si="553"/>
        <v>Y</v>
      </c>
      <c r="E4434" t="s">
        <v>1201</v>
      </c>
      <c r="F4434" t="str">
        <f t="shared" si="554"/>
        <v>CALL_5</v>
      </c>
      <c r="G4434">
        <f t="shared" si="555"/>
        <v>0</v>
      </c>
      <c r="H4434" t="s">
        <v>1078</v>
      </c>
      <c r="I4434">
        <f t="shared" si="556"/>
        <v>0</v>
      </c>
      <c r="J4434" t="s">
        <v>1074</v>
      </c>
      <c r="K4434" s="5">
        <v>5</v>
      </c>
      <c r="L4434" t="str">
        <f>Table_DataFromNL[[#This Row],[PROFILECODE]]&amp;"-"&amp;Table_DataFromNL[[#This Row],[RULENAME]]</f>
        <v>CP948-CALL_5</v>
      </c>
      <c r="M4434" t="e">
        <f t="shared" si="557"/>
        <v>#N/A</v>
      </c>
      <c r="N4434" t="e">
        <f t="shared" si="558"/>
        <v>#N/A</v>
      </c>
    </row>
    <row r="4435" spans="1:14" hidden="1" x14ac:dyDescent="0.45">
      <c r="A4435" t="str">
        <f t="shared" si="559"/>
        <v>CP948-Community</v>
      </c>
      <c r="B4435" t="s">
        <v>737</v>
      </c>
      <c r="C4435" t="str">
        <f t="shared" si="552"/>
        <v>Sanford</v>
      </c>
      <c r="D4435" t="str">
        <f t="shared" si="553"/>
        <v>Y</v>
      </c>
      <c r="E4435" t="s">
        <v>1201</v>
      </c>
      <c r="F4435" t="str">
        <f t="shared" si="554"/>
        <v>Community</v>
      </c>
      <c r="G4435">
        <f t="shared" si="555"/>
        <v>0</v>
      </c>
      <c r="H4435" t="s">
        <v>1080</v>
      </c>
      <c r="I4435">
        <f t="shared" si="556"/>
        <v>0</v>
      </c>
      <c r="J4435" t="s">
        <v>1074</v>
      </c>
      <c r="K4435" s="5">
        <v>5</v>
      </c>
      <c r="L4435" t="str">
        <f>Table_DataFromNL[[#This Row],[PROFILECODE]]&amp;"-"&amp;Table_DataFromNL[[#This Row],[RULENAME]]</f>
        <v>CP948-Community</v>
      </c>
      <c r="M4435" t="e">
        <f t="shared" si="557"/>
        <v>#N/A</v>
      </c>
      <c r="N4435" t="e">
        <f t="shared" si="558"/>
        <v>#N/A</v>
      </c>
    </row>
    <row r="4436" spans="1:14" hidden="1" x14ac:dyDescent="0.45">
      <c r="A4436" t="str">
        <f t="shared" si="559"/>
        <v>CP948-EMPLOYEE_BONUS_8MONTH_80USD</v>
      </c>
      <c r="B4436" t="s">
        <v>737</v>
      </c>
      <c r="C4436" t="str">
        <f t="shared" si="552"/>
        <v>Sanford</v>
      </c>
      <c r="D4436" t="str">
        <f t="shared" si="553"/>
        <v>Y</v>
      </c>
      <c r="E4436" t="s">
        <v>1201</v>
      </c>
      <c r="F4436" t="str">
        <f t="shared" si="554"/>
        <v>EMPLOYEE_BONUS_8MONTH_80USD</v>
      </c>
      <c r="G4436">
        <f t="shared" si="555"/>
        <v>0</v>
      </c>
      <c r="H4436" t="s">
        <v>1084</v>
      </c>
      <c r="I4436">
        <f t="shared" si="556"/>
        <v>0</v>
      </c>
      <c r="J4436" t="s">
        <v>1074</v>
      </c>
      <c r="K4436" s="5">
        <v>80</v>
      </c>
      <c r="L4436" t="str">
        <f>Table_DataFromNL[[#This Row],[PROFILECODE]]&amp;"-"&amp;Table_DataFromNL[[#This Row],[RULENAME]]</f>
        <v>CP948-EMPLOYEE_BONUS_8MONTH_80USD</v>
      </c>
      <c r="M4436" t="e">
        <f t="shared" si="557"/>
        <v>#N/A</v>
      </c>
      <c r="N4436" t="e">
        <f t="shared" si="558"/>
        <v>#N/A</v>
      </c>
    </row>
    <row r="4437" spans="1:14" hidden="1" x14ac:dyDescent="0.45">
      <c r="A4437" t="str">
        <f t="shared" si="559"/>
        <v>CP948-HANGER_RECRUIT_5USD_once</v>
      </c>
      <c r="B4437" t="s">
        <v>737</v>
      </c>
      <c r="C4437" t="str">
        <f t="shared" si="552"/>
        <v>Sanford</v>
      </c>
      <c r="D4437" t="str">
        <f t="shared" si="553"/>
        <v>Y</v>
      </c>
      <c r="E4437" t="s">
        <v>1201</v>
      </c>
      <c r="F4437" t="str">
        <f t="shared" si="554"/>
        <v>HANGER_RECRUIT_5USD_once</v>
      </c>
      <c r="G4437">
        <f t="shared" si="555"/>
        <v>0</v>
      </c>
      <c r="H4437" t="s">
        <v>1085</v>
      </c>
      <c r="I4437">
        <f t="shared" si="556"/>
        <v>0</v>
      </c>
      <c r="J4437" t="s">
        <v>1074</v>
      </c>
      <c r="K4437" s="5">
        <v>5</v>
      </c>
      <c r="L4437" t="str">
        <f>Table_DataFromNL[[#This Row],[PROFILECODE]]&amp;"-"&amp;Table_DataFromNL[[#This Row],[RULENAME]]</f>
        <v>CP948-HANGER_RECRUIT_5USD_once</v>
      </c>
      <c r="M4437" t="e">
        <f t="shared" si="557"/>
        <v>#N/A</v>
      </c>
      <c r="N4437" t="e">
        <f t="shared" si="558"/>
        <v>#N/A</v>
      </c>
    </row>
    <row r="4438" spans="1:14" hidden="1" x14ac:dyDescent="0.45">
      <c r="A4438" t="str">
        <f t="shared" si="559"/>
        <v>CP948-Immunization Boost Payment</v>
      </c>
      <c r="B4438" t="s">
        <v>737</v>
      </c>
      <c r="C4438" t="str">
        <f t="shared" si="552"/>
        <v>Sanford</v>
      </c>
      <c r="D4438" t="str">
        <f t="shared" si="553"/>
        <v>Y</v>
      </c>
      <c r="E4438" t="s">
        <v>1201</v>
      </c>
      <c r="F4438" t="str">
        <f t="shared" si="554"/>
        <v>Immunization Boost Payment</v>
      </c>
      <c r="G4438">
        <f t="shared" si="555"/>
        <v>0</v>
      </c>
      <c r="H4438" t="s">
        <v>1086</v>
      </c>
      <c r="I4438">
        <f t="shared" si="556"/>
        <v>0</v>
      </c>
      <c r="J4438" t="s">
        <v>1074</v>
      </c>
      <c r="K4438" s="5">
        <v>50</v>
      </c>
      <c r="L4438" t="str">
        <f>Table_DataFromNL[[#This Row],[PROFILECODE]]&amp;"-"&amp;Table_DataFromNL[[#This Row],[RULENAME]]</f>
        <v>CP948-Immunization Boost Payment</v>
      </c>
      <c r="M4438" t="e">
        <f t="shared" si="557"/>
        <v>#N/A</v>
      </c>
      <c r="N4438" t="e">
        <f t="shared" si="558"/>
        <v>#N/A</v>
      </c>
    </row>
    <row r="4439" spans="1:14" hidden="1" x14ac:dyDescent="0.45">
      <c r="A4439" t="str">
        <f t="shared" si="559"/>
        <v>CP948-Immunization Series Payment</v>
      </c>
      <c r="B4439" t="s">
        <v>737</v>
      </c>
      <c r="C4439" t="str">
        <f t="shared" si="552"/>
        <v>Sanford</v>
      </c>
      <c r="D4439" t="str">
        <f t="shared" si="553"/>
        <v>Y</v>
      </c>
      <c r="E4439" t="s">
        <v>1201</v>
      </c>
      <c r="F4439" t="str">
        <f t="shared" si="554"/>
        <v>Immunization Series Payment</v>
      </c>
      <c r="G4439">
        <f t="shared" si="555"/>
        <v>0</v>
      </c>
      <c r="H4439" t="s">
        <v>1087</v>
      </c>
      <c r="I4439">
        <f t="shared" si="556"/>
        <v>0</v>
      </c>
      <c r="J4439" t="s">
        <v>1074</v>
      </c>
      <c r="K4439" s="5">
        <v>100</v>
      </c>
      <c r="L4439" t="str">
        <f>Table_DataFromNL[[#This Row],[PROFILECODE]]&amp;"-"&amp;Table_DataFromNL[[#This Row],[RULENAME]]</f>
        <v>CP948-Immunization Series Payment</v>
      </c>
      <c r="M4439" t="e">
        <f t="shared" si="557"/>
        <v>#N/A</v>
      </c>
      <c r="N4439" t="e">
        <f t="shared" si="558"/>
        <v>#N/A</v>
      </c>
    </row>
    <row r="4440" spans="1:14" hidden="1" x14ac:dyDescent="0.45">
      <c r="A4440" t="str">
        <f t="shared" si="559"/>
        <v>CP948-Inconv Fee $20-$50-Comment Req'd</v>
      </c>
      <c r="B4440" t="s">
        <v>737</v>
      </c>
      <c r="C4440" t="str">
        <f t="shared" si="552"/>
        <v>Sanford</v>
      </c>
      <c r="D4440" t="str">
        <f t="shared" si="553"/>
        <v>Y</v>
      </c>
      <c r="E4440" t="s">
        <v>1201</v>
      </c>
      <c r="F4440" t="str">
        <f t="shared" si="554"/>
        <v>Inconv Fee $20-$50-Comment Req'd</v>
      </c>
      <c r="G4440">
        <f t="shared" si="555"/>
        <v>0</v>
      </c>
      <c r="H4440" t="s">
        <v>1088</v>
      </c>
      <c r="I4440">
        <f t="shared" si="556"/>
        <v>0</v>
      </c>
      <c r="J4440" t="s">
        <v>1074</v>
      </c>
      <c r="K4440" s="5">
        <v>50</v>
      </c>
      <c r="L4440" t="str">
        <f>Table_DataFromNL[[#This Row],[PROFILECODE]]&amp;"-"&amp;Table_DataFromNL[[#This Row],[RULENAME]]</f>
        <v>CP948-Inconv Fee $20-$50-Comment Req'd</v>
      </c>
      <c r="M4440" t="e">
        <f t="shared" si="557"/>
        <v>#N/A</v>
      </c>
      <c r="N4440" t="e">
        <f t="shared" si="558"/>
        <v>#N/A</v>
      </c>
    </row>
    <row r="4441" spans="1:14" hidden="1" x14ac:dyDescent="0.45">
      <c r="A4441" t="str">
        <f t="shared" si="559"/>
        <v>CP948-Inconv Fee $5-$20-Comment Req'd</v>
      </c>
      <c r="B4441" t="s">
        <v>737</v>
      </c>
      <c r="C4441" t="str">
        <f t="shared" si="552"/>
        <v>Sanford</v>
      </c>
      <c r="D4441" t="str">
        <f t="shared" si="553"/>
        <v>Y</v>
      </c>
      <c r="E4441" t="s">
        <v>1201</v>
      </c>
      <c r="F4441" t="str">
        <f t="shared" si="554"/>
        <v>Inconv Fee $5-$20-Comment Req'd</v>
      </c>
      <c r="G4441">
        <f t="shared" si="555"/>
        <v>0</v>
      </c>
      <c r="H4441" t="s">
        <v>1089</v>
      </c>
      <c r="I4441">
        <f t="shared" si="556"/>
        <v>0</v>
      </c>
      <c r="J4441" t="s">
        <v>1074</v>
      </c>
      <c r="K4441" s="5">
        <v>20</v>
      </c>
      <c r="L4441" t="str">
        <f>Table_DataFromNL[[#This Row],[PROFILECODE]]&amp;"-"&amp;Table_DataFromNL[[#This Row],[RULENAME]]</f>
        <v>CP948-Inconv Fee $5-$20-Comment Req'd</v>
      </c>
      <c r="M4441" t="e">
        <f t="shared" si="557"/>
        <v>#N/A</v>
      </c>
      <c r="N4441" t="e">
        <f t="shared" si="558"/>
        <v>#N/A</v>
      </c>
    </row>
    <row r="4442" spans="1:14" hidden="1" x14ac:dyDescent="0.45">
      <c r="A4442" t="str">
        <f t="shared" si="559"/>
        <v>CP948-Inconv Fee$50-$100-Comment Req'd</v>
      </c>
      <c r="B4442" t="s">
        <v>737</v>
      </c>
      <c r="C4442" t="str">
        <f t="shared" si="552"/>
        <v>Sanford</v>
      </c>
      <c r="D4442" t="str">
        <f t="shared" si="553"/>
        <v>Y</v>
      </c>
      <c r="E4442" t="s">
        <v>1201</v>
      </c>
      <c r="F4442" t="str">
        <f t="shared" si="554"/>
        <v>Inconv Fee$50-$100-Comment Req'd</v>
      </c>
      <c r="G4442">
        <f t="shared" si="555"/>
        <v>0</v>
      </c>
      <c r="H4442" t="s">
        <v>1090</v>
      </c>
      <c r="I4442">
        <f t="shared" si="556"/>
        <v>0</v>
      </c>
      <c r="J4442" t="s">
        <v>1074</v>
      </c>
      <c r="K4442" s="5">
        <v>100</v>
      </c>
      <c r="L4442" t="str">
        <f>Table_DataFromNL[[#This Row],[PROFILECODE]]&amp;"-"&amp;Table_DataFromNL[[#This Row],[RULENAME]]</f>
        <v>CP948-Inconv Fee$50-$100-Comment Req'd</v>
      </c>
      <c r="M4442" t="e">
        <f t="shared" si="557"/>
        <v>#N/A</v>
      </c>
      <c r="N4442" t="e">
        <f t="shared" si="558"/>
        <v>#N/A</v>
      </c>
    </row>
    <row r="4443" spans="1:14" hidden="1" x14ac:dyDescent="0.45">
      <c r="A4443" t="str">
        <f t="shared" si="559"/>
        <v>CP948-NSP_ LAPSEDONOR_50_Twice</v>
      </c>
      <c r="B4443" t="s">
        <v>737</v>
      </c>
      <c r="C4443" t="str">
        <f t="shared" si="552"/>
        <v>Sanford</v>
      </c>
      <c r="D4443" t="str">
        <f t="shared" si="553"/>
        <v>Y</v>
      </c>
      <c r="E4443" t="s">
        <v>1201</v>
      </c>
      <c r="F4443" t="str">
        <f t="shared" si="554"/>
        <v>NSP_ LAPSEDONOR_50_Twice</v>
      </c>
      <c r="G4443">
        <f t="shared" si="555"/>
        <v>0</v>
      </c>
      <c r="H4443" t="s">
        <v>1091</v>
      </c>
      <c r="I4443">
        <f t="shared" si="556"/>
        <v>0</v>
      </c>
      <c r="J4443" t="s">
        <v>1074</v>
      </c>
      <c r="K4443" s="5">
        <v>50</v>
      </c>
      <c r="L4443" t="str">
        <f>Table_DataFromNL[[#This Row],[PROFILECODE]]&amp;"-"&amp;Table_DataFromNL[[#This Row],[RULENAME]]</f>
        <v>CP948-NSP_ LAPSEDONOR_50_Twice</v>
      </c>
      <c r="M4443" t="e">
        <f t="shared" si="557"/>
        <v>#N/A</v>
      </c>
      <c r="N4443" t="e">
        <f t="shared" si="558"/>
        <v>#N/A</v>
      </c>
    </row>
    <row r="4444" spans="1:14" hidden="1" x14ac:dyDescent="0.45">
      <c r="A4444" t="str">
        <f t="shared" si="559"/>
        <v>CP948-NSP_LD_25_2X</v>
      </c>
      <c r="B4444" t="s">
        <v>737</v>
      </c>
      <c r="C4444" t="str">
        <f t="shared" si="552"/>
        <v>Sanford</v>
      </c>
      <c r="D4444" t="str">
        <f t="shared" si="553"/>
        <v>Y</v>
      </c>
      <c r="E4444" t="s">
        <v>1201</v>
      </c>
      <c r="F4444" t="str">
        <f t="shared" si="554"/>
        <v>NSP_LD_25_2X</v>
      </c>
      <c r="G4444">
        <f t="shared" si="555"/>
        <v>0</v>
      </c>
      <c r="H4444" t="s">
        <v>1092</v>
      </c>
      <c r="I4444">
        <f t="shared" si="556"/>
        <v>0</v>
      </c>
      <c r="J4444" t="s">
        <v>1074</v>
      </c>
      <c r="K4444" s="5">
        <v>25</v>
      </c>
      <c r="L4444" t="str">
        <f>Table_DataFromNL[[#This Row],[PROFILECODE]]&amp;"-"&amp;Table_DataFromNL[[#This Row],[RULENAME]]</f>
        <v>CP948-NSP_LD_25_2X</v>
      </c>
      <c r="M4444" t="e">
        <f t="shared" si="557"/>
        <v>#N/A</v>
      </c>
      <c r="N4444" t="e">
        <f t="shared" si="558"/>
        <v>#N/A</v>
      </c>
    </row>
    <row r="4445" spans="1:14" hidden="1" x14ac:dyDescent="0.45">
      <c r="A4445" t="str">
        <f t="shared" si="559"/>
        <v>CP948-NSP_LD_50_1X</v>
      </c>
      <c r="B4445" t="s">
        <v>737</v>
      </c>
      <c r="C4445" t="str">
        <f t="shared" si="552"/>
        <v>Sanford</v>
      </c>
      <c r="D4445" t="str">
        <f t="shared" si="553"/>
        <v>Y</v>
      </c>
      <c r="E4445" t="s">
        <v>1201</v>
      </c>
      <c r="F4445" t="str">
        <f t="shared" si="554"/>
        <v>NSP_LD_50_1X</v>
      </c>
      <c r="G4445">
        <f t="shared" si="555"/>
        <v>0</v>
      </c>
      <c r="H4445" t="s">
        <v>1093</v>
      </c>
      <c r="I4445">
        <f t="shared" si="556"/>
        <v>0</v>
      </c>
      <c r="J4445" t="s">
        <v>1074</v>
      </c>
      <c r="K4445" s="5">
        <v>50</v>
      </c>
      <c r="L4445" t="str">
        <f>Table_DataFromNL[[#This Row],[PROFILECODE]]&amp;"-"&amp;Table_DataFromNL[[#This Row],[RULENAME]]</f>
        <v>CP948-NSP_LD_50_1X</v>
      </c>
      <c r="M4445" t="e">
        <f t="shared" si="557"/>
        <v>#N/A</v>
      </c>
      <c r="N4445" t="e">
        <f t="shared" si="558"/>
        <v>#N/A</v>
      </c>
    </row>
    <row r="4446" spans="1:14" hidden="1" x14ac:dyDescent="0.45">
      <c r="A4446" t="str">
        <f t="shared" si="559"/>
        <v>CP948-NSP_ORPHAN_100_once</v>
      </c>
      <c r="B4446" t="s">
        <v>737</v>
      </c>
      <c r="C4446" t="str">
        <f t="shared" si="552"/>
        <v>Sanford</v>
      </c>
      <c r="D4446" t="str">
        <f t="shared" si="553"/>
        <v>Y</v>
      </c>
      <c r="E4446" t="s">
        <v>1201</v>
      </c>
      <c r="F4446" t="str">
        <f t="shared" si="554"/>
        <v>NSP_ORPHAN_100_once</v>
      </c>
      <c r="G4446">
        <f t="shared" si="555"/>
        <v>0</v>
      </c>
      <c r="H4446" t="s">
        <v>1094</v>
      </c>
      <c r="I4446">
        <f t="shared" si="556"/>
        <v>0</v>
      </c>
      <c r="J4446" t="s">
        <v>1074</v>
      </c>
      <c r="K4446" s="5">
        <v>100</v>
      </c>
      <c r="L4446" t="str">
        <f>Table_DataFromNL[[#This Row],[PROFILECODE]]&amp;"-"&amp;Table_DataFromNL[[#This Row],[RULENAME]]</f>
        <v>CP948-NSP_ORPHAN_100_once</v>
      </c>
      <c r="M4446" t="e">
        <f t="shared" si="557"/>
        <v>#N/A</v>
      </c>
      <c r="N4446" t="e">
        <f t="shared" si="558"/>
        <v>#N/A</v>
      </c>
    </row>
    <row r="4447" spans="1:14" hidden="1" x14ac:dyDescent="0.45">
      <c r="A4447" t="str">
        <f t="shared" si="559"/>
        <v>CP948-RSV WEEKLY BONUS 10</v>
      </c>
      <c r="B4447" t="s">
        <v>737</v>
      </c>
      <c r="C4447" t="str">
        <f t="shared" si="552"/>
        <v>Sanford</v>
      </c>
      <c r="D4447" t="str">
        <f t="shared" si="553"/>
        <v>Y</v>
      </c>
      <c r="E4447" t="s">
        <v>1201</v>
      </c>
      <c r="F4447" t="str">
        <f t="shared" si="554"/>
        <v>RSV WEEKLY BONUS 10</v>
      </c>
      <c r="G4447">
        <f t="shared" si="555"/>
        <v>0</v>
      </c>
      <c r="H4447" t="s">
        <v>1095</v>
      </c>
      <c r="I4447">
        <f t="shared" si="556"/>
        <v>0</v>
      </c>
      <c r="J4447" t="s">
        <v>1074</v>
      </c>
      <c r="K4447" s="5">
        <v>10</v>
      </c>
      <c r="L4447" t="str">
        <f>Table_DataFromNL[[#This Row],[PROFILECODE]]&amp;"-"&amp;Table_DataFromNL[[#This Row],[RULENAME]]</f>
        <v>CP948-RSV WEEKLY BONUS 10</v>
      </c>
      <c r="M4447" t="e">
        <f t="shared" si="557"/>
        <v>#N/A</v>
      </c>
      <c r="N4447" t="e">
        <f t="shared" si="558"/>
        <v>#N/A</v>
      </c>
    </row>
    <row r="4448" spans="1:14" hidden="1" x14ac:dyDescent="0.45">
      <c r="A4448" t="str">
        <f t="shared" si="559"/>
        <v>CP948-Referral - Vaccinia</v>
      </c>
      <c r="B4448" t="s">
        <v>737</v>
      </c>
      <c r="C4448" t="str">
        <f t="shared" si="552"/>
        <v>Sanford</v>
      </c>
      <c r="D4448" t="str">
        <f t="shared" si="553"/>
        <v>Y</v>
      </c>
      <c r="E4448" t="s">
        <v>1201</v>
      </c>
      <c r="F4448" t="str">
        <f t="shared" si="554"/>
        <v>Referral - Vaccinia</v>
      </c>
      <c r="G4448">
        <f t="shared" si="555"/>
        <v>0</v>
      </c>
      <c r="H4448" t="s">
        <v>1135</v>
      </c>
      <c r="I4448">
        <f t="shared" si="556"/>
        <v>0</v>
      </c>
      <c r="J4448" t="s">
        <v>1074</v>
      </c>
      <c r="K4448" s="5">
        <v>250</v>
      </c>
      <c r="L4448" t="str">
        <f>Table_DataFromNL[[#This Row],[PROFILECODE]]&amp;"-"&amp;Table_DataFromNL[[#This Row],[RULENAME]]</f>
        <v>CP948-Referral - Vaccinia</v>
      </c>
      <c r="M4448" t="e">
        <f t="shared" si="557"/>
        <v>#N/A</v>
      </c>
      <c r="N4448" t="e">
        <f t="shared" si="558"/>
        <v>#N/A</v>
      </c>
    </row>
    <row r="4449" spans="1:14" hidden="1" x14ac:dyDescent="0.45">
      <c r="A4449" t="str">
        <f t="shared" si="559"/>
        <v>CP948-Restick</v>
      </c>
      <c r="B4449" t="s">
        <v>737</v>
      </c>
      <c r="C4449" t="str">
        <f t="shared" si="552"/>
        <v>Sanford</v>
      </c>
      <c r="D4449" t="str">
        <f t="shared" si="553"/>
        <v>Y</v>
      </c>
      <c r="E4449" t="s">
        <v>1201</v>
      </c>
      <c r="F4449" t="str">
        <f t="shared" si="554"/>
        <v>Restick</v>
      </c>
      <c r="G4449">
        <f t="shared" si="555"/>
        <v>0</v>
      </c>
      <c r="H4449" t="s">
        <v>1096</v>
      </c>
      <c r="I4449">
        <f t="shared" si="556"/>
        <v>0</v>
      </c>
      <c r="J4449" t="s">
        <v>1074</v>
      </c>
      <c r="K4449" s="5">
        <v>5</v>
      </c>
      <c r="L4449" t="str">
        <f>Table_DataFromNL[[#This Row],[PROFILECODE]]&amp;"-"&amp;Table_DataFromNL[[#This Row],[RULENAME]]</f>
        <v>CP948-Restick</v>
      </c>
      <c r="M4449" t="e">
        <f t="shared" si="557"/>
        <v>#N/A</v>
      </c>
      <c r="N4449" t="e">
        <f t="shared" si="558"/>
        <v>#N/A</v>
      </c>
    </row>
    <row r="4450" spans="1:14" hidden="1" x14ac:dyDescent="0.45">
      <c r="A4450" t="str">
        <f t="shared" si="559"/>
        <v>CP948-SCRATCH_1000_USD</v>
      </c>
      <c r="B4450" t="s">
        <v>737</v>
      </c>
      <c r="C4450" t="str">
        <f t="shared" si="552"/>
        <v>Sanford</v>
      </c>
      <c r="D4450" t="str">
        <f t="shared" si="553"/>
        <v>Y</v>
      </c>
      <c r="E4450" t="s">
        <v>1201</v>
      </c>
      <c r="F4450" t="str">
        <f t="shared" si="554"/>
        <v>SCRATCH_1000_USD</v>
      </c>
      <c r="G4450">
        <f t="shared" si="555"/>
        <v>0</v>
      </c>
      <c r="H4450" t="s">
        <v>1097</v>
      </c>
      <c r="I4450">
        <f t="shared" si="556"/>
        <v>0</v>
      </c>
      <c r="J4450" t="s">
        <v>1074</v>
      </c>
      <c r="K4450" s="5">
        <v>1000</v>
      </c>
      <c r="L4450" t="str">
        <f>Table_DataFromNL[[#This Row],[PROFILECODE]]&amp;"-"&amp;Table_DataFromNL[[#This Row],[RULENAME]]</f>
        <v>CP948-SCRATCH_1000_USD</v>
      </c>
      <c r="M4450" t="e">
        <f t="shared" si="557"/>
        <v>#N/A</v>
      </c>
      <c r="N4450" t="e">
        <f t="shared" si="558"/>
        <v>#N/A</v>
      </c>
    </row>
    <row r="4451" spans="1:14" hidden="1" x14ac:dyDescent="0.45">
      <c r="A4451" t="str">
        <f t="shared" si="559"/>
        <v>CP948-SCRATCH_100_USD</v>
      </c>
      <c r="B4451" t="s">
        <v>737</v>
      </c>
      <c r="C4451" t="str">
        <f t="shared" si="552"/>
        <v>Sanford</v>
      </c>
      <c r="D4451" t="str">
        <f t="shared" si="553"/>
        <v>Y</v>
      </c>
      <c r="E4451" t="s">
        <v>1201</v>
      </c>
      <c r="F4451" t="str">
        <f t="shared" si="554"/>
        <v>SCRATCH_100_USD</v>
      </c>
      <c r="G4451">
        <f t="shared" si="555"/>
        <v>0</v>
      </c>
      <c r="H4451" t="s">
        <v>1098</v>
      </c>
      <c r="I4451">
        <f t="shared" si="556"/>
        <v>0</v>
      </c>
      <c r="J4451" t="s">
        <v>1074</v>
      </c>
      <c r="K4451" s="5">
        <v>100</v>
      </c>
      <c r="L4451" t="str">
        <f>Table_DataFromNL[[#This Row],[PROFILECODE]]&amp;"-"&amp;Table_DataFromNL[[#This Row],[RULENAME]]</f>
        <v>CP948-SCRATCH_100_USD</v>
      </c>
      <c r="M4451" t="e">
        <f t="shared" si="557"/>
        <v>#N/A</v>
      </c>
      <c r="N4451" t="e">
        <f t="shared" si="558"/>
        <v>#N/A</v>
      </c>
    </row>
    <row r="4452" spans="1:14" hidden="1" x14ac:dyDescent="0.45">
      <c r="A4452" t="str">
        <f t="shared" si="559"/>
        <v>CP948-SCRATCH_10_USD</v>
      </c>
      <c r="B4452" t="s">
        <v>737</v>
      </c>
      <c r="C4452" t="str">
        <f t="shared" si="552"/>
        <v>Sanford</v>
      </c>
      <c r="D4452" t="str">
        <f t="shared" si="553"/>
        <v>Y</v>
      </c>
      <c r="E4452" t="s">
        <v>1201</v>
      </c>
      <c r="F4452" t="str">
        <f t="shared" si="554"/>
        <v>SCRATCH_10_USD</v>
      </c>
      <c r="G4452">
        <f t="shared" si="555"/>
        <v>0</v>
      </c>
      <c r="H4452" t="s">
        <v>1099</v>
      </c>
      <c r="I4452">
        <f t="shared" si="556"/>
        <v>0</v>
      </c>
      <c r="J4452" t="s">
        <v>1074</v>
      </c>
      <c r="K4452" s="5">
        <v>10</v>
      </c>
      <c r="L4452" t="str">
        <f>Table_DataFromNL[[#This Row],[PROFILECODE]]&amp;"-"&amp;Table_DataFromNL[[#This Row],[RULENAME]]</f>
        <v>CP948-SCRATCH_10_USD</v>
      </c>
      <c r="M4452" t="e">
        <f t="shared" si="557"/>
        <v>#N/A</v>
      </c>
      <c r="N4452" t="e">
        <f t="shared" si="558"/>
        <v>#N/A</v>
      </c>
    </row>
    <row r="4453" spans="1:14" hidden="1" x14ac:dyDescent="0.45">
      <c r="A4453" t="str">
        <f t="shared" si="559"/>
        <v>CP948-SCRATCH_20_USD</v>
      </c>
      <c r="B4453" t="s">
        <v>737</v>
      </c>
      <c r="C4453" t="str">
        <f t="shared" si="552"/>
        <v>Sanford</v>
      </c>
      <c r="D4453" t="str">
        <f t="shared" si="553"/>
        <v>Y</v>
      </c>
      <c r="E4453" t="s">
        <v>1201</v>
      </c>
      <c r="F4453" t="str">
        <f t="shared" si="554"/>
        <v>SCRATCH_20_USD</v>
      </c>
      <c r="G4453">
        <f t="shared" si="555"/>
        <v>0</v>
      </c>
      <c r="H4453" t="s">
        <v>1100</v>
      </c>
      <c r="I4453">
        <f t="shared" si="556"/>
        <v>0</v>
      </c>
      <c r="J4453" t="s">
        <v>1074</v>
      </c>
      <c r="K4453" s="5">
        <v>20</v>
      </c>
      <c r="L4453" t="str">
        <f>Table_DataFromNL[[#This Row],[PROFILECODE]]&amp;"-"&amp;Table_DataFromNL[[#This Row],[RULENAME]]</f>
        <v>CP948-SCRATCH_20_USD</v>
      </c>
      <c r="M4453" t="e">
        <f t="shared" si="557"/>
        <v>#N/A</v>
      </c>
      <c r="N4453" t="e">
        <f t="shared" si="558"/>
        <v>#N/A</v>
      </c>
    </row>
    <row r="4454" spans="1:14" hidden="1" x14ac:dyDescent="0.45">
      <c r="A4454" t="str">
        <f t="shared" si="559"/>
        <v>CP948-SCRATCH_25_USD</v>
      </c>
      <c r="B4454" t="s">
        <v>737</v>
      </c>
      <c r="C4454" t="str">
        <f t="shared" si="552"/>
        <v>Sanford</v>
      </c>
      <c r="D4454" t="str">
        <f t="shared" si="553"/>
        <v>Y</v>
      </c>
      <c r="E4454" t="s">
        <v>1201</v>
      </c>
      <c r="F4454" t="str">
        <f t="shared" si="554"/>
        <v>SCRATCH_25_USD</v>
      </c>
      <c r="G4454">
        <f t="shared" si="555"/>
        <v>0</v>
      </c>
      <c r="H4454" t="s">
        <v>1101</v>
      </c>
      <c r="I4454">
        <f t="shared" si="556"/>
        <v>0</v>
      </c>
      <c r="J4454" t="s">
        <v>1074</v>
      </c>
      <c r="K4454" s="5">
        <v>25</v>
      </c>
      <c r="L4454" t="str">
        <f>Table_DataFromNL[[#This Row],[PROFILECODE]]&amp;"-"&amp;Table_DataFromNL[[#This Row],[RULENAME]]</f>
        <v>CP948-SCRATCH_25_USD</v>
      </c>
      <c r="M4454" t="e">
        <f t="shared" si="557"/>
        <v>#N/A</v>
      </c>
      <c r="N4454" t="e">
        <f t="shared" si="558"/>
        <v>#N/A</v>
      </c>
    </row>
    <row r="4455" spans="1:14" hidden="1" x14ac:dyDescent="0.45">
      <c r="A4455" t="str">
        <f t="shared" si="559"/>
        <v>CP948-SCRATCH_50_USD</v>
      </c>
      <c r="B4455" t="s">
        <v>737</v>
      </c>
      <c r="C4455" t="str">
        <f t="shared" si="552"/>
        <v>Sanford</v>
      </c>
      <c r="D4455" t="str">
        <f t="shared" si="553"/>
        <v>Y</v>
      </c>
      <c r="E4455" t="s">
        <v>1201</v>
      </c>
      <c r="F4455" t="str">
        <f t="shared" si="554"/>
        <v>SCRATCH_50_USD</v>
      </c>
      <c r="G4455">
        <f t="shared" si="555"/>
        <v>0</v>
      </c>
      <c r="H4455" t="s">
        <v>1102</v>
      </c>
      <c r="I4455">
        <f t="shared" si="556"/>
        <v>0</v>
      </c>
      <c r="J4455" t="s">
        <v>1074</v>
      </c>
      <c r="K4455" s="5">
        <v>50</v>
      </c>
      <c r="L4455" t="str">
        <f>Table_DataFromNL[[#This Row],[PROFILECODE]]&amp;"-"&amp;Table_DataFromNL[[#This Row],[RULENAME]]</f>
        <v>CP948-SCRATCH_50_USD</v>
      </c>
      <c r="M4455" t="e">
        <f t="shared" si="557"/>
        <v>#N/A</v>
      </c>
      <c r="N4455" t="e">
        <f t="shared" si="558"/>
        <v>#N/A</v>
      </c>
    </row>
    <row r="4456" spans="1:14" hidden="1" x14ac:dyDescent="0.45">
      <c r="A4456" t="str">
        <f t="shared" si="559"/>
        <v>CP948-SCRATCH_5_USD</v>
      </c>
      <c r="B4456" t="s">
        <v>737</v>
      </c>
      <c r="C4456" t="str">
        <f t="shared" si="552"/>
        <v>Sanford</v>
      </c>
      <c r="D4456" t="str">
        <f t="shared" si="553"/>
        <v>Y</v>
      </c>
      <c r="E4456" t="s">
        <v>1201</v>
      </c>
      <c r="F4456" t="str">
        <f t="shared" si="554"/>
        <v>SCRATCH_5_USD</v>
      </c>
      <c r="G4456">
        <f t="shared" si="555"/>
        <v>0</v>
      </c>
      <c r="H4456" t="s">
        <v>1103</v>
      </c>
      <c r="I4456">
        <f t="shared" si="556"/>
        <v>0</v>
      </c>
      <c r="J4456" t="s">
        <v>1074</v>
      </c>
      <c r="K4456" s="5">
        <v>5</v>
      </c>
      <c r="L4456" t="str">
        <f>Table_DataFromNL[[#This Row],[PROFILECODE]]&amp;"-"&amp;Table_DataFromNL[[#This Row],[RULENAME]]</f>
        <v>CP948-SCRATCH_5_USD</v>
      </c>
      <c r="M4456" t="e">
        <f t="shared" si="557"/>
        <v>#N/A</v>
      </c>
      <c r="N4456" t="e">
        <f t="shared" si="558"/>
        <v>#N/A</v>
      </c>
    </row>
    <row r="4457" spans="1:14" hidden="1" x14ac:dyDescent="0.45">
      <c r="A4457" t="str">
        <f t="shared" si="559"/>
        <v>CP948-SLOW_TEXT_5</v>
      </c>
      <c r="B4457" t="s">
        <v>737</v>
      </c>
      <c r="C4457" t="str">
        <f t="shared" si="552"/>
        <v>Sanford</v>
      </c>
      <c r="D4457" t="str">
        <f t="shared" si="553"/>
        <v>Y</v>
      </c>
      <c r="E4457" t="s">
        <v>1201</v>
      </c>
      <c r="F4457" t="str">
        <f t="shared" si="554"/>
        <v>SLOW_TEXT_5</v>
      </c>
      <c r="G4457">
        <f t="shared" si="555"/>
        <v>0</v>
      </c>
      <c r="H4457" t="s">
        <v>1104</v>
      </c>
      <c r="I4457">
        <f t="shared" si="556"/>
        <v>0</v>
      </c>
      <c r="J4457" t="s">
        <v>1074</v>
      </c>
      <c r="K4457" s="5">
        <v>5</v>
      </c>
      <c r="L4457" t="str">
        <f>Table_DataFromNL[[#This Row],[PROFILECODE]]&amp;"-"&amp;Table_DataFromNL[[#This Row],[RULENAME]]</f>
        <v>CP948-SLOW_TEXT_5</v>
      </c>
      <c r="M4457" t="e">
        <f t="shared" si="557"/>
        <v>#N/A</v>
      </c>
      <c r="N4457" t="e">
        <f t="shared" si="558"/>
        <v>#N/A</v>
      </c>
    </row>
    <row r="4458" spans="1:14" hidden="1" x14ac:dyDescent="0.45">
      <c r="A4458" t="str">
        <f t="shared" si="559"/>
        <v>CP948-SPECIAL_ x9_25 _ONCE</v>
      </c>
      <c r="B4458" t="s">
        <v>737</v>
      </c>
      <c r="C4458" t="str">
        <f t="shared" si="552"/>
        <v>Sanford</v>
      </c>
      <c r="D4458" t="str">
        <f t="shared" si="553"/>
        <v>Y</v>
      </c>
      <c r="E4458" t="s">
        <v>1201</v>
      </c>
      <c r="F4458" t="str">
        <f t="shared" si="554"/>
        <v>SPECIAL_ x9_25 _ONCE</v>
      </c>
      <c r="G4458">
        <f t="shared" si="555"/>
        <v>0</v>
      </c>
      <c r="H4458" t="s">
        <v>1105</v>
      </c>
      <c r="I4458">
        <f t="shared" si="556"/>
        <v>0</v>
      </c>
      <c r="J4458" t="s">
        <v>1074</v>
      </c>
      <c r="K4458" s="5">
        <v>25</v>
      </c>
      <c r="L4458" t="str">
        <f>Table_DataFromNL[[#This Row],[PROFILECODE]]&amp;"-"&amp;Table_DataFromNL[[#This Row],[RULENAME]]</f>
        <v>CP948-SPECIAL_ x9_25 _ONCE</v>
      </c>
      <c r="M4458" t="e">
        <f t="shared" si="557"/>
        <v>#N/A</v>
      </c>
      <c r="N4458" t="e">
        <f t="shared" si="558"/>
        <v>#N/A</v>
      </c>
    </row>
    <row r="4459" spans="1:14" hidden="1" x14ac:dyDescent="0.45">
      <c r="A4459" t="str">
        <f t="shared" si="559"/>
        <v>CP948-SPECIAL_BONUS_40USD</v>
      </c>
      <c r="B4459" t="s">
        <v>737</v>
      </c>
      <c r="C4459" t="str">
        <f t="shared" si="552"/>
        <v>Sanford</v>
      </c>
      <c r="D4459" t="str">
        <f t="shared" si="553"/>
        <v>Y</v>
      </c>
      <c r="E4459" t="s">
        <v>1201</v>
      </c>
      <c r="F4459" t="str">
        <f t="shared" si="554"/>
        <v>SPECIAL_BONUS_40USD</v>
      </c>
      <c r="G4459">
        <f t="shared" si="555"/>
        <v>0</v>
      </c>
      <c r="H4459" t="s">
        <v>1106</v>
      </c>
      <c r="I4459">
        <f t="shared" si="556"/>
        <v>0</v>
      </c>
      <c r="J4459" t="s">
        <v>1074</v>
      </c>
      <c r="K4459" s="5">
        <v>40</v>
      </c>
      <c r="L4459" t="str">
        <f>Table_DataFromNL[[#This Row],[PROFILECODE]]&amp;"-"&amp;Table_DataFromNL[[#This Row],[RULENAME]]</f>
        <v>CP948-SPECIAL_BONUS_40USD</v>
      </c>
      <c r="M4459" t="e">
        <f t="shared" si="557"/>
        <v>#N/A</v>
      </c>
      <c r="N4459" t="e">
        <f t="shared" si="558"/>
        <v>#N/A</v>
      </c>
    </row>
    <row r="4460" spans="1:14" hidden="1" x14ac:dyDescent="0.45">
      <c r="A4460" t="str">
        <f t="shared" si="559"/>
        <v>CP948-SPECIAL_x6_x7_15 _TWICE</v>
      </c>
      <c r="B4460" t="s">
        <v>737</v>
      </c>
      <c r="C4460" t="str">
        <f t="shared" si="552"/>
        <v>Sanford</v>
      </c>
      <c r="D4460" t="str">
        <f t="shared" si="553"/>
        <v>Y</v>
      </c>
      <c r="E4460" t="s">
        <v>1201</v>
      </c>
      <c r="F4460" t="str">
        <f t="shared" si="554"/>
        <v>SPECIAL_x6_x7_15 _TWICE</v>
      </c>
      <c r="G4460">
        <f t="shared" si="555"/>
        <v>0</v>
      </c>
      <c r="H4460" t="s">
        <v>1107</v>
      </c>
      <c r="I4460">
        <f t="shared" si="556"/>
        <v>0</v>
      </c>
      <c r="J4460" t="s">
        <v>1074</v>
      </c>
      <c r="K4460" s="5">
        <v>15</v>
      </c>
      <c r="L4460" t="str">
        <f>Table_DataFromNL[[#This Row],[PROFILECODE]]&amp;"-"&amp;Table_DataFromNL[[#This Row],[RULENAME]]</f>
        <v>CP948-SPECIAL_x6_x7_15 _TWICE</v>
      </c>
      <c r="M4460" t="e">
        <f t="shared" si="557"/>
        <v>#N/A</v>
      </c>
      <c r="N4460" t="e">
        <f t="shared" si="558"/>
        <v>#N/A</v>
      </c>
    </row>
    <row r="4461" spans="1:14" hidden="1" x14ac:dyDescent="0.45">
      <c r="A4461" t="str">
        <f t="shared" si="559"/>
        <v>CP948-SPECIAL_x8_x9_20 _TWICE</v>
      </c>
      <c r="B4461" t="s">
        <v>737</v>
      </c>
      <c r="C4461" t="str">
        <f t="shared" si="552"/>
        <v>Sanford</v>
      </c>
      <c r="D4461" t="str">
        <f t="shared" si="553"/>
        <v>Y</v>
      </c>
      <c r="E4461" t="s">
        <v>1201</v>
      </c>
      <c r="F4461" t="str">
        <f t="shared" si="554"/>
        <v>SPECIAL_x8_x9_20 _TWICE</v>
      </c>
      <c r="G4461">
        <f t="shared" si="555"/>
        <v>0</v>
      </c>
      <c r="H4461" t="s">
        <v>1108</v>
      </c>
      <c r="I4461">
        <f t="shared" si="556"/>
        <v>0</v>
      </c>
      <c r="J4461" t="s">
        <v>1074</v>
      </c>
      <c r="K4461" s="5">
        <v>20</v>
      </c>
      <c r="L4461" t="str">
        <f>Table_DataFromNL[[#This Row],[PROFILECODE]]&amp;"-"&amp;Table_DataFromNL[[#This Row],[RULENAME]]</f>
        <v>CP948-SPECIAL_x8_x9_20 _TWICE</v>
      </c>
      <c r="M4461" t="e">
        <f t="shared" si="557"/>
        <v>#N/A</v>
      </c>
      <c r="N4461" t="e">
        <f t="shared" si="558"/>
        <v>#N/A</v>
      </c>
    </row>
    <row r="4462" spans="1:14" hidden="1" x14ac:dyDescent="0.45">
      <c r="A4462" t="str">
        <f t="shared" si="559"/>
        <v>CP948-Sample Only</v>
      </c>
      <c r="B4462" t="s">
        <v>737</v>
      </c>
      <c r="C4462" t="str">
        <f t="shared" si="552"/>
        <v>Sanford</v>
      </c>
      <c r="D4462" t="str">
        <f t="shared" si="553"/>
        <v>Y</v>
      </c>
      <c r="E4462" t="s">
        <v>1201</v>
      </c>
      <c r="F4462" t="str">
        <f t="shared" si="554"/>
        <v>Sample Only</v>
      </c>
      <c r="G4462">
        <f t="shared" si="555"/>
        <v>0</v>
      </c>
      <c r="H4462" t="s">
        <v>1109</v>
      </c>
      <c r="I4462">
        <f t="shared" si="556"/>
        <v>0</v>
      </c>
      <c r="J4462" t="s">
        <v>1074</v>
      </c>
      <c r="K4462" s="5">
        <v>10</v>
      </c>
      <c r="L4462" t="str">
        <f>Table_DataFromNL[[#This Row],[PROFILECODE]]&amp;"-"&amp;Table_DataFromNL[[#This Row],[RULENAME]]</f>
        <v>CP948-Sample Only</v>
      </c>
      <c r="M4462" t="e">
        <f t="shared" si="557"/>
        <v>#N/A</v>
      </c>
      <c r="N4462" t="e">
        <f t="shared" si="558"/>
        <v>#N/A</v>
      </c>
    </row>
    <row r="4463" spans="1:14" hidden="1" x14ac:dyDescent="0.45">
      <c r="A4463" t="str">
        <f t="shared" si="559"/>
        <v>CP948-Unit Below 250 mL</v>
      </c>
      <c r="B4463" t="s">
        <v>737</v>
      </c>
      <c r="C4463" t="str">
        <f t="shared" si="552"/>
        <v>Sanford</v>
      </c>
      <c r="D4463" t="str">
        <f t="shared" si="553"/>
        <v>Y</v>
      </c>
      <c r="E4463" t="s">
        <v>1201</v>
      </c>
      <c r="F4463" t="str">
        <f t="shared" si="554"/>
        <v>Unit Below 250 mL</v>
      </c>
      <c r="G4463">
        <f t="shared" si="555"/>
        <v>0</v>
      </c>
      <c r="H4463" t="s">
        <v>1110</v>
      </c>
      <c r="I4463">
        <f t="shared" si="556"/>
        <v>0</v>
      </c>
      <c r="J4463" t="s">
        <v>1074</v>
      </c>
      <c r="K4463" s="5">
        <v>5</v>
      </c>
      <c r="L4463" t="str">
        <f>Table_DataFromNL[[#This Row],[PROFILECODE]]&amp;"-"&amp;Table_DataFromNL[[#This Row],[RULENAME]]</f>
        <v>CP948-Unit Below 250 mL</v>
      </c>
      <c r="M4463" t="e">
        <f t="shared" si="557"/>
        <v>#N/A</v>
      </c>
      <c r="N4463" t="e">
        <f t="shared" si="558"/>
        <v>#N/A</v>
      </c>
    </row>
    <row r="4464" spans="1:14" hidden="1" x14ac:dyDescent="0.45">
      <c r="A4464" t="str">
        <f t="shared" si="559"/>
        <v>CP948-Unit above 250 mL/underdraw</v>
      </c>
      <c r="B4464" t="s">
        <v>737</v>
      </c>
      <c r="C4464" t="str">
        <f t="shared" si="552"/>
        <v>Sanford</v>
      </c>
      <c r="D4464" t="str">
        <f t="shared" si="553"/>
        <v>Y</v>
      </c>
      <c r="E4464" t="s">
        <v>1201</v>
      </c>
      <c r="F4464" t="str">
        <f t="shared" si="554"/>
        <v>Unit above 250 mL/underdraw</v>
      </c>
      <c r="G4464">
        <f t="shared" si="555"/>
        <v>0</v>
      </c>
      <c r="H4464" t="s">
        <v>1111</v>
      </c>
      <c r="I4464">
        <f t="shared" si="556"/>
        <v>0</v>
      </c>
      <c r="J4464" t="s">
        <v>1074</v>
      </c>
      <c r="K4464" s="5">
        <v>10</v>
      </c>
      <c r="L4464" t="str">
        <f>Table_DataFromNL[[#This Row],[PROFILECODE]]&amp;"-"&amp;Table_DataFromNL[[#This Row],[RULENAME]]</f>
        <v>CP948-Unit above 250 mL/underdraw</v>
      </c>
      <c r="M4464" t="e">
        <f t="shared" si="557"/>
        <v>#N/A</v>
      </c>
      <c r="N4464" t="e">
        <f t="shared" si="558"/>
        <v>#N/A</v>
      </c>
    </row>
    <row r="4465" spans="1:14" hidden="1" x14ac:dyDescent="0.45">
      <c r="A4465" t="str">
        <f t="shared" si="559"/>
        <v>CP948-Vaccinia Immunization</v>
      </c>
      <c r="B4465" t="s">
        <v>737</v>
      </c>
      <c r="C4465" t="str">
        <f t="shared" si="552"/>
        <v>Sanford</v>
      </c>
      <c r="D4465" t="str">
        <f t="shared" si="553"/>
        <v>Y</v>
      </c>
      <c r="E4465" t="s">
        <v>1201</v>
      </c>
      <c r="F4465" t="str">
        <f t="shared" si="554"/>
        <v>Vaccinia Immunization</v>
      </c>
      <c r="G4465">
        <f t="shared" si="555"/>
        <v>0</v>
      </c>
      <c r="H4465" t="s">
        <v>1136</v>
      </c>
      <c r="I4465">
        <f t="shared" si="556"/>
        <v>0</v>
      </c>
      <c r="J4465" t="s">
        <v>1074</v>
      </c>
      <c r="K4465" s="5">
        <v>100</v>
      </c>
      <c r="L4465" t="str">
        <f>Table_DataFromNL[[#This Row],[PROFILECODE]]&amp;"-"&amp;Table_DataFromNL[[#This Row],[RULENAME]]</f>
        <v>CP948-Vaccinia Immunization</v>
      </c>
      <c r="M4465" t="e">
        <f t="shared" si="557"/>
        <v>#N/A</v>
      </c>
      <c r="N4465" t="e">
        <f t="shared" si="558"/>
        <v>#N/A</v>
      </c>
    </row>
    <row r="4466" spans="1:14" hidden="1" x14ac:dyDescent="0.45">
      <c r="A4466" t="str">
        <f t="shared" si="559"/>
        <v>CP948-RETURN - Buddy referral  -BONUS</v>
      </c>
      <c r="B4466" t="s">
        <v>737</v>
      </c>
      <c r="C4466" t="str">
        <f t="shared" si="552"/>
        <v>Sanford</v>
      </c>
      <c r="D4466" t="str">
        <f t="shared" si="553"/>
        <v>Y</v>
      </c>
      <c r="E4466" t="s">
        <v>1201</v>
      </c>
      <c r="F4466" t="str">
        <f t="shared" si="554"/>
        <v>RETURN - Buddy referral  -BONUS</v>
      </c>
      <c r="G4466" t="str">
        <f t="shared" si="555"/>
        <v>Marketing</v>
      </c>
      <c r="H4466" t="s">
        <v>73</v>
      </c>
      <c r="I4466">
        <f t="shared" si="556"/>
        <v>50</v>
      </c>
      <c r="J4466" t="s">
        <v>1112</v>
      </c>
      <c r="K4466" s="5">
        <v>50</v>
      </c>
      <c r="L4466" t="str">
        <f>Table_DataFromNL[[#This Row],[PROFILECODE]]&amp;"-"&amp;Table_DataFromNL[[#This Row],[RULENAME]]</f>
        <v>CP948-Referral</v>
      </c>
      <c r="M4466" t="str">
        <f t="shared" si="557"/>
        <v>CP948-RETURN - Buddy referral  -BONUS</v>
      </c>
      <c r="N4466" t="e">
        <f t="shared" si="558"/>
        <v>#N/A</v>
      </c>
    </row>
    <row r="4467" spans="1:14" hidden="1" x14ac:dyDescent="0.45">
      <c r="A4467" t="str">
        <f t="shared" si="559"/>
        <v>CP948-P Anti-D Pre-Existing Standard</v>
      </c>
      <c r="B4467" t="s">
        <v>737</v>
      </c>
      <c r="C4467" t="str">
        <f t="shared" si="552"/>
        <v>Sanford</v>
      </c>
      <c r="D4467" t="str">
        <f t="shared" si="553"/>
        <v>Y</v>
      </c>
      <c r="E4467" t="s">
        <v>1201</v>
      </c>
      <c r="F4467" t="str">
        <f t="shared" si="554"/>
        <v>P Anti-D Pre-Existing Standard</v>
      </c>
      <c r="G4467" t="str">
        <f t="shared" si="555"/>
        <v>Specialty</v>
      </c>
      <c r="H4467" t="s">
        <v>946</v>
      </c>
      <c r="I4467" t="str">
        <f t="shared" si="556"/>
        <v>RETURN - 1st don of the week -STD</v>
      </c>
      <c r="J4467" t="s">
        <v>1113</v>
      </c>
      <c r="K4467" s="5">
        <v>50</v>
      </c>
      <c r="L4467" t="str">
        <f>Table_DataFromNL[[#This Row],[PROFILECODE]]&amp;"-"&amp;Table_DataFromNL[[#This Row],[RULENAME]]</f>
        <v>CP948-P Anti-D Pre-Existing Standard</v>
      </c>
      <c r="M4467" t="str">
        <f t="shared" si="557"/>
        <v>CP948-P Anti-D Pre-Existing Standard</v>
      </c>
      <c r="N4467" t="str">
        <f t="shared" si="558"/>
        <v>CP948-P Anti-D Pre-Existing Standard</v>
      </c>
    </row>
    <row r="4468" spans="1:14" hidden="1" x14ac:dyDescent="0.45">
      <c r="A4468" t="str">
        <f t="shared" si="559"/>
        <v>CP948-P CMV Standard</v>
      </c>
      <c r="B4468" t="s">
        <v>737</v>
      </c>
      <c r="C4468" t="str">
        <f t="shared" si="552"/>
        <v>Sanford</v>
      </c>
      <c r="D4468" t="str">
        <f t="shared" si="553"/>
        <v>Y</v>
      </c>
      <c r="E4468" t="s">
        <v>1201</v>
      </c>
      <c r="F4468" t="str">
        <f t="shared" si="554"/>
        <v>P CMV Standard</v>
      </c>
      <c r="G4468" t="str">
        <f t="shared" si="555"/>
        <v>Specialty</v>
      </c>
      <c r="H4468" t="s">
        <v>948</v>
      </c>
      <c r="I4468" t="str">
        <f t="shared" si="556"/>
        <v>RETURN - 1st don of the week -STD</v>
      </c>
      <c r="J4468" t="s">
        <v>1113</v>
      </c>
      <c r="K4468" s="5">
        <v>50</v>
      </c>
      <c r="L4468" t="str">
        <f>Table_DataFromNL[[#This Row],[PROFILECODE]]&amp;"-"&amp;Table_DataFromNL[[#This Row],[RULENAME]]</f>
        <v>CP948-P CMV Standard</v>
      </c>
      <c r="M4468" t="str">
        <f t="shared" si="557"/>
        <v>CP948-P CMV Standard</v>
      </c>
      <c r="N4468" t="str">
        <f t="shared" si="558"/>
        <v>CP948-P CMV Standard</v>
      </c>
    </row>
    <row r="4469" spans="1:14" hidden="1" x14ac:dyDescent="0.45">
      <c r="A4469" t="str">
        <f t="shared" si="559"/>
        <v>CP948-P HBS Pre-Existing Standard</v>
      </c>
      <c r="B4469" t="s">
        <v>737</v>
      </c>
      <c r="C4469" t="str">
        <f t="shared" si="552"/>
        <v>Sanford</v>
      </c>
      <c r="D4469" t="str">
        <f t="shared" si="553"/>
        <v>Y</v>
      </c>
      <c r="E4469" t="s">
        <v>1201</v>
      </c>
      <c r="F4469" t="str">
        <f t="shared" si="554"/>
        <v>P HBS Pre-Existing Standard</v>
      </c>
      <c r="G4469" t="str">
        <f t="shared" si="555"/>
        <v>Specialty</v>
      </c>
      <c r="H4469" t="s">
        <v>963</v>
      </c>
      <c r="I4469" t="str">
        <f t="shared" si="556"/>
        <v>RETURN - 1st don of the week -STD</v>
      </c>
      <c r="J4469" t="s">
        <v>1113</v>
      </c>
      <c r="K4469" s="5">
        <v>50</v>
      </c>
      <c r="L4469" t="str">
        <f>Table_DataFromNL[[#This Row],[PROFILECODE]]&amp;"-"&amp;Table_DataFromNL[[#This Row],[RULENAME]]</f>
        <v>CP948-P HBS Pre-Existing Standard</v>
      </c>
      <c r="M4469" t="str">
        <f t="shared" si="557"/>
        <v>CP948-P HBS Pre-Existing Standard</v>
      </c>
      <c r="N4469" t="str">
        <f t="shared" si="558"/>
        <v>CP948-P HBS Pre-Existing Standard</v>
      </c>
    </row>
    <row r="4470" spans="1:14" hidden="1" x14ac:dyDescent="0.45">
      <c r="A4470" t="str">
        <f t="shared" si="559"/>
        <v>CP948-P HBS TWINRIX Standard</v>
      </c>
      <c r="B4470" t="s">
        <v>737</v>
      </c>
      <c r="C4470" t="str">
        <f t="shared" si="552"/>
        <v>Sanford</v>
      </c>
      <c r="D4470" t="str">
        <f t="shared" si="553"/>
        <v>Y</v>
      </c>
      <c r="E4470" t="s">
        <v>1201</v>
      </c>
      <c r="F4470" t="str">
        <f t="shared" si="554"/>
        <v>P HBS TWINRIX Standard</v>
      </c>
      <c r="G4470" t="str">
        <f t="shared" si="555"/>
        <v>Specialty</v>
      </c>
      <c r="H4470" t="s">
        <v>999</v>
      </c>
      <c r="I4470" t="str">
        <f t="shared" si="556"/>
        <v>RETURN - 1st don of the week -STD</v>
      </c>
      <c r="J4470" t="s">
        <v>1113</v>
      </c>
      <c r="K4470" s="5">
        <v>50</v>
      </c>
      <c r="L4470" t="str">
        <f>Table_DataFromNL[[#This Row],[PROFILECODE]]&amp;"-"&amp;Table_DataFromNL[[#This Row],[RULENAME]]</f>
        <v>CP948-P HBS TWINRIX Standard</v>
      </c>
      <c r="M4470" t="str">
        <f t="shared" si="557"/>
        <v>CP948-P HBS TWINRIX Standard</v>
      </c>
      <c r="N4470" t="str">
        <f t="shared" si="558"/>
        <v>CP948-P HBS TWINRIX Standard</v>
      </c>
    </row>
    <row r="4471" spans="1:14" hidden="1" x14ac:dyDescent="0.45">
      <c r="A4471" t="str">
        <f t="shared" si="559"/>
        <v>CP948-RETURN - 1st don of the week -STD</v>
      </c>
      <c r="B4471" t="s">
        <v>737</v>
      </c>
      <c r="C4471" t="str">
        <f t="shared" si="552"/>
        <v>Sanford</v>
      </c>
      <c r="D4471" t="str">
        <f t="shared" si="553"/>
        <v>Y</v>
      </c>
      <c r="E4471" t="s">
        <v>1201</v>
      </c>
      <c r="F4471" t="str">
        <f t="shared" si="554"/>
        <v>RETURN - 1st don of the week -STD</v>
      </c>
      <c r="G4471" t="str">
        <f t="shared" si="555"/>
        <v>Marketing</v>
      </c>
      <c r="H4471" t="s">
        <v>1114</v>
      </c>
      <c r="I4471">
        <f t="shared" si="556"/>
        <v>0</v>
      </c>
      <c r="J4471" t="s">
        <v>1113</v>
      </c>
      <c r="K4471" s="5">
        <v>50</v>
      </c>
      <c r="L4471" t="str">
        <f>Table_DataFromNL[[#This Row],[PROFILECODE]]&amp;"-"&amp;Table_DataFromNL[[#This Row],[RULENAME]]</f>
        <v>CP948-P NSP NONEU Standard</v>
      </c>
      <c r="M4471" t="str">
        <f t="shared" si="557"/>
        <v>CP948-RETURN - 1st don of the week -STD</v>
      </c>
      <c r="N4471" t="e">
        <f t="shared" si="558"/>
        <v>#N/A</v>
      </c>
    </row>
    <row r="4472" spans="1:14" hidden="1" x14ac:dyDescent="0.45">
      <c r="A4472" t="str">
        <f t="shared" si="559"/>
        <v>CP948-RETURN - 1st don of the week -STD</v>
      </c>
      <c r="B4472" t="s">
        <v>737</v>
      </c>
      <c r="C4472" t="str">
        <f t="shared" si="552"/>
        <v>Sanford</v>
      </c>
      <c r="D4472" t="str">
        <f t="shared" si="553"/>
        <v>Y</v>
      </c>
      <c r="E4472" t="s">
        <v>1201</v>
      </c>
      <c r="F4472" t="str">
        <f t="shared" si="554"/>
        <v>RETURN - 1st don of the week -STD</v>
      </c>
      <c r="G4472" t="str">
        <f t="shared" si="555"/>
        <v>Marketing</v>
      </c>
      <c r="H4472" t="s">
        <v>1115</v>
      </c>
      <c r="I4472">
        <f t="shared" si="556"/>
        <v>23</v>
      </c>
      <c r="J4472" t="s">
        <v>1113</v>
      </c>
      <c r="K4472" s="5">
        <v>50</v>
      </c>
      <c r="L4472" t="str">
        <f>Table_DataFromNL[[#This Row],[PROFILECODE]]&amp;"-"&amp;Table_DataFromNL[[#This Row],[RULENAME]]</f>
        <v>CP948-P NSP NS Standard</v>
      </c>
      <c r="M4472" t="str">
        <f t="shared" si="557"/>
        <v>CP948-RETURN - 1st don of the week -STD</v>
      </c>
      <c r="N4472" t="e">
        <f t="shared" si="558"/>
        <v>#N/A</v>
      </c>
    </row>
    <row r="4473" spans="1:14" hidden="1" x14ac:dyDescent="0.45">
      <c r="A4473" t="str">
        <f t="shared" si="559"/>
        <v>CP948-P Normal Source PL Standard</v>
      </c>
      <c r="B4473" t="s">
        <v>737</v>
      </c>
      <c r="C4473" t="str">
        <f t="shared" si="552"/>
        <v>Sanford</v>
      </c>
      <c r="D4473" t="str">
        <f t="shared" si="553"/>
        <v>Y</v>
      </c>
      <c r="E4473" t="s">
        <v>1201</v>
      </c>
      <c r="F4473" t="str">
        <f t="shared" si="554"/>
        <v>P Normal Source PL Standard</v>
      </c>
      <c r="G4473" t="str">
        <f t="shared" si="555"/>
        <v>Marketing</v>
      </c>
      <c r="H4473" t="s">
        <v>1033</v>
      </c>
      <c r="I4473">
        <f t="shared" si="556"/>
        <v>0</v>
      </c>
      <c r="J4473" t="s">
        <v>1113</v>
      </c>
      <c r="K4473" s="5">
        <v>50</v>
      </c>
      <c r="L4473" t="str">
        <f>Table_DataFromNL[[#This Row],[PROFILECODE]]&amp;"-"&amp;Table_DataFromNL[[#This Row],[RULENAME]]</f>
        <v>CP948-P Normal Source PL Standard</v>
      </c>
      <c r="M4473" t="e">
        <f t="shared" si="557"/>
        <v>#N/A</v>
      </c>
      <c r="N4473" t="e">
        <f t="shared" si="558"/>
        <v>#N/A</v>
      </c>
    </row>
    <row r="4474" spans="1:14" hidden="1" x14ac:dyDescent="0.45">
      <c r="A4474" t="str">
        <f t="shared" si="559"/>
        <v>CP948-P RSV Pre-Existing Standard</v>
      </c>
      <c r="B4474" t="s">
        <v>737</v>
      </c>
      <c r="C4474" t="str">
        <f t="shared" si="552"/>
        <v>Sanford</v>
      </c>
      <c r="D4474" t="str">
        <f t="shared" si="553"/>
        <v>Y</v>
      </c>
      <c r="E4474" t="s">
        <v>1201</v>
      </c>
      <c r="F4474" t="str">
        <f t="shared" si="554"/>
        <v>P RSV Pre-Existing Standard</v>
      </c>
      <c r="G4474" t="str">
        <f t="shared" si="555"/>
        <v>Specialty</v>
      </c>
      <c r="H4474" t="s">
        <v>955</v>
      </c>
      <c r="I4474" t="str">
        <f t="shared" si="556"/>
        <v>RETURN - 1st don of the week -STD</v>
      </c>
      <c r="J4474" t="s">
        <v>1113</v>
      </c>
      <c r="K4474" s="5">
        <v>50</v>
      </c>
      <c r="L4474" t="str">
        <f>Table_DataFromNL[[#This Row],[PROFILECODE]]&amp;"-"&amp;Table_DataFromNL[[#This Row],[RULENAME]]</f>
        <v>CP948-P RSV Pre-Existing Standard</v>
      </c>
      <c r="M4474" t="str">
        <f t="shared" si="557"/>
        <v>CP948-P RSV Pre-Existing Standard</v>
      </c>
      <c r="N4474" t="str">
        <f t="shared" si="558"/>
        <v>CP948-P RSV Pre-Existing Standard</v>
      </c>
    </row>
    <row r="4475" spans="1:14" hidden="1" x14ac:dyDescent="0.45">
      <c r="A4475" t="str">
        <f t="shared" si="559"/>
        <v>CP948-P VZV Standard</v>
      </c>
      <c r="B4475" t="s">
        <v>737</v>
      </c>
      <c r="C4475" t="str">
        <f t="shared" si="552"/>
        <v>Sanford</v>
      </c>
      <c r="D4475" t="str">
        <f t="shared" si="553"/>
        <v>Y</v>
      </c>
      <c r="E4475" t="s">
        <v>1201</v>
      </c>
      <c r="F4475" t="str">
        <f t="shared" si="554"/>
        <v>P VZV Standard</v>
      </c>
      <c r="G4475" t="str">
        <f t="shared" si="555"/>
        <v>Specialty</v>
      </c>
      <c r="H4475" t="s">
        <v>971</v>
      </c>
      <c r="I4475" t="str">
        <f t="shared" si="556"/>
        <v>RETURN - 1st don of the week -STD</v>
      </c>
      <c r="J4475" t="s">
        <v>1113</v>
      </c>
      <c r="K4475" s="5">
        <v>60</v>
      </c>
      <c r="L4475" t="str">
        <f>Table_DataFromNL[[#This Row],[PROFILECODE]]&amp;"-"&amp;Table_DataFromNL[[#This Row],[RULENAME]]</f>
        <v>CP948-P VZV Standard</v>
      </c>
      <c r="M4475" t="str">
        <f t="shared" si="557"/>
        <v>CP948-P VZV Standard</v>
      </c>
      <c r="N4475" t="str">
        <f t="shared" si="558"/>
        <v>CP948-P VZV Standard</v>
      </c>
    </row>
    <row r="4476" spans="1:14" hidden="1" x14ac:dyDescent="0.45">
      <c r="A4476" t="str">
        <f t="shared" si="559"/>
        <v>CP948-P Vaccinia Standard</v>
      </c>
      <c r="B4476" t="s">
        <v>737</v>
      </c>
      <c r="C4476" t="str">
        <f t="shared" si="552"/>
        <v>Sanford</v>
      </c>
      <c r="D4476" t="str">
        <f t="shared" si="553"/>
        <v>Y</v>
      </c>
      <c r="E4476" t="s">
        <v>1201</v>
      </c>
      <c r="F4476" t="str">
        <f t="shared" si="554"/>
        <v>P Vaccinia Standard</v>
      </c>
      <c r="G4476" t="str">
        <f t="shared" si="555"/>
        <v>Specialty</v>
      </c>
      <c r="H4476" t="s">
        <v>956</v>
      </c>
      <c r="I4476">
        <f t="shared" si="556"/>
        <v>0</v>
      </c>
      <c r="J4476" t="s">
        <v>1113</v>
      </c>
      <c r="K4476" s="5">
        <v>100</v>
      </c>
      <c r="L4476" t="str">
        <f>Table_DataFromNL[[#This Row],[PROFILECODE]]&amp;"-"&amp;Table_DataFromNL[[#This Row],[RULENAME]]</f>
        <v>CP948-P Vaccinia Standard</v>
      </c>
      <c r="M4476" t="str">
        <f t="shared" si="557"/>
        <v>CP948-P Vaccinia Standard</v>
      </c>
      <c r="N4476" t="str">
        <f t="shared" si="558"/>
        <v>CP948-P Vaccinia Standard</v>
      </c>
    </row>
    <row r="4477" spans="1:14" hidden="1" x14ac:dyDescent="0.45">
      <c r="A4477" t="str">
        <f t="shared" si="559"/>
        <v>CP948-PVZV Pre-Existing Standard</v>
      </c>
      <c r="B4477" t="s">
        <v>737</v>
      </c>
      <c r="C4477" t="str">
        <f t="shared" si="552"/>
        <v>Sanford</v>
      </c>
      <c r="D4477" t="str">
        <f t="shared" si="553"/>
        <v>Y</v>
      </c>
      <c r="E4477" t="s">
        <v>1201</v>
      </c>
      <c r="F4477" t="str">
        <f t="shared" si="554"/>
        <v>PVZV Pre-Existing Standard</v>
      </c>
      <c r="G4477" t="str">
        <f t="shared" si="555"/>
        <v>Specialty</v>
      </c>
      <c r="H4477" t="s">
        <v>972</v>
      </c>
      <c r="I4477" t="str">
        <f t="shared" si="556"/>
        <v>RETURN - 1st don of the week -STD</v>
      </c>
      <c r="J4477" t="s">
        <v>1113</v>
      </c>
      <c r="K4477" s="5">
        <v>60</v>
      </c>
      <c r="L4477" t="str">
        <f>Table_DataFromNL[[#This Row],[PROFILECODE]]&amp;"-"&amp;Table_DataFromNL[[#This Row],[RULENAME]]</f>
        <v>CP948-PVZV Pre-Existing Standard</v>
      </c>
      <c r="M4477" t="str">
        <f t="shared" si="557"/>
        <v>CP948-PVZV Pre-Existing Standard</v>
      </c>
      <c r="N4477" t="str">
        <f t="shared" si="558"/>
        <v>CP948-PVZV Pre-Existing Standard</v>
      </c>
    </row>
    <row r="4478" spans="1:14" hidden="1" x14ac:dyDescent="0.45">
      <c r="A4478" t="str">
        <f t="shared" si="559"/>
        <v>CP949-1st Responder-Medical</v>
      </c>
      <c r="B4478" t="s">
        <v>453</v>
      </c>
      <c r="C4478" t="str">
        <f t="shared" si="552"/>
        <v>lithia Springs</v>
      </c>
      <c r="D4478" t="str">
        <f t="shared" si="553"/>
        <v>Y</v>
      </c>
      <c r="E4478" t="s">
        <v>1202</v>
      </c>
      <c r="F4478" t="str">
        <f t="shared" si="554"/>
        <v>1st Responder-Medical</v>
      </c>
      <c r="G4478">
        <f t="shared" si="555"/>
        <v>0</v>
      </c>
      <c r="H4478" t="s">
        <v>1053</v>
      </c>
      <c r="I4478">
        <f t="shared" si="556"/>
        <v>0</v>
      </c>
      <c r="J4478" t="s">
        <v>1054</v>
      </c>
      <c r="K4478" s="5">
        <v>5</v>
      </c>
      <c r="L4478" t="str">
        <f>Table_DataFromNL[[#This Row],[PROFILECODE]]&amp;"-"&amp;Table_DataFromNL[[#This Row],[RULENAME]]</f>
        <v>CP949-1st Responder-Medical</v>
      </c>
      <c r="M4478" t="e">
        <f t="shared" si="557"/>
        <v>#N/A</v>
      </c>
      <c r="N4478" t="e">
        <f t="shared" si="558"/>
        <v>#N/A</v>
      </c>
    </row>
    <row r="4479" spans="1:14" x14ac:dyDescent="0.45">
      <c r="A4479" t="str">
        <f t="shared" si="559"/>
        <v>CP949-2X Week Anti-D Pre-Existing</v>
      </c>
      <c r="B4479" t="s">
        <v>453</v>
      </c>
      <c r="C4479" t="str">
        <f t="shared" si="552"/>
        <v>lithia Springs</v>
      </c>
      <c r="D4479" t="str">
        <f t="shared" si="553"/>
        <v>Y</v>
      </c>
      <c r="E4479" t="s">
        <v>1202</v>
      </c>
      <c r="F4479" t="str">
        <f t="shared" si="554"/>
        <v>2X Week Anti-D Pre-Existing</v>
      </c>
      <c r="G4479" t="str">
        <f t="shared" si="555"/>
        <v>Specialty</v>
      </c>
      <c r="H4479" t="s">
        <v>942</v>
      </c>
      <c r="I4479" t="str">
        <f t="shared" si="556"/>
        <v>RETURN - 2nd don of the week -BONUS</v>
      </c>
      <c r="J4479" t="s">
        <v>1054</v>
      </c>
      <c r="K4479" s="5">
        <v>10</v>
      </c>
      <c r="L4479" t="str">
        <f>Table_DataFromNL[[#This Row],[PROFILECODE]]&amp;"-"&amp;Table_DataFromNL[[#This Row],[RULENAME]]</f>
        <v>CP949-2X Week Anti-D Pre-Existing</v>
      </c>
      <c r="M4479" t="str">
        <f t="shared" si="557"/>
        <v>CP949-2X Week Anti-D Pre-Existing</v>
      </c>
      <c r="N4479" t="str">
        <f t="shared" si="558"/>
        <v>CP949-2X Week Anti-D Pre-Existing</v>
      </c>
    </row>
    <row r="4480" spans="1:14" hidden="1" x14ac:dyDescent="0.45">
      <c r="A4480" t="str">
        <f t="shared" si="559"/>
        <v>CP949-2X Week P Anti-D</v>
      </c>
      <c r="B4480" t="s">
        <v>453</v>
      </c>
      <c r="C4480" t="str">
        <f t="shared" si="552"/>
        <v>lithia Springs</v>
      </c>
      <c r="D4480" t="str">
        <f t="shared" si="553"/>
        <v>Y</v>
      </c>
      <c r="E4480" t="s">
        <v>1202</v>
      </c>
      <c r="F4480" t="str">
        <f t="shared" si="554"/>
        <v>2X Week P Anti-D</v>
      </c>
      <c r="G4480" t="str">
        <f t="shared" si="555"/>
        <v>Specialty</v>
      </c>
      <c r="H4480" t="s">
        <v>943</v>
      </c>
      <c r="I4480" t="str">
        <f t="shared" si="556"/>
        <v>RETURN - 2nd don of the week -BONUS</v>
      </c>
      <c r="J4480" t="s">
        <v>1054</v>
      </c>
      <c r="K4480" s="5">
        <v>10</v>
      </c>
      <c r="L4480" t="str">
        <f>Table_DataFromNL[[#This Row],[PROFILECODE]]&amp;"-"&amp;Table_DataFromNL[[#This Row],[RULENAME]]</f>
        <v>CP949-2X Week P Anti-D</v>
      </c>
      <c r="M4480" t="str">
        <f t="shared" si="557"/>
        <v>CP949-2X Week P Anti-D</v>
      </c>
      <c r="N4480" t="str">
        <f t="shared" si="558"/>
        <v>CP949-2X Week P Anti-D</v>
      </c>
    </row>
    <row r="4481" spans="1:14" hidden="1" x14ac:dyDescent="0.45">
      <c r="A4481" t="str">
        <f t="shared" si="559"/>
        <v>CP949-2X Week P NORM KIG10-1</v>
      </c>
      <c r="B4481" t="s">
        <v>453</v>
      </c>
      <c r="C4481" t="str">
        <f t="shared" si="552"/>
        <v>lithia Springs</v>
      </c>
      <c r="D4481" t="str">
        <f t="shared" si="553"/>
        <v>Y</v>
      </c>
      <c r="E4481" t="s">
        <v>1202</v>
      </c>
      <c r="F4481" t="str">
        <f t="shared" si="554"/>
        <v>2X Week P NORM KIG10-1</v>
      </c>
      <c r="G4481" t="str">
        <f t="shared" si="555"/>
        <v>Specialty</v>
      </c>
      <c r="H4481" t="s">
        <v>1005</v>
      </c>
      <c r="I4481" t="str">
        <f t="shared" si="556"/>
        <v>RETURN - 2nd don of the week -BONUS</v>
      </c>
      <c r="J4481" t="s">
        <v>1054</v>
      </c>
      <c r="K4481" s="5">
        <v>10</v>
      </c>
      <c r="L4481" t="str">
        <f>Table_DataFromNL[[#This Row],[PROFILECODE]]&amp;"-"&amp;Table_DataFromNL[[#This Row],[RULENAME]]</f>
        <v>CP949-2X Week P NORM KIG10-1</v>
      </c>
      <c r="M4481" t="str">
        <f t="shared" si="557"/>
        <v>CP949-2X Week P NORM KIG10-1</v>
      </c>
      <c r="N4481" t="str">
        <f t="shared" si="558"/>
        <v>CP949-2X Week P NORM KIG10-1</v>
      </c>
    </row>
    <row r="4482" spans="1:14" hidden="1" x14ac:dyDescent="0.45">
      <c r="A4482" t="str">
        <f t="shared" si="559"/>
        <v>CP949-2X Week P NORM KIG10_0</v>
      </c>
      <c r="B4482" t="s">
        <v>453</v>
      </c>
      <c r="C4482" t="str">
        <f t="shared" ref="C4482:C4545" si="560">VLOOKUP(B4482,CenterLU,2,FALSE)</f>
        <v>lithia Springs</v>
      </c>
      <c r="D4482" t="str">
        <f t="shared" ref="D4482:D4545" si="561">VLOOKUP(B4482,CenterLU,3,FALSE)</f>
        <v>Y</v>
      </c>
      <c r="E4482" t="s">
        <v>1202</v>
      </c>
      <c r="F4482" t="str">
        <f t="shared" ref="F4482:F4545" si="562">IF(VLOOKUP(H4482,RULENAMELU,3,FALSE)=0,H4482,VLOOKUP(H4482,RULENAMELU,3,FALSE))</f>
        <v>2X Week P NORM KIG10_0</v>
      </c>
      <c r="G4482" t="str">
        <f t="shared" ref="G4482:G4545" si="563">VLOOKUP(H4482,RULENAMELU,4,FALSE)</f>
        <v>Specialty</v>
      </c>
      <c r="H4482" t="s">
        <v>1001</v>
      </c>
      <c r="I4482" t="str">
        <f t="shared" ref="I4482:I4545" si="564">VLOOKUP(H4482,RULENAMELU,5,FALSE)</f>
        <v>RETURN - 2nd don of the week -BONUS</v>
      </c>
      <c r="J4482" t="s">
        <v>1054</v>
      </c>
      <c r="K4482" s="5">
        <v>20</v>
      </c>
      <c r="L4482" t="str">
        <f>Table_DataFromNL[[#This Row],[PROFILECODE]]&amp;"-"&amp;Table_DataFromNL[[#This Row],[RULENAME]]</f>
        <v>CP949-2X Week P NORM KIG10_0</v>
      </c>
      <c r="M4482" t="str">
        <f t="shared" ref="M4482:M4545" si="565">IFERROR(VLOOKUP(A4482,PaychangesLU,1,FALSE),VLOOKUP(A4482,SpecialtyCheckLU,1,FALSE))</f>
        <v>CP949-2X Week P NORM KIG10_0</v>
      </c>
      <c r="N4482" t="str">
        <f t="shared" ref="N4482:N4545" si="566">VLOOKUP(A4482,SpecialtyCheckLU,1,FALSE)</f>
        <v>CP949-2X Week P NORM KIG10_0</v>
      </c>
    </row>
    <row r="4483" spans="1:14" hidden="1" x14ac:dyDescent="0.45">
      <c r="A4483" t="str">
        <f t="shared" ref="A4483:A4546" si="567">B4483&amp;"-"&amp;F4483</f>
        <v>CP949-2X Week P NORM KIG10_2</v>
      </c>
      <c r="B4483" t="s">
        <v>453</v>
      </c>
      <c r="C4483" t="str">
        <f t="shared" si="560"/>
        <v>lithia Springs</v>
      </c>
      <c r="D4483" t="str">
        <f t="shared" si="561"/>
        <v>Y</v>
      </c>
      <c r="E4483" t="s">
        <v>1202</v>
      </c>
      <c r="F4483" t="str">
        <f t="shared" si="562"/>
        <v>2X Week P NORM KIG10_2</v>
      </c>
      <c r="G4483" t="str">
        <f t="shared" si="563"/>
        <v>Specialty</v>
      </c>
      <c r="H4483" t="s">
        <v>1002</v>
      </c>
      <c r="I4483" t="str">
        <f t="shared" si="564"/>
        <v>RETURN - 2nd don of the week -BONUS</v>
      </c>
      <c r="J4483" t="s">
        <v>1054</v>
      </c>
      <c r="K4483" s="5">
        <v>10</v>
      </c>
      <c r="L4483" t="str">
        <f>Table_DataFromNL[[#This Row],[PROFILECODE]]&amp;"-"&amp;Table_DataFromNL[[#This Row],[RULENAME]]</f>
        <v>CP949-2X Week P NORM KIG10_2</v>
      </c>
      <c r="M4483" t="str">
        <f t="shared" si="565"/>
        <v>CP949-2X Week P NORM KIG10_2</v>
      </c>
      <c r="N4483" t="str">
        <f t="shared" si="566"/>
        <v>CP949-2X Week P NORM KIG10_2</v>
      </c>
    </row>
    <row r="4484" spans="1:14" hidden="1" x14ac:dyDescent="0.45">
      <c r="A4484" t="str">
        <f t="shared" si="567"/>
        <v>CP949-2X Week P NORM KIG10_3</v>
      </c>
      <c r="B4484" t="s">
        <v>453</v>
      </c>
      <c r="C4484" t="str">
        <f t="shared" si="560"/>
        <v>lithia Springs</v>
      </c>
      <c r="D4484" t="str">
        <f t="shared" si="561"/>
        <v>Y</v>
      </c>
      <c r="E4484" t="s">
        <v>1202</v>
      </c>
      <c r="F4484" t="str">
        <f t="shared" si="562"/>
        <v>2X Week P NORM KIG10_3</v>
      </c>
      <c r="G4484" t="str">
        <f t="shared" si="563"/>
        <v>Specialty</v>
      </c>
      <c r="H4484" t="s">
        <v>1003</v>
      </c>
      <c r="I4484" t="str">
        <f t="shared" si="564"/>
        <v>RETURN - 2nd don of the week -BONUS</v>
      </c>
      <c r="J4484" t="s">
        <v>1054</v>
      </c>
      <c r="K4484" s="5">
        <v>10</v>
      </c>
      <c r="L4484" t="str">
        <f>Table_DataFromNL[[#This Row],[PROFILECODE]]&amp;"-"&amp;Table_DataFromNL[[#This Row],[RULENAME]]</f>
        <v>CP949-2X Week P NORM KIG10_3</v>
      </c>
      <c r="M4484" t="str">
        <f t="shared" si="565"/>
        <v>CP949-2X Week P NORM KIG10_3</v>
      </c>
      <c r="N4484" t="str">
        <f t="shared" si="566"/>
        <v>CP949-2X Week P NORM KIG10_3</v>
      </c>
    </row>
    <row r="4485" spans="1:14" hidden="1" x14ac:dyDescent="0.45">
      <c r="A4485" t="str">
        <f t="shared" si="567"/>
        <v>CP949-2X Week P NORM KIG10_4</v>
      </c>
      <c r="B4485" t="s">
        <v>453</v>
      </c>
      <c r="C4485" t="str">
        <f t="shared" si="560"/>
        <v>lithia Springs</v>
      </c>
      <c r="D4485" t="str">
        <f t="shared" si="561"/>
        <v>Y</v>
      </c>
      <c r="E4485" t="s">
        <v>1202</v>
      </c>
      <c r="F4485" t="str">
        <f t="shared" si="562"/>
        <v>2X Week P NORM KIG10_4</v>
      </c>
      <c r="G4485" t="str">
        <f t="shared" si="563"/>
        <v>Specialty</v>
      </c>
      <c r="H4485" t="s">
        <v>1004</v>
      </c>
      <c r="I4485" t="str">
        <f t="shared" si="564"/>
        <v>RETURN - 2nd don of the week -BONUS</v>
      </c>
      <c r="J4485" t="s">
        <v>1054</v>
      </c>
      <c r="K4485" s="5">
        <v>10</v>
      </c>
      <c r="L4485" t="str">
        <f>Table_DataFromNL[[#This Row],[PROFILECODE]]&amp;"-"&amp;Table_DataFromNL[[#This Row],[RULENAME]]</f>
        <v>CP949-2X Week P NORM KIG10_4</v>
      </c>
      <c r="M4485" t="str">
        <f t="shared" si="565"/>
        <v>CP949-2X Week P NORM KIG10_4</v>
      </c>
      <c r="N4485" t="str">
        <f t="shared" si="566"/>
        <v>CP949-2X Week P NORM KIG10_4</v>
      </c>
    </row>
    <row r="4486" spans="1:14" hidden="1" x14ac:dyDescent="0.45">
      <c r="A4486" t="str">
        <f t="shared" si="567"/>
        <v>CP949-RETURN - 2nd don of the week -BONUS</v>
      </c>
      <c r="B4486" t="s">
        <v>453</v>
      </c>
      <c r="C4486" t="str">
        <f t="shared" si="560"/>
        <v>lithia Springs</v>
      </c>
      <c r="D4486" t="str">
        <f t="shared" si="561"/>
        <v>Y</v>
      </c>
      <c r="E4486" t="s">
        <v>1202</v>
      </c>
      <c r="F4486" t="str">
        <f t="shared" si="562"/>
        <v>RETURN - 2nd don of the week -BONUS</v>
      </c>
      <c r="G4486" t="str">
        <f t="shared" si="563"/>
        <v>Marketing</v>
      </c>
      <c r="H4486" t="s">
        <v>1055</v>
      </c>
      <c r="I4486">
        <f t="shared" si="564"/>
        <v>26</v>
      </c>
      <c r="J4486" t="s">
        <v>1054</v>
      </c>
      <c r="K4486" s="5">
        <v>10</v>
      </c>
      <c r="L4486" t="str">
        <f>Table_DataFromNL[[#This Row],[PROFILECODE]]&amp;"-"&amp;Table_DataFromNL[[#This Row],[RULENAME]]</f>
        <v>CP949-2X Week P NSP NS</v>
      </c>
      <c r="M4486" t="str">
        <f t="shared" si="565"/>
        <v>CP949-RETURN - 2nd don of the week -BONUS</v>
      </c>
      <c r="N4486" t="e">
        <f t="shared" si="566"/>
        <v>#N/A</v>
      </c>
    </row>
    <row r="4487" spans="1:14" hidden="1" x14ac:dyDescent="0.45">
      <c r="A4487" t="str">
        <f t="shared" si="567"/>
        <v>CP949-RETURN - 2nd don of the week -BONUS</v>
      </c>
      <c r="B4487" t="s">
        <v>453</v>
      </c>
      <c r="C4487" t="str">
        <f t="shared" si="560"/>
        <v>lithia Springs</v>
      </c>
      <c r="D4487" t="str">
        <f t="shared" si="561"/>
        <v>Y</v>
      </c>
      <c r="E4487" t="s">
        <v>1202</v>
      </c>
      <c r="F4487" t="str">
        <f t="shared" si="562"/>
        <v>RETURN - 2nd don of the week -BONUS</v>
      </c>
      <c r="G4487" t="str">
        <f t="shared" si="563"/>
        <v>Marketing</v>
      </c>
      <c r="H4487" t="s">
        <v>1056</v>
      </c>
      <c r="I4487" t="str">
        <f t="shared" si="564"/>
        <v>RETURN - 2nd don of the week -BONUS</v>
      </c>
      <c r="J4487" t="s">
        <v>1054</v>
      </c>
      <c r="K4487" s="5">
        <v>10</v>
      </c>
      <c r="L4487" t="str">
        <f>Table_DataFromNL[[#This Row],[PROFILECODE]]&amp;"-"&amp;Table_DataFromNL[[#This Row],[RULENAME]]</f>
        <v>CP949-2X Week P NSP Non EU</v>
      </c>
      <c r="M4487" t="str">
        <f t="shared" si="565"/>
        <v>CP949-RETURN - 2nd don of the week -BONUS</v>
      </c>
      <c r="N4487" t="e">
        <f t="shared" si="566"/>
        <v>#N/A</v>
      </c>
    </row>
    <row r="4488" spans="1:14" hidden="1" x14ac:dyDescent="0.45">
      <c r="A4488" t="str">
        <f t="shared" si="567"/>
        <v>CP949-2X Week P Normal Source PL</v>
      </c>
      <c r="B4488" t="s">
        <v>453</v>
      </c>
      <c r="C4488" t="str">
        <f t="shared" si="560"/>
        <v>lithia Springs</v>
      </c>
      <c r="D4488" t="str">
        <f t="shared" si="561"/>
        <v>Y</v>
      </c>
      <c r="E4488" t="s">
        <v>1202</v>
      </c>
      <c r="F4488" t="str">
        <f t="shared" si="562"/>
        <v>2X Week P Normal Source PL</v>
      </c>
      <c r="G4488" t="str">
        <f t="shared" si="563"/>
        <v>Specialty</v>
      </c>
      <c r="H4488" t="s">
        <v>1026</v>
      </c>
      <c r="I4488" t="str">
        <f t="shared" si="564"/>
        <v>RETURN - 2nd don of the week -BONUS</v>
      </c>
      <c r="J4488" t="s">
        <v>1054</v>
      </c>
      <c r="K4488" s="5">
        <v>20</v>
      </c>
      <c r="L4488" t="str">
        <f>Table_DataFromNL[[#This Row],[PROFILECODE]]&amp;"-"&amp;Table_DataFromNL[[#This Row],[RULENAME]]</f>
        <v>CP949-2X Week P Normal Source PL</v>
      </c>
      <c r="M4488" t="e">
        <f t="shared" si="565"/>
        <v>#N/A</v>
      </c>
      <c r="N4488" t="e">
        <f t="shared" si="566"/>
        <v>#N/A</v>
      </c>
    </row>
    <row r="4489" spans="1:14" hidden="1" x14ac:dyDescent="0.45">
      <c r="A4489" t="str">
        <f t="shared" si="567"/>
        <v>CP949-2X Week P RSV Pre-Existing</v>
      </c>
      <c r="B4489" t="s">
        <v>453</v>
      </c>
      <c r="C4489" t="str">
        <f t="shared" si="560"/>
        <v>lithia Springs</v>
      </c>
      <c r="D4489" t="str">
        <f t="shared" si="561"/>
        <v>Y</v>
      </c>
      <c r="E4489" t="s">
        <v>1202</v>
      </c>
      <c r="F4489" t="str">
        <f t="shared" si="562"/>
        <v>2X Week P RSV Pre-Existing</v>
      </c>
      <c r="G4489" t="str">
        <f t="shared" si="563"/>
        <v>Specialty</v>
      </c>
      <c r="H4489" t="s">
        <v>945</v>
      </c>
      <c r="I4489" t="str">
        <f t="shared" si="564"/>
        <v>RETURN - 2nd don of the week -BONUS</v>
      </c>
      <c r="J4489" t="s">
        <v>1054</v>
      </c>
      <c r="K4489" s="5">
        <v>20</v>
      </c>
      <c r="L4489" t="str">
        <f>Table_DataFromNL[[#This Row],[PROFILECODE]]&amp;"-"&amp;Table_DataFromNL[[#This Row],[RULENAME]]</f>
        <v>CP949-2X Week P RSV Pre-Existing</v>
      </c>
      <c r="M4489" t="str">
        <f t="shared" si="565"/>
        <v>CP949-2X Week P RSV Pre-Existing</v>
      </c>
      <c r="N4489" t="str">
        <f t="shared" si="566"/>
        <v>CP949-2X Week P RSV Pre-Existing</v>
      </c>
    </row>
    <row r="4490" spans="1:14" hidden="1" x14ac:dyDescent="0.45">
      <c r="A4490" t="str">
        <f t="shared" si="567"/>
        <v>CP949-RETURN - 5th don of the month -BONUS</v>
      </c>
      <c r="B4490" t="s">
        <v>453</v>
      </c>
      <c r="C4490" t="str">
        <f t="shared" si="560"/>
        <v>lithia Springs</v>
      </c>
      <c r="D4490" t="str">
        <f t="shared" si="561"/>
        <v>Y</v>
      </c>
      <c r="E4490" t="s">
        <v>1202</v>
      </c>
      <c r="F4490" t="str">
        <f t="shared" si="562"/>
        <v>RETURN - 5th don of the month -BONUS</v>
      </c>
      <c r="G4490" t="str">
        <f t="shared" si="563"/>
        <v>Marketing</v>
      </c>
      <c r="H4490" t="s">
        <v>1057</v>
      </c>
      <c r="I4490">
        <f t="shared" si="564"/>
        <v>27</v>
      </c>
      <c r="J4490" t="s">
        <v>1054</v>
      </c>
      <c r="K4490" s="5">
        <v>20</v>
      </c>
      <c r="L4490" t="str">
        <f>Table_DataFromNL[[#This Row],[PROFILECODE]]&amp;"-"&amp;Table_DataFromNL[[#This Row],[RULENAME]]</f>
        <v>CP949-5X Month</v>
      </c>
      <c r="M4490" t="str">
        <f t="shared" si="565"/>
        <v>CP949-RETURN - 5th don of the month -BONUS</v>
      </c>
      <c r="N4490" t="e">
        <f t="shared" si="566"/>
        <v>#N/A</v>
      </c>
    </row>
    <row r="4491" spans="1:14" hidden="1" x14ac:dyDescent="0.45">
      <c r="A4491" t="str">
        <f t="shared" si="567"/>
        <v>CP949-RETURN - 6th don of the month -BONUS</v>
      </c>
      <c r="B4491" t="s">
        <v>453</v>
      </c>
      <c r="C4491" t="str">
        <f t="shared" si="560"/>
        <v>lithia Springs</v>
      </c>
      <c r="D4491" t="str">
        <f t="shared" si="561"/>
        <v>Y</v>
      </c>
      <c r="E4491" t="s">
        <v>1202</v>
      </c>
      <c r="F4491" t="str">
        <f t="shared" si="562"/>
        <v>RETURN - 6th don of the month -BONUS</v>
      </c>
      <c r="G4491" t="str">
        <f t="shared" si="563"/>
        <v>Marketing</v>
      </c>
      <c r="H4491" t="s">
        <v>1058</v>
      </c>
      <c r="I4491">
        <f t="shared" si="564"/>
        <v>28</v>
      </c>
      <c r="J4491" t="s">
        <v>1054</v>
      </c>
      <c r="K4491" s="5">
        <v>50</v>
      </c>
      <c r="L4491" t="str">
        <f>Table_DataFromNL[[#This Row],[PROFILECODE]]&amp;"-"&amp;Table_DataFromNL[[#This Row],[RULENAME]]</f>
        <v>CP949-6X Month</v>
      </c>
      <c r="M4491" t="str">
        <f t="shared" si="565"/>
        <v>CP949-RETURN - 6th don of the month -BONUS</v>
      </c>
      <c r="N4491" t="e">
        <f t="shared" si="566"/>
        <v>#N/A</v>
      </c>
    </row>
    <row r="4492" spans="1:14" hidden="1" x14ac:dyDescent="0.45">
      <c r="A4492" t="str">
        <f t="shared" si="567"/>
        <v>CP949-CRM_LAPSEDONOR_25_twice</v>
      </c>
      <c r="B4492" t="s">
        <v>453</v>
      </c>
      <c r="C4492" t="str">
        <f t="shared" si="560"/>
        <v>lithia Springs</v>
      </c>
      <c r="D4492" t="str">
        <f t="shared" si="561"/>
        <v>Y</v>
      </c>
      <c r="E4492" t="s">
        <v>1202</v>
      </c>
      <c r="F4492" t="str">
        <f t="shared" si="562"/>
        <v>CRM_LAPSEDONOR_25_twice</v>
      </c>
      <c r="G4492">
        <f t="shared" si="563"/>
        <v>0</v>
      </c>
      <c r="H4492" t="s">
        <v>1059</v>
      </c>
      <c r="I4492">
        <f t="shared" si="564"/>
        <v>0</v>
      </c>
      <c r="J4492" t="s">
        <v>1054</v>
      </c>
      <c r="K4492" s="5">
        <v>25</v>
      </c>
      <c r="L4492" t="str">
        <f>Table_DataFromNL[[#This Row],[PROFILECODE]]&amp;"-"&amp;Table_DataFromNL[[#This Row],[RULENAME]]</f>
        <v>CP949-CRM_LAPSEDONOR_25_twice</v>
      </c>
      <c r="M4492" t="e">
        <f t="shared" si="565"/>
        <v>#N/A</v>
      </c>
      <c r="N4492" t="e">
        <f t="shared" si="566"/>
        <v>#N/A</v>
      </c>
    </row>
    <row r="4493" spans="1:14" hidden="1" x14ac:dyDescent="0.45">
      <c r="A4493" t="str">
        <f t="shared" si="567"/>
        <v>CP949-CRM_LAPSEDONOR_50_twice</v>
      </c>
      <c r="B4493" t="s">
        <v>453</v>
      </c>
      <c r="C4493" t="str">
        <f t="shared" si="560"/>
        <v>lithia Springs</v>
      </c>
      <c r="D4493" t="str">
        <f t="shared" si="561"/>
        <v>Y</v>
      </c>
      <c r="E4493" t="s">
        <v>1202</v>
      </c>
      <c r="F4493" t="str">
        <f t="shared" si="562"/>
        <v>CRM_LAPSEDONOR_50_twice</v>
      </c>
      <c r="G4493">
        <f t="shared" si="563"/>
        <v>0</v>
      </c>
      <c r="H4493" t="s">
        <v>1060</v>
      </c>
      <c r="I4493">
        <f t="shared" si="564"/>
        <v>0</v>
      </c>
      <c r="J4493" t="s">
        <v>1054</v>
      </c>
      <c r="K4493" s="5">
        <v>50</v>
      </c>
      <c r="L4493" t="str">
        <f>Table_DataFromNL[[#This Row],[PROFILECODE]]&amp;"-"&amp;Table_DataFromNL[[#This Row],[RULENAME]]</f>
        <v>CP949-CRM_LAPSEDONOR_50_twice</v>
      </c>
      <c r="M4493" t="e">
        <f t="shared" si="565"/>
        <v>#N/A</v>
      </c>
      <c r="N4493" t="e">
        <f t="shared" si="566"/>
        <v>#N/A</v>
      </c>
    </row>
    <row r="4494" spans="1:14" hidden="1" x14ac:dyDescent="0.45">
      <c r="A4494" t="str">
        <f t="shared" si="567"/>
        <v>CP949-CRM_LAPSEDONOR_75_twice</v>
      </c>
      <c r="B4494" t="s">
        <v>453</v>
      </c>
      <c r="C4494" t="str">
        <f t="shared" si="560"/>
        <v>lithia Springs</v>
      </c>
      <c r="D4494" t="str">
        <f t="shared" si="561"/>
        <v>Y</v>
      </c>
      <c r="E4494" t="s">
        <v>1202</v>
      </c>
      <c r="F4494" t="str">
        <f t="shared" si="562"/>
        <v>CRM_LAPSEDONOR_75_twice</v>
      </c>
      <c r="G4494">
        <f t="shared" si="563"/>
        <v>0</v>
      </c>
      <c r="H4494" t="s">
        <v>1061</v>
      </c>
      <c r="I4494">
        <f t="shared" si="564"/>
        <v>0</v>
      </c>
      <c r="J4494" t="s">
        <v>1054</v>
      </c>
      <c r="K4494" s="5">
        <v>70</v>
      </c>
      <c r="L4494" t="str">
        <f>Table_DataFromNL[[#This Row],[PROFILECODE]]&amp;"-"&amp;Table_DataFromNL[[#This Row],[RULENAME]]</f>
        <v>CP949-CRM_LAPSEDONOR_75_twice</v>
      </c>
      <c r="M4494" t="e">
        <f t="shared" si="565"/>
        <v>#N/A</v>
      </c>
      <c r="N4494" t="e">
        <f t="shared" si="566"/>
        <v>#N/A</v>
      </c>
    </row>
    <row r="4495" spans="1:14" hidden="1" x14ac:dyDescent="0.45">
      <c r="A4495" t="str">
        <f t="shared" si="567"/>
        <v>CP949-College ID Standard Bonus</v>
      </c>
      <c r="B4495" t="s">
        <v>453</v>
      </c>
      <c r="C4495" t="str">
        <f t="shared" si="560"/>
        <v>lithia Springs</v>
      </c>
      <c r="D4495" t="str">
        <f t="shared" si="561"/>
        <v>Y</v>
      </c>
      <c r="E4495" t="s">
        <v>1202</v>
      </c>
      <c r="F4495" t="str">
        <f t="shared" si="562"/>
        <v>College ID Standard Bonus</v>
      </c>
      <c r="G4495">
        <f t="shared" si="563"/>
        <v>0</v>
      </c>
      <c r="H4495" t="s">
        <v>1062</v>
      </c>
      <c r="I4495">
        <f t="shared" si="564"/>
        <v>0</v>
      </c>
      <c r="J4495" t="s">
        <v>1054</v>
      </c>
      <c r="K4495" s="5">
        <v>5</v>
      </c>
      <c r="L4495" t="str">
        <f>Table_DataFromNL[[#This Row],[PROFILECODE]]&amp;"-"&amp;Table_DataFromNL[[#This Row],[RULENAME]]</f>
        <v>CP949-College ID Standard Bonus</v>
      </c>
      <c r="M4495" t="e">
        <f t="shared" si="565"/>
        <v>#N/A</v>
      </c>
      <c r="N4495" t="e">
        <f t="shared" si="566"/>
        <v>#N/A</v>
      </c>
    </row>
    <row r="4496" spans="1:14" hidden="1" x14ac:dyDescent="0.45">
      <c r="A4496" t="str">
        <f t="shared" si="567"/>
        <v>CP949-Employee Donor</v>
      </c>
      <c r="B4496" t="s">
        <v>453</v>
      </c>
      <c r="C4496" t="str">
        <f t="shared" si="560"/>
        <v>lithia Springs</v>
      </c>
      <c r="D4496" t="str">
        <f t="shared" si="561"/>
        <v>Y</v>
      </c>
      <c r="E4496" t="s">
        <v>1202</v>
      </c>
      <c r="F4496" t="str">
        <f t="shared" si="562"/>
        <v>Employee Donor</v>
      </c>
      <c r="G4496">
        <f t="shared" si="563"/>
        <v>0</v>
      </c>
      <c r="H4496" t="s">
        <v>1063</v>
      </c>
      <c r="I4496">
        <f t="shared" si="564"/>
        <v>0</v>
      </c>
      <c r="J4496" t="s">
        <v>1054</v>
      </c>
      <c r="K4496" s="5">
        <v>90</v>
      </c>
      <c r="L4496" t="str">
        <f>Table_DataFromNL[[#This Row],[PROFILECODE]]&amp;"-"&amp;Table_DataFromNL[[#This Row],[RULENAME]]</f>
        <v>CP949-Employee Donor</v>
      </c>
      <c r="M4496" t="e">
        <f t="shared" si="565"/>
        <v>#N/A</v>
      </c>
      <c r="N4496" t="e">
        <f t="shared" si="566"/>
        <v>#N/A</v>
      </c>
    </row>
    <row r="4497" spans="1:14" hidden="1" x14ac:dyDescent="0.45">
      <c r="A4497" t="str">
        <f t="shared" si="567"/>
        <v>CP949-Military ID</v>
      </c>
      <c r="B4497" t="s">
        <v>453</v>
      </c>
      <c r="C4497" t="str">
        <f t="shared" si="560"/>
        <v>lithia Springs</v>
      </c>
      <c r="D4497" t="str">
        <f t="shared" si="561"/>
        <v>Y</v>
      </c>
      <c r="E4497" t="s">
        <v>1202</v>
      </c>
      <c r="F4497" t="str">
        <f t="shared" si="562"/>
        <v>Military ID</v>
      </c>
      <c r="G4497">
        <f t="shared" si="563"/>
        <v>0</v>
      </c>
      <c r="H4497" t="s">
        <v>1064</v>
      </c>
      <c r="I4497">
        <f t="shared" si="564"/>
        <v>0</v>
      </c>
      <c r="J4497" t="s">
        <v>1054</v>
      </c>
      <c r="K4497" s="5">
        <v>5</v>
      </c>
      <c r="L4497" t="str">
        <f>Table_DataFromNL[[#This Row],[PROFILECODE]]&amp;"-"&amp;Table_DataFromNL[[#This Row],[RULENAME]]</f>
        <v>CP949-Military ID</v>
      </c>
      <c r="M4497" t="e">
        <f t="shared" si="565"/>
        <v>#N/A</v>
      </c>
      <c r="N4497" t="e">
        <f t="shared" si="566"/>
        <v>#N/A</v>
      </c>
    </row>
    <row r="4498" spans="1:14" hidden="1" x14ac:dyDescent="0.45">
      <c r="A4498" t="str">
        <f t="shared" si="567"/>
        <v>CP949-NEW DONOR -1st</v>
      </c>
      <c r="B4498" t="s">
        <v>453</v>
      </c>
      <c r="C4498" t="str">
        <f t="shared" si="560"/>
        <v>lithia Springs</v>
      </c>
      <c r="D4498" t="str">
        <f t="shared" si="561"/>
        <v>Y</v>
      </c>
      <c r="E4498" t="s">
        <v>1202</v>
      </c>
      <c r="F4498" t="str">
        <f t="shared" si="562"/>
        <v>NEW DONOR -1st</v>
      </c>
      <c r="G4498" t="str">
        <f t="shared" si="563"/>
        <v>Marketing</v>
      </c>
      <c r="H4498" t="s">
        <v>1065</v>
      </c>
      <c r="I4498">
        <f t="shared" si="564"/>
        <v>1</v>
      </c>
      <c r="J4498" t="s">
        <v>1054</v>
      </c>
      <c r="K4498" s="5">
        <v>100</v>
      </c>
      <c r="L4498" t="str">
        <f>Table_DataFromNL[[#This Row],[PROFILECODE]]&amp;"-"&amp;Table_DataFromNL[[#This Row],[RULENAME]]</f>
        <v>CP949-New Donor 1st Visit-Bonus</v>
      </c>
      <c r="M4498" t="str">
        <f t="shared" si="565"/>
        <v>CP949-NEW DONOR -1st</v>
      </c>
      <c r="N4498" t="e">
        <f t="shared" si="566"/>
        <v>#N/A</v>
      </c>
    </row>
    <row r="4499" spans="1:14" hidden="1" x14ac:dyDescent="0.45">
      <c r="A4499" t="str">
        <f t="shared" si="567"/>
        <v>CP949-NEW DONOR -2nd</v>
      </c>
      <c r="B4499" t="s">
        <v>453</v>
      </c>
      <c r="C4499" t="str">
        <f t="shared" si="560"/>
        <v>lithia Springs</v>
      </c>
      <c r="D4499" t="str">
        <f t="shared" si="561"/>
        <v>Y</v>
      </c>
      <c r="E4499" t="s">
        <v>1202</v>
      </c>
      <c r="F4499" t="str">
        <f t="shared" si="562"/>
        <v>NEW DONOR -2nd</v>
      </c>
      <c r="G4499" t="str">
        <f t="shared" si="563"/>
        <v>Marketing</v>
      </c>
      <c r="H4499" t="s">
        <v>1066</v>
      </c>
      <c r="I4499">
        <f t="shared" si="564"/>
        <v>2</v>
      </c>
      <c r="J4499" t="s">
        <v>1054</v>
      </c>
      <c r="K4499" s="5">
        <v>100</v>
      </c>
      <c r="L4499" t="str">
        <f>Table_DataFromNL[[#This Row],[PROFILECODE]]&amp;"-"&amp;Table_DataFromNL[[#This Row],[RULENAME]]</f>
        <v>CP949-New Donor 2nd Visit-Bonus</v>
      </c>
      <c r="M4499" t="str">
        <f t="shared" si="565"/>
        <v>CP949-NEW DONOR -2nd</v>
      </c>
      <c r="N4499" t="e">
        <f t="shared" si="566"/>
        <v>#N/A</v>
      </c>
    </row>
    <row r="4500" spans="1:14" hidden="1" x14ac:dyDescent="0.45">
      <c r="A4500" t="str">
        <f t="shared" si="567"/>
        <v>CP949-NEW DONOR -3rd</v>
      </c>
      <c r="B4500" t="s">
        <v>453</v>
      </c>
      <c r="C4500" t="str">
        <f t="shared" si="560"/>
        <v>lithia Springs</v>
      </c>
      <c r="D4500" t="str">
        <f t="shared" si="561"/>
        <v>Y</v>
      </c>
      <c r="E4500" t="s">
        <v>1202</v>
      </c>
      <c r="F4500" t="str">
        <f t="shared" si="562"/>
        <v>NEW DONOR -3rd</v>
      </c>
      <c r="G4500" t="str">
        <f t="shared" si="563"/>
        <v>Marketing</v>
      </c>
      <c r="H4500" t="s">
        <v>1067</v>
      </c>
      <c r="I4500">
        <f t="shared" si="564"/>
        <v>3</v>
      </c>
      <c r="J4500" t="s">
        <v>1054</v>
      </c>
      <c r="K4500" s="5">
        <v>100</v>
      </c>
      <c r="L4500" t="str">
        <f>Table_DataFromNL[[#This Row],[PROFILECODE]]&amp;"-"&amp;Table_DataFromNL[[#This Row],[RULENAME]]</f>
        <v>CP949-New Donor 3rd Visit-Bonus</v>
      </c>
      <c r="M4500" t="str">
        <f t="shared" si="565"/>
        <v>CP949-NEW DONOR -3rd</v>
      </c>
      <c r="N4500" t="e">
        <f t="shared" si="566"/>
        <v>#N/A</v>
      </c>
    </row>
    <row r="4501" spans="1:14" hidden="1" x14ac:dyDescent="0.45">
      <c r="A4501" t="str">
        <f t="shared" si="567"/>
        <v>CP949-NEW DONOR -4th</v>
      </c>
      <c r="B4501" t="s">
        <v>453</v>
      </c>
      <c r="C4501" t="str">
        <f t="shared" si="560"/>
        <v>lithia Springs</v>
      </c>
      <c r="D4501" t="str">
        <f t="shared" si="561"/>
        <v>Y</v>
      </c>
      <c r="E4501" t="s">
        <v>1202</v>
      </c>
      <c r="F4501" t="str">
        <f t="shared" si="562"/>
        <v>NEW DONOR -4th</v>
      </c>
      <c r="G4501" t="str">
        <f t="shared" si="563"/>
        <v>Marketing</v>
      </c>
      <c r="H4501" t="s">
        <v>1068</v>
      </c>
      <c r="I4501">
        <f t="shared" si="564"/>
        <v>4</v>
      </c>
      <c r="J4501" t="s">
        <v>1054</v>
      </c>
      <c r="K4501" s="5">
        <v>100</v>
      </c>
      <c r="L4501" t="str">
        <f>Table_DataFromNL[[#This Row],[PROFILECODE]]&amp;"-"&amp;Table_DataFromNL[[#This Row],[RULENAME]]</f>
        <v>CP949-New Donor 4th Visit-Bonus</v>
      </c>
      <c r="M4501" t="str">
        <f t="shared" si="565"/>
        <v>CP949-NEW DONOR -4th</v>
      </c>
      <c r="N4501" t="e">
        <f t="shared" si="566"/>
        <v>#N/A</v>
      </c>
    </row>
    <row r="4502" spans="1:14" hidden="1" x14ac:dyDescent="0.45">
      <c r="A4502" t="str">
        <f t="shared" si="567"/>
        <v>CP949-NEW DONOR -5th</v>
      </c>
      <c r="B4502" t="s">
        <v>453</v>
      </c>
      <c r="C4502" t="str">
        <f t="shared" si="560"/>
        <v>lithia Springs</v>
      </c>
      <c r="D4502" t="str">
        <f t="shared" si="561"/>
        <v>Y</v>
      </c>
      <c r="E4502" t="s">
        <v>1202</v>
      </c>
      <c r="F4502" t="str">
        <f t="shared" si="562"/>
        <v>NEW DONOR -5th</v>
      </c>
      <c r="G4502" t="str">
        <f t="shared" si="563"/>
        <v>Marketing</v>
      </c>
      <c r="H4502" t="s">
        <v>1069</v>
      </c>
      <c r="I4502">
        <f t="shared" si="564"/>
        <v>5</v>
      </c>
      <c r="J4502" t="s">
        <v>1054</v>
      </c>
      <c r="K4502" s="5">
        <v>100</v>
      </c>
      <c r="L4502" t="str">
        <f>Table_DataFromNL[[#This Row],[PROFILECODE]]&amp;"-"&amp;Table_DataFromNL[[#This Row],[RULENAME]]</f>
        <v>CP949-New Donor 5th Visit-Bonus</v>
      </c>
      <c r="M4502" t="str">
        <f t="shared" si="565"/>
        <v>CP949-NEW DONOR -5th</v>
      </c>
      <c r="N4502" t="e">
        <f t="shared" si="566"/>
        <v>#N/A</v>
      </c>
    </row>
    <row r="4503" spans="1:14" hidden="1" x14ac:dyDescent="0.45">
      <c r="A4503" t="str">
        <f t="shared" si="567"/>
        <v>CP949-NEW DONOR -6th</v>
      </c>
      <c r="B4503" t="s">
        <v>453</v>
      </c>
      <c r="C4503" t="str">
        <f t="shared" si="560"/>
        <v>lithia Springs</v>
      </c>
      <c r="D4503" t="str">
        <f t="shared" si="561"/>
        <v>Y</v>
      </c>
      <c r="E4503" t="s">
        <v>1202</v>
      </c>
      <c r="F4503" t="str">
        <f t="shared" si="562"/>
        <v>NEW DONOR -6th</v>
      </c>
      <c r="G4503" t="str">
        <f t="shared" si="563"/>
        <v>Marketing</v>
      </c>
      <c r="H4503" t="s">
        <v>1070</v>
      </c>
      <c r="I4503">
        <f t="shared" si="564"/>
        <v>6</v>
      </c>
      <c r="J4503" t="s">
        <v>1054</v>
      </c>
      <c r="K4503" s="5">
        <v>100</v>
      </c>
      <c r="L4503" t="str">
        <f>Table_DataFromNL[[#This Row],[PROFILECODE]]&amp;"-"&amp;Table_DataFromNL[[#This Row],[RULENAME]]</f>
        <v>CP949-New Donor 6th Visit-Bonus</v>
      </c>
      <c r="M4503" t="str">
        <f t="shared" si="565"/>
        <v>CP949-NEW DONOR -6th</v>
      </c>
      <c r="N4503" t="e">
        <f t="shared" si="566"/>
        <v>#N/A</v>
      </c>
    </row>
    <row r="4504" spans="1:14" hidden="1" x14ac:dyDescent="0.45">
      <c r="A4504" t="str">
        <f t="shared" si="567"/>
        <v>CP949-NEW DONOR -7th</v>
      </c>
      <c r="B4504" t="s">
        <v>453</v>
      </c>
      <c r="C4504" t="str">
        <f t="shared" si="560"/>
        <v>lithia Springs</v>
      </c>
      <c r="D4504" t="str">
        <f t="shared" si="561"/>
        <v>Y</v>
      </c>
      <c r="E4504" t="s">
        <v>1202</v>
      </c>
      <c r="F4504" t="str">
        <f t="shared" si="562"/>
        <v>NEW DONOR -7th</v>
      </c>
      <c r="G4504" t="str">
        <f t="shared" si="563"/>
        <v>Marketing</v>
      </c>
      <c r="H4504" t="s">
        <v>1071</v>
      </c>
      <c r="I4504">
        <f t="shared" si="564"/>
        <v>7</v>
      </c>
      <c r="J4504" t="s">
        <v>1054</v>
      </c>
      <c r="K4504" s="5">
        <v>50</v>
      </c>
      <c r="L4504" t="str">
        <f>Table_DataFromNL[[#This Row],[PROFILECODE]]&amp;"-"&amp;Table_DataFromNL[[#This Row],[RULENAME]]</f>
        <v>CP949-New Donor 7th Visit-Bonus</v>
      </c>
      <c r="M4504" t="str">
        <f t="shared" si="565"/>
        <v>CP949-NEW DONOR -7th</v>
      </c>
      <c r="N4504" t="e">
        <f t="shared" si="566"/>
        <v>#N/A</v>
      </c>
    </row>
    <row r="4505" spans="1:14" hidden="1" x14ac:dyDescent="0.45">
      <c r="A4505" t="str">
        <f t="shared" si="567"/>
        <v>CP949-NEW DONOR -8th</v>
      </c>
      <c r="B4505" t="s">
        <v>453</v>
      </c>
      <c r="C4505" t="str">
        <f t="shared" si="560"/>
        <v>lithia Springs</v>
      </c>
      <c r="D4505" t="str">
        <f t="shared" si="561"/>
        <v>Y</v>
      </c>
      <c r="E4505" t="s">
        <v>1202</v>
      </c>
      <c r="F4505" t="str">
        <f t="shared" si="562"/>
        <v>NEW DONOR -8th</v>
      </c>
      <c r="G4505" t="str">
        <f t="shared" si="563"/>
        <v>Marketing</v>
      </c>
      <c r="H4505" t="s">
        <v>1072</v>
      </c>
      <c r="I4505">
        <f t="shared" si="564"/>
        <v>8</v>
      </c>
      <c r="J4505" t="s">
        <v>1054</v>
      </c>
      <c r="K4505" s="5">
        <v>50</v>
      </c>
      <c r="L4505" t="str">
        <f>Table_DataFromNL[[#This Row],[PROFILECODE]]&amp;"-"&amp;Table_DataFromNL[[#This Row],[RULENAME]]</f>
        <v>CP949-New Donor 8th Visit-Bonus</v>
      </c>
      <c r="M4505" t="str">
        <f t="shared" si="565"/>
        <v>CP949-NEW DONOR -8th</v>
      </c>
      <c r="N4505" t="e">
        <f t="shared" si="566"/>
        <v>#N/A</v>
      </c>
    </row>
    <row r="4506" spans="1:14" hidden="1" x14ac:dyDescent="0.45">
      <c r="A4506" t="str">
        <f t="shared" si="567"/>
        <v>CP949-1B_KEDLeague_Promo_5USD</v>
      </c>
      <c r="B4506" t="s">
        <v>453</v>
      </c>
      <c r="C4506" t="str">
        <f t="shared" si="560"/>
        <v>lithia Springs</v>
      </c>
      <c r="D4506" t="str">
        <f t="shared" si="561"/>
        <v>Y</v>
      </c>
      <c r="E4506" t="s">
        <v>1202</v>
      </c>
      <c r="F4506" t="str">
        <f t="shared" si="562"/>
        <v>1B_KEDLeague_Promo_5USD</v>
      </c>
      <c r="G4506">
        <f t="shared" si="563"/>
        <v>0</v>
      </c>
      <c r="H4506" t="s">
        <v>1073</v>
      </c>
      <c r="I4506">
        <f t="shared" si="564"/>
        <v>0</v>
      </c>
      <c r="J4506" t="s">
        <v>1074</v>
      </c>
      <c r="K4506" s="5">
        <v>5</v>
      </c>
      <c r="L4506" t="str">
        <f>Table_DataFromNL[[#This Row],[PROFILECODE]]&amp;"-"&amp;Table_DataFromNL[[#This Row],[RULENAME]]</f>
        <v>CP949-1B_KEDLeague_Promo_5USD</v>
      </c>
      <c r="M4506" t="e">
        <f t="shared" si="565"/>
        <v>#N/A</v>
      </c>
      <c r="N4506" t="e">
        <f t="shared" si="566"/>
        <v>#N/A</v>
      </c>
    </row>
    <row r="4507" spans="1:14" hidden="1" x14ac:dyDescent="0.45">
      <c r="A4507" t="str">
        <f t="shared" si="567"/>
        <v>CP949-CALL_10</v>
      </c>
      <c r="B4507" t="s">
        <v>453</v>
      </c>
      <c r="C4507" t="str">
        <f t="shared" si="560"/>
        <v>lithia Springs</v>
      </c>
      <c r="D4507" t="str">
        <f t="shared" si="561"/>
        <v>Y</v>
      </c>
      <c r="E4507" t="s">
        <v>1202</v>
      </c>
      <c r="F4507" t="str">
        <f t="shared" si="562"/>
        <v>CALL_10</v>
      </c>
      <c r="G4507">
        <f t="shared" si="563"/>
        <v>0</v>
      </c>
      <c r="H4507" t="s">
        <v>1075</v>
      </c>
      <c r="I4507">
        <f t="shared" si="564"/>
        <v>0</v>
      </c>
      <c r="J4507" t="s">
        <v>1074</v>
      </c>
      <c r="K4507" s="5">
        <v>10</v>
      </c>
      <c r="L4507" t="str">
        <f>Table_DataFromNL[[#This Row],[PROFILECODE]]&amp;"-"&amp;Table_DataFromNL[[#This Row],[RULENAME]]</f>
        <v>CP949-CALL_10</v>
      </c>
      <c r="M4507" t="e">
        <f t="shared" si="565"/>
        <v>#N/A</v>
      </c>
      <c r="N4507" t="e">
        <f t="shared" si="566"/>
        <v>#N/A</v>
      </c>
    </row>
    <row r="4508" spans="1:14" hidden="1" x14ac:dyDescent="0.45">
      <c r="A4508" t="str">
        <f t="shared" si="567"/>
        <v>CP949-CALL_15</v>
      </c>
      <c r="B4508" t="s">
        <v>453</v>
      </c>
      <c r="C4508" t="str">
        <f t="shared" si="560"/>
        <v>lithia Springs</v>
      </c>
      <c r="D4508" t="str">
        <f t="shared" si="561"/>
        <v>Y</v>
      </c>
      <c r="E4508" t="s">
        <v>1202</v>
      </c>
      <c r="F4508" t="str">
        <f t="shared" si="562"/>
        <v>CALL_15</v>
      </c>
      <c r="G4508">
        <f t="shared" si="563"/>
        <v>0</v>
      </c>
      <c r="H4508" t="s">
        <v>1076</v>
      </c>
      <c r="I4508">
        <f t="shared" si="564"/>
        <v>0</v>
      </c>
      <c r="J4508" t="s">
        <v>1074</v>
      </c>
      <c r="K4508" s="5">
        <v>15</v>
      </c>
      <c r="L4508" t="str">
        <f>Table_DataFromNL[[#This Row],[PROFILECODE]]&amp;"-"&amp;Table_DataFromNL[[#This Row],[RULENAME]]</f>
        <v>CP949-CALL_15</v>
      </c>
      <c r="M4508" t="e">
        <f t="shared" si="565"/>
        <v>#N/A</v>
      </c>
      <c r="N4508" t="e">
        <f t="shared" si="566"/>
        <v>#N/A</v>
      </c>
    </row>
    <row r="4509" spans="1:14" hidden="1" x14ac:dyDescent="0.45">
      <c r="A4509" t="str">
        <f t="shared" si="567"/>
        <v>CP949-CALL_25</v>
      </c>
      <c r="B4509" t="s">
        <v>453</v>
      </c>
      <c r="C4509" t="str">
        <f t="shared" si="560"/>
        <v>lithia Springs</v>
      </c>
      <c r="D4509" t="str">
        <f t="shared" si="561"/>
        <v>Y</v>
      </c>
      <c r="E4509" t="s">
        <v>1202</v>
      </c>
      <c r="F4509" t="str">
        <f t="shared" si="562"/>
        <v>CALL_25</v>
      </c>
      <c r="G4509">
        <f t="shared" si="563"/>
        <v>0</v>
      </c>
      <c r="H4509" t="s">
        <v>1077</v>
      </c>
      <c r="I4509">
        <f t="shared" si="564"/>
        <v>0</v>
      </c>
      <c r="J4509" t="s">
        <v>1074</v>
      </c>
      <c r="K4509" s="5">
        <v>25</v>
      </c>
      <c r="L4509" t="str">
        <f>Table_DataFromNL[[#This Row],[PROFILECODE]]&amp;"-"&amp;Table_DataFromNL[[#This Row],[RULENAME]]</f>
        <v>CP949-CALL_25</v>
      </c>
      <c r="M4509" t="e">
        <f t="shared" si="565"/>
        <v>#N/A</v>
      </c>
      <c r="N4509" t="e">
        <f t="shared" si="566"/>
        <v>#N/A</v>
      </c>
    </row>
    <row r="4510" spans="1:14" hidden="1" x14ac:dyDescent="0.45">
      <c r="A4510" t="str">
        <f t="shared" si="567"/>
        <v>CP949-CALL_5</v>
      </c>
      <c r="B4510" t="s">
        <v>453</v>
      </c>
      <c r="C4510" t="str">
        <f t="shared" si="560"/>
        <v>lithia Springs</v>
      </c>
      <c r="D4510" t="str">
        <f t="shared" si="561"/>
        <v>Y</v>
      </c>
      <c r="E4510" t="s">
        <v>1202</v>
      </c>
      <c r="F4510" t="str">
        <f t="shared" si="562"/>
        <v>CALL_5</v>
      </c>
      <c r="G4510">
        <f t="shared" si="563"/>
        <v>0</v>
      </c>
      <c r="H4510" t="s">
        <v>1078</v>
      </c>
      <c r="I4510">
        <f t="shared" si="564"/>
        <v>0</v>
      </c>
      <c r="J4510" t="s">
        <v>1074</v>
      </c>
      <c r="K4510" s="5">
        <v>5</v>
      </c>
      <c r="L4510" t="str">
        <f>Table_DataFromNL[[#This Row],[PROFILECODE]]&amp;"-"&amp;Table_DataFromNL[[#This Row],[RULENAME]]</f>
        <v>CP949-CALL_5</v>
      </c>
      <c r="M4510" t="e">
        <f t="shared" si="565"/>
        <v>#N/A</v>
      </c>
      <c r="N4510" t="e">
        <f t="shared" si="566"/>
        <v>#N/A</v>
      </c>
    </row>
    <row r="4511" spans="1:14" hidden="1" x14ac:dyDescent="0.45">
      <c r="A4511" t="str">
        <f t="shared" si="567"/>
        <v>CP949-Community</v>
      </c>
      <c r="B4511" t="s">
        <v>453</v>
      </c>
      <c r="C4511" t="str">
        <f t="shared" si="560"/>
        <v>lithia Springs</v>
      </c>
      <c r="D4511" t="str">
        <f t="shared" si="561"/>
        <v>Y</v>
      </c>
      <c r="E4511" t="s">
        <v>1202</v>
      </c>
      <c r="F4511" t="str">
        <f t="shared" si="562"/>
        <v>Community</v>
      </c>
      <c r="G4511">
        <f t="shared" si="563"/>
        <v>0</v>
      </c>
      <c r="H4511" t="s">
        <v>1080</v>
      </c>
      <c r="I4511">
        <f t="shared" si="564"/>
        <v>0</v>
      </c>
      <c r="J4511" t="s">
        <v>1074</v>
      </c>
      <c r="K4511" s="5">
        <v>5</v>
      </c>
      <c r="L4511" t="str">
        <f>Table_DataFromNL[[#This Row],[PROFILECODE]]&amp;"-"&amp;Table_DataFromNL[[#This Row],[RULENAME]]</f>
        <v>CP949-Community</v>
      </c>
      <c r="M4511" t="e">
        <f t="shared" si="565"/>
        <v>#N/A</v>
      </c>
      <c r="N4511" t="e">
        <f t="shared" si="566"/>
        <v>#N/A</v>
      </c>
    </row>
    <row r="4512" spans="1:14" hidden="1" x14ac:dyDescent="0.45">
      <c r="A4512" t="str">
        <f t="shared" si="567"/>
        <v>CP949-EMPLOYEE_BONUS_8MONTH_80USD</v>
      </c>
      <c r="B4512" t="s">
        <v>453</v>
      </c>
      <c r="C4512" t="str">
        <f t="shared" si="560"/>
        <v>lithia Springs</v>
      </c>
      <c r="D4512" t="str">
        <f t="shared" si="561"/>
        <v>Y</v>
      </c>
      <c r="E4512" t="s">
        <v>1202</v>
      </c>
      <c r="F4512" t="str">
        <f t="shared" si="562"/>
        <v>EMPLOYEE_BONUS_8MONTH_80USD</v>
      </c>
      <c r="G4512">
        <f t="shared" si="563"/>
        <v>0</v>
      </c>
      <c r="H4512" t="s">
        <v>1084</v>
      </c>
      <c r="I4512">
        <f t="shared" si="564"/>
        <v>0</v>
      </c>
      <c r="J4512" t="s">
        <v>1074</v>
      </c>
      <c r="K4512" s="5">
        <v>80</v>
      </c>
      <c r="L4512" t="str">
        <f>Table_DataFromNL[[#This Row],[PROFILECODE]]&amp;"-"&amp;Table_DataFromNL[[#This Row],[RULENAME]]</f>
        <v>CP949-EMPLOYEE_BONUS_8MONTH_80USD</v>
      </c>
      <c r="M4512" t="e">
        <f t="shared" si="565"/>
        <v>#N/A</v>
      </c>
      <c r="N4512" t="e">
        <f t="shared" si="566"/>
        <v>#N/A</v>
      </c>
    </row>
    <row r="4513" spans="1:14" hidden="1" x14ac:dyDescent="0.45">
      <c r="A4513" t="str">
        <f t="shared" si="567"/>
        <v>CP949-HANGER_RECRUIT_5USD_once</v>
      </c>
      <c r="B4513" t="s">
        <v>453</v>
      </c>
      <c r="C4513" t="str">
        <f t="shared" si="560"/>
        <v>lithia Springs</v>
      </c>
      <c r="D4513" t="str">
        <f t="shared" si="561"/>
        <v>Y</v>
      </c>
      <c r="E4513" t="s">
        <v>1202</v>
      </c>
      <c r="F4513" t="str">
        <f t="shared" si="562"/>
        <v>HANGER_RECRUIT_5USD_once</v>
      </c>
      <c r="G4513">
        <f t="shared" si="563"/>
        <v>0</v>
      </c>
      <c r="H4513" t="s">
        <v>1085</v>
      </c>
      <c r="I4513">
        <f t="shared" si="564"/>
        <v>0</v>
      </c>
      <c r="J4513" t="s">
        <v>1074</v>
      </c>
      <c r="K4513" s="5">
        <v>5</v>
      </c>
      <c r="L4513" t="str">
        <f>Table_DataFromNL[[#This Row],[PROFILECODE]]&amp;"-"&amp;Table_DataFromNL[[#This Row],[RULENAME]]</f>
        <v>CP949-HANGER_RECRUIT_5USD_once</v>
      </c>
      <c r="M4513" t="e">
        <f t="shared" si="565"/>
        <v>#N/A</v>
      </c>
      <c r="N4513" t="e">
        <f t="shared" si="566"/>
        <v>#N/A</v>
      </c>
    </row>
    <row r="4514" spans="1:14" hidden="1" x14ac:dyDescent="0.45">
      <c r="A4514" t="str">
        <f t="shared" si="567"/>
        <v>CP949-Inconv Fee $20-$50-Comment Req'd</v>
      </c>
      <c r="B4514" t="s">
        <v>453</v>
      </c>
      <c r="C4514" t="str">
        <f t="shared" si="560"/>
        <v>lithia Springs</v>
      </c>
      <c r="D4514" t="str">
        <f t="shared" si="561"/>
        <v>Y</v>
      </c>
      <c r="E4514" t="s">
        <v>1202</v>
      </c>
      <c r="F4514" t="str">
        <f t="shared" si="562"/>
        <v>Inconv Fee $20-$50-Comment Req'd</v>
      </c>
      <c r="G4514">
        <f t="shared" si="563"/>
        <v>0</v>
      </c>
      <c r="H4514" t="s">
        <v>1088</v>
      </c>
      <c r="I4514">
        <f t="shared" si="564"/>
        <v>0</v>
      </c>
      <c r="J4514" t="s">
        <v>1074</v>
      </c>
      <c r="K4514" s="5">
        <v>50</v>
      </c>
      <c r="L4514" t="str">
        <f>Table_DataFromNL[[#This Row],[PROFILECODE]]&amp;"-"&amp;Table_DataFromNL[[#This Row],[RULENAME]]</f>
        <v>CP949-Inconv Fee $20-$50-Comment Req'd</v>
      </c>
      <c r="M4514" t="e">
        <f t="shared" si="565"/>
        <v>#N/A</v>
      </c>
      <c r="N4514" t="e">
        <f t="shared" si="566"/>
        <v>#N/A</v>
      </c>
    </row>
    <row r="4515" spans="1:14" hidden="1" x14ac:dyDescent="0.45">
      <c r="A4515" t="str">
        <f t="shared" si="567"/>
        <v>CP949-Inconv Fee $5-$20-Comment Req'd</v>
      </c>
      <c r="B4515" t="s">
        <v>453</v>
      </c>
      <c r="C4515" t="str">
        <f t="shared" si="560"/>
        <v>lithia Springs</v>
      </c>
      <c r="D4515" t="str">
        <f t="shared" si="561"/>
        <v>Y</v>
      </c>
      <c r="E4515" t="s">
        <v>1202</v>
      </c>
      <c r="F4515" t="str">
        <f t="shared" si="562"/>
        <v>Inconv Fee $5-$20-Comment Req'd</v>
      </c>
      <c r="G4515">
        <f t="shared" si="563"/>
        <v>0</v>
      </c>
      <c r="H4515" t="s">
        <v>1089</v>
      </c>
      <c r="I4515">
        <f t="shared" si="564"/>
        <v>0</v>
      </c>
      <c r="J4515" t="s">
        <v>1074</v>
      </c>
      <c r="K4515" s="5">
        <v>20</v>
      </c>
      <c r="L4515" t="str">
        <f>Table_DataFromNL[[#This Row],[PROFILECODE]]&amp;"-"&amp;Table_DataFromNL[[#This Row],[RULENAME]]</f>
        <v>CP949-Inconv Fee $5-$20-Comment Req'd</v>
      </c>
      <c r="M4515" t="e">
        <f t="shared" si="565"/>
        <v>#N/A</v>
      </c>
      <c r="N4515" t="e">
        <f t="shared" si="566"/>
        <v>#N/A</v>
      </c>
    </row>
    <row r="4516" spans="1:14" hidden="1" x14ac:dyDescent="0.45">
      <c r="A4516" t="str">
        <f t="shared" si="567"/>
        <v>CP949-Inconv Fee$50-$100-Comment Req'd</v>
      </c>
      <c r="B4516" t="s">
        <v>453</v>
      </c>
      <c r="C4516" t="str">
        <f t="shared" si="560"/>
        <v>lithia Springs</v>
      </c>
      <c r="D4516" t="str">
        <f t="shared" si="561"/>
        <v>Y</v>
      </c>
      <c r="E4516" t="s">
        <v>1202</v>
      </c>
      <c r="F4516" t="str">
        <f t="shared" si="562"/>
        <v>Inconv Fee$50-$100-Comment Req'd</v>
      </c>
      <c r="G4516">
        <f t="shared" si="563"/>
        <v>0</v>
      </c>
      <c r="H4516" t="s">
        <v>1090</v>
      </c>
      <c r="I4516">
        <f t="shared" si="564"/>
        <v>0</v>
      </c>
      <c r="J4516" t="s">
        <v>1074</v>
      </c>
      <c r="K4516" s="5">
        <v>100</v>
      </c>
      <c r="L4516" t="str">
        <f>Table_DataFromNL[[#This Row],[PROFILECODE]]&amp;"-"&amp;Table_DataFromNL[[#This Row],[RULENAME]]</f>
        <v>CP949-Inconv Fee$50-$100-Comment Req'd</v>
      </c>
      <c r="M4516" t="e">
        <f t="shared" si="565"/>
        <v>#N/A</v>
      </c>
      <c r="N4516" t="e">
        <f t="shared" si="566"/>
        <v>#N/A</v>
      </c>
    </row>
    <row r="4517" spans="1:14" hidden="1" x14ac:dyDescent="0.45">
      <c r="A4517" t="str">
        <f t="shared" si="567"/>
        <v>CP949-MONDAY_COUPON_RETENTION_10_once</v>
      </c>
      <c r="B4517" t="s">
        <v>453</v>
      </c>
      <c r="C4517" t="str">
        <f t="shared" si="560"/>
        <v>lithia Springs</v>
      </c>
      <c r="D4517" t="str">
        <f t="shared" si="561"/>
        <v>Y</v>
      </c>
      <c r="E4517" t="s">
        <v>1202</v>
      </c>
      <c r="F4517" t="str">
        <f t="shared" si="562"/>
        <v>MONDAY_COUPON_RETENTION_10_once</v>
      </c>
      <c r="G4517">
        <f t="shared" si="563"/>
        <v>0</v>
      </c>
      <c r="H4517" t="s">
        <v>1138</v>
      </c>
      <c r="I4517">
        <f t="shared" si="564"/>
        <v>0</v>
      </c>
      <c r="J4517" t="s">
        <v>1074</v>
      </c>
      <c r="K4517" s="5">
        <v>10</v>
      </c>
      <c r="L4517" t="str">
        <f>Table_DataFromNL[[#This Row],[PROFILECODE]]&amp;"-"&amp;Table_DataFromNL[[#This Row],[RULENAME]]</f>
        <v>CP949-MONDAY_COUPON_RETENTION_10_once</v>
      </c>
      <c r="M4517" t="e">
        <f t="shared" si="565"/>
        <v>#N/A</v>
      </c>
      <c r="N4517" t="e">
        <f t="shared" si="566"/>
        <v>#N/A</v>
      </c>
    </row>
    <row r="4518" spans="1:14" hidden="1" x14ac:dyDescent="0.45">
      <c r="A4518" t="str">
        <f t="shared" si="567"/>
        <v>CP949-NSP_ LAPSEDONOR_50_Twice</v>
      </c>
      <c r="B4518" t="s">
        <v>453</v>
      </c>
      <c r="C4518" t="str">
        <f t="shared" si="560"/>
        <v>lithia Springs</v>
      </c>
      <c r="D4518" t="str">
        <f t="shared" si="561"/>
        <v>Y</v>
      </c>
      <c r="E4518" t="s">
        <v>1202</v>
      </c>
      <c r="F4518" t="str">
        <f t="shared" si="562"/>
        <v>NSP_ LAPSEDONOR_50_Twice</v>
      </c>
      <c r="G4518">
        <f t="shared" si="563"/>
        <v>0</v>
      </c>
      <c r="H4518" t="s">
        <v>1091</v>
      </c>
      <c r="I4518">
        <f t="shared" si="564"/>
        <v>0</v>
      </c>
      <c r="J4518" t="s">
        <v>1074</v>
      </c>
      <c r="K4518" s="5">
        <v>50</v>
      </c>
      <c r="L4518" t="str">
        <f>Table_DataFromNL[[#This Row],[PROFILECODE]]&amp;"-"&amp;Table_DataFromNL[[#This Row],[RULENAME]]</f>
        <v>CP949-NSP_ LAPSEDONOR_50_Twice</v>
      </c>
      <c r="M4518" t="e">
        <f t="shared" si="565"/>
        <v>#N/A</v>
      </c>
      <c r="N4518" t="e">
        <f t="shared" si="566"/>
        <v>#N/A</v>
      </c>
    </row>
    <row r="4519" spans="1:14" hidden="1" x14ac:dyDescent="0.45">
      <c r="A4519" t="str">
        <f t="shared" si="567"/>
        <v>CP949-NSP_LD_25_2X</v>
      </c>
      <c r="B4519" t="s">
        <v>453</v>
      </c>
      <c r="C4519" t="str">
        <f t="shared" si="560"/>
        <v>lithia Springs</v>
      </c>
      <c r="D4519" t="str">
        <f t="shared" si="561"/>
        <v>Y</v>
      </c>
      <c r="E4519" t="s">
        <v>1202</v>
      </c>
      <c r="F4519" t="str">
        <f t="shared" si="562"/>
        <v>NSP_LD_25_2X</v>
      </c>
      <c r="G4519">
        <f t="shared" si="563"/>
        <v>0</v>
      </c>
      <c r="H4519" t="s">
        <v>1092</v>
      </c>
      <c r="I4519">
        <f t="shared" si="564"/>
        <v>0</v>
      </c>
      <c r="J4519" t="s">
        <v>1074</v>
      </c>
      <c r="K4519" s="5">
        <v>25</v>
      </c>
      <c r="L4519" t="str">
        <f>Table_DataFromNL[[#This Row],[PROFILECODE]]&amp;"-"&amp;Table_DataFromNL[[#This Row],[RULENAME]]</f>
        <v>CP949-NSP_LD_25_2X</v>
      </c>
      <c r="M4519" t="e">
        <f t="shared" si="565"/>
        <v>#N/A</v>
      </c>
      <c r="N4519" t="e">
        <f t="shared" si="566"/>
        <v>#N/A</v>
      </c>
    </row>
    <row r="4520" spans="1:14" hidden="1" x14ac:dyDescent="0.45">
      <c r="A4520" t="str">
        <f t="shared" si="567"/>
        <v>CP949-NSP_LD_50_1X</v>
      </c>
      <c r="B4520" t="s">
        <v>453</v>
      </c>
      <c r="C4520" t="str">
        <f t="shared" si="560"/>
        <v>lithia Springs</v>
      </c>
      <c r="D4520" t="str">
        <f t="shared" si="561"/>
        <v>Y</v>
      </c>
      <c r="E4520" t="s">
        <v>1202</v>
      </c>
      <c r="F4520" t="str">
        <f t="shared" si="562"/>
        <v>NSP_LD_50_1X</v>
      </c>
      <c r="G4520">
        <f t="shared" si="563"/>
        <v>0</v>
      </c>
      <c r="H4520" t="s">
        <v>1093</v>
      </c>
      <c r="I4520">
        <f t="shared" si="564"/>
        <v>0</v>
      </c>
      <c r="J4520" t="s">
        <v>1074</v>
      </c>
      <c r="K4520" s="5">
        <v>50</v>
      </c>
      <c r="L4520" t="str">
        <f>Table_DataFromNL[[#This Row],[PROFILECODE]]&amp;"-"&amp;Table_DataFromNL[[#This Row],[RULENAME]]</f>
        <v>CP949-NSP_LD_50_1X</v>
      </c>
      <c r="M4520" t="e">
        <f t="shared" si="565"/>
        <v>#N/A</v>
      </c>
      <c r="N4520" t="e">
        <f t="shared" si="566"/>
        <v>#N/A</v>
      </c>
    </row>
    <row r="4521" spans="1:14" hidden="1" x14ac:dyDescent="0.45">
      <c r="A4521" t="str">
        <f t="shared" si="567"/>
        <v>CP949-NSP_ORPHAN_100_once</v>
      </c>
      <c r="B4521" t="s">
        <v>453</v>
      </c>
      <c r="C4521" t="str">
        <f t="shared" si="560"/>
        <v>lithia Springs</v>
      </c>
      <c r="D4521" t="str">
        <f t="shared" si="561"/>
        <v>Y</v>
      </c>
      <c r="E4521" t="s">
        <v>1202</v>
      </c>
      <c r="F4521" t="str">
        <f t="shared" si="562"/>
        <v>NSP_ORPHAN_100_once</v>
      </c>
      <c r="G4521">
        <f t="shared" si="563"/>
        <v>0</v>
      </c>
      <c r="H4521" t="s">
        <v>1094</v>
      </c>
      <c r="I4521">
        <f t="shared" si="564"/>
        <v>0</v>
      </c>
      <c r="J4521" t="s">
        <v>1074</v>
      </c>
      <c r="K4521" s="5">
        <v>100</v>
      </c>
      <c r="L4521" t="str">
        <f>Table_DataFromNL[[#This Row],[PROFILECODE]]&amp;"-"&amp;Table_DataFromNL[[#This Row],[RULENAME]]</f>
        <v>CP949-NSP_ORPHAN_100_once</v>
      </c>
      <c r="M4521" t="e">
        <f t="shared" si="565"/>
        <v>#N/A</v>
      </c>
      <c r="N4521" t="e">
        <f t="shared" si="566"/>
        <v>#N/A</v>
      </c>
    </row>
    <row r="4522" spans="1:14" hidden="1" x14ac:dyDescent="0.45">
      <c r="A4522" t="str">
        <f t="shared" si="567"/>
        <v>CP949-RSV WEEKLY BONUS 10</v>
      </c>
      <c r="B4522" t="s">
        <v>453</v>
      </c>
      <c r="C4522" t="str">
        <f t="shared" si="560"/>
        <v>lithia Springs</v>
      </c>
      <c r="D4522" t="str">
        <f t="shared" si="561"/>
        <v>Y</v>
      </c>
      <c r="E4522" t="s">
        <v>1202</v>
      </c>
      <c r="F4522" t="str">
        <f t="shared" si="562"/>
        <v>RSV WEEKLY BONUS 10</v>
      </c>
      <c r="G4522">
        <f t="shared" si="563"/>
        <v>0</v>
      </c>
      <c r="H4522" t="s">
        <v>1095</v>
      </c>
      <c r="I4522">
        <f t="shared" si="564"/>
        <v>0</v>
      </c>
      <c r="J4522" t="s">
        <v>1074</v>
      </c>
      <c r="K4522" s="5">
        <v>10</v>
      </c>
      <c r="L4522" t="str">
        <f>Table_DataFromNL[[#This Row],[PROFILECODE]]&amp;"-"&amp;Table_DataFromNL[[#This Row],[RULENAME]]</f>
        <v>CP949-RSV WEEKLY BONUS 10</v>
      </c>
      <c r="M4522" t="e">
        <f t="shared" si="565"/>
        <v>#N/A</v>
      </c>
      <c r="N4522" t="e">
        <f t="shared" si="566"/>
        <v>#N/A</v>
      </c>
    </row>
    <row r="4523" spans="1:14" hidden="1" x14ac:dyDescent="0.45">
      <c r="A4523" t="str">
        <f t="shared" si="567"/>
        <v>CP949-Restick</v>
      </c>
      <c r="B4523" t="s">
        <v>453</v>
      </c>
      <c r="C4523" t="str">
        <f t="shared" si="560"/>
        <v>lithia Springs</v>
      </c>
      <c r="D4523" t="str">
        <f t="shared" si="561"/>
        <v>Y</v>
      </c>
      <c r="E4523" t="s">
        <v>1202</v>
      </c>
      <c r="F4523" t="str">
        <f t="shared" si="562"/>
        <v>Restick</v>
      </c>
      <c r="G4523">
        <f t="shared" si="563"/>
        <v>0</v>
      </c>
      <c r="H4523" t="s">
        <v>1096</v>
      </c>
      <c r="I4523">
        <f t="shared" si="564"/>
        <v>0</v>
      </c>
      <c r="J4523" t="s">
        <v>1074</v>
      </c>
      <c r="K4523" s="5">
        <v>5</v>
      </c>
      <c r="L4523" t="str">
        <f>Table_DataFromNL[[#This Row],[PROFILECODE]]&amp;"-"&amp;Table_DataFromNL[[#This Row],[RULENAME]]</f>
        <v>CP949-Restick</v>
      </c>
      <c r="M4523" t="e">
        <f t="shared" si="565"/>
        <v>#N/A</v>
      </c>
      <c r="N4523" t="e">
        <f t="shared" si="566"/>
        <v>#N/A</v>
      </c>
    </row>
    <row r="4524" spans="1:14" hidden="1" x14ac:dyDescent="0.45">
      <c r="A4524" t="str">
        <f t="shared" si="567"/>
        <v>CP949-SLOW_TEXT_5</v>
      </c>
      <c r="B4524" t="s">
        <v>453</v>
      </c>
      <c r="C4524" t="str">
        <f t="shared" si="560"/>
        <v>lithia Springs</v>
      </c>
      <c r="D4524" t="str">
        <f t="shared" si="561"/>
        <v>Y</v>
      </c>
      <c r="E4524" t="s">
        <v>1202</v>
      </c>
      <c r="F4524" t="str">
        <f t="shared" si="562"/>
        <v>SLOW_TEXT_5</v>
      </c>
      <c r="G4524">
        <f t="shared" si="563"/>
        <v>0</v>
      </c>
      <c r="H4524" t="s">
        <v>1104</v>
      </c>
      <c r="I4524">
        <f t="shared" si="564"/>
        <v>0</v>
      </c>
      <c r="J4524" t="s">
        <v>1074</v>
      </c>
      <c r="K4524" s="5">
        <v>5</v>
      </c>
      <c r="L4524" t="str">
        <f>Table_DataFromNL[[#This Row],[PROFILECODE]]&amp;"-"&amp;Table_DataFromNL[[#This Row],[RULENAME]]</f>
        <v>CP949-SLOW_TEXT_5</v>
      </c>
      <c r="M4524" t="e">
        <f t="shared" si="565"/>
        <v>#N/A</v>
      </c>
      <c r="N4524" t="e">
        <f t="shared" si="566"/>
        <v>#N/A</v>
      </c>
    </row>
    <row r="4525" spans="1:14" hidden="1" x14ac:dyDescent="0.45">
      <c r="A4525" t="str">
        <f t="shared" si="567"/>
        <v>CP949-SPECIAL_ x9_25 _ONCE</v>
      </c>
      <c r="B4525" t="s">
        <v>453</v>
      </c>
      <c r="C4525" t="str">
        <f t="shared" si="560"/>
        <v>lithia Springs</v>
      </c>
      <c r="D4525" t="str">
        <f t="shared" si="561"/>
        <v>Y</v>
      </c>
      <c r="E4525" t="s">
        <v>1202</v>
      </c>
      <c r="F4525" t="str">
        <f t="shared" si="562"/>
        <v>SPECIAL_ x9_25 _ONCE</v>
      </c>
      <c r="G4525">
        <f t="shared" si="563"/>
        <v>0</v>
      </c>
      <c r="H4525" t="s">
        <v>1105</v>
      </c>
      <c r="I4525">
        <f t="shared" si="564"/>
        <v>0</v>
      </c>
      <c r="J4525" t="s">
        <v>1074</v>
      </c>
      <c r="K4525" s="5">
        <v>25</v>
      </c>
      <c r="L4525" t="str">
        <f>Table_DataFromNL[[#This Row],[PROFILECODE]]&amp;"-"&amp;Table_DataFromNL[[#This Row],[RULENAME]]</f>
        <v>CP949-SPECIAL_ x9_25 _ONCE</v>
      </c>
      <c r="M4525" t="e">
        <f t="shared" si="565"/>
        <v>#N/A</v>
      </c>
      <c r="N4525" t="e">
        <f t="shared" si="566"/>
        <v>#N/A</v>
      </c>
    </row>
    <row r="4526" spans="1:14" hidden="1" x14ac:dyDescent="0.45">
      <c r="A4526" t="str">
        <f t="shared" si="567"/>
        <v>CP949-SPECIAL_BONUS_40USD</v>
      </c>
      <c r="B4526" t="s">
        <v>453</v>
      </c>
      <c r="C4526" t="str">
        <f t="shared" si="560"/>
        <v>lithia Springs</v>
      </c>
      <c r="D4526" t="str">
        <f t="shared" si="561"/>
        <v>Y</v>
      </c>
      <c r="E4526" t="s">
        <v>1202</v>
      </c>
      <c r="F4526" t="str">
        <f t="shared" si="562"/>
        <v>SPECIAL_BONUS_40USD</v>
      </c>
      <c r="G4526">
        <f t="shared" si="563"/>
        <v>0</v>
      </c>
      <c r="H4526" t="s">
        <v>1106</v>
      </c>
      <c r="I4526">
        <f t="shared" si="564"/>
        <v>0</v>
      </c>
      <c r="J4526" t="s">
        <v>1074</v>
      </c>
      <c r="K4526" s="5">
        <v>40</v>
      </c>
      <c r="L4526" t="str">
        <f>Table_DataFromNL[[#This Row],[PROFILECODE]]&amp;"-"&amp;Table_DataFromNL[[#This Row],[RULENAME]]</f>
        <v>CP949-SPECIAL_BONUS_40USD</v>
      </c>
      <c r="M4526" t="e">
        <f t="shared" si="565"/>
        <v>#N/A</v>
      </c>
      <c r="N4526" t="e">
        <f t="shared" si="566"/>
        <v>#N/A</v>
      </c>
    </row>
    <row r="4527" spans="1:14" hidden="1" x14ac:dyDescent="0.45">
      <c r="A4527" t="str">
        <f t="shared" si="567"/>
        <v>CP949-SPECIAL_BONUS_60USD</v>
      </c>
      <c r="B4527" t="s">
        <v>453</v>
      </c>
      <c r="C4527" t="str">
        <f t="shared" si="560"/>
        <v>lithia Springs</v>
      </c>
      <c r="D4527" t="str">
        <f t="shared" si="561"/>
        <v>Y</v>
      </c>
      <c r="E4527" t="s">
        <v>1202</v>
      </c>
      <c r="F4527" t="str">
        <f t="shared" si="562"/>
        <v>SPECIAL_BONUS_60USD</v>
      </c>
      <c r="G4527">
        <f t="shared" si="563"/>
        <v>0</v>
      </c>
      <c r="H4527" t="s">
        <v>1141</v>
      </c>
      <c r="I4527">
        <f t="shared" si="564"/>
        <v>0</v>
      </c>
      <c r="J4527" t="s">
        <v>1074</v>
      </c>
      <c r="K4527" s="5">
        <v>60</v>
      </c>
      <c r="L4527" t="str">
        <f>Table_DataFromNL[[#This Row],[PROFILECODE]]&amp;"-"&amp;Table_DataFromNL[[#This Row],[RULENAME]]</f>
        <v>CP949-SPECIAL_BONUS_60USD</v>
      </c>
      <c r="M4527" t="e">
        <f t="shared" si="565"/>
        <v>#N/A</v>
      </c>
      <c r="N4527" t="e">
        <f t="shared" si="566"/>
        <v>#N/A</v>
      </c>
    </row>
    <row r="4528" spans="1:14" hidden="1" x14ac:dyDescent="0.45">
      <c r="A4528" t="str">
        <f t="shared" si="567"/>
        <v>CP949-SPECIAL_x6_x7_15 _TWICE</v>
      </c>
      <c r="B4528" t="s">
        <v>453</v>
      </c>
      <c r="C4528" t="str">
        <f t="shared" si="560"/>
        <v>lithia Springs</v>
      </c>
      <c r="D4528" t="str">
        <f t="shared" si="561"/>
        <v>Y</v>
      </c>
      <c r="E4528" t="s">
        <v>1202</v>
      </c>
      <c r="F4528" t="str">
        <f t="shared" si="562"/>
        <v>SPECIAL_x6_x7_15 _TWICE</v>
      </c>
      <c r="G4528">
        <f t="shared" si="563"/>
        <v>0</v>
      </c>
      <c r="H4528" t="s">
        <v>1107</v>
      </c>
      <c r="I4528">
        <f t="shared" si="564"/>
        <v>0</v>
      </c>
      <c r="J4528" t="s">
        <v>1074</v>
      </c>
      <c r="K4528" s="5">
        <v>15</v>
      </c>
      <c r="L4528" t="str">
        <f>Table_DataFromNL[[#This Row],[PROFILECODE]]&amp;"-"&amp;Table_DataFromNL[[#This Row],[RULENAME]]</f>
        <v>CP949-SPECIAL_x6_x7_15 _TWICE</v>
      </c>
      <c r="M4528" t="e">
        <f t="shared" si="565"/>
        <v>#N/A</v>
      </c>
      <c r="N4528" t="e">
        <f t="shared" si="566"/>
        <v>#N/A</v>
      </c>
    </row>
    <row r="4529" spans="1:14" hidden="1" x14ac:dyDescent="0.45">
      <c r="A4529" t="str">
        <f t="shared" si="567"/>
        <v>CP949-SPECIAL_x8_x9_20 _TWICE</v>
      </c>
      <c r="B4529" t="s">
        <v>453</v>
      </c>
      <c r="C4529" t="str">
        <f t="shared" si="560"/>
        <v>lithia Springs</v>
      </c>
      <c r="D4529" t="str">
        <f t="shared" si="561"/>
        <v>Y</v>
      </c>
      <c r="E4529" t="s">
        <v>1202</v>
      </c>
      <c r="F4529" t="str">
        <f t="shared" si="562"/>
        <v>SPECIAL_x8_x9_20 _TWICE</v>
      </c>
      <c r="G4529">
        <f t="shared" si="563"/>
        <v>0</v>
      </c>
      <c r="H4529" t="s">
        <v>1108</v>
      </c>
      <c r="I4529">
        <f t="shared" si="564"/>
        <v>0</v>
      </c>
      <c r="J4529" t="s">
        <v>1074</v>
      </c>
      <c r="K4529" s="5">
        <v>20</v>
      </c>
      <c r="L4529" t="str">
        <f>Table_DataFromNL[[#This Row],[PROFILECODE]]&amp;"-"&amp;Table_DataFromNL[[#This Row],[RULENAME]]</f>
        <v>CP949-SPECIAL_x8_x9_20 _TWICE</v>
      </c>
      <c r="M4529" t="e">
        <f t="shared" si="565"/>
        <v>#N/A</v>
      </c>
      <c r="N4529" t="e">
        <f t="shared" si="566"/>
        <v>#N/A</v>
      </c>
    </row>
    <row r="4530" spans="1:14" hidden="1" x14ac:dyDescent="0.45">
      <c r="A4530" t="str">
        <f t="shared" si="567"/>
        <v>CP949-Sample Only</v>
      </c>
      <c r="B4530" t="s">
        <v>453</v>
      </c>
      <c r="C4530" t="str">
        <f t="shared" si="560"/>
        <v>lithia Springs</v>
      </c>
      <c r="D4530" t="str">
        <f t="shared" si="561"/>
        <v>Y</v>
      </c>
      <c r="E4530" t="s">
        <v>1202</v>
      </c>
      <c r="F4530" t="str">
        <f t="shared" si="562"/>
        <v>Sample Only</v>
      </c>
      <c r="G4530">
        <f t="shared" si="563"/>
        <v>0</v>
      </c>
      <c r="H4530" t="s">
        <v>1109</v>
      </c>
      <c r="I4530">
        <f t="shared" si="564"/>
        <v>0</v>
      </c>
      <c r="J4530" t="s">
        <v>1074</v>
      </c>
      <c r="K4530" s="5">
        <v>10</v>
      </c>
      <c r="L4530" t="str">
        <f>Table_DataFromNL[[#This Row],[PROFILECODE]]&amp;"-"&amp;Table_DataFromNL[[#This Row],[RULENAME]]</f>
        <v>CP949-Sample Only</v>
      </c>
      <c r="M4530" t="e">
        <f t="shared" si="565"/>
        <v>#N/A</v>
      </c>
      <c r="N4530" t="e">
        <f t="shared" si="566"/>
        <v>#N/A</v>
      </c>
    </row>
    <row r="4531" spans="1:14" hidden="1" x14ac:dyDescent="0.45">
      <c r="A4531" t="str">
        <f t="shared" si="567"/>
        <v>CP949-Unit Below 250 mL</v>
      </c>
      <c r="B4531" t="s">
        <v>453</v>
      </c>
      <c r="C4531" t="str">
        <f t="shared" si="560"/>
        <v>lithia Springs</v>
      </c>
      <c r="D4531" t="str">
        <f t="shared" si="561"/>
        <v>Y</v>
      </c>
      <c r="E4531" t="s">
        <v>1202</v>
      </c>
      <c r="F4531" t="str">
        <f t="shared" si="562"/>
        <v>Unit Below 250 mL</v>
      </c>
      <c r="G4531">
        <f t="shared" si="563"/>
        <v>0</v>
      </c>
      <c r="H4531" t="s">
        <v>1110</v>
      </c>
      <c r="I4531">
        <f t="shared" si="564"/>
        <v>0</v>
      </c>
      <c r="J4531" t="s">
        <v>1074</v>
      </c>
      <c r="K4531" s="5">
        <v>5</v>
      </c>
      <c r="L4531" t="str">
        <f>Table_DataFromNL[[#This Row],[PROFILECODE]]&amp;"-"&amp;Table_DataFromNL[[#This Row],[RULENAME]]</f>
        <v>CP949-Unit Below 250 mL</v>
      </c>
      <c r="M4531" t="e">
        <f t="shared" si="565"/>
        <v>#N/A</v>
      </c>
      <c r="N4531" t="e">
        <f t="shared" si="566"/>
        <v>#N/A</v>
      </c>
    </row>
    <row r="4532" spans="1:14" hidden="1" x14ac:dyDescent="0.45">
      <c r="A4532" t="str">
        <f t="shared" si="567"/>
        <v>CP949-Unit above 250 mL/underdraw</v>
      </c>
      <c r="B4532" t="s">
        <v>453</v>
      </c>
      <c r="C4532" t="str">
        <f t="shared" si="560"/>
        <v>lithia Springs</v>
      </c>
      <c r="D4532" t="str">
        <f t="shared" si="561"/>
        <v>Y</v>
      </c>
      <c r="E4532" t="s">
        <v>1202</v>
      </c>
      <c r="F4532" t="str">
        <f t="shared" si="562"/>
        <v>Unit above 250 mL/underdraw</v>
      </c>
      <c r="G4532">
        <f t="shared" si="563"/>
        <v>0</v>
      </c>
      <c r="H4532" t="s">
        <v>1111</v>
      </c>
      <c r="I4532">
        <f t="shared" si="564"/>
        <v>0</v>
      </c>
      <c r="J4532" t="s">
        <v>1074</v>
      </c>
      <c r="K4532" s="5">
        <v>10</v>
      </c>
      <c r="L4532" t="str">
        <f>Table_DataFromNL[[#This Row],[PROFILECODE]]&amp;"-"&amp;Table_DataFromNL[[#This Row],[RULENAME]]</f>
        <v>CP949-Unit above 250 mL/underdraw</v>
      </c>
      <c r="M4532" t="e">
        <f t="shared" si="565"/>
        <v>#N/A</v>
      </c>
      <c r="N4532" t="e">
        <f t="shared" si="566"/>
        <v>#N/A</v>
      </c>
    </row>
    <row r="4533" spans="1:14" hidden="1" x14ac:dyDescent="0.45">
      <c r="A4533" t="str">
        <f t="shared" si="567"/>
        <v>CP949-RETURN - Buddy referral  -BONUS</v>
      </c>
      <c r="B4533" t="s">
        <v>453</v>
      </c>
      <c r="C4533" t="str">
        <f t="shared" si="560"/>
        <v>lithia Springs</v>
      </c>
      <c r="D4533" t="str">
        <f t="shared" si="561"/>
        <v>Y</v>
      </c>
      <c r="E4533" t="s">
        <v>1202</v>
      </c>
      <c r="F4533" t="str">
        <f t="shared" si="562"/>
        <v>RETURN - Buddy referral  -BONUS</v>
      </c>
      <c r="G4533" t="str">
        <f t="shared" si="563"/>
        <v>Marketing</v>
      </c>
      <c r="H4533" t="s">
        <v>73</v>
      </c>
      <c r="I4533">
        <f t="shared" si="564"/>
        <v>50</v>
      </c>
      <c r="J4533" t="s">
        <v>1112</v>
      </c>
      <c r="K4533" s="5">
        <v>50</v>
      </c>
      <c r="L4533" t="str">
        <f>Table_DataFromNL[[#This Row],[PROFILECODE]]&amp;"-"&amp;Table_DataFromNL[[#This Row],[RULENAME]]</f>
        <v>CP949-Referral</v>
      </c>
      <c r="M4533" t="str">
        <f t="shared" si="565"/>
        <v>CP949-RETURN - Buddy referral  -BONUS</v>
      </c>
      <c r="N4533" t="e">
        <f t="shared" si="566"/>
        <v>#N/A</v>
      </c>
    </row>
    <row r="4534" spans="1:14" hidden="1" x14ac:dyDescent="0.45">
      <c r="A4534" t="str">
        <f t="shared" si="567"/>
        <v>CP949-P Anti-D Pre-Existing Standard</v>
      </c>
      <c r="B4534" t="s">
        <v>453</v>
      </c>
      <c r="C4534" t="str">
        <f t="shared" si="560"/>
        <v>lithia Springs</v>
      </c>
      <c r="D4534" t="str">
        <f t="shared" si="561"/>
        <v>Y</v>
      </c>
      <c r="E4534" t="s">
        <v>1202</v>
      </c>
      <c r="F4534" t="str">
        <f t="shared" si="562"/>
        <v>P Anti-D Pre-Existing Standard</v>
      </c>
      <c r="G4534" t="str">
        <f t="shared" si="563"/>
        <v>Specialty</v>
      </c>
      <c r="H4534" t="s">
        <v>946</v>
      </c>
      <c r="I4534" t="str">
        <f t="shared" si="564"/>
        <v>RETURN - 1st don of the week -STD</v>
      </c>
      <c r="J4534" t="s">
        <v>1113</v>
      </c>
      <c r="K4534" s="5">
        <v>50</v>
      </c>
      <c r="L4534" t="str">
        <f>Table_DataFromNL[[#This Row],[PROFILECODE]]&amp;"-"&amp;Table_DataFromNL[[#This Row],[RULENAME]]</f>
        <v>CP949-P Anti-D Pre-Existing Standard</v>
      </c>
      <c r="M4534" t="str">
        <f t="shared" si="565"/>
        <v>CP949-P Anti-D Pre-Existing Standard</v>
      </c>
      <c r="N4534" t="str">
        <f t="shared" si="566"/>
        <v>CP949-P Anti-D Pre-Existing Standard</v>
      </c>
    </row>
    <row r="4535" spans="1:14" hidden="1" x14ac:dyDescent="0.45">
      <c r="A4535" t="str">
        <f t="shared" si="567"/>
        <v>CP949-P Anti-D Standard</v>
      </c>
      <c r="B4535" t="s">
        <v>453</v>
      </c>
      <c r="C4535" t="str">
        <f t="shared" si="560"/>
        <v>lithia Springs</v>
      </c>
      <c r="D4535" t="str">
        <f t="shared" si="561"/>
        <v>Y</v>
      </c>
      <c r="E4535" t="s">
        <v>1202</v>
      </c>
      <c r="F4535" t="str">
        <f t="shared" si="562"/>
        <v>P Anti-D Standard</v>
      </c>
      <c r="G4535" t="str">
        <f t="shared" si="563"/>
        <v>Specialty</v>
      </c>
      <c r="H4535" t="s">
        <v>947</v>
      </c>
      <c r="I4535" t="str">
        <f t="shared" si="564"/>
        <v>RETURN - 1st don of the week -STD</v>
      </c>
      <c r="J4535" t="s">
        <v>1113</v>
      </c>
      <c r="K4535" s="5">
        <v>50</v>
      </c>
      <c r="L4535" t="str">
        <f>Table_DataFromNL[[#This Row],[PROFILECODE]]&amp;"-"&amp;Table_DataFromNL[[#This Row],[RULENAME]]</f>
        <v>CP949-P Anti-D Standard</v>
      </c>
      <c r="M4535" t="str">
        <f t="shared" si="565"/>
        <v>CP949-P Anti-D Standard</v>
      </c>
      <c r="N4535" t="str">
        <f t="shared" si="566"/>
        <v>CP949-P Anti-D Standard</v>
      </c>
    </row>
    <row r="4536" spans="1:14" hidden="1" x14ac:dyDescent="0.45">
      <c r="A4536" t="str">
        <f t="shared" si="567"/>
        <v>CP949-P NORM KIG 10 Standard</v>
      </c>
      <c r="B4536" t="s">
        <v>453</v>
      </c>
      <c r="C4536" t="str">
        <f t="shared" si="560"/>
        <v>lithia Springs</v>
      </c>
      <c r="D4536" t="str">
        <f t="shared" si="561"/>
        <v>Y</v>
      </c>
      <c r="E4536" t="s">
        <v>1202</v>
      </c>
      <c r="F4536" t="str">
        <f t="shared" si="562"/>
        <v>P NORM KIG 10 Standard</v>
      </c>
      <c r="G4536" t="str">
        <f t="shared" si="563"/>
        <v>Specialty</v>
      </c>
      <c r="H4536" t="s">
        <v>950</v>
      </c>
      <c r="I4536" t="str">
        <f t="shared" si="564"/>
        <v>RETURN - 1st don of the week -STD</v>
      </c>
      <c r="J4536" t="s">
        <v>1113</v>
      </c>
      <c r="K4536" s="5">
        <v>50</v>
      </c>
      <c r="L4536" t="str">
        <f>Table_DataFromNL[[#This Row],[PROFILECODE]]&amp;"-"&amp;Table_DataFromNL[[#This Row],[RULENAME]]</f>
        <v>CP949-P NORM KIG 10 Standard</v>
      </c>
      <c r="M4536" t="str">
        <f t="shared" si="565"/>
        <v>CP949-P NORM KIG 10 Standard</v>
      </c>
      <c r="N4536" t="str">
        <f t="shared" si="566"/>
        <v>CP949-P NORM KIG 10 Standard</v>
      </c>
    </row>
    <row r="4537" spans="1:14" hidden="1" x14ac:dyDescent="0.45">
      <c r="A4537" t="str">
        <f t="shared" si="567"/>
        <v>CP949-P NORM KIG 10-1 Standard</v>
      </c>
      <c r="B4537" t="s">
        <v>453</v>
      </c>
      <c r="C4537" t="str">
        <f t="shared" si="560"/>
        <v>lithia Springs</v>
      </c>
      <c r="D4537" t="str">
        <f t="shared" si="561"/>
        <v>Y</v>
      </c>
      <c r="E4537" t="s">
        <v>1202</v>
      </c>
      <c r="F4537" t="str">
        <f t="shared" si="562"/>
        <v>P NORM KIG 10-1 Standard</v>
      </c>
      <c r="G4537" t="str">
        <f t="shared" si="563"/>
        <v>Specialty</v>
      </c>
      <c r="H4537" t="s">
        <v>951</v>
      </c>
      <c r="I4537" t="str">
        <f t="shared" si="564"/>
        <v>RETURN - 1st don of the week -STD</v>
      </c>
      <c r="J4537" t="s">
        <v>1113</v>
      </c>
      <c r="K4537" s="5">
        <v>50</v>
      </c>
      <c r="L4537" t="str">
        <f>Table_DataFromNL[[#This Row],[PROFILECODE]]&amp;"-"&amp;Table_DataFromNL[[#This Row],[RULENAME]]</f>
        <v>CP949-P NORM KIG 10-1 Standard</v>
      </c>
      <c r="M4537" t="str">
        <f t="shared" si="565"/>
        <v>CP949-P NORM KIG 10-1 Standard</v>
      </c>
      <c r="N4537" t="str">
        <f t="shared" si="566"/>
        <v>CP949-P NORM KIG 10-1 Standard</v>
      </c>
    </row>
    <row r="4538" spans="1:14" hidden="1" x14ac:dyDescent="0.45">
      <c r="A4538" t="str">
        <f t="shared" si="567"/>
        <v>CP949-P NORM KIG 10-2 Standard</v>
      </c>
      <c r="B4538" t="s">
        <v>453</v>
      </c>
      <c r="C4538" t="str">
        <f t="shared" si="560"/>
        <v>lithia Springs</v>
      </c>
      <c r="D4538" t="str">
        <f t="shared" si="561"/>
        <v>Y</v>
      </c>
      <c r="E4538" t="s">
        <v>1202</v>
      </c>
      <c r="F4538" t="str">
        <f t="shared" si="562"/>
        <v>P NORM KIG 10-2 Standard</v>
      </c>
      <c r="G4538" t="str">
        <f t="shared" si="563"/>
        <v>Specialty</v>
      </c>
      <c r="H4538" t="s">
        <v>952</v>
      </c>
      <c r="I4538" t="str">
        <f t="shared" si="564"/>
        <v>RETURN - 1st don of the week -STD</v>
      </c>
      <c r="J4538" t="s">
        <v>1113</v>
      </c>
      <c r="K4538" s="5">
        <v>50</v>
      </c>
      <c r="L4538" t="str">
        <f>Table_DataFromNL[[#This Row],[PROFILECODE]]&amp;"-"&amp;Table_DataFromNL[[#This Row],[RULENAME]]</f>
        <v>CP949-P NORM KIG 10-2 Standard</v>
      </c>
      <c r="M4538" t="str">
        <f t="shared" si="565"/>
        <v>CP949-P NORM KIG 10-2 Standard</v>
      </c>
      <c r="N4538" t="str">
        <f t="shared" si="566"/>
        <v>CP949-P NORM KIG 10-2 Standard</v>
      </c>
    </row>
    <row r="4539" spans="1:14" hidden="1" x14ac:dyDescent="0.45">
      <c r="A4539" t="str">
        <f t="shared" si="567"/>
        <v>CP949-P NORM KIG 10-3 Standard</v>
      </c>
      <c r="B4539" t="s">
        <v>453</v>
      </c>
      <c r="C4539" t="str">
        <f t="shared" si="560"/>
        <v>lithia Springs</v>
      </c>
      <c r="D4539" t="str">
        <f t="shared" si="561"/>
        <v>Y</v>
      </c>
      <c r="E4539" t="s">
        <v>1202</v>
      </c>
      <c r="F4539" t="str">
        <f t="shared" si="562"/>
        <v>P NORM KIG 10-3 Standard</v>
      </c>
      <c r="G4539" t="str">
        <f t="shared" si="563"/>
        <v>Specialty</v>
      </c>
      <c r="H4539" t="s">
        <v>953</v>
      </c>
      <c r="I4539" t="str">
        <f t="shared" si="564"/>
        <v>RETURN - 1st don of the week -STD</v>
      </c>
      <c r="J4539" t="s">
        <v>1113</v>
      </c>
      <c r="K4539" s="5">
        <v>50</v>
      </c>
      <c r="L4539" t="str">
        <f>Table_DataFromNL[[#This Row],[PROFILECODE]]&amp;"-"&amp;Table_DataFromNL[[#This Row],[RULENAME]]</f>
        <v>CP949-P NORM KIG 10-3 Standard</v>
      </c>
      <c r="M4539" t="str">
        <f t="shared" si="565"/>
        <v>CP949-P NORM KIG 10-3 Standard</v>
      </c>
      <c r="N4539" t="str">
        <f t="shared" si="566"/>
        <v>CP949-P NORM KIG 10-3 Standard</v>
      </c>
    </row>
    <row r="4540" spans="1:14" hidden="1" x14ac:dyDescent="0.45">
      <c r="A4540" t="str">
        <f t="shared" si="567"/>
        <v>CP949-P NORM KIG 10-4 Standard</v>
      </c>
      <c r="B4540" t="s">
        <v>453</v>
      </c>
      <c r="C4540" t="str">
        <f t="shared" si="560"/>
        <v>lithia Springs</v>
      </c>
      <c r="D4540" t="str">
        <f t="shared" si="561"/>
        <v>Y</v>
      </c>
      <c r="E4540" t="s">
        <v>1202</v>
      </c>
      <c r="F4540" t="str">
        <f t="shared" si="562"/>
        <v>P NORM KIG 10-4 Standard</v>
      </c>
      <c r="G4540" t="str">
        <f t="shared" si="563"/>
        <v>Specialty</v>
      </c>
      <c r="H4540" t="s">
        <v>954</v>
      </c>
      <c r="I4540" t="str">
        <f t="shared" si="564"/>
        <v>RETURN - 1st don of the week -STD</v>
      </c>
      <c r="J4540" t="s">
        <v>1113</v>
      </c>
      <c r="K4540" s="5">
        <v>50</v>
      </c>
      <c r="L4540" t="str">
        <f>Table_DataFromNL[[#This Row],[PROFILECODE]]&amp;"-"&amp;Table_DataFromNL[[#This Row],[RULENAME]]</f>
        <v>CP949-P NORM KIG 10-4 Standard</v>
      </c>
      <c r="M4540" t="str">
        <f t="shared" si="565"/>
        <v>CP949-P NORM KIG 10-4 Standard</v>
      </c>
      <c r="N4540" t="str">
        <f t="shared" si="566"/>
        <v>CP949-P NORM KIG 10-4 Standard</v>
      </c>
    </row>
    <row r="4541" spans="1:14" hidden="1" x14ac:dyDescent="0.45">
      <c r="A4541" t="str">
        <f t="shared" si="567"/>
        <v>CP949-RETURN - 1st don of the week -STD</v>
      </c>
      <c r="B4541" t="s">
        <v>453</v>
      </c>
      <c r="C4541" t="str">
        <f t="shared" si="560"/>
        <v>lithia Springs</v>
      </c>
      <c r="D4541" t="str">
        <f t="shared" si="561"/>
        <v>Y</v>
      </c>
      <c r="E4541" t="s">
        <v>1202</v>
      </c>
      <c r="F4541" t="str">
        <f t="shared" si="562"/>
        <v>RETURN - 1st don of the week -STD</v>
      </c>
      <c r="G4541" t="str">
        <f t="shared" si="563"/>
        <v>Marketing</v>
      </c>
      <c r="H4541" t="s">
        <v>1114</v>
      </c>
      <c r="I4541">
        <f t="shared" si="564"/>
        <v>0</v>
      </c>
      <c r="J4541" t="s">
        <v>1113</v>
      </c>
      <c r="K4541" s="5">
        <v>50</v>
      </c>
      <c r="L4541" t="str">
        <f>Table_DataFromNL[[#This Row],[PROFILECODE]]&amp;"-"&amp;Table_DataFromNL[[#This Row],[RULENAME]]</f>
        <v>CP949-P NSP NONEU Standard</v>
      </c>
      <c r="M4541" t="str">
        <f t="shared" si="565"/>
        <v>CP949-RETURN - 1st don of the week -STD</v>
      </c>
      <c r="N4541" t="e">
        <f t="shared" si="566"/>
        <v>#N/A</v>
      </c>
    </row>
    <row r="4542" spans="1:14" hidden="1" x14ac:dyDescent="0.45">
      <c r="A4542" t="str">
        <f t="shared" si="567"/>
        <v>CP949-RETURN - 1st don of the week -STD</v>
      </c>
      <c r="B4542" t="s">
        <v>453</v>
      </c>
      <c r="C4542" t="str">
        <f t="shared" si="560"/>
        <v>lithia Springs</v>
      </c>
      <c r="D4542" t="str">
        <f t="shared" si="561"/>
        <v>Y</v>
      </c>
      <c r="E4542" t="s">
        <v>1202</v>
      </c>
      <c r="F4542" t="str">
        <f t="shared" si="562"/>
        <v>RETURN - 1st don of the week -STD</v>
      </c>
      <c r="G4542" t="str">
        <f t="shared" si="563"/>
        <v>Marketing</v>
      </c>
      <c r="H4542" t="s">
        <v>1115</v>
      </c>
      <c r="I4542">
        <f t="shared" si="564"/>
        <v>23</v>
      </c>
      <c r="J4542" t="s">
        <v>1113</v>
      </c>
      <c r="K4542" s="5">
        <v>50</v>
      </c>
      <c r="L4542" t="str">
        <f>Table_DataFromNL[[#This Row],[PROFILECODE]]&amp;"-"&amp;Table_DataFromNL[[#This Row],[RULENAME]]</f>
        <v>CP949-P NSP NS Standard</v>
      </c>
      <c r="M4542" t="str">
        <f t="shared" si="565"/>
        <v>CP949-RETURN - 1st don of the week -STD</v>
      </c>
      <c r="N4542" t="e">
        <f t="shared" si="566"/>
        <v>#N/A</v>
      </c>
    </row>
    <row r="4543" spans="1:14" hidden="1" x14ac:dyDescent="0.45">
      <c r="A4543" t="str">
        <f t="shared" si="567"/>
        <v>CP949-P Normal Source PL Standard</v>
      </c>
      <c r="B4543" t="s">
        <v>453</v>
      </c>
      <c r="C4543" t="str">
        <f t="shared" si="560"/>
        <v>lithia Springs</v>
      </c>
      <c r="D4543" t="str">
        <f t="shared" si="561"/>
        <v>Y</v>
      </c>
      <c r="E4543" t="s">
        <v>1202</v>
      </c>
      <c r="F4543" t="str">
        <f t="shared" si="562"/>
        <v>P Normal Source PL Standard</v>
      </c>
      <c r="G4543" t="str">
        <f t="shared" si="563"/>
        <v>Marketing</v>
      </c>
      <c r="H4543" t="s">
        <v>1033</v>
      </c>
      <c r="I4543">
        <f t="shared" si="564"/>
        <v>0</v>
      </c>
      <c r="J4543" t="s">
        <v>1113</v>
      </c>
      <c r="K4543" s="5">
        <v>50</v>
      </c>
      <c r="L4543" t="str">
        <f>Table_DataFromNL[[#This Row],[PROFILECODE]]&amp;"-"&amp;Table_DataFromNL[[#This Row],[RULENAME]]</f>
        <v>CP949-P Normal Source PL Standard</v>
      </c>
      <c r="M4543" t="e">
        <f t="shared" si="565"/>
        <v>#N/A</v>
      </c>
      <c r="N4543" t="e">
        <f t="shared" si="566"/>
        <v>#N/A</v>
      </c>
    </row>
    <row r="4544" spans="1:14" hidden="1" x14ac:dyDescent="0.45">
      <c r="A4544" t="str">
        <f t="shared" si="567"/>
        <v>CP949-P RSV Pre-Existing Standard</v>
      </c>
      <c r="B4544" t="s">
        <v>453</v>
      </c>
      <c r="C4544" t="str">
        <f t="shared" si="560"/>
        <v>lithia Springs</v>
      </c>
      <c r="D4544" t="str">
        <f t="shared" si="561"/>
        <v>Y</v>
      </c>
      <c r="E4544" t="s">
        <v>1202</v>
      </c>
      <c r="F4544" t="str">
        <f t="shared" si="562"/>
        <v>P RSV Pre-Existing Standard</v>
      </c>
      <c r="G4544" t="str">
        <f t="shared" si="563"/>
        <v>Specialty</v>
      </c>
      <c r="H4544" t="s">
        <v>955</v>
      </c>
      <c r="I4544" t="str">
        <f t="shared" si="564"/>
        <v>RETURN - 1st don of the week -STD</v>
      </c>
      <c r="J4544" t="s">
        <v>1113</v>
      </c>
      <c r="K4544" s="5">
        <v>50</v>
      </c>
      <c r="L4544" t="str">
        <f>Table_DataFromNL[[#This Row],[PROFILECODE]]&amp;"-"&amp;Table_DataFromNL[[#This Row],[RULENAME]]</f>
        <v>CP949-P RSV Pre-Existing Standard</v>
      </c>
      <c r="M4544" t="str">
        <f t="shared" si="565"/>
        <v>CP949-P RSV Pre-Existing Standard</v>
      </c>
      <c r="N4544" t="str">
        <f t="shared" si="566"/>
        <v>CP949-P RSV Pre-Existing Standard</v>
      </c>
    </row>
    <row r="4545" spans="1:14" hidden="1" x14ac:dyDescent="0.45">
      <c r="A4545" t="str">
        <f t="shared" si="567"/>
        <v>CP953-1st Responder-Medical</v>
      </c>
      <c r="B4545" t="s">
        <v>629</v>
      </c>
      <c r="C4545" t="str">
        <f t="shared" si="560"/>
        <v>Slidell</v>
      </c>
      <c r="D4545" t="str">
        <f t="shared" si="561"/>
        <v>Y</v>
      </c>
      <c r="E4545" t="s">
        <v>1203</v>
      </c>
      <c r="F4545" t="str">
        <f t="shared" si="562"/>
        <v>1st Responder-Medical</v>
      </c>
      <c r="G4545">
        <f t="shared" si="563"/>
        <v>0</v>
      </c>
      <c r="H4545" t="s">
        <v>1053</v>
      </c>
      <c r="I4545">
        <f t="shared" si="564"/>
        <v>0</v>
      </c>
      <c r="J4545" t="s">
        <v>1054</v>
      </c>
      <c r="K4545" s="5">
        <v>5</v>
      </c>
      <c r="L4545" t="str">
        <f>Table_DataFromNL[[#This Row],[PROFILECODE]]&amp;"-"&amp;Table_DataFromNL[[#This Row],[RULENAME]]</f>
        <v>CP953-1st Responder-Medical</v>
      </c>
      <c r="M4545" t="e">
        <f t="shared" si="565"/>
        <v>#N/A</v>
      </c>
      <c r="N4545" t="e">
        <f t="shared" si="566"/>
        <v>#N/A</v>
      </c>
    </row>
    <row r="4546" spans="1:14" hidden="1" x14ac:dyDescent="0.45">
      <c r="A4546" t="str">
        <f t="shared" si="567"/>
        <v>CP953-2X Week P NORM KIG10-1</v>
      </c>
      <c r="B4546" t="s">
        <v>629</v>
      </c>
      <c r="C4546" t="str">
        <f t="shared" ref="C4546:C4609" si="568">VLOOKUP(B4546,CenterLU,2,FALSE)</f>
        <v>Slidell</v>
      </c>
      <c r="D4546" t="str">
        <f t="shared" ref="D4546:D4609" si="569">VLOOKUP(B4546,CenterLU,3,FALSE)</f>
        <v>Y</v>
      </c>
      <c r="E4546" t="s">
        <v>1203</v>
      </c>
      <c r="F4546" t="str">
        <f t="shared" ref="F4546:F4609" si="570">IF(VLOOKUP(H4546,RULENAMELU,3,FALSE)=0,H4546,VLOOKUP(H4546,RULENAMELU,3,FALSE))</f>
        <v>2X Week P NORM KIG10-1</v>
      </c>
      <c r="G4546" t="str">
        <f t="shared" ref="G4546:G4609" si="571">VLOOKUP(H4546,RULENAMELU,4,FALSE)</f>
        <v>Specialty</v>
      </c>
      <c r="H4546" t="s">
        <v>1005</v>
      </c>
      <c r="I4546" t="str">
        <f t="shared" ref="I4546:I4609" si="572">VLOOKUP(H4546,RULENAMELU,5,FALSE)</f>
        <v>RETURN - 2nd don of the week -BONUS</v>
      </c>
      <c r="J4546" t="s">
        <v>1054</v>
      </c>
      <c r="K4546" s="5">
        <v>25</v>
      </c>
      <c r="L4546" t="str">
        <f>Table_DataFromNL[[#This Row],[PROFILECODE]]&amp;"-"&amp;Table_DataFromNL[[#This Row],[RULENAME]]</f>
        <v>CP953-2X Week P NORM KIG10-1</v>
      </c>
      <c r="M4546" t="str">
        <f t="shared" ref="M4546:M4609" si="573">IFERROR(VLOOKUP(A4546,PaychangesLU,1,FALSE),VLOOKUP(A4546,SpecialtyCheckLU,1,FALSE))</f>
        <v>CP953-2X Week P NORM KIG10-1</v>
      </c>
      <c r="N4546" t="str">
        <f t="shared" ref="N4546:N4609" si="574">VLOOKUP(A4546,SpecialtyCheckLU,1,FALSE)</f>
        <v>CP953-2X Week P NORM KIG10-1</v>
      </c>
    </row>
    <row r="4547" spans="1:14" hidden="1" x14ac:dyDescent="0.45">
      <c r="A4547" t="str">
        <f t="shared" ref="A4547:A4610" si="575">B4547&amp;"-"&amp;F4547</f>
        <v>CP953-2X Week P NORM KIG10_0</v>
      </c>
      <c r="B4547" t="s">
        <v>629</v>
      </c>
      <c r="C4547" t="str">
        <f t="shared" si="568"/>
        <v>Slidell</v>
      </c>
      <c r="D4547" t="str">
        <f t="shared" si="569"/>
        <v>Y</v>
      </c>
      <c r="E4547" t="s">
        <v>1203</v>
      </c>
      <c r="F4547" t="str">
        <f t="shared" si="570"/>
        <v>2X Week P NORM KIG10_0</v>
      </c>
      <c r="G4547" t="str">
        <f t="shared" si="571"/>
        <v>Specialty</v>
      </c>
      <c r="H4547" t="s">
        <v>1001</v>
      </c>
      <c r="I4547" t="str">
        <f t="shared" si="572"/>
        <v>RETURN - 2nd don of the week -BONUS</v>
      </c>
      <c r="J4547" t="s">
        <v>1054</v>
      </c>
      <c r="K4547" s="5">
        <v>35</v>
      </c>
      <c r="L4547" t="str">
        <f>Table_DataFromNL[[#This Row],[PROFILECODE]]&amp;"-"&amp;Table_DataFromNL[[#This Row],[RULENAME]]</f>
        <v>CP953-2X Week P NORM KIG10_0</v>
      </c>
      <c r="M4547" t="str">
        <f t="shared" si="573"/>
        <v>CP953-2X Week P NORM KIG10_0</v>
      </c>
      <c r="N4547" t="str">
        <f t="shared" si="574"/>
        <v>CP953-2X Week P NORM KIG10_0</v>
      </c>
    </row>
    <row r="4548" spans="1:14" hidden="1" x14ac:dyDescent="0.45">
      <c r="A4548" t="str">
        <f t="shared" si="575"/>
        <v>CP953-2X Week P NORM KIG10_2</v>
      </c>
      <c r="B4548" t="s">
        <v>629</v>
      </c>
      <c r="C4548" t="str">
        <f t="shared" si="568"/>
        <v>Slidell</v>
      </c>
      <c r="D4548" t="str">
        <f t="shared" si="569"/>
        <v>Y</v>
      </c>
      <c r="E4548" t="s">
        <v>1203</v>
      </c>
      <c r="F4548" t="str">
        <f t="shared" si="570"/>
        <v>2X Week P NORM KIG10_2</v>
      </c>
      <c r="G4548" t="str">
        <f t="shared" si="571"/>
        <v>Specialty</v>
      </c>
      <c r="H4548" t="s">
        <v>1002</v>
      </c>
      <c r="I4548" t="str">
        <f t="shared" si="572"/>
        <v>RETURN - 2nd don of the week -BONUS</v>
      </c>
      <c r="J4548" t="s">
        <v>1054</v>
      </c>
      <c r="K4548" s="5">
        <v>25</v>
      </c>
      <c r="L4548" t="str">
        <f>Table_DataFromNL[[#This Row],[PROFILECODE]]&amp;"-"&amp;Table_DataFromNL[[#This Row],[RULENAME]]</f>
        <v>CP953-2X Week P NORM KIG10_2</v>
      </c>
      <c r="M4548" t="str">
        <f t="shared" si="573"/>
        <v>CP953-2X Week P NORM KIG10_2</v>
      </c>
      <c r="N4548" t="str">
        <f t="shared" si="574"/>
        <v>CP953-2X Week P NORM KIG10_2</v>
      </c>
    </row>
    <row r="4549" spans="1:14" hidden="1" x14ac:dyDescent="0.45">
      <c r="A4549" t="str">
        <f t="shared" si="575"/>
        <v>CP953-2X Week P NORM KIG10_3</v>
      </c>
      <c r="B4549" t="s">
        <v>629</v>
      </c>
      <c r="C4549" t="str">
        <f t="shared" si="568"/>
        <v>Slidell</v>
      </c>
      <c r="D4549" t="str">
        <f t="shared" si="569"/>
        <v>Y</v>
      </c>
      <c r="E4549" t="s">
        <v>1203</v>
      </c>
      <c r="F4549" t="str">
        <f t="shared" si="570"/>
        <v>2X Week P NORM KIG10_3</v>
      </c>
      <c r="G4549" t="str">
        <f t="shared" si="571"/>
        <v>Specialty</v>
      </c>
      <c r="H4549" t="s">
        <v>1003</v>
      </c>
      <c r="I4549" t="str">
        <f t="shared" si="572"/>
        <v>RETURN - 2nd don of the week -BONUS</v>
      </c>
      <c r="J4549" t="s">
        <v>1054</v>
      </c>
      <c r="K4549" s="5">
        <v>25</v>
      </c>
      <c r="L4549" t="str">
        <f>Table_DataFromNL[[#This Row],[PROFILECODE]]&amp;"-"&amp;Table_DataFromNL[[#This Row],[RULENAME]]</f>
        <v>CP953-2X Week P NORM KIG10_3</v>
      </c>
      <c r="M4549" t="str">
        <f t="shared" si="573"/>
        <v>CP953-2X Week P NORM KIG10_3</v>
      </c>
      <c r="N4549" t="str">
        <f t="shared" si="574"/>
        <v>CP953-2X Week P NORM KIG10_3</v>
      </c>
    </row>
    <row r="4550" spans="1:14" hidden="1" x14ac:dyDescent="0.45">
      <c r="A4550" t="str">
        <f t="shared" si="575"/>
        <v>CP953-2X Week P NORM KIG10_4</v>
      </c>
      <c r="B4550" t="s">
        <v>629</v>
      </c>
      <c r="C4550" t="str">
        <f t="shared" si="568"/>
        <v>Slidell</v>
      </c>
      <c r="D4550" t="str">
        <f t="shared" si="569"/>
        <v>Y</v>
      </c>
      <c r="E4550" t="s">
        <v>1203</v>
      </c>
      <c r="F4550" t="str">
        <f t="shared" si="570"/>
        <v>2X Week P NORM KIG10_4</v>
      </c>
      <c r="G4550" t="str">
        <f t="shared" si="571"/>
        <v>Specialty</v>
      </c>
      <c r="H4550" t="s">
        <v>1004</v>
      </c>
      <c r="I4550" t="str">
        <f t="shared" si="572"/>
        <v>RETURN - 2nd don of the week -BONUS</v>
      </c>
      <c r="J4550" t="s">
        <v>1054</v>
      </c>
      <c r="K4550" s="5">
        <v>25</v>
      </c>
      <c r="L4550" t="str">
        <f>Table_DataFromNL[[#This Row],[PROFILECODE]]&amp;"-"&amp;Table_DataFromNL[[#This Row],[RULENAME]]</f>
        <v>CP953-2X Week P NORM KIG10_4</v>
      </c>
      <c r="M4550" t="str">
        <f t="shared" si="573"/>
        <v>CP953-2X Week P NORM KIG10_4</v>
      </c>
      <c r="N4550" t="str">
        <f t="shared" si="574"/>
        <v>CP953-2X Week P NORM KIG10_4</v>
      </c>
    </row>
    <row r="4551" spans="1:14" hidden="1" x14ac:dyDescent="0.45">
      <c r="A4551" t="str">
        <f t="shared" si="575"/>
        <v>CP953-RETURN - 2nd don of the week -BONUS</v>
      </c>
      <c r="B4551" t="s">
        <v>629</v>
      </c>
      <c r="C4551" t="str">
        <f t="shared" si="568"/>
        <v>Slidell</v>
      </c>
      <c r="D4551" t="str">
        <f t="shared" si="569"/>
        <v>Y</v>
      </c>
      <c r="E4551" t="s">
        <v>1203</v>
      </c>
      <c r="F4551" t="str">
        <f t="shared" si="570"/>
        <v>RETURN - 2nd don of the week -BONUS</v>
      </c>
      <c r="G4551" t="str">
        <f t="shared" si="571"/>
        <v>Marketing</v>
      </c>
      <c r="H4551" t="s">
        <v>1055</v>
      </c>
      <c r="I4551">
        <f t="shared" si="572"/>
        <v>26</v>
      </c>
      <c r="J4551" t="s">
        <v>1054</v>
      </c>
      <c r="K4551" s="5">
        <v>25</v>
      </c>
      <c r="L4551" t="str">
        <f>Table_DataFromNL[[#This Row],[PROFILECODE]]&amp;"-"&amp;Table_DataFromNL[[#This Row],[RULENAME]]</f>
        <v>CP953-2X Week P NSP NS</v>
      </c>
      <c r="M4551" t="str">
        <f t="shared" si="573"/>
        <v>CP953-RETURN - 2nd don of the week -BONUS</v>
      </c>
      <c r="N4551" t="e">
        <f t="shared" si="574"/>
        <v>#N/A</v>
      </c>
    </row>
    <row r="4552" spans="1:14" hidden="1" x14ac:dyDescent="0.45">
      <c r="A4552" t="str">
        <f t="shared" si="575"/>
        <v>CP953-RETURN - 2nd don of the week -BONUS</v>
      </c>
      <c r="B4552" t="s">
        <v>629</v>
      </c>
      <c r="C4552" t="str">
        <f t="shared" si="568"/>
        <v>Slidell</v>
      </c>
      <c r="D4552" t="str">
        <f t="shared" si="569"/>
        <v>Y</v>
      </c>
      <c r="E4552" t="s">
        <v>1203</v>
      </c>
      <c r="F4552" t="str">
        <f t="shared" si="570"/>
        <v>RETURN - 2nd don of the week -BONUS</v>
      </c>
      <c r="G4552" t="str">
        <f t="shared" si="571"/>
        <v>Marketing</v>
      </c>
      <c r="H4552" t="s">
        <v>1056</v>
      </c>
      <c r="I4552" t="str">
        <f t="shared" si="572"/>
        <v>RETURN - 2nd don of the week -BONUS</v>
      </c>
      <c r="J4552" t="s">
        <v>1054</v>
      </c>
      <c r="K4552" s="5">
        <v>25</v>
      </c>
      <c r="L4552" t="str">
        <f>Table_DataFromNL[[#This Row],[PROFILECODE]]&amp;"-"&amp;Table_DataFromNL[[#This Row],[RULENAME]]</f>
        <v>CP953-2X Week P NSP Non EU</v>
      </c>
      <c r="M4552" t="str">
        <f t="shared" si="573"/>
        <v>CP953-RETURN - 2nd don of the week -BONUS</v>
      </c>
      <c r="N4552" t="e">
        <f t="shared" si="574"/>
        <v>#N/A</v>
      </c>
    </row>
    <row r="4553" spans="1:14" hidden="1" x14ac:dyDescent="0.45">
      <c r="A4553" t="str">
        <f t="shared" si="575"/>
        <v>CP953-2X Week P Normal Source PL</v>
      </c>
      <c r="B4553" t="s">
        <v>629</v>
      </c>
      <c r="C4553" t="str">
        <f t="shared" si="568"/>
        <v>Slidell</v>
      </c>
      <c r="D4553" t="str">
        <f t="shared" si="569"/>
        <v>Y</v>
      </c>
      <c r="E4553" t="s">
        <v>1203</v>
      </c>
      <c r="F4553" t="str">
        <f t="shared" si="570"/>
        <v>2X Week P Normal Source PL</v>
      </c>
      <c r="G4553" t="str">
        <f t="shared" si="571"/>
        <v>Specialty</v>
      </c>
      <c r="H4553" t="s">
        <v>1026</v>
      </c>
      <c r="I4553" t="str">
        <f t="shared" si="572"/>
        <v>RETURN - 2nd don of the week -BONUS</v>
      </c>
      <c r="J4553" t="s">
        <v>1054</v>
      </c>
      <c r="K4553" s="5">
        <v>35</v>
      </c>
      <c r="L4553" t="str">
        <f>Table_DataFromNL[[#This Row],[PROFILECODE]]&amp;"-"&amp;Table_DataFromNL[[#This Row],[RULENAME]]</f>
        <v>CP953-2X Week P Normal Source PL</v>
      </c>
      <c r="M4553" t="e">
        <f t="shared" si="573"/>
        <v>#N/A</v>
      </c>
      <c r="N4553" t="e">
        <f t="shared" si="574"/>
        <v>#N/A</v>
      </c>
    </row>
    <row r="4554" spans="1:14" hidden="1" x14ac:dyDescent="0.45">
      <c r="A4554" t="str">
        <f t="shared" si="575"/>
        <v>CP953-2X Week P RSV Pre-Existing</v>
      </c>
      <c r="B4554" t="s">
        <v>629</v>
      </c>
      <c r="C4554" t="str">
        <f t="shared" si="568"/>
        <v>Slidell</v>
      </c>
      <c r="D4554" t="str">
        <f t="shared" si="569"/>
        <v>Y</v>
      </c>
      <c r="E4554" t="s">
        <v>1203</v>
      </c>
      <c r="F4554" t="str">
        <f t="shared" si="570"/>
        <v>2X Week P RSV Pre-Existing</v>
      </c>
      <c r="G4554" t="str">
        <f t="shared" si="571"/>
        <v>Specialty</v>
      </c>
      <c r="H4554" t="s">
        <v>945</v>
      </c>
      <c r="I4554" t="str">
        <f t="shared" si="572"/>
        <v>RETURN - 2nd don of the week -BONUS</v>
      </c>
      <c r="J4554" t="s">
        <v>1054</v>
      </c>
      <c r="K4554" s="5">
        <v>35</v>
      </c>
      <c r="L4554" t="str">
        <f>Table_DataFromNL[[#This Row],[PROFILECODE]]&amp;"-"&amp;Table_DataFromNL[[#This Row],[RULENAME]]</f>
        <v>CP953-2X Week P RSV Pre-Existing</v>
      </c>
      <c r="M4554" t="str">
        <f t="shared" si="573"/>
        <v>CP953-2X Week P RSV Pre-Existing</v>
      </c>
      <c r="N4554" t="str">
        <f t="shared" si="574"/>
        <v>CP953-2X Week P RSV Pre-Existing</v>
      </c>
    </row>
    <row r="4555" spans="1:14" hidden="1" x14ac:dyDescent="0.45">
      <c r="A4555" t="str">
        <f t="shared" si="575"/>
        <v>CP953-RETURN - 5th don of the month -BONUS</v>
      </c>
      <c r="B4555" t="s">
        <v>629</v>
      </c>
      <c r="C4555" t="str">
        <f t="shared" si="568"/>
        <v>Slidell</v>
      </c>
      <c r="D4555" t="str">
        <f t="shared" si="569"/>
        <v>Y</v>
      </c>
      <c r="E4555" t="s">
        <v>1203</v>
      </c>
      <c r="F4555" t="str">
        <f t="shared" si="570"/>
        <v>RETURN - 5th don of the month -BONUS</v>
      </c>
      <c r="G4555" t="str">
        <f t="shared" si="571"/>
        <v>Marketing</v>
      </c>
      <c r="H4555" t="s">
        <v>1057</v>
      </c>
      <c r="I4555">
        <f t="shared" si="572"/>
        <v>27</v>
      </c>
      <c r="J4555" t="s">
        <v>1054</v>
      </c>
      <c r="K4555" s="5">
        <v>20</v>
      </c>
      <c r="L4555" t="str">
        <f>Table_DataFromNL[[#This Row],[PROFILECODE]]&amp;"-"&amp;Table_DataFromNL[[#This Row],[RULENAME]]</f>
        <v>CP953-5X Month</v>
      </c>
      <c r="M4555" t="str">
        <f t="shared" si="573"/>
        <v>CP953-RETURN - 5th don of the month -BONUS</v>
      </c>
      <c r="N4555" t="e">
        <f t="shared" si="574"/>
        <v>#N/A</v>
      </c>
    </row>
    <row r="4556" spans="1:14" hidden="1" x14ac:dyDescent="0.45">
      <c r="A4556" t="str">
        <f t="shared" si="575"/>
        <v>CP953-RETURN - 6th don of the month -BONUS</v>
      </c>
      <c r="B4556" t="s">
        <v>629</v>
      </c>
      <c r="C4556" t="str">
        <f t="shared" si="568"/>
        <v>Slidell</v>
      </c>
      <c r="D4556" t="str">
        <f t="shared" si="569"/>
        <v>Y</v>
      </c>
      <c r="E4556" t="s">
        <v>1203</v>
      </c>
      <c r="F4556" t="str">
        <f t="shared" si="570"/>
        <v>RETURN - 6th don of the month -BONUS</v>
      </c>
      <c r="G4556" t="str">
        <f t="shared" si="571"/>
        <v>Marketing</v>
      </c>
      <c r="H4556" t="s">
        <v>1058</v>
      </c>
      <c r="I4556">
        <f t="shared" si="572"/>
        <v>28</v>
      </c>
      <c r="J4556" t="s">
        <v>1054</v>
      </c>
      <c r="K4556" s="5">
        <v>40</v>
      </c>
      <c r="L4556" t="str">
        <f>Table_DataFromNL[[#This Row],[PROFILECODE]]&amp;"-"&amp;Table_DataFromNL[[#This Row],[RULENAME]]</f>
        <v>CP953-6X Month</v>
      </c>
      <c r="M4556" t="str">
        <f t="shared" si="573"/>
        <v>CP953-RETURN - 6th don of the month -BONUS</v>
      </c>
      <c r="N4556" t="e">
        <f t="shared" si="574"/>
        <v>#N/A</v>
      </c>
    </row>
    <row r="4557" spans="1:14" hidden="1" x14ac:dyDescent="0.45">
      <c r="A4557" t="str">
        <f t="shared" si="575"/>
        <v>CP953-College ID Standard Bonus</v>
      </c>
      <c r="B4557" t="s">
        <v>629</v>
      </c>
      <c r="C4557" t="str">
        <f t="shared" si="568"/>
        <v>Slidell</v>
      </c>
      <c r="D4557" t="str">
        <f t="shared" si="569"/>
        <v>Y</v>
      </c>
      <c r="E4557" t="s">
        <v>1203</v>
      </c>
      <c r="F4557" t="str">
        <f t="shared" si="570"/>
        <v>College ID Standard Bonus</v>
      </c>
      <c r="G4557">
        <f t="shared" si="571"/>
        <v>0</v>
      </c>
      <c r="H4557" t="s">
        <v>1062</v>
      </c>
      <c r="I4557">
        <f t="shared" si="572"/>
        <v>0</v>
      </c>
      <c r="J4557" t="s">
        <v>1054</v>
      </c>
      <c r="K4557" s="5">
        <v>5</v>
      </c>
      <c r="L4557" t="str">
        <f>Table_DataFromNL[[#This Row],[PROFILECODE]]&amp;"-"&amp;Table_DataFromNL[[#This Row],[RULENAME]]</f>
        <v>CP953-College ID Standard Bonus</v>
      </c>
      <c r="M4557" t="e">
        <f t="shared" si="573"/>
        <v>#N/A</v>
      </c>
      <c r="N4557" t="e">
        <f t="shared" si="574"/>
        <v>#N/A</v>
      </c>
    </row>
    <row r="4558" spans="1:14" hidden="1" x14ac:dyDescent="0.45">
      <c r="A4558" t="str">
        <f t="shared" si="575"/>
        <v>CP953-Employee Donor</v>
      </c>
      <c r="B4558" t="s">
        <v>629</v>
      </c>
      <c r="C4558" t="str">
        <f t="shared" si="568"/>
        <v>Slidell</v>
      </c>
      <c r="D4558" t="str">
        <f t="shared" si="569"/>
        <v>Y</v>
      </c>
      <c r="E4558" t="s">
        <v>1203</v>
      </c>
      <c r="F4558" t="str">
        <f t="shared" si="570"/>
        <v>Employee Donor</v>
      </c>
      <c r="G4558">
        <f t="shared" si="571"/>
        <v>0</v>
      </c>
      <c r="H4558" t="s">
        <v>1063</v>
      </c>
      <c r="I4558">
        <f t="shared" si="572"/>
        <v>0</v>
      </c>
      <c r="J4558" t="s">
        <v>1054</v>
      </c>
      <c r="K4558" s="5">
        <v>90</v>
      </c>
      <c r="L4558" t="str">
        <f>Table_DataFromNL[[#This Row],[PROFILECODE]]&amp;"-"&amp;Table_DataFromNL[[#This Row],[RULENAME]]</f>
        <v>CP953-Employee Donor</v>
      </c>
      <c r="M4558" t="e">
        <f t="shared" si="573"/>
        <v>#N/A</v>
      </c>
      <c r="N4558" t="e">
        <f t="shared" si="574"/>
        <v>#N/A</v>
      </c>
    </row>
    <row r="4559" spans="1:14" hidden="1" x14ac:dyDescent="0.45">
      <c r="A4559" t="str">
        <f t="shared" si="575"/>
        <v>CP953-Military ID</v>
      </c>
      <c r="B4559" t="s">
        <v>629</v>
      </c>
      <c r="C4559" t="str">
        <f t="shared" si="568"/>
        <v>Slidell</v>
      </c>
      <c r="D4559" t="str">
        <f t="shared" si="569"/>
        <v>Y</v>
      </c>
      <c r="E4559" t="s">
        <v>1203</v>
      </c>
      <c r="F4559" t="str">
        <f t="shared" si="570"/>
        <v>Military ID</v>
      </c>
      <c r="G4559">
        <f t="shared" si="571"/>
        <v>0</v>
      </c>
      <c r="H4559" t="s">
        <v>1064</v>
      </c>
      <c r="I4559">
        <f t="shared" si="572"/>
        <v>0</v>
      </c>
      <c r="J4559" t="s">
        <v>1054</v>
      </c>
      <c r="K4559" s="5">
        <v>5</v>
      </c>
      <c r="L4559" t="str">
        <f>Table_DataFromNL[[#This Row],[PROFILECODE]]&amp;"-"&amp;Table_DataFromNL[[#This Row],[RULENAME]]</f>
        <v>CP953-Military ID</v>
      </c>
      <c r="M4559" t="e">
        <f t="shared" si="573"/>
        <v>#N/A</v>
      </c>
      <c r="N4559" t="e">
        <f t="shared" si="574"/>
        <v>#N/A</v>
      </c>
    </row>
    <row r="4560" spans="1:14" hidden="1" x14ac:dyDescent="0.45">
      <c r="A4560" t="str">
        <f t="shared" si="575"/>
        <v>CP953-NEW DONOR -1st</v>
      </c>
      <c r="B4560" t="s">
        <v>629</v>
      </c>
      <c r="C4560" t="str">
        <f t="shared" si="568"/>
        <v>Slidell</v>
      </c>
      <c r="D4560" t="str">
        <f t="shared" si="569"/>
        <v>Y</v>
      </c>
      <c r="E4560" t="s">
        <v>1203</v>
      </c>
      <c r="F4560" t="str">
        <f t="shared" si="570"/>
        <v>NEW DONOR -1st</v>
      </c>
      <c r="G4560" t="str">
        <f t="shared" si="571"/>
        <v>Marketing</v>
      </c>
      <c r="H4560" t="s">
        <v>1065</v>
      </c>
      <c r="I4560">
        <f t="shared" si="572"/>
        <v>1</v>
      </c>
      <c r="J4560" t="s">
        <v>1054</v>
      </c>
      <c r="K4560" s="5">
        <v>100</v>
      </c>
      <c r="L4560" t="str">
        <f>Table_DataFromNL[[#This Row],[PROFILECODE]]&amp;"-"&amp;Table_DataFromNL[[#This Row],[RULENAME]]</f>
        <v>CP953-New Donor 1st Visit-Bonus</v>
      </c>
      <c r="M4560" t="str">
        <f t="shared" si="573"/>
        <v>CP953-NEW DONOR -1st</v>
      </c>
      <c r="N4560" t="e">
        <f t="shared" si="574"/>
        <v>#N/A</v>
      </c>
    </row>
    <row r="4561" spans="1:14" hidden="1" x14ac:dyDescent="0.45">
      <c r="A4561" t="str">
        <f t="shared" si="575"/>
        <v>CP953-NEW DONOR -2nd</v>
      </c>
      <c r="B4561" t="s">
        <v>629</v>
      </c>
      <c r="C4561" t="str">
        <f t="shared" si="568"/>
        <v>Slidell</v>
      </c>
      <c r="D4561" t="str">
        <f t="shared" si="569"/>
        <v>Y</v>
      </c>
      <c r="E4561" t="s">
        <v>1203</v>
      </c>
      <c r="F4561" t="str">
        <f t="shared" si="570"/>
        <v>NEW DONOR -2nd</v>
      </c>
      <c r="G4561" t="str">
        <f t="shared" si="571"/>
        <v>Marketing</v>
      </c>
      <c r="H4561" t="s">
        <v>1066</v>
      </c>
      <c r="I4561">
        <f t="shared" si="572"/>
        <v>2</v>
      </c>
      <c r="J4561" t="s">
        <v>1054</v>
      </c>
      <c r="K4561" s="5">
        <v>100</v>
      </c>
      <c r="L4561" t="str">
        <f>Table_DataFromNL[[#This Row],[PROFILECODE]]&amp;"-"&amp;Table_DataFromNL[[#This Row],[RULENAME]]</f>
        <v>CP953-New Donor 2nd Visit-Bonus</v>
      </c>
      <c r="M4561" t="str">
        <f t="shared" si="573"/>
        <v>CP953-NEW DONOR -2nd</v>
      </c>
      <c r="N4561" t="e">
        <f t="shared" si="574"/>
        <v>#N/A</v>
      </c>
    </row>
    <row r="4562" spans="1:14" hidden="1" x14ac:dyDescent="0.45">
      <c r="A4562" t="str">
        <f t="shared" si="575"/>
        <v>CP953-NEW DONOR -3rd</v>
      </c>
      <c r="B4562" t="s">
        <v>629</v>
      </c>
      <c r="C4562" t="str">
        <f t="shared" si="568"/>
        <v>Slidell</v>
      </c>
      <c r="D4562" t="str">
        <f t="shared" si="569"/>
        <v>Y</v>
      </c>
      <c r="E4562" t="s">
        <v>1203</v>
      </c>
      <c r="F4562" t="str">
        <f t="shared" si="570"/>
        <v>NEW DONOR -3rd</v>
      </c>
      <c r="G4562" t="str">
        <f t="shared" si="571"/>
        <v>Marketing</v>
      </c>
      <c r="H4562" t="s">
        <v>1067</v>
      </c>
      <c r="I4562">
        <f t="shared" si="572"/>
        <v>3</v>
      </c>
      <c r="J4562" t="s">
        <v>1054</v>
      </c>
      <c r="K4562" s="5">
        <v>100</v>
      </c>
      <c r="L4562" t="str">
        <f>Table_DataFromNL[[#This Row],[PROFILECODE]]&amp;"-"&amp;Table_DataFromNL[[#This Row],[RULENAME]]</f>
        <v>CP953-New Donor 3rd Visit-Bonus</v>
      </c>
      <c r="M4562" t="str">
        <f t="shared" si="573"/>
        <v>CP953-NEW DONOR -3rd</v>
      </c>
      <c r="N4562" t="e">
        <f t="shared" si="574"/>
        <v>#N/A</v>
      </c>
    </row>
    <row r="4563" spans="1:14" hidden="1" x14ac:dyDescent="0.45">
      <c r="A4563" t="str">
        <f t="shared" si="575"/>
        <v>CP953-NEW DONOR -4th</v>
      </c>
      <c r="B4563" t="s">
        <v>629</v>
      </c>
      <c r="C4563" t="str">
        <f t="shared" si="568"/>
        <v>Slidell</v>
      </c>
      <c r="D4563" t="str">
        <f t="shared" si="569"/>
        <v>Y</v>
      </c>
      <c r="E4563" t="s">
        <v>1203</v>
      </c>
      <c r="F4563" t="str">
        <f t="shared" si="570"/>
        <v>NEW DONOR -4th</v>
      </c>
      <c r="G4563" t="str">
        <f t="shared" si="571"/>
        <v>Marketing</v>
      </c>
      <c r="H4563" t="s">
        <v>1068</v>
      </c>
      <c r="I4563">
        <f t="shared" si="572"/>
        <v>4</v>
      </c>
      <c r="J4563" t="s">
        <v>1054</v>
      </c>
      <c r="K4563" s="5">
        <v>100</v>
      </c>
      <c r="L4563" t="str">
        <f>Table_DataFromNL[[#This Row],[PROFILECODE]]&amp;"-"&amp;Table_DataFromNL[[#This Row],[RULENAME]]</f>
        <v>CP953-New Donor 4th Visit-Bonus</v>
      </c>
      <c r="M4563" t="str">
        <f t="shared" si="573"/>
        <v>CP953-NEW DONOR -4th</v>
      </c>
      <c r="N4563" t="e">
        <f t="shared" si="574"/>
        <v>#N/A</v>
      </c>
    </row>
    <row r="4564" spans="1:14" hidden="1" x14ac:dyDescent="0.45">
      <c r="A4564" t="str">
        <f t="shared" si="575"/>
        <v>CP953-NEW DONOR -5th</v>
      </c>
      <c r="B4564" t="s">
        <v>629</v>
      </c>
      <c r="C4564" t="str">
        <f t="shared" si="568"/>
        <v>Slidell</v>
      </c>
      <c r="D4564" t="str">
        <f t="shared" si="569"/>
        <v>Y</v>
      </c>
      <c r="E4564" t="s">
        <v>1203</v>
      </c>
      <c r="F4564" t="str">
        <f t="shared" si="570"/>
        <v>NEW DONOR -5th</v>
      </c>
      <c r="G4564" t="str">
        <f t="shared" si="571"/>
        <v>Marketing</v>
      </c>
      <c r="H4564" t="s">
        <v>1069</v>
      </c>
      <c r="I4564">
        <f t="shared" si="572"/>
        <v>5</v>
      </c>
      <c r="J4564" t="s">
        <v>1054</v>
      </c>
      <c r="K4564" s="5">
        <v>100</v>
      </c>
      <c r="L4564" t="str">
        <f>Table_DataFromNL[[#This Row],[PROFILECODE]]&amp;"-"&amp;Table_DataFromNL[[#This Row],[RULENAME]]</f>
        <v>CP953-New Donor 5th Visit-Bonus</v>
      </c>
      <c r="M4564" t="str">
        <f t="shared" si="573"/>
        <v>CP953-NEW DONOR -5th</v>
      </c>
      <c r="N4564" t="e">
        <f t="shared" si="574"/>
        <v>#N/A</v>
      </c>
    </row>
    <row r="4565" spans="1:14" hidden="1" x14ac:dyDescent="0.45">
      <c r="A4565" t="str">
        <f t="shared" si="575"/>
        <v>CP953-NEW DONOR -6th</v>
      </c>
      <c r="B4565" t="s">
        <v>629</v>
      </c>
      <c r="C4565" t="str">
        <f t="shared" si="568"/>
        <v>Slidell</v>
      </c>
      <c r="D4565" t="str">
        <f t="shared" si="569"/>
        <v>Y</v>
      </c>
      <c r="E4565" t="s">
        <v>1203</v>
      </c>
      <c r="F4565" t="str">
        <f t="shared" si="570"/>
        <v>NEW DONOR -6th</v>
      </c>
      <c r="G4565" t="str">
        <f t="shared" si="571"/>
        <v>Marketing</v>
      </c>
      <c r="H4565" t="s">
        <v>1070</v>
      </c>
      <c r="I4565">
        <f t="shared" si="572"/>
        <v>6</v>
      </c>
      <c r="J4565" t="s">
        <v>1054</v>
      </c>
      <c r="K4565" s="5">
        <v>100</v>
      </c>
      <c r="L4565" t="str">
        <f>Table_DataFromNL[[#This Row],[PROFILECODE]]&amp;"-"&amp;Table_DataFromNL[[#This Row],[RULENAME]]</f>
        <v>CP953-New Donor 6th Visit-Bonus</v>
      </c>
      <c r="M4565" t="str">
        <f t="shared" si="573"/>
        <v>CP953-NEW DONOR -6th</v>
      </c>
      <c r="N4565" t="e">
        <f t="shared" si="574"/>
        <v>#N/A</v>
      </c>
    </row>
    <row r="4566" spans="1:14" hidden="1" x14ac:dyDescent="0.45">
      <c r="A4566" t="str">
        <f t="shared" si="575"/>
        <v>CP953-NEW DONOR -7th</v>
      </c>
      <c r="B4566" t="s">
        <v>629</v>
      </c>
      <c r="C4566" t="str">
        <f t="shared" si="568"/>
        <v>Slidell</v>
      </c>
      <c r="D4566" t="str">
        <f t="shared" si="569"/>
        <v>Y</v>
      </c>
      <c r="E4566" t="s">
        <v>1203</v>
      </c>
      <c r="F4566" t="str">
        <f t="shared" si="570"/>
        <v>NEW DONOR -7th</v>
      </c>
      <c r="G4566" t="str">
        <f t="shared" si="571"/>
        <v>Marketing</v>
      </c>
      <c r="H4566" t="s">
        <v>1071</v>
      </c>
      <c r="I4566">
        <f t="shared" si="572"/>
        <v>7</v>
      </c>
      <c r="J4566" t="s">
        <v>1054</v>
      </c>
      <c r="K4566" s="5">
        <v>45</v>
      </c>
      <c r="L4566" t="str">
        <f>Table_DataFromNL[[#This Row],[PROFILECODE]]&amp;"-"&amp;Table_DataFromNL[[#This Row],[RULENAME]]</f>
        <v>CP953-New Donor 7th Visit-Bonus</v>
      </c>
      <c r="M4566" t="str">
        <f t="shared" si="573"/>
        <v>CP953-NEW DONOR -7th</v>
      </c>
      <c r="N4566" t="e">
        <f t="shared" si="574"/>
        <v>#N/A</v>
      </c>
    </row>
    <row r="4567" spans="1:14" hidden="1" x14ac:dyDescent="0.45">
      <c r="A4567" t="str">
        <f t="shared" si="575"/>
        <v>CP953-NEW DONOR -8th</v>
      </c>
      <c r="B4567" t="s">
        <v>629</v>
      </c>
      <c r="C4567" t="str">
        <f t="shared" si="568"/>
        <v>Slidell</v>
      </c>
      <c r="D4567" t="str">
        <f t="shared" si="569"/>
        <v>Y</v>
      </c>
      <c r="E4567" t="s">
        <v>1203</v>
      </c>
      <c r="F4567" t="str">
        <f t="shared" si="570"/>
        <v>NEW DONOR -8th</v>
      </c>
      <c r="G4567" t="str">
        <f t="shared" si="571"/>
        <v>Marketing</v>
      </c>
      <c r="H4567" t="s">
        <v>1072</v>
      </c>
      <c r="I4567">
        <f t="shared" si="572"/>
        <v>8</v>
      </c>
      <c r="J4567" t="s">
        <v>1054</v>
      </c>
      <c r="K4567" s="5">
        <v>45</v>
      </c>
      <c r="L4567" t="str">
        <f>Table_DataFromNL[[#This Row],[PROFILECODE]]&amp;"-"&amp;Table_DataFromNL[[#This Row],[RULENAME]]</f>
        <v>CP953-New Donor 8th Visit-Bonus</v>
      </c>
      <c r="M4567" t="str">
        <f t="shared" si="573"/>
        <v>CP953-NEW DONOR -8th</v>
      </c>
      <c r="N4567" t="e">
        <f t="shared" si="574"/>
        <v>#N/A</v>
      </c>
    </row>
    <row r="4568" spans="1:14" hidden="1" x14ac:dyDescent="0.45">
      <c r="A4568" t="str">
        <f t="shared" si="575"/>
        <v>CP953-1B_KEDLeague_Promo_5USD</v>
      </c>
      <c r="B4568" t="s">
        <v>629</v>
      </c>
      <c r="C4568" t="str">
        <f t="shared" si="568"/>
        <v>Slidell</v>
      </c>
      <c r="D4568" t="str">
        <f t="shared" si="569"/>
        <v>Y</v>
      </c>
      <c r="E4568" t="s">
        <v>1203</v>
      </c>
      <c r="F4568" t="str">
        <f t="shared" si="570"/>
        <v>1B_KEDLeague_Promo_5USD</v>
      </c>
      <c r="G4568">
        <f t="shared" si="571"/>
        <v>0</v>
      </c>
      <c r="H4568" t="s">
        <v>1073</v>
      </c>
      <c r="I4568">
        <f t="shared" si="572"/>
        <v>0</v>
      </c>
      <c r="J4568" t="s">
        <v>1074</v>
      </c>
      <c r="K4568" s="5">
        <v>5</v>
      </c>
      <c r="L4568" t="str">
        <f>Table_DataFromNL[[#This Row],[PROFILECODE]]&amp;"-"&amp;Table_DataFromNL[[#This Row],[RULENAME]]</f>
        <v>CP953-1B_KEDLeague_Promo_5USD</v>
      </c>
      <c r="M4568" t="e">
        <f t="shared" si="573"/>
        <v>#N/A</v>
      </c>
      <c r="N4568" t="e">
        <f t="shared" si="574"/>
        <v>#N/A</v>
      </c>
    </row>
    <row r="4569" spans="1:14" hidden="1" x14ac:dyDescent="0.45">
      <c r="A4569" t="str">
        <f t="shared" si="575"/>
        <v>CP953-CALL_10</v>
      </c>
      <c r="B4569" t="s">
        <v>629</v>
      </c>
      <c r="C4569" t="str">
        <f t="shared" si="568"/>
        <v>Slidell</v>
      </c>
      <c r="D4569" t="str">
        <f t="shared" si="569"/>
        <v>Y</v>
      </c>
      <c r="E4569" t="s">
        <v>1203</v>
      </c>
      <c r="F4569" t="str">
        <f t="shared" si="570"/>
        <v>CALL_10</v>
      </c>
      <c r="G4569">
        <f t="shared" si="571"/>
        <v>0</v>
      </c>
      <c r="H4569" t="s">
        <v>1075</v>
      </c>
      <c r="I4569">
        <f t="shared" si="572"/>
        <v>0</v>
      </c>
      <c r="J4569" t="s">
        <v>1074</v>
      </c>
      <c r="K4569" s="5">
        <v>10</v>
      </c>
      <c r="L4569" t="str">
        <f>Table_DataFromNL[[#This Row],[PROFILECODE]]&amp;"-"&amp;Table_DataFromNL[[#This Row],[RULENAME]]</f>
        <v>CP953-CALL_10</v>
      </c>
      <c r="M4569" t="e">
        <f t="shared" si="573"/>
        <v>#N/A</v>
      </c>
      <c r="N4569" t="e">
        <f t="shared" si="574"/>
        <v>#N/A</v>
      </c>
    </row>
    <row r="4570" spans="1:14" hidden="1" x14ac:dyDescent="0.45">
      <c r="A4570" t="str">
        <f t="shared" si="575"/>
        <v>CP953-CALL_15</v>
      </c>
      <c r="B4570" t="s">
        <v>629</v>
      </c>
      <c r="C4570" t="str">
        <f t="shared" si="568"/>
        <v>Slidell</v>
      </c>
      <c r="D4570" t="str">
        <f t="shared" si="569"/>
        <v>Y</v>
      </c>
      <c r="E4570" t="s">
        <v>1203</v>
      </c>
      <c r="F4570" t="str">
        <f t="shared" si="570"/>
        <v>CALL_15</v>
      </c>
      <c r="G4570">
        <f t="shared" si="571"/>
        <v>0</v>
      </c>
      <c r="H4570" t="s">
        <v>1076</v>
      </c>
      <c r="I4570">
        <f t="shared" si="572"/>
        <v>0</v>
      </c>
      <c r="J4570" t="s">
        <v>1074</v>
      </c>
      <c r="K4570" s="5">
        <v>15</v>
      </c>
      <c r="L4570" t="str">
        <f>Table_DataFromNL[[#This Row],[PROFILECODE]]&amp;"-"&amp;Table_DataFromNL[[#This Row],[RULENAME]]</f>
        <v>CP953-CALL_15</v>
      </c>
      <c r="M4570" t="e">
        <f t="shared" si="573"/>
        <v>#N/A</v>
      </c>
      <c r="N4570" t="e">
        <f t="shared" si="574"/>
        <v>#N/A</v>
      </c>
    </row>
    <row r="4571" spans="1:14" hidden="1" x14ac:dyDescent="0.45">
      <c r="A4571" t="str">
        <f t="shared" si="575"/>
        <v>CP953-CALL_25</v>
      </c>
      <c r="B4571" t="s">
        <v>629</v>
      </c>
      <c r="C4571" t="str">
        <f t="shared" si="568"/>
        <v>Slidell</v>
      </c>
      <c r="D4571" t="str">
        <f t="shared" si="569"/>
        <v>Y</v>
      </c>
      <c r="E4571" t="s">
        <v>1203</v>
      </c>
      <c r="F4571" t="str">
        <f t="shared" si="570"/>
        <v>CALL_25</v>
      </c>
      <c r="G4571">
        <f t="shared" si="571"/>
        <v>0</v>
      </c>
      <c r="H4571" t="s">
        <v>1077</v>
      </c>
      <c r="I4571">
        <f t="shared" si="572"/>
        <v>0</v>
      </c>
      <c r="J4571" t="s">
        <v>1074</v>
      </c>
      <c r="K4571" s="5">
        <v>25</v>
      </c>
      <c r="L4571" t="str">
        <f>Table_DataFromNL[[#This Row],[PROFILECODE]]&amp;"-"&amp;Table_DataFromNL[[#This Row],[RULENAME]]</f>
        <v>CP953-CALL_25</v>
      </c>
      <c r="M4571" t="e">
        <f t="shared" si="573"/>
        <v>#N/A</v>
      </c>
      <c r="N4571" t="e">
        <f t="shared" si="574"/>
        <v>#N/A</v>
      </c>
    </row>
    <row r="4572" spans="1:14" hidden="1" x14ac:dyDescent="0.45">
      <c r="A4572" t="str">
        <f t="shared" si="575"/>
        <v>CP953-CALL_5</v>
      </c>
      <c r="B4572" t="s">
        <v>629</v>
      </c>
      <c r="C4572" t="str">
        <f t="shared" si="568"/>
        <v>Slidell</v>
      </c>
      <c r="D4572" t="str">
        <f t="shared" si="569"/>
        <v>Y</v>
      </c>
      <c r="E4572" t="s">
        <v>1203</v>
      </c>
      <c r="F4572" t="str">
        <f t="shared" si="570"/>
        <v>CALL_5</v>
      </c>
      <c r="G4572">
        <f t="shared" si="571"/>
        <v>0</v>
      </c>
      <c r="H4572" t="s">
        <v>1078</v>
      </c>
      <c r="I4572">
        <f t="shared" si="572"/>
        <v>0</v>
      </c>
      <c r="J4572" t="s">
        <v>1074</v>
      </c>
      <c r="K4572" s="5">
        <v>5</v>
      </c>
      <c r="L4572" t="str">
        <f>Table_DataFromNL[[#This Row],[PROFILECODE]]&amp;"-"&amp;Table_DataFromNL[[#This Row],[RULENAME]]</f>
        <v>CP953-CALL_5</v>
      </c>
      <c r="M4572" t="e">
        <f t="shared" si="573"/>
        <v>#N/A</v>
      </c>
      <c r="N4572" t="e">
        <f t="shared" si="574"/>
        <v>#N/A</v>
      </c>
    </row>
    <row r="4573" spans="1:14" hidden="1" x14ac:dyDescent="0.45">
      <c r="A4573" t="str">
        <f t="shared" si="575"/>
        <v>CP953-Community</v>
      </c>
      <c r="B4573" t="s">
        <v>629</v>
      </c>
      <c r="C4573" t="str">
        <f t="shared" si="568"/>
        <v>Slidell</v>
      </c>
      <c r="D4573" t="str">
        <f t="shared" si="569"/>
        <v>Y</v>
      </c>
      <c r="E4573" t="s">
        <v>1203</v>
      </c>
      <c r="F4573" t="str">
        <f t="shared" si="570"/>
        <v>Community</v>
      </c>
      <c r="G4573">
        <f t="shared" si="571"/>
        <v>0</v>
      </c>
      <c r="H4573" t="s">
        <v>1080</v>
      </c>
      <c r="I4573">
        <f t="shared" si="572"/>
        <v>0</v>
      </c>
      <c r="J4573" t="s">
        <v>1074</v>
      </c>
      <c r="K4573" s="5">
        <v>5</v>
      </c>
      <c r="L4573" t="str">
        <f>Table_DataFromNL[[#This Row],[PROFILECODE]]&amp;"-"&amp;Table_DataFromNL[[#This Row],[RULENAME]]</f>
        <v>CP953-Community</v>
      </c>
      <c r="M4573" t="e">
        <f t="shared" si="573"/>
        <v>#N/A</v>
      </c>
      <c r="N4573" t="e">
        <f t="shared" si="574"/>
        <v>#N/A</v>
      </c>
    </row>
    <row r="4574" spans="1:14" hidden="1" x14ac:dyDescent="0.45">
      <c r="A4574" t="str">
        <f t="shared" si="575"/>
        <v>CP953-EMPLOYEE_BONUS_8MONTH_80USD</v>
      </c>
      <c r="B4574" t="s">
        <v>629</v>
      </c>
      <c r="C4574" t="str">
        <f t="shared" si="568"/>
        <v>Slidell</v>
      </c>
      <c r="D4574" t="str">
        <f t="shared" si="569"/>
        <v>Y</v>
      </c>
      <c r="E4574" t="s">
        <v>1203</v>
      </c>
      <c r="F4574" t="str">
        <f t="shared" si="570"/>
        <v>EMPLOYEE_BONUS_8MONTH_80USD</v>
      </c>
      <c r="G4574">
        <f t="shared" si="571"/>
        <v>0</v>
      </c>
      <c r="H4574" t="s">
        <v>1084</v>
      </c>
      <c r="I4574">
        <f t="shared" si="572"/>
        <v>0</v>
      </c>
      <c r="J4574" t="s">
        <v>1074</v>
      </c>
      <c r="K4574" s="5">
        <v>80</v>
      </c>
      <c r="L4574" t="str">
        <f>Table_DataFromNL[[#This Row],[PROFILECODE]]&amp;"-"&amp;Table_DataFromNL[[#This Row],[RULENAME]]</f>
        <v>CP953-EMPLOYEE_BONUS_8MONTH_80USD</v>
      </c>
      <c r="M4574" t="e">
        <f t="shared" si="573"/>
        <v>#N/A</v>
      </c>
      <c r="N4574" t="e">
        <f t="shared" si="574"/>
        <v>#N/A</v>
      </c>
    </row>
    <row r="4575" spans="1:14" hidden="1" x14ac:dyDescent="0.45">
      <c r="A4575" t="str">
        <f t="shared" si="575"/>
        <v>CP953-HANGER_RECRUIT_5USD_once</v>
      </c>
      <c r="B4575" t="s">
        <v>629</v>
      </c>
      <c r="C4575" t="str">
        <f t="shared" si="568"/>
        <v>Slidell</v>
      </c>
      <c r="D4575" t="str">
        <f t="shared" si="569"/>
        <v>Y</v>
      </c>
      <c r="E4575" t="s">
        <v>1203</v>
      </c>
      <c r="F4575" t="str">
        <f t="shared" si="570"/>
        <v>HANGER_RECRUIT_5USD_once</v>
      </c>
      <c r="G4575">
        <f t="shared" si="571"/>
        <v>0</v>
      </c>
      <c r="H4575" t="s">
        <v>1085</v>
      </c>
      <c r="I4575">
        <f t="shared" si="572"/>
        <v>0</v>
      </c>
      <c r="J4575" t="s">
        <v>1074</v>
      </c>
      <c r="K4575" s="5">
        <v>5</v>
      </c>
      <c r="L4575" t="str">
        <f>Table_DataFromNL[[#This Row],[PROFILECODE]]&amp;"-"&amp;Table_DataFromNL[[#This Row],[RULENAME]]</f>
        <v>CP953-HANGER_RECRUIT_5USD_once</v>
      </c>
      <c r="M4575" t="e">
        <f t="shared" si="573"/>
        <v>#N/A</v>
      </c>
      <c r="N4575" t="e">
        <f t="shared" si="574"/>
        <v>#N/A</v>
      </c>
    </row>
    <row r="4576" spans="1:14" hidden="1" x14ac:dyDescent="0.45">
      <c r="A4576" t="str">
        <f t="shared" si="575"/>
        <v>CP953-Inconv Fee $20-$50-Comment Req'd</v>
      </c>
      <c r="B4576" t="s">
        <v>629</v>
      </c>
      <c r="C4576" t="str">
        <f t="shared" si="568"/>
        <v>Slidell</v>
      </c>
      <c r="D4576" t="str">
        <f t="shared" si="569"/>
        <v>Y</v>
      </c>
      <c r="E4576" t="s">
        <v>1203</v>
      </c>
      <c r="F4576" t="str">
        <f t="shared" si="570"/>
        <v>Inconv Fee $20-$50-Comment Req'd</v>
      </c>
      <c r="G4576">
        <f t="shared" si="571"/>
        <v>0</v>
      </c>
      <c r="H4576" t="s">
        <v>1088</v>
      </c>
      <c r="I4576">
        <f t="shared" si="572"/>
        <v>0</v>
      </c>
      <c r="J4576" t="s">
        <v>1074</v>
      </c>
      <c r="K4576" s="5">
        <v>50</v>
      </c>
      <c r="L4576" t="str">
        <f>Table_DataFromNL[[#This Row],[PROFILECODE]]&amp;"-"&amp;Table_DataFromNL[[#This Row],[RULENAME]]</f>
        <v>CP953-Inconv Fee $20-$50-Comment Req'd</v>
      </c>
      <c r="M4576" t="e">
        <f t="shared" si="573"/>
        <v>#N/A</v>
      </c>
      <c r="N4576" t="e">
        <f t="shared" si="574"/>
        <v>#N/A</v>
      </c>
    </row>
    <row r="4577" spans="1:14" hidden="1" x14ac:dyDescent="0.45">
      <c r="A4577" t="str">
        <f t="shared" si="575"/>
        <v>CP953-Inconv Fee $5-$20-Comment Req'd</v>
      </c>
      <c r="B4577" t="s">
        <v>629</v>
      </c>
      <c r="C4577" t="str">
        <f t="shared" si="568"/>
        <v>Slidell</v>
      </c>
      <c r="D4577" t="str">
        <f t="shared" si="569"/>
        <v>Y</v>
      </c>
      <c r="E4577" t="s">
        <v>1203</v>
      </c>
      <c r="F4577" t="str">
        <f t="shared" si="570"/>
        <v>Inconv Fee $5-$20-Comment Req'd</v>
      </c>
      <c r="G4577">
        <f t="shared" si="571"/>
        <v>0</v>
      </c>
      <c r="H4577" t="s">
        <v>1089</v>
      </c>
      <c r="I4577">
        <f t="shared" si="572"/>
        <v>0</v>
      </c>
      <c r="J4577" t="s">
        <v>1074</v>
      </c>
      <c r="K4577" s="5">
        <v>20</v>
      </c>
      <c r="L4577" t="str">
        <f>Table_DataFromNL[[#This Row],[PROFILECODE]]&amp;"-"&amp;Table_DataFromNL[[#This Row],[RULENAME]]</f>
        <v>CP953-Inconv Fee $5-$20-Comment Req'd</v>
      </c>
      <c r="M4577" t="e">
        <f t="shared" si="573"/>
        <v>#N/A</v>
      </c>
      <c r="N4577" t="e">
        <f t="shared" si="574"/>
        <v>#N/A</v>
      </c>
    </row>
    <row r="4578" spans="1:14" hidden="1" x14ac:dyDescent="0.45">
      <c r="A4578" t="str">
        <f t="shared" si="575"/>
        <v>CP953-Inconv Fee$50-$100-Comment Req'd</v>
      </c>
      <c r="B4578" t="s">
        <v>629</v>
      </c>
      <c r="C4578" t="str">
        <f t="shared" si="568"/>
        <v>Slidell</v>
      </c>
      <c r="D4578" t="str">
        <f t="shared" si="569"/>
        <v>Y</v>
      </c>
      <c r="E4578" t="s">
        <v>1203</v>
      </c>
      <c r="F4578" t="str">
        <f t="shared" si="570"/>
        <v>Inconv Fee$50-$100-Comment Req'd</v>
      </c>
      <c r="G4578">
        <f t="shared" si="571"/>
        <v>0</v>
      </c>
      <c r="H4578" t="s">
        <v>1090</v>
      </c>
      <c r="I4578">
        <f t="shared" si="572"/>
        <v>0</v>
      </c>
      <c r="J4578" t="s">
        <v>1074</v>
      </c>
      <c r="K4578" s="5">
        <v>100</v>
      </c>
      <c r="L4578" t="str">
        <f>Table_DataFromNL[[#This Row],[PROFILECODE]]&amp;"-"&amp;Table_DataFromNL[[#This Row],[RULENAME]]</f>
        <v>CP953-Inconv Fee$50-$100-Comment Req'd</v>
      </c>
      <c r="M4578" t="e">
        <f t="shared" si="573"/>
        <v>#N/A</v>
      </c>
      <c r="N4578" t="e">
        <f t="shared" si="574"/>
        <v>#N/A</v>
      </c>
    </row>
    <row r="4579" spans="1:14" hidden="1" x14ac:dyDescent="0.45">
      <c r="A4579" t="str">
        <f t="shared" si="575"/>
        <v>CP953-NSP_ LAPSEDONOR_50_Twice</v>
      </c>
      <c r="B4579" t="s">
        <v>629</v>
      </c>
      <c r="C4579" t="str">
        <f t="shared" si="568"/>
        <v>Slidell</v>
      </c>
      <c r="D4579" t="str">
        <f t="shared" si="569"/>
        <v>Y</v>
      </c>
      <c r="E4579" t="s">
        <v>1203</v>
      </c>
      <c r="F4579" t="str">
        <f t="shared" si="570"/>
        <v>NSP_ LAPSEDONOR_50_Twice</v>
      </c>
      <c r="G4579">
        <f t="shared" si="571"/>
        <v>0</v>
      </c>
      <c r="H4579" t="s">
        <v>1091</v>
      </c>
      <c r="I4579">
        <f t="shared" si="572"/>
        <v>0</v>
      </c>
      <c r="J4579" t="s">
        <v>1074</v>
      </c>
      <c r="K4579" s="5">
        <v>50</v>
      </c>
      <c r="L4579" t="str">
        <f>Table_DataFromNL[[#This Row],[PROFILECODE]]&amp;"-"&amp;Table_DataFromNL[[#This Row],[RULENAME]]</f>
        <v>CP953-NSP_ LAPSEDONOR_50_Twice</v>
      </c>
      <c r="M4579" t="e">
        <f t="shared" si="573"/>
        <v>#N/A</v>
      </c>
      <c r="N4579" t="e">
        <f t="shared" si="574"/>
        <v>#N/A</v>
      </c>
    </row>
    <row r="4580" spans="1:14" hidden="1" x14ac:dyDescent="0.45">
      <c r="A4580" t="str">
        <f t="shared" si="575"/>
        <v>CP953-NSP_LD_25_2X</v>
      </c>
      <c r="B4580" t="s">
        <v>629</v>
      </c>
      <c r="C4580" t="str">
        <f t="shared" si="568"/>
        <v>Slidell</v>
      </c>
      <c r="D4580" t="str">
        <f t="shared" si="569"/>
        <v>Y</v>
      </c>
      <c r="E4580" t="s">
        <v>1203</v>
      </c>
      <c r="F4580" t="str">
        <f t="shared" si="570"/>
        <v>NSP_LD_25_2X</v>
      </c>
      <c r="G4580">
        <f t="shared" si="571"/>
        <v>0</v>
      </c>
      <c r="H4580" t="s">
        <v>1092</v>
      </c>
      <c r="I4580">
        <f t="shared" si="572"/>
        <v>0</v>
      </c>
      <c r="J4580" t="s">
        <v>1074</v>
      </c>
      <c r="K4580" s="5">
        <v>25</v>
      </c>
      <c r="L4580" t="str">
        <f>Table_DataFromNL[[#This Row],[PROFILECODE]]&amp;"-"&amp;Table_DataFromNL[[#This Row],[RULENAME]]</f>
        <v>CP953-NSP_LD_25_2X</v>
      </c>
      <c r="M4580" t="e">
        <f t="shared" si="573"/>
        <v>#N/A</v>
      </c>
      <c r="N4580" t="e">
        <f t="shared" si="574"/>
        <v>#N/A</v>
      </c>
    </row>
    <row r="4581" spans="1:14" hidden="1" x14ac:dyDescent="0.45">
      <c r="A4581" t="str">
        <f t="shared" si="575"/>
        <v>CP953-NSP_LD_50_1X</v>
      </c>
      <c r="B4581" t="s">
        <v>629</v>
      </c>
      <c r="C4581" t="str">
        <f t="shared" si="568"/>
        <v>Slidell</v>
      </c>
      <c r="D4581" t="str">
        <f t="shared" si="569"/>
        <v>Y</v>
      </c>
      <c r="E4581" t="s">
        <v>1203</v>
      </c>
      <c r="F4581" t="str">
        <f t="shared" si="570"/>
        <v>NSP_LD_50_1X</v>
      </c>
      <c r="G4581">
        <f t="shared" si="571"/>
        <v>0</v>
      </c>
      <c r="H4581" t="s">
        <v>1093</v>
      </c>
      <c r="I4581">
        <f t="shared" si="572"/>
        <v>0</v>
      </c>
      <c r="J4581" t="s">
        <v>1074</v>
      </c>
      <c r="K4581" s="5">
        <v>50</v>
      </c>
      <c r="L4581" t="str">
        <f>Table_DataFromNL[[#This Row],[PROFILECODE]]&amp;"-"&amp;Table_DataFromNL[[#This Row],[RULENAME]]</f>
        <v>CP953-NSP_LD_50_1X</v>
      </c>
      <c r="M4581" t="e">
        <f t="shared" si="573"/>
        <v>#N/A</v>
      </c>
      <c r="N4581" t="e">
        <f t="shared" si="574"/>
        <v>#N/A</v>
      </c>
    </row>
    <row r="4582" spans="1:14" hidden="1" x14ac:dyDescent="0.45">
      <c r="A4582" t="str">
        <f t="shared" si="575"/>
        <v>CP953-NSP_ORPHAN_100_once</v>
      </c>
      <c r="B4582" t="s">
        <v>629</v>
      </c>
      <c r="C4582" t="str">
        <f t="shared" si="568"/>
        <v>Slidell</v>
      </c>
      <c r="D4582" t="str">
        <f t="shared" si="569"/>
        <v>Y</v>
      </c>
      <c r="E4582" t="s">
        <v>1203</v>
      </c>
      <c r="F4582" t="str">
        <f t="shared" si="570"/>
        <v>NSP_ORPHAN_100_once</v>
      </c>
      <c r="G4582">
        <f t="shared" si="571"/>
        <v>0</v>
      </c>
      <c r="H4582" t="s">
        <v>1094</v>
      </c>
      <c r="I4582">
        <f t="shared" si="572"/>
        <v>0</v>
      </c>
      <c r="J4582" t="s">
        <v>1074</v>
      </c>
      <c r="K4582" s="5">
        <v>100</v>
      </c>
      <c r="L4582" t="str">
        <f>Table_DataFromNL[[#This Row],[PROFILECODE]]&amp;"-"&amp;Table_DataFromNL[[#This Row],[RULENAME]]</f>
        <v>CP953-NSP_ORPHAN_100_once</v>
      </c>
      <c r="M4582" t="e">
        <f t="shared" si="573"/>
        <v>#N/A</v>
      </c>
      <c r="N4582" t="e">
        <f t="shared" si="574"/>
        <v>#N/A</v>
      </c>
    </row>
    <row r="4583" spans="1:14" hidden="1" x14ac:dyDescent="0.45">
      <c r="A4583" t="str">
        <f t="shared" si="575"/>
        <v>CP953-RSV WEEKLY BONUS 10</v>
      </c>
      <c r="B4583" t="s">
        <v>629</v>
      </c>
      <c r="C4583" t="str">
        <f t="shared" si="568"/>
        <v>Slidell</v>
      </c>
      <c r="D4583" t="str">
        <f t="shared" si="569"/>
        <v>Y</v>
      </c>
      <c r="E4583" t="s">
        <v>1203</v>
      </c>
      <c r="F4583" t="str">
        <f t="shared" si="570"/>
        <v>RSV WEEKLY BONUS 10</v>
      </c>
      <c r="G4583">
        <f t="shared" si="571"/>
        <v>0</v>
      </c>
      <c r="H4583" t="s">
        <v>1095</v>
      </c>
      <c r="I4583">
        <f t="shared" si="572"/>
        <v>0</v>
      </c>
      <c r="J4583" t="s">
        <v>1074</v>
      </c>
      <c r="K4583" s="5">
        <v>10</v>
      </c>
      <c r="L4583" t="str">
        <f>Table_DataFromNL[[#This Row],[PROFILECODE]]&amp;"-"&amp;Table_DataFromNL[[#This Row],[RULENAME]]</f>
        <v>CP953-RSV WEEKLY BONUS 10</v>
      </c>
      <c r="M4583" t="e">
        <f t="shared" si="573"/>
        <v>#N/A</v>
      </c>
      <c r="N4583" t="e">
        <f t="shared" si="574"/>
        <v>#N/A</v>
      </c>
    </row>
    <row r="4584" spans="1:14" hidden="1" x14ac:dyDescent="0.45">
      <c r="A4584" t="str">
        <f t="shared" si="575"/>
        <v>CP953-Restick</v>
      </c>
      <c r="B4584" t="s">
        <v>629</v>
      </c>
      <c r="C4584" t="str">
        <f t="shared" si="568"/>
        <v>Slidell</v>
      </c>
      <c r="D4584" t="str">
        <f t="shared" si="569"/>
        <v>Y</v>
      </c>
      <c r="E4584" t="s">
        <v>1203</v>
      </c>
      <c r="F4584" t="str">
        <f t="shared" si="570"/>
        <v>Restick</v>
      </c>
      <c r="G4584">
        <f t="shared" si="571"/>
        <v>0</v>
      </c>
      <c r="H4584" t="s">
        <v>1096</v>
      </c>
      <c r="I4584">
        <f t="shared" si="572"/>
        <v>0</v>
      </c>
      <c r="J4584" t="s">
        <v>1074</v>
      </c>
      <c r="K4584" s="5">
        <v>5</v>
      </c>
      <c r="L4584" t="str">
        <f>Table_DataFromNL[[#This Row],[PROFILECODE]]&amp;"-"&amp;Table_DataFromNL[[#This Row],[RULENAME]]</f>
        <v>CP953-Restick</v>
      </c>
      <c r="M4584" t="e">
        <f t="shared" si="573"/>
        <v>#N/A</v>
      </c>
      <c r="N4584" t="e">
        <f t="shared" si="574"/>
        <v>#N/A</v>
      </c>
    </row>
    <row r="4585" spans="1:14" hidden="1" x14ac:dyDescent="0.45">
      <c r="A4585" t="str">
        <f t="shared" si="575"/>
        <v>CP953-SLOW_TEXT_5</v>
      </c>
      <c r="B4585" t="s">
        <v>629</v>
      </c>
      <c r="C4585" t="str">
        <f t="shared" si="568"/>
        <v>Slidell</v>
      </c>
      <c r="D4585" t="str">
        <f t="shared" si="569"/>
        <v>Y</v>
      </c>
      <c r="E4585" t="s">
        <v>1203</v>
      </c>
      <c r="F4585" t="str">
        <f t="shared" si="570"/>
        <v>SLOW_TEXT_5</v>
      </c>
      <c r="G4585">
        <f t="shared" si="571"/>
        <v>0</v>
      </c>
      <c r="H4585" t="s">
        <v>1104</v>
      </c>
      <c r="I4585">
        <f t="shared" si="572"/>
        <v>0</v>
      </c>
      <c r="J4585" t="s">
        <v>1074</v>
      </c>
      <c r="K4585" s="5">
        <v>5</v>
      </c>
      <c r="L4585" t="str">
        <f>Table_DataFromNL[[#This Row],[PROFILECODE]]&amp;"-"&amp;Table_DataFromNL[[#This Row],[RULENAME]]</f>
        <v>CP953-SLOW_TEXT_5</v>
      </c>
      <c r="M4585" t="e">
        <f t="shared" si="573"/>
        <v>#N/A</v>
      </c>
      <c r="N4585" t="e">
        <f t="shared" si="574"/>
        <v>#N/A</v>
      </c>
    </row>
    <row r="4586" spans="1:14" hidden="1" x14ac:dyDescent="0.45">
      <c r="A4586" t="str">
        <f t="shared" si="575"/>
        <v>CP953-SPECIAL_ x9_25 _ONCE</v>
      </c>
      <c r="B4586" t="s">
        <v>629</v>
      </c>
      <c r="C4586" t="str">
        <f t="shared" si="568"/>
        <v>Slidell</v>
      </c>
      <c r="D4586" t="str">
        <f t="shared" si="569"/>
        <v>Y</v>
      </c>
      <c r="E4586" t="s">
        <v>1203</v>
      </c>
      <c r="F4586" t="str">
        <f t="shared" si="570"/>
        <v>SPECIAL_ x9_25 _ONCE</v>
      </c>
      <c r="G4586">
        <f t="shared" si="571"/>
        <v>0</v>
      </c>
      <c r="H4586" t="s">
        <v>1105</v>
      </c>
      <c r="I4586">
        <f t="shared" si="572"/>
        <v>0</v>
      </c>
      <c r="J4586" t="s">
        <v>1074</v>
      </c>
      <c r="K4586" s="5">
        <v>25</v>
      </c>
      <c r="L4586" t="str">
        <f>Table_DataFromNL[[#This Row],[PROFILECODE]]&amp;"-"&amp;Table_DataFromNL[[#This Row],[RULENAME]]</f>
        <v>CP953-SPECIAL_ x9_25 _ONCE</v>
      </c>
      <c r="M4586" t="e">
        <f t="shared" si="573"/>
        <v>#N/A</v>
      </c>
      <c r="N4586" t="e">
        <f t="shared" si="574"/>
        <v>#N/A</v>
      </c>
    </row>
    <row r="4587" spans="1:14" hidden="1" x14ac:dyDescent="0.45">
      <c r="A4587" t="str">
        <f t="shared" si="575"/>
        <v>CP953-SPECIAL_BONUS_40USD</v>
      </c>
      <c r="B4587" t="s">
        <v>629</v>
      </c>
      <c r="C4587" t="str">
        <f t="shared" si="568"/>
        <v>Slidell</v>
      </c>
      <c r="D4587" t="str">
        <f t="shared" si="569"/>
        <v>Y</v>
      </c>
      <c r="E4587" t="s">
        <v>1203</v>
      </c>
      <c r="F4587" t="str">
        <f t="shared" si="570"/>
        <v>SPECIAL_BONUS_40USD</v>
      </c>
      <c r="G4587">
        <f t="shared" si="571"/>
        <v>0</v>
      </c>
      <c r="H4587" t="s">
        <v>1106</v>
      </c>
      <c r="I4587">
        <f t="shared" si="572"/>
        <v>0</v>
      </c>
      <c r="J4587" t="s">
        <v>1074</v>
      </c>
      <c r="K4587" s="5">
        <v>40</v>
      </c>
      <c r="L4587" t="str">
        <f>Table_DataFromNL[[#This Row],[PROFILECODE]]&amp;"-"&amp;Table_DataFromNL[[#This Row],[RULENAME]]</f>
        <v>CP953-SPECIAL_BONUS_40USD</v>
      </c>
      <c r="M4587" t="e">
        <f t="shared" si="573"/>
        <v>#N/A</v>
      </c>
      <c r="N4587" t="e">
        <f t="shared" si="574"/>
        <v>#N/A</v>
      </c>
    </row>
    <row r="4588" spans="1:14" hidden="1" x14ac:dyDescent="0.45">
      <c r="A4588" t="str">
        <f t="shared" si="575"/>
        <v>CP953-SPECIAL_BONUS_60USD</v>
      </c>
      <c r="B4588" t="s">
        <v>629</v>
      </c>
      <c r="C4588" t="str">
        <f t="shared" si="568"/>
        <v>Slidell</v>
      </c>
      <c r="D4588" t="str">
        <f t="shared" si="569"/>
        <v>Y</v>
      </c>
      <c r="E4588" t="s">
        <v>1203</v>
      </c>
      <c r="F4588" t="str">
        <f t="shared" si="570"/>
        <v>SPECIAL_BONUS_60USD</v>
      </c>
      <c r="G4588">
        <f t="shared" si="571"/>
        <v>0</v>
      </c>
      <c r="H4588" t="s">
        <v>1141</v>
      </c>
      <c r="I4588">
        <f t="shared" si="572"/>
        <v>0</v>
      </c>
      <c r="J4588" t="s">
        <v>1074</v>
      </c>
      <c r="K4588" s="5">
        <v>60</v>
      </c>
      <c r="L4588" t="str">
        <f>Table_DataFromNL[[#This Row],[PROFILECODE]]&amp;"-"&amp;Table_DataFromNL[[#This Row],[RULENAME]]</f>
        <v>CP953-SPECIAL_BONUS_60USD</v>
      </c>
      <c r="M4588" t="e">
        <f t="shared" si="573"/>
        <v>#N/A</v>
      </c>
      <c r="N4588" t="e">
        <f t="shared" si="574"/>
        <v>#N/A</v>
      </c>
    </row>
    <row r="4589" spans="1:14" hidden="1" x14ac:dyDescent="0.45">
      <c r="A4589" t="str">
        <f t="shared" si="575"/>
        <v>CP953-SPECIAL_x6_x7_15 _TWICE</v>
      </c>
      <c r="B4589" t="s">
        <v>629</v>
      </c>
      <c r="C4589" t="str">
        <f t="shared" si="568"/>
        <v>Slidell</v>
      </c>
      <c r="D4589" t="str">
        <f t="shared" si="569"/>
        <v>Y</v>
      </c>
      <c r="E4589" t="s">
        <v>1203</v>
      </c>
      <c r="F4589" t="str">
        <f t="shared" si="570"/>
        <v>SPECIAL_x6_x7_15 _TWICE</v>
      </c>
      <c r="G4589">
        <f t="shared" si="571"/>
        <v>0</v>
      </c>
      <c r="H4589" t="s">
        <v>1107</v>
      </c>
      <c r="I4589">
        <f t="shared" si="572"/>
        <v>0</v>
      </c>
      <c r="J4589" t="s">
        <v>1074</v>
      </c>
      <c r="K4589" s="5">
        <v>15</v>
      </c>
      <c r="L4589" t="str">
        <f>Table_DataFromNL[[#This Row],[PROFILECODE]]&amp;"-"&amp;Table_DataFromNL[[#This Row],[RULENAME]]</f>
        <v>CP953-SPECIAL_x6_x7_15 _TWICE</v>
      </c>
      <c r="M4589" t="e">
        <f t="shared" si="573"/>
        <v>#N/A</v>
      </c>
      <c r="N4589" t="e">
        <f t="shared" si="574"/>
        <v>#N/A</v>
      </c>
    </row>
    <row r="4590" spans="1:14" hidden="1" x14ac:dyDescent="0.45">
      <c r="A4590" t="str">
        <f t="shared" si="575"/>
        <v>CP953-SPECIAL_x8_x9_20 _TWICE</v>
      </c>
      <c r="B4590" t="s">
        <v>629</v>
      </c>
      <c r="C4590" t="str">
        <f t="shared" si="568"/>
        <v>Slidell</v>
      </c>
      <c r="D4590" t="str">
        <f t="shared" si="569"/>
        <v>Y</v>
      </c>
      <c r="E4590" t="s">
        <v>1203</v>
      </c>
      <c r="F4590" t="str">
        <f t="shared" si="570"/>
        <v>SPECIAL_x8_x9_20 _TWICE</v>
      </c>
      <c r="G4590">
        <f t="shared" si="571"/>
        <v>0</v>
      </c>
      <c r="H4590" t="s">
        <v>1108</v>
      </c>
      <c r="I4590">
        <f t="shared" si="572"/>
        <v>0</v>
      </c>
      <c r="J4590" t="s">
        <v>1074</v>
      </c>
      <c r="K4590" s="5">
        <v>20</v>
      </c>
      <c r="L4590" t="str">
        <f>Table_DataFromNL[[#This Row],[PROFILECODE]]&amp;"-"&amp;Table_DataFromNL[[#This Row],[RULENAME]]</f>
        <v>CP953-SPECIAL_x8_x9_20 _TWICE</v>
      </c>
      <c r="M4590" t="e">
        <f t="shared" si="573"/>
        <v>#N/A</v>
      </c>
      <c r="N4590" t="e">
        <f t="shared" si="574"/>
        <v>#N/A</v>
      </c>
    </row>
    <row r="4591" spans="1:14" hidden="1" x14ac:dyDescent="0.45">
      <c r="A4591" t="str">
        <f t="shared" si="575"/>
        <v>CP953-Sample Only</v>
      </c>
      <c r="B4591" t="s">
        <v>629</v>
      </c>
      <c r="C4591" t="str">
        <f t="shared" si="568"/>
        <v>Slidell</v>
      </c>
      <c r="D4591" t="str">
        <f t="shared" si="569"/>
        <v>Y</v>
      </c>
      <c r="E4591" t="s">
        <v>1203</v>
      </c>
      <c r="F4591" t="str">
        <f t="shared" si="570"/>
        <v>Sample Only</v>
      </c>
      <c r="G4591">
        <f t="shared" si="571"/>
        <v>0</v>
      </c>
      <c r="H4591" t="s">
        <v>1109</v>
      </c>
      <c r="I4591">
        <f t="shared" si="572"/>
        <v>0</v>
      </c>
      <c r="J4591" t="s">
        <v>1074</v>
      </c>
      <c r="K4591" s="5">
        <v>10</v>
      </c>
      <c r="L4591" t="str">
        <f>Table_DataFromNL[[#This Row],[PROFILECODE]]&amp;"-"&amp;Table_DataFromNL[[#This Row],[RULENAME]]</f>
        <v>CP953-Sample Only</v>
      </c>
      <c r="M4591" t="e">
        <f t="shared" si="573"/>
        <v>#N/A</v>
      </c>
      <c r="N4591" t="e">
        <f t="shared" si="574"/>
        <v>#N/A</v>
      </c>
    </row>
    <row r="4592" spans="1:14" hidden="1" x14ac:dyDescent="0.45">
      <c r="A4592" t="str">
        <f t="shared" si="575"/>
        <v>CP953-Unit Below 250 mL</v>
      </c>
      <c r="B4592" t="s">
        <v>629</v>
      </c>
      <c r="C4592" t="str">
        <f t="shared" si="568"/>
        <v>Slidell</v>
      </c>
      <c r="D4592" t="str">
        <f t="shared" si="569"/>
        <v>Y</v>
      </c>
      <c r="E4592" t="s">
        <v>1203</v>
      </c>
      <c r="F4592" t="str">
        <f t="shared" si="570"/>
        <v>Unit Below 250 mL</v>
      </c>
      <c r="G4592">
        <f t="shared" si="571"/>
        <v>0</v>
      </c>
      <c r="H4592" t="s">
        <v>1110</v>
      </c>
      <c r="I4592">
        <f t="shared" si="572"/>
        <v>0</v>
      </c>
      <c r="J4592" t="s">
        <v>1074</v>
      </c>
      <c r="K4592" s="5">
        <v>5</v>
      </c>
      <c r="L4592" t="str">
        <f>Table_DataFromNL[[#This Row],[PROFILECODE]]&amp;"-"&amp;Table_DataFromNL[[#This Row],[RULENAME]]</f>
        <v>CP953-Unit Below 250 mL</v>
      </c>
      <c r="M4592" t="e">
        <f t="shared" si="573"/>
        <v>#N/A</v>
      </c>
      <c r="N4592" t="e">
        <f t="shared" si="574"/>
        <v>#N/A</v>
      </c>
    </row>
    <row r="4593" spans="1:14" hidden="1" x14ac:dyDescent="0.45">
      <c r="A4593" t="str">
        <f t="shared" si="575"/>
        <v>CP953-Unit above 250 mL/underdraw</v>
      </c>
      <c r="B4593" t="s">
        <v>629</v>
      </c>
      <c r="C4593" t="str">
        <f t="shared" si="568"/>
        <v>Slidell</v>
      </c>
      <c r="D4593" t="str">
        <f t="shared" si="569"/>
        <v>Y</v>
      </c>
      <c r="E4593" t="s">
        <v>1203</v>
      </c>
      <c r="F4593" t="str">
        <f t="shared" si="570"/>
        <v>Unit above 250 mL/underdraw</v>
      </c>
      <c r="G4593">
        <f t="shared" si="571"/>
        <v>0</v>
      </c>
      <c r="H4593" t="s">
        <v>1111</v>
      </c>
      <c r="I4593">
        <f t="shared" si="572"/>
        <v>0</v>
      </c>
      <c r="J4593" t="s">
        <v>1074</v>
      </c>
      <c r="K4593" s="5">
        <v>10</v>
      </c>
      <c r="L4593" t="str">
        <f>Table_DataFromNL[[#This Row],[PROFILECODE]]&amp;"-"&amp;Table_DataFromNL[[#This Row],[RULENAME]]</f>
        <v>CP953-Unit above 250 mL/underdraw</v>
      </c>
      <c r="M4593" t="e">
        <f t="shared" si="573"/>
        <v>#N/A</v>
      </c>
      <c r="N4593" t="e">
        <f t="shared" si="574"/>
        <v>#N/A</v>
      </c>
    </row>
    <row r="4594" spans="1:14" hidden="1" x14ac:dyDescent="0.45">
      <c r="A4594" t="str">
        <f t="shared" si="575"/>
        <v>CP953-RETURN - Buddy referral  -BONUS</v>
      </c>
      <c r="B4594" t="s">
        <v>629</v>
      </c>
      <c r="C4594" t="str">
        <f t="shared" si="568"/>
        <v>Slidell</v>
      </c>
      <c r="D4594" t="str">
        <f t="shared" si="569"/>
        <v>Y</v>
      </c>
      <c r="E4594" t="s">
        <v>1203</v>
      </c>
      <c r="F4594" t="str">
        <f t="shared" si="570"/>
        <v>RETURN - Buddy referral  -BONUS</v>
      </c>
      <c r="G4594" t="str">
        <f t="shared" si="571"/>
        <v>Marketing</v>
      </c>
      <c r="H4594" t="s">
        <v>73</v>
      </c>
      <c r="I4594">
        <f t="shared" si="572"/>
        <v>50</v>
      </c>
      <c r="J4594" t="s">
        <v>1112</v>
      </c>
      <c r="K4594" s="5">
        <v>50</v>
      </c>
      <c r="L4594" t="str">
        <f>Table_DataFromNL[[#This Row],[PROFILECODE]]&amp;"-"&amp;Table_DataFromNL[[#This Row],[RULENAME]]</f>
        <v>CP953-Referral</v>
      </c>
      <c r="M4594" t="str">
        <f t="shared" si="573"/>
        <v>CP953-RETURN - Buddy referral  -BONUS</v>
      </c>
      <c r="N4594" t="e">
        <f t="shared" si="574"/>
        <v>#N/A</v>
      </c>
    </row>
    <row r="4595" spans="1:14" hidden="1" x14ac:dyDescent="0.45">
      <c r="A4595" t="str">
        <f t="shared" si="575"/>
        <v>CP953-P Anti-D Pre-Existing Standard</v>
      </c>
      <c r="B4595" t="s">
        <v>629</v>
      </c>
      <c r="C4595" t="str">
        <f t="shared" si="568"/>
        <v>Slidell</v>
      </c>
      <c r="D4595" t="str">
        <f t="shared" si="569"/>
        <v>Y</v>
      </c>
      <c r="E4595" t="s">
        <v>1203</v>
      </c>
      <c r="F4595" t="str">
        <f t="shared" si="570"/>
        <v>P Anti-D Pre-Existing Standard</v>
      </c>
      <c r="G4595" t="str">
        <f t="shared" si="571"/>
        <v>Specialty</v>
      </c>
      <c r="H4595" t="s">
        <v>946</v>
      </c>
      <c r="I4595" t="str">
        <f t="shared" si="572"/>
        <v>RETURN - 1st don of the week -STD</v>
      </c>
      <c r="J4595" t="s">
        <v>1113</v>
      </c>
      <c r="K4595" s="5">
        <v>50</v>
      </c>
      <c r="L4595" t="str">
        <f>Table_DataFromNL[[#This Row],[PROFILECODE]]&amp;"-"&amp;Table_DataFromNL[[#This Row],[RULENAME]]</f>
        <v>CP953-P Anti-D Pre-Existing Standard</v>
      </c>
      <c r="M4595" t="str">
        <f t="shared" si="573"/>
        <v>CP953-P Anti-D Pre-Existing Standard</v>
      </c>
      <c r="N4595" t="str">
        <f t="shared" si="574"/>
        <v>CP953-P Anti-D Pre-Existing Standard</v>
      </c>
    </row>
    <row r="4596" spans="1:14" hidden="1" x14ac:dyDescent="0.45">
      <c r="A4596" t="str">
        <f t="shared" si="575"/>
        <v>CP953-P NORM KIG 10 Standard</v>
      </c>
      <c r="B4596" t="s">
        <v>629</v>
      </c>
      <c r="C4596" t="str">
        <f t="shared" si="568"/>
        <v>Slidell</v>
      </c>
      <c r="D4596" t="str">
        <f t="shared" si="569"/>
        <v>Y</v>
      </c>
      <c r="E4596" t="s">
        <v>1203</v>
      </c>
      <c r="F4596" t="str">
        <f t="shared" si="570"/>
        <v>P NORM KIG 10 Standard</v>
      </c>
      <c r="G4596" t="str">
        <f t="shared" si="571"/>
        <v>Specialty</v>
      </c>
      <c r="H4596" t="s">
        <v>950</v>
      </c>
      <c r="I4596" t="str">
        <f t="shared" si="572"/>
        <v>RETURN - 1st don of the week -STD</v>
      </c>
      <c r="J4596" t="s">
        <v>1113</v>
      </c>
      <c r="K4596" s="5">
        <v>45</v>
      </c>
      <c r="L4596" t="str">
        <f>Table_DataFromNL[[#This Row],[PROFILECODE]]&amp;"-"&amp;Table_DataFromNL[[#This Row],[RULENAME]]</f>
        <v>CP953-P NORM KIG 10 Standard</v>
      </c>
      <c r="M4596" t="str">
        <f t="shared" si="573"/>
        <v>CP953-P NORM KIG 10 Standard</v>
      </c>
      <c r="N4596" t="str">
        <f t="shared" si="574"/>
        <v>CP953-P NORM KIG 10 Standard</v>
      </c>
    </row>
    <row r="4597" spans="1:14" hidden="1" x14ac:dyDescent="0.45">
      <c r="A4597" t="str">
        <f t="shared" si="575"/>
        <v>CP953-P NORM KIG 10-1 Standard</v>
      </c>
      <c r="B4597" t="s">
        <v>629</v>
      </c>
      <c r="C4597" t="str">
        <f t="shared" si="568"/>
        <v>Slidell</v>
      </c>
      <c r="D4597" t="str">
        <f t="shared" si="569"/>
        <v>Y</v>
      </c>
      <c r="E4597" t="s">
        <v>1203</v>
      </c>
      <c r="F4597" t="str">
        <f t="shared" si="570"/>
        <v>P NORM KIG 10-1 Standard</v>
      </c>
      <c r="G4597" t="str">
        <f t="shared" si="571"/>
        <v>Specialty</v>
      </c>
      <c r="H4597" t="s">
        <v>951</v>
      </c>
      <c r="I4597" t="str">
        <f t="shared" si="572"/>
        <v>RETURN - 1st don of the week -STD</v>
      </c>
      <c r="J4597" t="s">
        <v>1113</v>
      </c>
      <c r="K4597" s="5">
        <v>45</v>
      </c>
      <c r="L4597" t="str">
        <f>Table_DataFromNL[[#This Row],[PROFILECODE]]&amp;"-"&amp;Table_DataFromNL[[#This Row],[RULENAME]]</f>
        <v>CP953-P NORM KIG 10-1 Standard</v>
      </c>
      <c r="M4597" t="str">
        <f t="shared" si="573"/>
        <v>CP953-P NORM KIG 10-1 Standard</v>
      </c>
      <c r="N4597" t="str">
        <f t="shared" si="574"/>
        <v>CP953-P NORM KIG 10-1 Standard</v>
      </c>
    </row>
    <row r="4598" spans="1:14" hidden="1" x14ac:dyDescent="0.45">
      <c r="A4598" t="str">
        <f t="shared" si="575"/>
        <v>CP953-P NORM KIG 10-2 Standard</v>
      </c>
      <c r="B4598" t="s">
        <v>629</v>
      </c>
      <c r="C4598" t="str">
        <f t="shared" si="568"/>
        <v>Slidell</v>
      </c>
      <c r="D4598" t="str">
        <f t="shared" si="569"/>
        <v>Y</v>
      </c>
      <c r="E4598" t="s">
        <v>1203</v>
      </c>
      <c r="F4598" t="str">
        <f t="shared" si="570"/>
        <v>P NORM KIG 10-2 Standard</v>
      </c>
      <c r="G4598" t="str">
        <f t="shared" si="571"/>
        <v>Specialty</v>
      </c>
      <c r="H4598" t="s">
        <v>952</v>
      </c>
      <c r="I4598" t="str">
        <f t="shared" si="572"/>
        <v>RETURN - 1st don of the week -STD</v>
      </c>
      <c r="J4598" t="s">
        <v>1113</v>
      </c>
      <c r="K4598" s="5">
        <v>45</v>
      </c>
      <c r="L4598" t="str">
        <f>Table_DataFromNL[[#This Row],[PROFILECODE]]&amp;"-"&amp;Table_DataFromNL[[#This Row],[RULENAME]]</f>
        <v>CP953-P NORM KIG 10-2 Standard</v>
      </c>
      <c r="M4598" t="str">
        <f t="shared" si="573"/>
        <v>CP953-P NORM KIG 10-2 Standard</v>
      </c>
      <c r="N4598" t="str">
        <f t="shared" si="574"/>
        <v>CP953-P NORM KIG 10-2 Standard</v>
      </c>
    </row>
    <row r="4599" spans="1:14" hidden="1" x14ac:dyDescent="0.45">
      <c r="A4599" t="str">
        <f t="shared" si="575"/>
        <v>CP953-P NORM KIG 10-3 Standard</v>
      </c>
      <c r="B4599" t="s">
        <v>629</v>
      </c>
      <c r="C4599" t="str">
        <f t="shared" si="568"/>
        <v>Slidell</v>
      </c>
      <c r="D4599" t="str">
        <f t="shared" si="569"/>
        <v>Y</v>
      </c>
      <c r="E4599" t="s">
        <v>1203</v>
      </c>
      <c r="F4599" t="str">
        <f t="shared" si="570"/>
        <v>P NORM KIG 10-3 Standard</v>
      </c>
      <c r="G4599" t="str">
        <f t="shared" si="571"/>
        <v>Specialty</v>
      </c>
      <c r="H4599" t="s">
        <v>953</v>
      </c>
      <c r="I4599" t="str">
        <f t="shared" si="572"/>
        <v>RETURN - 1st don of the week -STD</v>
      </c>
      <c r="J4599" t="s">
        <v>1113</v>
      </c>
      <c r="K4599" s="5">
        <v>45</v>
      </c>
      <c r="L4599" t="str">
        <f>Table_DataFromNL[[#This Row],[PROFILECODE]]&amp;"-"&amp;Table_DataFromNL[[#This Row],[RULENAME]]</f>
        <v>CP953-P NORM KIG 10-3 Standard</v>
      </c>
      <c r="M4599" t="str">
        <f t="shared" si="573"/>
        <v>CP953-P NORM KIG 10-3 Standard</v>
      </c>
      <c r="N4599" t="str">
        <f t="shared" si="574"/>
        <v>CP953-P NORM KIG 10-3 Standard</v>
      </c>
    </row>
    <row r="4600" spans="1:14" hidden="1" x14ac:dyDescent="0.45">
      <c r="A4600" t="str">
        <f t="shared" si="575"/>
        <v>CP953-P NORM KIG 10-4 Standard</v>
      </c>
      <c r="B4600" t="s">
        <v>629</v>
      </c>
      <c r="C4600" t="str">
        <f t="shared" si="568"/>
        <v>Slidell</v>
      </c>
      <c r="D4600" t="str">
        <f t="shared" si="569"/>
        <v>Y</v>
      </c>
      <c r="E4600" t="s">
        <v>1203</v>
      </c>
      <c r="F4600" t="str">
        <f t="shared" si="570"/>
        <v>P NORM KIG 10-4 Standard</v>
      </c>
      <c r="G4600" t="str">
        <f t="shared" si="571"/>
        <v>Specialty</v>
      </c>
      <c r="H4600" t="s">
        <v>954</v>
      </c>
      <c r="I4600" t="str">
        <f t="shared" si="572"/>
        <v>RETURN - 1st don of the week -STD</v>
      </c>
      <c r="J4600" t="s">
        <v>1113</v>
      </c>
      <c r="K4600" s="5">
        <v>45</v>
      </c>
      <c r="L4600" t="str">
        <f>Table_DataFromNL[[#This Row],[PROFILECODE]]&amp;"-"&amp;Table_DataFromNL[[#This Row],[RULENAME]]</f>
        <v>CP953-P NORM KIG 10-4 Standard</v>
      </c>
      <c r="M4600" t="str">
        <f t="shared" si="573"/>
        <v>CP953-P NORM KIG 10-4 Standard</v>
      </c>
      <c r="N4600" t="str">
        <f t="shared" si="574"/>
        <v>CP953-P NORM KIG 10-4 Standard</v>
      </c>
    </row>
    <row r="4601" spans="1:14" hidden="1" x14ac:dyDescent="0.45">
      <c r="A4601" t="str">
        <f t="shared" si="575"/>
        <v>CP953-RETURN - 1st don of the week -STD</v>
      </c>
      <c r="B4601" t="s">
        <v>629</v>
      </c>
      <c r="C4601" t="str">
        <f t="shared" si="568"/>
        <v>Slidell</v>
      </c>
      <c r="D4601" t="str">
        <f t="shared" si="569"/>
        <v>Y</v>
      </c>
      <c r="E4601" t="s">
        <v>1203</v>
      </c>
      <c r="F4601" t="str">
        <f t="shared" si="570"/>
        <v>RETURN - 1st don of the week -STD</v>
      </c>
      <c r="G4601" t="str">
        <f t="shared" si="571"/>
        <v>Marketing</v>
      </c>
      <c r="H4601" t="s">
        <v>1114</v>
      </c>
      <c r="I4601">
        <f t="shared" si="572"/>
        <v>0</v>
      </c>
      <c r="J4601" t="s">
        <v>1113</v>
      </c>
      <c r="K4601" s="5">
        <v>45</v>
      </c>
      <c r="L4601" t="str">
        <f>Table_DataFromNL[[#This Row],[PROFILECODE]]&amp;"-"&amp;Table_DataFromNL[[#This Row],[RULENAME]]</f>
        <v>CP953-P NSP NONEU Standard</v>
      </c>
      <c r="M4601" t="str">
        <f t="shared" si="573"/>
        <v>CP953-RETURN - 1st don of the week -STD</v>
      </c>
      <c r="N4601" t="e">
        <f t="shared" si="574"/>
        <v>#N/A</v>
      </c>
    </row>
    <row r="4602" spans="1:14" hidden="1" x14ac:dyDescent="0.45">
      <c r="A4602" t="str">
        <f t="shared" si="575"/>
        <v>CP953-RETURN - 1st don of the week -STD</v>
      </c>
      <c r="B4602" t="s">
        <v>629</v>
      </c>
      <c r="C4602" t="str">
        <f t="shared" si="568"/>
        <v>Slidell</v>
      </c>
      <c r="D4602" t="str">
        <f t="shared" si="569"/>
        <v>Y</v>
      </c>
      <c r="E4602" t="s">
        <v>1203</v>
      </c>
      <c r="F4602" t="str">
        <f t="shared" si="570"/>
        <v>RETURN - 1st don of the week -STD</v>
      </c>
      <c r="G4602" t="str">
        <f t="shared" si="571"/>
        <v>Marketing</v>
      </c>
      <c r="H4602" t="s">
        <v>1115</v>
      </c>
      <c r="I4602">
        <f t="shared" si="572"/>
        <v>23</v>
      </c>
      <c r="J4602" t="s">
        <v>1113</v>
      </c>
      <c r="K4602" s="5">
        <v>45</v>
      </c>
      <c r="L4602" t="str">
        <f>Table_DataFromNL[[#This Row],[PROFILECODE]]&amp;"-"&amp;Table_DataFromNL[[#This Row],[RULENAME]]</f>
        <v>CP953-P NSP NS Standard</v>
      </c>
      <c r="M4602" t="str">
        <f t="shared" si="573"/>
        <v>CP953-RETURN - 1st don of the week -STD</v>
      </c>
      <c r="N4602" t="e">
        <f t="shared" si="574"/>
        <v>#N/A</v>
      </c>
    </row>
    <row r="4603" spans="1:14" hidden="1" x14ac:dyDescent="0.45">
      <c r="A4603" t="str">
        <f t="shared" si="575"/>
        <v>CP953-P Normal Source PL Standard</v>
      </c>
      <c r="B4603" t="s">
        <v>629</v>
      </c>
      <c r="C4603" t="str">
        <f t="shared" si="568"/>
        <v>Slidell</v>
      </c>
      <c r="D4603" t="str">
        <f t="shared" si="569"/>
        <v>Y</v>
      </c>
      <c r="E4603" t="s">
        <v>1203</v>
      </c>
      <c r="F4603" t="str">
        <f t="shared" si="570"/>
        <v>P Normal Source PL Standard</v>
      </c>
      <c r="G4603" t="str">
        <f t="shared" si="571"/>
        <v>Marketing</v>
      </c>
      <c r="H4603" t="s">
        <v>1033</v>
      </c>
      <c r="I4603">
        <f t="shared" si="572"/>
        <v>0</v>
      </c>
      <c r="J4603" t="s">
        <v>1113</v>
      </c>
      <c r="K4603" s="5">
        <v>45</v>
      </c>
      <c r="L4603" t="str">
        <f>Table_DataFromNL[[#This Row],[PROFILECODE]]&amp;"-"&amp;Table_DataFromNL[[#This Row],[RULENAME]]</f>
        <v>CP953-P Normal Source PL Standard</v>
      </c>
      <c r="M4603" t="e">
        <f t="shared" si="573"/>
        <v>#N/A</v>
      </c>
      <c r="N4603" t="e">
        <f t="shared" si="574"/>
        <v>#N/A</v>
      </c>
    </row>
    <row r="4604" spans="1:14" hidden="1" x14ac:dyDescent="0.45">
      <c r="A4604" t="str">
        <f t="shared" si="575"/>
        <v>CP953-P RSV Pre-Existing Standard</v>
      </c>
      <c r="B4604" t="s">
        <v>629</v>
      </c>
      <c r="C4604" t="str">
        <f t="shared" si="568"/>
        <v>Slidell</v>
      </c>
      <c r="D4604" t="str">
        <f t="shared" si="569"/>
        <v>Y</v>
      </c>
      <c r="E4604" t="s">
        <v>1203</v>
      </c>
      <c r="F4604" t="str">
        <f t="shared" si="570"/>
        <v>P RSV Pre-Existing Standard</v>
      </c>
      <c r="G4604" t="str">
        <f t="shared" si="571"/>
        <v>Specialty</v>
      </c>
      <c r="H4604" t="s">
        <v>955</v>
      </c>
      <c r="I4604" t="str">
        <f t="shared" si="572"/>
        <v>RETURN - 1st don of the week -STD</v>
      </c>
      <c r="J4604" t="s">
        <v>1113</v>
      </c>
      <c r="K4604" s="5">
        <v>45</v>
      </c>
      <c r="L4604" t="str">
        <f>Table_DataFromNL[[#This Row],[PROFILECODE]]&amp;"-"&amp;Table_DataFromNL[[#This Row],[RULENAME]]</f>
        <v>CP953-P RSV Pre-Existing Standard</v>
      </c>
      <c r="M4604" t="str">
        <f t="shared" si="573"/>
        <v>CP953-P RSV Pre-Existing Standard</v>
      </c>
      <c r="N4604" t="str">
        <f t="shared" si="574"/>
        <v>CP953-P RSV Pre-Existing Standard</v>
      </c>
    </row>
    <row r="4605" spans="1:14" hidden="1" x14ac:dyDescent="0.45">
      <c r="A4605" t="str">
        <f t="shared" si="575"/>
        <v>CP955-1st Responder-Medical</v>
      </c>
      <c r="B4605" t="s">
        <v>670</v>
      </c>
      <c r="C4605" t="str">
        <f t="shared" si="568"/>
        <v>Hendersonville</v>
      </c>
      <c r="D4605" t="str">
        <f t="shared" si="569"/>
        <v>Y</v>
      </c>
      <c r="E4605" t="s">
        <v>1204</v>
      </c>
      <c r="F4605" t="str">
        <f t="shared" si="570"/>
        <v>1st Responder-Medical</v>
      </c>
      <c r="G4605">
        <f t="shared" si="571"/>
        <v>0</v>
      </c>
      <c r="H4605" t="s">
        <v>1053</v>
      </c>
      <c r="I4605">
        <f t="shared" si="572"/>
        <v>0</v>
      </c>
      <c r="J4605" t="s">
        <v>1054</v>
      </c>
      <c r="K4605" s="5">
        <v>5</v>
      </c>
      <c r="L4605" t="str">
        <f>Table_DataFromNL[[#This Row],[PROFILECODE]]&amp;"-"&amp;Table_DataFromNL[[#This Row],[RULENAME]]</f>
        <v>CP955-1st Responder-Medical</v>
      </c>
      <c r="M4605" t="e">
        <f t="shared" si="573"/>
        <v>#N/A</v>
      </c>
      <c r="N4605" t="e">
        <f t="shared" si="574"/>
        <v>#N/A</v>
      </c>
    </row>
    <row r="4606" spans="1:14" x14ac:dyDescent="0.45">
      <c r="A4606" t="str">
        <f t="shared" si="575"/>
        <v>CP955-2X Week Anti-D Pre-Existing</v>
      </c>
      <c r="B4606" t="s">
        <v>670</v>
      </c>
      <c r="C4606" t="str">
        <f t="shared" si="568"/>
        <v>Hendersonville</v>
      </c>
      <c r="D4606" t="str">
        <f t="shared" si="569"/>
        <v>Y</v>
      </c>
      <c r="E4606" t="s">
        <v>1204</v>
      </c>
      <c r="F4606" t="str">
        <f t="shared" si="570"/>
        <v>2X Week Anti-D Pre-Existing</v>
      </c>
      <c r="G4606" t="str">
        <f t="shared" si="571"/>
        <v>Specialty</v>
      </c>
      <c r="H4606" t="s">
        <v>942</v>
      </c>
      <c r="I4606" t="str">
        <f t="shared" si="572"/>
        <v>RETURN - 2nd don of the week -BONUS</v>
      </c>
      <c r="J4606" t="s">
        <v>1054</v>
      </c>
      <c r="K4606" s="5">
        <v>40</v>
      </c>
      <c r="L4606" t="str">
        <f>Table_DataFromNL[[#This Row],[PROFILECODE]]&amp;"-"&amp;Table_DataFromNL[[#This Row],[RULENAME]]</f>
        <v>CP955-2X Week Anti-D Pre-Existing</v>
      </c>
      <c r="M4606" t="str">
        <f t="shared" si="573"/>
        <v>CP955-2X Week Anti-D Pre-Existing</v>
      </c>
      <c r="N4606" t="str">
        <f t="shared" si="574"/>
        <v>CP955-2X Week Anti-D Pre-Existing</v>
      </c>
    </row>
    <row r="4607" spans="1:14" hidden="1" x14ac:dyDescent="0.45">
      <c r="A4607" t="str">
        <f t="shared" si="575"/>
        <v>CP955-2X Week P Anti-D</v>
      </c>
      <c r="B4607" t="s">
        <v>670</v>
      </c>
      <c r="C4607" t="str">
        <f t="shared" si="568"/>
        <v>Hendersonville</v>
      </c>
      <c r="D4607" t="str">
        <f t="shared" si="569"/>
        <v>Y</v>
      </c>
      <c r="E4607" t="s">
        <v>1204</v>
      </c>
      <c r="F4607" t="str">
        <f t="shared" si="570"/>
        <v>2X Week P Anti-D</v>
      </c>
      <c r="G4607" t="str">
        <f t="shared" si="571"/>
        <v>Specialty</v>
      </c>
      <c r="H4607" t="s">
        <v>943</v>
      </c>
      <c r="I4607" t="str">
        <f t="shared" si="572"/>
        <v>RETURN - 2nd don of the week -BONUS</v>
      </c>
      <c r="J4607" t="s">
        <v>1054</v>
      </c>
      <c r="K4607" s="5">
        <v>40</v>
      </c>
      <c r="L4607" t="str">
        <f>Table_DataFromNL[[#This Row],[PROFILECODE]]&amp;"-"&amp;Table_DataFromNL[[#This Row],[RULENAME]]</f>
        <v>CP955-2X Week P Anti-D</v>
      </c>
      <c r="M4607" t="str">
        <f t="shared" si="573"/>
        <v>CP955-2X Week P Anti-D</v>
      </c>
      <c r="N4607" t="str">
        <f t="shared" si="574"/>
        <v>CP955-2X Week P Anti-D</v>
      </c>
    </row>
    <row r="4608" spans="1:14" hidden="1" x14ac:dyDescent="0.45">
      <c r="A4608" t="str">
        <f t="shared" si="575"/>
        <v>CP955-2X Week P RSV Pre-Existing</v>
      </c>
      <c r="B4608" t="s">
        <v>670</v>
      </c>
      <c r="C4608" t="str">
        <f t="shared" si="568"/>
        <v>Hendersonville</v>
      </c>
      <c r="D4608" t="str">
        <f t="shared" si="569"/>
        <v>Y</v>
      </c>
      <c r="E4608" t="s">
        <v>1204</v>
      </c>
      <c r="F4608" t="str">
        <f t="shared" si="570"/>
        <v>2X Week P RSV Pre-Existing</v>
      </c>
      <c r="G4608" t="str">
        <f t="shared" si="571"/>
        <v>Specialty</v>
      </c>
      <c r="H4608" t="s">
        <v>945</v>
      </c>
      <c r="I4608" t="str">
        <f t="shared" si="572"/>
        <v>RETURN - 2nd don of the week -BONUS</v>
      </c>
      <c r="J4608" t="s">
        <v>1054</v>
      </c>
      <c r="K4608" s="5">
        <v>10</v>
      </c>
      <c r="L4608" t="str">
        <f>Table_DataFromNL[[#This Row],[PROFILECODE]]&amp;"-"&amp;Table_DataFromNL[[#This Row],[RULENAME]]</f>
        <v>CP955-2X Week P RSV Pre-Existing</v>
      </c>
      <c r="M4608" t="str">
        <f t="shared" si="573"/>
        <v>CP955-2X Week P RSV Pre-Existing</v>
      </c>
      <c r="N4608" t="str">
        <f t="shared" si="574"/>
        <v>CP955-2X Week P RSV Pre-Existing</v>
      </c>
    </row>
    <row r="4609" spans="1:14" hidden="1" x14ac:dyDescent="0.45">
      <c r="A4609" t="str">
        <f t="shared" si="575"/>
        <v>CP955-2X Week P VIP A</v>
      </c>
      <c r="B4609" t="s">
        <v>670</v>
      </c>
      <c r="C4609" t="str">
        <f t="shared" si="568"/>
        <v>Hendersonville</v>
      </c>
      <c r="D4609" t="str">
        <f t="shared" si="569"/>
        <v>Y</v>
      </c>
      <c r="E4609" t="s">
        <v>1204</v>
      </c>
      <c r="F4609" t="str">
        <f t="shared" si="570"/>
        <v>2X Week P VIP A</v>
      </c>
      <c r="G4609" t="str">
        <f t="shared" si="571"/>
        <v>Specialty</v>
      </c>
      <c r="H4609" t="s">
        <v>1007</v>
      </c>
      <c r="I4609" t="str">
        <f t="shared" si="572"/>
        <v>RETURN - 2nd don of the week -BONUS</v>
      </c>
      <c r="J4609" t="s">
        <v>1054</v>
      </c>
      <c r="K4609" s="5">
        <v>50</v>
      </c>
      <c r="L4609" t="str">
        <f>Table_DataFromNL[[#This Row],[PROFILECODE]]&amp;"-"&amp;Table_DataFromNL[[#This Row],[RULENAME]]</f>
        <v>CP955-2X Week P VIP A</v>
      </c>
      <c r="M4609" t="str">
        <f t="shared" si="573"/>
        <v>CP955-2X Week P VIP A</v>
      </c>
      <c r="N4609" t="str">
        <f t="shared" si="574"/>
        <v>CP955-2X Week P VIP A</v>
      </c>
    </row>
    <row r="4610" spans="1:14" hidden="1" x14ac:dyDescent="0.45">
      <c r="A4610" t="str">
        <f t="shared" si="575"/>
        <v>CP955-2X Week P VIP AB</v>
      </c>
      <c r="B4610" t="s">
        <v>670</v>
      </c>
      <c r="C4610" t="str">
        <f t="shared" ref="C4610:C4673" si="576">VLOOKUP(B4610,CenterLU,2,FALSE)</f>
        <v>Hendersonville</v>
      </c>
      <c r="D4610" t="str">
        <f t="shared" ref="D4610:D4673" si="577">VLOOKUP(B4610,CenterLU,3,FALSE)</f>
        <v>Y</v>
      </c>
      <c r="E4610" t="s">
        <v>1204</v>
      </c>
      <c r="F4610" t="str">
        <f t="shared" ref="F4610:F4673" si="578">IF(VLOOKUP(H4610,RULENAMELU,3,FALSE)=0,H4610,VLOOKUP(H4610,RULENAMELU,3,FALSE))</f>
        <v>2X Week P VIP AB</v>
      </c>
      <c r="G4610" t="str">
        <f t="shared" ref="G4610:G4673" si="579">VLOOKUP(H4610,RULENAMELU,4,FALSE)</f>
        <v>Specialty</v>
      </c>
      <c r="H4610" t="s">
        <v>1008</v>
      </c>
      <c r="I4610" t="str">
        <f t="shared" ref="I4610:I4673" si="580">VLOOKUP(H4610,RULENAMELU,5,FALSE)</f>
        <v>RETURN - 2nd don of the week -BONUS</v>
      </c>
      <c r="J4610" t="s">
        <v>1054</v>
      </c>
      <c r="K4610" s="5">
        <v>50</v>
      </c>
      <c r="L4610" t="str">
        <f>Table_DataFromNL[[#This Row],[PROFILECODE]]&amp;"-"&amp;Table_DataFromNL[[#This Row],[RULENAME]]</f>
        <v>CP955-2X Week P VIP AB</v>
      </c>
      <c r="M4610" t="str">
        <f t="shared" ref="M4610:M4673" si="581">IFERROR(VLOOKUP(A4610,PaychangesLU,1,FALSE),VLOOKUP(A4610,SpecialtyCheckLU,1,FALSE))</f>
        <v>CP955-2X Week P VIP AB</v>
      </c>
      <c r="N4610" t="str">
        <f t="shared" ref="N4610:N4673" si="582">VLOOKUP(A4610,SpecialtyCheckLU,1,FALSE)</f>
        <v>CP955-2X Week P VIP AB</v>
      </c>
    </row>
    <row r="4611" spans="1:14" hidden="1" x14ac:dyDescent="0.45">
      <c r="A4611" t="str">
        <f t="shared" ref="A4611:A4674" si="583">B4611&amp;"-"&amp;F4611</f>
        <v>CP955-RETURN - 7th don of the month -BONUS</v>
      </c>
      <c r="B4611" t="s">
        <v>670</v>
      </c>
      <c r="C4611" t="str">
        <f t="shared" si="576"/>
        <v>Hendersonville</v>
      </c>
      <c r="D4611" t="str">
        <f t="shared" si="577"/>
        <v>Y</v>
      </c>
      <c r="E4611" t="s">
        <v>1204</v>
      </c>
      <c r="F4611" t="str">
        <f t="shared" si="578"/>
        <v>RETURN - 7th don of the month -BONUS</v>
      </c>
      <c r="G4611" t="str">
        <f t="shared" si="579"/>
        <v>Marketing</v>
      </c>
      <c r="H4611" t="s">
        <v>1122</v>
      </c>
      <c r="I4611">
        <f t="shared" si="580"/>
        <v>29</v>
      </c>
      <c r="J4611" t="s">
        <v>1054</v>
      </c>
      <c r="K4611" s="5">
        <v>30</v>
      </c>
      <c r="L4611" t="str">
        <f>Table_DataFromNL[[#This Row],[PROFILECODE]]&amp;"-"&amp;Table_DataFromNL[[#This Row],[RULENAME]]</f>
        <v>CP955-7X Month</v>
      </c>
      <c r="M4611" t="str">
        <f t="shared" si="581"/>
        <v>CP955-RETURN - 7th don of the month -BONUS</v>
      </c>
      <c r="N4611" t="e">
        <f t="shared" si="582"/>
        <v>#N/A</v>
      </c>
    </row>
    <row r="4612" spans="1:14" hidden="1" x14ac:dyDescent="0.45">
      <c r="A4612" t="str">
        <f t="shared" si="583"/>
        <v>CP955-College ID Standard Bonus</v>
      </c>
      <c r="B4612" t="s">
        <v>670</v>
      </c>
      <c r="C4612" t="str">
        <f t="shared" si="576"/>
        <v>Hendersonville</v>
      </c>
      <c r="D4612" t="str">
        <f t="shared" si="577"/>
        <v>Y</v>
      </c>
      <c r="E4612" t="s">
        <v>1204</v>
      </c>
      <c r="F4612" t="str">
        <f t="shared" si="578"/>
        <v>College ID Standard Bonus</v>
      </c>
      <c r="G4612">
        <f t="shared" si="579"/>
        <v>0</v>
      </c>
      <c r="H4612" t="s">
        <v>1062</v>
      </c>
      <c r="I4612">
        <f t="shared" si="580"/>
        <v>0</v>
      </c>
      <c r="J4612" t="s">
        <v>1054</v>
      </c>
      <c r="K4612" s="5">
        <v>5</v>
      </c>
      <c r="L4612" t="str">
        <f>Table_DataFromNL[[#This Row],[PROFILECODE]]&amp;"-"&amp;Table_DataFromNL[[#This Row],[RULENAME]]</f>
        <v>CP955-College ID Standard Bonus</v>
      </c>
      <c r="M4612" t="e">
        <f t="shared" si="581"/>
        <v>#N/A</v>
      </c>
      <c r="N4612" t="e">
        <f t="shared" si="582"/>
        <v>#N/A</v>
      </c>
    </row>
    <row r="4613" spans="1:14" hidden="1" x14ac:dyDescent="0.45">
      <c r="A4613" t="str">
        <f t="shared" si="583"/>
        <v>CP955-Employee Donor</v>
      </c>
      <c r="B4613" t="s">
        <v>670</v>
      </c>
      <c r="C4613" t="str">
        <f t="shared" si="576"/>
        <v>Hendersonville</v>
      </c>
      <c r="D4613" t="str">
        <f t="shared" si="577"/>
        <v>Y</v>
      </c>
      <c r="E4613" t="s">
        <v>1204</v>
      </c>
      <c r="F4613" t="str">
        <f t="shared" si="578"/>
        <v>Employee Donor</v>
      </c>
      <c r="G4613">
        <f t="shared" si="579"/>
        <v>0</v>
      </c>
      <c r="H4613" t="s">
        <v>1063</v>
      </c>
      <c r="I4613">
        <f t="shared" si="580"/>
        <v>0</v>
      </c>
      <c r="J4613" t="s">
        <v>1054</v>
      </c>
      <c r="K4613" s="5">
        <v>90</v>
      </c>
      <c r="L4613" t="str">
        <f>Table_DataFromNL[[#This Row],[PROFILECODE]]&amp;"-"&amp;Table_DataFromNL[[#This Row],[RULENAME]]</f>
        <v>CP955-Employee Donor</v>
      </c>
      <c r="M4613" t="e">
        <f t="shared" si="581"/>
        <v>#N/A</v>
      </c>
      <c r="N4613" t="e">
        <f t="shared" si="582"/>
        <v>#N/A</v>
      </c>
    </row>
    <row r="4614" spans="1:14" hidden="1" x14ac:dyDescent="0.45">
      <c r="A4614" t="str">
        <f t="shared" si="583"/>
        <v>CP955-Military ID</v>
      </c>
      <c r="B4614" t="s">
        <v>670</v>
      </c>
      <c r="C4614" t="str">
        <f t="shared" si="576"/>
        <v>Hendersonville</v>
      </c>
      <c r="D4614" t="str">
        <f t="shared" si="577"/>
        <v>Y</v>
      </c>
      <c r="E4614" t="s">
        <v>1204</v>
      </c>
      <c r="F4614" t="str">
        <f t="shared" si="578"/>
        <v>Military ID</v>
      </c>
      <c r="G4614">
        <f t="shared" si="579"/>
        <v>0</v>
      </c>
      <c r="H4614" t="s">
        <v>1064</v>
      </c>
      <c r="I4614">
        <f t="shared" si="580"/>
        <v>0</v>
      </c>
      <c r="J4614" t="s">
        <v>1054</v>
      </c>
      <c r="K4614" s="5">
        <v>5</v>
      </c>
      <c r="L4614" t="str">
        <f>Table_DataFromNL[[#This Row],[PROFILECODE]]&amp;"-"&amp;Table_DataFromNL[[#This Row],[RULENAME]]</f>
        <v>CP955-Military ID</v>
      </c>
      <c r="M4614" t="e">
        <f t="shared" si="581"/>
        <v>#N/A</v>
      </c>
      <c r="N4614" t="e">
        <f t="shared" si="582"/>
        <v>#N/A</v>
      </c>
    </row>
    <row r="4615" spans="1:14" hidden="1" x14ac:dyDescent="0.45">
      <c r="A4615" t="str">
        <f t="shared" si="583"/>
        <v>CP955-NEW DONOR -1st</v>
      </c>
      <c r="B4615" t="s">
        <v>670</v>
      </c>
      <c r="C4615" t="str">
        <f t="shared" si="576"/>
        <v>Hendersonville</v>
      </c>
      <c r="D4615" t="str">
        <f t="shared" si="577"/>
        <v>Y</v>
      </c>
      <c r="E4615" t="s">
        <v>1204</v>
      </c>
      <c r="F4615" t="str">
        <f t="shared" si="578"/>
        <v>NEW DONOR -1st</v>
      </c>
      <c r="G4615" t="str">
        <f t="shared" si="579"/>
        <v>Marketing</v>
      </c>
      <c r="H4615" t="s">
        <v>1065</v>
      </c>
      <c r="I4615">
        <f t="shared" si="580"/>
        <v>1</v>
      </c>
      <c r="J4615" t="s">
        <v>1054</v>
      </c>
      <c r="K4615" s="5">
        <v>70</v>
      </c>
      <c r="L4615" t="str">
        <f>Table_DataFromNL[[#This Row],[PROFILECODE]]&amp;"-"&amp;Table_DataFromNL[[#This Row],[RULENAME]]</f>
        <v>CP955-New Donor 1st Visit-Bonus</v>
      </c>
      <c r="M4615" t="str">
        <f t="shared" si="581"/>
        <v>CP955-NEW DONOR -1st</v>
      </c>
      <c r="N4615" t="e">
        <f t="shared" si="582"/>
        <v>#N/A</v>
      </c>
    </row>
    <row r="4616" spans="1:14" hidden="1" x14ac:dyDescent="0.45">
      <c r="A4616" t="str">
        <f t="shared" si="583"/>
        <v>CP955-NEW DONOR -2nd</v>
      </c>
      <c r="B4616" t="s">
        <v>670</v>
      </c>
      <c r="C4616" t="str">
        <f t="shared" si="576"/>
        <v>Hendersonville</v>
      </c>
      <c r="D4616" t="str">
        <f t="shared" si="577"/>
        <v>Y</v>
      </c>
      <c r="E4616" t="s">
        <v>1204</v>
      </c>
      <c r="F4616" t="str">
        <f t="shared" si="578"/>
        <v>NEW DONOR -2nd</v>
      </c>
      <c r="G4616" t="str">
        <f t="shared" si="579"/>
        <v>Marketing</v>
      </c>
      <c r="H4616" t="s">
        <v>1066</v>
      </c>
      <c r="I4616">
        <f t="shared" si="580"/>
        <v>2</v>
      </c>
      <c r="J4616" t="s">
        <v>1054</v>
      </c>
      <c r="K4616" s="5">
        <v>70</v>
      </c>
      <c r="L4616" t="str">
        <f>Table_DataFromNL[[#This Row],[PROFILECODE]]&amp;"-"&amp;Table_DataFromNL[[#This Row],[RULENAME]]</f>
        <v>CP955-New Donor 2nd Visit-Bonus</v>
      </c>
      <c r="M4616" t="str">
        <f t="shared" si="581"/>
        <v>CP955-NEW DONOR -2nd</v>
      </c>
      <c r="N4616" t="e">
        <f t="shared" si="582"/>
        <v>#N/A</v>
      </c>
    </row>
    <row r="4617" spans="1:14" hidden="1" x14ac:dyDescent="0.45">
      <c r="A4617" t="str">
        <f t="shared" si="583"/>
        <v>CP955-NEW DONOR -3rd</v>
      </c>
      <c r="B4617" t="s">
        <v>670</v>
      </c>
      <c r="C4617" t="str">
        <f t="shared" si="576"/>
        <v>Hendersonville</v>
      </c>
      <c r="D4617" t="str">
        <f t="shared" si="577"/>
        <v>Y</v>
      </c>
      <c r="E4617" t="s">
        <v>1204</v>
      </c>
      <c r="F4617" t="str">
        <f t="shared" si="578"/>
        <v>NEW DONOR -3rd</v>
      </c>
      <c r="G4617" t="str">
        <f t="shared" si="579"/>
        <v>Marketing</v>
      </c>
      <c r="H4617" t="s">
        <v>1067</v>
      </c>
      <c r="I4617">
        <f t="shared" si="580"/>
        <v>3</v>
      </c>
      <c r="J4617" t="s">
        <v>1054</v>
      </c>
      <c r="K4617" s="5">
        <v>70</v>
      </c>
      <c r="L4617" t="str">
        <f>Table_DataFromNL[[#This Row],[PROFILECODE]]&amp;"-"&amp;Table_DataFromNL[[#This Row],[RULENAME]]</f>
        <v>CP955-New Donor 3rd Visit-Bonus</v>
      </c>
      <c r="M4617" t="str">
        <f t="shared" si="581"/>
        <v>CP955-NEW DONOR -3rd</v>
      </c>
      <c r="N4617" t="e">
        <f t="shared" si="582"/>
        <v>#N/A</v>
      </c>
    </row>
    <row r="4618" spans="1:14" hidden="1" x14ac:dyDescent="0.45">
      <c r="A4618" t="str">
        <f t="shared" si="583"/>
        <v>CP955-NEW DONOR -4th</v>
      </c>
      <c r="B4618" t="s">
        <v>670</v>
      </c>
      <c r="C4618" t="str">
        <f t="shared" si="576"/>
        <v>Hendersonville</v>
      </c>
      <c r="D4618" t="str">
        <f t="shared" si="577"/>
        <v>Y</v>
      </c>
      <c r="E4618" t="s">
        <v>1204</v>
      </c>
      <c r="F4618" t="str">
        <f t="shared" si="578"/>
        <v>NEW DONOR -4th</v>
      </c>
      <c r="G4618" t="str">
        <f t="shared" si="579"/>
        <v>Marketing</v>
      </c>
      <c r="H4618" t="s">
        <v>1068</v>
      </c>
      <c r="I4618">
        <f t="shared" si="580"/>
        <v>4</v>
      </c>
      <c r="J4618" t="s">
        <v>1054</v>
      </c>
      <c r="K4618" s="5">
        <v>70</v>
      </c>
      <c r="L4618" t="str">
        <f>Table_DataFromNL[[#This Row],[PROFILECODE]]&amp;"-"&amp;Table_DataFromNL[[#This Row],[RULENAME]]</f>
        <v>CP955-New Donor 4th Visit-Bonus</v>
      </c>
      <c r="M4618" t="str">
        <f t="shared" si="581"/>
        <v>CP955-NEW DONOR -4th</v>
      </c>
      <c r="N4618" t="e">
        <f t="shared" si="582"/>
        <v>#N/A</v>
      </c>
    </row>
    <row r="4619" spans="1:14" hidden="1" x14ac:dyDescent="0.45">
      <c r="A4619" t="str">
        <f t="shared" si="583"/>
        <v>CP955-NEW DONOR -5th</v>
      </c>
      <c r="B4619" t="s">
        <v>670</v>
      </c>
      <c r="C4619" t="str">
        <f t="shared" si="576"/>
        <v>Hendersonville</v>
      </c>
      <c r="D4619" t="str">
        <f t="shared" si="577"/>
        <v>Y</v>
      </c>
      <c r="E4619" t="s">
        <v>1204</v>
      </c>
      <c r="F4619" t="str">
        <f t="shared" si="578"/>
        <v>NEW DONOR -5th</v>
      </c>
      <c r="G4619" t="str">
        <f t="shared" si="579"/>
        <v>Marketing</v>
      </c>
      <c r="H4619" t="s">
        <v>1069</v>
      </c>
      <c r="I4619">
        <f t="shared" si="580"/>
        <v>5</v>
      </c>
      <c r="J4619" t="s">
        <v>1054</v>
      </c>
      <c r="K4619" s="5">
        <v>70</v>
      </c>
      <c r="L4619" t="str">
        <f>Table_DataFromNL[[#This Row],[PROFILECODE]]&amp;"-"&amp;Table_DataFromNL[[#This Row],[RULENAME]]</f>
        <v>CP955-New Donor 5th Visit-Bonus</v>
      </c>
      <c r="M4619" t="str">
        <f t="shared" si="581"/>
        <v>CP955-NEW DONOR -5th</v>
      </c>
      <c r="N4619" t="e">
        <f t="shared" si="582"/>
        <v>#N/A</v>
      </c>
    </row>
    <row r="4620" spans="1:14" hidden="1" x14ac:dyDescent="0.45">
      <c r="A4620" t="str">
        <f t="shared" si="583"/>
        <v>CP955-NEW DONOR -6th</v>
      </c>
      <c r="B4620" t="s">
        <v>670</v>
      </c>
      <c r="C4620" t="str">
        <f t="shared" si="576"/>
        <v>Hendersonville</v>
      </c>
      <c r="D4620" t="str">
        <f t="shared" si="577"/>
        <v>Y</v>
      </c>
      <c r="E4620" t="s">
        <v>1204</v>
      </c>
      <c r="F4620" t="str">
        <f t="shared" si="578"/>
        <v>NEW DONOR -6th</v>
      </c>
      <c r="G4620" t="str">
        <f t="shared" si="579"/>
        <v>Marketing</v>
      </c>
      <c r="H4620" t="s">
        <v>1070</v>
      </c>
      <c r="I4620">
        <f t="shared" si="580"/>
        <v>6</v>
      </c>
      <c r="J4620" t="s">
        <v>1054</v>
      </c>
      <c r="K4620" s="5">
        <v>70</v>
      </c>
      <c r="L4620" t="str">
        <f>Table_DataFromNL[[#This Row],[PROFILECODE]]&amp;"-"&amp;Table_DataFromNL[[#This Row],[RULENAME]]</f>
        <v>CP955-New Donor 6th Visit-Bonus</v>
      </c>
      <c r="M4620" t="str">
        <f t="shared" si="581"/>
        <v>CP955-NEW DONOR -6th</v>
      </c>
      <c r="N4620" t="e">
        <f t="shared" si="582"/>
        <v>#N/A</v>
      </c>
    </row>
    <row r="4621" spans="1:14" hidden="1" x14ac:dyDescent="0.45">
      <c r="A4621" t="str">
        <f t="shared" si="583"/>
        <v>CP955-NEW DONOR -7th</v>
      </c>
      <c r="B4621" t="s">
        <v>670</v>
      </c>
      <c r="C4621" t="str">
        <f t="shared" si="576"/>
        <v>Hendersonville</v>
      </c>
      <c r="D4621" t="str">
        <f t="shared" si="577"/>
        <v>Y</v>
      </c>
      <c r="E4621" t="s">
        <v>1204</v>
      </c>
      <c r="F4621" t="str">
        <f t="shared" si="578"/>
        <v>NEW DONOR -7th</v>
      </c>
      <c r="G4621" t="str">
        <f t="shared" si="579"/>
        <v>Marketing</v>
      </c>
      <c r="H4621" t="s">
        <v>1071</v>
      </c>
      <c r="I4621">
        <f t="shared" si="580"/>
        <v>7</v>
      </c>
      <c r="J4621" t="s">
        <v>1054</v>
      </c>
      <c r="K4621" s="5">
        <v>70</v>
      </c>
      <c r="L4621" t="str">
        <f>Table_DataFromNL[[#This Row],[PROFILECODE]]&amp;"-"&amp;Table_DataFromNL[[#This Row],[RULENAME]]</f>
        <v>CP955-New Donor 7th Visit-Bonus</v>
      </c>
      <c r="M4621" t="str">
        <f t="shared" si="581"/>
        <v>CP955-NEW DONOR -7th</v>
      </c>
      <c r="N4621" t="e">
        <f t="shared" si="582"/>
        <v>#N/A</v>
      </c>
    </row>
    <row r="4622" spans="1:14" hidden="1" x14ac:dyDescent="0.45">
      <c r="A4622" t="str">
        <f t="shared" si="583"/>
        <v>CP955-NEW DONOR -8th</v>
      </c>
      <c r="B4622" t="s">
        <v>670</v>
      </c>
      <c r="C4622" t="str">
        <f t="shared" si="576"/>
        <v>Hendersonville</v>
      </c>
      <c r="D4622" t="str">
        <f t="shared" si="577"/>
        <v>Y</v>
      </c>
      <c r="E4622" t="s">
        <v>1204</v>
      </c>
      <c r="F4622" t="str">
        <f t="shared" si="578"/>
        <v>NEW DONOR -8th</v>
      </c>
      <c r="G4622" t="str">
        <f t="shared" si="579"/>
        <v>Marketing</v>
      </c>
      <c r="H4622" t="s">
        <v>1072</v>
      </c>
      <c r="I4622">
        <f t="shared" si="580"/>
        <v>8</v>
      </c>
      <c r="J4622" t="s">
        <v>1054</v>
      </c>
      <c r="K4622" s="5">
        <v>70</v>
      </c>
      <c r="L4622" t="str">
        <f>Table_DataFromNL[[#This Row],[PROFILECODE]]&amp;"-"&amp;Table_DataFromNL[[#This Row],[RULENAME]]</f>
        <v>CP955-New Donor 8th Visit-Bonus</v>
      </c>
      <c r="M4622" t="str">
        <f t="shared" si="581"/>
        <v>CP955-NEW DONOR -8th</v>
      </c>
      <c r="N4622" t="e">
        <f t="shared" si="582"/>
        <v>#N/A</v>
      </c>
    </row>
    <row r="4623" spans="1:14" hidden="1" x14ac:dyDescent="0.45">
      <c r="A4623" t="str">
        <f t="shared" si="583"/>
        <v>CP955-1A_LAND_PAGE_55USD</v>
      </c>
      <c r="B4623" t="s">
        <v>670</v>
      </c>
      <c r="C4623" t="str">
        <f t="shared" si="576"/>
        <v>Hendersonville</v>
      </c>
      <c r="D4623" t="str">
        <f t="shared" si="577"/>
        <v>Y</v>
      </c>
      <c r="E4623" t="s">
        <v>1204</v>
      </c>
      <c r="F4623" t="str">
        <f t="shared" si="578"/>
        <v>1A_LAND_PAGE_55USD</v>
      </c>
      <c r="G4623">
        <f t="shared" si="579"/>
        <v>0</v>
      </c>
      <c r="H4623" t="s">
        <v>1131</v>
      </c>
      <c r="I4623">
        <f t="shared" si="580"/>
        <v>0</v>
      </c>
      <c r="J4623" t="s">
        <v>1074</v>
      </c>
      <c r="K4623" s="5">
        <v>55</v>
      </c>
      <c r="L4623" t="str">
        <f>Table_DataFromNL[[#This Row],[PROFILECODE]]&amp;"-"&amp;Table_DataFromNL[[#This Row],[RULENAME]]</f>
        <v>CP955-1A_LAND_PAGE_55USD</v>
      </c>
      <c r="M4623" t="e">
        <f t="shared" si="581"/>
        <v>#N/A</v>
      </c>
      <c r="N4623" t="e">
        <f t="shared" si="582"/>
        <v>#N/A</v>
      </c>
    </row>
    <row r="4624" spans="1:14" hidden="1" x14ac:dyDescent="0.45">
      <c r="A4624" t="str">
        <f t="shared" si="583"/>
        <v>CP955-1B_KEDLeague_Promo_5USD</v>
      </c>
      <c r="B4624" t="s">
        <v>670</v>
      </c>
      <c r="C4624" t="str">
        <f t="shared" si="576"/>
        <v>Hendersonville</v>
      </c>
      <c r="D4624" t="str">
        <f t="shared" si="577"/>
        <v>Y</v>
      </c>
      <c r="E4624" t="s">
        <v>1204</v>
      </c>
      <c r="F4624" t="str">
        <f t="shared" si="578"/>
        <v>1B_KEDLeague_Promo_5USD</v>
      </c>
      <c r="G4624">
        <f t="shared" si="579"/>
        <v>0</v>
      </c>
      <c r="H4624" t="s">
        <v>1073</v>
      </c>
      <c r="I4624">
        <f t="shared" si="580"/>
        <v>0</v>
      </c>
      <c r="J4624" t="s">
        <v>1074</v>
      </c>
      <c r="K4624" s="5">
        <v>5</v>
      </c>
      <c r="L4624" t="str">
        <f>Table_DataFromNL[[#This Row],[PROFILECODE]]&amp;"-"&amp;Table_DataFromNL[[#This Row],[RULENAME]]</f>
        <v>CP955-1B_KEDLeague_Promo_5USD</v>
      </c>
      <c r="M4624" t="e">
        <f t="shared" si="581"/>
        <v>#N/A</v>
      </c>
      <c r="N4624" t="e">
        <f t="shared" si="582"/>
        <v>#N/A</v>
      </c>
    </row>
    <row r="4625" spans="1:14" hidden="1" x14ac:dyDescent="0.45">
      <c r="A4625" t="str">
        <f t="shared" si="583"/>
        <v>CP955-CALL_10</v>
      </c>
      <c r="B4625" t="s">
        <v>670</v>
      </c>
      <c r="C4625" t="str">
        <f t="shared" si="576"/>
        <v>Hendersonville</v>
      </c>
      <c r="D4625" t="str">
        <f t="shared" si="577"/>
        <v>Y</v>
      </c>
      <c r="E4625" t="s">
        <v>1204</v>
      </c>
      <c r="F4625" t="str">
        <f t="shared" si="578"/>
        <v>CALL_10</v>
      </c>
      <c r="G4625">
        <f t="shared" si="579"/>
        <v>0</v>
      </c>
      <c r="H4625" t="s">
        <v>1075</v>
      </c>
      <c r="I4625">
        <f t="shared" si="580"/>
        <v>0</v>
      </c>
      <c r="J4625" t="s">
        <v>1074</v>
      </c>
      <c r="K4625" s="5">
        <v>10</v>
      </c>
      <c r="L4625" t="str">
        <f>Table_DataFromNL[[#This Row],[PROFILECODE]]&amp;"-"&amp;Table_DataFromNL[[#This Row],[RULENAME]]</f>
        <v>CP955-CALL_10</v>
      </c>
      <c r="M4625" t="e">
        <f t="shared" si="581"/>
        <v>#N/A</v>
      </c>
      <c r="N4625" t="e">
        <f t="shared" si="582"/>
        <v>#N/A</v>
      </c>
    </row>
    <row r="4626" spans="1:14" hidden="1" x14ac:dyDescent="0.45">
      <c r="A4626" t="str">
        <f t="shared" si="583"/>
        <v>CP955-CALL_15</v>
      </c>
      <c r="B4626" t="s">
        <v>670</v>
      </c>
      <c r="C4626" t="str">
        <f t="shared" si="576"/>
        <v>Hendersonville</v>
      </c>
      <c r="D4626" t="str">
        <f t="shared" si="577"/>
        <v>Y</v>
      </c>
      <c r="E4626" t="s">
        <v>1204</v>
      </c>
      <c r="F4626" t="str">
        <f t="shared" si="578"/>
        <v>CALL_15</v>
      </c>
      <c r="G4626">
        <f t="shared" si="579"/>
        <v>0</v>
      </c>
      <c r="H4626" t="s">
        <v>1076</v>
      </c>
      <c r="I4626">
        <f t="shared" si="580"/>
        <v>0</v>
      </c>
      <c r="J4626" t="s">
        <v>1074</v>
      </c>
      <c r="K4626" s="5">
        <v>15</v>
      </c>
      <c r="L4626" t="str">
        <f>Table_DataFromNL[[#This Row],[PROFILECODE]]&amp;"-"&amp;Table_DataFromNL[[#This Row],[RULENAME]]</f>
        <v>CP955-CALL_15</v>
      </c>
      <c r="M4626" t="e">
        <f t="shared" si="581"/>
        <v>#N/A</v>
      </c>
      <c r="N4626" t="e">
        <f t="shared" si="582"/>
        <v>#N/A</v>
      </c>
    </row>
    <row r="4627" spans="1:14" hidden="1" x14ac:dyDescent="0.45">
      <c r="A4627" t="str">
        <f t="shared" si="583"/>
        <v>CP955-CALL_25</v>
      </c>
      <c r="B4627" t="s">
        <v>670</v>
      </c>
      <c r="C4627" t="str">
        <f t="shared" si="576"/>
        <v>Hendersonville</v>
      </c>
      <c r="D4627" t="str">
        <f t="shared" si="577"/>
        <v>Y</v>
      </c>
      <c r="E4627" t="s">
        <v>1204</v>
      </c>
      <c r="F4627" t="str">
        <f t="shared" si="578"/>
        <v>CALL_25</v>
      </c>
      <c r="G4627">
        <f t="shared" si="579"/>
        <v>0</v>
      </c>
      <c r="H4627" t="s">
        <v>1077</v>
      </c>
      <c r="I4627">
        <f t="shared" si="580"/>
        <v>0</v>
      </c>
      <c r="J4627" t="s">
        <v>1074</v>
      </c>
      <c r="K4627" s="5">
        <v>25</v>
      </c>
      <c r="L4627" t="str">
        <f>Table_DataFromNL[[#This Row],[PROFILECODE]]&amp;"-"&amp;Table_DataFromNL[[#This Row],[RULENAME]]</f>
        <v>CP955-CALL_25</v>
      </c>
      <c r="M4627" t="e">
        <f t="shared" si="581"/>
        <v>#N/A</v>
      </c>
      <c r="N4627" t="e">
        <f t="shared" si="582"/>
        <v>#N/A</v>
      </c>
    </row>
    <row r="4628" spans="1:14" hidden="1" x14ac:dyDescent="0.45">
      <c r="A4628" t="str">
        <f t="shared" si="583"/>
        <v>CP955-CALL_5</v>
      </c>
      <c r="B4628" t="s">
        <v>670</v>
      </c>
      <c r="C4628" t="str">
        <f t="shared" si="576"/>
        <v>Hendersonville</v>
      </c>
      <c r="D4628" t="str">
        <f t="shared" si="577"/>
        <v>Y</v>
      </c>
      <c r="E4628" t="s">
        <v>1204</v>
      </c>
      <c r="F4628" t="str">
        <f t="shared" si="578"/>
        <v>CALL_5</v>
      </c>
      <c r="G4628">
        <f t="shared" si="579"/>
        <v>0</v>
      </c>
      <c r="H4628" t="s">
        <v>1078</v>
      </c>
      <c r="I4628">
        <f t="shared" si="580"/>
        <v>0</v>
      </c>
      <c r="J4628" t="s">
        <v>1074</v>
      </c>
      <c r="K4628" s="5">
        <v>5</v>
      </c>
      <c r="L4628" t="str">
        <f>Table_DataFromNL[[#This Row],[PROFILECODE]]&amp;"-"&amp;Table_DataFromNL[[#This Row],[RULENAME]]</f>
        <v>CP955-CALL_5</v>
      </c>
      <c r="M4628" t="e">
        <f t="shared" si="581"/>
        <v>#N/A</v>
      </c>
      <c r="N4628" t="e">
        <f t="shared" si="582"/>
        <v>#N/A</v>
      </c>
    </row>
    <row r="4629" spans="1:14" hidden="1" x14ac:dyDescent="0.45">
      <c r="A4629" t="str">
        <f t="shared" si="583"/>
        <v>CP955-Community</v>
      </c>
      <c r="B4629" t="s">
        <v>670</v>
      </c>
      <c r="C4629" t="str">
        <f t="shared" si="576"/>
        <v>Hendersonville</v>
      </c>
      <c r="D4629" t="str">
        <f t="shared" si="577"/>
        <v>Y</v>
      </c>
      <c r="E4629" t="s">
        <v>1204</v>
      </c>
      <c r="F4629" t="str">
        <f t="shared" si="578"/>
        <v>Community</v>
      </c>
      <c r="G4629">
        <f t="shared" si="579"/>
        <v>0</v>
      </c>
      <c r="H4629" t="s">
        <v>1080</v>
      </c>
      <c r="I4629">
        <f t="shared" si="580"/>
        <v>0</v>
      </c>
      <c r="J4629" t="s">
        <v>1074</v>
      </c>
      <c r="K4629" s="5">
        <v>5</v>
      </c>
      <c r="L4629" t="str">
        <f>Table_DataFromNL[[#This Row],[PROFILECODE]]&amp;"-"&amp;Table_DataFromNL[[#This Row],[RULENAME]]</f>
        <v>CP955-Community</v>
      </c>
      <c r="M4629" t="e">
        <f t="shared" si="581"/>
        <v>#N/A</v>
      </c>
      <c r="N4629" t="e">
        <f t="shared" si="582"/>
        <v>#N/A</v>
      </c>
    </row>
    <row r="4630" spans="1:14" hidden="1" x14ac:dyDescent="0.45">
      <c r="A4630" t="str">
        <f t="shared" si="583"/>
        <v>CP955-DENOVO  - Antibody Screen</v>
      </c>
      <c r="B4630" t="s">
        <v>670</v>
      </c>
      <c r="C4630" t="str">
        <f t="shared" si="576"/>
        <v>Hendersonville</v>
      </c>
      <c r="D4630" t="str">
        <f t="shared" si="577"/>
        <v>Y</v>
      </c>
      <c r="E4630" t="s">
        <v>1204</v>
      </c>
      <c r="F4630" t="str">
        <f t="shared" si="578"/>
        <v>DENOVO  - Antibody Screen</v>
      </c>
      <c r="G4630">
        <f t="shared" si="579"/>
        <v>0</v>
      </c>
      <c r="H4630" t="s">
        <v>1081</v>
      </c>
      <c r="I4630">
        <f t="shared" si="580"/>
        <v>0</v>
      </c>
      <c r="J4630" t="s">
        <v>1074</v>
      </c>
      <c r="K4630" s="5">
        <v>300</v>
      </c>
      <c r="L4630" t="str">
        <f>Table_DataFromNL[[#This Row],[PROFILECODE]]&amp;"-"&amp;Table_DataFromNL[[#This Row],[RULENAME]]</f>
        <v>CP955-DENOVO  - Antibody Screen</v>
      </c>
      <c r="M4630" t="e">
        <f t="shared" si="581"/>
        <v>#N/A</v>
      </c>
      <c r="N4630" t="e">
        <f t="shared" si="582"/>
        <v>#N/A</v>
      </c>
    </row>
    <row r="4631" spans="1:14" hidden="1" x14ac:dyDescent="0.45">
      <c r="A4631" t="str">
        <f t="shared" si="583"/>
        <v>CP955-Denovo - Attendance Bonus</v>
      </c>
      <c r="B4631" t="s">
        <v>670</v>
      </c>
      <c r="C4631" t="str">
        <f t="shared" si="576"/>
        <v>Hendersonville</v>
      </c>
      <c r="D4631" t="str">
        <f t="shared" si="577"/>
        <v>Y</v>
      </c>
      <c r="E4631" t="s">
        <v>1204</v>
      </c>
      <c r="F4631" t="str">
        <f t="shared" si="578"/>
        <v>Denovo - Attendance Bonus</v>
      </c>
      <c r="G4631">
        <f t="shared" si="579"/>
        <v>0</v>
      </c>
      <c r="H4631" t="s">
        <v>1082</v>
      </c>
      <c r="I4631">
        <f t="shared" si="580"/>
        <v>0</v>
      </c>
      <c r="J4631" t="s">
        <v>1074</v>
      </c>
      <c r="K4631" s="5">
        <v>100</v>
      </c>
      <c r="L4631" t="str">
        <f>Table_DataFromNL[[#This Row],[PROFILECODE]]&amp;"-"&amp;Table_DataFromNL[[#This Row],[RULENAME]]</f>
        <v>CP955-Denovo - Attendance Bonus</v>
      </c>
      <c r="M4631" t="e">
        <f t="shared" si="581"/>
        <v>#N/A</v>
      </c>
      <c r="N4631" t="e">
        <f t="shared" si="582"/>
        <v>#N/A</v>
      </c>
    </row>
    <row r="4632" spans="1:14" hidden="1" x14ac:dyDescent="0.45">
      <c r="A4632" t="str">
        <f t="shared" si="583"/>
        <v>CP955-Denovo - Immunization</v>
      </c>
      <c r="B4632" t="s">
        <v>670</v>
      </c>
      <c r="C4632" t="str">
        <f t="shared" si="576"/>
        <v>Hendersonville</v>
      </c>
      <c r="D4632" t="str">
        <f t="shared" si="577"/>
        <v>Y</v>
      </c>
      <c r="E4632" t="s">
        <v>1204</v>
      </c>
      <c r="F4632" t="str">
        <f t="shared" si="578"/>
        <v>Denovo - Immunization</v>
      </c>
      <c r="G4632">
        <f t="shared" si="579"/>
        <v>0</v>
      </c>
      <c r="H4632" t="s">
        <v>1083</v>
      </c>
      <c r="I4632">
        <f t="shared" si="580"/>
        <v>0</v>
      </c>
      <c r="J4632" t="s">
        <v>1074</v>
      </c>
      <c r="K4632" s="5">
        <v>300</v>
      </c>
      <c r="L4632" t="str">
        <f>Table_DataFromNL[[#This Row],[PROFILECODE]]&amp;"-"&amp;Table_DataFromNL[[#This Row],[RULENAME]]</f>
        <v>CP955-Denovo - Immunization</v>
      </c>
      <c r="M4632" t="e">
        <f t="shared" si="581"/>
        <v>#N/A</v>
      </c>
      <c r="N4632" t="e">
        <f t="shared" si="582"/>
        <v>#N/A</v>
      </c>
    </row>
    <row r="4633" spans="1:14" hidden="1" x14ac:dyDescent="0.45">
      <c r="A4633" t="str">
        <f t="shared" si="583"/>
        <v>CP955-EDDM_WELCOME_BONUS_70_USD</v>
      </c>
      <c r="B4633" t="s">
        <v>670</v>
      </c>
      <c r="C4633" t="str">
        <f t="shared" si="576"/>
        <v>Hendersonville</v>
      </c>
      <c r="D4633" t="str">
        <f t="shared" si="577"/>
        <v>Y</v>
      </c>
      <c r="E4633" t="s">
        <v>1204</v>
      </c>
      <c r="F4633" t="str">
        <f t="shared" si="578"/>
        <v>EDDM_WELCOME_BONUS_70_USD</v>
      </c>
      <c r="G4633">
        <f t="shared" si="579"/>
        <v>0</v>
      </c>
      <c r="H4633" t="s">
        <v>1205</v>
      </c>
      <c r="I4633">
        <f t="shared" si="580"/>
        <v>0</v>
      </c>
      <c r="J4633" t="s">
        <v>1074</v>
      </c>
      <c r="K4633" s="5">
        <v>70</v>
      </c>
      <c r="L4633" t="str">
        <f>Table_DataFromNL[[#This Row],[PROFILECODE]]&amp;"-"&amp;Table_DataFromNL[[#This Row],[RULENAME]]</f>
        <v>CP955-EDDM_WELCOME_BONUS_70_USD</v>
      </c>
      <c r="M4633" t="e">
        <f t="shared" si="581"/>
        <v>#N/A</v>
      </c>
      <c r="N4633" t="e">
        <f t="shared" si="582"/>
        <v>#N/A</v>
      </c>
    </row>
    <row r="4634" spans="1:14" hidden="1" x14ac:dyDescent="0.45">
      <c r="A4634" t="str">
        <f t="shared" si="583"/>
        <v>CP955-EMPLOYEE_BONUS_8MONTH_80USD</v>
      </c>
      <c r="B4634" t="s">
        <v>670</v>
      </c>
      <c r="C4634" t="str">
        <f t="shared" si="576"/>
        <v>Hendersonville</v>
      </c>
      <c r="D4634" t="str">
        <f t="shared" si="577"/>
        <v>Y</v>
      </c>
      <c r="E4634" t="s">
        <v>1204</v>
      </c>
      <c r="F4634" t="str">
        <f t="shared" si="578"/>
        <v>EMPLOYEE_BONUS_8MONTH_80USD</v>
      </c>
      <c r="G4634">
        <f t="shared" si="579"/>
        <v>0</v>
      </c>
      <c r="H4634" t="s">
        <v>1084</v>
      </c>
      <c r="I4634">
        <f t="shared" si="580"/>
        <v>0</v>
      </c>
      <c r="J4634" t="s">
        <v>1074</v>
      </c>
      <c r="K4634" s="5">
        <v>80</v>
      </c>
      <c r="L4634" t="str">
        <f>Table_DataFromNL[[#This Row],[PROFILECODE]]&amp;"-"&amp;Table_DataFromNL[[#This Row],[RULENAME]]</f>
        <v>CP955-EMPLOYEE_BONUS_8MONTH_80USD</v>
      </c>
      <c r="M4634" t="e">
        <f t="shared" si="581"/>
        <v>#N/A</v>
      </c>
      <c r="N4634" t="e">
        <f t="shared" si="582"/>
        <v>#N/A</v>
      </c>
    </row>
    <row r="4635" spans="1:14" hidden="1" x14ac:dyDescent="0.45">
      <c r="A4635" t="str">
        <f t="shared" si="583"/>
        <v>CP955-HANGER_RECRUIT_5USD_once</v>
      </c>
      <c r="B4635" t="s">
        <v>670</v>
      </c>
      <c r="C4635" t="str">
        <f t="shared" si="576"/>
        <v>Hendersonville</v>
      </c>
      <c r="D4635" t="str">
        <f t="shared" si="577"/>
        <v>Y</v>
      </c>
      <c r="E4635" t="s">
        <v>1204</v>
      </c>
      <c r="F4635" t="str">
        <f t="shared" si="578"/>
        <v>HANGER_RECRUIT_5USD_once</v>
      </c>
      <c r="G4635">
        <f t="shared" si="579"/>
        <v>0</v>
      </c>
      <c r="H4635" t="s">
        <v>1085</v>
      </c>
      <c r="I4635">
        <f t="shared" si="580"/>
        <v>0</v>
      </c>
      <c r="J4635" t="s">
        <v>1074</v>
      </c>
      <c r="K4635" s="5">
        <v>5</v>
      </c>
      <c r="L4635" t="str">
        <f>Table_DataFromNL[[#This Row],[PROFILECODE]]&amp;"-"&amp;Table_DataFromNL[[#This Row],[RULENAME]]</f>
        <v>CP955-HANGER_RECRUIT_5USD_once</v>
      </c>
      <c r="M4635" t="e">
        <f t="shared" si="581"/>
        <v>#N/A</v>
      </c>
      <c r="N4635" t="e">
        <f t="shared" si="582"/>
        <v>#N/A</v>
      </c>
    </row>
    <row r="4636" spans="1:14" hidden="1" x14ac:dyDescent="0.45">
      <c r="A4636" t="str">
        <f t="shared" si="583"/>
        <v>CP955-Immunization Boost Payment</v>
      </c>
      <c r="B4636" t="s">
        <v>670</v>
      </c>
      <c r="C4636" t="str">
        <f t="shared" si="576"/>
        <v>Hendersonville</v>
      </c>
      <c r="D4636" t="str">
        <f t="shared" si="577"/>
        <v>Y</v>
      </c>
      <c r="E4636" t="s">
        <v>1204</v>
      </c>
      <c r="F4636" t="str">
        <f t="shared" si="578"/>
        <v>Immunization Boost Payment</v>
      </c>
      <c r="G4636">
        <f t="shared" si="579"/>
        <v>0</v>
      </c>
      <c r="H4636" t="s">
        <v>1086</v>
      </c>
      <c r="I4636">
        <f t="shared" si="580"/>
        <v>0</v>
      </c>
      <c r="J4636" t="s">
        <v>1074</v>
      </c>
      <c r="K4636" s="5">
        <v>50</v>
      </c>
      <c r="L4636" t="str">
        <f>Table_DataFromNL[[#This Row],[PROFILECODE]]&amp;"-"&amp;Table_DataFromNL[[#This Row],[RULENAME]]</f>
        <v>CP955-Immunization Boost Payment</v>
      </c>
      <c r="M4636" t="e">
        <f t="shared" si="581"/>
        <v>#N/A</v>
      </c>
      <c r="N4636" t="e">
        <f t="shared" si="582"/>
        <v>#N/A</v>
      </c>
    </row>
    <row r="4637" spans="1:14" hidden="1" x14ac:dyDescent="0.45">
      <c r="A4637" t="str">
        <f t="shared" si="583"/>
        <v>CP955-Immunization Series Payment</v>
      </c>
      <c r="B4637" t="s">
        <v>670</v>
      </c>
      <c r="C4637" t="str">
        <f t="shared" si="576"/>
        <v>Hendersonville</v>
      </c>
      <c r="D4637" t="str">
        <f t="shared" si="577"/>
        <v>Y</v>
      </c>
      <c r="E4637" t="s">
        <v>1204</v>
      </c>
      <c r="F4637" t="str">
        <f t="shared" si="578"/>
        <v>Immunization Series Payment</v>
      </c>
      <c r="G4637">
        <f t="shared" si="579"/>
        <v>0</v>
      </c>
      <c r="H4637" t="s">
        <v>1087</v>
      </c>
      <c r="I4637">
        <f t="shared" si="580"/>
        <v>0</v>
      </c>
      <c r="J4637" t="s">
        <v>1074</v>
      </c>
      <c r="K4637" s="5">
        <v>100</v>
      </c>
      <c r="L4637" t="str">
        <f>Table_DataFromNL[[#This Row],[PROFILECODE]]&amp;"-"&amp;Table_DataFromNL[[#This Row],[RULENAME]]</f>
        <v>CP955-Immunization Series Payment</v>
      </c>
      <c r="M4637" t="e">
        <f t="shared" si="581"/>
        <v>#N/A</v>
      </c>
      <c r="N4637" t="e">
        <f t="shared" si="582"/>
        <v>#N/A</v>
      </c>
    </row>
    <row r="4638" spans="1:14" hidden="1" x14ac:dyDescent="0.45">
      <c r="A4638" t="str">
        <f t="shared" si="583"/>
        <v>CP955-Inconv Fee $20-$50-Comment Req'd</v>
      </c>
      <c r="B4638" t="s">
        <v>670</v>
      </c>
      <c r="C4638" t="str">
        <f t="shared" si="576"/>
        <v>Hendersonville</v>
      </c>
      <c r="D4638" t="str">
        <f t="shared" si="577"/>
        <v>Y</v>
      </c>
      <c r="E4638" t="s">
        <v>1204</v>
      </c>
      <c r="F4638" t="str">
        <f t="shared" si="578"/>
        <v>Inconv Fee $20-$50-Comment Req'd</v>
      </c>
      <c r="G4638">
        <f t="shared" si="579"/>
        <v>0</v>
      </c>
      <c r="H4638" t="s">
        <v>1088</v>
      </c>
      <c r="I4638">
        <f t="shared" si="580"/>
        <v>0</v>
      </c>
      <c r="J4638" t="s">
        <v>1074</v>
      </c>
      <c r="K4638" s="5">
        <v>50</v>
      </c>
      <c r="L4638" t="str">
        <f>Table_DataFromNL[[#This Row],[PROFILECODE]]&amp;"-"&amp;Table_DataFromNL[[#This Row],[RULENAME]]</f>
        <v>CP955-Inconv Fee $20-$50-Comment Req'd</v>
      </c>
      <c r="M4638" t="e">
        <f t="shared" si="581"/>
        <v>#N/A</v>
      </c>
      <c r="N4638" t="e">
        <f t="shared" si="582"/>
        <v>#N/A</v>
      </c>
    </row>
    <row r="4639" spans="1:14" hidden="1" x14ac:dyDescent="0.45">
      <c r="A4639" t="str">
        <f t="shared" si="583"/>
        <v>CP955-Inconv Fee $5-$20-Comment Req'd</v>
      </c>
      <c r="B4639" t="s">
        <v>670</v>
      </c>
      <c r="C4639" t="str">
        <f t="shared" si="576"/>
        <v>Hendersonville</v>
      </c>
      <c r="D4639" t="str">
        <f t="shared" si="577"/>
        <v>Y</v>
      </c>
      <c r="E4639" t="s">
        <v>1204</v>
      </c>
      <c r="F4639" t="str">
        <f t="shared" si="578"/>
        <v>Inconv Fee $5-$20-Comment Req'd</v>
      </c>
      <c r="G4639">
        <f t="shared" si="579"/>
        <v>0</v>
      </c>
      <c r="H4639" t="s">
        <v>1089</v>
      </c>
      <c r="I4639">
        <f t="shared" si="580"/>
        <v>0</v>
      </c>
      <c r="J4639" t="s">
        <v>1074</v>
      </c>
      <c r="K4639" s="5">
        <v>20</v>
      </c>
      <c r="L4639" t="str">
        <f>Table_DataFromNL[[#This Row],[PROFILECODE]]&amp;"-"&amp;Table_DataFromNL[[#This Row],[RULENAME]]</f>
        <v>CP955-Inconv Fee $5-$20-Comment Req'd</v>
      </c>
      <c r="M4639" t="e">
        <f t="shared" si="581"/>
        <v>#N/A</v>
      </c>
      <c r="N4639" t="e">
        <f t="shared" si="582"/>
        <v>#N/A</v>
      </c>
    </row>
    <row r="4640" spans="1:14" hidden="1" x14ac:dyDescent="0.45">
      <c r="A4640" t="str">
        <f t="shared" si="583"/>
        <v>CP955-Inconv Fee$50-$100-Comment Req'd</v>
      </c>
      <c r="B4640" t="s">
        <v>670</v>
      </c>
      <c r="C4640" t="str">
        <f t="shared" si="576"/>
        <v>Hendersonville</v>
      </c>
      <c r="D4640" t="str">
        <f t="shared" si="577"/>
        <v>Y</v>
      </c>
      <c r="E4640" t="s">
        <v>1204</v>
      </c>
      <c r="F4640" t="str">
        <f t="shared" si="578"/>
        <v>Inconv Fee$50-$100-Comment Req'd</v>
      </c>
      <c r="G4640">
        <f t="shared" si="579"/>
        <v>0</v>
      </c>
      <c r="H4640" t="s">
        <v>1090</v>
      </c>
      <c r="I4640">
        <f t="shared" si="580"/>
        <v>0</v>
      </c>
      <c r="J4640" t="s">
        <v>1074</v>
      </c>
      <c r="K4640" s="5">
        <v>100</v>
      </c>
      <c r="L4640" t="str">
        <f>Table_DataFromNL[[#This Row],[PROFILECODE]]&amp;"-"&amp;Table_DataFromNL[[#This Row],[RULENAME]]</f>
        <v>CP955-Inconv Fee$50-$100-Comment Req'd</v>
      </c>
      <c r="M4640" t="e">
        <f t="shared" si="581"/>
        <v>#N/A</v>
      </c>
      <c r="N4640" t="e">
        <f t="shared" si="582"/>
        <v>#N/A</v>
      </c>
    </row>
    <row r="4641" spans="1:14" hidden="1" x14ac:dyDescent="0.45">
      <c r="A4641" t="str">
        <f t="shared" si="583"/>
        <v>CP955-NSP_ LAPSEDONOR_50_Twice</v>
      </c>
      <c r="B4641" t="s">
        <v>670</v>
      </c>
      <c r="C4641" t="str">
        <f t="shared" si="576"/>
        <v>Hendersonville</v>
      </c>
      <c r="D4641" t="str">
        <f t="shared" si="577"/>
        <v>Y</v>
      </c>
      <c r="E4641" t="s">
        <v>1204</v>
      </c>
      <c r="F4641" t="str">
        <f t="shared" si="578"/>
        <v>NSP_ LAPSEDONOR_50_Twice</v>
      </c>
      <c r="G4641">
        <f t="shared" si="579"/>
        <v>0</v>
      </c>
      <c r="H4641" t="s">
        <v>1091</v>
      </c>
      <c r="I4641">
        <f t="shared" si="580"/>
        <v>0</v>
      </c>
      <c r="J4641" t="s">
        <v>1074</v>
      </c>
      <c r="K4641" s="5">
        <v>50</v>
      </c>
      <c r="L4641" t="str">
        <f>Table_DataFromNL[[#This Row],[PROFILECODE]]&amp;"-"&amp;Table_DataFromNL[[#This Row],[RULENAME]]</f>
        <v>CP955-NSP_ LAPSEDONOR_50_Twice</v>
      </c>
      <c r="M4641" t="e">
        <f t="shared" si="581"/>
        <v>#N/A</v>
      </c>
      <c r="N4641" t="e">
        <f t="shared" si="582"/>
        <v>#N/A</v>
      </c>
    </row>
    <row r="4642" spans="1:14" hidden="1" x14ac:dyDescent="0.45">
      <c r="A4642" t="str">
        <f t="shared" si="583"/>
        <v>CP955-NSP_LD_25_2X</v>
      </c>
      <c r="B4642" t="s">
        <v>670</v>
      </c>
      <c r="C4642" t="str">
        <f t="shared" si="576"/>
        <v>Hendersonville</v>
      </c>
      <c r="D4642" t="str">
        <f t="shared" si="577"/>
        <v>Y</v>
      </c>
      <c r="E4642" t="s">
        <v>1204</v>
      </c>
      <c r="F4642" t="str">
        <f t="shared" si="578"/>
        <v>NSP_LD_25_2X</v>
      </c>
      <c r="G4642">
        <f t="shared" si="579"/>
        <v>0</v>
      </c>
      <c r="H4642" t="s">
        <v>1092</v>
      </c>
      <c r="I4642">
        <f t="shared" si="580"/>
        <v>0</v>
      </c>
      <c r="J4642" t="s">
        <v>1074</v>
      </c>
      <c r="K4642" s="5">
        <v>25</v>
      </c>
      <c r="L4642" t="str">
        <f>Table_DataFromNL[[#This Row],[PROFILECODE]]&amp;"-"&amp;Table_DataFromNL[[#This Row],[RULENAME]]</f>
        <v>CP955-NSP_LD_25_2X</v>
      </c>
      <c r="M4642" t="e">
        <f t="shared" si="581"/>
        <v>#N/A</v>
      </c>
      <c r="N4642" t="e">
        <f t="shared" si="582"/>
        <v>#N/A</v>
      </c>
    </row>
    <row r="4643" spans="1:14" hidden="1" x14ac:dyDescent="0.45">
      <c r="A4643" t="str">
        <f t="shared" si="583"/>
        <v>CP955-NSP_LD_50_1X</v>
      </c>
      <c r="B4643" t="s">
        <v>670</v>
      </c>
      <c r="C4643" t="str">
        <f t="shared" si="576"/>
        <v>Hendersonville</v>
      </c>
      <c r="D4643" t="str">
        <f t="shared" si="577"/>
        <v>Y</v>
      </c>
      <c r="E4643" t="s">
        <v>1204</v>
      </c>
      <c r="F4643" t="str">
        <f t="shared" si="578"/>
        <v>NSP_LD_50_1X</v>
      </c>
      <c r="G4643">
        <f t="shared" si="579"/>
        <v>0</v>
      </c>
      <c r="H4643" t="s">
        <v>1093</v>
      </c>
      <c r="I4643">
        <f t="shared" si="580"/>
        <v>0</v>
      </c>
      <c r="J4643" t="s">
        <v>1074</v>
      </c>
      <c r="K4643" s="5">
        <v>50</v>
      </c>
      <c r="L4643" t="str">
        <f>Table_DataFromNL[[#This Row],[PROFILECODE]]&amp;"-"&amp;Table_DataFromNL[[#This Row],[RULENAME]]</f>
        <v>CP955-NSP_LD_50_1X</v>
      </c>
      <c r="M4643" t="e">
        <f t="shared" si="581"/>
        <v>#N/A</v>
      </c>
      <c r="N4643" t="e">
        <f t="shared" si="582"/>
        <v>#N/A</v>
      </c>
    </row>
    <row r="4644" spans="1:14" hidden="1" x14ac:dyDescent="0.45">
      <c r="A4644" t="str">
        <f t="shared" si="583"/>
        <v>CP955-NSP_ORPHAN_100_once</v>
      </c>
      <c r="B4644" t="s">
        <v>670</v>
      </c>
      <c r="C4644" t="str">
        <f t="shared" si="576"/>
        <v>Hendersonville</v>
      </c>
      <c r="D4644" t="str">
        <f t="shared" si="577"/>
        <v>Y</v>
      </c>
      <c r="E4644" t="s">
        <v>1204</v>
      </c>
      <c r="F4644" t="str">
        <f t="shared" si="578"/>
        <v>NSP_ORPHAN_100_once</v>
      </c>
      <c r="G4644">
        <f t="shared" si="579"/>
        <v>0</v>
      </c>
      <c r="H4644" t="s">
        <v>1094</v>
      </c>
      <c r="I4644">
        <f t="shared" si="580"/>
        <v>0</v>
      </c>
      <c r="J4644" t="s">
        <v>1074</v>
      </c>
      <c r="K4644" s="5">
        <v>100</v>
      </c>
      <c r="L4644" t="str">
        <f>Table_DataFromNL[[#This Row],[PROFILECODE]]&amp;"-"&amp;Table_DataFromNL[[#This Row],[RULENAME]]</f>
        <v>CP955-NSP_ORPHAN_100_once</v>
      </c>
      <c r="M4644" t="e">
        <f t="shared" si="581"/>
        <v>#N/A</v>
      </c>
      <c r="N4644" t="e">
        <f t="shared" si="582"/>
        <v>#N/A</v>
      </c>
    </row>
    <row r="4645" spans="1:14" hidden="1" x14ac:dyDescent="0.45">
      <c r="A4645" t="str">
        <f t="shared" si="583"/>
        <v>CP955-RSV WEEKLY BONUS 10</v>
      </c>
      <c r="B4645" t="s">
        <v>670</v>
      </c>
      <c r="C4645" t="str">
        <f t="shared" si="576"/>
        <v>Hendersonville</v>
      </c>
      <c r="D4645" t="str">
        <f t="shared" si="577"/>
        <v>Y</v>
      </c>
      <c r="E4645" t="s">
        <v>1204</v>
      </c>
      <c r="F4645" t="str">
        <f t="shared" si="578"/>
        <v>RSV WEEKLY BONUS 10</v>
      </c>
      <c r="G4645">
        <f t="shared" si="579"/>
        <v>0</v>
      </c>
      <c r="H4645" t="s">
        <v>1095</v>
      </c>
      <c r="I4645">
        <f t="shared" si="580"/>
        <v>0</v>
      </c>
      <c r="J4645" t="s">
        <v>1074</v>
      </c>
      <c r="K4645" s="5">
        <v>10</v>
      </c>
      <c r="L4645" t="str">
        <f>Table_DataFromNL[[#This Row],[PROFILECODE]]&amp;"-"&amp;Table_DataFromNL[[#This Row],[RULENAME]]</f>
        <v>CP955-RSV WEEKLY BONUS 10</v>
      </c>
      <c r="M4645" t="e">
        <f t="shared" si="581"/>
        <v>#N/A</v>
      </c>
      <c r="N4645" t="e">
        <f t="shared" si="582"/>
        <v>#N/A</v>
      </c>
    </row>
    <row r="4646" spans="1:14" hidden="1" x14ac:dyDescent="0.45">
      <c r="A4646" t="str">
        <f t="shared" si="583"/>
        <v>CP955-Restick</v>
      </c>
      <c r="B4646" t="s">
        <v>670</v>
      </c>
      <c r="C4646" t="str">
        <f t="shared" si="576"/>
        <v>Hendersonville</v>
      </c>
      <c r="D4646" t="str">
        <f t="shared" si="577"/>
        <v>Y</v>
      </c>
      <c r="E4646" t="s">
        <v>1204</v>
      </c>
      <c r="F4646" t="str">
        <f t="shared" si="578"/>
        <v>Restick</v>
      </c>
      <c r="G4646">
        <f t="shared" si="579"/>
        <v>0</v>
      </c>
      <c r="H4646" t="s">
        <v>1096</v>
      </c>
      <c r="I4646">
        <f t="shared" si="580"/>
        <v>0</v>
      </c>
      <c r="J4646" t="s">
        <v>1074</v>
      </c>
      <c r="K4646" s="5">
        <v>5</v>
      </c>
      <c r="L4646" t="str">
        <f>Table_DataFromNL[[#This Row],[PROFILECODE]]&amp;"-"&amp;Table_DataFromNL[[#This Row],[RULENAME]]</f>
        <v>CP955-Restick</v>
      </c>
      <c r="M4646" t="e">
        <f t="shared" si="581"/>
        <v>#N/A</v>
      </c>
      <c r="N4646" t="e">
        <f t="shared" si="582"/>
        <v>#N/A</v>
      </c>
    </row>
    <row r="4647" spans="1:14" hidden="1" x14ac:dyDescent="0.45">
      <c r="A4647" t="str">
        <f t="shared" si="583"/>
        <v>CP955-SCRATCH_1000_USD</v>
      </c>
      <c r="B4647" t="s">
        <v>670</v>
      </c>
      <c r="C4647" t="str">
        <f t="shared" si="576"/>
        <v>Hendersonville</v>
      </c>
      <c r="D4647" t="str">
        <f t="shared" si="577"/>
        <v>Y</v>
      </c>
      <c r="E4647" t="s">
        <v>1204</v>
      </c>
      <c r="F4647" t="str">
        <f t="shared" si="578"/>
        <v>SCRATCH_1000_USD</v>
      </c>
      <c r="G4647">
        <f t="shared" si="579"/>
        <v>0</v>
      </c>
      <c r="H4647" t="s">
        <v>1097</v>
      </c>
      <c r="I4647">
        <f t="shared" si="580"/>
        <v>0</v>
      </c>
      <c r="J4647" t="s">
        <v>1074</v>
      </c>
      <c r="K4647" s="5">
        <v>1000</v>
      </c>
      <c r="L4647" t="str">
        <f>Table_DataFromNL[[#This Row],[PROFILECODE]]&amp;"-"&amp;Table_DataFromNL[[#This Row],[RULENAME]]</f>
        <v>CP955-SCRATCH_1000_USD</v>
      </c>
      <c r="M4647" t="e">
        <f t="shared" si="581"/>
        <v>#N/A</v>
      </c>
      <c r="N4647" t="e">
        <f t="shared" si="582"/>
        <v>#N/A</v>
      </c>
    </row>
    <row r="4648" spans="1:14" hidden="1" x14ac:dyDescent="0.45">
      <c r="A4648" t="str">
        <f t="shared" si="583"/>
        <v>CP955-SCRATCH_100_USD</v>
      </c>
      <c r="B4648" t="s">
        <v>670</v>
      </c>
      <c r="C4648" t="str">
        <f t="shared" si="576"/>
        <v>Hendersonville</v>
      </c>
      <c r="D4648" t="str">
        <f t="shared" si="577"/>
        <v>Y</v>
      </c>
      <c r="E4648" t="s">
        <v>1204</v>
      </c>
      <c r="F4648" t="str">
        <f t="shared" si="578"/>
        <v>SCRATCH_100_USD</v>
      </c>
      <c r="G4648">
        <f t="shared" si="579"/>
        <v>0</v>
      </c>
      <c r="H4648" t="s">
        <v>1098</v>
      </c>
      <c r="I4648">
        <f t="shared" si="580"/>
        <v>0</v>
      </c>
      <c r="J4648" t="s">
        <v>1074</v>
      </c>
      <c r="K4648" s="5">
        <v>100</v>
      </c>
      <c r="L4648" t="str">
        <f>Table_DataFromNL[[#This Row],[PROFILECODE]]&amp;"-"&amp;Table_DataFromNL[[#This Row],[RULENAME]]</f>
        <v>CP955-SCRATCH_100_USD</v>
      </c>
      <c r="M4648" t="e">
        <f t="shared" si="581"/>
        <v>#N/A</v>
      </c>
      <c r="N4648" t="e">
        <f t="shared" si="582"/>
        <v>#N/A</v>
      </c>
    </row>
    <row r="4649" spans="1:14" hidden="1" x14ac:dyDescent="0.45">
      <c r="A4649" t="str">
        <f t="shared" si="583"/>
        <v>CP955-SCRATCH_10_USD</v>
      </c>
      <c r="B4649" t="s">
        <v>670</v>
      </c>
      <c r="C4649" t="str">
        <f t="shared" si="576"/>
        <v>Hendersonville</v>
      </c>
      <c r="D4649" t="str">
        <f t="shared" si="577"/>
        <v>Y</v>
      </c>
      <c r="E4649" t="s">
        <v>1204</v>
      </c>
      <c r="F4649" t="str">
        <f t="shared" si="578"/>
        <v>SCRATCH_10_USD</v>
      </c>
      <c r="G4649">
        <f t="shared" si="579"/>
        <v>0</v>
      </c>
      <c r="H4649" t="s">
        <v>1099</v>
      </c>
      <c r="I4649">
        <f t="shared" si="580"/>
        <v>0</v>
      </c>
      <c r="J4649" t="s">
        <v>1074</v>
      </c>
      <c r="K4649" s="5">
        <v>10</v>
      </c>
      <c r="L4649" t="str">
        <f>Table_DataFromNL[[#This Row],[PROFILECODE]]&amp;"-"&amp;Table_DataFromNL[[#This Row],[RULENAME]]</f>
        <v>CP955-SCRATCH_10_USD</v>
      </c>
      <c r="M4649" t="e">
        <f t="shared" si="581"/>
        <v>#N/A</v>
      </c>
      <c r="N4649" t="e">
        <f t="shared" si="582"/>
        <v>#N/A</v>
      </c>
    </row>
    <row r="4650" spans="1:14" hidden="1" x14ac:dyDescent="0.45">
      <c r="A4650" t="str">
        <f t="shared" si="583"/>
        <v>CP955-SCRATCH_20_USD</v>
      </c>
      <c r="B4650" t="s">
        <v>670</v>
      </c>
      <c r="C4650" t="str">
        <f t="shared" si="576"/>
        <v>Hendersonville</v>
      </c>
      <c r="D4650" t="str">
        <f t="shared" si="577"/>
        <v>Y</v>
      </c>
      <c r="E4650" t="s">
        <v>1204</v>
      </c>
      <c r="F4650" t="str">
        <f t="shared" si="578"/>
        <v>SCRATCH_20_USD</v>
      </c>
      <c r="G4650">
        <f t="shared" si="579"/>
        <v>0</v>
      </c>
      <c r="H4650" t="s">
        <v>1100</v>
      </c>
      <c r="I4650">
        <f t="shared" si="580"/>
        <v>0</v>
      </c>
      <c r="J4650" t="s">
        <v>1074</v>
      </c>
      <c r="K4650" s="5">
        <v>20</v>
      </c>
      <c r="L4650" t="str">
        <f>Table_DataFromNL[[#This Row],[PROFILECODE]]&amp;"-"&amp;Table_DataFromNL[[#This Row],[RULENAME]]</f>
        <v>CP955-SCRATCH_20_USD</v>
      </c>
      <c r="M4650" t="e">
        <f t="shared" si="581"/>
        <v>#N/A</v>
      </c>
      <c r="N4650" t="e">
        <f t="shared" si="582"/>
        <v>#N/A</v>
      </c>
    </row>
    <row r="4651" spans="1:14" hidden="1" x14ac:dyDescent="0.45">
      <c r="A4651" t="str">
        <f t="shared" si="583"/>
        <v>CP955-SCRATCH_25_USD</v>
      </c>
      <c r="B4651" t="s">
        <v>670</v>
      </c>
      <c r="C4651" t="str">
        <f t="shared" si="576"/>
        <v>Hendersonville</v>
      </c>
      <c r="D4651" t="str">
        <f t="shared" si="577"/>
        <v>Y</v>
      </c>
      <c r="E4651" t="s">
        <v>1204</v>
      </c>
      <c r="F4651" t="str">
        <f t="shared" si="578"/>
        <v>SCRATCH_25_USD</v>
      </c>
      <c r="G4651">
        <f t="shared" si="579"/>
        <v>0</v>
      </c>
      <c r="H4651" t="s">
        <v>1101</v>
      </c>
      <c r="I4651">
        <f t="shared" si="580"/>
        <v>0</v>
      </c>
      <c r="J4651" t="s">
        <v>1074</v>
      </c>
      <c r="K4651" s="5">
        <v>25</v>
      </c>
      <c r="L4651" t="str">
        <f>Table_DataFromNL[[#This Row],[PROFILECODE]]&amp;"-"&amp;Table_DataFromNL[[#This Row],[RULENAME]]</f>
        <v>CP955-SCRATCH_25_USD</v>
      </c>
      <c r="M4651" t="e">
        <f t="shared" si="581"/>
        <v>#N/A</v>
      </c>
      <c r="N4651" t="e">
        <f t="shared" si="582"/>
        <v>#N/A</v>
      </c>
    </row>
    <row r="4652" spans="1:14" hidden="1" x14ac:dyDescent="0.45">
      <c r="A4652" t="str">
        <f t="shared" si="583"/>
        <v>CP955-SCRATCH_50_USD</v>
      </c>
      <c r="B4652" t="s">
        <v>670</v>
      </c>
      <c r="C4652" t="str">
        <f t="shared" si="576"/>
        <v>Hendersonville</v>
      </c>
      <c r="D4652" t="str">
        <f t="shared" si="577"/>
        <v>Y</v>
      </c>
      <c r="E4652" t="s">
        <v>1204</v>
      </c>
      <c r="F4652" t="str">
        <f t="shared" si="578"/>
        <v>SCRATCH_50_USD</v>
      </c>
      <c r="G4652">
        <f t="shared" si="579"/>
        <v>0</v>
      </c>
      <c r="H4652" t="s">
        <v>1102</v>
      </c>
      <c r="I4652">
        <f t="shared" si="580"/>
        <v>0</v>
      </c>
      <c r="J4652" t="s">
        <v>1074</v>
      </c>
      <c r="K4652" s="5">
        <v>50</v>
      </c>
      <c r="L4652" t="str">
        <f>Table_DataFromNL[[#This Row],[PROFILECODE]]&amp;"-"&amp;Table_DataFromNL[[#This Row],[RULENAME]]</f>
        <v>CP955-SCRATCH_50_USD</v>
      </c>
      <c r="M4652" t="e">
        <f t="shared" si="581"/>
        <v>#N/A</v>
      </c>
      <c r="N4652" t="e">
        <f t="shared" si="582"/>
        <v>#N/A</v>
      </c>
    </row>
    <row r="4653" spans="1:14" hidden="1" x14ac:dyDescent="0.45">
      <c r="A4653" t="str">
        <f t="shared" si="583"/>
        <v>CP955-SCRATCH_5_USD</v>
      </c>
      <c r="B4653" t="s">
        <v>670</v>
      </c>
      <c r="C4653" t="str">
        <f t="shared" si="576"/>
        <v>Hendersonville</v>
      </c>
      <c r="D4653" t="str">
        <f t="shared" si="577"/>
        <v>Y</v>
      </c>
      <c r="E4653" t="s">
        <v>1204</v>
      </c>
      <c r="F4653" t="str">
        <f t="shared" si="578"/>
        <v>SCRATCH_5_USD</v>
      </c>
      <c r="G4653">
        <f t="shared" si="579"/>
        <v>0</v>
      </c>
      <c r="H4653" t="s">
        <v>1103</v>
      </c>
      <c r="I4653">
        <f t="shared" si="580"/>
        <v>0</v>
      </c>
      <c r="J4653" t="s">
        <v>1074</v>
      </c>
      <c r="K4653" s="5">
        <v>5</v>
      </c>
      <c r="L4653" t="str">
        <f>Table_DataFromNL[[#This Row],[PROFILECODE]]&amp;"-"&amp;Table_DataFromNL[[#This Row],[RULENAME]]</f>
        <v>CP955-SCRATCH_5_USD</v>
      </c>
      <c r="M4653" t="e">
        <f t="shared" si="581"/>
        <v>#N/A</v>
      </c>
      <c r="N4653" t="e">
        <f t="shared" si="582"/>
        <v>#N/A</v>
      </c>
    </row>
    <row r="4654" spans="1:14" hidden="1" x14ac:dyDescent="0.45">
      <c r="A4654" t="str">
        <f t="shared" si="583"/>
        <v>CP955-SLOW_TEXT_5</v>
      </c>
      <c r="B4654" t="s">
        <v>670</v>
      </c>
      <c r="C4654" t="str">
        <f t="shared" si="576"/>
        <v>Hendersonville</v>
      </c>
      <c r="D4654" t="str">
        <f t="shared" si="577"/>
        <v>Y</v>
      </c>
      <c r="E4654" t="s">
        <v>1204</v>
      </c>
      <c r="F4654" t="str">
        <f t="shared" si="578"/>
        <v>SLOW_TEXT_5</v>
      </c>
      <c r="G4654">
        <f t="shared" si="579"/>
        <v>0</v>
      </c>
      <c r="H4654" t="s">
        <v>1104</v>
      </c>
      <c r="I4654">
        <f t="shared" si="580"/>
        <v>0</v>
      </c>
      <c r="J4654" t="s">
        <v>1074</v>
      </c>
      <c r="K4654" s="5">
        <v>5</v>
      </c>
      <c r="L4654" t="str">
        <f>Table_DataFromNL[[#This Row],[PROFILECODE]]&amp;"-"&amp;Table_DataFromNL[[#This Row],[RULENAME]]</f>
        <v>CP955-SLOW_TEXT_5</v>
      </c>
      <c r="M4654" t="e">
        <f t="shared" si="581"/>
        <v>#N/A</v>
      </c>
      <c r="N4654" t="e">
        <f t="shared" si="582"/>
        <v>#N/A</v>
      </c>
    </row>
    <row r="4655" spans="1:14" hidden="1" x14ac:dyDescent="0.45">
      <c r="A4655" t="str">
        <f t="shared" si="583"/>
        <v>CP955-SPECIAL_ x9_25 _ONCE</v>
      </c>
      <c r="B4655" t="s">
        <v>670</v>
      </c>
      <c r="C4655" t="str">
        <f t="shared" si="576"/>
        <v>Hendersonville</v>
      </c>
      <c r="D4655" t="str">
        <f t="shared" si="577"/>
        <v>Y</v>
      </c>
      <c r="E4655" t="s">
        <v>1204</v>
      </c>
      <c r="F4655" t="str">
        <f t="shared" si="578"/>
        <v>SPECIAL_ x9_25 _ONCE</v>
      </c>
      <c r="G4655">
        <f t="shared" si="579"/>
        <v>0</v>
      </c>
      <c r="H4655" t="s">
        <v>1105</v>
      </c>
      <c r="I4655">
        <f t="shared" si="580"/>
        <v>0</v>
      </c>
      <c r="J4655" t="s">
        <v>1074</v>
      </c>
      <c r="K4655" s="5">
        <v>25</v>
      </c>
      <c r="L4655" t="str">
        <f>Table_DataFromNL[[#This Row],[PROFILECODE]]&amp;"-"&amp;Table_DataFromNL[[#This Row],[RULENAME]]</f>
        <v>CP955-SPECIAL_ x9_25 _ONCE</v>
      </c>
      <c r="M4655" t="e">
        <f t="shared" si="581"/>
        <v>#N/A</v>
      </c>
      <c r="N4655" t="e">
        <f t="shared" si="582"/>
        <v>#N/A</v>
      </c>
    </row>
    <row r="4656" spans="1:14" hidden="1" x14ac:dyDescent="0.45">
      <c r="A4656" t="str">
        <f t="shared" si="583"/>
        <v>CP955-SPECIAL_BONUS_40USD</v>
      </c>
      <c r="B4656" t="s">
        <v>670</v>
      </c>
      <c r="C4656" t="str">
        <f t="shared" si="576"/>
        <v>Hendersonville</v>
      </c>
      <c r="D4656" t="str">
        <f t="shared" si="577"/>
        <v>Y</v>
      </c>
      <c r="E4656" t="s">
        <v>1204</v>
      </c>
      <c r="F4656" t="str">
        <f t="shared" si="578"/>
        <v>SPECIAL_BONUS_40USD</v>
      </c>
      <c r="G4656">
        <f t="shared" si="579"/>
        <v>0</v>
      </c>
      <c r="H4656" t="s">
        <v>1106</v>
      </c>
      <c r="I4656">
        <f t="shared" si="580"/>
        <v>0</v>
      </c>
      <c r="J4656" t="s">
        <v>1074</v>
      </c>
      <c r="K4656" s="5">
        <v>40</v>
      </c>
      <c r="L4656" t="str">
        <f>Table_DataFromNL[[#This Row],[PROFILECODE]]&amp;"-"&amp;Table_DataFromNL[[#This Row],[RULENAME]]</f>
        <v>CP955-SPECIAL_BONUS_40USD</v>
      </c>
      <c r="M4656" t="e">
        <f t="shared" si="581"/>
        <v>#N/A</v>
      </c>
      <c r="N4656" t="e">
        <f t="shared" si="582"/>
        <v>#N/A</v>
      </c>
    </row>
    <row r="4657" spans="1:14" hidden="1" x14ac:dyDescent="0.45">
      <c r="A4657" t="str">
        <f t="shared" si="583"/>
        <v>CP955-SPECIAL_x6_x7_15 _TWICE</v>
      </c>
      <c r="B4657" t="s">
        <v>670</v>
      </c>
      <c r="C4657" t="str">
        <f t="shared" si="576"/>
        <v>Hendersonville</v>
      </c>
      <c r="D4657" t="str">
        <f t="shared" si="577"/>
        <v>Y</v>
      </c>
      <c r="E4657" t="s">
        <v>1204</v>
      </c>
      <c r="F4657" t="str">
        <f t="shared" si="578"/>
        <v>SPECIAL_x6_x7_15 _TWICE</v>
      </c>
      <c r="G4657">
        <f t="shared" si="579"/>
        <v>0</v>
      </c>
      <c r="H4657" t="s">
        <v>1107</v>
      </c>
      <c r="I4657">
        <f t="shared" si="580"/>
        <v>0</v>
      </c>
      <c r="J4657" t="s">
        <v>1074</v>
      </c>
      <c r="K4657" s="5">
        <v>15</v>
      </c>
      <c r="L4657" t="str">
        <f>Table_DataFromNL[[#This Row],[PROFILECODE]]&amp;"-"&amp;Table_DataFromNL[[#This Row],[RULENAME]]</f>
        <v>CP955-SPECIAL_x6_x7_15 _TWICE</v>
      </c>
      <c r="M4657" t="e">
        <f t="shared" si="581"/>
        <v>#N/A</v>
      </c>
      <c r="N4657" t="e">
        <f t="shared" si="582"/>
        <v>#N/A</v>
      </c>
    </row>
    <row r="4658" spans="1:14" hidden="1" x14ac:dyDescent="0.45">
      <c r="A4658" t="str">
        <f t="shared" si="583"/>
        <v>CP955-SPECIAL_x8_x9_20 _TWICE</v>
      </c>
      <c r="B4658" t="s">
        <v>670</v>
      </c>
      <c r="C4658" t="str">
        <f t="shared" si="576"/>
        <v>Hendersonville</v>
      </c>
      <c r="D4658" t="str">
        <f t="shared" si="577"/>
        <v>Y</v>
      </c>
      <c r="E4658" t="s">
        <v>1204</v>
      </c>
      <c r="F4658" t="str">
        <f t="shared" si="578"/>
        <v>SPECIAL_x8_x9_20 _TWICE</v>
      </c>
      <c r="G4658">
        <f t="shared" si="579"/>
        <v>0</v>
      </c>
      <c r="H4658" t="s">
        <v>1108</v>
      </c>
      <c r="I4658">
        <f t="shared" si="580"/>
        <v>0</v>
      </c>
      <c r="J4658" t="s">
        <v>1074</v>
      </c>
      <c r="K4658" s="5">
        <v>20</v>
      </c>
      <c r="L4658" t="str">
        <f>Table_DataFromNL[[#This Row],[PROFILECODE]]&amp;"-"&amp;Table_DataFromNL[[#This Row],[RULENAME]]</f>
        <v>CP955-SPECIAL_x8_x9_20 _TWICE</v>
      </c>
      <c r="M4658" t="e">
        <f t="shared" si="581"/>
        <v>#N/A</v>
      </c>
      <c r="N4658" t="e">
        <f t="shared" si="582"/>
        <v>#N/A</v>
      </c>
    </row>
    <row r="4659" spans="1:14" hidden="1" x14ac:dyDescent="0.45">
      <c r="A4659" t="str">
        <f t="shared" si="583"/>
        <v>CP955-Sample Only</v>
      </c>
      <c r="B4659" t="s">
        <v>670</v>
      </c>
      <c r="C4659" t="str">
        <f t="shared" si="576"/>
        <v>Hendersonville</v>
      </c>
      <c r="D4659" t="str">
        <f t="shared" si="577"/>
        <v>Y</v>
      </c>
      <c r="E4659" t="s">
        <v>1204</v>
      </c>
      <c r="F4659" t="str">
        <f t="shared" si="578"/>
        <v>Sample Only</v>
      </c>
      <c r="G4659">
        <f t="shared" si="579"/>
        <v>0</v>
      </c>
      <c r="H4659" t="s">
        <v>1109</v>
      </c>
      <c r="I4659">
        <f t="shared" si="580"/>
        <v>0</v>
      </c>
      <c r="J4659" t="s">
        <v>1074</v>
      </c>
      <c r="K4659" s="5">
        <v>10</v>
      </c>
      <c r="L4659" t="str">
        <f>Table_DataFromNL[[#This Row],[PROFILECODE]]&amp;"-"&amp;Table_DataFromNL[[#This Row],[RULENAME]]</f>
        <v>CP955-Sample Only</v>
      </c>
      <c r="M4659" t="e">
        <f t="shared" si="581"/>
        <v>#N/A</v>
      </c>
      <c r="N4659" t="e">
        <f t="shared" si="582"/>
        <v>#N/A</v>
      </c>
    </row>
    <row r="4660" spans="1:14" hidden="1" x14ac:dyDescent="0.45">
      <c r="A4660" t="str">
        <f t="shared" si="583"/>
        <v>CP955-Unit Below 250 mL</v>
      </c>
      <c r="B4660" t="s">
        <v>670</v>
      </c>
      <c r="C4660" t="str">
        <f t="shared" si="576"/>
        <v>Hendersonville</v>
      </c>
      <c r="D4660" t="str">
        <f t="shared" si="577"/>
        <v>Y</v>
      </c>
      <c r="E4660" t="s">
        <v>1204</v>
      </c>
      <c r="F4660" t="str">
        <f t="shared" si="578"/>
        <v>Unit Below 250 mL</v>
      </c>
      <c r="G4660">
        <f t="shared" si="579"/>
        <v>0</v>
      </c>
      <c r="H4660" t="s">
        <v>1110</v>
      </c>
      <c r="I4660">
        <f t="shared" si="580"/>
        <v>0</v>
      </c>
      <c r="J4660" t="s">
        <v>1074</v>
      </c>
      <c r="K4660" s="5">
        <v>5</v>
      </c>
      <c r="L4660" t="str">
        <f>Table_DataFromNL[[#This Row],[PROFILECODE]]&amp;"-"&amp;Table_DataFromNL[[#This Row],[RULENAME]]</f>
        <v>CP955-Unit Below 250 mL</v>
      </c>
      <c r="M4660" t="e">
        <f t="shared" si="581"/>
        <v>#N/A</v>
      </c>
      <c r="N4660" t="e">
        <f t="shared" si="582"/>
        <v>#N/A</v>
      </c>
    </row>
    <row r="4661" spans="1:14" hidden="1" x14ac:dyDescent="0.45">
      <c r="A4661" t="str">
        <f t="shared" si="583"/>
        <v>CP955-Unit above 250 mL/underdraw</v>
      </c>
      <c r="B4661" t="s">
        <v>670</v>
      </c>
      <c r="C4661" t="str">
        <f t="shared" si="576"/>
        <v>Hendersonville</v>
      </c>
      <c r="D4661" t="str">
        <f t="shared" si="577"/>
        <v>Y</v>
      </c>
      <c r="E4661" t="s">
        <v>1204</v>
      </c>
      <c r="F4661" t="str">
        <f t="shared" si="578"/>
        <v>Unit above 250 mL/underdraw</v>
      </c>
      <c r="G4661">
        <f t="shared" si="579"/>
        <v>0</v>
      </c>
      <c r="H4661" t="s">
        <v>1111</v>
      </c>
      <c r="I4661">
        <f t="shared" si="580"/>
        <v>0</v>
      </c>
      <c r="J4661" t="s">
        <v>1074</v>
      </c>
      <c r="K4661" s="5">
        <v>10</v>
      </c>
      <c r="L4661" t="str">
        <f>Table_DataFromNL[[#This Row],[PROFILECODE]]&amp;"-"&amp;Table_DataFromNL[[#This Row],[RULENAME]]</f>
        <v>CP955-Unit above 250 mL/underdraw</v>
      </c>
      <c r="M4661" t="e">
        <f t="shared" si="581"/>
        <v>#N/A</v>
      </c>
      <c r="N4661" t="e">
        <f t="shared" si="582"/>
        <v>#N/A</v>
      </c>
    </row>
    <row r="4662" spans="1:14" hidden="1" x14ac:dyDescent="0.45">
      <c r="A4662" t="str">
        <f t="shared" si="583"/>
        <v>CP955-RETURN - Buddy referral  -BONUS</v>
      </c>
      <c r="B4662" t="s">
        <v>670</v>
      </c>
      <c r="C4662" t="str">
        <f t="shared" si="576"/>
        <v>Hendersonville</v>
      </c>
      <c r="D4662" t="str">
        <f t="shared" si="577"/>
        <v>Y</v>
      </c>
      <c r="E4662" t="s">
        <v>1204</v>
      </c>
      <c r="F4662" t="str">
        <f t="shared" si="578"/>
        <v>RETURN - Buddy referral  -BONUS</v>
      </c>
      <c r="G4662" t="str">
        <f t="shared" si="579"/>
        <v>Marketing</v>
      </c>
      <c r="H4662" t="s">
        <v>73</v>
      </c>
      <c r="I4662">
        <f t="shared" si="580"/>
        <v>50</v>
      </c>
      <c r="J4662" t="s">
        <v>1112</v>
      </c>
      <c r="K4662" s="5">
        <v>100</v>
      </c>
      <c r="L4662" t="str">
        <f>Table_DataFromNL[[#This Row],[PROFILECODE]]&amp;"-"&amp;Table_DataFromNL[[#This Row],[RULENAME]]</f>
        <v>CP955-Referral</v>
      </c>
      <c r="M4662" t="str">
        <f t="shared" si="581"/>
        <v>CP955-RETURN - Buddy referral  -BONUS</v>
      </c>
      <c r="N4662" t="e">
        <f t="shared" si="582"/>
        <v>#N/A</v>
      </c>
    </row>
    <row r="4663" spans="1:14" hidden="1" x14ac:dyDescent="0.45">
      <c r="A4663" t="str">
        <f t="shared" si="583"/>
        <v>CP955-P Anti-D Pre-Existing Standard</v>
      </c>
      <c r="B4663" t="s">
        <v>670</v>
      </c>
      <c r="C4663" t="str">
        <f t="shared" si="576"/>
        <v>Hendersonville</v>
      </c>
      <c r="D4663" t="str">
        <f t="shared" si="577"/>
        <v>Y</v>
      </c>
      <c r="E4663" t="s">
        <v>1204</v>
      </c>
      <c r="F4663" t="str">
        <f t="shared" si="578"/>
        <v>P Anti-D Pre-Existing Standard</v>
      </c>
      <c r="G4663" t="str">
        <f t="shared" si="579"/>
        <v>Specialty</v>
      </c>
      <c r="H4663" t="s">
        <v>946</v>
      </c>
      <c r="I4663" t="str">
        <f t="shared" si="580"/>
        <v>RETURN - 1st don of the week -STD</v>
      </c>
      <c r="J4663" t="s">
        <v>1113</v>
      </c>
      <c r="K4663" s="5">
        <v>80</v>
      </c>
      <c r="L4663" t="str">
        <f>Table_DataFromNL[[#This Row],[PROFILECODE]]&amp;"-"&amp;Table_DataFromNL[[#This Row],[RULENAME]]</f>
        <v>CP955-P Anti-D Pre-Existing Standard</v>
      </c>
      <c r="M4663" t="str">
        <f t="shared" si="581"/>
        <v>CP955-P Anti-D Pre-Existing Standard</v>
      </c>
      <c r="N4663" t="str">
        <f t="shared" si="582"/>
        <v>CP955-P Anti-D Pre-Existing Standard</v>
      </c>
    </row>
    <row r="4664" spans="1:14" hidden="1" x14ac:dyDescent="0.45">
      <c r="A4664" t="str">
        <f t="shared" si="583"/>
        <v>CP955-P Anti-D Standard</v>
      </c>
      <c r="B4664" t="s">
        <v>670</v>
      </c>
      <c r="C4664" t="str">
        <f t="shared" si="576"/>
        <v>Hendersonville</v>
      </c>
      <c r="D4664" t="str">
        <f t="shared" si="577"/>
        <v>Y</v>
      </c>
      <c r="E4664" t="s">
        <v>1204</v>
      </c>
      <c r="F4664" t="str">
        <f t="shared" si="578"/>
        <v>P Anti-D Standard</v>
      </c>
      <c r="G4664" t="str">
        <f t="shared" si="579"/>
        <v>Specialty</v>
      </c>
      <c r="H4664" t="s">
        <v>947</v>
      </c>
      <c r="I4664" t="str">
        <f t="shared" si="580"/>
        <v>RETURN - 1st don of the week -STD</v>
      </c>
      <c r="J4664" t="s">
        <v>1113</v>
      </c>
      <c r="K4664" s="5">
        <v>80</v>
      </c>
      <c r="L4664" t="str">
        <f>Table_DataFromNL[[#This Row],[PROFILECODE]]&amp;"-"&amp;Table_DataFromNL[[#This Row],[RULENAME]]</f>
        <v>CP955-P Anti-D Standard</v>
      </c>
      <c r="M4664" t="str">
        <f t="shared" si="581"/>
        <v>CP955-P Anti-D Standard</v>
      </c>
      <c r="N4664" t="str">
        <f t="shared" si="582"/>
        <v>CP955-P Anti-D Standard</v>
      </c>
    </row>
    <row r="4665" spans="1:14" hidden="1" x14ac:dyDescent="0.45">
      <c r="A4665" t="str">
        <f t="shared" si="583"/>
        <v>CP955-P Denovo Non-Injectable</v>
      </c>
      <c r="B4665" t="s">
        <v>670</v>
      </c>
      <c r="C4665" t="str">
        <f t="shared" si="576"/>
        <v>Hendersonville</v>
      </c>
      <c r="D4665" t="str">
        <f t="shared" si="577"/>
        <v>Y</v>
      </c>
      <c r="E4665" t="s">
        <v>1204</v>
      </c>
      <c r="F4665" t="str">
        <f t="shared" si="578"/>
        <v>P Denovo Non-Injectable</v>
      </c>
      <c r="G4665">
        <f t="shared" si="579"/>
        <v>0</v>
      </c>
      <c r="H4665" t="s">
        <v>949</v>
      </c>
      <c r="I4665">
        <f t="shared" si="580"/>
        <v>0</v>
      </c>
      <c r="J4665" t="s">
        <v>1113</v>
      </c>
      <c r="K4665" s="5">
        <v>70</v>
      </c>
      <c r="L4665" t="str">
        <f>Table_DataFromNL[[#This Row],[PROFILECODE]]&amp;"-"&amp;Table_DataFromNL[[#This Row],[RULENAME]]</f>
        <v>CP955-P Denovo Non-Injectable</v>
      </c>
      <c r="M4665" t="str">
        <f t="shared" si="581"/>
        <v>CP955-P Denovo Non-Injectable</v>
      </c>
      <c r="N4665" t="str">
        <f t="shared" si="582"/>
        <v>CP955-P Denovo Non-Injectable</v>
      </c>
    </row>
    <row r="4666" spans="1:14" hidden="1" x14ac:dyDescent="0.45">
      <c r="A4666" t="str">
        <f t="shared" si="583"/>
        <v>CP955-RETURN - 1st don of the week -STD</v>
      </c>
      <c r="B4666" t="s">
        <v>670</v>
      </c>
      <c r="C4666" t="str">
        <f t="shared" si="576"/>
        <v>Hendersonville</v>
      </c>
      <c r="D4666" t="str">
        <f t="shared" si="577"/>
        <v>Y</v>
      </c>
      <c r="E4666" t="s">
        <v>1204</v>
      </c>
      <c r="F4666" t="str">
        <f t="shared" si="578"/>
        <v>RETURN - 1st don of the week -STD</v>
      </c>
      <c r="G4666" t="str">
        <f t="shared" si="579"/>
        <v>Marketing</v>
      </c>
      <c r="H4666" t="s">
        <v>1114</v>
      </c>
      <c r="I4666">
        <f t="shared" si="580"/>
        <v>0</v>
      </c>
      <c r="J4666" t="s">
        <v>1113</v>
      </c>
      <c r="K4666" s="5">
        <v>70</v>
      </c>
      <c r="L4666" t="str">
        <f>Table_DataFromNL[[#This Row],[PROFILECODE]]&amp;"-"&amp;Table_DataFromNL[[#This Row],[RULENAME]]</f>
        <v>CP955-P NSP NONEU Standard</v>
      </c>
      <c r="M4666" t="str">
        <f t="shared" si="581"/>
        <v>CP955-RETURN - 1st don of the week -STD</v>
      </c>
      <c r="N4666" t="e">
        <f t="shared" si="582"/>
        <v>#N/A</v>
      </c>
    </row>
    <row r="4667" spans="1:14" hidden="1" x14ac:dyDescent="0.45">
      <c r="A4667" t="str">
        <f t="shared" si="583"/>
        <v>CP955-RETURN - 1st don of the week -STD</v>
      </c>
      <c r="B4667" t="s">
        <v>670</v>
      </c>
      <c r="C4667" t="str">
        <f t="shared" si="576"/>
        <v>Hendersonville</v>
      </c>
      <c r="D4667" t="str">
        <f t="shared" si="577"/>
        <v>Y</v>
      </c>
      <c r="E4667" t="s">
        <v>1204</v>
      </c>
      <c r="F4667" t="str">
        <f t="shared" si="578"/>
        <v>RETURN - 1st don of the week -STD</v>
      </c>
      <c r="G4667" t="str">
        <f t="shared" si="579"/>
        <v>Marketing</v>
      </c>
      <c r="H4667" t="s">
        <v>1115</v>
      </c>
      <c r="I4667">
        <f t="shared" si="580"/>
        <v>23</v>
      </c>
      <c r="J4667" t="s">
        <v>1113</v>
      </c>
      <c r="K4667" s="5">
        <v>70</v>
      </c>
      <c r="L4667" t="str">
        <f>Table_DataFromNL[[#This Row],[PROFILECODE]]&amp;"-"&amp;Table_DataFromNL[[#This Row],[RULENAME]]</f>
        <v>CP955-P NSP NS Standard</v>
      </c>
      <c r="M4667" t="str">
        <f t="shared" si="581"/>
        <v>CP955-RETURN - 1st don of the week -STD</v>
      </c>
      <c r="N4667" t="e">
        <f t="shared" si="582"/>
        <v>#N/A</v>
      </c>
    </row>
    <row r="4668" spans="1:14" hidden="1" x14ac:dyDescent="0.45">
      <c r="A4668" t="str">
        <f t="shared" si="583"/>
        <v>CP955-P Normal Source PL Standard</v>
      </c>
      <c r="B4668" t="s">
        <v>670</v>
      </c>
      <c r="C4668" t="str">
        <f t="shared" si="576"/>
        <v>Hendersonville</v>
      </c>
      <c r="D4668" t="str">
        <f t="shared" si="577"/>
        <v>Y</v>
      </c>
      <c r="E4668" t="s">
        <v>1204</v>
      </c>
      <c r="F4668" t="str">
        <f t="shared" si="578"/>
        <v>P Normal Source PL Standard</v>
      </c>
      <c r="G4668" t="str">
        <f t="shared" si="579"/>
        <v>Marketing</v>
      </c>
      <c r="H4668" t="s">
        <v>1033</v>
      </c>
      <c r="I4668">
        <f t="shared" si="580"/>
        <v>0</v>
      </c>
      <c r="J4668" t="s">
        <v>1113</v>
      </c>
      <c r="K4668" s="5">
        <v>40</v>
      </c>
      <c r="L4668" t="str">
        <f>Table_DataFromNL[[#This Row],[PROFILECODE]]&amp;"-"&amp;Table_DataFromNL[[#This Row],[RULENAME]]</f>
        <v>CP955-P Normal Source PL Standard</v>
      </c>
      <c r="M4668" t="e">
        <f t="shared" si="581"/>
        <v>#N/A</v>
      </c>
      <c r="N4668" t="e">
        <f t="shared" si="582"/>
        <v>#N/A</v>
      </c>
    </row>
    <row r="4669" spans="1:14" hidden="1" x14ac:dyDescent="0.45">
      <c r="A4669" t="str">
        <f t="shared" si="583"/>
        <v>CP955-P Pre-VIP NS Standard</v>
      </c>
      <c r="B4669" t="s">
        <v>670</v>
      </c>
      <c r="C4669" t="str">
        <f t="shared" si="576"/>
        <v>Hendersonville</v>
      </c>
      <c r="D4669" t="str">
        <f t="shared" si="577"/>
        <v>Y</v>
      </c>
      <c r="E4669" t="s">
        <v>1204</v>
      </c>
      <c r="F4669" t="str">
        <f t="shared" si="578"/>
        <v>P Pre-VIP NS Standard</v>
      </c>
      <c r="G4669" t="str">
        <f t="shared" si="579"/>
        <v>Specialty</v>
      </c>
      <c r="H4669" t="s">
        <v>1010</v>
      </c>
      <c r="I4669" t="str">
        <f t="shared" si="580"/>
        <v>RETURN - 1st don of the week -STD</v>
      </c>
      <c r="J4669" t="s">
        <v>1113</v>
      </c>
      <c r="K4669" s="5">
        <v>70</v>
      </c>
      <c r="L4669" t="str">
        <f>Table_DataFromNL[[#This Row],[PROFILECODE]]&amp;"-"&amp;Table_DataFromNL[[#This Row],[RULENAME]]</f>
        <v>CP955-P Pre-VIP NS Standard</v>
      </c>
      <c r="M4669" t="str">
        <f t="shared" si="581"/>
        <v>CP955-P Pre-VIP NS Standard</v>
      </c>
      <c r="N4669" t="str">
        <f t="shared" si="582"/>
        <v>CP955-P Pre-VIP NS Standard</v>
      </c>
    </row>
    <row r="4670" spans="1:14" hidden="1" x14ac:dyDescent="0.45">
      <c r="A4670" t="str">
        <f t="shared" si="583"/>
        <v>CP955-P RSV Pre-Existing Standard</v>
      </c>
      <c r="B4670" t="s">
        <v>670</v>
      </c>
      <c r="C4670" t="str">
        <f t="shared" si="576"/>
        <v>Hendersonville</v>
      </c>
      <c r="D4670" t="str">
        <f t="shared" si="577"/>
        <v>Y</v>
      </c>
      <c r="E4670" t="s">
        <v>1204</v>
      </c>
      <c r="F4670" t="str">
        <f t="shared" si="578"/>
        <v>P RSV Pre-Existing Standard</v>
      </c>
      <c r="G4670" t="str">
        <f t="shared" si="579"/>
        <v>Specialty</v>
      </c>
      <c r="H4670" t="s">
        <v>955</v>
      </c>
      <c r="I4670" t="str">
        <f t="shared" si="580"/>
        <v>RETURN - 1st don of the week -STD</v>
      </c>
      <c r="J4670" t="s">
        <v>1113</v>
      </c>
      <c r="K4670" s="5">
        <v>70</v>
      </c>
      <c r="L4670" t="str">
        <f>Table_DataFromNL[[#This Row],[PROFILECODE]]&amp;"-"&amp;Table_DataFromNL[[#This Row],[RULENAME]]</f>
        <v>CP955-P RSV Pre-Existing Standard</v>
      </c>
      <c r="M4670" t="str">
        <f t="shared" si="581"/>
        <v>CP955-P RSV Pre-Existing Standard</v>
      </c>
      <c r="N4670" t="str">
        <f t="shared" si="582"/>
        <v>CP955-P RSV Pre-Existing Standard</v>
      </c>
    </row>
    <row r="4671" spans="1:14" hidden="1" x14ac:dyDescent="0.45">
      <c r="A4671" t="str">
        <f t="shared" si="583"/>
        <v>CP955-P VIP A Standard</v>
      </c>
      <c r="B4671" t="s">
        <v>670</v>
      </c>
      <c r="C4671" t="str">
        <f t="shared" si="576"/>
        <v>Hendersonville</v>
      </c>
      <c r="D4671" t="str">
        <f t="shared" si="577"/>
        <v>Y</v>
      </c>
      <c r="E4671" t="s">
        <v>1204</v>
      </c>
      <c r="F4671" t="str">
        <f t="shared" si="578"/>
        <v>P VIP A Standard</v>
      </c>
      <c r="G4671" t="str">
        <f t="shared" si="579"/>
        <v>Specialty</v>
      </c>
      <c r="H4671" t="s">
        <v>1011</v>
      </c>
      <c r="I4671" t="str">
        <f t="shared" si="580"/>
        <v>RETURN - 1st don of the week -STD</v>
      </c>
      <c r="J4671" t="s">
        <v>1113</v>
      </c>
      <c r="K4671" s="5">
        <v>70</v>
      </c>
      <c r="L4671" t="str">
        <f>Table_DataFromNL[[#This Row],[PROFILECODE]]&amp;"-"&amp;Table_DataFromNL[[#This Row],[RULENAME]]</f>
        <v>CP955-P VIP A Standard</v>
      </c>
      <c r="M4671" t="str">
        <f t="shared" si="581"/>
        <v>CP955-P VIP A Standard</v>
      </c>
      <c r="N4671" t="str">
        <f t="shared" si="582"/>
        <v>CP955-P VIP A Standard</v>
      </c>
    </row>
    <row r="4672" spans="1:14" hidden="1" x14ac:dyDescent="0.45">
      <c r="A4672" t="str">
        <f t="shared" si="583"/>
        <v>CP955-P VIP AB Standard</v>
      </c>
      <c r="B4672" t="s">
        <v>670</v>
      </c>
      <c r="C4672" t="str">
        <f t="shared" si="576"/>
        <v>Hendersonville</v>
      </c>
      <c r="D4672" t="str">
        <f t="shared" si="577"/>
        <v>Y</v>
      </c>
      <c r="E4672" t="s">
        <v>1204</v>
      </c>
      <c r="F4672" t="str">
        <f t="shared" si="578"/>
        <v>P VIP AB Standard</v>
      </c>
      <c r="G4672" t="str">
        <f t="shared" si="579"/>
        <v>Specialty</v>
      </c>
      <c r="H4672" t="s">
        <v>1012</v>
      </c>
      <c r="I4672" t="str">
        <f t="shared" si="580"/>
        <v>RETURN - 1st don of the week -STD</v>
      </c>
      <c r="J4672" t="s">
        <v>1113</v>
      </c>
      <c r="K4672" s="5">
        <v>70</v>
      </c>
      <c r="L4672" t="str">
        <f>Table_DataFromNL[[#This Row],[PROFILECODE]]&amp;"-"&amp;Table_DataFromNL[[#This Row],[RULENAME]]</f>
        <v>CP955-P VIP AB Standard</v>
      </c>
      <c r="M4672" t="str">
        <f t="shared" si="581"/>
        <v>CP955-P VIP AB Standard</v>
      </c>
      <c r="N4672" t="str">
        <f t="shared" si="582"/>
        <v>CP955-P VIP AB Standard</v>
      </c>
    </row>
    <row r="4673" spans="1:14" hidden="1" x14ac:dyDescent="0.45">
      <c r="A4673" t="str">
        <f t="shared" si="583"/>
        <v>CP957-1st Responder-Medical</v>
      </c>
      <c r="B4673" t="s">
        <v>683</v>
      </c>
      <c r="C4673" t="str">
        <f t="shared" si="576"/>
        <v>Rocky Mount</v>
      </c>
      <c r="D4673" t="str">
        <f t="shared" si="577"/>
        <v>Y</v>
      </c>
      <c r="E4673" t="s">
        <v>1206</v>
      </c>
      <c r="F4673" t="str">
        <f t="shared" si="578"/>
        <v>1st Responder-Medical</v>
      </c>
      <c r="G4673">
        <f t="shared" si="579"/>
        <v>0</v>
      </c>
      <c r="H4673" t="s">
        <v>1053</v>
      </c>
      <c r="I4673">
        <f t="shared" si="580"/>
        <v>0</v>
      </c>
      <c r="J4673" t="s">
        <v>1054</v>
      </c>
      <c r="K4673" s="5">
        <v>5</v>
      </c>
      <c r="L4673" t="str">
        <f>Table_DataFromNL[[#This Row],[PROFILECODE]]&amp;"-"&amp;Table_DataFromNL[[#This Row],[RULENAME]]</f>
        <v>CP957-1st Responder-Medical</v>
      </c>
      <c r="M4673" t="e">
        <f t="shared" si="581"/>
        <v>#N/A</v>
      </c>
      <c r="N4673" t="e">
        <f t="shared" si="582"/>
        <v>#N/A</v>
      </c>
    </row>
    <row r="4674" spans="1:14" hidden="1" x14ac:dyDescent="0.45">
      <c r="A4674" t="str">
        <f t="shared" si="583"/>
        <v>CP957-2X Week P NORM KIG10-1</v>
      </c>
      <c r="B4674" t="s">
        <v>683</v>
      </c>
      <c r="C4674" t="str">
        <f t="shared" ref="C4674:C4737" si="584">VLOOKUP(B4674,CenterLU,2,FALSE)</f>
        <v>Rocky Mount</v>
      </c>
      <c r="D4674" t="str">
        <f t="shared" ref="D4674:D4737" si="585">VLOOKUP(B4674,CenterLU,3,FALSE)</f>
        <v>Y</v>
      </c>
      <c r="E4674" t="s">
        <v>1206</v>
      </c>
      <c r="F4674" t="str">
        <f t="shared" ref="F4674:F4737" si="586">IF(VLOOKUP(H4674,RULENAMELU,3,FALSE)=0,H4674,VLOOKUP(H4674,RULENAMELU,3,FALSE))</f>
        <v>2X Week P NORM KIG10-1</v>
      </c>
      <c r="G4674" t="str">
        <f t="shared" ref="G4674:G4737" si="587">VLOOKUP(H4674,RULENAMELU,4,FALSE)</f>
        <v>Specialty</v>
      </c>
      <c r="H4674" t="s">
        <v>1005</v>
      </c>
      <c r="I4674" t="str">
        <f t="shared" ref="I4674:I4737" si="588">VLOOKUP(H4674,RULENAMELU,5,FALSE)</f>
        <v>RETURN - 2nd don of the week -BONUS</v>
      </c>
      <c r="J4674" t="s">
        <v>1054</v>
      </c>
      <c r="K4674" s="5">
        <v>45</v>
      </c>
      <c r="L4674" t="str">
        <f>Table_DataFromNL[[#This Row],[PROFILECODE]]&amp;"-"&amp;Table_DataFromNL[[#This Row],[RULENAME]]</f>
        <v>CP957-2X Week P NORM KIG10-1</v>
      </c>
      <c r="M4674" t="str">
        <f t="shared" ref="M4674:M4737" si="589">IFERROR(VLOOKUP(A4674,PaychangesLU,1,FALSE),VLOOKUP(A4674,SpecialtyCheckLU,1,FALSE))</f>
        <v>CP957-2X Week P NORM KIG10-1</v>
      </c>
      <c r="N4674" t="str">
        <f t="shared" ref="N4674:N4737" si="590">VLOOKUP(A4674,SpecialtyCheckLU,1,FALSE)</f>
        <v>CP957-2X Week P NORM KIG10-1</v>
      </c>
    </row>
    <row r="4675" spans="1:14" hidden="1" x14ac:dyDescent="0.45">
      <c r="A4675" t="str">
        <f t="shared" ref="A4675:A4738" si="591">B4675&amp;"-"&amp;F4675</f>
        <v>CP957-2X Week P NORM KIG10_0</v>
      </c>
      <c r="B4675" t="s">
        <v>683</v>
      </c>
      <c r="C4675" t="str">
        <f t="shared" si="584"/>
        <v>Rocky Mount</v>
      </c>
      <c r="D4675" t="str">
        <f t="shared" si="585"/>
        <v>Y</v>
      </c>
      <c r="E4675" t="s">
        <v>1206</v>
      </c>
      <c r="F4675" t="str">
        <f t="shared" si="586"/>
        <v>2X Week P NORM KIG10_0</v>
      </c>
      <c r="G4675" t="str">
        <f t="shared" si="587"/>
        <v>Specialty</v>
      </c>
      <c r="H4675" t="s">
        <v>1001</v>
      </c>
      <c r="I4675" t="str">
        <f t="shared" si="588"/>
        <v>RETURN - 2nd don of the week -BONUS</v>
      </c>
      <c r="J4675" t="s">
        <v>1054</v>
      </c>
      <c r="K4675" s="5">
        <v>55</v>
      </c>
      <c r="L4675" t="str">
        <f>Table_DataFromNL[[#This Row],[PROFILECODE]]&amp;"-"&amp;Table_DataFromNL[[#This Row],[RULENAME]]</f>
        <v>CP957-2X Week P NORM KIG10_0</v>
      </c>
      <c r="M4675" t="str">
        <f t="shared" si="589"/>
        <v>CP957-2X Week P NORM KIG10_0</v>
      </c>
      <c r="N4675" t="str">
        <f t="shared" si="590"/>
        <v>CP957-2X Week P NORM KIG10_0</v>
      </c>
    </row>
    <row r="4676" spans="1:14" hidden="1" x14ac:dyDescent="0.45">
      <c r="A4676" t="str">
        <f t="shared" si="591"/>
        <v>CP957-2X Week P NORM KIG10_2</v>
      </c>
      <c r="B4676" t="s">
        <v>683</v>
      </c>
      <c r="C4676" t="str">
        <f t="shared" si="584"/>
        <v>Rocky Mount</v>
      </c>
      <c r="D4676" t="str">
        <f t="shared" si="585"/>
        <v>Y</v>
      </c>
      <c r="E4676" t="s">
        <v>1206</v>
      </c>
      <c r="F4676" t="str">
        <f t="shared" si="586"/>
        <v>2X Week P NORM KIG10_2</v>
      </c>
      <c r="G4676" t="str">
        <f t="shared" si="587"/>
        <v>Specialty</v>
      </c>
      <c r="H4676" t="s">
        <v>1002</v>
      </c>
      <c r="I4676" t="str">
        <f t="shared" si="588"/>
        <v>RETURN - 2nd don of the week -BONUS</v>
      </c>
      <c r="J4676" t="s">
        <v>1054</v>
      </c>
      <c r="K4676" s="5">
        <v>45</v>
      </c>
      <c r="L4676" t="str">
        <f>Table_DataFromNL[[#This Row],[PROFILECODE]]&amp;"-"&amp;Table_DataFromNL[[#This Row],[RULENAME]]</f>
        <v>CP957-2X Week P NORM KIG10_2</v>
      </c>
      <c r="M4676" t="str">
        <f t="shared" si="589"/>
        <v>CP957-2X Week P NORM KIG10_2</v>
      </c>
      <c r="N4676" t="str">
        <f t="shared" si="590"/>
        <v>CP957-2X Week P NORM KIG10_2</v>
      </c>
    </row>
    <row r="4677" spans="1:14" hidden="1" x14ac:dyDescent="0.45">
      <c r="A4677" t="str">
        <f t="shared" si="591"/>
        <v>CP957-2X Week P NORM KIG10_3</v>
      </c>
      <c r="B4677" t="s">
        <v>683</v>
      </c>
      <c r="C4677" t="str">
        <f t="shared" si="584"/>
        <v>Rocky Mount</v>
      </c>
      <c r="D4677" t="str">
        <f t="shared" si="585"/>
        <v>Y</v>
      </c>
      <c r="E4677" t="s">
        <v>1206</v>
      </c>
      <c r="F4677" t="str">
        <f t="shared" si="586"/>
        <v>2X Week P NORM KIG10_3</v>
      </c>
      <c r="G4677" t="str">
        <f t="shared" si="587"/>
        <v>Specialty</v>
      </c>
      <c r="H4677" t="s">
        <v>1003</v>
      </c>
      <c r="I4677" t="str">
        <f t="shared" si="588"/>
        <v>RETURN - 2nd don of the week -BONUS</v>
      </c>
      <c r="J4677" t="s">
        <v>1054</v>
      </c>
      <c r="K4677" s="5">
        <v>45</v>
      </c>
      <c r="L4677" t="str">
        <f>Table_DataFromNL[[#This Row],[PROFILECODE]]&amp;"-"&amp;Table_DataFromNL[[#This Row],[RULENAME]]</f>
        <v>CP957-2X Week P NORM KIG10_3</v>
      </c>
      <c r="M4677" t="str">
        <f t="shared" si="589"/>
        <v>CP957-2X Week P NORM KIG10_3</v>
      </c>
      <c r="N4677" t="str">
        <f t="shared" si="590"/>
        <v>CP957-2X Week P NORM KIG10_3</v>
      </c>
    </row>
    <row r="4678" spans="1:14" hidden="1" x14ac:dyDescent="0.45">
      <c r="A4678" t="str">
        <f t="shared" si="591"/>
        <v>CP957-2X Week P NORM KIG10_4</v>
      </c>
      <c r="B4678" t="s">
        <v>683</v>
      </c>
      <c r="C4678" t="str">
        <f t="shared" si="584"/>
        <v>Rocky Mount</v>
      </c>
      <c r="D4678" t="str">
        <f t="shared" si="585"/>
        <v>Y</v>
      </c>
      <c r="E4678" t="s">
        <v>1206</v>
      </c>
      <c r="F4678" t="str">
        <f t="shared" si="586"/>
        <v>2X Week P NORM KIG10_4</v>
      </c>
      <c r="G4678" t="str">
        <f t="shared" si="587"/>
        <v>Specialty</v>
      </c>
      <c r="H4678" t="s">
        <v>1004</v>
      </c>
      <c r="I4678" t="str">
        <f t="shared" si="588"/>
        <v>RETURN - 2nd don of the week -BONUS</v>
      </c>
      <c r="J4678" t="s">
        <v>1054</v>
      </c>
      <c r="K4678" s="5">
        <v>45</v>
      </c>
      <c r="L4678" t="str">
        <f>Table_DataFromNL[[#This Row],[PROFILECODE]]&amp;"-"&amp;Table_DataFromNL[[#This Row],[RULENAME]]</f>
        <v>CP957-2X Week P NORM KIG10_4</v>
      </c>
      <c r="M4678" t="str">
        <f t="shared" si="589"/>
        <v>CP957-2X Week P NORM KIG10_4</v>
      </c>
      <c r="N4678" t="str">
        <f t="shared" si="590"/>
        <v>CP957-2X Week P NORM KIG10_4</v>
      </c>
    </row>
    <row r="4679" spans="1:14" hidden="1" x14ac:dyDescent="0.45">
      <c r="A4679" t="str">
        <f t="shared" si="591"/>
        <v>CP957-RETURN - 2nd don of the week -BONUS</v>
      </c>
      <c r="B4679" t="s">
        <v>683</v>
      </c>
      <c r="C4679" t="str">
        <f t="shared" si="584"/>
        <v>Rocky Mount</v>
      </c>
      <c r="D4679" t="str">
        <f t="shared" si="585"/>
        <v>Y</v>
      </c>
      <c r="E4679" t="s">
        <v>1206</v>
      </c>
      <c r="F4679" t="str">
        <f t="shared" si="586"/>
        <v>RETURN - 2nd don of the week -BONUS</v>
      </c>
      <c r="G4679" t="str">
        <f t="shared" si="587"/>
        <v>Marketing</v>
      </c>
      <c r="H4679" t="s">
        <v>1055</v>
      </c>
      <c r="I4679">
        <f t="shared" si="588"/>
        <v>26</v>
      </c>
      <c r="J4679" t="s">
        <v>1054</v>
      </c>
      <c r="K4679" s="5">
        <v>45</v>
      </c>
      <c r="L4679" t="str">
        <f>Table_DataFromNL[[#This Row],[PROFILECODE]]&amp;"-"&amp;Table_DataFromNL[[#This Row],[RULENAME]]</f>
        <v>CP957-2X Week P NSP NS</v>
      </c>
      <c r="M4679" t="str">
        <f t="shared" si="589"/>
        <v>CP957-RETURN - 2nd don of the week -BONUS</v>
      </c>
      <c r="N4679" t="e">
        <f t="shared" si="590"/>
        <v>#N/A</v>
      </c>
    </row>
    <row r="4680" spans="1:14" hidden="1" x14ac:dyDescent="0.45">
      <c r="A4680" t="str">
        <f t="shared" si="591"/>
        <v>CP957-RETURN - 2nd don of the week -BONUS</v>
      </c>
      <c r="B4680" t="s">
        <v>683</v>
      </c>
      <c r="C4680" t="str">
        <f t="shared" si="584"/>
        <v>Rocky Mount</v>
      </c>
      <c r="D4680" t="str">
        <f t="shared" si="585"/>
        <v>Y</v>
      </c>
      <c r="E4680" t="s">
        <v>1206</v>
      </c>
      <c r="F4680" t="str">
        <f t="shared" si="586"/>
        <v>RETURN - 2nd don of the week -BONUS</v>
      </c>
      <c r="G4680" t="str">
        <f t="shared" si="587"/>
        <v>Marketing</v>
      </c>
      <c r="H4680" t="s">
        <v>1056</v>
      </c>
      <c r="I4680" t="str">
        <f t="shared" si="588"/>
        <v>RETURN - 2nd don of the week -BONUS</v>
      </c>
      <c r="J4680" t="s">
        <v>1054</v>
      </c>
      <c r="K4680" s="5">
        <v>45</v>
      </c>
      <c r="L4680" t="str">
        <f>Table_DataFromNL[[#This Row],[PROFILECODE]]&amp;"-"&amp;Table_DataFromNL[[#This Row],[RULENAME]]</f>
        <v>CP957-2X Week P NSP Non EU</v>
      </c>
      <c r="M4680" t="str">
        <f t="shared" si="589"/>
        <v>CP957-RETURN - 2nd don of the week -BONUS</v>
      </c>
      <c r="N4680" t="e">
        <f t="shared" si="590"/>
        <v>#N/A</v>
      </c>
    </row>
    <row r="4681" spans="1:14" hidden="1" x14ac:dyDescent="0.45">
      <c r="A4681" t="str">
        <f t="shared" si="591"/>
        <v>CP957-2X Week P Normal Source PL</v>
      </c>
      <c r="B4681" t="s">
        <v>683</v>
      </c>
      <c r="C4681" t="str">
        <f t="shared" si="584"/>
        <v>Rocky Mount</v>
      </c>
      <c r="D4681" t="str">
        <f t="shared" si="585"/>
        <v>Y</v>
      </c>
      <c r="E4681" t="s">
        <v>1206</v>
      </c>
      <c r="F4681" t="str">
        <f t="shared" si="586"/>
        <v>2X Week P Normal Source PL</v>
      </c>
      <c r="G4681" t="str">
        <f t="shared" si="587"/>
        <v>Specialty</v>
      </c>
      <c r="H4681" t="s">
        <v>1026</v>
      </c>
      <c r="I4681" t="str">
        <f t="shared" si="588"/>
        <v>RETURN - 2nd don of the week -BONUS</v>
      </c>
      <c r="J4681" t="s">
        <v>1054</v>
      </c>
      <c r="K4681" s="5">
        <v>45</v>
      </c>
      <c r="L4681" t="str">
        <f>Table_DataFromNL[[#This Row],[PROFILECODE]]&amp;"-"&amp;Table_DataFromNL[[#This Row],[RULENAME]]</f>
        <v>CP957-2X Week P Normal Source PL</v>
      </c>
      <c r="M4681" t="e">
        <f t="shared" si="589"/>
        <v>#N/A</v>
      </c>
      <c r="N4681" t="e">
        <f t="shared" si="590"/>
        <v>#N/A</v>
      </c>
    </row>
    <row r="4682" spans="1:14" hidden="1" x14ac:dyDescent="0.45">
      <c r="A4682" t="str">
        <f t="shared" si="591"/>
        <v>CP957-2X Week P RSV Pre-Existing</v>
      </c>
      <c r="B4682" t="s">
        <v>683</v>
      </c>
      <c r="C4682" t="str">
        <f t="shared" si="584"/>
        <v>Rocky Mount</v>
      </c>
      <c r="D4682" t="str">
        <f t="shared" si="585"/>
        <v>Y</v>
      </c>
      <c r="E4682" t="s">
        <v>1206</v>
      </c>
      <c r="F4682" t="str">
        <f t="shared" si="586"/>
        <v>2X Week P RSV Pre-Existing</v>
      </c>
      <c r="G4682" t="str">
        <f t="shared" si="587"/>
        <v>Specialty</v>
      </c>
      <c r="H4682" t="s">
        <v>945</v>
      </c>
      <c r="I4682" t="str">
        <f t="shared" si="588"/>
        <v>RETURN - 2nd don of the week -BONUS</v>
      </c>
      <c r="J4682" t="s">
        <v>1054</v>
      </c>
      <c r="K4682" s="5">
        <v>55</v>
      </c>
      <c r="L4682" t="str">
        <f>Table_DataFromNL[[#This Row],[PROFILECODE]]&amp;"-"&amp;Table_DataFromNL[[#This Row],[RULENAME]]</f>
        <v>CP957-2X Week P RSV Pre-Existing</v>
      </c>
      <c r="M4682" t="str">
        <f t="shared" si="589"/>
        <v>CP957-2X Week P RSV Pre-Existing</v>
      </c>
      <c r="N4682" t="str">
        <f t="shared" si="590"/>
        <v>CP957-2X Week P RSV Pre-Existing</v>
      </c>
    </row>
    <row r="4683" spans="1:14" hidden="1" x14ac:dyDescent="0.45">
      <c r="A4683" t="str">
        <f t="shared" si="591"/>
        <v>CP957-2X Week P VIP AB</v>
      </c>
      <c r="B4683" t="s">
        <v>683</v>
      </c>
      <c r="C4683" t="str">
        <f t="shared" si="584"/>
        <v>Rocky Mount</v>
      </c>
      <c r="D4683" t="str">
        <f t="shared" si="585"/>
        <v>Y</v>
      </c>
      <c r="E4683" t="s">
        <v>1206</v>
      </c>
      <c r="F4683" t="str">
        <f t="shared" si="586"/>
        <v>2X Week P VIP AB</v>
      </c>
      <c r="G4683" t="str">
        <f t="shared" si="587"/>
        <v>Specialty</v>
      </c>
      <c r="H4683" t="s">
        <v>1008</v>
      </c>
      <c r="I4683" t="str">
        <f t="shared" si="588"/>
        <v>RETURN - 2nd don of the week -BONUS</v>
      </c>
      <c r="J4683" t="s">
        <v>1054</v>
      </c>
      <c r="K4683" s="5">
        <v>10</v>
      </c>
      <c r="L4683" t="str">
        <f>Table_DataFromNL[[#This Row],[PROFILECODE]]&amp;"-"&amp;Table_DataFromNL[[#This Row],[RULENAME]]</f>
        <v>CP957-2X Week P VIP AB</v>
      </c>
      <c r="M4683" t="e">
        <f t="shared" si="589"/>
        <v>#N/A</v>
      </c>
      <c r="N4683" t="e">
        <f t="shared" si="590"/>
        <v>#N/A</v>
      </c>
    </row>
    <row r="4684" spans="1:14" hidden="1" x14ac:dyDescent="0.45">
      <c r="A4684" t="str">
        <f t="shared" si="591"/>
        <v>CP957-RETURN - 5th don of the month -BONUS</v>
      </c>
      <c r="B4684" t="s">
        <v>683</v>
      </c>
      <c r="C4684" t="str">
        <f t="shared" si="584"/>
        <v>Rocky Mount</v>
      </c>
      <c r="D4684" t="str">
        <f t="shared" si="585"/>
        <v>Y</v>
      </c>
      <c r="E4684" t="s">
        <v>1206</v>
      </c>
      <c r="F4684" t="str">
        <f t="shared" si="586"/>
        <v>RETURN - 5th don of the month -BONUS</v>
      </c>
      <c r="G4684" t="str">
        <f t="shared" si="587"/>
        <v>Marketing</v>
      </c>
      <c r="H4684" t="s">
        <v>1057</v>
      </c>
      <c r="I4684">
        <f t="shared" si="588"/>
        <v>27</v>
      </c>
      <c r="J4684" t="s">
        <v>1054</v>
      </c>
      <c r="K4684" s="5">
        <v>10</v>
      </c>
      <c r="L4684" t="str">
        <f>Table_DataFromNL[[#This Row],[PROFILECODE]]&amp;"-"&amp;Table_DataFromNL[[#This Row],[RULENAME]]</f>
        <v>CP957-5X Month</v>
      </c>
      <c r="M4684" t="str">
        <f t="shared" si="589"/>
        <v>CP957-RETURN - 5th don of the month -BONUS</v>
      </c>
      <c r="N4684" t="e">
        <f t="shared" si="590"/>
        <v>#N/A</v>
      </c>
    </row>
    <row r="4685" spans="1:14" hidden="1" x14ac:dyDescent="0.45">
      <c r="A4685" t="str">
        <f t="shared" si="591"/>
        <v>CP957-RETURN - 6th don of the month -BONUS</v>
      </c>
      <c r="B4685" t="s">
        <v>683</v>
      </c>
      <c r="C4685" t="str">
        <f t="shared" si="584"/>
        <v>Rocky Mount</v>
      </c>
      <c r="D4685" t="str">
        <f t="shared" si="585"/>
        <v>Y</v>
      </c>
      <c r="E4685" t="s">
        <v>1206</v>
      </c>
      <c r="F4685" t="str">
        <f t="shared" si="586"/>
        <v>RETURN - 6th don of the month -BONUS</v>
      </c>
      <c r="G4685" t="str">
        <f t="shared" si="587"/>
        <v>Marketing</v>
      </c>
      <c r="H4685" t="s">
        <v>1058</v>
      </c>
      <c r="I4685">
        <f t="shared" si="588"/>
        <v>28</v>
      </c>
      <c r="J4685" t="s">
        <v>1054</v>
      </c>
      <c r="K4685" s="5">
        <v>20</v>
      </c>
      <c r="L4685" t="str">
        <f>Table_DataFromNL[[#This Row],[PROFILECODE]]&amp;"-"&amp;Table_DataFromNL[[#This Row],[RULENAME]]</f>
        <v>CP957-6X Month</v>
      </c>
      <c r="M4685" t="str">
        <f t="shared" si="589"/>
        <v>CP957-RETURN - 6th don of the month -BONUS</v>
      </c>
      <c r="N4685" t="e">
        <f t="shared" si="590"/>
        <v>#N/A</v>
      </c>
    </row>
    <row r="4686" spans="1:14" hidden="1" x14ac:dyDescent="0.45">
      <c r="A4686" t="str">
        <f t="shared" si="591"/>
        <v>CP957-College ID Standard Bonus</v>
      </c>
      <c r="B4686" t="s">
        <v>683</v>
      </c>
      <c r="C4686" t="str">
        <f t="shared" si="584"/>
        <v>Rocky Mount</v>
      </c>
      <c r="D4686" t="str">
        <f t="shared" si="585"/>
        <v>Y</v>
      </c>
      <c r="E4686" t="s">
        <v>1206</v>
      </c>
      <c r="F4686" t="str">
        <f t="shared" si="586"/>
        <v>College ID Standard Bonus</v>
      </c>
      <c r="G4686">
        <f t="shared" si="587"/>
        <v>0</v>
      </c>
      <c r="H4686" t="s">
        <v>1062</v>
      </c>
      <c r="I4686">
        <f t="shared" si="588"/>
        <v>0</v>
      </c>
      <c r="J4686" t="s">
        <v>1054</v>
      </c>
      <c r="K4686" s="5">
        <v>5</v>
      </c>
      <c r="L4686" t="str">
        <f>Table_DataFromNL[[#This Row],[PROFILECODE]]&amp;"-"&amp;Table_DataFromNL[[#This Row],[RULENAME]]</f>
        <v>CP957-College ID Standard Bonus</v>
      </c>
      <c r="M4686" t="e">
        <f t="shared" si="589"/>
        <v>#N/A</v>
      </c>
      <c r="N4686" t="e">
        <f t="shared" si="590"/>
        <v>#N/A</v>
      </c>
    </row>
    <row r="4687" spans="1:14" hidden="1" x14ac:dyDescent="0.45">
      <c r="A4687" t="str">
        <f t="shared" si="591"/>
        <v>CP957-Employee Donor</v>
      </c>
      <c r="B4687" t="s">
        <v>683</v>
      </c>
      <c r="C4687" t="str">
        <f t="shared" si="584"/>
        <v>Rocky Mount</v>
      </c>
      <c r="D4687" t="str">
        <f t="shared" si="585"/>
        <v>Y</v>
      </c>
      <c r="E4687" t="s">
        <v>1206</v>
      </c>
      <c r="F4687" t="str">
        <f t="shared" si="586"/>
        <v>Employee Donor</v>
      </c>
      <c r="G4687">
        <f t="shared" si="587"/>
        <v>0</v>
      </c>
      <c r="H4687" t="s">
        <v>1063</v>
      </c>
      <c r="I4687">
        <f t="shared" si="588"/>
        <v>0</v>
      </c>
      <c r="J4687" t="s">
        <v>1054</v>
      </c>
      <c r="K4687" s="5">
        <v>90</v>
      </c>
      <c r="L4687" t="str">
        <f>Table_DataFromNL[[#This Row],[PROFILECODE]]&amp;"-"&amp;Table_DataFromNL[[#This Row],[RULENAME]]</f>
        <v>CP957-Employee Donor</v>
      </c>
      <c r="M4687" t="e">
        <f t="shared" si="589"/>
        <v>#N/A</v>
      </c>
      <c r="N4687" t="e">
        <f t="shared" si="590"/>
        <v>#N/A</v>
      </c>
    </row>
    <row r="4688" spans="1:14" hidden="1" x14ac:dyDescent="0.45">
      <c r="A4688" t="str">
        <f t="shared" si="591"/>
        <v>CP957-Military ID</v>
      </c>
      <c r="B4688" t="s">
        <v>683</v>
      </c>
      <c r="C4688" t="str">
        <f t="shared" si="584"/>
        <v>Rocky Mount</v>
      </c>
      <c r="D4688" t="str">
        <f t="shared" si="585"/>
        <v>Y</v>
      </c>
      <c r="E4688" t="s">
        <v>1206</v>
      </c>
      <c r="F4688" t="str">
        <f t="shared" si="586"/>
        <v>Military ID</v>
      </c>
      <c r="G4688">
        <f t="shared" si="587"/>
        <v>0</v>
      </c>
      <c r="H4688" t="s">
        <v>1064</v>
      </c>
      <c r="I4688">
        <f t="shared" si="588"/>
        <v>0</v>
      </c>
      <c r="J4688" t="s">
        <v>1054</v>
      </c>
      <c r="K4688" s="5">
        <v>5</v>
      </c>
      <c r="L4688" t="str">
        <f>Table_DataFromNL[[#This Row],[PROFILECODE]]&amp;"-"&amp;Table_DataFromNL[[#This Row],[RULENAME]]</f>
        <v>CP957-Military ID</v>
      </c>
      <c r="M4688" t="e">
        <f t="shared" si="589"/>
        <v>#N/A</v>
      </c>
      <c r="N4688" t="e">
        <f t="shared" si="590"/>
        <v>#N/A</v>
      </c>
    </row>
    <row r="4689" spans="1:14" hidden="1" x14ac:dyDescent="0.45">
      <c r="A4689" t="str">
        <f t="shared" si="591"/>
        <v>CP957-NEW DONOR -1st</v>
      </c>
      <c r="B4689" t="s">
        <v>683</v>
      </c>
      <c r="C4689" t="str">
        <f t="shared" si="584"/>
        <v>Rocky Mount</v>
      </c>
      <c r="D4689" t="str">
        <f t="shared" si="585"/>
        <v>Y</v>
      </c>
      <c r="E4689" t="s">
        <v>1206</v>
      </c>
      <c r="F4689" t="str">
        <f t="shared" si="586"/>
        <v>NEW DONOR -1st</v>
      </c>
      <c r="G4689" t="str">
        <f t="shared" si="587"/>
        <v>Marketing</v>
      </c>
      <c r="H4689" t="s">
        <v>1065</v>
      </c>
      <c r="I4689">
        <f t="shared" si="588"/>
        <v>1</v>
      </c>
      <c r="J4689" t="s">
        <v>1054</v>
      </c>
      <c r="K4689" s="5">
        <v>100</v>
      </c>
      <c r="L4689" t="str">
        <f>Table_DataFromNL[[#This Row],[PROFILECODE]]&amp;"-"&amp;Table_DataFromNL[[#This Row],[RULENAME]]</f>
        <v>CP957-New Donor 1st Visit-Bonus</v>
      </c>
      <c r="M4689" t="str">
        <f t="shared" si="589"/>
        <v>CP957-NEW DONOR -1st</v>
      </c>
      <c r="N4689" t="e">
        <f t="shared" si="590"/>
        <v>#N/A</v>
      </c>
    </row>
    <row r="4690" spans="1:14" hidden="1" x14ac:dyDescent="0.45">
      <c r="A4690" t="str">
        <f t="shared" si="591"/>
        <v>CP957-NEW DONOR -2nd</v>
      </c>
      <c r="B4690" t="s">
        <v>683</v>
      </c>
      <c r="C4690" t="str">
        <f t="shared" si="584"/>
        <v>Rocky Mount</v>
      </c>
      <c r="D4690" t="str">
        <f t="shared" si="585"/>
        <v>Y</v>
      </c>
      <c r="E4690" t="s">
        <v>1206</v>
      </c>
      <c r="F4690" t="str">
        <f t="shared" si="586"/>
        <v>NEW DONOR -2nd</v>
      </c>
      <c r="G4690" t="str">
        <f t="shared" si="587"/>
        <v>Marketing</v>
      </c>
      <c r="H4690" t="s">
        <v>1066</v>
      </c>
      <c r="I4690">
        <f t="shared" si="588"/>
        <v>2</v>
      </c>
      <c r="J4690" t="s">
        <v>1054</v>
      </c>
      <c r="K4690" s="5">
        <v>100</v>
      </c>
      <c r="L4690" t="str">
        <f>Table_DataFromNL[[#This Row],[PROFILECODE]]&amp;"-"&amp;Table_DataFromNL[[#This Row],[RULENAME]]</f>
        <v>CP957-New Donor 2nd Visit-Bonus</v>
      </c>
      <c r="M4690" t="str">
        <f t="shared" si="589"/>
        <v>CP957-NEW DONOR -2nd</v>
      </c>
      <c r="N4690" t="e">
        <f t="shared" si="590"/>
        <v>#N/A</v>
      </c>
    </row>
    <row r="4691" spans="1:14" hidden="1" x14ac:dyDescent="0.45">
      <c r="A4691" t="str">
        <f t="shared" si="591"/>
        <v>CP957-NEW DONOR -3rd</v>
      </c>
      <c r="B4691" t="s">
        <v>683</v>
      </c>
      <c r="C4691" t="str">
        <f t="shared" si="584"/>
        <v>Rocky Mount</v>
      </c>
      <c r="D4691" t="str">
        <f t="shared" si="585"/>
        <v>Y</v>
      </c>
      <c r="E4691" t="s">
        <v>1206</v>
      </c>
      <c r="F4691" t="str">
        <f t="shared" si="586"/>
        <v>NEW DONOR -3rd</v>
      </c>
      <c r="G4691" t="str">
        <f t="shared" si="587"/>
        <v>Marketing</v>
      </c>
      <c r="H4691" t="s">
        <v>1067</v>
      </c>
      <c r="I4691">
        <f t="shared" si="588"/>
        <v>3</v>
      </c>
      <c r="J4691" t="s">
        <v>1054</v>
      </c>
      <c r="K4691" s="5">
        <v>100</v>
      </c>
      <c r="L4691" t="str">
        <f>Table_DataFromNL[[#This Row],[PROFILECODE]]&amp;"-"&amp;Table_DataFromNL[[#This Row],[RULENAME]]</f>
        <v>CP957-New Donor 3rd Visit-Bonus</v>
      </c>
      <c r="M4691" t="str">
        <f t="shared" si="589"/>
        <v>CP957-NEW DONOR -3rd</v>
      </c>
      <c r="N4691" t="e">
        <f t="shared" si="590"/>
        <v>#N/A</v>
      </c>
    </row>
    <row r="4692" spans="1:14" hidden="1" x14ac:dyDescent="0.45">
      <c r="A4692" t="str">
        <f t="shared" si="591"/>
        <v>CP957-NEW DONOR -4th</v>
      </c>
      <c r="B4692" t="s">
        <v>683</v>
      </c>
      <c r="C4692" t="str">
        <f t="shared" si="584"/>
        <v>Rocky Mount</v>
      </c>
      <c r="D4692" t="str">
        <f t="shared" si="585"/>
        <v>Y</v>
      </c>
      <c r="E4692" t="s">
        <v>1206</v>
      </c>
      <c r="F4692" t="str">
        <f t="shared" si="586"/>
        <v>NEW DONOR -4th</v>
      </c>
      <c r="G4692" t="str">
        <f t="shared" si="587"/>
        <v>Marketing</v>
      </c>
      <c r="H4692" t="s">
        <v>1068</v>
      </c>
      <c r="I4692">
        <f t="shared" si="588"/>
        <v>4</v>
      </c>
      <c r="J4692" t="s">
        <v>1054</v>
      </c>
      <c r="K4692" s="5">
        <v>100</v>
      </c>
      <c r="L4692" t="str">
        <f>Table_DataFromNL[[#This Row],[PROFILECODE]]&amp;"-"&amp;Table_DataFromNL[[#This Row],[RULENAME]]</f>
        <v>CP957-New Donor 4th Visit-Bonus</v>
      </c>
      <c r="M4692" t="str">
        <f t="shared" si="589"/>
        <v>CP957-NEW DONOR -4th</v>
      </c>
      <c r="N4692" t="e">
        <f t="shared" si="590"/>
        <v>#N/A</v>
      </c>
    </row>
    <row r="4693" spans="1:14" hidden="1" x14ac:dyDescent="0.45">
      <c r="A4693" t="str">
        <f t="shared" si="591"/>
        <v>CP957-NEW DONOR -5th</v>
      </c>
      <c r="B4693" t="s">
        <v>683</v>
      </c>
      <c r="C4693" t="str">
        <f t="shared" si="584"/>
        <v>Rocky Mount</v>
      </c>
      <c r="D4693" t="str">
        <f t="shared" si="585"/>
        <v>Y</v>
      </c>
      <c r="E4693" t="s">
        <v>1206</v>
      </c>
      <c r="F4693" t="str">
        <f t="shared" si="586"/>
        <v>NEW DONOR -5th</v>
      </c>
      <c r="G4693" t="str">
        <f t="shared" si="587"/>
        <v>Marketing</v>
      </c>
      <c r="H4693" t="s">
        <v>1069</v>
      </c>
      <c r="I4693">
        <f t="shared" si="588"/>
        <v>5</v>
      </c>
      <c r="J4693" t="s">
        <v>1054</v>
      </c>
      <c r="K4693" s="5">
        <v>35</v>
      </c>
      <c r="L4693" t="str">
        <f>Table_DataFromNL[[#This Row],[PROFILECODE]]&amp;"-"&amp;Table_DataFromNL[[#This Row],[RULENAME]]</f>
        <v>CP957-New Donor 5th Visit-Bonus</v>
      </c>
      <c r="M4693" t="str">
        <f t="shared" si="589"/>
        <v>CP957-NEW DONOR -5th</v>
      </c>
      <c r="N4693" t="e">
        <f t="shared" si="590"/>
        <v>#N/A</v>
      </c>
    </row>
    <row r="4694" spans="1:14" hidden="1" x14ac:dyDescent="0.45">
      <c r="A4694" t="str">
        <f t="shared" si="591"/>
        <v>CP957-NEW DONOR -6th</v>
      </c>
      <c r="B4694" t="s">
        <v>683</v>
      </c>
      <c r="C4694" t="str">
        <f t="shared" si="584"/>
        <v>Rocky Mount</v>
      </c>
      <c r="D4694" t="str">
        <f t="shared" si="585"/>
        <v>Y</v>
      </c>
      <c r="E4694" t="s">
        <v>1206</v>
      </c>
      <c r="F4694" t="str">
        <f t="shared" si="586"/>
        <v>NEW DONOR -6th</v>
      </c>
      <c r="G4694" t="str">
        <f t="shared" si="587"/>
        <v>Marketing</v>
      </c>
      <c r="H4694" t="s">
        <v>1070</v>
      </c>
      <c r="I4694">
        <f t="shared" si="588"/>
        <v>6</v>
      </c>
      <c r="J4694" t="s">
        <v>1054</v>
      </c>
      <c r="K4694" s="5">
        <v>35</v>
      </c>
      <c r="L4694" t="str">
        <f>Table_DataFromNL[[#This Row],[PROFILECODE]]&amp;"-"&amp;Table_DataFromNL[[#This Row],[RULENAME]]</f>
        <v>CP957-New Donor 6th Visit-Bonus</v>
      </c>
      <c r="M4694" t="str">
        <f t="shared" si="589"/>
        <v>CP957-NEW DONOR -6th</v>
      </c>
      <c r="N4694" t="e">
        <f t="shared" si="590"/>
        <v>#N/A</v>
      </c>
    </row>
    <row r="4695" spans="1:14" hidden="1" x14ac:dyDescent="0.45">
      <c r="A4695" t="str">
        <f t="shared" si="591"/>
        <v>CP957-NEW DONOR -7th</v>
      </c>
      <c r="B4695" t="s">
        <v>683</v>
      </c>
      <c r="C4695" t="str">
        <f t="shared" si="584"/>
        <v>Rocky Mount</v>
      </c>
      <c r="D4695" t="str">
        <f t="shared" si="585"/>
        <v>Y</v>
      </c>
      <c r="E4695" t="s">
        <v>1206</v>
      </c>
      <c r="F4695" t="str">
        <f t="shared" si="586"/>
        <v>NEW DONOR -7th</v>
      </c>
      <c r="G4695" t="str">
        <f t="shared" si="587"/>
        <v>Marketing</v>
      </c>
      <c r="H4695" t="s">
        <v>1071</v>
      </c>
      <c r="I4695">
        <f t="shared" si="588"/>
        <v>7</v>
      </c>
      <c r="J4695" t="s">
        <v>1054</v>
      </c>
      <c r="K4695" s="5">
        <v>35</v>
      </c>
      <c r="L4695" t="str">
        <f>Table_DataFromNL[[#This Row],[PROFILECODE]]&amp;"-"&amp;Table_DataFromNL[[#This Row],[RULENAME]]</f>
        <v>CP957-New Donor 7th Visit-Bonus</v>
      </c>
      <c r="M4695" t="str">
        <f t="shared" si="589"/>
        <v>CP957-NEW DONOR -7th</v>
      </c>
      <c r="N4695" t="e">
        <f t="shared" si="590"/>
        <v>#N/A</v>
      </c>
    </row>
    <row r="4696" spans="1:14" hidden="1" x14ac:dyDescent="0.45">
      <c r="A4696" t="str">
        <f t="shared" si="591"/>
        <v>CP957-NEW DONOR -8th</v>
      </c>
      <c r="B4696" t="s">
        <v>683</v>
      </c>
      <c r="C4696" t="str">
        <f t="shared" si="584"/>
        <v>Rocky Mount</v>
      </c>
      <c r="D4696" t="str">
        <f t="shared" si="585"/>
        <v>Y</v>
      </c>
      <c r="E4696" t="s">
        <v>1206</v>
      </c>
      <c r="F4696" t="str">
        <f t="shared" si="586"/>
        <v>NEW DONOR -8th</v>
      </c>
      <c r="G4696" t="str">
        <f t="shared" si="587"/>
        <v>Marketing</v>
      </c>
      <c r="H4696" t="s">
        <v>1072</v>
      </c>
      <c r="I4696">
        <f t="shared" si="588"/>
        <v>8</v>
      </c>
      <c r="J4696" t="s">
        <v>1054</v>
      </c>
      <c r="K4696" s="5">
        <v>35</v>
      </c>
      <c r="L4696" t="str">
        <f>Table_DataFromNL[[#This Row],[PROFILECODE]]&amp;"-"&amp;Table_DataFromNL[[#This Row],[RULENAME]]</f>
        <v>CP957-New Donor 8th Visit-Bonus</v>
      </c>
      <c r="M4696" t="str">
        <f t="shared" si="589"/>
        <v>CP957-NEW DONOR -8th</v>
      </c>
      <c r="N4696" t="e">
        <f t="shared" si="590"/>
        <v>#N/A</v>
      </c>
    </row>
    <row r="4697" spans="1:14" hidden="1" x14ac:dyDescent="0.45">
      <c r="A4697" t="str">
        <f t="shared" si="591"/>
        <v>CP957-1B_KEDLeague_Promo_5USD</v>
      </c>
      <c r="B4697" t="s">
        <v>683</v>
      </c>
      <c r="C4697" t="str">
        <f t="shared" si="584"/>
        <v>Rocky Mount</v>
      </c>
      <c r="D4697" t="str">
        <f t="shared" si="585"/>
        <v>Y</v>
      </c>
      <c r="E4697" t="s">
        <v>1206</v>
      </c>
      <c r="F4697" t="str">
        <f t="shared" si="586"/>
        <v>1B_KEDLeague_Promo_5USD</v>
      </c>
      <c r="G4697">
        <f t="shared" si="587"/>
        <v>0</v>
      </c>
      <c r="H4697" t="s">
        <v>1073</v>
      </c>
      <c r="I4697">
        <f t="shared" si="588"/>
        <v>0</v>
      </c>
      <c r="J4697" t="s">
        <v>1074</v>
      </c>
      <c r="K4697" s="5">
        <v>5</v>
      </c>
      <c r="L4697" t="str">
        <f>Table_DataFromNL[[#This Row],[PROFILECODE]]&amp;"-"&amp;Table_DataFromNL[[#This Row],[RULENAME]]</f>
        <v>CP957-1B_KEDLeague_Promo_5USD</v>
      </c>
      <c r="M4697" t="e">
        <f t="shared" si="589"/>
        <v>#N/A</v>
      </c>
      <c r="N4697" t="e">
        <f t="shared" si="590"/>
        <v>#N/A</v>
      </c>
    </row>
    <row r="4698" spans="1:14" hidden="1" x14ac:dyDescent="0.45">
      <c r="A4698" t="str">
        <f t="shared" si="591"/>
        <v>CP957-CALL_10</v>
      </c>
      <c r="B4698" t="s">
        <v>683</v>
      </c>
      <c r="C4698" t="str">
        <f t="shared" si="584"/>
        <v>Rocky Mount</v>
      </c>
      <c r="D4698" t="str">
        <f t="shared" si="585"/>
        <v>Y</v>
      </c>
      <c r="E4698" t="s">
        <v>1206</v>
      </c>
      <c r="F4698" t="str">
        <f t="shared" si="586"/>
        <v>CALL_10</v>
      </c>
      <c r="G4698">
        <f t="shared" si="587"/>
        <v>0</v>
      </c>
      <c r="H4698" t="s">
        <v>1075</v>
      </c>
      <c r="I4698">
        <f t="shared" si="588"/>
        <v>0</v>
      </c>
      <c r="J4698" t="s">
        <v>1074</v>
      </c>
      <c r="K4698" s="5">
        <v>10</v>
      </c>
      <c r="L4698" t="str">
        <f>Table_DataFromNL[[#This Row],[PROFILECODE]]&amp;"-"&amp;Table_DataFromNL[[#This Row],[RULENAME]]</f>
        <v>CP957-CALL_10</v>
      </c>
      <c r="M4698" t="e">
        <f t="shared" si="589"/>
        <v>#N/A</v>
      </c>
      <c r="N4698" t="e">
        <f t="shared" si="590"/>
        <v>#N/A</v>
      </c>
    </row>
    <row r="4699" spans="1:14" hidden="1" x14ac:dyDescent="0.45">
      <c r="A4699" t="str">
        <f t="shared" si="591"/>
        <v>CP957-CALL_15</v>
      </c>
      <c r="B4699" t="s">
        <v>683</v>
      </c>
      <c r="C4699" t="str">
        <f t="shared" si="584"/>
        <v>Rocky Mount</v>
      </c>
      <c r="D4699" t="str">
        <f t="shared" si="585"/>
        <v>Y</v>
      </c>
      <c r="E4699" t="s">
        <v>1206</v>
      </c>
      <c r="F4699" t="str">
        <f t="shared" si="586"/>
        <v>CALL_15</v>
      </c>
      <c r="G4699">
        <f t="shared" si="587"/>
        <v>0</v>
      </c>
      <c r="H4699" t="s">
        <v>1076</v>
      </c>
      <c r="I4699">
        <f t="shared" si="588"/>
        <v>0</v>
      </c>
      <c r="J4699" t="s">
        <v>1074</v>
      </c>
      <c r="K4699" s="5">
        <v>15</v>
      </c>
      <c r="L4699" t="str">
        <f>Table_DataFromNL[[#This Row],[PROFILECODE]]&amp;"-"&amp;Table_DataFromNL[[#This Row],[RULENAME]]</f>
        <v>CP957-CALL_15</v>
      </c>
      <c r="M4699" t="e">
        <f t="shared" si="589"/>
        <v>#N/A</v>
      </c>
      <c r="N4699" t="e">
        <f t="shared" si="590"/>
        <v>#N/A</v>
      </c>
    </row>
    <row r="4700" spans="1:14" hidden="1" x14ac:dyDescent="0.45">
      <c r="A4700" t="str">
        <f t="shared" si="591"/>
        <v>CP957-CALL_25</v>
      </c>
      <c r="B4700" t="s">
        <v>683</v>
      </c>
      <c r="C4700" t="str">
        <f t="shared" si="584"/>
        <v>Rocky Mount</v>
      </c>
      <c r="D4700" t="str">
        <f t="shared" si="585"/>
        <v>Y</v>
      </c>
      <c r="E4700" t="s">
        <v>1206</v>
      </c>
      <c r="F4700" t="str">
        <f t="shared" si="586"/>
        <v>CALL_25</v>
      </c>
      <c r="G4700">
        <f t="shared" si="587"/>
        <v>0</v>
      </c>
      <c r="H4700" t="s">
        <v>1077</v>
      </c>
      <c r="I4700">
        <f t="shared" si="588"/>
        <v>0</v>
      </c>
      <c r="J4700" t="s">
        <v>1074</v>
      </c>
      <c r="K4700" s="5">
        <v>25</v>
      </c>
      <c r="L4700" t="str">
        <f>Table_DataFromNL[[#This Row],[PROFILECODE]]&amp;"-"&amp;Table_DataFromNL[[#This Row],[RULENAME]]</f>
        <v>CP957-CALL_25</v>
      </c>
      <c r="M4700" t="e">
        <f t="shared" si="589"/>
        <v>#N/A</v>
      </c>
      <c r="N4700" t="e">
        <f t="shared" si="590"/>
        <v>#N/A</v>
      </c>
    </row>
    <row r="4701" spans="1:14" hidden="1" x14ac:dyDescent="0.45">
      <c r="A4701" t="str">
        <f t="shared" si="591"/>
        <v>CP957-CALL_5</v>
      </c>
      <c r="B4701" t="s">
        <v>683</v>
      </c>
      <c r="C4701" t="str">
        <f t="shared" si="584"/>
        <v>Rocky Mount</v>
      </c>
      <c r="D4701" t="str">
        <f t="shared" si="585"/>
        <v>Y</v>
      </c>
      <c r="E4701" t="s">
        <v>1206</v>
      </c>
      <c r="F4701" t="str">
        <f t="shared" si="586"/>
        <v>CALL_5</v>
      </c>
      <c r="G4701">
        <f t="shared" si="587"/>
        <v>0</v>
      </c>
      <c r="H4701" t="s">
        <v>1078</v>
      </c>
      <c r="I4701">
        <f t="shared" si="588"/>
        <v>0</v>
      </c>
      <c r="J4701" t="s">
        <v>1074</v>
      </c>
      <c r="K4701" s="5">
        <v>5</v>
      </c>
      <c r="L4701" t="str">
        <f>Table_DataFromNL[[#This Row],[PROFILECODE]]&amp;"-"&amp;Table_DataFromNL[[#This Row],[RULENAME]]</f>
        <v>CP957-CALL_5</v>
      </c>
      <c r="M4701" t="e">
        <f t="shared" si="589"/>
        <v>#N/A</v>
      </c>
      <c r="N4701" t="e">
        <f t="shared" si="590"/>
        <v>#N/A</v>
      </c>
    </row>
    <row r="4702" spans="1:14" hidden="1" x14ac:dyDescent="0.45">
      <c r="A4702" t="str">
        <f t="shared" si="591"/>
        <v>CP957-Community</v>
      </c>
      <c r="B4702" t="s">
        <v>683</v>
      </c>
      <c r="C4702" t="str">
        <f t="shared" si="584"/>
        <v>Rocky Mount</v>
      </c>
      <c r="D4702" t="str">
        <f t="shared" si="585"/>
        <v>Y</v>
      </c>
      <c r="E4702" t="s">
        <v>1206</v>
      </c>
      <c r="F4702" t="str">
        <f t="shared" si="586"/>
        <v>Community</v>
      </c>
      <c r="G4702">
        <f t="shared" si="587"/>
        <v>0</v>
      </c>
      <c r="H4702" t="s">
        <v>1080</v>
      </c>
      <c r="I4702">
        <f t="shared" si="588"/>
        <v>0</v>
      </c>
      <c r="J4702" t="s">
        <v>1074</v>
      </c>
      <c r="K4702" s="5">
        <v>5</v>
      </c>
      <c r="L4702" t="str">
        <f>Table_DataFromNL[[#This Row],[PROFILECODE]]&amp;"-"&amp;Table_DataFromNL[[#This Row],[RULENAME]]</f>
        <v>CP957-Community</v>
      </c>
      <c r="M4702" t="e">
        <f t="shared" si="589"/>
        <v>#N/A</v>
      </c>
      <c r="N4702" t="e">
        <f t="shared" si="590"/>
        <v>#N/A</v>
      </c>
    </row>
    <row r="4703" spans="1:14" hidden="1" x14ac:dyDescent="0.45">
      <c r="A4703" t="str">
        <f t="shared" si="591"/>
        <v>CP957-EMPLOYEE_BONUS_8MONTH_80USD</v>
      </c>
      <c r="B4703" t="s">
        <v>683</v>
      </c>
      <c r="C4703" t="str">
        <f t="shared" si="584"/>
        <v>Rocky Mount</v>
      </c>
      <c r="D4703" t="str">
        <f t="shared" si="585"/>
        <v>Y</v>
      </c>
      <c r="E4703" t="s">
        <v>1206</v>
      </c>
      <c r="F4703" t="str">
        <f t="shared" si="586"/>
        <v>EMPLOYEE_BONUS_8MONTH_80USD</v>
      </c>
      <c r="G4703">
        <f t="shared" si="587"/>
        <v>0</v>
      </c>
      <c r="H4703" t="s">
        <v>1084</v>
      </c>
      <c r="I4703">
        <f t="shared" si="588"/>
        <v>0</v>
      </c>
      <c r="J4703" t="s">
        <v>1074</v>
      </c>
      <c r="K4703" s="5">
        <v>80</v>
      </c>
      <c r="L4703" t="str">
        <f>Table_DataFromNL[[#This Row],[PROFILECODE]]&amp;"-"&amp;Table_DataFromNL[[#This Row],[RULENAME]]</f>
        <v>CP957-EMPLOYEE_BONUS_8MONTH_80USD</v>
      </c>
      <c r="M4703" t="e">
        <f t="shared" si="589"/>
        <v>#N/A</v>
      </c>
      <c r="N4703" t="e">
        <f t="shared" si="590"/>
        <v>#N/A</v>
      </c>
    </row>
    <row r="4704" spans="1:14" hidden="1" x14ac:dyDescent="0.45">
      <c r="A4704" t="str">
        <f t="shared" si="591"/>
        <v>CP957-HANGER_RECRUIT_5USD_once</v>
      </c>
      <c r="B4704" t="s">
        <v>683</v>
      </c>
      <c r="C4704" t="str">
        <f t="shared" si="584"/>
        <v>Rocky Mount</v>
      </c>
      <c r="D4704" t="str">
        <f t="shared" si="585"/>
        <v>Y</v>
      </c>
      <c r="E4704" t="s">
        <v>1206</v>
      </c>
      <c r="F4704" t="str">
        <f t="shared" si="586"/>
        <v>HANGER_RECRUIT_5USD_once</v>
      </c>
      <c r="G4704">
        <f t="shared" si="587"/>
        <v>0</v>
      </c>
      <c r="H4704" t="s">
        <v>1085</v>
      </c>
      <c r="I4704">
        <f t="shared" si="588"/>
        <v>0</v>
      </c>
      <c r="J4704" t="s">
        <v>1074</v>
      </c>
      <c r="K4704" s="5">
        <v>5</v>
      </c>
      <c r="L4704" t="str">
        <f>Table_DataFromNL[[#This Row],[PROFILECODE]]&amp;"-"&amp;Table_DataFromNL[[#This Row],[RULENAME]]</f>
        <v>CP957-HANGER_RECRUIT_5USD_once</v>
      </c>
      <c r="M4704" t="e">
        <f t="shared" si="589"/>
        <v>#N/A</v>
      </c>
      <c r="N4704" t="e">
        <f t="shared" si="590"/>
        <v>#N/A</v>
      </c>
    </row>
    <row r="4705" spans="1:14" hidden="1" x14ac:dyDescent="0.45">
      <c r="A4705" t="str">
        <f t="shared" si="591"/>
        <v>CP957-Inconv Fee $20-$50-Comment Req'd</v>
      </c>
      <c r="B4705" t="s">
        <v>683</v>
      </c>
      <c r="C4705" t="str">
        <f t="shared" si="584"/>
        <v>Rocky Mount</v>
      </c>
      <c r="D4705" t="str">
        <f t="shared" si="585"/>
        <v>Y</v>
      </c>
      <c r="E4705" t="s">
        <v>1206</v>
      </c>
      <c r="F4705" t="str">
        <f t="shared" si="586"/>
        <v>Inconv Fee $20-$50-Comment Req'd</v>
      </c>
      <c r="G4705">
        <f t="shared" si="587"/>
        <v>0</v>
      </c>
      <c r="H4705" t="s">
        <v>1088</v>
      </c>
      <c r="I4705">
        <f t="shared" si="588"/>
        <v>0</v>
      </c>
      <c r="J4705" t="s">
        <v>1074</v>
      </c>
      <c r="K4705" s="5">
        <v>50</v>
      </c>
      <c r="L4705" t="str">
        <f>Table_DataFromNL[[#This Row],[PROFILECODE]]&amp;"-"&amp;Table_DataFromNL[[#This Row],[RULENAME]]</f>
        <v>CP957-Inconv Fee $20-$50-Comment Req'd</v>
      </c>
      <c r="M4705" t="e">
        <f t="shared" si="589"/>
        <v>#N/A</v>
      </c>
      <c r="N4705" t="e">
        <f t="shared" si="590"/>
        <v>#N/A</v>
      </c>
    </row>
    <row r="4706" spans="1:14" hidden="1" x14ac:dyDescent="0.45">
      <c r="A4706" t="str">
        <f t="shared" si="591"/>
        <v>CP957-Inconv Fee $5-$20-Comment Req'd</v>
      </c>
      <c r="B4706" t="s">
        <v>683</v>
      </c>
      <c r="C4706" t="str">
        <f t="shared" si="584"/>
        <v>Rocky Mount</v>
      </c>
      <c r="D4706" t="str">
        <f t="shared" si="585"/>
        <v>Y</v>
      </c>
      <c r="E4706" t="s">
        <v>1206</v>
      </c>
      <c r="F4706" t="str">
        <f t="shared" si="586"/>
        <v>Inconv Fee $5-$20-Comment Req'd</v>
      </c>
      <c r="G4706">
        <f t="shared" si="587"/>
        <v>0</v>
      </c>
      <c r="H4706" t="s">
        <v>1089</v>
      </c>
      <c r="I4706">
        <f t="shared" si="588"/>
        <v>0</v>
      </c>
      <c r="J4706" t="s">
        <v>1074</v>
      </c>
      <c r="K4706" s="5">
        <v>20</v>
      </c>
      <c r="L4706" t="str">
        <f>Table_DataFromNL[[#This Row],[PROFILECODE]]&amp;"-"&amp;Table_DataFromNL[[#This Row],[RULENAME]]</f>
        <v>CP957-Inconv Fee $5-$20-Comment Req'd</v>
      </c>
      <c r="M4706" t="e">
        <f t="shared" si="589"/>
        <v>#N/A</v>
      </c>
      <c r="N4706" t="e">
        <f t="shared" si="590"/>
        <v>#N/A</v>
      </c>
    </row>
    <row r="4707" spans="1:14" hidden="1" x14ac:dyDescent="0.45">
      <c r="A4707" t="str">
        <f t="shared" si="591"/>
        <v>CP957-Inconv Fee$50-$100-Comment Req'd</v>
      </c>
      <c r="B4707" t="s">
        <v>683</v>
      </c>
      <c r="C4707" t="str">
        <f t="shared" si="584"/>
        <v>Rocky Mount</v>
      </c>
      <c r="D4707" t="str">
        <f t="shared" si="585"/>
        <v>Y</v>
      </c>
      <c r="E4707" t="s">
        <v>1206</v>
      </c>
      <c r="F4707" t="str">
        <f t="shared" si="586"/>
        <v>Inconv Fee$50-$100-Comment Req'd</v>
      </c>
      <c r="G4707">
        <f t="shared" si="587"/>
        <v>0</v>
      </c>
      <c r="H4707" t="s">
        <v>1090</v>
      </c>
      <c r="I4707">
        <f t="shared" si="588"/>
        <v>0</v>
      </c>
      <c r="J4707" t="s">
        <v>1074</v>
      </c>
      <c r="K4707" s="5">
        <v>100</v>
      </c>
      <c r="L4707" t="str">
        <f>Table_DataFromNL[[#This Row],[PROFILECODE]]&amp;"-"&amp;Table_DataFromNL[[#This Row],[RULENAME]]</f>
        <v>CP957-Inconv Fee$50-$100-Comment Req'd</v>
      </c>
      <c r="M4707" t="e">
        <f t="shared" si="589"/>
        <v>#N/A</v>
      </c>
      <c r="N4707" t="e">
        <f t="shared" si="590"/>
        <v>#N/A</v>
      </c>
    </row>
    <row r="4708" spans="1:14" hidden="1" x14ac:dyDescent="0.45">
      <c r="A4708" t="str">
        <f t="shared" si="591"/>
        <v>CP957-NSP_ LAPSEDONOR_50_Twice</v>
      </c>
      <c r="B4708" t="s">
        <v>683</v>
      </c>
      <c r="C4708" t="str">
        <f t="shared" si="584"/>
        <v>Rocky Mount</v>
      </c>
      <c r="D4708" t="str">
        <f t="shared" si="585"/>
        <v>Y</v>
      </c>
      <c r="E4708" t="s">
        <v>1206</v>
      </c>
      <c r="F4708" t="str">
        <f t="shared" si="586"/>
        <v>NSP_ LAPSEDONOR_50_Twice</v>
      </c>
      <c r="G4708">
        <f t="shared" si="587"/>
        <v>0</v>
      </c>
      <c r="H4708" t="s">
        <v>1091</v>
      </c>
      <c r="I4708">
        <f t="shared" si="588"/>
        <v>0</v>
      </c>
      <c r="J4708" t="s">
        <v>1074</v>
      </c>
      <c r="K4708" s="5">
        <v>50</v>
      </c>
      <c r="L4708" t="str">
        <f>Table_DataFromNL[[#This Row],[PROFILECODE]]&amp;"-"&amp;Table_DataFromNL[[#This Row],[RULENAME]]</f>
        <v>CP957-NSP_ LAPSEDONOR_50_Twice</v>
      </c>
      <c r="M4708" t="e">
        <f t="shared" si="589"/>
        <v>#N/A</v>
      </c>
      <c r="N4708" t="e">
        <f t="shared" si="590"/>
        <v>#N/A</v>
      </c>
    </row>
    <row r="4709" spans="1:14" hidden="1" x14ac:dyDescent="0.45">
      <c r="A4709" t="str">
        <f t="shared" si="591"/>
        <v>CP957-NSP_LD_25_2X</v>
      </c>
      <c r="B4709" t="s">
        <v>683</v>
      </c>
      <c r="C4709" t="str">
        <f t="shared" si="584"/>
        <v>Rocky Mount</v>
      </c>
      <c r="D4709" t="str">
        <f t="shared" si="585"/>
        <v>Y</v>
      </c>
      <c r="E4709" t="s">
        <v>1206</v>
      </c>
      <c r="F4709" t="str">
        <f t="shared" si="586"/>
        <v>NSP_LD_25_2X</v>
      </c>
      <c r="G4709">
        <f t="shared" si="587"/>
        <v>0</v>
      </c>
      <c r="H4709" t="s">
        <v>1092</v>
      </c>
      <c r="I4709">
        <f t="shared" si="588"/>
        <v>0</v>
      </c>
      <c r="J4709" t="s">
        <v>1074</v>
      </c>
      <c r="K4709" s="5">
        <v>25</v>
      </c>
      <c r="L4709" t="str">
        <f>Table_DataFromNL[[#This Row],[PROFILECODE]]&amp;"-"&amp;Table_DataFromNL[[#This Row],[RULENAME]]</f>
        <v>CP957-NSP_LD_25_2X</v>
      </c>
      <c r="M4709" t="e">
        <f t="shared" si="589"/>
        <v>#N/A</v>
      </c>
      <c r="N4709" t="e">
        <f t="shared" si="590"/>
        <v>#N/A</v>
      </c>
    </row>
    <row r="4710" spans="1:14" hidden="1" x14ac:dyDescent="0.45">
      <c r="A4710" t="str">
        <f t="shared" si="591"/>
        <v>CP957-NSP_LD_50_1X</v>
      </c>
      <c r="B4710" t="s">
        <v>683</v>
      </c>
      <c r="C4710" t="str">
        <f t="shared" si="584"/>
        <v>Rocky Mount</v>
      </c>
      <c r="D4710" t="str">
        <f t="shared" si="585"/>
        <v>Y</v>
      </c>
      <c r="E4710" t="s">
        <v>1206</v>
      </c>
      <c r="F4710" t="str">
        <f t="shared" si="586"/>
        <v>NSP_LD_50_1X</v>
      </c>
      <c r="G4710">
        <f t="shared" si="587"/>
        <v>0</v>
      </c>
      <c r="H4710" t="s">
        <v>1093</v>
      </c>
      <c r="I4710">
        <f t="shared" si="588"/>
        <v>0</v>
      </c>
      <c r="J4710" t="s">
        <v>1074</v>
      </c>
      <c r="K4710" s="5">
        <v>50</v>
      </c>
      <c r="L4710" t="str">
        <f>Table_DataFromNL[[#This Row],[PROFILECODE]]&amp;"-"&amp;Table_DataFromNL[[#This Row],[RULENAME]]</f>
        <v>CP957-NSP_LD_50_1X</v>
      </c>
      <c r="M4710" t="e">
        <f t="shared" si="589"/>
        <v>#N/A</v>
      </c>
      <c r="N4710" t="e">
        <f t="shared" si="590"/>
        <v>#N/A</v>
      </c>
    </row>
    <row r="4711" spans="1:14" hidden="1" x14ac:dyDescent="0.45">
      <c r="A4711" t="str">
        <f t="shared" si="591"/>
        <v>CP957-NSP_ORPHAN_100_once</v>
      </c>
      <c r="B4711" t="s">
        <v>683</v>
      </c>
      <c r="C4711" t="str">
        <f t="shared" si="584"/>
        <v>Rocky Mount</v>
      </c>
      <c r="D4711" t="str">
        <f t="shared" si="585"/>
        <v>Y</v>
      </c>
      <c r="E4711" t="s">
        <v>1206</v>
      </c>
      <c r="F4711" t="str">
        <f t="shared" si="586"/>
        <v>NSP_ORPHAN_100_once</v>
      </c>
      <c r="G4711">
        <f t="shared" si="587"/>
        <v>0</v>
      </c>
      <c r="H4711" t="s">
        <v>1094</v>
      </c>
      <c r="I4711">
        <f t="shared" si="588"/>
        <v>0</v>
      </c>
      <c r="J4711" t="s">
        <v>1074</v>
      </c>
      <c r="K4711" s="5">
        <v>100</v>
      </c>
      <c r="L4711" t="str">
        <f>Table_DataFromNL[[#This Row],[PROFILECODE]]&amp;"-"&amp;Table_DataFromNL[[#This Row],[RULENAME]]</f>
        <v>CP957-NSP_ORPHAN_100_once</v>
      </c>
      <c r="M4711" t="e">
        <f t="shared" si="589"/>
        <v>#N/A</v>
      </c>
      <c r="N4711" t="e">
        <f t="shared" si="590"/>
        <v>#N/A</v>
      </c>
    </row>
    <row r="4712" spans="1:14" hidden="1" x14ac:dyDescent="0.45">
      <c r="A4712" t="str">
        <f t="shared" si="591"/>
        <v>CP957-RSV WEEKLY BONUS 10</v>
      </c>
      <c r="B4712" t="s">
        <v>683</v>
      </c>
      <c r="C4712" t="str">
        <f t="shared" si="584"/>
        <v>Rocky Mount</v>
      </c>
      <c r="D4712" t="str">
        <f t="shared" si="585"/>
        <v>Y</v>
      </c>
      <c r="E4712" t="s">
        <v>1206</v>
      </c>
      <c r="F4712" t="str">
        <f t="shared" si="586"/>
        <v>RSV WEEKLY BONUS 10</v>
      </c>
      <c r="G4712">
        <f t="shared" si="587"/>
        <v>0</v>
      </c>
      <c r="H4712" t="s">
        <v>1095</v>
      </c>
      <c r="I4712">
        <f t="shared" si="588"/>
        <v>0</v>
      </c>
      <c r="J4712" t="s">
        <v>1074</v>
      </c>
      <c r="K4712" s="5">
        <v>10</v>
      </c>
      <c r="L4712" t="str">
        <f>Table_DataFromNL[[#This Row],[PROFILECODE]]&amp;"-"&amp;Table_DataFromNL[[#This Row],[RULENAME]]</f>
        <v>CP957-RSV WEEKLY BONUS 10</v>
      </c>
      <c r="M4712" t="e">
        <f t="shared" si="589"/>
        <v>#N/A</v>
      </c>
      <c r="N4712" t="e">
        <f t="shared" si="590"/>
        <v>#N/A</v>
      </c>
    </row>
    <row r="4713" spans="1:14" hidden="1" x14ac:dyDescent="0.45">
      <c r="A4713" t="str">
        <f t="shared" si="591"/>
        <v>CP957-Restick</v>
      </c>
      <c r="B4713" t="s">
        <v>683</v>
      </c>
      <c r="C4713" t="str">
        <f t="shared" si="584"/>
        <v>Rocky Mount</v>
      </c>
      <c r="D4713" t="str">
        <f t="shared" si="585"/>
        <v>Y</v>
      </c>
      <c r="E4713" t="s">
        <v>1206</v>
      </c>
      <c r="F4713" t="str">
        <f t="shared" si="586"/>
        <v>Restick</v>
      </c>
      <c r="G4713">
        <f t="shared" si="587"/>
        <v>0</v>
      </c>
      <c r="H4713" t="s">
        <v>1096</v>
      </c>
      <c r="I4713">
        <f t="shared" si="588"/>
        <v>0</v>
      </c>
      <c r="J4713" t="s">
        <v>1074</v>
      </c>
      <c r="K4713" s="5">
        <v>5</v>
      </c>
      <c r="L4713" t="str">
        <f>Table_DataFromNL[[#This Row],[PROFILECODE]]&amp;"-"&amp;Table_DataFromNL[[#This Row],[RULENAME]]</f>
        <v>CP957-Restick</v>
      </c>
      <c r="M4713" t="e">
        <f t="shared" si="589"/>
        <v>#N/A</v>
      </c>
      <c r="N4713" t="e">
        <f t="shared" si="590"/>
        <v>#N/A</v>
      </c>
    </row>
    <row r="4714" spans="1:14" hidden="1" x14ac:dyDescent="0.45">
      <c r="A4714" t="str">
        <f t="shared" si="591"/>
        <v>CP957-SLOW_TEXT_5</v>
      </c>
      <c r="B4714" t="s">
        <v>683</v>
      </c>
      <c r="C4714" t="str">
        <f t="shared" si="584"/>
        <v>Rocky Mount</v>
      </c>
      <c r="D4714" t="str">
        <f t="shared" si="585"/>
        <v>Y</v>
      </c>
      <c r="E4714" t="s">
        <v>1206</v>
      </c>
      <c r="F4714" t="str">
        <f t="shared" si="586"/>
        <v>SLOW_TEXT_5</v>
      </c>
      <c r="G4714">
        <f t="shared" si="587"/>
        <v>0</v>
      </c>
      <c r="H4714" t="s">
        <v>1104</v>
      </c>
      <c r="I4714">
        <f t="shared" si="588"/>
        <v>0</v>
      </c>
      <c r="J4714" t="s">
        <v>1074</v>
      </c>
      <c r="K4714" s="5">
        <v>5</v>
      </c>
      <c r="L4714" t="str">
        <f>Table_DataFromNL[[#This Row],[PROFILECODE]]&amp;"-"&amp;Table_DataFromNL[[#This Row],[RULENAME]]</f>
        <v>CP957-SLOW_TEXT_5</v>
      </c>
      <c r="M4714" t="e">
        <f t="shared" si="589"/>
        <v>#N/A</v>
      </c>
      <c r="N4714" t="e">
        <f t="shared" si="590"/>
        <v>#N/A</v>
      </c>
    </row>
    <row r="4715" spans="1:14" hidden="1" x14ac:dyDescent="0.45">
      <c r="A4715" t="str">
        <f t="shared" si="591"/>
        <v>CP957-SPECIAL_ x9_25 _ONCE</v>
      </c>
      <c r="B4715" t="s">
        <v>683</v>
      </c>
      <c r="C4715" t="str">
        <f t="shared" si="584"/>
        <v>Rocky Mount</v>
      </c>
      <c r="D4715" t="str">
        <f t="shared" si="585"/>
        <v>Y</v>
      </c>
      <c r="E4715" t="s">
        <v>1206</v>
      </c>
      <c r="F4715" t="str">
        <f t="shared" si="586"/>
        <v>SPECIAL_ x9_25 _ONCE</v>
      </c>
      <c r="G4715">
        <f t="shared" si="587"/>
        <v>0</v>
      </c>
      <c r="H4715" t="s">
        <v>1105</v>
      </c>
      <c r="I4715">
        <f t="shared" si="588"/>
        <v>0</v>
      </c>
      <c r="J4715" t="s">
        <v>1074</v>
      </c>
      <c r="K4715" s="5">
        <v>25</v>
      </c>
      <c r="L4715" t="str">
        <f>Table_DataFromNL[[#This Row],[PROFILECODE]]&amp;"-"&amp;Table_DataFromNL[[#This Row],[RULENAME]]</f>
        <v>CP957-SPECIAL_ x9_25 _ONCE</v>
      </c>
      <c r="M4715" t="e">
        <f t="shared" si="589"/>
        <v>#N/A</v>
      </c>
      <c r="N4715" t="e">
        <f t="shared" si="590"/>
        <v>#N/A</v>
      </c>
    </row>
    <row r="4716" spans="1:14" hidden="1" x14ac:dyDescent="0.45">
      <c r="A4716" t="str">
        <f t="shared" si="591"/>
        <v>CP957-SPECIAL_BONUS_10USD</v>
      </c>
      <c r="B4716" t="s">
        <v>683</v>
      </c>
      <c r="C4716" t="str">
        <f t="shared" si="584"/>
        <v>Rocky Mount</v>
      </c>
      <c r="D4716" t="str">
        <f t="shared" si="585"/>
        <v>Y</v>
      </c>
      <c r="E4716" t="s">
        <v>1206</v>
      </c>
      <c r="F4716" t="str">
        <f t="shared" si="586"/>
        <v>SPECIAL_BONUS_10USD</v>
      </c>
      <c r="G4716">
        <f t="shared" si="587"/>
        <v>0</v>
      </c>
      <c r="H4716" t="s">
        <v>1146</v>
      </c>
      <c r="I4716">
        <f t="shared" si="588"/>
        <v>0</v>
      </c>
      <c r="J4716" t="s">
        <v>1074</v>
      </c>
      <c r="K4716" s="5">
        <v>10</v>
      </c>
      <c r="L4716" t="str">
        <f>Table_DataFromNL[[#This Row],[PROFILECODE]]&amp;"-"&amp;Table_DataFromNL[[#This Row],[RULENAME]]</f>
        <v>CP957-SPECIAL_BONUS_10USD</v>
      </c>
      <c r="M4716" t="e">
        <f t="shared" si="589"/>
        <v>#N/A</v>
      </c>
      <c r="N4716" t="e">
        <f t="shared" si="590"/>
        <v>#N/A</v>
      </c>
    </row>
    <row r="4717" spans="1:14" hidden="1" x14ac:dyDescent="0.45">
      <c r="A4717" t="str">
        <f t="shared" si="591"/>
        <v>CP957-SPECIAL_BONUS_20USD</v>
      </c>
      <c r="B4717" t="s">
        <v>683</v>
      </c>
      <c r="C4717" t="str">
        <f t="shared" si="584"/>
        <v>Rocky Mount</v>
      </c>
      <c r="D4717" t="str">
        <f t="shared" si="585"/>
        <v>Y</v>
      </c>
      <c r="E4717" t="s">
        <v>1206</v>
      </c>
      <c r="F4717" t="str">
        <f t="shared" si="586"/>
        <v>SPECIAL_BONUS_20USD</v>
      </c>
      <c r="G4717">
        <f t="shared" si="587"/>
        <v>0</v>
      </c>
      <c r="H4717" t="s">
        <v>1147</v>
      </c>
      <c r="I4717">
        <f t="shared" si="588"/>
        <v>0</v>
      </c>
      <c r="J4717" t="s">
        <v>1074</v>
      </c>
      <c r="K4717" s="5">
        <v>20</v>
      </c>
      <c r="L4717" t="str">
        <f>Table_DataFromNL[[#This Row],[PROFILECODE]]&amp;"-"&amp;Table_DataFromNL[[#This Row],[RULENAME]]</f>
        <v>CP957-SPECIAL_BONUS_20USD</v>
      </c>
      <c r="M4717" t="e">
        <f t="shared" si="589"/>
        <v>#N/A</v>
      </c>
      <c r="N4717" t="e">
        <f t="shared" si="590"/>
        <v>#N/A</v>
      </c>
    </row>
    <row r="4718" spans="1:14" hidden="1" x14ac:dyDescent="0.45">
      <c r="A4718" t="str">
        <f t="shared" si="591"/>
        <v>CP957-SPECIAL_BONUS_30USD</v>
      </c>
      <c r="B4718" t="s">
        <v>683</v>
      </c>
      <c r="C4718" t="str">
        <f t="shared" si="584"/>
        <v>Rocky Mount</v>
      </c>
      <c r="D4718" t="str">
        <f t="shared" si="585"/>
        <v>Y</v>
      </c>
      <c r="E4718" t="s">
        <v>1206</v>
      </c>
      <c r="F4718" t="str">
        <f t="shared" si="586"/>
        <v>SPECIAL_BONUS_30USD</v>
      </c>
      <c r="G4718">
        <f t="shared" si="587"/>
        <v>0</v>
      </c>
      <c r="H4718" t="s">
        <v>1148</v>
      </c>
      <c r="I4718">
        <f t="shared" si="588"/>
        <v>0</v>
      </c>
      <c r="J4718" t="s">
        <v>1074</v>
      </c>
      <c r="K4718" s="5">
        <v>30</v>
      </c>
      <c r="L4718" t="str">
        <f>Table_DataFromNL[[#This Row],[PROFILECODE]]&amp;"-"&amp;Table_DataFromNL[[#This Row],[RULENAME]]</f>
        <v>CP957-SPECIAL_BONUS_30USD</v>
      </c>
      <c r="M4718" t="e">
        <f t="shared" si="589"/>
        <v>#N/A</v>
      </c>
      <c r="N4718" t="e">
        <f t="shared" si="590"/>
        <v>#N/A</v>
      </c>
    </row>
    <row r="4719" spans="1:14" hidden="1" x14ac:dyDescent="0.45">
      <c r="A4719" t="str">
        <f t="shared" si="591"/>
        <v>CP957-SPECIAL_BONUS_40USD</v>
      </c>
      <c r="B4719" t="s">
        <v>683</v>
      </c>
      <c r="C4719" t="str">
        <f t="shared" si="584"/>
        <v>Rocky Mount</v>
      </c>
      <c r="D4719" t="str">
        <f t="shared" si="585"/>
        <v>Y</v>
      </c>
      <c r="E4719" t="s">
        <v>1206</v>
      </c>
      <c r="F4719" t="str">
        <f t="shared" si="586"/>
        <v>SPECIAL_BONUS_40USD</v>
      </c>
      <c r="G4719">
        <f t="shared" si="587"/>
        <v>0</v>
      </c>
      <c r="H4719" t="s">
        <v>1106</v>
      </c>
      <c r="I4719">
        <f t="shared" si="588"/>
        <v>0</v>
      </c>
      <c r="J4719" t="s">
        <v>1074</v>
      </c>
      <c r="K4719" s="5">
        <v>40</v>
      </c>
      <c r="L4719" t="str">
        <f>Table_DataFromNL[[#This Row],[PROFILECODE]]&amp;"-"&amp;Table_DataFromNL[[#This Row],[RULENAME]]</f>
        <v>CP957-SPECIAL_BONUS_40USD</v>
      </c>
      <c r="M4719" t="e">
        <f t="shared" si="589"/>
        <v>#N/A</v>
      </c>
      <c r="N4719" t="e">
        <f t="shared" si="590"/>
        <v>#N/A</v>
      </c>
    </row>
    <row r="4720" spans="1:14" hidden="1" x14ac:dyDescent="0.45">
      <c r="A4720" t="str">
        <f t="shared" si="591"/>
        <v>CP957-SPECIAL_BONUS_60USD</v>
      </c>
      <c r="B4720" t="s">
        <v>683</v>
      </c>
      <c r="C4720" t="str">
        <f t="shared" si="584"/>
        <v>Rocky Mount</v>
      </c>
      <c r="D4720" t="str">
        <f t="shared" si="585"/>
        <v>Y</v>
      </c>
      <c r="E4720" t="s">
        <v>1206</v>
      </c>
      <c r="F4720" t="str">
        <f t="shared" si="586"/>
        <v>SPECIAL_BONUS_60USD</v>
      </c>
      <c r="G4720">
        <f t="shared" si="587"/>
        <v>0</v>
      </c>
      <c r="H4720" t="s">
        <v>1141</v>
      </c>
      <c r="I4720">
        <f t="shared" si="588"/>
        <v>0</v>
      </c>
      <c r="J4720" t="s">
        <v>1074</v>
      </c>
      <c r="K4720" s="5">
        <v>60</v>
      </c>
      <c r="L4720" t="str">
        <f>Table_DataFromNL[[#This Row],[PROFILECODE]]&amp;"-"&amp;Table_DataFromNL[[#This Row],[RULENAME]]</f>
        <v>CP957-SPECIAL_BONUS_60USD</v>
      </c>
      <c r="M4720" t="e">
        <f t="shared" si="589"/>
        <v>#N/A</v>
      </c>
      <c r="N4720" t="e">
        <f t="shared" si="590"/>
        <v>#N/A</v>
      </c>
    </row>
    <row r="4721" spans="1:14" hidden="1" x14ac:dyDescent="0.45">
      <c r="A4721" t="str">
        <f t="shared" si="591"/>
        <v>CP957-SPECIAL_x6_x7_15 _TWICE</v>
      </c>
      <c r="B4721" t="s">
        <v>683</v>
      </c>
      <c r="C4721" t="str">
        <f t="shared" si="584"/>
        <v>Rocky Mount</v>
      </c>
      <c r="D4721" t="str">
        <f t="shared" si="585"/>
        <v>Y</v>
      </c>
      <c r="E4721" t="s">
        <v>1206</v>
      </c>
      <c r="F4721" t="str">
        <f t="shared" si="586"/>
        <v>SPECIAL_x6_x7_15 _TWICE</v>
      </c>
      <c r="G4721">
        <f t="shared" si="587"/>
        <v>0</v>
      </c>
      <c r="H4721" t="s">
        <v>1107</v>
      </c>
      <c r="I4721">
        <f t="shared" si="588"/>
        <v>0</v>
      </c>
      <c r="J4721" t="s">
        <v>1074</v>
      </c>
      <c r="K4721" s="5">
        <v>15</v>
      </c>
      <c r="L4721" t="str">
        <f>Table_DataFromNL[[#This Row],[PROFILECODE]]&amp;"-"&amp;Table_DataFromNL[[#This Row],[RULENAME]]</f>
        <v>CP957-SPECIAL_x6_x7_15 _TWICE</v>
      </c>
      <c r="M4721" t="e">
        <f t="shared" si="589"/>
        <v>#N/A</v>
      </c>
      <c r="N4721" t="e">
        <f t="shared" si="590"/>
        <v>#N/A</v>
      </c>
    </row>
    <row r="4722" spans="1:14" hidden="1" x14ac:dyDescent="0.45">
      <c r="A4722" t="str">
        <f t="shared" si="591"/>
        <v>CP957-SPECIAL_x8_x9_20 _TWICE</v>
      </c>
      <c r="B4722" t="s">
        <v>683</v>
      </c>
      <c r="C4722" t="str">
        <f t="shared" si="584"/>
        <v>Rocky Mount</v>
      </c>
      <c r="D4722" t="str">
        <f t="shared" si="585"/>
        <v>Y</v>
      </c>
      <c r="E4722" t="s">
        <v>1206</v>
      </c>
      <c r="F4722" t="str">
        <f t="shared" si="586"/>
        <v>SPECIAL_x8_x9_20 _TWICE</v>
      </c>
      <c r="G4722">
        <f t="shared" si="587"/>
        <v>0</v>
      </c>
      <c r="H4722" t="s">
        <v>1108</v>
      </c>
      <c r="I4722">
        <f t="shared" si="588"/>
        <v>0</v>
      </c>
      <c r="J4722" t="s">
        <v>1074</v>
      </c>
      <c r="K4722" s="5">
        <v>20</v>
      </c>
      <c r="L4722" t="str">
        <f>Table_DataFromNL[[#This Row],[PROFILECODE]]&amp;"-"&amp;Table_DataFromNL[[#This Row],[RULENAME]]</f>
        <v>CP957-SPECIAL_x8_x9_20 _TWICE</v>
      </c>
      <c r="M4722" t="e">
        <f t="shared" si="589"/>
        <v>#N/A</v>
      </c>
      <c r="N4722" t="e">
        <f t="shared" si="590"/>
        <v>#N/A</v>
      </c>
    </row>
    <row r="4723" spans="1:14" hidden="1" x14ac:dyDescent="0.45">
      <c r="A4723" t="str">
        <f t="shared" si="591"/>
        <v>CP957-Sample Only</v>
      </c>
      <c r="B4723" t="s">
        <v>683</v>
      </c>
      <c r="C4723" t="str">
        <f t="shared" si="584"/>
        <v>Rocky Mount</v>
      </c>
      <c r="D4723" t="str">
        <f t="shared" si="585"/>
        <v>Y</v>
      </c>
      <c r="E4723" t="s">
        <v>1206</v>
      </c>
      <c r="F4723" t="str">
        <f t="shared" si="586"/>
        <v>Sample Only</v>
      </c>
      <c r="G4723">
        <f t="shared" si="587"/>
        <v>0</v>
      </c>
      <c r="H4723" t="s">
        <v>1109</v>
      </c>
      <c r="I4723">
        <f t="shared" si="588"/>
        <v>0</v>
      </c>
      <c r="J4723" t="s">
        <v>1074</v>
      </c>
      <c r="K4723" s="5">
        <v>10</v>
      </c>
      <c r="L4723" t="str">
        <f>Table_DataFromNL[[#This Row],[PROFILECODE]]&amp;"-"&amp;Table_DataFromNL[[#This Row],[RULENAME]]</f>
        <v>CP957-Sample Only</v>
      </c>
      <c r="M4723" t="e">
        <f t="shared" si="589"/>
        <v>#N/A</v>
      </c>
      <c r="N4723" t="e">
        <f t="shared" si="590"/>
        <v>#N/A</v>
      </c>
    </row>
    <row r="4724" spans="1:14" hidden="1" x14ac:dyDescent="0.45">
      <c r="A4724" t="str">
        <f t="shared" si="591"/>
        <v>CP957-Unit Below 250 mL</v>
      </c>
      <c r="B4724" t="s">
        <v>683</v>
      </c>
      <c r="C4724" t="str">
        <f t="shared" si="584"/>
        <v>Rocky Mount</v>
      </c>
      <c r="D4724" t="str">
        <f t="shared" si="585"/>
        <v>Y</v>
      </c>
      <c r="E4724" t="s">
        <v>1206</v>
      </c>
      <c r="F4724" t="str">
        <f t="shared" si="586"/>
        <v>Unit Below 250 mL</v>
      </c>
      <c r="G4724">
        <f t="shared" si="587"/>
        <v>0</v>
      </c>
      <c r="H4724" t="s">
        <v>1110</v>
      </c>
      <c r="I4724">
        <f t="shared" si="588"/>
        <v>0</v>
      </c>
      <c r="J4724" t="s">
        <v>1074</v>
      </c>
      <c r="K4724" s="5">
        <v>5</v>
      </c>
      <c r="L4724" t="str">
        <f>Table_DataFromNL[[#This Row],[PROFILECODE]]&amp;"-"&amp;Table_DataFromNL[[#This Row],[RULENAME]]</f>
        <v>CP957-Unit Below 250 mL</v>
      </c>
      <c r="M4724" t="e">
        <f t="shared" si="589"/>
        <v>#N/A</v>
      </c>
      <c r="N4724" t="e">
        <f t="shared" si="590"/>
        <v>#N/A</v>
      </c>
    </row>
    <row r="4725" spans="1:14" hidden="1" x14ac:dyDescent="0.45">
      <c r="A4725" t="str">
        <f t="shared" si="591"/>
        <v>CP957-Unit above 250 mL/underdraw</v>
      </c>
      <c r="B4725" t="s">
        <v>683</v>
      </c>
      <c r="C4725" t="str">
        <f t="shared" si="584"/>
        <v>Rocky Mount</v>
      </c>
      <c r="D4725" t="str">
        <f t="shared" si="585"/>
        <v>Y</v>
      </c>
      <c r="E4725" t="s">
        <v>1206</v>
      </c>
      <c r="F4725" t="str">
        <f t="shared" si="586"/>
        <v>Unit above 250 mL/underdraw</v>
      </c>
      <c r="G4725">
        <f t="shared" si="587"/>
        <v>0</v>
      </c>
      <c r="H4725" t="s">
        <v>1111</v>
      </c>
      <c r="I4725">
        <f t="shared" si="588"/>
        <v>0</v>
      </c>
      <c r="J4725" t="s">
        <v>1074</v>
      </c>
      <c r="K4725" s="5">
        <v>10</v>
      </c>
      <c r="L4725" t="str">
        <f>Table_DataFromNL[[#This Row],[PROFILECODE]]&amp;"-"&amp;Table_DataFromNL[[#This Row],[RULENAME]]</f>
        <v>CP957-Unit above 250 mL/underdraw</v>
      </c>
      <c r="M4725" t="e">
        <f t="shared" si="589"/>
        <v>#N/A</v>
      </c>
      <c r="N4725" t="e">
        <f t="shared" si="590"/>
        <v>#N/A</v>
      </c>
    </row>
    <row r="4726" spans="1:14" hidden="1" x14ac:dyDescent="0.45">
      <c r="A4726" t="str">
        <f t="shared" si="591"/>
        <v>CP957-RETURN - Buddy referral  -BONUS</v>
      </c>
      <c r="B4726" t="s">
        <v>683</v>
      </c>
      <c r="C4726" t="str">
        <f t="shared" si="584"/>
        <v>Rocky Mount</v>
      </c>
      <c r="D4726" t="str">
        <f t="shared" si="585"/>
        <v>Y</v>
      </c>
      <c r="E4726" t="s">
        <v>1206</v>
      </c>
      <c r="F4726" t="str">
        <f t="shared" si="586"/>
        <v>RETURN - Buddy referral  -BONUS</v>
      </c>
      <c r="G4726" t="str">
        <f t="shared" si="587"/>
        <v>Marketing</v>
      </c>
      <c r="H4726" t="s">
        <v>73</v>
      </c>
      <c r="I4726">
        <f t="shared" si="588"/>
        <v>50</v>
      </c>
      <c r="J4726" t="s">
        <v>1112</v>
      </c>
      <c r="K4726" s="5">
        <v>100</v>
      </c>
      <c r="L4726" t="str">
        <f>Table_DataFromNL[[#This Row],[PROFILECODE]]&amp;"-"&amp;Table_DataFromNL[[#This Row],[RULENAME]]</f>
        <v>CP957-Referral</v>
      </c>
      <c r="M4726" t="str">
        <f t="shared" si="589"/>
        <v>CP957-RETURN - Buddy referral  -BONUS</v>
      </c>
      <c r="N4726" t="e">
        <f t="shared" si="590"/>
        <v>#N/A</v>
      </c>
    </row>
    <row r="4727" spans="1:14" hidden="1" x14ac:dyDescent="0.45">
      <c r="A4727" t="str">
        <f t="shared" si="591"/>
        <v>CP957-P Anti-D Pre-Existing Standard</v>
      </c>
      <c r="B4727" t="s">
        <v>683</v>
      </c>
      <c r="C4727" t="str">
        <f t="shared" si="584"/>
        <v>Rocky Mount</v>
      </c>
      <c r="D4727" t="str">
        <f t="shared" si="585"/>
        <v>Y</v>
      </c>
      <c r="E4727" t="s">
        <v>1206</v>
      </c>
      <c r="F4727" t="str">
        <f t="shared" si="586"/>
        <v>P Anti-D Pre-Existing Standard</v>
      </c>
      <c r="G4727" t="str">
        <f t="shared" si="587"/>
        <v>Specialty</v>
      </c>
      <c r="H4727" t="s">
        <v>946</v>
      </c>
      <c r="I4727" t="str">
        <f t="shared" si="588"/>
        <v>RETURN - 1st don of the week -STD</v>
      </c>
      <c r="J4727" t="s">
        <v>1113</v>
      </c>
      <c r="K4727" s="5">
        <v>45</v>
      </c>
      <c r="L4727" t="str">
        <f>Table_DataFromNL[[#This Row],[PROFILECODE]]&amp;"-"&amp;Table_DataFromNL[[#This Row],[RULENAME]]</f>
        <v>CP957-P Anti-D Pre-Existing Standard</v>
      </c>
      <c r="M4727" t="str">
        <f t="shared" si="589"/>
        <v>CP957-P Anti-D Pre-Existing Standard</v>
      </c>
      <c r="N4727" t="str">
        <f t="shared" si="590"/>
        <v>CP957-P Anti-D Pre-Existing Standard</v>
      </c>
    </row>
    <row r="4728" spans="1:14" hidden="1" x14ac:dyDescent="0.45">
      <c r="A4728" t="str">
        <f t="shared" si="591"/>
        <v>CP957-P NORM KIG 10 Standard</v>
      </c>
      <c r="B4728" t="s">
        <v>683</v>
      </c>
      <c r="C4728" t="str">
        <f t="shared" si="584"/>
        <v>Rocky Mount</v>
      </c>
      <c r="D4728" t="str">
        <f t="shared" si="585"/>
        <v>Y</v>
      </c>
      <c r="E4728" t="s">
        <v>1206</v>
      </c>
      <c r="F4728" t="str">
        <f t="shared" si="586"/>
        <v>P NORM KIG 10 Standard</v>
      </c>
      <c r="G4728" t="str">
        <f t="shared" si="587"/>
        <v>Specialty</v>
      </c>
      <c r="H4728" t="s">
        <v>950</v>
      </c>
      <c r="I4728" t="str">
        <f t="shared" si="588"/>
        <v>RETURN - 1st don of the week -STD</v>
      </c>
      <c r="J4728" t="s">
        <v>1113</v>
      </c>
      <c r="K4728" s="5">
        <v>35</v>
      </c>
      <c r="L4728" t="str">
        <f>Table_DataFromNL[[#This Row],[PROFILECODE]]&amp;"-"&amp;Table_DataFromNL[[#This Row],[RULENAME]]</f>
        <v>CP957-P NORM KIG 10 Standard</v>
      </c>
      <c r="M4728" t="str">
        <f t="shared" si="589"/>
        <v>CP957-P NORM KIG 10 Standard</v>
      </c>
      <c r="N4728" t="str">
        <f t="shared" si="590"/>
        <v>CP957-P NORM KIG 10 Standard</v>
      </c>
    </row>
    <row r="4729" spans="1:14" hidden="1" x14ac:dyDescent="0.45">
      <c r="A4729" t="str">
        <f t="shared" si="591"/>
        <v>CP957-P NORM KIG 10-1 Standard</v>
      </c>
      <c r="B4729" t="s">
        <v>683</v>
      </c>
      <c r="C4729" t="str">
        <f t="shared" si="584"/>
        <v>Rocky Mount</v>
      </c>
      <c r="D4729" t="str">
        <f t="shared" si="585"/>
        <v>Y</v>
      </c>
      <c r="E4729" t="s">
        <v>1206</v>
      </c>
      <c r="F4729" t="str">
        <f t="shared" si="586"/>
        <v>P NORM KIG 10-1 Standard</v>
      </c>
      <c r="G4729" t="str">
        <f t="shared" si="587"/>
        <v>Specialty</v>
      </c>
      <c r="H4729" t="s">
        <v>951</v>
      </c>
      <c r="I4729" t="str">
        <f t="shared" si="588"/>
        <v>RETURN - 1st don of the week -STD</v>
      </c>
      <c r="J4729" t="s">
        <v>1113</v>
      </c>
      <c r="K4729" s="5">
        <v>35</v>
      </c>
      <c r="L4729" t="str">
        <f>Table_DataFromNL[[#This Row],[PROFILECODE]]&amp;"-"&amp;Table_DataFromNL[[#This Row],[RULENAME]]</f>
        <v>CP957-P NORM KIG 10-1 Standard</v>
      </c>
      <c r="M4729" t="str">
        <f t="shared" si="589"/>
        <v>CP957-P NORM KIG 10-1 Standard</v>
      </c>
      <c r="N4729" t="str">
        <f t="shared" si="590"/>
        <v>CP957-P NORM KIG 10-1 Standard</v>
      </c>
    </row>
    <row r="4730" spans="1:14" hidden="1" x14ac:dyDescent="0.45">
      <c r="A4730" t="str">
        <f t="shared" si="591"/>
        <v>CP957-P NORM KIG 10-2 Standard</v>
      </c>
      <c r="B4730" t="s">
        <v>683</v>
      </c>
      <c r="C4730" t="str">
        <f t="shared" si="584"/>
        <v>Rocky Mount</v>
      </c>
      <c r="D4730" t="str">
        <f t="shared" si="585"/>
        <v>Y</v>
      </c>
      <c r="E4730" t="s">
        <v>1206</v>
      </c>
      <c r="F4730" t="str">
        <f t="shared" si="586"/>
        <v>P NORM KIG 10-2 Standard</v>
      </c>
      <c r="G4730" t="str">
        <f t="shared" si="587"/>
        <v>Specialty</v>
      </c>
      <c r="H4730" t="s">
        <v>952</v>
      </c>
      <c r="I4730" t="str">
        <f t="shared" si="588"/>
        <v>RETURN - 1st don of the week -STD</v>
      </c>
      <c r="J4730" t="s">
        <v>1113</v>
      </c>
      <c r="K4730" s="5">
        <v>35</v>
      </c>
      <c r="L4730" t="str">
        <f>Table_DataFromNL[[#This Row],[PROFILECODE]]&amp;"-"&amp;Table_DataFromNL[[#This Row],[RULENAME]]</f>
        <v>CP957-P NORM KIG 10-2 Standard</v>
      </c>
      <c r="M4730" t="str">
        <f t="shared" si="589"/>
        <v>CP957-P NORM KIG 10-2 Standard</v>
      </c>
      <c r="N4730" t="str">
        <f t="shared" si="590"/>
        <v>CP957-P NORM KIG 10-2 Standard</v>
      </c>
    </row>
    <row r="4731" spans="1:14" hidden="1" x14ac:dyDescent="0.45">
      <c r="A4731" t="str">
        <f t="shared" si="591"/>
        <v>CP957-P NORM KIG 10-3 Standard</v>
      </c>
      <c r="B4731" t="s">
        <v>683</v>
      </c>
      <c r="C4731" t="str">
        <f t="shared" si="584"/>
        <v>Rocky Mount</v>
      </c>
      <c r="D4731" t="str">
        <f t="shared" si="585"/>
        <v>Y</v>
      </c>
      <c r="E4731" t="s">
        <v>1206</v>
      </c>
      <c r="F4731" t="str">
        <f t="shared" si="586"/>
        <v>P NORM KIG 10-3 Standard</v>
      </c>
      <c r="G4731" t="str">
        <f t="shared" si="587"/>
        <v>Specialty</v>
      </c>
      <c r="H4731" t="s">
        <v>953</v>
      </c>
      <c r="I4731" t="str">
        <f t="shared" si="588"/>
        <v>RETURN - 1st don of the week -STD</v>
      </c>
      <c r="J4731" t="s">
        <v>1113</v>
      </c>
      <c r="K4731" s="5">
        <v>35</v>
      </c>
      <c r="L4731" t="str">
        <f>Table_DataFromNL[[#This Row],[PROFILECODE]]&amp;"-"&amp;Table_DataFromNL[[#This Row],[RULENAME]]</f>
        <v>CP957-P NORM KIG 10-3 Standard</v>
      </c>
      <c r="M4731" t="str">
        <f t="shared" si="589"/>
        <v>CP957-P NORM KIG 10-3 Standard</v>
      </c>
      <c r="N4731" t="str">
        <f t="shared" si="590"/>
        <v>CP957-P NORM KIG 10-3 Standard</v>
      </c>
    </row>
    <row r="4732" spans="1:14" hidden="1" x14ac:dyDescent="0.45">
      <c r="A4732" t="str">
        <f t="shared" si="591"/>
        <v>CP957-P NORM KIG 10-4 Standard</v>
      </c>
      <c r="B4732" t="s">
        <v>683</v>
      </c>
      <c r="C4732" t="str">
        <f t="shared" si="584"/>
        <v>Rocky Mount</v>
      </c>
      <c r="D4732" t="str">
        <f t="shared" si="585"/>
        <v>Y</v>
      </c>
      <c r="E4732" t="s">
        <v>1206</v>
      </c>
      <c r="F4732" t="str">
        <f t="shared" si="586"/>
        <v>P NORM KIG 10-4 Standard</v>
      </c>
      <c r="G4732" t="str">
        <f t="shared" si="587"/>
        <v>Specialty</v>
      </c>
      <c r="H4732" t="s">
        <v>954</v>
      </c>
      <c r="I4732" t="str">
        <f t="shared" si="588"/>
        <v>RETURN - 1st don of the week -STD</v>
      </c>
      <c r="J4732" t="s">
        <v>1113</v>
      </c>
      <c r="K4732" s="5">
        <v>35</v>
      </c>
      <c r="L4732" t="str">
        <f>Table_DataFromNL[[#This Row],[PROFILECODE]]&amp;"-"&amp;Table_DataFromNL[[#This Row],[RULENAME]]</f>
        <v>CP957-P NORM KIG 10-4 Standard</v>
      </c>
      <c r="M4732" t="str">
        <f t="shared" si="589"/>
        <v>CP957-P NORM KIG 10-4 Standard</v>
      </c>
      <c r="N4732" t="str">
        <f t="shared" si="590"/>
        <v>CP957-P NORM KIG 10-4 Standard</v>
      </c>
    </row>
    <row r="4733" spans="1:14" hidden="1" x14ac:dyDescent="0.45">
      <c r="A4733" t="str">
        <f t="shared" si="591"/>
        <v>CP957-RETURN - 1st don of the week -STD</v>
      </c>
      <c r="B4733" t="s">
        <v>683</v>
      </c>
      <c r="C4733" t="str">
        <f t="shared" si="584"/>
        <v>Rocky Mount</v>
      </c>
      <c r="D4733" t="str">
        <f t="shared" si="585"/>
        <v>Y</v>
      </c>
      <c r="E4733" t="s">
        <v>1206</v>
      </c>
      <c r="F4733" t="str">
        <f t="shared" si="586"/>
        <v>RETURN - 1st don of the week -STD</v>
      </c>
      <c r="G4733" t="str">
        <f t="shared" si="587"/>
        <v>Marketing</v>
      </c>
      <c r="H4733" t="s">
        <v>1114</v>
      </c>
      <c r="I4733">
        <f t="shared" si="588"/>
        <v>0</v>
      </c>
      <c r="J4733" t="s">
        <v>1113</v>
      </c>
      <c r="K4733" s="5">
        <v>35</v>
      </c>
      <c r="L4733" t="str">
        <f>Table_DataFromNL[[#This Row],[PROFILECODE]]&amp;"-"&amp;Table_DataFromNL[[#This Row],[RULENAME]]</f>
        <v>CP957-P NSP NONEU Standard</v>
      </c>
      <c r="M4733" t="str">
        <f t="shared" si="589"/>
        <v>CP957-RETURN - 1st don of the week -STD</v>
      </c>
      <c r="N4733" t="e">
        <f t="shared" si="590"/>
        <v>#N/A</v>
      </c>
    </row>
    <row r="4734" spans="1:14" hidden="1" x14ac:dyDescent="0.45">
      <c r="A4734" t="str">
        <f t="shared" si="591"/>
        <v>CP957-RETURN - 1st don of the week -STD</v>
      </c>
      <c r="B4734" t="s">
        <v>683</v>
      </c>
      <c r="C4734" t="str">
        <f t="shared" si="584"/>
        <v>Rocky Mount</v>
      </c>
      <c r="D4734" t="str">
        <f t="shared" si="585"/>
        <v>Y</v>
      </c>
      <c r="E4734" t="s">
        <v>1206</v>
      </c>
      <c r="F4734" t="str">
        <f t="shared" si="586"/>
        <v>RETURN - 1st don of the week -STD</v>
      </c>
      <c r="G4734" t="str">
        <f t="shared" si="587"/>
        <v>Marketing</v>
      </c>
      <c r="H4734" t="s">
        <v>1115</v>
      </c>
      <c r="I4734">
        <f t="shared" si="588"/>
        <v>23</v>
      </c>
      <c r="J4734" t="s">
        <v>1113</v>
      </c>
      <c r="K4734" s="5">
        <v>35</v>
      </c>
      <c r="L4734" t="str">
        <f>Table_DataFromNL[[#This Row],[PROFILECODE]]&amp;"-"&amp;Table_DataFromNL[[#This Row],[RULENAME]]</f>
        <v>CP957-P NSP NS Standard</v>
      </c>
      <c r="M4734" t="str">
        <f t="shared" si="589"/>
        <v>CP957-RETURN - 1st don of the week -STD</v>
      </c>
      <c r="N4734" t="e">
        <f t="shared" si="590"/>
        <v>#N/A</v>
      </c>
    </row>
    <row r="4735" spans="1:14" hidden="1" x14ac:dyDescent="0.45">
      <c r="A4735" t="str">
        <f t="shared" si="591"/>
        <v>CP957-P Normal Source PL Standard</v>
      </c>
      <c r="B4735" t="s">
        <v>683</v>
      </c>
      <c r="C4735" t="str">
        <f t="shared" si="584"/>
        <v>Rocky Mount</v>
      </c>
      <c r="D4735" t="str">
        <f t="shared" si="585"/>
        <v>Y</v>
      </c>
      <c r="E4735" t="s">
        <v>1206</v>
      </c>
      <c r="F4735" t="str">
        <f t="shared" si="586"/>
        <v>P Normal Source PL Standard</v>
      </c>
      <c r="G4735" t="str">
        <f t="shared" si="587"/>
        <v>Marketing</v>
      </c>
      <c r="H4735" t="s">
        <v>1033</v>
      </c>
      <c r="I4735">
        <f t="shared" si="588"/>
        <v>0</v>
      </c>
      <c r="J4735" t="s">
        <v>1113</v>
      </c>
      <c r="K4735" s="5">
        <v>40</v>
      </c>
      <c r="L4735" t="str">
        <f>Table_DataFromNL[[#This Row],[PROFILECODE]]&amp;"-"&amp;Table_DataFromNL[[#This Row],[RULENAME]]</f>
        <v>CP957-P Normal Source PL Standard</v>
      </c>
      <c r="M4735" t="e">
        <f t="shared" si="589"/>
        <v>#N/A</v>
      </c>
      <c r="N4735" t="e">
        <f t="shared" si="590"/>
        <v>#N/A</v>
      </c>
    </row>
    <row r="4736" spans="1:14" hidden="1" x14ac:dyDescent="0.45">
      <c r="A4736" t="str">
        <f t="shared" si="591"/>
        <v>CP957-P RSV Pre-Existing Standard</v>
      </c>
      <c r="B4736" t="s">
        <v>683</v>
      </c>
      <c r="C4736" t="str">
        <f t="shared" si="584"/>
        <v>Rocky Mount</v>
      </c>
      <c r="D4736" t="str">
        <f t="shared" si="585"/>
        <v>Y</v>
      </c>
      <c r="E4736" t="s">
        <v>1206</v>
      </c>
      <c r="F4736" t="str">
        <f t="shared" si="586"/>
        <v>P RSV Pre-Existing Standard</v>
      </c>
      <c r="G4736" t="str">
        <f t="shared" si="587"/>
        <v>Specialty</v>
      </c>
      <c r="H4736" t="s">
        <v>955</v>
      </c>
      <c r="I4736" t="str">
        <f t="shared" si="588"/>
        <v>RETURN - 1st don of the week -STD</v>
      </c>
      <c r="J4736" t="s">
        <v>1113</v>
      </c>
      <c r="K4736" s="5">
        <v>40</v>
      </c>
      <c r="L4736" t="str">
        <f>Table_DataFromNL[[#This Row],[PROFILECODE]]&amp;"-"&amp;Table_DataFromNL[[#This Row],[RULENAME]]</f>
        <v>CP957-P RSV Pre-Existing Standard</v>
      </c>
      <c r="M4736" t="str">
        <f t="shared" si="589"/>
        <v>CP957-P RSV Pre-Existing Standard</v>
      </c>
      <c r="N4736" t="str">
        <f t="shared" si="590"/>
        <v>CP957-P RSV Pre-Existing Standard</v>
      </c>
    </row>
    <row r="4737" spans="1:14" hidden="1" x14ac:dyDescent="0.45">
      <c r="A4737" t="str">
        <f t="shared" si="591"/>
        <v>CP959-1st Responder-Medical</v>
      </c>
      <c r="B4737" t="s">
        <v>902</v>
      </c>
      <c r="C4737" t="str">
        <f t="shared" si="584"/>
        <v>Indianapolis</v>
      </c>
      <c r="D4737" t="str">
        <f t="shared" si="585"/>
        <v>Y</v>
      </c>
      <c r="E4737" t="s">
        <v>1207</v>
      </c>
      <c r="F4737" t="str">
        <f t="shared" si="586"/>
        <v>1st Responder-Medical</v>
      </c>
      <c r="G4737">
        <f t="shared" si="587"/>
        <v>0</v>
      </c>
      <c r="H4737" t="s">
        <v>1053</v>
      </c>
      <c r="I4737">
        <f t="shared" si="588"/>
        <v>0</v>
      </c>
      <c r="J4737" t="s">
        <v>1054</v>
      </c>
      <c r="K4737" s="5">
        <v>5</v>
      </c>
      <c r="L4737" t="str">
        <f>Table_DataFromNL[[#This Row],[PROFILECODE]]&amp;"-"&amp;Table_DataFromNL[[#This Row],[RULENAME]]</f>
        <v>CP959-1st Responder-Medical</v>
      </c>
      <c r="M4737" t="e">
        <f t="shared" si="589"/>
        <v>#N/A</v>
      </c>
      <c r="N4737" t="e">
        <f t="shared" si="590"/>
        <v>#N/A</v>
      </c>
    </row>
    <row r="4738" spans="1:14" hidden="1" x14ac:dyDescent="0.45">
      <c r="A4738" t="str">
        <f t="shared" si="591"/>
        <v>CP959-RETURN - 2nd don of the week -BONUS</v>
      </c>
      <c r="B4738" t="s">
        <v>902</v>
      </c>
      <c r="C4738" t="str">
        <f t="shared" ref="C4738:C4801" si="592">VLOOKUP(B4738,CenterLU,2,FALSE)</f>
        <v>Indianapolis</v>
      </c>
      <c r="D4738" t="str">
        <f t="shared" ref="D4738:D4801" si="593">VLOOKUP(B4738,CenterLU,3,FALSE)</f>
        <v>Y</v>
      </c>
      <c r="E4738" t="s">
        <v>1207</v>
      </c>
      <c r="F4738" t="str">
        <f t="shared" ref="F4738:F4801" si="594">IF(VLOOKUP(H4738,RULENAMELU,3,FALSE)=0,H4738,VLOOKUP(H4738,RULENAMELU,3,FALSE))</f>
        <v>RETURN - 2nd don of the week -BONUS</v>
      </c>
      <c r="G4738" t="str">
        <f t="shared" ref="G4738:G4801" si="595">VLOOKUP(H4738,RULENAMELU,4,FALSE)</f>
        <v>Marketing</v>
      </c>
      <c r="H4738" t="s">
        <v>1055</v>
      </c>
      <c r="I4738">
        <f t="shared" ref="I4738:I4801" si="596">VLOOKUP(H4738,RULENAMELU,5,FALSE)</f>
        <v>26</v>
      </c>
      <c r="J4738" t="s">
        <v>1054</v>
      </c>
      <c r="K4738" s="5">
        <v>35</v>
      </c>
      <c r="L4738" t="str">
        <f>Table_DataFromNL[[#This Row],[PROFILECODE]]&amp;"-"&amp;Table_DataFromNL[[#This Row],[RULENAME]]</f>
        <v>CP959-2X Week P NSP NS</v>
      </c>
      <c r="M4738" t="str">
        <f t="shared" ref="M4738:M4801" si="597">IFERROR(VLOOKUP(A4738,PaychangesLU,1,FALSE),VLOOKUP(A4738,SpecialtyCheckLU,1,FALSE))</f>
        <v>CP959-RETURN - 2nd don of the week -BONUS</v>
      </c>
      <c r="N4738" t="e">
        <f t="shared" ref="N4738:N4801" si="598">VLOOKUP(A4738,SpecialtyCheckLU,1,FALSE)</f>
        <v>#N/A</v>
      </c>
    </row>
    <row r="4739" spans="1:14" hidden="1" x14ac:dyDescent="0.45">
      <c r="A4739" t="str">
        <f t="shared" ref="A4739:A4802" si="599">B4739&amp;"-"&amp;F4739</f>
        <v>CP959-RETURN - 2nd don of the week -BONUS</v>
      </c>
      <c r="B4739" t="s">
        <v>902</v>
      </c>
      <c r="C4739" t="str">
        <f t="shared" si="592"/>
        <v>Indianapolis</v>
      </c>
      <c r="D4739" t="str">
        <f t="shared" si="593"/>
        <v>Y</v>
      </c>
      <c r="E4739" t="s">
        <v>1207</v>
      </c>
      <c r="F4739" t="str">
        <f t="shared" si="594"/>
        <v>RETURN - 2nd don of the week -BONUS</v>
      </c>
      <c r="G4739" t="str">
        <f t="shared" si="595"/>
        <v>Marketing</v>
      </c>
      <c r="H4739" t="s">
        <v>1056</v>
      </c>
      <c r="I4739" t="str">
        <f t="shared" si="596"/>
        <v>RETURN - 2nd don of the week -BONUS</v>
      </c>
      <c r="J4739" t="s">
        <v>1054</v>
      </c>
      <c r="K4739" s="5">
        <v>35</v>
      </c>
      <c r="L4739" t="str">
        <f>Table_DataFromNL[[#This Row],[PROFILECODE]]&amp;"-"&amp;Table_DataFromNL[[#This Row],[RULENAME]]</f>
        <v>CP959-2X Week P NSP Non EU</v>
      </c>
      <c r="M4739" t="str">
        <f t="shared" si="597"/>
        <v>CP959-RETURN - 2nd don of the week -BONUS</v>
      </c>
      <c r="N4739" t="e">
        <f t="shared" si="598"/>
        <v>#N/A</v>
      </c>
    </row>
    <row r="4740" spans="1:14" hidden="1" x14ac:dyDescent="0.45">
      <c r="A4740" t="str">
        <f t="shared" si="599"/>
        <v>CP959-2X Week P Normal Source PL</v>
      </c>
      <c r="B4740" t="s">
        <v>902</v>
      </c>
      <c r="C4740" t="str">
        <f t="shared" si="592"/>
        <v>Indianapolis</v>
      </c>
      <c r="D4740" t="str">
        <f t="shared" si="593"/>
        <v>Y</v>
      </c>
      <c r="E4740" t="s">
        <v>1207</v>
      </c>
      <c r="F4740" t="str">
        <f t="shared" si="594"/>
        <v>2X Week P Normal Source PL</v>
      </c>
      <c r="G4740" t="str">
        <f t="shared" si="595"/>
        <v>Specialty</v>
      </c>
      <c r="H4740" t="s">
        <v>1026</v>
      </c>
      <c r="I4740" t="str">
        <f t="shared" si="596"/>
        <v>RETURN - 2nd don of the week -BONUS</v>
      </c>
      <c r="J4740" t="s">
        <v>1054</v>
      </c>
      <c r="K4740" s="5">
        <v>35</v>
      </c>
      <c r="L4740" t="str">
        <f>Table_DataFromNL[[#This Row],[PROFILECODE]]&amp;"-"&amp;Table_DataFromNL[[#This Row],[RULENAME]]</f>
        <v>CP959-2X Week P Normal Source PL</v>
      </c>
      <c r="M4740" t="e">
        <f t="shared" si="597"/>
        <v>#N/A</v>
      </c>
      <c r="N4740" t="e">
        <f t="shared" si="598"/>
        <v>#N/A</v>
      </c>
    </row>
    <row r="4741" spans="1:14" hidden="1" x14ac:dyDescent="0.45">
      <c r="A4741" t="str">
        <f t="shared" si="599"/>
        <v>CP959-2X Week P RSV Pre-Existing</v>
      </c>
      <c r="B4741" t="s">
        <v>902</v>
      </c>
      <c r="C4741" t="str">
        <f t="shared" si="592"/>
        <v>Indianapolis</v>
      </c>
      <c r="D4741" t="str">
        <f t="shared" si="593"/>
        <v>Y</v>
      </c>
      <c r="E4741" t="s">
        <v>1207</v>
      </c>
      <c r="F4741" t="str">
        <f t="shared" si="594"/>
        <v>2X Week P RSV Pre-Existing</v>
      </c>
      <c r="G4741" t="str">
        <f t="shared" si="595"/>
        <v>Specialty</v>
      </c>
      <c r="H4741" t="s">
        <v>945</v>
      </c>
      <c r="I4741" t="str">
        <f t="shared" si="596"/>
        <v>RETURN - 2nd don of the week -BONUS</v>
      </c>
      <c r="J4741" t="s">
        <v>1054</v>
      </c>
      <c r="K4741" s="5">
        <v>45</v>
      </c>
      <c r="L4741" t="str">
        <f>Table_DataFromNL[[#This Row],[PROFILECODE]]&amp;"-"&amp;Table_DataFromNL[[#This Row],[RULENAME]]</f>
        <v>CP959-2X Week P RSV Pre-Existing</v>
      </c>
      <c r="M4741" t="str">
        <f t="shared" si="597"/>
        <v>CP959-2X Week P RSV Pre-Existing</v>
      </c>
      <c r="N4741" t="str">
        <f t="shared" si="598"/>
        <v>CP959-2X Week P RSV Pre-Existing</v>
      </c>
    </row>
    <row r="4742" spans="1:14" hidden="1" x14ac:dyDescent="0.45">
      <c r="A4742" t="str">
        <f t="shared" si="599"/>
        <v>CP959-RETURN - 5th don of the month -BONUS</v>
      </c>
      <c r="B4742" t="s">
        <v>902</v>
      </c>
      <c r="C4742" t="str">
        <f t="shared" si="592"/>
        <v>Indianapolis</v>
      </c>
      <c r="D4742" t="str">
        <f t="shared" si="593"/>
        <v>Y</v>
      </c>
      <c r="E4742" t="s">
        <v>1207</v>
      </c>
      <c r="F4742" t="str">
        <f t="shared" si="594"/>
        <v>RETURN - 5th don of the month -BONUS</v>
      </c>
      <c r="G4742" t="str">
        <f t="shared" si="595"/>
        <v>Marketing</v>
      </c>
      <c r="H4742" t="s">
        <v>1057</v>
      </c>
      <c r="I4742">
        <f t="shared" si="596"/>
        <v>27</v>
      </c>
      <c r="J4742" t="s">
        <v>1054</v>
      </c>
      <c r="K4742" s="5">
        <v>10</v>
      </c>
      <c r="L4742" t="str">
        <f>Table_DataFromNL[[#This Row],[PROFILECODE]]&amp;"-"&amp;Table_DataFromNL[[#This Row],[RULENAME]]</f>
        <v>CP959-5X Month</v>
      </c>
      <c r="M4742" t="str">
        <f t="shared" si="597"/>
        <v>CP959-RETURN - 5th don of the month -BONUS</v>
      </c>
      <c r="N4742" t="e">
        <f t="shared" si="598"/>
        <v>#N/A</v>
      </c>
    </row>
    <row r="4743" spans="1:14" hidden="1" x14ac:dyDescent="0.45">
      <c r="A4743" t="str">
        <f t="shared" si="599"/>
        <v>CP959-RETURN - 6th don of the month -BONUS</v>
      </c>
      <c r="B4743" t="s">
        <v>902</v>
      </c>
      <c r="C4743" t="str">
        <f t="shared" si="592"/>
        <v>Indianapolis</v>
      </c>
      <c r="D4743" t="str">
        <f t="shared" si="593"/>
        <v>Y</v>
      </c>
      <c r="E4743" t="s">
        <v>1207</v>
      </c>
      <c r="F4743" t="str">
        <f t="shared" si="594"/>
        <v>RETURN - 6th don of the month -BONUS</v>
      </c>
      <c r="G4743" t="str">
        <f t="shared" si="595"/>
        <v>Marketing</v>
      </c>
      <c r="H4743" t="s">
        <v>1058</v>
      </c>
      <c r="I4743">
        <f t="shared" si="596"/>
        <v>28</v>
      </c>
      <c r="J4743" t="s">
        <v>1054</v>
      </c>
      <c r="K4743" s="5">
        <v>15</v>
      </c>
      <c r="L4743" t="str">
        <f>Table_DataFromNL[[#This Row],[PROFILECODE]]&amp;"-"&amp;Table_DataFromNL[[#This Row],[RULENAME]]</f>
        <v>CP959-6X Month</v>
      </c>
      <c r="M4743" t="str">
        <f t="shared" si="597"/>
        <v>CP959-RETURN - 6th don of the month -BONUS</v>
      </c>
      <c r="N4743" t="e">
        <f t="shared" si="598"/>
        <v>#N/A</v>
      </c>
    </row>
    <row r="4744" spans="1:14" hidden="1" x14ac:dyDescent="0.45">
      <c r="A4744" t="str">
        <f t="shared" si="599"/>
        <v>CP959-CRM_LAPSEDONOR_25_twice</v>
      </c>
      <c r="B4744" t="s">
        <v>902</v>
      </c>
      <c r="C4744" t="str">
        <f t="shared" si="592"/>
        <v>Indianapolis</v>
      </c>
      <c r="D4744" t="str">
        <f t="shared" si="593"/>
        <v>Y</v>
      </c>
      <c r="E4744" t="s">
        <v>1207</v>
      </c>
      <c r="F4744" t="str">
        <f t="shared" si="594"/>
        <v>CRM_LAPSEDONOR_25_twice</v>
      </c>
      <c r="G4744">
        <f t="shared" si="595"/>
        <v>0</v>
      </c>
      <c r="H4744" t="s">
        <v>1059</v>
      </c>
      <c r="I4744">
        <f t="shared" si="596"/>
        <v>0</v>
      </c>
      <c r="J4744" t="s">
        <v>1054</v>
      </c>
      <c r="K4744" s="5">
        <v>25</v>
      </c>
      <c r="L4744" t="str">
        <f>Table_DataFromNL[[#This Row],[PROFILECODE]]&amp;"-"&amp;Table_DataFromNL[[#This Row],[RULENAME]]</f>
        <v>CP959-CRM_LAPSEDONOR_25_twice</v>
      </c>
      <c r="M4744" t="e">
        <f t="shared" si="597"/>
        <v>#N/A</v>
      </c>
      <c r="N4744" t="e">
        <f t="shared" si="598"/>
        <v>#N/A</v>
      </c>
    </row>
    <row r="4745" spans="1:14" hidden="1" x14ac:dyDescent="0.45">
      <c r="A4745" t="str">
        <f t="shared" si="599"/>
        <v>CP959-CRM_LAPSEDONOR_50_twice</v>
      </c>
      <c r="B4745" t="s">
        <v>902</v>
      </c>
      <c r="C4745" t="str">
        <f t="shared" si="592"/>
        <v>Indianapolis</v>
      </c>
      <c r="D4745" t="str">
        <f t="shared" si="593"/>
        <v>Y</v>
      </c>
      <c r="E4745" t="s">
        <v>1207</v>
      </c>
      <c r="F4745" t="str">
        <f t="shared" si="594"/>
        <v>CRM_LAPSEDONOR_50_twice</v>
      </c>
      <c r="G4745">
        <f t="shared" si="595"/>
        <v>0</v>
      </c>
      <c r="H4745" t="s">
        <v>1060</v>
      </c>
      <c r="I4745">
        <f t="shared" si="596"/>
        <v>0</v>
      </c>
      <c r="J4745" t="s">
        <v>1054</v>
      </c>
      <c r="K4745" s="5">
        <v>50</v>
      </c>
      <c r="L4745" t="str">
        <f>Table_DataFromNL[[#This Row],[PROFILECODE]]&amp;"-"&amp;Table_DataFromNL[[#This Row],[RULENAME]]</f>
        <v>CP959-CRM_LAPSEDONOR_50_twice</v>
      </c>
      <c r="M4745" t="e">
        <f t="shared" si="597"/>
        <v>#N/A</v>
      </c>
      <c r="N4745" t="e">
        <f t="shared" si="598"/>
        <v>#N/A</v>
      </c>
    </row>
    <row r="4746" spans="1:14" hidden="1" x14ac:dyDescent="0.45">
      <c r="A4746" t="str">
        <f t="shared" si="599"/>
        <v>CP959-CRM_LAPSEDONOR_75_twice</v>
      </c>
      <c r="B4746" t="s">
        <v>902</v>
      </c>
      <c r="C4746" t="str">
        <f t="shared" si="592"/>
        <v>Indianapolis</v>
      </c>
      <c r="D4746" t="str">
        <f t="shared" si="593"/>
        <v>Y</v>
      </c>
      <c r="E4746" t="s">
        <v>1207</v>
      </c>
      <c r="F4746" t="str">
        <f t="shared" si="594"/>
        <v>CRM_LAPSEDONOR_75_twice</v>
      </c>
      <c r="G4746">
        <f t="shared" si="595"/>
        <v>0</v>
      </c>
      <c r="H4746" t="s">
        <v>1061</v>
      </c>
      <c r="I4746">
        <f t="shared" si="596"/>
        <v>0</v>
      </c>
      <c r="J4746" t="s">
        <v>1054</v>
      </c>
      <c r="K4746" s="5">
        <v>70</v>
      </c>
      <c r="L4746" t="str">
        <f>Table_DataFromNL[[#This Row],[PROFILECODE]]&amp;"-"&amp;Table_DataFromNL[[#This Row],[RULENAME]]</f>
        <v>CP959-CRM_LAPSEDONOR_75_twice</v>
      </c>
      <c r="M4746" t="e">
        <f t="shared" si="597"/>
        <v>#N/A</v>
      </c>
      <c r="N4746" t="e">
        <f t="shared" si="598"/>
        <v>#N/A</v>
      </c>
    </row>
    <row r="4747" spans="1:14" hidden="1" x14ac:dyDescent="0.45">
      <c r="A4747" t="str">
        <f t="shared" si="599"/>
        <v>CP959-College ID Standard Bonus</v>
      </c>
      <c r="B4747" t="s">
        <v>902</v>
      </c>
      <c r="C4747" t="str">
        <f t="shared" si="592"/>
        <v>Indianapolis</v>
      </c>
      <c r="D4747" t="str">
        <f t="shared" si="593"/>
        <v>Y</v>
      </c>
      <c r="E4747" t="s">
        <v>1207</v>
      </c>
      <c r="F4747" t="str">
        <f t="shared" si="594"/>
        <v>College ID Standard Bonus</v>
      </c>
      <c r="G4747">
        <f t="shared" si="595"/>
        <v>0</v>
      </c>
      <c r="H4747" t="s">
        <v>1062</v>
      </c>
      <c r="I4747">
        <f t="shared" si="596"/>
        <v>0</v>
      </c>
      <c r="J4747" t="s">
        <v>1054</v>
      </c>
      <c r="K4747" s="5">
        <v>5</v>
      </c>
      <c r="L4747" t="str">
        <f>Table_DataFromNL[[#This Row],[PROFILECODE]]&amp;"-"&amp;Table_DataFromNL[[#This Row],[RULENAME]]</f>
        <v>CP959-College ID Standard Bonus</v>
      </c>
      <c r="M4747" t="e">
        <f t="shared" si="597"/>
        <v>#N/A</v>
      </c>
      <c r="N4747" t="e">
        <f t="shared" si="598"/>
        <v>#N/A</v>
      </c>
    </row>
    <row r="4748" spans="1:14" hidden="1" x14ac:dyDescent="0.45">
      <c r="A4748" t="str">
        <f t="shared" si="599"/>
        <v>CP959-Employee Donor</v>
      </c>
      <c r="B4748" t="s">
        <v>902</v>
      </c>
      <c r="C4748" t="str">
        <f t="shared" si="592"/>
        <v>Indianapolis</v>
      </c>
      <c r="D4748" t="str">
        <f t="shared" si="593"/>
        <v>Y</v>
      </c>
      <c r="E4748" t="s">
        <v>1207</v>
      </c>
      <c r="F4748" t="str">
        <f t="shared" si="594"/>
        <v>Employee Donor</v>
      </c>
      <c r="G4748">
        <f t="shared" si="595"/>
        <v>0</v>
      </c>
      <c r="H4748" t="s">
        <v>1063</v>
      </c>
      <c r="I4748">
        <f t="shared" si="596"/>
        <v>0</v>
      </c>
      <c r="J4748" t="s">
        <v>1054</v>
      </c>
      <c r="K4748" s="5">
        <v>90</v>
      </c>
      <c r="L4748" t="str">
        <f>Table_DataFromNL[[#This Row],[PROFILECODE]]&amp;"-"&amp;Table_DataFromNL[[#This Row],[RULENAME]]</f>
        <v>CP959-Employee Donor</v>
      </c>
      <c r="M4748" t="e">
        <f t="shared" si="597"/>
        <v>#N/A</v>
      </c>
      <c r="N4748" t="e">
        <f t="shared" si="598"/>
        <v>#N/A</v>
      </c>
    </row>
    <row r="4749" spans="1:14" hidden="1" x14ac:dyDescent="0.45">
      <c r="A4749" t="str">
        <f t="shared" si="599"/>
        <v>CP959-Military ID</v>
      </c>
      <c r="B4749" t="s">
        <v>902</v>
      </c>
      <c r="C4749" t="str">
        <f t="shared" si="592"/>
        <v>Indianapolis</v>
      </c>
      <c r="D4749" t="str">
        <f t="shared" si="593"/>
        <v>Y</v>
      </c>
      <c r="E4749" t="s">
        <v>1207</v>
      </c>
      <c r="F4749" t="str">
        <f t="shared" si="594"/>
        <v>Military ID</v>
      </c>
      <c r="G4749">
        <f t="shared" si="595"/>
        <v>0</v>
      </c>
      <c r="H4749" t="s">
        <v>1064</v>
      </c>
      <c r="I4749">
        <f t="shared" si="596"/>
        <v>0</v>
      </c>
      <c r="J4749" t="s">
        <v>1054</v>
      </c>
      <c r="K4749" s="5">
        <v>5</v>
      </c>
      <c r="L4749" t="str">
        <f>Table_DataFromNL[[#This Row],[PROFILECODE]]&amp;"-"&amp;Table_DataFromNL[[#This Row],[RULENAME]]</f>
        <v>CP959-Military ID</v>
      </c>
      <c r="M4749" t="e">
        <f t="shared" si="597"/>
        <v>#N/A</v>
      </c>
      <c r="N4749" t="e">
        <f t="shared" si="598"/>
        <v>#N/A</v>
      </c>
    </row>
    <row r="4750" spans="1:14" hidden="1" x14ac:dyDescent="0.45">
      <c r="A4750" t="str">
        <f t="shared" si="599"/>
        <v>CP959-NEW DONOR -1st</v>
      </c>
      <c r="B4750" t="s">
        <v>902</v>
      </c>
      <c r="C4750" t="str">
        <f t="shared" si="592"/>
        <v>Indianapolis</v>
      </c>
      <c r="D4750" t="str">
        <f t="shared" si="593"/>
        <v>Y</v>
      </c>
      <c r="E4750" t="s">
        <v>1207</v>
      </c>
      <c r="F4750" t="str">
        <f t="shared" si="594"/>
        <v>NEW DONOR -1st</v>
      </c>
      <c r="G4750" t="str">
        <f t="shared" si="595"/>
        <v>Marketing</v>
      </c>
      <c r="H4750" t="s">
        <v>1065</v>
      </c>
      <c r="I4750">
        <f t="shared" si="596"/>
        <v>1</v>
      </c>
      <c r="J4750" t="s">
        <v>1054</v>
      </c>
      <c r="K4750" s="5">
        <v>100</v>
      </c>
      <c r="L4750" t="str">
        <f>Table_DataFromNL[[#This Row],[PROFILECODE]]&amp;"-"&amp;Table_DataFromNL[[#This Row],[RULENAME]]</f>
        <v>CP959-New Donor 1st Visit-Bonus</v>
      </c>
      <c r="M4750" t="str">
        <f t="shared" si="597"/>
        <v>CP959-NEW DONOR -1st</v>
      </c>
      <c r="N4750" t="e">
        <f t="shared" si="598"/>
        <v>#N/A</v>
      </c>
    </row>
    <row r="4751" spans="1:14" hidden="1" x14ac:dyDescent="0.45">
      <c r="A4751" t="str">
        <f t="shared" si="599"/>
        <v>CP959-NEW DONOR -2nd</v>
      </c>
      <c r="B4751" t="s">
        <v>902</v>
      </c>
      <c r="C4751" t="str">
        <f t="shared" si="592"/>
        <v>Indianapolis</v>
      </c>
      <c r="D4751" t="str">
        <f t="shared" si="593"/>
        <v>Y</v>
      </c>
      <c r="E4751" t="s">
        <v>1207</v>
      </c>
      <c r="F4751" t="str">
        <f t="shared" si="594"/>
        <v>NEW DONOR -2nd</v>
      </c>
      <c r="G4751" t="str">
        <f t="shared" si="595"/>
        <v>Marketing</v>
      </c>
      <c r="H4751" t="s">
        <v>1066</v>
      </c>
      <c r="I4751">
        <f t="shared" si="596"/>
        <v>2</v>
      </c>
      <c r="J4751" t="s">
        <v>1054</v>
      </c>
      <c r="K4751" s="5">
        <v>100</v>
      </c>
      <c r="L4751" t="str">
        <f>Table_DataFromNL[[#This Row],[PROFILECODE]]&amp;"-"&amp;Table_DataFromNL[[#This Row],[RULENAME]]</f>
        <v>CP959-New Donor 2nd Visit-Bonus</v>
      </c>
      <c r="M4751" t="str">
        <f t="shared" si="597"/>
        <v>CP959-NEW DONOR -2nd</v>
      </c>
      <c r="N4751" t="e">
        <f t="shared" si="598"/>
        <v>#N/A</v>
      </c>
    </row>
    <row r="4752" spans="1:14" hidden="1" x14ac:dyDescent="0.45">
      <c r="A4752" t="str">
        <f t="shared" si="599"/>
        <v>CP959-NEW DONOR -3rd</v>
      </c>
      <c r="B4752" t="s">
        <v>902</v>
      </c>
      <c r="C4752" t="str">
        <f t="shared" si="592"/>
        <v>Indianapolis</v>
      </c>
      <c r="D4752" t="str">
        <f t="shared" si="593"/>
        <v>Y</v>
      </c>
      <c r="E4752" t="s">
        <v>1207</v>
      </c>
      <c r="F4752" t="str">
        <f t="shared" si="594"/>
        <v>NEW DONOR -3rd</v>
      </c>
      <c r="G4752" t="str">
        <f t="shared" si="595"/>
        <v>Marketing</v>
      </c>
      <c r="H4752" t="s">
        <v>1067</v>
      </c>
      <c r="I4752">
        <f t="shared" si="596"/>
        <v>3</v>
      </c>
      <c r="J4752" t="s">
        <v>1054</v>
      </c>
      <c r="K4752" s="5">
        <v>75</v>
      </c>
      <c r="L4752" t="str">
        <f>Table_DataFromNL[[#This Row],[PROFILECODE]]&amp;"-"&amp;Table_DataFromNL[[#This Row],[RULENAME]]</f>
        <v>CP959-New Donor 3rd Visit-Bonus</v>
      </c>
      <c r="M4752" t="str">
        <f t="shared" si="597"/>
        <v>CP959-NEW DONOR -3rd</v>
      </c>
      <c r="N4752" t="e">
        <f t="shared" si="598"/>
        <v>#N/A</v>
      </c>
    </row>
    <row r="4753" spans="1:14" hidden="1" x14ac:dyDescent="0.45">
      <c r="A4753" t="str">
        <f t="shared" si="599"/>
        <v>CP959-NEW DONOR -4th</v>
      </c>
      <c r="B4753" t="s">
        <v>902</v>
      </c>
      <c r="C4753" t="str">
        <f t="shared" si="592"/>
        <v>Indianapolis</v>
      </c>
      <c r="D4753" t="str">
        <f t="shared" si="593"/>
        <v>Y</v>
      </c>
      <c r="E4753" t="s">
        <v>1207</v>
      </c>
      <c r="F4753" t="str">
        <f t="shared" si="594"/>
        <v>NEW DONOR -4th</v>
      </c>
      <c r="G4753" t="str">
        <f t="shared" si="595"/>
        <v>Marketing</v>
      </c>
      <c r="H4753" t="s">
        <v>1068</v>
      </c>
      <c r="I4753">
        <f t="shared" si="596"/>
        <v>4</v>
      </c>
      <c r="J4753" t="s">
        <v>1054</v>
      </c>
      <c r="K4753" s="5">
        <v>75</v>
      </c>
      <c r="L4753" t="str">
        <f>Table_DataFromNL[[#This Row],[PROFILECODE]]&amp;"-"&amp;Table_DataFromNL[[#This Row],[RULENAME]]</f>
        <v>CP959-New Donor 4th Visit-Bonus</v>
      </c>
      <c r="M4753" t="str">
        <f t="shared" si="597"/>
        <v>CP959-NEW DONOR -4th</v>
      </c>
      <c r="N4753" t="e">
        <f t="shared" si="598"/>
        <v>#N/A</v>
      </c>
    </row>
    <row r="4754" spans="1:14" hidden="1" x14ac:dyDescent="0.45">
      <c r="A4754" t="str">
        <f t="shared" si="599"/>
        <v>CP959-NEW DONOR -5th</v>
      </c>
      <c r="B4754" t="s">
        <v>902</v>
      </c>
      <c r="C4754" t="str">
        <f t="shared" si="592"/>
        <v>Indianapolis</v>
      </c>
      <c r="D4754" t="str">
        <f t="shared" si="593"/>
        <v>Y</v>
      </c>
      <c r="E4754" t="s">
        <v>1207</v>
      </c>
      <c r="F4754" t="str">
        <f t="shared" si="594"/>
        <v>NEW DONOR -5th</v>
      </c>
      <c r="G4754" t="str">
        <f t="shared" si="595"/>
        <v>Marketing</v>
      </c>
      <c r="H4754" t="s">
        <v>1069</v>
      </c>
      <c r="I4754">
        <f t="shared" si="596"/>
        <v>5</v>
      </c>
      <c r="J4754" t="s">
        <v>1054</v>
      </c>
      <c r="K4754" s="5">
        <v>100</v>
      </c>
      <c r="L4754" t="str">
        <f>Table_DataFromNL[[#This Row],[PROFILECODE]]&amp;"-"&amp;Table_DataFromNL[[#This Row],[RULENAME]]</f>
        <v>CP959-New Donor 5th Visit-Bonus</v>
      </c>
      <c r="M4754" t="str">
        <f t="shared" si="597"/>
        <v>CP959-NEW DONOR -5th</v>
      </c>
      <c r="N4754" t="e">
        <f t="shared" si="598"/>
        <v>#N/A</v>
      </c>
    </row>
    <row r="4755" spans="1:14" hidden="1" x14ac:dyDescent="0.45">
      <c r="A4755" t="str">
        <f t="shared" si="599"/>
        <v>CP959-NEW DONOR -6th</v>
      </c>
      <c r="B4755" t="s">
        <v>902</v>
      </c>
      <c r="C4755" t="str">
        <f t="shared" si="592"/>
        <v>Indianapolis</v>
      </c>
      <c r="D4755" t="str">
        <f t="shared" si="593"/>
        <v>Y</v>
      </c>
      <c r="E4755" t="s">
        <v>1207</v>
      </c>
      <c r="F4755" t="str">
        <f t="shared" si="594"/>
        <v>NEW DONOR -6th</v>
      </c>
      <c r="G4755" t="str">
        <f t="shared" si="595"/>
        <v>Marketing</v>
      </c>
      <c r="H4755" t="s">
        <v>1070</v>
      </c>
      <c r="I4755">
        <f t="shared" si="596"/>
        <v>6</v>
      </c>
      <c r="J4755" t="s">
        <v>1054</v>
      </c>
      <c r="K4755" s="5">
        <v>100</v>
      </c>
      <c r="L4755" t="str">
        <f>Table_DataFromNL[[#This Row],[PROFILECODE]]&amp;"-"&amp;Table_DataFromNL[[#This Row],[RULENAME]]</f>
        <v>CP959-New Donor 6th Visit-Bonus</v>
      </c>
      <c r="M4755" t="str">
        <f t="shared" si="597"/>
        <v>CP959-NEW DONOR -6th</v>
      </c>
      <c r="N4755" t="e">
        <f t="shared" si="598"/>
        <v>#N/A</v>
      </c>
    </row>
    <row r="4756" spans="1:14" hidden="1" x14ac:dyDescent="0.45">
      <c r="A4756" t="str">
        <f t="shared" si="599"/>
        <v>CP959-NEW DONOR -7th</v>
      </c>
      <c r="B4756" t="s">
        <v>902</v>
      </c>
      <c r="C4756" t="str">
        <f t="shared" si="592"/>
        <v>Indianapolis</v>
      </c>
      <c r="D4756" t="str">
        <f t="shared" si="593"/>
        <v>Y</v>
      </c>
      <c r="E4756" t="s">
        <v>1207</v>
      </c>
      <c r="F4756" t="str">
        <f t="shared" si="594"/>
        <v>NEW DONOR -7th</v>
      </c>
      <c r="G4756" t="str">
        <f t="shared" si="595"/>
        <v>Marketing</v>
      </c>
      <c r="H4756" t="s">
        <v>1071</v>
      </c>
      <c r="I4756">
        <f t="shared" si="596"/>
        <v>7</v>
      </c>
      <c r="J4756" t="s">
        <v>1054</v>
      </c>
      <c r="K4756" s="5">
        <v>45</v>
      </c>
      <c r="L4756" t="str">
        <f>Table_DataFromNL[[#This Row],[PROFILECODE]]&amp;"-"&amp;Table_DataFromNL[[#This Row],[RULENAME]]</f>
        <v>CP959-New Donor 7th Visit-Bonus</v>
      </c>
      <c r="M4756" t="str">
        <f t="shared" si="597"/>
        <v>CP959-NEW DONOR -7th</v>
      </c>
      <c r="N4756" t="e">
        <f t="shared" si="598"/>
        <v>#N/A</v>
      </c>
    </row>
    <row r="4757" spans="1:14" hidden="1" x14ac:dyDescent="0.45">
      <c r="A4757" t="str">
        <f t="shared" si="599"/>
        <v>CP959-NEW DONOR -8th</v>
      </c>
      <c r="B4757" t="s">
        <v>902</v>
      </c>
      <c r="C4757" t="str">
        <f t="shared" si="592"/>
        <v>Indianapolis</v>
      </c>
      <c r="D4757" t="str">
        <f t="shared" si="593"/>
        <v>Y</v>
      </c>
      <c r="E4757" t="s">
        <v>1207</v>
      </c>
      <c r="F4757" t="str">
        <f t="shared" si="594"/>
        <v>NEW DONOR -8th</v>
      </c>
      <c r="G4757" t="str">
        <f t="shared" si="595"/>
        <v>Marketing</v>
      </c>
      <c r="H4757" t="s">
        <v>1072</v>
      </c>
      <c r="I4757">
        <f t="shared" si="596"/>
        <v>8</v>
      </c>
      <c r="J4757" t="s">
        <v>1054</v>
      </c>
      <c r="K4757" s="5">
        <v>45</v>
      </c>
      <c r="L4757" t="str">
        <f>Table_DataFromNL[[#This Row],[PROFILECODE]]&amp;"-"&amp;Table_DataFromNL[[#This Row],[RULENAME]]</f>
        <v>CP959-New Donor 8th Visit-Bonus</v>
      </c>
      <c r="M4757" t="str">
        <f t="shared" si="597"/>
        <v>CP959-NEW DONOR -8th</v>
      </c>
      <c r="N4757" t="e">
        <f t="shared" si="598"/>
        <v>#N/A</v>
      </c>
    </row>
    <row r="4758" spans="1:14" hidden="1" x14ac:dyDescent="0.45">
      <c r="A4758" t="str">
        <f t="shared" si="599"/>
        <v>CP959-1A_LAND_PAGE_55USD</v>
      </c>
      <c r="B4758" t="s">
        <v>902</v>
      </c>
      <c r="C4758" t="str">
        <f t="shared" si="592"/>
        <v>Indianapolis</v>
      </c>
      <c r="D4758" t="str">
        <f t="shared" si="593"/>
        <v>Y</v>
      </c>
      <c r="E4758" t="s">
        <v>1207</v>
      </c>
      <c r="F4758" t="str">
        <f t="shared" si="594"/>
        <v>1A_LAND_PAGE_55USD</v>
      </c>
      <c r="G4758">
        <f t="shared" si="595"/>
        <v>0</v>
      </c>
      <c r="H4758" t="s">
        <v>1131</v>
      </c>
      <c r="I4758">
        <f t="shared" si="596"/>
        <v>0</v>
      </c>
      <c r="J4758" t="s">
        <v>1074</v>
      </c>
      <c r="K4758" s="5">
        <v>55</v>
      </c>
      <c r="L4758" t="str">
        <f>Table_DataFromNL[[#This Row],[PROFILECODE]]&amp;"-"&amp;Table_DataFromNL[[#This Row],[RULENAME]]</f>
        <v>CP959-1A_LAND_PAGE_55USD</v>
      </c>
      <c r="M4758" t="e">
        <f t="shared" si="597"/>
        <v>#N/A</v>
      </c>
      <c r="N4758" t="e">
        <f t="shared" si="598"/>
        <v>#N/A</v>
      </c>
    </row>
    <row r="4759" spans="1:14" hidden="1" x14ac:dyDescent="0.45">
      <c r="A4759" t="str">
        <f t="shared" si="599"/>
        <v>CP959-1B_KEDLeague_Promo_5USD</v>
      </c>
      <c r="B4759" t="s">
        <v>902</v>
      </c>
      <c r="C4759" t="str">
        <f t="shared" si="592"/>
        <v>Indianapolis</v>
      </c>
      <c r="D4759" t="str">
        <f t="shared" si="593"/>
        <v>Y</v>
      </c>
      <c r="E4759" t="s">
        <v>1207</v>
      </c>
      <c r="F4759" t="str">
        <f t="shared" si="594"/>
        <v>1B_KEDLeague_Promo_5USD</v>
      </c>
      <c r="G4759">
        <f t="shared" si="595"/>
        <v>0</v>
      </c>
      <c r="H4759" t="s">
        <v>1073</v>
      </c>
      <c r="I4759">
        <f t="shared" si="596"/>
        <v>0</v>
      </c>
      <c r="J4759" t="s">
        <v>1074</v>
      </c>
      <c r="K4759" s="5">
        <v>5</v>
      </c>
      <c r="L4759" t="str">
        <f>Table_DataFromNL[[#This Row],[PROFILECODE]]&amp;"-"&amp;Table_DataFromNL[[#This Row],[RULENAME]]</f>
        <v>CP959-1B_KEDLeague_Promo_5USD</v>
      </c>
      <c r="M4759" t="e">
        <f t="shared" si="597"/>
        <v>#N/A</v>
      </c>
      <c r="N4759" t="e">
        <f t="shared" si="598"/>
        <v>#N/A</v>
      </c>
    </row>
    <row r="4760" spans="1:14" hidden="1" x14ac:dyDescent="0.45">
      <c r="A4760" t="str">
        <f t="shared" si="599"/>
        <v>CP959-CALL_10</v>
      </c>
      <c r="B4760" t="s">
        <v>902</v>
      </c>
      <c r="C4760" t="str">
        <f t="shared" si="592"/>
        <v>Indianapolis</v>
      </c>
      <c r="D4760" t="str">
        <f t="shared" si="593"/>
        <v>Y</v>
      </c>
      <c r="E4760" t="s">
        <v>1207</v>
      </c>
      <c r="F4760" t="str">
        <f t="shared" si="594"/>
        <v>CALL_10</v>
      </c>
      <c r="G4760">
        <f t="shared" si="595"/>
        <v>0</v>
      </c>
      <c r="H4760" t="s">
        <v>1075</v>
      </c>
      <c r="I4760">
        <f t="shared" si="596"/>
        <v>0</v>
      </c>
      <c r="J4760" t="s">
        <v>1074</v>
      </c>
      <c r="K4760" s="5">
        <v>10</v>
      </c>
      <c r="L4760" t="str">
        <f>Table_DataFromNL[[#This Row],[PROFILECODE]]&amp;"-"&amp;Table_DataFromNL[[#This Row],[RULENAME]]</f>
        <v>CP959-CALL_10</v>
      </c>
      <c r="M4760" t="e">
        <f t="shared" si="597"/>
        <v>#N/A</v>
      </c>
      <c r="N4760" t="e">
        <f t="shared" si="598"/>
        <v>#N/A</v>
      </c>
    </row>
    <row r="4761" spans="1:14" hidden="1" x14ac:dyDescent="0.45">
      <c r="A4761" t="str">
        <f t="shared" si="599"/>
        <v>CP959-CALL_15</v>
      </c>
      <c r="B4761" t="s">
        <v>902</v>
      </c>
      <c r="C4761" t="str">
        <f t="shared" si="592"/>
        <v>Indianapolis</v>
      </c>
      <c r="D4761" t="str">
        <f t="shared" si="593"/>
        <v>Y</v>
      </c>
      <c r="E4761" t="s">
        <v>1207</v>
      </c>
      <c r="F4761" t="str">
        <f t="shared" si="594"/>
        <v>CALL_15</v>
      </c>
      <c r="G4761">
        <f t="shared" si="595"/>
        <v>0</v>
      </c>
      <c r="H4761" t="s">
        <v>1076</v>
      </c>
      <c r="I4761">
        <f t="shared" si="596"/>
        <v>0</v>
      </c>
      <c r="J4761" t="s">
        <v>1074</v>
      </c>
      <c r="K4761" s="5">
        <v>15</v>
      </c>
      <c r="L4761" t="str">
        <f>Table_DataFromNL[[#This Row],[PROFILECODE]]&amp;"-"&amp;Table_DataFromNL[[#This Row],[RULENAME]]</f>
        <v>CP959-CALL_15</v>
      </c>
      <c r="M4761" t="e">
        <f t="shared" si="597"/>
        <v>#N/A</v>
      </c>
      <c r="N4761" t="e">
        <f t="shared" si="598"/>
        <v>#N/A</v>
      </c>
    </row>
    <row r="4762" spans="1:14" hidden="1" x14ac:dyDescent="0.45">
      <c r="A4762" t="str">
        <f t="shared" si="599"/>
        <v>CP959-CALL_25</v>
      </c>
      <c r="B4762" t="s">
        <v>902</v>
      </c>
      <c r="C4762" t="str">
        <f t="shared" si="592"/>
        <v>Indianapolis</v>
      </c>
      <c r="D4762" t="str">
        <f t="shared" si="593"/>
        <v>Y</v>
      </c>
      <c r="E4762" t="s">
        <v>1207</v>
      </c>
      <c r="F4762" t="str">
        <f t="shared" si="594"/>
        <v>CALL_25</v>
      </c>
      <c r="G4762">
        <f t="shared" si="595"/>
        <v>0</v>
      </c>
      <c r="H4762" t="s">
        <v>1077</v>
      </c>
      <c r="I4762">
        <f t="shared" si="596"/>
        <v>0</v>
      </c>
      <c r="J4762" t="s">
        <v>1074</v>
      </c>
      <c r="K4762" s="5">
        <v>25</v>
      </c>
      <c r="L4762" t="str">
        <f>Table_DataFromNL[[#This Row],[PROFILECODE]]&amp;"-"&amp;Table_DataFromNL[[#This Row],[RULENAME]]</f>
        <v>CP959-CALL_25</v>
      </c>
      <c r="M4762" t="e">
        <f t="shared" si="597"/>
        <v>#N/A</v>
      </c>
      <c r="N4762" t="e">
        <f t="shared" si="598"/>
        <v>#N/A</v>
      </c>
    </row>
    <row r="4763" spans="1:14" hidden="1" x14ac:dyDescent="0.45">
      <c r="A4763" t="str">
        <f t="shared" si="599"/>
        <v>CP959-CALL_5</v>
      </c>
      <c r="B4763" t="s">
        <v>902</v>
      </c>
      <c r="C4763" t="str">
        <f t="shared" si="592"/>
        <v>Indianapolis</v>
      </c>
      <c r="D4763" t="str">
        <f t="shared" si="593"/>
        <v>Y</v>
      </c>
      <c r="E4763" t="s">
        <v>1207</v>
      </c>
      <c r="F4763" t="str">
        <f t="shared" si="594"/>
        <v>CALL_5</v>
      </c>
      <c r="G4763">
        <f t="shared" si="595"/>
        <v>0</v>
      </c>
      <c r="H4763" t="s">
        <v>1078</v>
      </c>
      <c r="I4763">
        <f t="shared" si="596"/>
        <v>0</v>
      </c>
      <c r="J4763" t="s">
        <v>1074</v>
      </c>
      <c r="K4763" s="5">
        <v>5</v>
      </c>
      <c r="L4763" t="str">
        <f>Table_DataFromNL[[#This Row],[PROFILECODE]]&amp;"-"&amp;Table_DataFromNL[[#This Row],[RULENAME]]</f>
        <v>CP959-CALL_5</v>
      </c>
      <c r="M4763" t="e">
        <f t="shared" si="597"/>
        <v>#N/A</v>
      </c>
      <c r="N4763" t="e">
        <f t="shared" si="598"/>
        <v>#N/A</v>
      </c>
    </row>
    <row r="4764" spans="1:14" hidden="1" x14ac:dyDescent="0.45">
      <c r="A4764" t="str">
        <f t="shared" si="599"/>
        <v>CP959-EMPLOYEE_BONUS_8MONTH_80USD</v>
      </c>
      <c r="B4764" t="s">
        <v>902</v>
      </c>
      <c r="C4764" t="str">
        <f t="shared" si="592"/>
        <v>Indianapolis</v>
      </c>
      <c r="D4764" t="str">
        <f t="shared" si="593"/>
        <v>Y</v>
      </c>
      <c r="E4764" t="s">
        <v>1207</v>
      </c>
      <c r="F4764" t="str">
        <f t="shared" si="594"/>
        <v>EMPLOYEE_BONUS_8MONTH_80USD</v>
      </c>
      <c r="G4764">
        <f t="shared" si="595"/>
        <v>0</v>
      </c>
      <c r="H4764" t="s">
        <v>1084</v>
      </c>
      <c r="I4764">
        <f t="shared" si="596"/>
        <v>0</v>
      </c>
      <c r="J4764" t="s">
        <v>1074</v>
      </c>
      <c r="K4764" s="5">
        <v>80</v>
      </c>
      <c r="L4764" t="str">
        <f>Table_DataFromNL[[#This Row],[PROFILECODE]]&amp;"-"&amp;Table_DataFromNL[[#This Row],[RULENAME]]</f>
        <v>CP959-EMPLOYEE_BONUS_8MONTH_80USD</v>
      </c>
      <c r="M4764" t="e">
        <f t="shared" si="597"/>
        <v>#N/A</v>
      </c>
      <c r="N4764" t="e">
        <f t="shared" si="598"/>
        <v>#N/A</v>
      </c>
    </row>
    <row r="4765" spans="1:14" hidden="1" x14ac:dyDescent="0.45">
      <c r="A4765" t="str">
        <f t="shared" si="599"/>
        <v>CP959-NSP_ LAPSEDONOR_50_Twice</v>
      </c>
      <c r="B4765" t="s">
        <v>902</v>
      </c>
      <c r="C4765" t="str">
        <f t="shared" si="592"/>
        <v>Indianapolis</v>
      </c>
      <c r="D4765" t="str">
        <f t="shared" si="593"/>
        <v>Y</v>
      </c>
      <c r="E4765" t="s">
        <v>1207</v>
      </c>
      <c r="F4765" t="str">
        <f t="shared" si="594"/>
        <v>NSP_ LAPSEDONOR_50_Twice</v>
      </c>
      <c r="G4765">
        <f t="shared" si="595"/>
        <v>0</v>
      </c>
      <c r="H4765" t="s">
        <v>1091</v>
      </c>
      <c r="I4765">
        <f t="shared" si="596"/>
        <v>0</v>
      </c>
      <c r="J4765" t="s">
        <v>1074</v>
      </c>
      <c r="K4765" s="5">
        <v>50</v>
      </c>
      <c r="L4765" t="str">
        <f>Table_DataFromNL[[#This Row],[PROFILECODE]]&amp;"-"&amp;Table_DataFromNL[[#This Row],[RULENAME]]</f>
        <v>CP959-NSP_ LAPSEDONOR_50_Twice</v>
      </c>
      <c r="M4765" t="e">
        <f t="shared" si="597"/>
        <v>#N/A</v>
      </c>
      <c r="N4765" t="e">
        <f t="shared" si="598"/>
        <v>#N/A</v>
      </c>
    </row>
    <row r="4766" spans="1:14" hidden="1" x14ac:dyDescent="0.45">
      <c r="A4766" t="str">
        <f t="shared" si="599"/>
        <v>CP959-NSP_LD_25_2X</v>
      </c>
      <c r="B4766" t="s">
        <v>902</v>
      </c>
      <c r="C4766" t="str">
        <f t="shared" si="592"/>
        <v>Indianapolis</v>
      </c>
      <c r="D4766" t="str">
        <f t="shared" si="593"/>
        <v>Y</v>
      </c>
      <c r="E4766" t="s">
        <v>1207</v>
      </c>
      <c r="F4766" t="str">
        <f t="shared" si="594"/>
        <v>NSP_LD_25_2X</v>
      </c>
      <c r="G4766">
        <f t="shared" si="595"/>
        <v>0</v>
      </c>
      <c r="H4766" t="s">
        <v>1092</v>
      </c>
      <c r="I4766">
        <f t="shared" si="596"/>
        <v>0</v>
      </c>
      <c r="J4766" t="s">
        <v>1074</v>
      </c>
      <c r="K4766" s="5">
        <v>25</v>
      </c>
      <c r="L4766" t="str">
        <f>Table_DataFromNL[[#This Row],[PROFILECODE]]&amp;"-"&amp;Table_DataFromNL[[#This Row],[RULENAME]]</f>
        <v>CP959-NSP_LD_25_2X</v>
      </c>
      <c r="M4766" t="e">
        <f t="shared" si="597"/>
        <v>#N/A</v>
      </c>
      <c r="N4766" t="e">
        <f t="shared" si="598"/>
        <v>#N/A</v>
      </c>
    </row>
    <row r="4767" spans="1:14" hidden="1" x14ac:dyDescent="0.45">
      <c r="A4767" t="str">
        <f t="shared" si="599"/>
        <v>CP959-NSP_LD_50_1X</v>
      </c>
      <c r="B4767" t="s">
        <v>902</v>
      </c>
      <c r="C4767" t="str">
        <f t="shared" si="592"/>
        <v>Indianapolis</v>
      </c>
      <c r="D4767" t="str">
        <f t="shared" si="593"/>
        <v>Y</v>
      </c>
      <c r="E4767" t="s">
        <v>1207</v>
      </c>
      <c r="F4767" t="str">
        <f t="shared" si="594"/>
        <v>NSP_LD_50_1X</v>
      </c>
      <c r="G4767">
        <f t="shared" si="595"/>
        <v>0</v>
      </c>
      <c r="H4767" t="s">
        <v>1093</v>
      </c>
      <c r="I4767">
        <f t="shared" si="596"/>
        <v>0</v>
      </c>
      <c r="J4767" t="s">
        <v>1074</v>
      </c>
      <c r="K4767" s="5">
        <v>50</v>
      </c>
      <c r="L4767" t="str">
        <f>Table_DataFromNL[[#This Row],[PROFILECODE]]&amp;"-"&amp;Table_DataFromNL[[#This Row],[RULENAME]]</f>
        <v>CP959-NSP_LD_50_1X</v>
      </c>
      <c r="M4767" t="e">
        <f t="shared" si="597"/>
        <v>#N/A</v>
      </c>
      <c r="N4767" t="e">
        <f t="shared" si="598"/>
        <v>#N/A</v>
      </c>
    </row>
    <row r="4768" spans="1:14" hidden="1" x14ac:dyDescent="0.45">
      <c r="A4768" t="str">
        <f t="shared" si="599"/>
        <v>CP959-NSP_ORPHAN_100_once</v>
      </c>
      <c r="B4768" t="s">
        <v>902</v>
      </c>
      <c r="C4768" t="str">
        <f t="shared" si="592"/>
        <v>Indianapolis</v>
      </c>
      <c r="D4768" t="str">
        <f t="shared" si="593"/>
        <v>Y</v>
      </c>
      <c r="E4768" t="s">
        <v>1207</v>
      </c>
      <c r="F4768" t="str">
        <f t="shared" si="594"/>
        <v>NSP_ORPHAN_100_once</v>
      </c>
      <c r="G4768">
        <f t="shared" si="595"/>
        <v>0</v>
      </c>
      <c r="H4768" t="s">
        <v>1094</v>
      </c>
      <c r="I4768">
        <f t="shared" si="596"/>
        <v>0</v>
      </c>
      <c r="J4768" t="s">
        <v>1074</v>
      </c>
      <c r="K4768" s="5">
        <v>100</v>
      </c>
      <c r="L4768" t="str">
        <f>Table_DataFromNL[[#This Row],[PROFILECODE]]&amp;"-"&amp;Table_DataFromNL[[#This Row],[RULENAME]]</f>
        <v>CP959-NSP_ORPHAN_100_once</v>
      </c>
      <c r="M4768" t="e">
        <f t="shared" si="597"/>
        <v>#N/A</v>
      </c>
      <c r="N4768" t="e">
        <f t="shared" si="598"/>
        <v>#N/A</v>
      </c>
    </row>
    <row r="4769" spans="1:14" hidden="1" x14ac:dyDescent="0.45">
      <c r="A4769" t="str">
        <f t="shared" si="599"/>
        <v>CP959-RSV WEEKLY BONUS 10</v>
      </c>
      <c r="B4769" t="s">
        <v>902</v>
      </c>
      <c r="C4769" t="str">
        <f t="shared" si="592"/>
        <v>Indianapolis</v>
      </c>
      <c r="D4769" t="str">
        <f t="shared" si="593"/>
        <v>Y</v>
      </c>
      <c r="E4769" t="s">
        <v>1207</v>
      </c>
      <c r="F4769" t="str">
        <f t="shared" si="594"/>
        <v>RSV WEEKLY BONUS 10</v>
      </c>
      <c r="G4769">
        <f t="shared" si="595"/>
        <v>0</v>
      </c>
      <c r="H4769" t="s">
        <v>1095</v>
      </c>
      <c r="I4769">
        <f t="shared" si="596"/>
        <v>0</v>
      </c>
      <c r="J4769" t="s">
        <v>1074</v>
      </c>
      <c r="K4769" s="5">
        <v>10</v>
      </c>
      <c r="L4769" t="str">
        <f>Table_DataFromNL[[#This Row],[PROFILECODE]]&amp;"-"&amp;Table_DataFromNL[[#This Row],[RULENAME]]</f>
        <v>CP959-RSV WEEKLY BONUS 10</v>
      </c>
      <c r="M4769" t="e">
        <f t="shared" si="597"/>
        <v>#N/A</v>
      </c>
      <c r="N4769" t="e">
        <f t="shared" si="598"/>
        <v>#N/A</v>
      </c>
    </row>
    <row r="4770" spans="1:14" hidden="1" x14ac:dyDescent="0.45">
      <c r="A4770" t="str">
        <f t="shared" si="599"/>
        <v>CP959-Restick</v>
      </c>
      <c r="B4770" t="s">
        <v>902</v>
      </c>
      <c r="C4770" t="str">
        <f t="shared" si="592"/>
        <v>Indianapolis</v>
      </c>
      <c r="D4770" t="str">
        <f t="shared" si="593"/>
        <v>Y</v>
      </c>
      <c r="E4770" t="s">
        <v>1207</v>
      </c>
      <c r="F4770" t="str">
        <f t="shared" si="594"/>
        <v>Restick</v>
      </c>
      <c r="G4770">
        <f t="shared" si="595"/>
        <v>0</v>
      </c>
      <c r="H4770" t="s">
        <v>1096</v>
      </c>
      <c r="I4770">
        <f t="shared" si="596"/>
        <v>0</v>
      </c>
      <c r="J4770" t="s">
        <v>1074</v>
      </c>
      <c r="K4770" s="5">
        <v>5</v>
      </c>
      <c r="L4770" t="str">
        <f>Table_DataFromNL[[#This Row],[PROFILECODE]]&amp;"-"&amp;Table_DataFromNL[[#This Row],[RULENAME]]</f>
        <v>CP959-Restick</v>
      </c>
      <c r="M4770" t="e">
        <f t="shared" si="597"/>
        <v>#N/A</v>
      </c>
      <c r="N4770" t="e">
        <f t="shared" si="598"/>
        <v>#N/A</v>
      </c>
    </row>
    <row r="4771" spans="1:14" hidden="1" x14ac:dyDescent="0.45">
      <c r="A4771" t="str">
        <f t="shared" si="599"/>
        <v>CP959-SCRATCH_1000_USD</v>
      </c>
      <c r="B4771" t="s">
        <v>902</v>
      </c>
      <c r="C4771" t="str">
        <f t="shared" si="592"/>
        <v>Indianapolis</v>
      </c>
      <c r="D4771" t="str">
        <f t="shared" si="593"/>
        <v>Y</v>
      </c>
      <c r="E4771" t="s">
        <v>1207</v>
      </c>
      <c r="F4771" t="str">
        <f t="shared" si="594"/>
        <v>SCRATCH_1000_USD</v>
      </c>
      <c r="G4771">
        <f t="shared" si="595"/>
        <v>0</v>
      </c>
      <c r="H4771" t="s">
        <v>1097</v>
      </c>
      <c r="I4771">
        <f t="shared" si="596"/>
        <v>0</v>
      </c>
      <c r="J4771" t="s">
        <v>1074</v>
      </c>
      <c r="K4771" s="5">
        <v>1000</v>
      </c>
      <c r="L4771" t="str">
        <f>Table_DataFromNL[[#This Row],[PROFILECODE]]&amp;"-"&amp;Table_DataFromNL[[#This Row],[RULENAME]]</f>
        <v>CP959-SCRATCH_1000_USD</v>
      </c>
      <c r="M4771" t="e">
        <f t="shared" si="597"/>
        <v>#N/A</v>
      </c>
      <c r="N4771" t="e">
        <f t="shared" si="598"/>
        <v>#N/A</v>
      </c>
    </row>
    <row r="4772" spans="1:14" hidden="1" x14ac:dyDescent="0.45">
      <c r="A4772" t="str">
        <f t="shared" si="599"/>
        <v>CP959-SCRATCH_100_USD</v>
      </c>
      <c r="B4772" t="s">
        <v>902</v>
      </c>
      <c r="C4772" t="str">
        <f t="shared" si="592"/>
        <v>Indianapolis</v>
      </c>
      <c r="D4772" t="str">
        <f t="shared" si="593"/>
        <v>Y</v>
      </c>
      <c r="E4772" t="s">
        <v>1207</v>
      </c>
      <c r="F4772" t="str">
        <f t="shared" si="594"/>
        <v>SCRATCH_100_USD</v>
      </c>
      <c r="G4772">
        <f t="shared" si="595"/>
        <v>0</v>
      </c>
      <c r="H4772" t="s">
        <v>1098</v>
      </c>
      <c r="I4772">
        <f t="shared" si="596"/>
        <v>0</v>
      </c>
      <c r="J4772" t="s">
        <v>1074</v>
      </c>
      <c r="K4772" s="5">
        <v>100</v>
      </c>
      <c r="L4772" t="str">
        <f>Table_DataFromNL[[#This Row],[PROFILECODE]]&amp;"-"&amp;Table_DataFromNL[[#This Row],[RULENAME]]</f>
        <v>CP959-SCRATCH_100_USD</v>
      </c>
      <c r="M4772" t="e">
        <f t="shared" si="597"/>
        <v>#N/A</v>
      </c>
      <c r="N4772" t="e">
        <f t="shared" si="598"/>
        <v>#N/A</v>
      </c>
    </row>
    <row r="4773" spans="1:14" hidden="1" x14ac:dyDescent="0.45">
      <c r="A4773" t="str">
        <f t="shared" si="599"/>
        <v>CP959-SCRATCH_10_USD</v>
      </c>
      <c r="B4773" t="s">
        <v>902</v>
      </c>
      <c r="C4773" t="str">
        <f t="shared" si="592"/>
        <v>Indianapolis</v>
      </c>
      <c r="D4773" t="str">
        <f t="shared" si="593"/>
        <v>Y</v>
      </c>
      <c r="E4773" t="s">
        <v>1207</v>
      </c>
      <c r="F4773" t="str">
        <f t="shared" si="594"/>
        <v>SCRATCH_10_USD</v>
      </c>
      <c r="G4773">
        <f t="shared" si="595"/>
        <v>0</v>
      </c>
      <c r="H4773" t="s">
        <v>1099</v>
      </c>
      <c r="I4773">
        <f t="shared" si="596"/>
        <v>0</v>
      </c>
      <c r="J4773" t="s">
        <v>1074</v>
      </c>
      <c r="K4773" s="5">
        <v>10</v>
      </c>
      <c r="L4773" t="str">
        <f>Table_DataFromNL[[#This Row],[PROFILECODE]]&amp;"-"&amp;Table_DataFromNL[[#This Row],[RULENAME]]</f>
        <v>CP959-SCRATCH_10_USD</v>
      </c>
      <c r="M4773" t="e">
        <f t="shared" si="597"/>
        <v>#N/A</v>
      </c>
      <c r="N4773" t="e">
        <f t="shared" si="598"/>
        <v>#N/A</v>
      </c>
    </row>
    <row r="4774" spans="1:14" hidden="1" x14ac:dyDescent="0.45">
      <c r="A4774" t="str">
        <f t="shared" si="599"/>
        <v>CP959-SCRATCH_20_USD</v>
      </c>
      <c r="B4774" t="s">
        <v>902</v>
      </c>
      <c r="C4774" t="str">
        <f t="shared" si="592"/>
        <v>Indianapolis</v>
      </c>
      <c r="D4774" t="str">
        <f t="shared" si="593"/>
        <v>Y</v>
      </c>
      <c r="E4774" t="s">
        <v>1207</v>
      </c>
      <c r="F4774" t="str">
        <f t="shared" si="594"/>
        <v>SCRATCH_20_USD</v>
      </c>
      <c r="G4774">
        <f t="shared" si="595"/>
        <v>0</v>
      </c>
      <c r="H4774" t="s">
        <v>1100</v>
      </c>
      <c r="I4774">
        <f t="shared" si="596"/>
        <v>0</v>
      </c>
      <c r="J4774" t="s">
        <v>1074</v>
      </c>
      <c r="K4774" s="5">
        <v>20</v>
      </c>
      <c r="L4774" t="str">
        <f>Table_DataFromNL[[#This Row],[PROFILECODE]]&amp;"-"&amp;Table_DataFromNL[[#This Row],[RULENAME]]</f>
        <v>CP959-SCRATCH_20_USD</v>
      </c>
      <c r="M4774" t="e">
        <f t="shared" si="597"/>
        <v>#N/A</v>
      </c>
      <c r="N4774" t="e">
        <f t="shared" si="598"/>
        <v>#N/A</v>
      </c>
    </row>
    <row r="4775" spans="1:14" hidden="1" x14ac:dyDescent="0.45">
      <c r="A4775" t="str">
        <f t="shared" si="599"/>
        <v>CP959-SCRATCH_25_USD</v>
      </c>
      <c r="B4775" t="s">
        <v>902</v>
      </c>
      <c r="C4775" t="str">
        <f t="shared" si="592"/>
        <v>Indianapolis</v>
      </c>
      <c r="D4775" t="str">
        <f t="shared" si="593"/>
        <v>Y</v>
      </c>
      <c r="E4775" t="s">
        <v>1207</v>
      </c>
      <c r="F4775" t="str">
        <f t="shared" si="594"/>
        <v>SCRATCH_25_USD</v>
      </c>
      <c r="G4775">
        <f t="shared" si="595"/>
        <v>0</v>
      </c>
      <c r="H4775" t="s">
        <v>1101</v>
      </c>
      <c r="I4775">
        <f t="shared" si="596"/>
        <v>0</v>
      </c>
      <c r="J4775" t="s">
        <v>1074</v>
      </c>
      <c r="K4775" s="5">
        <v>25</v>
      </c>
      <c r="L4775" t="str">
        <f>Table_DataFromNL[[#This Row],[PROFILECODE]]&amp;"-"&amp;Table_DataFromNL[[#This Row],[RULENAME]]</f>
        <v>CP959-SCRATCH_25_USD</v>
      </c>
      <c r="M4775" t="e">
        <f t="shared" si="597"/>
        <v>#N/A</v>
      </c>
      <c r="N4775" t="e">
        <f t="shared" si="598"/>
        <v>#N/A</v>
      </c>
    </row>
    <row r="4776" spans="1:14" hidden="1" x14ac:dyDescent="0.45">
      <c r="A4776" t="str">
        <f t="shared" si="599"/>
        <v>CP959-SCRATCH_50_USD</v>
      </c>
      <c r="B4776" t="s">
        <v>902</v>
      </c>
      <c r="C4776" t="str">
        <f t="shared" si="592"/>
        <v>Indianapolis</v>
      </c>
      <c r="D4776" t="str">
        <f t="shared" si="593"/>
        <v>Y</v>
      </c>
      <c r="E4776" t="s">
        <v>1207</v>
      </c>
      <c r="F4776" t="str">
        <f t="shared" si="594"/>
        <v>SCRATCH_50_USD</v>
      </c>
      <c r="G4776">
        <f t="shared" si="595"/>
        <v>0</v>
      </c>
      <c r="H4776" t="s">
        <v>1102</v>
      </c>
      <c r="I4776">
        <f t="shared" si="596"/>
        <v>0</v>
      </c>
      <c r="J4776" t="s">
        <v>1074</v>
      </c>
      <c r="K4776" s="5">
        <v>50</v>
      </c>
      <c r="L4776" t="str">
        <f>Table_DataFromNL[[#This Row],[PROFILECODE]]&amp;"-"&amp;Table_DataFromNL[[#This Row],[RULENAME]]</f>
        <v>CP959-SCRATCH_50_USD</v>
      </c>
      <c r="M4776" t="e">
        <f t="shared" si="597"/>
        <v>#N/A</v>
      </c>
      <c r="N4776" t="e">
        <f t="shared" si="598"/>
        <v>#N/A</v>
      </c>
    </row>
    <row r="4777" spans="1:14" hidden="1" x14ac:dyDescent="0.45">
      <c r="A4777" t="str">
        <f t="shared" si="599"/>
        <v>CP959-SCRATCH_5_USD</v>
      </c>
      <c r="B4777" t="s">
        <v>902</v>
      </c>
      <c r="C4777" t="str">
        <f t="shared" si="592"/>
        <v>Indianapolis</v>
      </c>
      <c r="D4777" t="str">
        <f t="shared" si="593"/>
        <v>Y</v>
      </c>
      <c r="E4777" t="s">
        <v>1207</v>
      </c>
      <c r="F4777" t="str">
        <f t="shared" si="594"/>
        <v>SCRATCH_5_USD</v>
      </c>
      <c r="G4777">
        <f t="shared" si="595"/>
        <v>0</v>
      </c>
      <c r="H4777" t="s">
        <v>1103</v>
      </c>
      <c r="I4777">
        <f t="shared" si="596"/>
        <v>0</v>
      </c>
      <c r="J4777" t="s">
        <v>1074</v>
      </c>
      <c r="K4777" s="5">
        <v>5</v>
      </c>
      <c r="L4777" t="str">
        <f>Table_DataFromNL[[#This Row],[PROFILECODE]]&amp;"-"&amp;Table_DataFromNL[[#This Row],[RULENAME]]</f>
        <v>CP959-SCRATCH_5_USD</v>
      </c>
      <c r="M4777" t="e">
        <f t="shared" si="597"/>
        <v>#N/A</v>
      </c>
      <c r="N4777" t="e">
        <f t="shared" si="598"/>
        <v>#N/A</v>
      </c>
    </row>
    <row r="4778" spans="1:14" hidden="1" x14ac:dyDescent="0.45">
      <c r="A4778" t="str">
        <f t="shared" si="599"/>
        <v>CP959-SLOW_TEXT_5</v>
      </c>
      <c r="B4778" t="s">
        <v>902</v>
      </c>
      <c r="C4778" t="str">
        <f t="shared" si="592"/>
        <v>Indianapolis</v>
      </c>
      <c r="D4778" t="str">
        <f t="shared" si="593"/>
        <v>Y</v>
      </c>
      <c r="E4778" t="s">
        <v>1207</v>
      </c>
      <c r="F4778" t="str">
        <f t="shared" si="594"/>
        <v>SLOW_TEXT_5</v>
      </c>
      <c r="G4778">
        <f t="shared" si="595"/>
        <v>0</v>
      </c>
      <c r="H4778" t="s">
        <v>1104</v>
      </c>
      <c r="I4778">
        <f t="shared" si="596"/>
        <v>0</v>
      </c>
      <c r="J4778" t="s">
        <v>1074</v>
      </c>
      <c r="K4778" s="5">
        <v>5</v>
      </c>
      <c r="L4778" t="str">
        <f>Table_DataFromNL[[#This Row],[PROFILECODE]]&amp;"-"&amp;Table_DataFromNL[[#This Row],[RULENAME]]</f>
        <v>CP959-SLOW_TEXT_5</v>
      </c>
      <c r="M4778" t="e">
        <f t="shared" si="597"/>
        <v>#N/A</v>
      </c>
      <c r="N4778" t="e">
        <f t="shared" si="598"/>
        <v>#N/A</v>
      </c>
    </row>
    <row r="4779" spans="1:14" hidden="1" x14ac:dyDescent="0.45">
      <c r="A4779" t="str">
        <f t="shared" si="599"/>
        <v>CP959-SPECIAL_ x9_25 _ONCE</v>
      </c>
      <c r="B4779" t="s">
        <v>902</v>
      </c>
      <c r="C4779" t="str">
        <f t="shared" si="592"/>
        <v>Indianapolis</v>
      </c>
      <c r="D4779" t="str">
        <f t="shared" si="593"/>
        <v>Y</v>
      </c>
      <c r="E4779" t="s">
        <v>1207</v>
      </c>
      <c r="F4779" t="str">
        <f t="shared" si="594"/>
        <v>SPECIAL_ x9_25 _ONCE</v>
      </c>
      <c r="G4779">
        <f t="shared" si="595"/>
        <v>0</v>
      </c>
      <c r="H4779" t="s">
        <v>1105</v>
      </c>
      <c r="I4779">
        <f t="shared" si="596"/>
        <v>0</v>
      </c>
      <c r="J4779" t="s">
        <v>1074</v>
      </c>
      <c r="K4779" s="5">
        <v>25</v>
      </c>
      <c r="L4779" t="str">
        <f>Table_DataFromNL[[#This Row],[PROFILECODE]]&amp;"-"&amp;Table_DataFromNL[[#This Row],[RULENAME]]</f>
        <v>CP959-SPECIAL_ x9_25 _ONCE</v>
      </c>
      <c r="M4779" t="e">
        <f t="shared" si="597"/>
        <v>#N/A</v>
      </c>
      <c r="N4779" t="e">
        <f t="shared" si="598"/>
        <v>#N/A</v>
      </c>
    </row>
    <row r="4780" spans="1:14" hidden="1" x14ac:dyDescent="0.45">
      <c r="A4780" t="str">
        <f t="shared" si="599"/>
        <v>CP959-SPECIAL_BONUS_40USD</v>
      </c>
      <c r="B4780" t="s">
        <v>902</v>
      </c>
      <c r="C4780" t="str">
        <f t="shared" si="592"/>
        <v>Indianapolis</v>
      </c>
      <c r="D4780" t="str">
        <f t="shared" si="593"/>
        <v>Y</v>
      </c>
      <c r="E4780" t="s">
        <v>1207</v>
      </c>
      <c r="F4780" t="str">
        <f t="shared" si="594"/>
        <v>SPECIAL_BONUS_40USD</v>
      </c>
      <c r="G4780">
        <f t="shared" si="595"/>
        <v>0</v>
      </c>
      <c r="H4780" t="s">
        <v>1106</v>
      </c>
      <c r="I4780">
        <f t="shared" si="596"/>
        <v>0</v>
      </c>
      <c r="J4780" t="s">
        <v>1074</v>
      </c>
      <c r="K4780" s="5">
        <v>40</v>
      </c>
      <c r="L4780" t="str">
        <f>Table_DataFromNL[[#This Row],[PROFILECODE]]&amp;"-"&amp;Table_DataFromNL[[#This Row],[RULENAME]]</f>
        <v>CP959-SPECIAL_BONUS_40USD</v>
      </c>
      <c r="M4780" t="e">
        <f t="shared" si="597"/>
        <v>#N/A</v>
      </c>
      <c r="N4780" t="e">
        <f t="shared" si="598"/>
        <v>#N/A</v>
      </c>
    </row>
    <row r="4781" spans="1:14" hidden="1" x14ac:dyDescent="0.45">
      <c r="A4781" t="str">
        <f t="shared" si="599"/>
        <v>CP959-SPECIAL_x6_x7_15 _TWICE</v>
      </c>
      <c r="B4781" t="s">
        <v>902</v>
      </c>
      <c r="C4781" t="str">
        <f t="shared" si="592"/>
        <v>Indianapolis</v>
      </c>
      <c r="D4781" t="str">
        <f t="shared" si="593"/>
        <v>Y</v>
      </c>
      <c r="E4781" t="s">
        <v>1207</v>
      </c>
      <c r="F4781" t="str">
        <f t="shared" si="594"/>
        <v>SPECIAL_x6_x7_15 _TWICE</v>
      </c>
      <c r="G4781">
        <f t="shared" si="595"/>
        <v>0</v>
      </c>
      <c r="H4781" t="s">
        <v>1107</v>
      </c>
      <c r="I4781">
        <f t="shared" si="596"/>
        <v>0</v>
      </c>
      <c r="J4781" t="s">
        <v>1074</v>
      </c>
      <c r="K4781" s="5">
        <v>15</v>
      </c>
      <c r="L4781" t="str">
        <f>Table_DataFromNL[[#This Row],[PROFILECODE]]&amp;"-"&amp;Table_DataFromNL[[#This Row],[RULENAME]]</f>
        <v>CP959-SPECIAL_x6_x7_15 _TWICE</v>
      </c>
      <c r="M4781" t="e">
        <f t="shared" si="597"/>
        <v>#N/A</v>
      </c>
      <c r="N4781" t="e">
        <f t="shared" si="598"/>
        <v>#N/A</v>
      </c>
    </row>
    <row r="4782" spans="1:14" hidden="1" x14ac:dyDescent="0.45">
      <c r="A4782" t="str">
        <f t="shared" si="599"/>
        <v>CP959-SPECIAL_x8_x9_20 _TWICE</v>
      </c>
      <c r="B4782" t="s">
        <v>902</v>
      </c>
      <c r="C4782" t="str">
        <f t="shared" si="592"/>
        <v>Indianapolis</v>
      </c>
      <c r="D4782" t="str">
        <f t="shared" si="593"/>
        <v>Y</v>
      </c>
      <c r="E4782" t="s">
        <v>1207</v>
      </c>
      <c r="F4782" t="str">
        <f t="shared" si="594"/>
        <v>SPECIAL_x8_x9_20 _TWICE</v>
      </c>
      <c r="G4782">
        <f t="shared" si="595"/>
        <v>0</v>
      </c>
      <c r="H4782" t="s">
        <v>1108</v>
      </c>
      <c r="I4782">
        <f t="shared" si="596"/>
        <v>0</v>
      </c>
      <c r="J4782" t="s">
        <v>1074</v>
      </c>
      <c r="K4782" s="5">
        <v>20</v>
      </c>
      <c r="L4782" t="str">
        <f>Table_DataFromNL[[#This Row],[PROFILECODE]]&amp;"-"&amp;Table_DataFromNL[[#This Row],[RULENAME]]</f>
        <v>CP959-SPECIAL_x8_x9_20 _TWICE</v>
      </c>
      <c r="M4782" t="e">
        <f t="shared" si="597"/>
        <v>#N/A</v>
      </c>
      <c r="N4782" t="e">
        <f t="shared" si="598"/>
        <v>#N/A</v>
      </c>
    </row>
    <row r="4783" spans="1:14" hidden="1" x14ac:dyDescent="0.45">
      <c r="A4783" t="str">
        <f t="shared" si="599"/>
        <v>CP959-Sample Only</v>
      </c>
      <c r="B4783" t="s">
        <v>902</v>
      </c>
      <c r="C4783" t="str">
        <f t="shared" si="592"/>
        <v>Indianapolis</v>
      </c>
      <c r="D4783" t="str">
        <f t="shared" si="593"/>
        <v>Y</v>
      </c>
      <c r="E4783" t="s">
        <v>1207</v>
      </c>
      <c r="F4783" t="str">
        <f t="shared" si="594"/>
        <v>Sample Only</v>
      </c>
      <c r="G4783">
        <f t="shared" si="595"/>
        <v>0</v>
      </c>
      <c r="H4783" t="s">
        <v>1109</v>
      </c>
      <c r="I4783">
        <f t="shared" si="596"/>
        <v>0</v>
      </c>
      <c r="J4783" t="s">
        <v>1074</v>
      </c>
      <c r="K4783" s="5">
        <v>10</v>
      </c>
      <c r="L4783" t="str">
        <f>Table_DataFromNL[[#This Row],[PROFILECODE]]&amp;"-"&amp;Table_DataFromNL[[#This Row],[RULENAME]]</f>
        <v>CP959-Sample Only</v>
      </c>
      <c r="M4783" t="e">
        <f t="shared" si="597"/>
        <v>#N/A</v>
      </c>
      <c r="N4783" t="e">
        <f t="shared" si="598"/>
        <v>#N/A</v>
      </c>
    </row>
    <row r="4784" spans="1:14" hidden="1" x14ac:dyDescent="0.45">
      <c r="A4784" t="str">
        <f t="shared" si="599"/>
        <v>CP959-Unit Below 250 mL</v>
      </c>
      <c r="B4784" t="s">
        <v>902</v>
      </c>
      <c r="C4784" t="str">
        <f t="shared" si="592"/>
        <v>Indianapolis</v>
      </c>
      <c r="D4784" t="str">
        <f t="shared" si="593"/>
        <v>Y</v>
      </c>
      <c r="E4784" t="s">
        <v>1207</v>
      </c>
      <c r="F4784" t="str">
        <f t="shared" si="594"/>
        <v>Unit Below 250 mL</v>
      </c>
      <c r="G4784">
        <f t="shared" si="595"/>
        <v>0</v>
      </c>
      <c r="H4784" t="s">
        <v>1110</v>
      </c>
      <c r="I4784">
        <f t="shared" si="596"/>
        <v>0</v>
      </c>
      <c r="J4784" t="s">
        <v>1074</v>
      </c>
      <c r="K4784" s="5">
        <v>5</v>
      </c>
      <c r="L4784" t="str">
        <f>Table_DataFromNL[[#This Row],[PROFILECODE]]&amp;"-"&amp;Table_DataFromNL[[#This Row],[RULENAME]]</f>
        <v>CP959-Unit Below 250 mL</v>
      </c>
      <c r="M4784" t="e">
        <f t="shared" si="597"/>
        <v>#N/A</v>
      </c>
      <c r="N4784" t="e">
        <f t="shared" si="598"/>
        <v>#N/A</v>
      </c>
    </row>
    <row r="4785" spans="1:14" hidden="1" x14ac:dyDescent="0.45">
      <c r="A4785" t="str">
        <f t="shared" si="599"/>
        <v>CP959-Unit above 250 mL/underdraw</v>
      </c>
      <c r="B4785" t="s">
        <v>902</v>
      </c>
      <c r="C4785" t="str">
        <f t="shared" si="592"/>
        <v>Indianapolis</v>
      </c>
      <c r="D4785" t="str">
        <f t="shared" si="593"/>
        <v>Y</v>
      </c>
      <c r="E4785" t="s">
        <v>1207</v>
      </c>
      <c r="F4785" t="str">
        <f t="shared" si="594"/>
        <v>Unit above 250 mL/underdraw</v>
      </c>
      <c r="G4785">
        <f t="shared" si="595"/>
        <v>0</v>
      </c>
      <c r="H4785" t="s">
        <v>1111</v>
      </c>
      <c r="I4785">
        <f t="shared" si="596"/>
        <v>0</v>
      </c>
      <c r="J4785" t="s">
        <v>1074</v>
      </c>
      <c r="K4785" s="5">
        <v>10</v>
      </c>
      <c r="L4785" t="str">
        <f>Table_DataFromNL[[#This Row],[PROFILECODE]]&amp;"-"&amp;Table_DataFromNL[[#This Row],[RULENAME]]</f>
        <v>CP959-Unit above 250 mL/underdraw</v>
      </c>
      <c r="M4785" t="e">
        <f t="shared" si="597"/>
        <v>#N/A</v>
      </c>
      <c r="N4785" t="e">
        <f t="shared" si="598"/>
        <v>#N/A</v>
      </c>
    </row>
    <row r="4786" spans="1:14" hidden="1" x14ac:dyDescent="0.45">
      <c r="A4786" t="str">
        <f t="shared" si="599"/>
        <v>CP959-RETURN - Buddy referral  -BONUS</v>
      </c>
      <c r="B4786" t="s">
        <v>902</v>
      </c>
      <c r="C4786" t="str">
        <f t="shared" si="592"/>
        <v>Indianapolis</v>
      </c>
      <c r="D4786" t="str">
        <f t="shared" si="593"/>
        <v>Y</v>
      </c>
      <c r="E4786" t="s">
        <v>1207</v>
      </c>
      <c r="F4786" t="str">
        <f t="shared" si="594"/>
        <v>RETURN - Buddy referral  -BONUS</v>
      </c>
      <c r="G4786" t="str">
        <f t="shared" si="595"/>
        <v>Marketing</v>
      </c>
      <c r="H4786" t="s">
        <v>73</v>
      </c>
      <c r="I4786">
        <f t="shared" si="596"/>
        <v>50</v>
      </c>
      <c r="J4786" t="s">
        <v>1112</v>
      </c>
      <c r="K4786" s="5">
        <v>100</v>
      </c>
      <c r="L4786" t="str">
        <f>Table_DataFromNL[[#This Row],[PROFILECODE]]&amp;"-"&amp;Table_DataFromNL[[#This Row],[RULENAME]]</f>
        <v>CP959-Referral</v>
      </c>
      <c r="M4786" t="str">
        <f t="shared" si="597"/>
        <v>CP959-RETURN - Buddy referral  -BONUS</v>
      </c>
      <c r="N4786" t="e">
        <f t="shared" si="598"/>
        <v>#N/A</v>
      </c>
    </row>
    <row r="4787" spans="1:14" hidden="1" x14ac:dyDescent="0.45">
      <c r="A4787" t="str">
        <f t="shared" si="599"/>
        <v>CP959-P Anti-D Pre-Existing Standard</v>
      </c>
      <c r="B4787" t="s">
        <v>902</v>
      </c>
      <c r="C4787" t="str">
        <f t="shared" si="592"/>
        <v>Indianapolis</v>
      </c>
      <c r="D4787" t="str">
        <f t="shared" si="593"/>
        <v>Y</v>
      </c>
      <c r="E4787" t="s">
        <v>1207</v>
      </c>
      <c r="F4787" t="str">
        <f t="shared" si="594"/>
        <v>P Anti-D Pre-Existing Standard</v>
      </c>
      <c r="G4787" t="str">
        <f t="shared" si="595"/>
        <v>Specialty</v>
      </c>
      <c r="H4787" t="s">
        <v>946</v>
      </c>
      <c r="I4787" t="str">
        <f t="shared" si="596"/>
        <v>RETURN - 1st don of the week -STD</v>
      </c>
      <c r="J4787" t="s">
        <v>1113</v>
      </c>
      <c r="K4787" s="5">
        <v>45</v>
      </c>
      <c r="L4787" t="str">
        <f>Table_DataFromNL[[#This Row],[PROFILECODE]]&amp;"-"&amp;Table_DataFromNL[[#This Row],[RULENAME]]</f>
        <v>CP959-P Anti-D Pre-Existing Standard</v>
      </c>
      <c r="M4787" t="str">
        <f t="shared" si="597"/>
        <v>CP959-P Anti-D Pre-Existing Standard</v>
      </c>
      <c r="N4787" t="str">
        <f t="shared" si="598"/>
        <v>CP959-P Anti-D Pre-Existing Standard</v>
      </c>
    </row>
    <row r="4788" spans="1:14" hidden="1" x14ac:dyDescent="0.45">
      <c r="A4788" t="str">
        <f t="shared" si="599"/>
        <v>CP959-RETURN - 1st don of the week -STD</v>
      </c>
      <c r="B4788" t="s">
        <v>902</v>
      </c>
      <c r="C4788" t="str">
        <f t="shared" si="592"/>
        <v>Indianapolis</v>
      </c>
      <c r="D4788" t="str">
        <f t="shared" si="593"/>
        <v>Y</v>
      </c>
      <c r="E4788" t="s">
        <v>1207</v>
      </c>
      <c r="F4788" t="str">
        <f t="shared" si="594"/>
        <v>RETURN - 1st don of the week -STD</v>
      </c>
      <c r="G4788" t="str">
        <f t="shared" si="595"/>
        <v>Marketing</v>
      </c>
      <c r="H4788" t="s">
        <v>1114</v>
      </c>
      <c r="I4788">
        <f t="shared" si="596"/>
        <v>0</v>
      </c>
      <c r="J4788" t="s">
        <v>1113</v>
      </c>
      <c r="K4788" s="5">
        <v>45</v>
      </c>
      <c r="L4788" t="str">
        <f>Table_DataFromNL[[#This Row],[PROFILECODE]]&amp;"-"&amp;Table_DataFromNL[[#This Row],[RULENAME]]</f>
        <v>CP959-P NSP NONEU Standard</v>
      </c>
      <c r="M4788" t="str">
        <f t="shared" si="597"/>
        <v>CP959-RETURN - 1st don of the week -STD</v>
      </c>
      <c r="N4788" t="e">
        <f t="shared" si="598"/>
        <v>#N/A</v>
      </c>
    </row>
    <row r="4789" spans="1:14" hidden="1" x14ac:dyDescent="0.45">
      <c r="A4789" t="str">
        <f t="shared" si="599"/>
        <v>CP959-RETURN - 1st don of the week -STD</v>
      </c>
      <c r="B4789" t="s">
        <v>902</v>
      </c>
      <c r="C4789" t="str">
        <f t="shared" si="592"/>
        <v>Indianapolis</v>
      </c>
      <c r="D4789" t="str">
        <f t="shared" si="593"/>
        <v>Y</v>
      </c>
      <c r="E4789" t="s">
        <v>1207</v>
      </c>
      <c r="F4789" t="str">
        <f t="shared" si="594"/>
        <v>RETURN - 1st don of the week -STD</v>
      </c>
      <c r="G4789" t="str">
        <f t="shared" si="595"/>
        <v>Marketing</v>
      </c>
      <c r="H4789" t="s">
        <v>1115</v>
      </c>
      <c r="I4789">
        <f t="shared" si="596"/>
        <v>23</v>
      </c>
      <c r="J4789" t="s">
        <v>1113</v>
      </c>
      <c r="K4789" s="5">
        <v>45</v>
      </c>
      <c r="L4789" t="str">
        <f>Table_DataFromNL[[#This Row],[PROFILECODE]]&amp;"-"&amp;Table_DataFromNL[[#This Row],[RULENAME]]</f>
        <v>CP959-P NSP NS Standard</v>
      </c>
      <c r="M4789" t="str">
        <f t="shared" si="597"/>
        <v>CP959-RETURN - 1st don of the week -STD</v>
      </c>
      <c r="N4789" t="e">
        <f t="shared" si="598"/>
        <v>#N/A</v>
      </c>
    </row>
    <row r="4790" spans="1:14" hidden="1" x14ac:dyDescent="0.45">
      <c r="A4790" t="str">
        <f t="shared" si="599"/>
        <v>CP959-P Normal Source PL Standard</v>
      </c>
      <c r="B4790" t="s">
        <v>902</v>
      </c>
      <c r="C4790" t="str">
        <f t="shared" si="592"/>
        <v>Indianapolis</v>
      </c>
      <c r="D4790" t="str">
        <f t="shared" si="593"/>
        <v>Y</v>
      </c>
      <c r="E4790" t="s">
        <v>1207</v>
      </c>
      <c r="F4790" t="str">
        <f t="shared" si="594"/>
        <v>P Normal Source PL Standard</v>
      </c>
      <c r="G4790" t="str">
        <f t="shared" si="595"/>
        <v>Marketing</v>
      </c>
      <c r="H4790" t="s">
        <v>1033</v>
      </c>
      <c r="I4790">
        <f t="shared" si="596"/>
        <v>0</v>
      </c>
      <c r="J4790" t="s">
        <v>1113</v>
      </c>
      <c r="K4790" s="5">
        <v>45</v>
      </c>
      <c r="L4790" t="str">
        <f>Table_DataFromNL[[#This Row],[PROFILECODE]]&amp;"-"&amp;Table_DataFromNL[[#This Row],[RULENAME]]</f>
        <v>CP959-P Normal Source PL Standard</v>
      </c>
      <c r="M4790" t="e">
        <f t="shared" si="597"/>
        <v>#N/A</v>
      </c>
      <c r="N4790" t="e">
        <f t="shared" si="598"/>
        <v>#N/A</v>
      </c>
    </row>
    <row r="4791" spans="1:14" hidden="1" x14ac:dyDescent="0.45">
      <c r="A4791" t="str">
        <f t="shared" si="599"/>
        <v>CP959-P RSV Pre-Existing Standard</v>
      </c>
      <c r="B4791" t="s">
        <v>902</v>
      </c>
      <c r="C4791" t="str">
        <f t="shared" si="592"/>
        <v>Indianapolis</v>
      </c>
      <c r="D4791" t="str">
        <f t="shared" si="593"/>
        <v>Y</v>
      </c>
      <c r="E4791" t="s">
        <v>1207</v>
      </c>
      <c r="F4791" t="str">
        <f t="shared" si="594"/>
        <v>P RSV Pre-Existing Standard</v>
      </c>
      <c r="G4791" t="str">
        <f t="shared" si="595"/>
        <v>Specialty</v>
      </c>
      <c r="H4791" t="s">
        <v>955</v>
      </c>
      <c r="I4791" t="str">
        <f t="shared" si="596"/>
        <v>RETURN - 1st don of the week -STD</v>
      </c>
      <c r="J4791" t="s">
        <v>1113</v>
      </c>
      <c r="K4791" s="5">
        <v>45</v>
      </c>
      <c r="L4791" t="str">
        <f>Table_DataFromNL[[#This Row],[PROFILECODE]]&amp;"-"&amp;Table_DataFromNL[[#This Row],[RULENAME]]</f>
        <v>CP959-P RSV Pre-Existing Standard</v>
      </c>
      <c r="M4791" t="str">
        <f t="shared" si="597"/>
        <v>CP959-P RSV Pre-Existing Standard</v>
      </c>
      <c r="N4791" t="str">
        <f t="shared" si="598"/>
        <v>CP959-P RSV Pre-Existing Standard</v>
      </c>
    </row>
    <row r="4792" spans="1:14" hidden="1" x14ac:dyDescent="0.45">
      <c r="A4792" t="str">
        <f t="shared" si="599"/>
        <v>CP961-1st Responder-Medical</v>
      </c>
      <c r="B4792" t="s">
        <v>182</v>
      </c>
      <c r="C4792" t="str">
        <f t="shared" si="592"/>
        <v>Orlando</v>
      </c>
      <c r="D4792" t="str">
        <f t="shared" si="593"/>
        <v>Y</v>
      </c>
      <c r="E4792" t="s">
        <v>1208</v>
      </c>
      <c r="F4792" t="str">
        <f t="shared" si="594"/>
        <v>1st Responder-Medical</v>
      </c>
      <c r="G4792">
        <f t="shared" si="595"/>
        <v>0</v>
      </c>
      <c r="H4792" t="s">
        <v>1053</v>
      </c>
      <c r="I4792">
        <f t="shared" si="596"/>
        <v>0</v>
      </c>
      <c r="J4792" t="s">
        <v>1054</v>
      </c>
      <c r="K4792" s="5">
        <v>5</v>
      </c>
      <c r="L4792" t="str">
        <f>Table_DataFromNL[[#This Row],[PROFILECODE]]&amp;"-"&amp;Table_DataFromNL[[#This Row],[RULENAME]]</f>
        <v>CP961-1st Responder-Medical</v>
      </c>
      <c r="M4792" t="e">
        <f t="shared" si="597"/>
        <v>#N/A</v>
      </c>
      <c r="N4792" t="e">
        <f t="shared" si="598"/>
        <v>#N/A</v>
      </c>
    </row>
    <row r="4793" spans="1:14" x14ac:dyDescent="0.45">
      <c r="A4793" t="str">
        <f t="shared" si="599"/>
        <v>CP961-2X Week Anti-D Pre-Existing</v>
      </c>
      <c r="B4793" t="s">
        <v>182</v>
      </c>
      <c r="C4793" t="str">
        <f t="shared" si="592"/>
        <v>Orlando</v>
      </c>
      <c r="D4793" t="str">
        <f t="shared" si="593"/>
        <v>Y</v>
      </c>
      <c r="E4793" t="s">
        <v>1208</v>
      </c>
      <c r="F4793" t="str">
        <f t="shared" si="594"/>
        <v>2X Week Anti-D Pre-Existing</v>
      </c>
      <c r="G4793" t="str">
        <f t="shared" si="595"/>
        <v>Specialty</v>
      </c>
      <c r="H4793" t="s">
        <v>942</v>
      </c>
      <c r="I4793" t="str">
        <f t="shared" si="596"/>
        <v>RETURN - 2nd don of the week -BONUS</v>
      </c>
      <c r="J4793" t="s">
        <v>1054</v>
      </c>
      <c r="K4793" s="5">
        <v>60</v>
      </c>
      <c r="L4793" t="str">
        <f>Table_DataFromNL[[#This Row],[PROFILECODE]]&amp;"-"&amp;Table_DataFromNL[[#This Row],[RULENAME]]</f>
        <v>CP961-2X Week Anti-D Pre-Existing</v>
      </c>
      <c r="M4793" t="str">
        <f t="shared" si="597"/>
        <v>CP961-2X Week Anti-D Pre-Existing</v>
      </c>
      <c r="N4793" t="str">
        <f t="shared" si="598"/>
        <v>CP961-2X Week Anti-D Pre-Existing</v>
      </c>
    </row>
    <row r="4794" spans="1:14" hidden="1" x14ac:dyDescent="0.45">
      <c r="A4794" t="str">
        <f t="shared" si="599"/>
        <v>CP961-2X Week P Anti-D</v>
      </c>
      <c r="B4794" t="s">
        <v>182</v>
      </c>
      <c r="C4794" t="str">
        <f t="shared" si="592"/>
        <v>Orlando</v>
      </c>
      <c r="D4794" t="str">
        <f t="shared" si="593"/>
        <v>Y</v>
      </c>
      <c r="E4794" t="s">
        <v>1208</v>
      </c>
      <c r="F4794" t="str">
        <f t="shared" si="594"/>
        <v>2X Week P Anti-D</v>
      </c>
      <c r="G4794" t="str">
        <f t="shared" si="595"/>
        <v>Specialty</v>
      </c>
      <c r="H4794" t="s">
        <v>943</v>
      </c>
      <c r="I4794" t="str">
        <f t="shared" si="596"/>
        <v>RETURN - 2nd don of the week -BONUS</v>
      </c>
      <c r="J4794" t="s">
        <v>1054</v>
      </c>
      <c r="K4794" s="5">
        <v>60</v>
      </c>
      <c r="L4794" t="str">
        <f>Table_DataFromNL[[#This Row],[PROFILECODE]]&amp;"-"&amp;Table_DataFromNL[[#This Row],[RULENAME]]</f>
        <v>CP961-2X Week P Anti-D</v>
      </c>
      <c r="M4794" t="str">
        <f t="shared" si="597"/>
        <v>CP961-2X Week P Anti-D</v>
      </c>
      <c r="N4794" t="str">
        <f t="shared" si="598"/>
        <v>CP961-2X Week P Anti-D</v>
      </c>
    </row>
    <row r="4795" spans="1:14" hidden="1" x14ac:dyDescent="0.45">
      <c r="A4795" t="str">
        <f t="shared" si="599"/>
        <v>CP961-RETURN - 2nd don of the week -BONUS</v>
      </c>
      <c r="B4795" t="s">
        <v>182</v>
      </c>
      <c r="C4795" t="str">
        <f t="shared" si="592"/>
        <v>Orlando</v>
      </c>
      <c r="D4795" t="str">
        <f t="shared" si="593"/>
        <v>Y</v>
      </c>
      <c r="E4795" t="s">
        <v>1208</v>
      </c>
      <c r="F4795" t="str">
        <f t="shared" si="594"/>
        <v>RETURN - 2nd don of the week -BONUS</v>
      </c>
      <c r="G4795" t="str">
        <f t="shared" si="595"/>
        <v>Marketing</v>
      </c>
      <c r="H4795" t="s">
        <v>1055</v>
      </c>
      <c r="I4795">
        <f t="shared" si="596"/>
        <v>26</v>
      </c>
      <c r="J4795" t="s">
        <v>1054</v>
      </c>
      <c r="K4795" s="5">
        <v>20</v>
      </c>
      <c r="L4795" t="str">
        <f>Table_DataFromNL[[#This Row],[PROFILECODE]]&amp;"-"&amp;Table_DataFromNL[[#This Row],[RULENAME]]</f>
        <v>CP961-2X Week P NSP NS</v>
      </c>
      <c r="M4795" t="str">
        <f t="shared" si="597"/>
        <v>CP961-RETURN - 2nd don of the week -BONUS</v>
      </c>
      <c r="N4795" t="e">
        <f t="shared" si="598"/>
        <v>#N/A</v>
      </c>
    </row>
    <row r="4796" spans="1:14" hidden="1" x14ac:dyDescent="0.45">
      <c r="A4796" t="str">
        <f t="shared" si="599"/>
        <v>CP961-RETURN - 2nd don of the week -BONUS</v>
      </c>
      <c r="B4796" t="s">
        <v>182</v>
      </c>
      <c r="C4796" t="str">
        <f t="shared" si="592"/>
        <v>Orlando</v>
      </c>
      <c r="D4796" t="str">
        <f t="shared" si="593"/>
        <v>Y</v>
      </c>
      <c r="E4796" t="s">
        <v>1208</v>
      </c>
      <c r="F4796" t="str">
        <f t="shared" si="594"/>
        <v>RETURN - 2nd don of the week -BONUS</v>
      </c>
      <c r="G4796" t="str">
        <f t="shared" si="595"/>
        <v>Marketing</v>
      </c>
      <c r="H4796" t="s">
        <v>1056</v>
      </c>
      <c r="I4796" t="str">
        <f t="shared" si="596"/>
        <v>RETURN - 2nd don of the week -BONUS</v>
      </c>
      <c r="J4796" t="s">
        <v>1054</v>
      </c>
      <c r="K4796" s="5">
        <v>20</v>
      </c>
      <c r="L4796" t="str">
        <f>Table_DataFromNL[[#This Row],[PROFILECODE]]&amp;"-"&amp;Table_DataFromNL[[#This Row],[RULENAME]]</f>
        <v>CP961-2X Week P NSP Non EU</v>
      </c>
      <c r="M4796" t="str">
        <f t="shared" si="597"/>
        <v>CP961-RETURN - 2nd don of the week -BONUS</v>
      </c>
      <c r="N4796" t="e">
        <f t="shared" si="598"/>
        <v>#N/A</v>
      </c>
    </row>
    <row r="4797" spans="1:14" hidden="1" x14ac:dyDescent="0.45">
      <c r="A4797" t="str">
        <f t="shared" si="599"/>
        <v>CP961-2X Week P Normal Source PL</v>
      </c>
      <c r="B4797" t="s">
        <v>182</v>
      </c>
      <c r="C4797" t="str">
        <f t="shared" si="592"/>
        <v>Orlando</v>
      </c>
      <c r="D4797" t="str">
        <f t="shared" si="593"/>
        <v>Y</v>
      </c>
      <c r="E4797" t="s">
        <v>1208</v>
      </c>
      <c r="F4797" t="str">
        <f t="shared" si="594"/>
        <v>2X Week P Normal Source PL</v>
      </c>
      <c r="G4797" t="str">
        <f t="shared" si="595"/>
        <v>Specialty</v>
      </c>
      <c r="H4797" t="s">
        <v>1026</v>
      </c>
      <c r="I4797" t="str">
        <f t="shared" si="596"/>
        <v>RETURN - 2nd don of the week -BONUS</v>
      </c>
      <c r="J4797" t="s">
        <v>1054</v>
      </c>
      <c r="K4797" s="5">
        <v>20</v>
      </c>
      <c r="L4797" t="str">
        <f>Table_DataFromNL[[#This Row],[PROFILECODE]]&amp;"-"&amp;Table_DataFromNL[[#This Row],[RULENAME]]</f>
        <v>CP961-2X Week P Normal Source PL</v>
      </c>
      <c r="M4797" t="e">
        <f t="shared" si="597"/>
        <v>#N/A</v>
      </c>
      <c r="N4797" t="e">
        <f t="shared" si="598"/>
        <v>#N/A</v>
      </c>
    </row>
    <row r="4798" spans="1:14" hidden="1" x14ac:dyDescent="0.45">
      <c r="A4798" t="str">
        <f t="shared" si="599"/>
        <v>CP961-2X Week P RSV Pre-Existing</v>
      </c>
      <c r="B4798" t="s">
        <v>182</v>
      </c>
      <c r="C4798" t="str">
        <f t="shared" si="592"/>
        <v>Orlando</v>
      </c>
      <c r="D4798" t="str">
        <f t="shared" si="593"/>
        <v>Y</v>
      </c>
      <c r="E4798" t="s">
        <v>1208</v>
      </c>
      <c r="F4798" t="str">
        <f t="shared" si="594"/>
        <v>2X Week P RSV Pre-Existing</v>
      </c>
      <c r="G4798" t="str">
        <f t="shared" si="595"/>
        <v>Specialty</v>
      </c>
      <c r="H4798" t="s">
        <v>945</v>
      </c>
      <c r="I4798" t="str">
        <f t="shared" si="596"/>
        <v>RETURN - 2nd don of the week -BONUS</v>
      </c>
      <c r="J4798" t="s">
        <v>1054</v>
      </c>
      <c r="K4798" s="5">
        <v>30</v>
      </c>
      <c r="L4798" t="str">
        <f>Table_DataFromNL[[#This Row],[PROFILECODE]]&amp;"-"&amp;Table_DataFromNL[[#This Row],[RULENAME]]</f>
        <v>CP961-2X Week P RSV Pre-Existing</v>
      </c>
      <c r="M4798" t="str">
        <f t="shared" si="597"/>
        <v>CP961-2X Week P RSV Pre-Existing</v>
      </c>
      <c r="N4798" t="str">
        <f t="shared" si="598"/>
        <v>CP961-2X Week P RSV Pre-Existing</v>
      </c>
    </row>
    <row r="4799" spans="1:14" hidden="1" x14ac:dyDescent="0.45">
      <c r="A4799" t="str">
        <f t="shared" si="599"/>
        <v>CP961-2X Week P VZV Pre-Existing</v>
      </c>
      <c r="B4799" t="s">
        <v>182</v>
      </c>
      <c r="C4799" t="str">
        <f t="shared" si="592"/>
        <v>Orlando</v>
      </c>
      <c r="D4799" t="str">
        <f t="shared" si="593"/>
        <v>Y</v>
      </c>
      <c r="E4799" t="s">
        <v>1208</v>
      </c>
      <c r="F4799" t="str">
        <f t="shared" si="594"/>
        <v>2X Week P VZV Pre-Existing</v>
      </c>
      <c r="G4799" t="str">
        <f t="shared" si="595"/>
        <v>Specialty</v>
      </c>
      <c r="H4799" t="s">
        <v>968</v>
      </c>
      <c r="I4799" t="str">
        <f t="shared" si="596"/>
        <v>RETURN - 2nd don of the week -BONUS</v>
      </c>
      <c r="J4799" t="s">
        <v>1054</v>
      </c>
      <c r="K4799" s="5">
        <v>20</v>
      </c>
      <c r="L4799" t="str">
        <f>Table_DataFromNL[[#This Row],[PROFILECODE]]&amp;"-"&amp;Table_DataFromNL[[#This Row],[RULENAME]]</f>
        <v>CP961-2X Week P VZV Pre-Existing</v>
      </c>
      <c r="M4799" t="str">
        <f t="shared" si="597"/>
        <v>CP961-2X Week P VZV Pre-Existing</v>
      </c>
      <c r="N4799" t="str">
        <f t="shared" si="598"/>
        <v>CP961-2X Week P VZV Pre-Existing</v>
      </c>
    </row>
    <row r="4800" spans="1:14" hidden="1" x14ac:dyDescent="0.45">
      <c r="A4800" t="str">
        <f t="shared" si="599"/>
        <v>CP961-RETURN - 6th don of the month -BONUS</v>
      </c>
      <c r="B4800" t="s">
        <v>182</v>
      </c>
      <c r="C4800" t="str">
        <f t="shared" si="592"/>
        <v>Orlando</v>
      </c>
      <c r="D4800" t="str">
        <f t="shared" si="593"/>
        <v>Y</v>
      </c>
      <c r="E4800" t="s">
        <v>1208</v>
      </c>
      <c r="F4800" t="str">
        <f t="shared" si="594"/>
        <v>RETURN - 6th don of the month -BONUS</v>
      </c>
      <c r="G4800" t="str">
        <f t="shared" si="595"/>
        <v>Marketing</v>
      </c>
      <c r="H4800" t="s">
        <v>1058</v>
      </c>
      <c r="I4800">
        <f t="shared" si="596"/>
        <v>28</v>
      </c>
      <c r="J4800" t="s">
        <v>1054</v>
      </c>
      <c r="K4800" s="5">
        <v>20</v>
      </c>
      <c r="L4800" t="str">
        <f>Table_DataFromNL[[#This Row],[PROFILECODE]]&amp;"-"&amp;Table_DataFromNL[[#This Row],[RULENAME]]</f>
        <v>CP961-6X Month</v>
      </c>
      <c r="M4800" t="str">
        <f t="shared" si="597"/>
        <v>CP961-RETURN - 6th don of the month -BONUS</v>
      </c>
      <c r="N4800" t="e">
        <f t="shared" si="598"/>
        <v>#N/A</v>
      </c>
    </row>
    <row r="4801" spans="1:14" hidden="1" x14ac:dyDescent="0.45">
      <c r="A4801" t="str">
        <f t="shared" si="599"/>
        <v>CP961-RETURN - 7th don of the month -BONUS</v>
      </c>
      <c r="B4801" t="s">
        <v>182</v>
      </c>
      <c r="C4801" t="str">
        <f t="shared" si="592"/>
        <v>Orlando</v>
      </c>
      <c r="D4801" t="str">
        <f t="shared" si="593"/>
        <v>Y</v>
      </c>
      <c r="E4801" t="s">
        <v>1208</v>
      </c>
      <c r="F4801" t="str">
        <f t="shared" si="594"/>
        <v>RETURN - 7th don of the month -BONUS</v>
      </c>
      <c r="G4801" t="str">
        <f t="shared" si="595"/>
        <v>Marketing</v>
      </c>
      <c r="H4801" t="s">
        <v>1122</v>
      </c>
      <c r="I4801">
        <f t="shared" si="596"/>
        <v>29</v>
      </c>
      <c r="J4801" t="s">
        <v>1054</v>
      </c>
      <c r="K4801" s="5">
        <v>20</v>
      </c>
      <c r="L4801" t="str">
        <f>Table_DataFromNL[[#This Row],[PROFILECODE]]&amp;"-"&amp;Table_DataFromNL[[#This Row],[RULENAME]]</f>
        <v>CP961-7X Month</v>
      </c>
      <c r="M4801" t="str">
        <f t="shared" si="597"/>
        <v>CP961-RETURN - 7th don of the month -BONUS</v>
      </c>
      <c r="N4801" t="e">
        <f t="shared" si="598"/>
        <v>#N/A</v>
      </c>
    </row>
    <row r="4802" spans="1:14" hidden="1" x14ac:dyDescent="0.45">
      <c r="A4802" t="str">
        <f t="shared" si="599"/>
        <v>CP961-CRM_LAPSEDONOR_25_twice</v>
      </c>
      <c r="B4802" t="s">
        <v>182</v>
      </c>
      <c r="C4802" t="str">
        <f t="shared" ref="C4802:C4865" si="600">VLOOKUP(B4802,CenterLU,2,FALSE)</f>
        <v>Orlando</v>
      </c>
      <c r="D4802" t="str">
        <f t="shared" ref="D4802:D4865" si="601">VLOOKUP(B4802,CenterLU,3,FALSE)</f>
        <v>Y</v>
      </c>
      <c r="E4802" t="s">
        <v>1208</v>
      </c>
      <c r="F4802" t="str">
        <f t="shared" ref="F4802:F4865" si="602">IF(VLOOKUP(H4802,RULENAMELU,3,FALSE)=0,H4802,VLOOKUP(H4802,RULENAMELU,3,FALSE))</f>
        <v>CRM_LAPSEDONOR_25_twice</v>
      </c>
      <c r="G4802">
        <f t="shared" ref="G4802:G4865" si="603">VLOOKUP(H4802,RULENAMELU,4,FALSE)</f>
        <v>0</v>
      </c>
      <c r="H4802" t="s">
        <v>1059</v>
      </c>
      <c r="I4802">
        <f t="shared" ref="I4802:I4865" si="604">VLOOKUP(H4802,RULENAMELU,5,FALSE)</f>
        <v>0</v>
      </c>
      <c r="J4802" t="s">
        <v>1054</v>
      </c>
      <c r="K4802" s="5">
        <v>25</v>
      </c>
      <c r="L4802" t="str">
        <f>Table_DataFromNL[[#This Row],[PROFILECODE]]&amp;"-"&amp;Table_DataFromNL[[#This Row],[RULENAME]]</f>
        <v>CP961-CRM_LAPSEDONOR_25_twice</v>
      </c>
      <c r="M4802" t="e">
        <f t="shared" ref="M4802:M4865" si="605">IFERROR(VLOOKUP(A4802,PaychangesLU,1,FALSE),VLOOKUP(A4802,SpecialtyCheckLU,1,FALSE))</f>
        <v>#N/A</v>
      </c>
      <c r="N4802" t="e">
        <f t="shared" ref="N4802:N4865" si="606">VLOOKUP(A4802,SpecialtyCheckLU,1,FALSE)</f>
        <v>#N/A</v>
      </c>
    </row>
    <row r="4803" spans="1:14" hidden="1" x14ac:dyDescent="0.45">
      <c r="A4803" t="str">
        <f t="shared" ref="A4803:A4866" si="607">B4803&amp;"-"&amp;F4803</f>
        <v>CP961-CRM_LAPSEDONOR_50_twice</v>
      </c>
      <c r="B4803" t="s">
        <v>182</v>
      </c>
      <c r="C4803" t="str">
        <f t="shared" si="600"/>
        <v>Orlando</v>
      </c>
      <c r="D4803" t="str">
        <f t="shared" si="601"/>
        <v>Y</v>
      </c>
      <c r="E4803" t="s">
        <v>1208</v>
      </c>
      <c r="F4803" t="str">
        <f t="shared" si="602"/>
        <v>CRM_LAPSEDONOR_50_twice</v>
      </c>
      <c r="G4803">
        <f t="shared" si="603"/>
        <v>0</v>
      </c>
      <c r="H4803" t="s">
        <v>1060</v>
      </c>
      <c r="I4803">
        <f t="shared" si="604"/>
        <v>0</v>
      </c>
      <c r="J4803" t="s">
        <v>1054</v>
      </c>
      <c r="K4803" s="5">
        <v>50</v>
      </c>
      <c r="L4803" t="str">
        <f>Table_DataFromNL[[#This Row],[PROFILECODE]]&amp;"-"&amp;Table_DataFromNL[[#This Row],[RULENAME]]</f>
        <v>CP961-CRM_LAPSEDONOR_50_twice</v>
      </c>
      <c r="M4803" t="e">
        <f t="shared" si="605"/>
        <v>#N/A</v>
      </c>
      <c r="N4803" t="e">
        <f t="shared" si="606"/>
        <v>#N/A</v>
      </c>
    </row>
    <row r="4804" spans="1:14" hidden="1" x14ac:dyDescent="0.45">
      <c r="A4804" t="str">
        <f t="shared" si="607"/>
        <v>CP961-CRM_LAPSEDONOR_75_twice</v>
      </c>
      <c r="B4804" t="s">
        <v>182</v>
      </c>
      <c r="C4804" t="str">
        <f t="shared" si="600"/>
        <v>Orlando</v>
      </c>
      <c r="D4804" t="str">
        <f t="shared" si="601"/>
        <v>Y</v>
      </c>
      <c r="E4804" t="s">
        <v>1208</v>
      </c>
      <c r="F4804" t="str">
        <f t="shared" si="602"/>
        <v>CRM_LAPSEDONOR_75_twice</v>
      </c>
      <c r="G4804">
        <f t="shared" si="603"/>
        <v>0</v>
      </c>
      <c r="H4804" t="s">
        <v>1061</v>
      </c>
      <c r="I4804">
        <f t="shared" si="604"/>
        <v>0</v>
      </c>
      <c r="J4804" t="s">
        <v>1054</v>
      </c>
      <c r="K4804" s="5">
        <v>70</v>
      </c>
      <c r="L4804" t="str">
        <f>Table_DataFromNL[[#This Row],[PROFILECODE]]&amp;"-"&amp;Table_DataFromNL[[#This Row],[RULENAME]]</f>
        <v>CP961-CRM_LAPSEDONOR_75_twice</v>
      </c>
      <c r="M4804" t="e">
        <f t="shared" si="605"/>
        <v>#N/A</v>
      </c>
      <c r="N4804" t="e">
        <f t="shared" si="606"/>
        <v>#N/A</v>
      </c>
    </row>
    <row r="4805" spans="1:14" hidden="1" x14ac:dyDescent="0.45">
      <c r="A4805" t="str">
        <f t="shared" si="607"/>
        <v>CP961-College ID Standard Bonus</v>
      </c>
      <c r="B4805" t="s">
        <v>182</v>
      </c>
      <c r="C4805" t="str">
        <f t="shared" si="600"/>
        <v>Orlando</v>
      </c>
      <c r="D4805" t="str">
        <f t="shared" si="601"/>
        <v>Y</v>
      </c>
      <c r="E4805" t="s">
        <v>1208</v>
      </c>
      <c r="F4805" t="str">
        <f t="shared" si="602"/>
        <v>College ID Standard Bonus</v>
      </c>
      <c r="G4805">
        <f t="shared" si="603"/>
        <v>0</v>
      </c>
      <c r="H4805" t="s">
        <v>1062</v>
      </c>
      <c r="I4805">
        <f t="shared" si="604"/>
        <v>0</v>
      </c>
      <c r="J4805" t="s">
        <v>1054</v>
      </c>
      <c r="K4805" s="5">
        <v>5</v>
      </c>
      <c r="L4805" t="str">
        <f>Table_DataFromNL[[#This Row],[PROFILECODE]]&amp;"-"&amp;Table_DataFromNL[[#This Row],[RULENAME]]</f>
        <v>CP961-College ID Standard Bonus</v>
      </c>
      <c r="M4805" t="e">
        <f t="shared" si="605"/>
        <v>#N/A</v>
      </c>
      <c r="N4805" t="e">
        <f t="shared" si="606"/>
        <v>#N/A</v>
      </c>
    </row>
    <row r="4806" spans="1:14" hidden="1" x14ac:dyDescent="0.45">
      <c r="A4806" t="str">
        <f t="shared" si="607"/>
        <v>CP961-Employee Donor</v>
      </c>
      <c r="B4806" t="s">
        <v>182</v>
      </c>
      <c r="C4806" t="str">
        <f t="shared" si="600"/>
        <v>Orlando</v>
      </c>
      <c r="D4806" t="str">
        <f t="shared" si="601"/>
        <v>Y</v>
      </c>
      <c r="E4806" t="s">
        <v>1208</v>
      </c>
      <c r="F4806" t="str">
        <f t="shared" si="602"/>
        <v>Employee Donor</v>
      </c>
      <c r="G4806">
        <f t="shared" si="603"/>
        <v>0</v>
      </c>
      <c r="H4806" t="s">
        <v>1063</v>
      </c>
      <c r="I4806">
        <f t="shared" si="604"/>
        <v>0</v>
      </c>
      <c r="J4806" t="s">
        <v>1054</v>
      </c>
      <c r="K4806" s="5">
        <v>90</v>
      </c>
      <c r="L4806" t="str">
        <f>Table_DataFromNL[[#This Row],[PROFILECODE]]&amp;"-"&amp;Table_DataFromNL[[#This Row],[RULENAME]]</f>
        <v>CP961-Employee Donor</v>
      </c>
      <c r="M4806" t="e">
        <f t="shared" si="605"/>
        <v>#N/A</v>
      </c>
      <c r="N4806" t="e">
        <f t="shared" si="606"/>
        <v>#N/A</v>
      </c>
    </row>
    <row r="4807" spans="1:14" hidden="1" x14ac:dyDescent="0.45">
      <c r="A4807" t="str">
        <f t="shared" si="607"/>
        <v>CP961-Military ID</v>
      </c>
      <c r="B4807" t="s">
        <v>182</v>
      </c>
      <c r="C4807" t="str">
        <f t="shared" si="600"/>
        <v>Orlando</v>
      </c>
      <c r="D4807" t="str">
        <f t="shared" si="601"/>
        <v>Y</v>
      </c>
      <c r="E4807" t="s">
        <v>1208</v>
      </c>
      <c r="F4807" t="str">
        <f t="shared" si="602"/>
        <v>Military ID</v>
      </c>
      <c r="G4807">
        <f t="shared" si="603"/>
        <v>0</v>
      </c>
      <c r="H4807" t="s">
        <v>1064</v>
      </c>
      <c r="I4807">
        <f t="shared" si="604"/>
        <v>0</v>
      </c>
      <c r="J4807" t="s">
        <v>1054</v>
      </c>
      <c r="K4807" s="5">
        <v>5</v>
      </c>
      <c r="L4807" t="str">
        <f>Table_DataFromNL[[#This Row],[PROFILECODE]]&amp;"-"&amp;Table_DataFromNL[[#This Row],[RULENAME]]</f>
        <v>CP961-Military ID</v>
      </c>
      <c r="M4807" t="e">
        <f t="shared" si="605"/>
        <v>#N/A</v>
      </c>
      <c r="N4807" t="e">
        <f t="shared" si="606"/>
        <v>#N/A</v>
      </c>
    </row>
    <row r="4808" spans="1:14" hidden="1" x14ac:dyDescent="0.45">
      <c r="A4808" t="str">
        <f t="shared" si="607"/>
        <v>CP961-NEW DONOR -1st</v>
      </c>
      <c r="B4808" t="s">
        <v>182</v>
      </c>
      <c r="C4808" t="str">
        <f t="shared" si="600"/>
        <v>Orlando</v>
      </c>
      <c r="D4808" t="str">
        <f t="shared" si="601"/>
        <v>Y</v>
      </c>
      <c r="E4808" t="s">
        <v>1208</v>
      </c>
      <c r="F4808" t="str">
        <f t="shared" si="602"/>
        <v>NEW DONOR -1st</v>
      </c>
      <c r="G4808" t="str">
        <f t="shared" si="603"/>
        <v>Marketing</v>
      </c>
      <c r="H4808" t="s">
        <v>1065</v>
      </c>
      <c r="I4808">
        <f t="shared" si="604"/>
        <v>1</v>
      </c>
      <c r="J4808" t="s">
        <v>1054</v>
      </c>
      <c r="K4808" s="5">
        <v>100</v>
      </c>
      <c r="L4808" t="str">
        <f>Table_DataFromNL[[#This Row],[PROFILECODE]]&amp;"-"&amp;Table_DataFromNL[[#This Row],[RULENAME]]</f>
        <v>CP961-New Donor 1st Visit-Bonus</v>
      </c>
      <c r="M4808" t="str">
        <f t="shared" si="605"/>
        <v>CP961-NEW DONOR -1st</v>
      </c>
      <c r="N4808" t="e">
        <f t="shared" si="606"/>
        <v>#N/A</v>
      </c>
    </row>
    <row r="4809" spans="1:14" hidden="1" x14ac:dyDescent="0.45">
      <c r="A4809" t="str">
        <f t="shared" si="607"/>
        <v>CP961-NEW DONOR -2nd</v>
      </c>
      <c r="B4809" t="s">
        <v>182</v>
      </c>
      <c r="C4809" t="str">
        <f t="shared" si="600"/>
        <v>Orlando</v>
      </c>
      <c r="D4809" t="str">
        <f t="shared" si="601"/>
        <v>Y</v>
      </c>
      <c r="E4809" t="s">
        <v>1208</v>
      </c>
      <c r="F4809" t="str">
        <f t="shared" si="602"/>
        <v>NEW DONOR -2nd</v>
      </c>
      <c r="G4809" t="str">
        <f t="shared" si="603"/>
        <v>Marketing</v>
      </c>
      <c r="H4809" t="s">
        <v>1066</v>
      </c>
      <c r="I4809">
        <f t="shared" si="604"/>
        <v>2</v>
      </c>
      <c r="J4809" t="s">
        <v>1054</v>
      </c>
      <c r="K4809" s="5">
        <v>100</v>
      </c>
      <c r="L4809" t="str">
        <f>Table_DataFromNL[[#This Row],[PROFILECODE]]&amp;"-"&amp;Table_DataFromNL[[#This Row],[RULENAME]]</f>
        <v>CP961-New Donor 2nd Visit-Bonus</v>
      </c>
      <c r="M4809" t="str">
        <f t="shared" si="605"/>
        <v>CP961-NEW DONOR -2nd</v>
      </c>
      <c r="N4809" t="e">
        <f t="shared" si="606"/>
        <v>#N/A</v>
      </c>
    </row>
    <row r="4810" spans="1:14" hidden="1" x14ac:dyDescent="0.45">
      <c r="A4810" t="str">
        <f t="shared" si="607"/>
        <v>CP961-NEW DONOR -3rd</v>
      </c>
      <c r="B4810" t="s">
        <v>182</v>
      </c>
      <c r="C4810" t="str">
        <f t="shared" si="600"/>
        <v>Orlando</v>
      </c>
      <c r="D4810" t="str">
        <f t="shared" si="601"/>
        <v>Y</v>
      </c>
      <c r="E4810" t="s">
        <v>1208</v>
      </c>
      <c r="F4810" t="str">
        <f t="shared" si="602"/>
        <v>NEW DONOR -3rd</v>
      </c>
      <c r="G4810" t="str">
        <f t="shared" si="603"/>
        <v>Marketing</v>
      </c>
      <c r="H4810" t="s">
        <v>1067</v>
      </c>
      <c r="I4810">
        <f t="shared" si="604"/>
        <v>3</v>
      </c>
      <c r="J4810" t="s">
        <v>1054</v>
      </c>
      <c r="K4810" s="5">
        <v>100</v>
      </c>
      <c r="L4810" t="str">
        <f>Table_DataFromNL[[#This Row],[PROFILECODE]]&amp;"-"&amp;Table_DataFromNL[[#This Row],[RULENAME]]</f>
        <v>CP961-New Donor 3rd Visit-Bonus</v>
      </c>
      <c r="M4810" t="str">
        <f t="shared" si="605"/>
        <v>CP961-NEW DONOR -3rd</v>
      </c>
      <c r="N4810" t="e">
        <f t="shared" si="606"/>
        <v>#N/A</v>
      </c>
    </row>
    <row r="4811" spans="1:14" hidden="1" x14ac:dyDescent="0.45">
      <c r="A4811" t="str">
        <f t="shared" si="607"/>
        <v>CP961-NEW DONOR -4th</v>
      </c>
      <c r="B4811" t="s">
        <v>182</v>
      </c>
      <c r="C4811" t="str">
        <f t="shared" si="600"/>
        <v>Orlando</v>
      </c>
      <c r="D4811" t="str">
        <f t="shared" si="601"/>
        <v>Y</v>
      </c>
      <c r="E4811" t="s">
        <v>1208</v>
      </c>
      <c r="F4811" t="str">
        <f t="shared" si="602"/>
        <v>NEW DONOR -4th</v>
      </c>
      <c r="G4811" t="str">
        <f t="shared" si="603"/>
        <v>Marketing</v>
      </c>
      <c r="H4811" t="s">
        <v>1068</v>
      </c>
      <c r="I4811">
        <f t="shared" si="604"/>
        <v>4</v>
      </c>
      <c r="J4811" t="s">
        <v>1054</v>
      </c>
      <c r="K4811" s="5">
        <v>100</v>
      </c>
      <c r="L4811" t="str">
        <f>Table_DataFromNL[[#This Row],[PROFILECODE]]&amp;"-"&amp;Table_DataFromNL[[#This Row],[RULENAME]]</f>
        <v>CP961-New Donor 4th Visit-Bonus</v>
      </c>
      <c r="M4811" t="str">
        <f t="shared" si="605"/>
        <v>CP961-NEW DONOR -4th</v>
      </c>
      <c r="N4811" t="e">
        <f t="shared" si="606"/>
        <v>#N/A</v>
      </c>
    </row>
    <row r="4812" spans="1:14" hidden="1" x14ac:dyDescent="0.45">
      <c r="A4812" t="str">
        <f t="shared" si="607"/>
        <v>CP961-NEW DONOR -5th</v>
      </c>
      <c r="B4812" t="s">
        <v>182</v>
      </c>
      <c r="C4812" t="str">
        <f t="shared" si="600"/>
        <v>Orlando</v>
      </c>
      <c r="D4812" t="str">
        <f t="shared" si="601"/>
        <v>Y</v>
      </c>
      <c r="E4812" t="s">
        <v>1208</v>
      </c>
      <c r="F4812" t="str">
        <f t="shared" si="602"/>
        <v>NEW DONOR -5th</v>
      </c>
      <c r="G4812" t="str">
        <f t="shared" si="603"/>
        <v>Marketing</v>
      </c>
      <c r="H4812" t="s">
        <v>1069</v>
      </c>
      <c r="I4812">
        <f t="shared" si="604"/>
        <v>5</v>
      </c>
      <c r="J4812" t="s">
        <v>1054</v>
      </c>
      <c r="K4812" s="5">
        <v>50</v>
      </c>
      <c r="L4812" t="str">
        <f>Table_DataFromNL[[#This Row],[PROFILECODE]]&amp;"-"&amp;Table_DataFromNL[[#This Row],[RULENAME]]</f>
        <v>CP961-New Donor 5th Visit-Bonus</v>
      </c>
      <c r="M4812" t="str">
        <f t="shared" si="605"/>
        <v>CP961-NEW DONOR -5th</v>
      </c>
      <c r="N4812" t="e">
        <f t="shared" si="606"/>
        <v>#N/A</v>
      </c>
    </row>
    <row r="4813" spans="1:14" hidden="1" x14ac:dyDescent="0.45">
      <c r="A4813" t="str">
        <f t="shared" si="607"/>
        <v>CP961-NEW DONOR -6th</v>
      </c>
      <c r="B4813" t="s">
        <v>182</v>
      </c>
      <c r="C4813" t="str">
        <f t="shared" si="600"/>
        <v>Orlando</v>
      </c>
      <c r="D4813" t="str">
        <f t="shared" si="601"/>
        <v>Y</v>
      </c>
      <c r="E4813" t="s">
        <v>1208</v>
      </c>
      <c r="F4813" t="str">
        <f t="shared" si="602"/>
        <v>NEW DONOR -6th</v>
      </c>
      <c r="G4813" t="str">
        <f t="shared" si="603"/>
        <v>Marketing</v>
      </c>
      <c r="H4813" t="s">
        <v>1070</v>
      </c>
      <c r="I4813">
        <f t="shared" si="604"/>
        <v>6</v>
      </c>
      <c r="J4813" t="s">
        <v>1054</v>
      </c>
      <c r="K4813" s="5">
        <v>50</v>
      </c>
      <c r="L4813" t="str">
        <f>Table_DataFromNL[[#This Row],[PROFILECODE]]&amp;"-"&amp;Table_DataFromNL[[#This Row],[RULENAME]]</f>
        <v>CP961-New Donor 6th Visit-Bonus</v>
      </c>
      <c r="M4813" t="str">
        <f t="shared" si="605"/>
        <v>CP961-NEW DONOR -6th</v>
      </c>
      <c r="N4813" t="e">
        <f t="shared" si="606"/>
        <v>#N/A</v>
      </c>
    </row>
    <row r="4814" spans="1:14" hidden="1" x14ac:dyDescent="0.45">
      <c r="A4814" t="str">
        <f t="shared" si="607"/>
        <v>CP961-NEW DONOR -7th</v>
      </c>
      <c r="B4814" t="s">
        <v>182</v>
      </c>
      <c r="C4814" t="str">
        <f t="shared" si="600"/>
        <v>Orlando</v>
      </c>
      <c r="D4814" t="str">
        <f t="shared" si="601"/>
        <v>Y</v>
      </c>
      <c r="E4814" t="s">
        <v>1208</v>
      </c>
      <c r="F4814" t="str">
        <f t="shared" si="602"/>
        <v>NEW DONOR -7th</v>
      </c>
      <c r="G4814" t="str">
        <f t="shared" si="603"/>
        <v>Marketing</v>
      </c>
      <c r="H4814" t="s">
        <v>1071</v>
      </c>
      <c r="I4814">
        <f t="shared" si="604"/>
        <v>7</v>
      </c>
      <c r="J4814" t="s">
        <v>1054</v>
      </c>
      <c r="K4814" s="5">
        <v>50</v>
      </c>
      <c r="L4814" t="str">
        <f>Table_DataFromNL[[#This Row],[PROFILECODE]]&amp;"-"&amp;Table_DataFromNL[[#This Row],[RULENAME]]</f>
        <v>CP961-New Donor 7th Visit-Bonus</v>
      </c>
      <c r="M4814" t="str">
        <f t="shared" si="605"/>
        <v>CP961-NEW DONOR -7th</v>
      </c>
      <c r="N4814" t="e">
        <f t="shared" si="606"/>
        <v>#N/A</v>
      </c>
    </row>
    <row r="4815" spans="1:14" hidden="1" x14ac:dyDescent="0.45">
      <c r="A4815" t="str">
        <f t="shared" si="607"/>
        <v>CP961-NEW DONOR -8th</v>
      </c>
      <c r="B4815" t="s">
        <v>182</v>
      </c>
      <c r="C4815" t="str">
        <f t="shared" si="600"/>
        <v>Orlando</v>
      </c>
      <c r="D4815" t="str">
        <f t="shared" si="601"/>
        <v>Y</v>
      </c>
      <c r="E4815" t="s">
        <v>1208</v>
      </c>
      <c r="F4815" t="str">
        <f t="shared" si="602"/>
        <v>NEW DONOR -8th</v>
      </c>
      <c r="G4815" t="str">
        <f t="shared" si="603"/>
        <v>Marketing</v>
      </c>
      <c r="H4815" t="s">
        <v>1072</v>
      </c>
      <c r="I4815">
        <f t="shared" si="604"/>
        <v>8</v>
      </c>
      <c r="J4815" t="s">
        <v>1054</v>
      </c>
      <c r="K4815" s="5">
        <v>50</v>
      </c>
      <c r="L4815" t="str">
        <f>Table_DataFromNL[[#This Row],[PROFILECODE]]&amp;"-"&amp;Table_DataFromNL[[#This Row],[RULENAME]]</f>
        <v>CP961-New Donor 8th Visit-Bonus</v>
      </c>
      <c r="M4815" t="str">
        <f t="shared" si="605"/>
        <v>CP961-NEW DONOR -8th</v>
      </c>
      <c r="N4815" t="e">
        <f t="shared" si="606"/>
        <v>#N/A</v>
      </c>
    </row>
    <row r="4816" spans="1:14" hidden="1" x14ac:dyDescent="0.45">
      <c r="A4816" t="str">
        <f t="shared" si="607"/>
        <v>CP961-P Anthrax 1st Donation</v>
      </c>
      <c r="B4816" t="s">
        <v>182</v>
      </c>
      <c r="C4816" t="str">
        <f t="shared" si="600"/>
        <v>Orlando</v>
      </c>
      <c r="D4816" t="str">
        <f t="shared" si="601"/>
        <v>Y</v>
      </c>
      <c r="E4816" t="s">
        <v>1208</v>
      </c>
      <c r="F4816" t="str">
        <f t="shared" si="602"/>
        <v>P Anthrax 1st Donation</v>
      </c>
      <c r="G4816">
        <f t="shared" si="603"/>
        <v>0</v>
      </c>
      <c r="H4816" t="s">
        <v>990</v>
      </c>
      <c r="I4816">
        <f t="shared" si="604"/>
        <v>0</v>
      </c>
      <c r="J4816" t="s">
        <v>1054</v>
      </c>
      <c r="K4816" s="5">
        <v>50</v>
      </c>
      <c r="L4816" t="str">
        <f>Table_DataFromNL[[#This Row],[PROFILECODE]]&amp;"-"&amp;Table_DataFromNL[[#This Row],[RULENAME]]</f>
        <v>CP961-P Anthrax 1st Donation</v>
      </c>
      <c r="M4816" t="str">
        <f t="shared" si="605"/>
        <v>CP961-P Anthrax 1st Donation</v>
      </c>
      <c r="N4816" t="str">
        <f t="shared" si="606"/>
        <v>CP961-P Anthrax 1st Donation</v>
      </c>
    </row>
    <row r="4817" spans="1:14" hidden="1" x14ac:dyDescent="0.45">
      <c r="A4817" t="str">
        <f t="shared" si="607"/>
        <v>CP961-P Anthrax 2nd Donation</v>
      </c>
      <c r="B4817" t="s">
        <v>182</v>
      </c>
      <c r="C4817" t="str">
        <f t="shared" si="600"/>
        <v>Orlando</v>
      </c>
      <c r="D4817" t="str">
        <f t="shared" si="601"/>
        <v>Y</v>
      </c>
      <c r="E4817" t="s">
        <v>1208</v>
      </c>
      <c r="F4817" t="str">
        <f t="shared" si="602"/>
        <v>P Anthrax 2nd Donation</v>
      </c>
      <c r="G4817" t="str">
        <f t="shared" si="603"/>
        <v>Specialty</v>
      </c>
      <c r="H4817" t="s">
        <v>991</v>
      </c>
      <c r="I4817">
        <f t="shared" si="604"/>
        <v>0</v>
      </c>
      <c r="J4817" t="s">
        <v>1054</v>
      </c>
      <c r="K4817" s="5">
        <v>50</v>
      </c>
      <c r="L4817" t="str">
        <f>Table_DataFromNL[[#This Row],[PROFILECODE]]&amp;"-"&amp;Table_DataFromNL[[#This Row],[RULENAME]]</f>
        <v>CP961-P Anthrax 2nd Donation</v>
      </c>
      <c r="M4817" t="str">
        <f t="shared" si="605"/>
        <v>CP961-P Anthrax 2nd Donation</v>
      </c>
      <c r="N4817" t="str">
        <f t="shared" si="606"/>
        <v>CP961-P Anthrax 2nd Donation</v>
      </c>
    </row>
    <row r="4818" spans="1:14" hidden="1" x14ac:dyDescent="0.45">
      <c r="A4818" t="str">
        <f t="shared" si="607"/>
        <v>CP961-P Anthrax 3rd Donation</v>
      </c>
      <c r="B4818" t="s">
        <v>182</v>
      </c>
      <c r="C4818" t="str">
        <f t="shared" si="600"/>
        <v>Orlando</v>
      </c>
      <c r="D4818" t="str">
        <f t="shared" si="601"/>
        <v>Y</v>
      </c>
      <c r="E4818" t="s">
        <v>1208</v>
      </c>
      <c r="F4818" t="str">
        <f t="shared" si="602"/>
        <v>P Anthrax 3rd Donation</v>
      </c>
      <c r="G4818" t="str">
        <f t="shared" si="603"/>
        <v>Specialty</v>
      </c>
      <c r="H4818" t="s">
        <v>992</v>
      </c>
      <c r="I4818">
        <f t="shared" si="604"/>
        <v>0</v>
      </c>
      <c r="J4818" t="s">
        <v>1054</v>
      </c>
      <c r="K4818" s="5">
        <v>50</v>
      </c>
      <c r="L4818" t="str">
        <f>Table_DataFromNL[[#This Row],[PROFILECODE]]&amp;"-"&amp;Table_DataFromNL[[#This Row],[RULENAME]]</f>
        <v>CP961-P Anthrax 3rd Donation</v>
      </c>
      <c r="M4818" t="str">
        <f t="shared" si="605"/>
        <v>CP961-P Anthrax 3rd Donation</v>
      </c>
      <c r="N4818" t="str">
        <f t="shared" si="606"/>
        <v>CP961-P Anthrax 3rd Donation</v>
      </c>
    </row>
    <row r="4819" spans="1:14" hidden="1" x14ac:dyDescent="0.45">
      <c r="A4819" t="str">
        <f t="shared" si="607"/>
        <v>CP961-P Anthrax 4th Donation</v>
      </c>
      <c r="B4819" t="s">
        <v>182</v>
      </c>
      <c r="C4819" t="str">
        <f t="shared" si="600"/>
        <v>Orlando</v>
      </c>
      <c r="D4819" t="str">
        <f t="shared" si="601"/>
        <v>Y</v>
      </c>
      <c r="E4819" t="s">
        <v>1208</v>
      </c>
      <c r="F4819" t="str">
        <f t="shared" si="602"/>
        <v>P Anthrax 4th Donation</v>
      </c>
      <c r="G4819" t="str">
        <f t="shared" si="603"/>
        <v>Specialty</v>
      </c>
      <c r="H4819" t="s">
        <v>993</v>
      </c>
      <c r="I4819">
        <f t="shared" si="604"/>
        <v>0</v>
      </c>
      <c r="J4819" t="s">
        <v>1054</v>
      </c>
      <c r="K4819" s="5">
        <v>50</v>
      </c>
      <c r="L4819" t="str">
        <f>Table_DataFromNL[[#This Row],[PROFILECODE]]&amp;"-"&amp;Table_DataFromNL[[#This Row],[RULENAME]]</f>
        <v>CP961-P Anthrax 4th Donation</v>
      </c>
      <c r="M4819" t="str">
        <f t="shared" si="605"/>
        <v>CP961-P Anthrax 4th Donation</v>
      </c>
      <c r="N4819" t="str">
        <f t="shared" si="606"/>
        <v>CP961-P Anthrax 4th Donation</v>
      </c>
    </row>
    <row r="4820" spans="1:14" hidden="1" x14ac:dyDescent="0.45">
      <c r="A4820" t="str">
        <f t="shared" si="607"/>
        <v>CP961-P Anthrax 5th Donation</v>
      </c>
      <c r="B4820" t="s">
        <v>182</v>
      </c>
      <c r="C4820" t="str">
        <f t="shared" si="600"/>
        <v>Orlando</v>
      </c>
      <c r="D4820" t="str">
        <f t="shared" si="601"/>
        <v>Y</v>
      </c>
      <c r="E4820" t="s">
        <v>1208</v>
      </c>
      <c r="F4820" t="str">
        <f t="shared" si="602"/>
        <v>P Anthrax 5th Donation</v>
      </c>
      <c r="G4820" t="str">
        <f t="shared" si="603"/>
        <v>Specialty</v>
      </c>
      <c r="H4820" t="s">
        <v>994</v>
      </c>
      <c r="I4820">
        <f t="shared" si="604"/>
        <v>0</v>
      </c>
      <c r="J4820" t="s">
        <v>1054</v>
      </c>
      <c r="K4820" s="5">
        <v>50</v>
      </c>
      <c r="L4820" t="str">
        <f>Table_DataFromNL[[#This Row],[PROFILECODE]]&amp;"-"&amp;Table_DataFromNL[[#This Row],[RULENAME]]</f>
        <v>CP961-P Anthrax 5th Donation</v>
      </c>
      <c r="M4820" t="str">
        <f t="shared" si="605"/>
        <v>CP961-P Anthrax 5th Donation</v>
      </c>
      <c r="N4820" t="str">
        <f t="shared" si="606"/>
        <v>CP961-P Anthrax 5th Donation</v>
      </c>
    </row>
    <row r="4821" spans="1:14" hidden="1" x14ac:dyDescent="0.45">
      <c r="A4821" t="str">
        <f t="shared" si="607"/>
        <v>CP961-P Anthrax 6th Donation</v>
      </c>
      <c r="B4821" t="s">
        <v>182</v>
      </c>
      <c r="C4821" t="str">
        <f t="shared" si="600"/>
        <v>Orlando</v>
      </c>
      <c r="D4821" t="str">
        <f t="shared" si="601"/>
        <v>Y</v>
      </c>
      <c r="E4821" t="s">
        <v>1208</v>
      </c>
      <c r="F4821" t="str">
        <f t="shared" si="602"/>
        <v>P Anthrax 6th Donation</v>
      </c>
      <c r="G4821" t="str">
        <f t="shared" si="603"/>
        <v>Specialty</v>
      </c>
      <c r="H4821" t="s">
        <v>995</v>
      </c>
      <c r="I4821">
        <f t="shared" si="604"/>
        <v>0</v>
      </c>
      <c r="J4821" t="s">
        <v>1054</v>
      </c>
      <c r="K4821" s="5">
        <v>50</v>
      </c>
      <c r="L4821" t="str">
        <f>Table_DataFromNL[[#This Row],[PROFILECODE]]&amp;"-"&amp;Table_DataFromNL[[#This Row],[RULENAME]]</f>
        <v>CP961-P Anthrax 6th Donation</v>
      </c>
      <c r="M4821" t="str">
        <f t="shared" si="605"/>
        <v>CP961-P Anthrax 6th Donation</v>
      </c>
      <c r="N4821" t="str">
        <f t="shared" si="606"/>
        <v>CP961-P Anthrax 6th Donation</v>
      </c>
    </row>
    <row r="4822" spans="1:14" hidden="1" x14ac:dyDescent="0.45">
      <c r="A4822" t="str">
        <f t="shared" si="607"/>
        <v>CP961-P Anthrax 7th Donation</v>
      </c>
      <c r="B4822" t="s">
        <v>182</v>
      </c>
      <c r="C4822" t="str">
        <f t="shared" si="600"/>
        <v>Orlando</v>
      </c>
      <c r="D4822" t="str">
        <f t="shared" si="601"/>
        <v>Y</v>
      </c>
      <c r="E4822" t="s">
        <v>1208</v>
      </c>
      <c r="F4822" t="str">
        <f t="shared" si="602"/>
        <v>P Anthrax 7th Donation</v>
      </c>
      <c r="G4822" t="str">
        <f t="shared" si="603"/>
        <v>Specialty</v>
      </c>
      <c r="H4822" t="s">
        <v>996</v>
      </c>
      <c r="I4822">
        <f t="shared" si="604"/>
        <v>0</v>
      </c>
      <c r="J4822" t="s">
        <v>1054</v>
      </c>
      <c r="K4822" s="5">
        <v>50</v>
      </c>
      <c r="L4822" t="str">
        <f>Table_DataFromNL[[#This Row],[PROFILECODE]]&amp;"-"&amp;Table_DataFromNL[[#This Row],[RULENAME]]</f>
        <v>CP961-P Anthrax 7th Donation</v>
      </c>
      <c r="M4822" t="str">
        <f t="shared" si="605"/>
        <v>CP961-P Anthrax 7th Donation</v>
      </c>
      <c r="N4822" t="str">
        <f t="shared" si="606"/>
        <v>CP961-P Anthrax 7th Donation</v>
      </c>
    </row>
    <row r="4823" spans="1:14" hidden="1" x14ac:dyDescent="0.45">
      <c r="A4823" t="str">
        <f t="shared" si="607"/>
        <v>CP961-P Anthrax 8th Donation</v>
      </c>
      <c r="B4823" t="s">
        <v>182</v>
      </c>
      <c r="C4823" t="str">
        <f t="shared" si="600"/>
        <v>Orlando</v>
      </c>
      <c r="D4823" t="str">
        <f t="shared" si="601"/>
        <v>Y</v>
      </c>
      <c r="E4823" t="s">
        <v>1208</v>
      </c>
      <c r="F4823" t="str">
        <f t="shared" si="602"/>
        <v>P Anthrax 8th Donation</v>
      </c>
      <c r="G4823" t="str">
        <f t="shared" si="603"/>
        <v>Specialty</v>
      </c>
      <c r="H4823" t="s">
        <v>997</v>
      </c>
      <c r="I4823">
        <f t="shared" si="604"/>
        <v>0</v>
      </c>
      <c r="J4823" t="s">
        <v>1054</v>
      </c>
      <c r="K4823" s="5">
        <v>50</v>
      </c>
      <c r="L4823" t="str">
        <f>Table_DataFromNL[[#This Row],[PROFILECODE]]&amp;"-"&amp;Table_DataFromNL[[#This Row],[RULENAME]]</f>
        <v>CP961-P Anthrax 8th Donation</v>
      </c>
      <c r="M4823" t="str">
        <f t="shared" si="605"/>
        <v>CP961-P Anthrax 8th Donation</v>
      </c>
      <c r="N4823" t="str">
        <f t="shared" si="606"/>
        <v>CP961-P Anthrax 8th Donation</v>
      </c>
    </row>
    <row r="4824" spans="1:14" hidden="1" x14ac:dyDescent="0.45">
      <c r="A4824" t="str">
        <f t="shared" si="607"/>
        <v>CP961-Vaccinia - 1st Donation</v>
      </c>
      <c r="B4824" t="s">
        <v>182</v>
      </c>
      <c r="C4824" t="str">
        <f t="shared" si="600"/>
        <v>Orlando</v>
      </c>
      <c r="D4824" t="str">
        <f t="shared" si="601"/>
        <v>Y</v>
      </c>
      <c r="E4824" t="s">
        <v>1208</v>
      </c>
      <c r="F4824" t="str">
        <f t="shared" si="602"/>
        <v>Vaccinia - 1st Donation</v>
      </c>
      <c r="G4824" t="str">
        <f t="shared" si="603"/>
        <v>Specialty</v>
      </c>
      <c r="H4824" t="s">
        <v>957</v>
      </c>
      <c r="I4824">
        <f t="shared" si="604"/>
        <v>0</v>
      </c>
      <c r="J4824" t="s">
        <v>1054</v>
      </c>
      <c r="K4824" s="5">
        <v>150</v>
      </c>
      <c r="L4824" t="str">
        <f>Table_DataFromNL[[#This Row],[PROFILECODE]]&amp;"-"&amp;Table_DataFromNL[[#This Row],[RULENAME]]</f>
        <v>CP961-Vaccinia - 1st Donation</v>
      </c>
      <c r="M4824" t="str">
        <f t="shared" si="605"/>
        <v>CP961-Vaccinia - 1st Donation</v>
      </c>
      <c r="N4824" t="str">
        <f t="shared" si="606"/>
        <v>CP961-Vaccinia - 1st Donation</v>
      </c>
    </row>
    <row r="4825" spans="1:14" hidden="1" x14ac:dyDescent="0.45">
      <c r="A4825" t="str">
        <f t="shared" si="607"/>
        <v>CP961-Vaccinia - 2nd Donation</v>
      </c>
      <c r="B4825" t="s">
        <v>182</v>
      </c>
      <c r="C4825" t="str">
        <f t="shared" si="600"/>
        <v>Orlando</v>
      </c>
      <c r="D4825" t="str">
        <f t="shared" si="601"/>
        <v>Y</v>
      </c>
      <c r="E4825" t="s">
        <v>1208</v>
      </c>
      <c r="F4825" t="str">
        <f t="shared" si="602"/>
        <v>Vaccinia - 2nd Donation</v>
      </c>
      <c r="G4825" t="str">
        <f t="shared" si="603"/>
        <v>Specialty</v>
      </c>
      <c r="H4825" t="s">
        <v>958</v>
      </c>
      <c r="I4825">
        <f t="shared" si="604"/>
        <v>0</v>
      </c>
      <c r="J4825" t="s">
        <v>1054</v>
      </c>
      <c r="K4825" s="5">
        <v>250</v>
      </c>
      <c r="L4825" t="str">
        <f>Table_DataFromNL[[#This Row],[PROFILECODE]]&amp;"-"&amp;Table_DataFromNL[[#This Row],[RULENAME]]</f>
        <v>CP961-Vaccinia - 2nd Donation</v>
      </c>
      <c r="M4825" t="str">
        <f t="shared" si="605"/>
        <v>CP961-Vaccinia - 2nd Donation</v>
      </c>
      <c r="N4825" t="str">
        <f t="shared" si="606"/>
        <v>CP961-Vaccinia - 2nd Donation</v>
      </c>
    </row>
    <row r="4826" spans="1:14" hidden="1" x14ac:dyDescent="0.45">
      <c r="A4826" t="str">
        <f t="shared" si="607"/>
        <v>CP961-Vaccinia - 3rd Donation</v>
      </c>
      <c r="B4826" t="s">
        <v>182</v>
      </c>
      <c r="C4826" t="str">
        <f t="shared" si="600"/>
        <v>Orlando</v>
      </c>
      <c r="D4826" t="str">
        <f t="shared" si="601"/>
        <v>Y</v>
      </c>
      <c r="E4826" t="s">
        <v>1208</v>
      </c>
      <c r="F4826" t="str">
        <f t="shared" si="602"/>
        <v>Vaccinia - 3rd Donation</v>
      </c>
      <c r="G4826" t="str">
        <f t="shared" si="603"/>
        <v>Specialty</v>
      </c>
      <c r="H4826" t="s">
        <v>959</v>
      </c>
      <c r="I4826">
        <f t="shared" si="604"/>
        <v>0</v>
      </c>
      <c r="J4826" t="s">
        <v>1054</v>
      </c>
      <c r="K4826" s="5">
        <v>300</v>
      </c>
      <c r="L4826" t="str">
        <f>Table_DataFromNL[[#This Row],[PROFILECODE]]&amp;"-"&amp;Table_DataFromNL[[#This Row],[RULENAME]]</f>
        <v>CP961-Vaccinia - 3rd Donation</v>
      </c>
      <c r="M4826" t="str">
        <f t="shared" si="605"/>
        <v>CP961-Vaccinia - 3rd Donation</v>
      </c>
      <c r="N4826" t="str">
        <f t="shared" si="606"/>
        <v>CP961-Vaccinia - 3rd Donation</v>
      </c>
    </row>
    <row r="4827" spans="1:14" hidden="1" x14ac:dyDescent="0.45">
      <c r="A4827" t="str">
        <f t="shared" si="607"/>
        <v>CP961-Vaccinia - 4th Donation</v>
      </c>
      <c r="B4827" t="s">
        <v>182</v>
      </c>
      <c r="C4827" t="str">
        <f t="shared" si="600"/>
        <v>Orlando</v>
      </c>
      <c r="D4827" t="str">
        <f t="shared" si="601"/>
        <v>Y</v>
      </c>
      <c r="E4827" t="s">
        <v>1208</v>
      </c>
      <c r="F4827" t="str">
        <f t="shared" si="602"/>
        <v>Vaccinia - 4th Donation</v>
      </c>
      <c r="G4827" t="str">
        <f t="shared" si="603"/>
        <v>Specialty</v>
      </c>
      <c r="H4827" t="s">
        <v>960</v>
      </c>
      <c r="I4827">
        <f t="shared" si="604"/>
        <v>0</v>
      </c>
      <c r="J4827" t="s">
        <v>1054</v>
      </c>
      <c r="K4827" s="5">
        <v>300</v>
      </c>
      <c r="L4827" t="str">
        <f>Table_DataFromNL[[#This Row],[PROFILECODE]]&amp;"-"&amp;Table_DataFromNL[[#This Row],[RULENAME]]</f>
        <v>CP961-Vaccinia - 4th Donation</v>
      </c>
      <c r="M4827" t="str">
        <f t="shared" si="605"/>
        <v>CP961-Vaccinia - 4th Donation</v>
      </c>
      <c r="N4827" t="str">
        <f t="shared" si="606"/>
        <v>CP961-Vaccinia - 4th Donation</v>
      </c>
    </row>
    <row r="4828" spans="1:14" hidden="1" x14ac:dyDescent="0.45">
      <c r="A4828" t="str">
        <f t="shared" si="607"/>
        <v>CP961-1B_KEDLeague_Promo_5USD</v>
      </c>
      <c r="B4828" t="s">
        <v>182</v>
      </c>
      <c r="C4828" t="str">
        <f t="shared" si="600"/>
        <v>Orlando</v>
      </c>
      <c r="D4828" t="str">
        <f t="shared" si="601"/>
        <v>Y</v>
      </c>
      <c r="E4828" t="s">
        <v>1208</v>
      </c>
      <c r="F4828" t="str">
        <f t="shared" si="602"/>
        <v>1B_KEDLeague_Promo_5USD</v>
      </c>
      <c r="G4828">
        <f t="shared" si="603"/>
        <v>0</v>
      </c>
      <c r="H4828" t="s">
        <v>1073</v>
      </c>
      <c r="I4828">
        <f t="shared" si="604"/>
        <v>0</v>
      </c>
      <c r="J4828" t="s">
        <v>1074</v>
      </c>
      <c r="K4828" s="5">
        <v>5</v>
      </c>
      <c r="L4828" t="str">
        <f>Table_DataFromNL[[#This Row],[PROFILECODE]]&amp;"-"&amp;Table_DataFromNL[[#This Row],[RULENAME]]</f>
        <v>CP961-1B_KEDLeague_Promo_5USD</v>
      </c>
      <c r="M4828" t="e">
        <f t="shared" si="605"/>
        <v>#N/A</v>
      </c>
      <c r="N4828" t="e">
        <f t="shared" si="606"/>
        <v>#N/A</v>
      </c>
    </row>
    <row r="4829" spans="1:14" hidden="1" x14ac:dyDescent="0.45">
      <c r="A4829" t="str">
        <f t="shared" si="607"/>
        <v>CP961-Anthrax Booster Immunization</v>
      </c>
      <c r="B4829" t="s">
        <v>182</v>
      </c>
      <c r="C4829" t="str">
        <f t="shared" si="600"/>
        <v>Orlando</v>
      </c>
      <c r="D4829" t="str">
        <f t="shared" si="601"/>
        <v>Y</v>
      </c>
      <c r="E4829" t="s">
        <v>1208</v>
      </c>
      <c r="F4829" t="str">
        <f t="shared" si="602"/>
        <v>Anthrax Booster Immunization</v>
      </c>
      <c r="G4829" t="str">
        <f t="shared" si="603"/>
        <v>Specialty</v>
      </c>
      <c r="H4829" t="s">
        <v>985</v>
      </c>
      <c r="I4829">
        <f t="shared" si="604"/>
        <v>0</v>
      </c>
      <c r="J4829" t="s">
        <v>1074</v>
      </c>
      <c r="K4829" s="5">
        <v>200</v>
      </c>
      <c r="L4829" t="str">
        <f>Table_DataFromNL[[#This Row],[PROFILECODE]]&amp;"-"&amp;Table_DataFromNL[[#This Row],[RULENAME]]</f>
        <v>CP961-Anthrax Booster Immunization</v>
      </c>
      <c r="M4829" t="str">
        <f t="shared" si="605"/>
        <v>CP961-Anthrax Booster Immunization</v>
      </c>
      <c r="N4829" t="str">
        <f t="shared" si="606"/>
        <v>CP961-Anthrax Booster Immunization</v>
      </c>
    </row>
    <row r="4830" spans="1:14" hidden="1" x14ac:dyDescent="0.45">
      <c r="A4830" t="str">
        <f t="shared" si="607"/>
        <v>CP961-Anthrax P1 (1 Month Priming) Imm</v>
      </c>
      <c r="B4830" t="s">
        <v>182</v>
      </c>
      <c r="C4830" t="str">
        <f t="shared" si="600"/>
        <v>Orlando</v>
      </c>
      <c r="D4830" t="str">
        <f t="shared" si="601"/>
        <v>Y</v>
      </c>
      <c r="E4830" t="s">
        <v>1208</v>
      </c>
      <c r="F4830" t="str">
        <f t="shared" si="602"/>
        <v>Anthrax P1 (1 Month Priming) Imm</v>
      </c>
      <c r="G4830" t="str">
        <f t="shared" si="603"/>
        <v>Specialty</v>
      </c>
      <c r="H4830" t="s">
        <v>986</v>
      </c>
      <c r="I4830">
        <f t="shared" si="604"/>
        <v>0</v>
      </c>
      <c r="J4830" t="s">
        <v>1074</v>
      </c>
      <c r="K4830" s="5">
        <v>75</v>
      </c>
      <c r="L4830" t="str">
        <f>Table_DataFromNL[[#This Row],[PROFILECODE]]&amp;"-"&amp;Table_DataFromNL[[#This Row],[RULENAME]]</f>
        <v>CP961-Anthrax P1 (1 Month Priming) Imm</v>
      </c>
      <c r="M4830" t="str">
        <f t="shared" si="605"/>
        <v>CP961-Anthrax P1 (1 Month Priming) Imm</v>
      </c>
      <c r="N4830" t="str">
        <f t="shared" si="606"/>
        <v>CP961-Anthrax P1 (1 Month Priming) Imm</v>
      </c>
    </row>
    <row r="4831" spans="1:14" hidden="1" x14ac:dyDescent="0.45">
      <c r="A4831" t="str">
        <f t="shared" si="607"/>
        <v>CP961-Anthrax P6 (6 Month Priming) Imm</v>
      </c>
      <c r="B4831" t="s">
        <v>182</v>
      </c>
      <c r="C4831" t="str">
        <f t="shared" si="600"/>
        <v>Orlando</v>
      </c>
      <c r="D4831" t="str">
        <f t="shared" si="601"/>
        <v>Y</v>
      </c>
      <c r="E4831" t="s">
        <v>1208</v>
      </c>
      <c r="F4831" t="str">
        <f t="shared" si="602"/>
        <v>Anthrax P6 (6 Month Priming) Imm</v>
      </c>
      <c r="G4831" t="str">
        <f t="shared" si="603"/>
        <v>Specialty</v>
      </c>
      <c r="H4831" t="s">
        <v>987</v>
      </c>
      <c r="I4831">
        <f t="shared" si="604"/>
        <v>0</v>
      </c>
      <c r="J4831" t="s">
        <v>1074</v>
      </c>
      <c r="K4831" s="5">
        <v>125</v>
      </c>
      <c r="L4831" t="str">
        <f>Table_DataFromNL[[#This Row],[PROFILECODE]]&amp;"-"&amp;Table_DataFromNL[[#This Row],[RULENAME]]</f>
        <v>CP961-Anthrax P6 (6 Month Priming) Imm</v>
      </c>
      <c r="M4831" t="str">
        <f t="shared" si="605"/>
        <v>CP961-Anthrax P6 (6 Month Priming) Imm</v>
      </c>
      <c r="N4831" t="str">
        <f t="shared" si="606"/>
        <v>CP961-Anthrax P6 (6 Month Priming) Imm</v>
      </c>
    </row>
    <row r="4832" spans="1:14" hidden="1" x14ac:dyDescent="0.45">
      <c r="A4832" t="str">
        <f t="shared" si="607"/>
        <v>CP961-Anthrax PO (Day 0 Priming) Immun</v>
      </c>
      <c r="B4832" t="s">
        <v>182</v>
      </c>
      <c r="C4832" t="str">
        <f t="shared" si="600"/>
        <v>Orlando</v>
      </c>
      <c r="D4832" t="str">
        <f t="shared" si="601"/>
        <v>Y</v>
      </c>
      <c r="E4832" t="s">
        <v>1208</v>
      </c>
      <c r="F4832" t="str">
        <f t="shared" si="602"/>
        <v>Anthrax PO (Day 0 Priming) Immun</v>
      </c>
      <c r="G4832" t="str">
        <f t="shared" si="603"/>
        <v>Specialty</v>
      </c>
      <c r="H4832" t="s">
        <v>988</v>
      </c>
      <c r="I4832">
        <f t="shared" si="604"/>
        <v>0</v>
      </c>
      <c r="J4832" t="s">
        <v>1074</v>
      </c>
      <c r="K4832" s="5">
        <v>25</v>
      </c>
      <c r="L4832" t="str">
        <f>Table_DataFromNL[[#This Row],[PROFILECODE]]&amp;"-"&amp;Table_DataFromNL[[#This Row],[RULENAME]]</f>
        <v>CP961-Anthrax PO (Day 0 Priming) Immun</v>
      </c>
      <c r="M4832" t="str">
        <f t="shared" si="605"/>
        <v>CP961-Anthrax PO (Day 0 Priming) Immun</v>
      </c>
      <c r="N4832" t="str">
        <f t="shared" si="606"/>
        <v>CP961-Anthrax PO (Day 0 Priming) Immun</v>
      </c>
    </row>
    <row r="4833" spans="1:14" hidden="1" x14ac:dyDescent="0.45">
      <c r="A4833" t="str">
        <f t="shared" si="607"/>
        <v>CP961-Anthrax Referral</v>
      </c>
      <c r="B4833" t="s">
        <v>182</v>
      </c>
      <c r="C4833" t="str">
        <f t="shared" si="600"/>
        <v>Orlando</v>
      </c>
      <c r="D4833" t="str">
        <f t="shared" si="601"/>
        <v>Y</v>
      </c>
      <c r="E4833" t="s">
        <v>1208</v>
      </c>
      <c r="F4833" t="str">
        <f t="shared" si="602"/>
        <v>Anthrax Referral</v>
      </c>
      <c r="G4833" t="str">
        <f t="shared" si="603"/>
        <v>Specialty</v>
      </c>
      <c r="H4833" t="s">
        <v>989</v>
      </c>
      <c r="I4833">
        <f t="shared" si="604"/>
        <v>0</v>
      </c>
      <c r="J4833" t="s">
        <v>1074</v>
      </c>
      <c r="K4833" s="5">
        <v>125</v>
      </c>
      <c r="L4833" t="str">
        <f>Table_DataFromNL[[#This Row],[PROFILECODE]]&amp;"-"&amp;Table_DataFromNL[[#This Row],[RULENAME]]</f>
        <v>CP961-Anthrax Referral</v>
      </c>
      <c r="M4833" t="str">
        <f t="shared" si="605"/>
        <v>CP961-Anthrax Referral</v>
      </c>
      <c r="N4833" t="str">
        <f t="shared" si="606"/>
        <v>CP961-Anthrax Referral</v>
      </c>
    </row>
    <row r="4834" spans="1:14" hidden="1" x14ac:dyDescent="0.45">
      <c r="A4834" t="str">
        <f t="shared" si="607"/>
        <v>CP961-CALL_10</v>
      </c>
      <c r="B4834" t="s">
        <v>182</v>
      </c>
      <c r="C4834" t="str">
        <f t="shared" si="600"/>
        <v>Orlando</v>
      </c>
      <c r="D4834" t="str">
        <f t="shared" si="601"/>
        <v>Y</v>
      </c>
      <c r="E4834" t="s">
        <v>1208</v>
      </c>
      <c r="F4834" t="str">
        <f t="shared" si="602"/>
        <v>CALL_10</v>
      </c>
      <c r="G4834">
        <f t="shared" si="603"/>
        <v>0</v>
      </c>
      <c r="H4834" t="s">
        <v>1075</v>
      </c>
      <c r="I4834">
        <f t="shared" si="604"/>
        <v>0</v>
      </c>
      <c r="J4834" t="s">
        <v>1074</v>
      </c>
      <c r="K4834" s="5">
        <v>10</v>
      </c>
      <c r="L4834" t="str">
        <f>Table_DataFromNL[[#This Row],[PROFILECODE]]&amp;"-"&amp;Table_DataFromNL[[#This Row],[RULENAME]]</f>
        <v>CP961-CALL_10</v>
      </c>
      <c r="M4834" t="e">
        <f t="shared" si="605"/>
        <v>#N/A</v>
      </c>
      <c r="N4834" t="e">
        <f t="shared" si="606"/>
        <v>#N/A</v>
      </c>
    </row>
    <row r="4835" spans="1:14" hidden="1" x14ac:dyDescent="0.45">
      <c r="A4835" t="str">
        <f t="shared" si="607"/>
        <v>CP961-CALL_15</v>
      </c>
      <c r="B4835" t="s">
        <v>182</v>
      </c>
      <c r="C4835" t="str">
        <f t="shared" si="600"/>
        <v>Orlando</v>
      </c>
      <c r="D4835" t="str">
        <f t="shared" si="601"/>
        <v>Y</v>
      </c>
      <c r="E4835" t="s">
        <v>1208</v>
      </c>
      <c r="F4835" t="str">
        <f t="shared" si="602"/>
        <v>CALL_15</v>
      </c>
      <c r="G4835">
        <f t="shared" si="603"/>
        <v>0</v>
      </c>
      <c r="H4835" t="s">
        <v>1076</v>
      </c>
      <c r="I4835">
        <f t="shared" si="604"/>
        <v>0</v>
      </c>
      <c r="J4835" t="s">
        <v>1074</v>
      </c>
      <c r="K4835" s="5">
        <v>15</v>
      </c>
      <c r="L4835" t="str">
        <f>Table_DataFromNL[[#This Row],[PROFILECODE]]&amp;"-"&amp;Table_DataFromNL[[#This Row],[RULENAME]]</f>
        <v>CP961-CALL_15</v>
      </c>
      <c r="M4835" t="e">
        <f t="shared" si="605"/>
        <v>#N/A</v>
      </c>
      <c r="N4835" t="e">
        <f t="shared" si="606"/>
        <v>#N/A</v>
      </c>
    </row>
    <row r="4836" spans="1:14" hidden="1" x14ac:dyDescent="0.45">
      <c r="A4836" t="str">
        <f t="shared" si="607"/>
        <v>CP961-CALL_25</v>
      </c>
      <c r="B4836" t="s">
        <v>182</v>
      </c>
      <c r="C4836" t="str">
        <f t="shared" si="600"/>
        <v>Orlando</v>
      </c>
      <c r="D4836" t="str">
        <f t="shared" si="601"/>
        <v>Y</v>
      </c>
      <c r="E4836" t="s">
        <v>1208</v>
      </c>
      <c r="F4836" t="str">
        <f t="shared" si="602"/>
        <v>CALL_25</v>
      </c>
      <c r="G4836">
        <f t="shared" si="603"/>
        <v>0</v>
      </c>
      <c r="H4836" t="s">
        <v>1077</v>
      </c>
      <c r="I4836">
        <f t="shared" si="604"/>
        <v>0</v>
      </c>
      <c r="J4836" t="s">
        <v>1074</v>
      </c>
      <c r="K4836" s="5">
        <v>25</v>
      </c>
      <c r="L4836" t="str">
        <f>Table_DataFromNL[[#This Row],[PROFILECODE]]&amp;"-"&amp;Table_DataFromNL[[#This Row],[RULENAME]]</f>
        <v>CP961-CALL_25</v>
      </c>
      <c r="M4836" t="e">
        <f t="shared" si="605"/>
        <v>#N/A</v>
      </c>
      <c r="N4836" t="e">
        <f t="shared" si="606"/>
        <v>#N/A</v>
      </c>
    </row>
    <row r="4837" spans="1:14" hidden="1" x14ac:dyDescent="0.45">
      <c r="A4837" t="str">
        <f t="shared" si="607"/>
        <v>CP961-CALL_5</v>
      </c>
      <c r="B4837" t="s">
        <v>182</v>
      </c>
      <c r="C4837" t="str">
        <f t="shared" si="600"/>
        <v>Orlando</v>
      </c>
      <c r="D4837" t="str">
        <f t="shared" si="601"/>
        <v>Y</v>
      </c>
      <c r="E4837" t="s">
        <v>1208</v>
      </c>
      <c r="F4837" t="str">
        <f t="shared" si="602"/>
        <v>CALL_5</v>
      </c>
      <c r="G4837">
        <f t="shared" si="603"/>
        <v>0</v>
      </c>
      <c r="H4837" t="s">
        <v>1078</v>
      </c>
      <c r="I4837">
        <f t="shared" si="604"/>
        <v>0</v>
      </c>
      <c r="J4837" t="s">
        <v>1074</v>
      </c>
      <c r="K4837" s="5">
        <v>5</v>
      </c>
      <c r="L4837" t="str">
        <f>Table_DataFromNL[[#This Row],[PROFILECODE]]&amp;"-"&amp;Table_DataFromNL[[#This Row],[RULENAME]]</f>
        <v>CP961-CALL_5</v>
      </c>
      <c r="M4837" t="e">
        <f t="shared" si="605"/>
        <v>#N/A</v>
      </c>
      <c r="N4837" t="e">
        <f t="shared" si="606"/>
        <v>#N/A</v>
      </c>
    </row>
    <row r="4838" spans="1:14" hidden="1" x14ac:dyDescent="0.45">
      <c r="A4838" t="str">
        <f t="shared" si="607"/>
        <v>CP961-Community</v>
      </c>
      <c r="B4838" t="s">
        <v>182</v>
      </c>
      <c r="C4838" t="str">
        <f t="shared" si="600"/>
        <v>Orlando</v>
      </c>
      <c r="D4838" t="str">
        <f t="shared" si="601"/>
        <v>Y</v>
      </c>
      <c r="E4838" t="s">
        <v>1208</v>
      </c>
      <c r="F4838" t="str">
        <f t="shared" si="602"/>
        <v>Community</v>
      </c>
      <c r="G4838">
        <f t="shared" si="603"/>
        <v>0</v>
      </c>
      <c r="H4838" t="s">
        <v>1080</v>
      </c>
      <c r="I4838">
        <f t="shared" si="604"/>
        <v>0</v>
      </c>
      <c r="J4838" t="s">
        <v>1074</v>
      </c>
      <c r="K4838" s="5">
        <v>5</v>
      </c>
      <c r="L4838" t="str">
        <f>Table_DataFromNL[[#This Row],[PROFILECODE]]&amp;"-"&amp;Table_DataFromNL[[#This Row],[RULENAME]]</f>
        <v>CP961-Community</v>
      </c>
      <c r="M4838" t="e">
        <f t="shared" si="605"/>
        <v>#N/A</v>
      </c>
      <c r="N4838" t="e">
        <f t="shared" si="606"/>
        <v>#N/A</v>
      </c>
    </row>
    <row r="4839" spans="1:14" hidden="1" x14ac:dyDescent="0.45">
      <c r="A4839" t="str">
        <f t="shared" si="607"/>
        <v>CP961-DENOVO  - Antibody Screen</v>
      </c>
      <c r="B4839" t="s">
        <v>182</v>
      </c>
      <c r="C4839" t="str">
        <f t="shared" si="600"/>
        <v>Orlando</v>
      </c>
      <c r="D4839" t="str">
        <f t="shared" si="601"/>
        <v>Y</v>
      </c>
      <c r="E4839" t="s">
        <v>1208</v>
      </c>
      <c r="F4839" t="str">
        <f t="shared" si="602"/>
        <v>DENOVO  - Antibody Screen</v>
      </c>
      <c r="G4839">
        <f t="shared" si="603"/>
        <v>0</v>
      </c>
      <c r="H4839" t="s">
        <v>1081</v>
      </c>
      <c r="I4839">
        <f t="shared" si="604"/>
        <v>0</v>
      </c>
      <c r="J4839" t="s">
        <v>1074</v>
      </c>
      <c r="K4839" s="5">
        <v>300</v>
      </c>
      <c r="L4839" t="str">
        <f>Table_DataFromNL[[#This Row],[PROFILECODE]]&amp;"-"&amp;Table_DataFromNL[[#This Row],[RULENAME]]</f>
        <v>CP961-DENOVO  - Antibody Screen</v>
      </c>
      <c r="M4839" t="e">
        <f t="shared" si="605"/>
        <v>#N/A</v>
      </c>
      <c r="N4839" t="e">
        <f t="shared" si="606"/>
        <v>#N/A</v>
      </c>
    </row>
    <row r="4840" spans="1:14" hidden="1" x14ac:dyDescent="0.45">
      <c r="A4840" t="str">
        <f t="shared" si="607"/>
        <v>CP961-Denovo - Attendance Bonus</v>
      </c>
      <c r="B4840" t="s">
        <v>182</v>
      </c>
      <c r="C4840" t="str">
        <f t="shared" si="600"/>
        <v>Orlando</v>
      </c>
      <c r="D4840" t="str">
        <f t="shared" si="601"/>
        <v>Y</v>
      </c>
      <c r="E4840" t="s">
        <v>1208</v>
      </c>
      <c r="F4840" t="str">
        <f t="shared" si="602"/>
        <v>Denovo - Attendance Bonus</v>
      </c>
      <c r="G4840">
        <f t="shared" si="603"/>
        <v>0</v>
      </c>
      <c r="H4840" t="s">
        <v>1082</v>
      </c>
      <c r="I4840">
        <f t="shared" si="604"/>
        <v>0</v>
      </c>
      <c r="J4840" t="s">
        <v>1074</v>
      </c>
      <c r="K4840" s="5">
        <v>100</v>
      </c>
      <c r="L4840" t="str">
        <f>Table_DataFromNL[[#This Row],[PROFILECODE]]&amp;"-"&amp;Table_DataFromNL[[#This Row],[RULENAME]]</f>
        <v>CP961-Denovo - Attendance Bonus</v>
      </c>
      <c r="M4840" t="e">
        <f t="shared" si="605"/>
        <v>#N/A</v>
      </c>
      <c r="N4840" t="e">
        <f t="shared" si="606"/>
        <v>#N/A</v>
      </c>
    </row>
    <row r="4841" spans="1:14" hidden="1" x14ac:dyDescent="0.45">
      <c r="A4841" t="str">
        <f t="shared" si="607"/>
        <v>CP961-Denovo - Immunization</v>
      </c>
      <c r="B4841" t="s">
        <v>182</v>
      </c>
      <c r="C4841" t="str">
        <f t="shared" si="600"/>
        <v>Orlando</v>
      </c>
      <c r="D4841" t="str">
        <f t="shared" si="601"/>
        <v>Y</v>
      </c>
      <c r="E4841" t="s">
        <v>1208</v>
      </c>
      <c r="F4841" t="str">
        <f t="shared" si="602"/>
        <v>Denovo - Immunization</v>
      </c>
      <c r="G4841">
        <f t="shared" si="603"/>
        <v>0</v>
      </c>
      <c r="H4841" t="s">
        <v>1083</v>
      </c>
      <c r="I4841">
        <f t="shared" si="604"/>
        <v>0</v>
      </c>
      <c r="J4841" t="s">
        <v>1074</v>
      </c>
      <c r="K4841" s="5">
        <v>300</v>
      </c>
      <c r="L4841" t="str">
        <f>Table_DataFromNL[[#This Row],[PROFILECODE]]&amp;"-"&amp;Table_DataFromNL[[#This Row],[RULENAME]]</f>
        <v>CP961-Denovo - Immunization</v>
      </c>
      <c r="M4841" t="e">
        <f t="shared" si="605"/>
        <v>#N/A</v>
      </c>
      <c r="N4841" t="e">
        <f t="shared" si="606"/>
        <v>#N/A</v>
      </c>
    </row>
    <row r="4842" spans="1:14" hidden="1" x14ac:dyDescent="0.45">
      <c r="A4842" t="str">
        <f t="shared" si="607"/>
        <v>CP961-EMPLOYEE_BONUS_8MONTH_80USD</v>
      </c>
      <c r="B4842" t="s">
        <v>182</v>
      </c>
      <c r="C4842" t="str">
        <f t="shared" si="600"/>
        <v>Orlando</v>
      </c>
      <c r="D4842" t="str">
        <f t="shared" si="601"/>
        <v>Y</v>
      </c>
      <c r="E4842" t="s">
        <v>1208</v>
      </c>
      <c r="F4842" t="str">
        <f t="shared" si="602"/>
        <v>EMPLOYEE_BONUS_8MONTH_80USD</v>
      </c>
      <c r="G4842">
        <f t="shared" si="603"/>
        <v>0</v>
      </c>
      <c r="H4842" t="s">
        <v>1084</v>
      </c>
      <c r="I4842">
        <f t="shared" si="604"/>
        <v>0</v>
      </c>
      <c r="J4842" t="s">
        <v>1074</v>
      </c>
      <c r="K4842" s="5">
        <v>80</v>
      </c>
      <c r="L4842" t="str">
        <f>Table_DataFromNL[[#This Row],[PROFILECODE]]&amp;"-"&amp;Table_DataFromNL[[#This Row],[RULENAME]]</f>
        <v>CP961-EMPLOYEE_BONUS_8MONTH_80USD</v>
      </c>
      <c r="M4842" t="e">
        <f t="shared" si="605"/>
        <v>#N/A</v>
      </c>
      <c r="N4842" t="e">
        <f t="shared" si="606"/>
        <v>#N/A</v>
      </c>
    </row>
    <row r="4843" spans="1:14" hidden="1" x14ac:dyDescent="0.45">
      <c r="A4843" t="str">
        <f t="shared" si="607"/>
        <v>CP961-HANGER_RECRUIT_5USD_once</v>
      </c>
      <c r="B4843" t="s">
        <v>182</v>
      </c>
      <c r="C4843" t="str">
        <f t="shared" si="600"/>
        <v>Orlando</v>
      </c>
      <c r="D4843" t="str">
        <f t="shared" si="601"/>
        <v>Y</v>
      </c>
      <c r="E4843" t="s">
        <v>1208</v>
      </c>
      <c r="F4843" t="str">
        <f t="shared" si="602"/>
        <v>HANGER_RECRUIT_5USD_once</v>
      </c>
      <c r="G4843">
        <f t="shared" si="603"/>
        <v>0</v>
      </c>
      <c r="H4843" t="s">
        <v>1085</v>
      </c>
      <c r="I4843">
        <f t="shared" si="604"/>
        <v>0</v>
      </c>
      <c r="J4843" t="s">
        <v>1074</v>
      </c>
      <c r="K4843" s="5">
        <v>5</v>
      </c>
      <c r="L4843" t="str">
        <f>Table_DataFromNL[[#This Row],[PROFILECODE]]&amp;"-"&amp;Table_DataFromNL[[#This Row],[RULENAME]]</f>
        <v>CP961-HANGER_RECRUIT_5USD_once</v>
      </c>
      <c r="M4843" t="e">
        <f t="shared" si="605"/>
        <v>#N/A</v>
      </c>
      <c r="N4843" t="e">
        <f t="shared" si="606"/>
        <v>#N/A</v>
      </c>
    </row>
    <row r="4844" spans="1:14" hidden="1" x14ac:dyDescent="0.45">
      <c r="A4844" t="str">
        <f t="shared" si="607"/>
        <v>CP961-Immunization Boost Payment</v>
      </c>
      <c r="B4844" t="s">
        <v>182</v>
      </c>
      <c r="C4844" t="str">
        <f t="shared" si="600"/>
        <v>Orlando</v>
      </c>
      <c r="D4844" t="str">
        <f t="shared" si="601"/>
        <v>Y</v>
      </c>
      <c r="E4844" t="s">
        <v>1208</v>
      </c>
      <c r="F4844" t="str">
        <f t="shared" si="602"/>
        <v>Immunization Boost Payment</v>
      </c>
      <c r="G4844">
        <f t="shared" si="603"/>
        <v>0</v>
      </c>
      <c r="H4844" t="s">
        <v>1086</v>
      </c>
      <c r="I4844">
        <f t="shared" si="604"/>
        <v>0</v>
      </c>
      <c r="J4844" t="s">
        <v>1074</v>
      </c>
      <c r="K4844" s="5">
        <v>50</v>
      </c>
      <c r="L4844" t="str">
        <f>Table_DataFromNL[[#This Row],[PROFILECODE]]&amp;"-"&amp;Table_DataFromNL[[#This Row],[RULENAME]]</f>
        <v>CP961-Immunization Boost Payment</v>
      </c>
      <c r="M4844" t="e">
        <f t="shared" si="605"/>
        <v>#N/A</v>
      </c>
      <c r="N4844" t="e">
        <f t="shared" si="606"/>
        <v>#N/A</v>
      </c>
    </row>
    <row r="4845" spans="1:14" hidden="1" x14ac:dyDescent="0.45">
      <c r="A4845" t="str">
        <f t="shared" si="607"/>
        <v>CP961-Immunization Series Payment</v>
      </c>
      <c r="B4845" t="s">
        <v>182</v>
      </c>
      <c r="C4845" t="str">
        <f t="shared" si="600"/>
        <v>Orlando</v>
      </c>
      <c r="D4845" t="str">
        <f t="shared" si="601"/>
        <v>Y</v>
      </c>
      <c r="E4845" t="s">
        <v>1208</v>
      </c>
      <c r="F4845" t="str">
        <f t="shared" si="602"/>
        <v>Immunization Series Payment</v>
      </c>
      <c r="G4845">
        <f t="shared" si="603"/>
        <v>0</v>
      </c>
      <c r="H4845" t="s">
        <v>1087</v>
      </c>
      <c r="I4845">
        <f t="shared" si="604"/>
        <v>0</v>
      </c>
      <c r="J4845" t="s">
        <v>1074</v>
      </c>
      <c r="K4845" s="5">
        <v>100</v>
      </c>
      <c r="L4845" t="str">
        <f>Table_DataFromNL[[#This Row],[PROFILECODE]]&amp;"-"&amp;Table_DataFromNL[[#This Row],[RULENAME]]</f>
        <v>CP961-Immunization Series Payment</v>
      </c>
      <c r="M4845" t="e">
        <f t="shared" si="605"/>
        <v>#N/A</v>
      </c>
      <c r="N4845" t="e">
        <f t="shared" si="606"/>
        <v>#N/A</v>
      </c>
    </row>
    <row r="4846" spans="1:14" hidden="1" x14ac:dyDescent="0.45">
      <c r="A4846" t="str">
        <f t="shared" si="607"/>
        <v>CP961-Inconv Fee $20-$50-Comment Req'd</v>
      </c>
      <c r="B4846" t="s">
        <v>182</v>
      </c>
      <c r="C4846" t="str">
        <f t="shared" si="600"/>
        <v>Orlando</v>
      </c>
      <c r="D4846" t="str">
        <f t="shared" si="601"/>
        <v>Y</v>
      </c>
      <c r="E4846" t="s">
        <v>1208</v>
      </c>
      <c r="F4846" t="str">
        <f t="shared" si="602"/>
        <v>Inconv Fee $20-$50-Comment Req'd</v>
      </c>
      <c r="G4846">
        <f t="shared" si="603"/>
        <v>0</v>
      </c>
      <c r="H4846" t="s">
        <v>1088</v>
      </c>
      <c r="I4846">
        <f t="shared" si="604"/>
        <v>0</v>
      </c>
      <c r="J4846" t="s">
        <v>1074</v>
      </c>
      <c r="K4846" s="5">
        <v>50</v>
      </c>
      <c r="L4846" t="str">
        <f>Table_DataFromNL[[#This Row],[PROFILECODE]]&amp;"-"&amp;Table_DataFromNL[[#This Row],[RULENAME]]</f>
        <v>CP961-Inconv Fee $20-$50-Comment Req'd</v>
      </c>
      <c r="M4846" t="e">
        <f t="shared" si="605"/>
        <v>#N/A</v>
      </c>
      <c r="N4846" t="e">
        <f t="shared" si="606"/>
        <v>#N/A</v>
      </c>
    </row>
    <row r="4847" spans="1:14" hidden="1" x14ac:dyDescent="0.45">
      <c r="A4847" t="str">
        <f t="shared" si="607"/>
        <v>CP961-Inconv Fee $5-$20-Comment Req'd</v>
      </c>
      <c r="B4847" t="s">
        <v>182</v>
      </c>
      <c r="C4847" t="str">
        <f t="shared" si="600"/>
        <v>Orlando</v>
      </c>
      <c r="D4847" t="str">
        <f t="shared" si="601"/>
        <v>Y</v>
      </c>
      <c r="E4847" t="s">
        <v>1208</v>
      </c>
      <c r="F4847" t="str">
        <f t="shared" si="602"/>
        <v>Inconv Fee $5-$20-Comment Req'd</v>
      </c>
      <c r="G4847">
        <f t="shared" si="603"/>
        <v>0</v>
      </c>
      <c r="H4847" t="s">
        <v>1089</v>
      </c>
      <c r="I4847">
        <f t="shared" si="604"/>
        <v>0</v>
      </c>
      <c r="J4847" t="s">
        <v>1074</v>
      </c>
      <c r="K4847" s="5">
        <v>20</v>
      </c>
      <c r="L4847" t="str">
        <f>Table_DataFromNL[[#This Row],[PROFILECODE]]&amp;"-"&amp;Table_DataFromNL[[#This Row],[RULENAME]]</f>
        <v>CP961-Inconv Fee $5-$20-Comment Req'd</v>
      </c>
      <c r="M4847" t="e">
        <f t="shared" si="605"/>
        <v>#N/A</v>
      </c>
      <c r="N4847" t="e">
        <f t="shared" si="606"/>
        <v>#N/A</v>
      </c>
    </row>
    <row r="4848" spans="1:14" hidden="1" x14ac:dyDescent="0.45">
      <c r="A4848" t="str">
        <f t="shared" si="607"/>
        <v>CP961-Inconv Fee$50-$100-Comment Req'd</v>
      </c>
      <c r="B4848" t="s">
        <v>182</v>
      </c>
      <c r="C4848" t="str">
        <f t="shared" si="600"/>
        <v>Orlando</v>
      </c>
      <c r="D4848" t="str">
        <f t="shared" si="601"/>
        <v>Y</v>
      </c>
      <c r="E4848" t="s">
        <v>1208</v>
      </c>
      <c r="F4848" t="str">
        <f t="shared" si="602"/>
        <v>Inconv Fee$50-$100-Comment Req'd</v>
      </c>
      <c r="G4848">
        <f t="shared" si="603"/>
        <v>0</v>
      </c>
      <c r="H4848" t="s">
        <v>1090</v>
      </c>
      <c r="I4848">
        <f t="shared" si="604"/>
        <v>0</v>
      </c>
      <c r="J4848" t="s">
        <v>1074</v>
      </c>
      <c r="K4848" s="5">
        <v>100</v>
      </c>
      <c r="L4848" t="str">
        <f>Table_DataFromNL[[#This Row],[PROFILECODE]]&amp;"-"&amp;Table_DataFromNL[[#This Row],[RULENAME]]</f>
        <v>CP961-Inconv Fee$50-$100-Comment Req'd</v>
      </c>
      <c r="M4848" t="e">
        <f t="shared" si="605"/>
        <v>#N/A</v>
      </c>
      <c r="N4848" t="e">
        <f t="shared" si="606"/>
        <v>#N/A</v>
      </c>
    </row>
    <row r="4849" spans="1:14" hidden="1" x14ac:dyDescent="0.45">
      <c r="A4849" t="str">
        <f t="shared" si="607"/>
        <v>CP961-NSP_ LAPSEDONOR_50_Twice</v>
      </c>
      <c r="B4849" t="s">
        <v>182</v>
      </c>
      <c r="C4849" t="str">
        <f t="shared" si="600"/>
        <v>Orlando</v>
      </c>
      <c r="D4849" t="str">
        <f t="shared" si="601"/>
        <v>Y</v>
      </c>
      <c r="E4849" t="s">
        <v>1208</v>
      </c>
      <c r="F4849" t="str">
        <f t="shared" si="602"/>
        <v>NSP_ LAPSEDONOR_50_Twice</v>
      </c>
      <c r="G4849">
        <f t="shared" si="603"/>
        <v>0</v>
      </c>
      <c r="H4849" t="s">
        <v>1091</v>
      </c>
      <c r="I4849">
        <f t="shared" si="604"/>
        <v>0</v>
      </c>
      <c r="J4849" t="s">
        <v>1074</v>
      </c>
      <c r="K4849" s="5">
        <v>50</v>
      </c>
      <c r="L4849" t="str">
        <f>Table_DataFromNL[[#This Row],[PROFILECODE]]&amp;"-"&amp;Table_DataFromNL[[#This Row],[RULENAME]]</f>
        <v>CP961-NSP_ LAPSEDONOR_50_Twice</v>
      </c>
      <c r="M4849" t="e">
        <f t="shared" si="605"/>
        <v>#N/A</v>
      </c>
      <c r="N4849" t="e">
        <f t="shared" si="606"/>
        <v>#N/A</v>
      </c>
    </row>
    <row r="4850" spans="1:14" hidden="1" x14ac:dyDescent="0.45">
      <c r="A4850" t="str">
        <f t="shared" si="607"/>
        <v>CP961-NSP_LD_25_2X</v>
      </c>
      <c r="B4850" t="s">
        <v>182</v>
      </c>
      <c r="C4850" t="str">
        <f t="shared" si="600"/>
        <v>Orlando</v>
      </c>
      <c r="D4850" t="str">
        <f t="shared" si="601"/>
        <v>Y</v>
      </c>
      <c r="E4850" t="s">
        <v>1208</v>
      </c>
      <c r="F4850" t="str">
        <f t="shared" si="602"/>
        <v>NSP_LD_25_2X</v>
      </c>
      <c r="G4850">
        <f t="shared" si="603"/>
        <v>0</v>
      </c>
      <c r="H4850" t="s">
        <v>1092</v>
      </c>
      <c r="I4850">
        <f t="shared" si="604"/>
        <v>0</v>
      </c>
      <c r="J4850" t="s">
        <v>1074</v>
      </c>
      <c r="K4850" s="5">
        <v>25</v>
      </c>
      <c r="L4850" t="str">
        <f>Table_DataFromNL[[#This Row],[PROFILECODE]]&amp;"-"&amp;Table_DataFromNL[[#This Row],[RULENAME]]</f>
        <v>CP961-NSP_LD_25_2X</v>
      </c>
      <c r="M4850" t="e">
        <f t="shared" si="605"/>
        <v>#N/A</v>
      </c>
      <c r="N4850" t="e">
        <f t="shared" si="606"/>
        <v>#N/A</v>
      </c>
    </row>
    <row r="4851" spans="1:14" hidden="1" x14ac:dyDescent="0.45">
      <c r="A4851" t="str">
        <f t="shared" si="607"/>
        <v>CP961-NSP_LD_50_1X</v>
      </c>
      <c r="B4851" t="s">
        <v>182</v>
      </c>
      <c r="C4851" t="str">
        <f t="shared" si="600"/>
        <v>Orlando</v>
      </c>
      <c r="D4851" t="str">
        <f t="shared" si="601"/>
        <v>Y</v>
      </c>
      <c r="E4851" t="s">
        <v>1208</v>
      </c>
      <c r="F4851" t="str">
        <f t="shared" si="602"/>
        <v>NSP_LD_50_1X</v>
      </c>
      <c r="G4851">
        <f t="shared" si="603"/>
        <v>0</v>
      </c>
      <c r="H4851" t="s">
        <v>1093</v>
      </c>
      <c r="I4851">
        <f t="shared" si="604"/>
        <v>0</v>
      </c>
      <c r="J4851" t="s">
        <v>1074</v>
      </c>
      <c r="K4851" s="5">
        <v>50</v>
      </c>
      <c r="L4851" t="str">
        <f>Table_DataFromNL[[#This Row],[PROFILECODE]]&amp;"-"&amp;Table_DataFromNL[[#This Row],[RULENAME]]</f>
        <v>CP961-NSP_LD_50_1X</v>
      </c>
      <c r="M4851" t="e">
        <f t="shared" si="605"/>
        <v>#N/A</v>
      </c>
      <c r="N4851" t="e">
        <f t="shared" si="606"/>
        <v>#N/A</v>
      </c>
    </row>
    <row r="4852" spans="1:14" hidden="1" x14ac:dyDescent="0.45">
      <c r="A4852" t="str">
        <f t="shared" si="607"/>
        <v>CP961-NSP_ORPHAN_100_once</v>
      </c>
      <c r="B4852" t="s">
        <v>182</v>
      </c>
      <c r="C4852" t="str">
        <f t="shared" si="600"/>
        <v>Orlando</v>
      </c>
      <c r="D4852" t="str">
        <f t="shared" si="601"/>
        <v>Y</v>
      </c>
      <c r="E4852" t="s">
        <v>1208</v>
      </c>
      <c r="F4852" t="str">
        <f t="shared" si="602"/>
        <v>NSP_ORPHAN_100_once</v>
      </c>
      <c r="G4852">
        <f t="shared" si="603"/>
        <v>0</v>
      </c>
      <c r="H4852" t="s">
        <v>1094</v>
      </c>
      <c r="I4852">
        <f t="shared" si="604"/>
        <v>0</v>
      </c>
      <c r="J4852" t="s">
        <v>1074</v>
      </c>
      <c r="K4852" s="5">
        <v>100</v>
      </c>
      <c r="L4852" t="str">
        <f>Table_DataFromNL[[#This Row],[PROFILECODE]]&amp;"-"&amp;Table_DataFromNL[[#This Row],[RULENAME]]</f>
        <v>CP961-NSP_ORPHAN_100_once</v>
      </c>
      <c r="M4852" t="e">
        <f t="shared" si="605"/>
        <v>#N/A</v>
      </c>
      <c r="N4852" t="e">
        <f t="shared" si="606"/>
        <v>#N/A</v>
      </c>
    </row>
    <row r="4853" spans="1:14" hidden="1" x14ac:dyDescent="0.45">
      <c r="A4853" t="str">
        <f t="shared" si="607"/>
        <v>CP961-RSV WEEKLY BONUS 10</v>
      </c>
      <c r="B4853" t="s">
        <v>182</v>
      </c>
      <c r="C4853" t="str">
        <f t="shared" si="600"/>
        <v>Orlando</v>
      </c>
      <c r="D4853" t="str">
        <f t="shared" si="601"/>
        <v>Y</v>
      </c>
      <c r="E4853" t="s">
        <v>1208</v>
      </c>
      <c r="F4853" t="str">
        <f t="shared" si="602"/>
        <v>RSV WEEKLY BONUS 10</v>
      </c>
      <c r="G4853">
        <f t="shared" si="603"/>
        <v>0</v>
      </c>
      <c r="H4853" t="s">
        <v>1095</v>
      </c>
      <c r="I4853">
        <f t="shared" si="604"/>
        <v>0</v>
      </c>
      <c r="J4853" t="s">
        <v>1074</v>
      </c>
      <c r="K4853" s="5">
        <v>10</v>
      </c>
      <c r="L4853" t="str">
        <f>Table_DataFromNL[[#This Row],[PROFILECODE]]&amp;"-"&amp;Table_DataFromNL[[#This Row],[RULENAME]]</f>
        <v>CP961-RSV WEEKLY BONUS 10</v>
      </c>
      <c r="M4853" t="e">
        <f t="shared" si="605"/>
        <v>#N/A</v>
      </c>
      <c r="N4853" t="e">
        <f t="shared" si="606"/>
        <v>#N/A</v>
      </c>
    </row>
    <row r="4854" spans="1:14" hidden="1" x14ac:dyDescent="0.45">
      <c r="A4854" t="str">
        <f t="shared" si="607"/>
        <v>CP961-Referral - Vaccinia</v>
      </c>
      <c r="B4854" t="s">
        <v>182</v>
      </c>
      <c r="C4854" t="str">
        <f t="shared" si="600"/>
        <v>Orlando</v>
      </c>
      <c r="D4854" t="str">
        <f t="shared" si="601"/>
        <v>Y</v>
      </c>
      <c r="E4854" t="s">
        <v>1208</v>
      </c>
      <c r="F4854" t="str">
        <f t="shared" si="602"/>
        <v>Referral - Vaccinia</v>
      </c>
      <c r="G4854">
        <f t="shared" si="603"/>
        <v>0</v>
      </c>
      <c r="H4854" t="s">
        <v>1135</v>
      </c>
      <c r="I4854">
        <f t="shared" si="604"/>
        <v>0</v>
      </c>
      <c r="J4854" t="s">
        <v>1074</v>
      </c>
      <c r="K4854" s="5">
        <v>200</v>
      </c>
      <c r="L4854" t="str">
        <f>Table_DataFromNL[[#This Row],[PROFILECODE]]&amp;"-"&amp;Table_DataFromNL[[#This Row],[RULENAME]]</f>
        <v>CP961-Referral - Vaccinia</v>
      </c>
      <c r="M4854" t="e">
        <f t="shared" si="605"/>
        <v>#N/A</v>
      </c>
      <c r="N4854" t="e">
        <f t="shared" si="606"/>
        <v>#N/A</v>
      </c>
    </row>
    <row r="4855" spans="1:14" hidden="1" x14ac:dyDescent="0.45">
      <c r="A4855" t="str">
        <f t="shared" si="607"/>
        <v>CP961-Restick</v>
      </c>
      <c r="B4855" t="s">
        <v>182</v>
      </c>
      <c r="C4855" t="str">
        <f t="shared" si="600"/>
        <v>Orlando</v>
      </c>
      <c r="D4855" t="str">
        <f t="shared" si="601"/>
        <v>Y</v>
      </c>
      <c r="E4855" t="s">
        <v>1208</v>
      </c>
      <c r="F4855" t="str">
        <f t="shared" si="602"/>
        <v>Restick</v>
      </c>
      <c r="G4855">
        <f t="shared" si="603"/>
        <v>0</v>
      </c>
      <c r="H4855" t="s">
        <v>1096</v>
      </c>
      <c r="I4855">
        <f t="shared" si="604"/>
        <v>0</v>
      </c>
      <c r="J4855" t="s">
        <v>1074</v>
      </c>
      <c r="K4855" s="5">
        <v>5</v>
      </c>
      <c r="L4855" t="str">
        <f>Table_DataFromNL[[#This Row],[PROFILECODE]]&amp;"-"&amp;Table_DataFromNL[[#This Row],[RULENAME]]</f>
        <v>CP961-Restick</v>
      </c>
      <c r="M4855" t="e">
        <f t="shared" si="605"/>
        <v>#N/A</v>
      </c>
      <c r="N4855" t="e">
        <f t="shared" si="606"/>
        <v>#N/A</v>
      </c>
    </row>
    <row r="4856" spans="1:14" hidden="1" x14ac:dyDescent="0.45">
      <c r="A4856" t="str">
        <f t="shared" si="607"/>
        <v>CP961-SCRATCH_1000_USD</v>
      </c>
      <c r="B4856" t="s">
        <v>182</v>
      </c>
      <c r="C4856" t="str">
        <f t="shared" si="600"/>
        <v>Orlando</v>
      </c>
      <c r="D4856" t="str">
        <f t="shared" si="601"/>
        <v>Y</v>
      </c>
      <c r="E4856" t="s">
        <v>1208</v>
      </c>
      <c r="F4856" t="str">
        <f t="shared" si="602"/>
        <v>SCRATCH_1000_USD</v>
      </c>
      <c r="G4856">
        <f t="shared" si="603"/>
        <v>0</v>
      </c>
      <c r="H4856" t="s">
        <v>1097</v>
      </c>
      <c r="I4856">
        <f t="shared" si="604"/>
        <v>0</v>
      </c>
      <c r="J4856" t="s">
        <v>1074</v>
      </c>
      <c r="K4856" s="5">
        <v>1000</v>
      </c>
      <c r="L4856" t="str">
        <f>Table_DataFromNL[[#This Row],[PROFILECODE]]&amp;"-"&amp;Table_DataFromNL[[#This Row],[RULENAME]]</f>
        <v>CP961-SCRATCH_1000_USD</v>
      </c>
      <c r="M4856" t="e">
        <f t="shared" si="605"/>
        <v>#N/A</v>
      </c>
      <c r="N4856" t="e">
        <f t="shared" si="606"/>
        <v>#N/A</v>
      </c>
    </row>
    <row r="4857" spans="1:14" hidden="1" x14ac:dyDescent="0.45">
      <c r="A4857" t="str">
        <f t="shared" si="607"/>
        <v>CP961-SCRATCH_100_USD</v>
      </c>
      <c r="B4857" t="s">
        <v>182</v>
      </c>
      <c r="C4857" t="str">
        <f t="shared" si="600"/>
        <v>Orlando</v>
      </c>
      <c r="D4857" t="str">
        <f t="shared" si="601"/>
        <v>Y</v>
      </c>
      <c r="E4857" t="s">
        <v>1208</v>
      </c>
      <c r="F4857" t="str">
        <f t="shared" si="602"/>
        <v>SCRATCH_100_USD</v>
      </c>
      <c r="G4857">
        <f t="shared" si="603"/>
        <v>0</v>
      </c>
      <c r="H4857" t="s">
        <v>1098</v>
      </c>
      <c r="I4857">
        <f t="shared" si="604"/>
        <v>0</v>
      </c>
      <c r="J4857" t="s">
        <v>1074</v>
      </c>
      <c r="K4857" s="5">
        <v>100</v>
      </c>
      <c r="L4857" t="str">
        <f>Table_DataFromNL[[#This Row],[PROFILECODE]]&amp;"-"&amp;Table_DataFromNL[[#This Row],[RULENAME]]</f>
        <v>CP961-SCRATCH_100_USD</v>
      </c>
      <c r="M4857" t="e">
        <f t="shared" si="605"/>
        <v>#N/A</v>
      </c>
      <c r="N4857" t="e">
        <f t="shared" si="606"/>
        <v>#N/A</v>
      </c>
    </row>
    <row r="4858" spans="1:14" hidden="1" x14ac:dyDescent="0.45">
      <c r="A4858" t="str">
        <f t="shared" si="607"/>
        <v>CP961-SCRATCH_10_USD</v>
      </c>
      <c r="B4858" t="s">
        <v>182</v>
      </c>
      <c r="C4858" t="str">
        <f t="shared" si="600"/>
        <v>Orlando</v>
      </c>
      <c r="D4858" t="str">
        <f t="shared" si="601"/>
        <v>Y</v>
      </c>
      <c r="E4858" t="s">
        <v>1208</v>
      </c>
      <c r="F4858" t="str">
        <f t="shared" si="602"/>
        <v>SCRATCH_10_USD</v>
      </c>
      <c r="G4858">
        <f t="shared" si="603"/>
        <v>0</v>
      </c>
      <c r="H4858" t="s">
        <v>1099</v>
      </c>
      <c r="I4858">
        <f t="shared" si="604"/>
        <v>0</v>
      </c>
      <c r="J4858" t="s">
        <v>1074</v>
      </c>
      <c r="K4858" s="5">
        <v>10</v>
      </c>
      <c r="L4858" t="str">
        <f>Table_DataFromNL[[#This Row],[PROFILECODE]]&amp;"-"&amp;Table_DataFromNL[[#This Row],[RULENAME]]</f>
        <v>CP961-SCRATCH_10_USD</v>
      </c>
      <c r="M4858" t="e">
        <f t="shared" si="605"/>
        <v>#N/A</v>
      </c>
      <c r="N4858" t="e">
        <f t="shared" si="606"/>
        <v>#N/A</v>
      </c>
    </row>
    <row r="4859" spans="1:14" hidden="1" x14ac:dyDescent="0.45">
      <c r="A4859" t="str">
        <f t="shared" si="607"/>
        <v>CP961-SCRATCH_20_USD</v>
      </c>
      <c r="B4859" t="s">
        <v>182</v>
      </c>
      <c r="C4859" t="str">
        <f t="shared" si="600"/>
        <v>Orlando</v>
      </c>
      <c r="D4859" t="str">
        <f t="shared" si="601"/>
        <v>Y</v>
      </c>
      <c r="E4859" t="s">
        <v>1208</v>
      </c>
      <c r="F4859" t="str">
        <f t="shared" si="602"/>
        <v>SCRATCH_20_USD</v>
      </c>
      <c r="G4859">
        <f t="shared" si="603"/>
        <v>0</v>
      </c>
      <c r="H4859" t="s">
        <v>1100</v>
      </c>
      <c r="I4859">
        <f t="shared" si="604"/>
        <v>0</v>
      </c>
      <c r="J4859" t="s">
        <v>1074</v>
      </c>
      <c r="K4859" s="5">
        <v>20</v>
      </c>
      <c r="L4859" t="str">
        <f>Table_DataFromNL[[#This Row],[PROFILECODE]]&amp;"-"&amp;Table_DataFromNL[[#This Row],[RULENAME]]</f>
        <v>CP961-SCRATCH_20_USD</v>
      </c>
      <c r="M4859" t="e">
        <f t="shared" si="605"/>
        <v>#N/A</v>
      </c>
      <c r="N4859" t="e">
        <f t="shared" si="606"/>
        <v>#N/A</v>
      </c>
    </row>
    <row r="4860" spans="1:14" hidden="1" x14ac:dyDescent="0.45">
      <c r="A4860" t="str">
        <f t="shared" si="607"/>
        <v>CP961-SCRATCH_25_USD</v>
      </c>
      <c r="B4860" t="s">
        <v>182</v>
      </c>
      <c r="C4860" t="str">
        <f t="shared" si="600"/>
        <v>Orlando</v>
      </c>
      <c r="D4860" t="str">
        <f t="shared" si="601"/>
        <v>Y</v>
      </c>
      <c r="E4860" t="s">
        <v>1208</v>
      </c>
      <c r="F4860" t="str">
        <f t="shared" si="602"/>
        <v>SCRATCH_25_USD</v>
      </c>
      <c r="G4860">
        <f t="shared" si="603"/>
        <v>0</v>
      </c>
      <c r="H4860" t="s">
        <v>1101</v>
      </c>
      <c r="I4860">
        <f t="shared" si="604"/>
        <v>0</v>
      </c>
      <c r="J4860" t="s">
        <v>1074</v>
      </c>
      <c r="K4860" s="5">
        <v>25</v>
      </c>
      <c r="L4860" t="str">
        <f>Table_DataFromNL[[#This Row],[PROFILECODE]]&amp;"-"&amp;Table_DataFromNL[[#This Row],[RULENAME]]</f>
        <v>CP961-SCRATCH_25_USD</v>
      </c>
      <c r="M4860" t="e">
        <f t="shared" si="605"/>
        <v>#N/A</v>
      </c>
      <c r="N4860" t="e">
        <f t="shared" si="606"/>
        <v>#N/A</v>
      </c>
    </row>
    <row r="4861" spans="1:14" hidden="1" x14ac:dyDescent="0.45">
      <c r="A4861" t="str">
        <f t="shared" si="607"/>
        <v>CP961-SCRATCH_50_USD</v>
      </c>
      <c r="B4861" t="s">
        <v>182</v>
      </c>
      <c r="C4861" t="str">
        <f t="shared" si="600"/>
        <v>Orlando</v>
      </c>
      <c r="D4861" t="str">
        <f t="shared" si="601"/>
        <v>Y</v>
      </c>
      <c r="E4861" t="s">
        <v>1208</v>
      </c>
      <c r="F4861" t="str">
        <f t="shared" si="602"/>
        <v>SCRATCH_50_USD</v>
      </c>
      <c r="G4861">
        <f t="shared" si="603"/>
        <v>0</v>
      </c>
      <c r="H4861" t="s">
        <v>1102</v>
      </c>
      <c r="I4861">
        <f t="shared" si="604"/>
        <v>0</v>
      </c>
      <c r="J4861" t="s">
        <v>1074</v>
      </c>
      <c r="K4861" s="5">
        <v>50</v>
      </c>
      <c r="L4861" t="str">
        <f>Table_DataFromNL[[#This Row],[PROFILECODE]]&amp;"-"&amp;Table_DataFromNL[[#This Row],[RULENAME]]</f>
        <v>CP961-SCRATCH_50_USD</v>
      </c>
      <c r="M4861" t="e">
        <f t="shared" si="605"/>
        <v>#N/A</v>
      </c>
      <c r="N4861" t="e">
        <f t="shared" si="606"/>
        <v>#N/A</v>
      </c>
    </row>
    <row r="4862" spans="1:14" hidden="1" x14ac:dyDescent="0.45">
      <c r="A4862" t="str">
        <f t="shared" si="607"/>
        <v>CP961-SCRATCH_5_USD</v>
      </c>
      <c r="B4862" t="s">
        <v>182</v>
      </c>
      <c r="C4862" t="str">
        <f t="shared" si="600"/>
        <v>Orlando</v>
      </c>
      <c r="D4862" t="str">
        <f t="shared" si="601"/>
        <v>Y</v>
      </c>
      <c r="E4862" t="s">
        <v>1208</v>
      </c>
      <c r="F4862" t="str">
        <f t="shared" si="602"/>
        <v>SCRATCH_5_USD</v>
      </c>
      <c r="G4862">
        <f t="shared" si="603"/>
        <v>0</v>
      </c>
      <c r="H4862" t="s">
        <v>1103</v>
      </c>
      <c r="I4862">
        <f t="shared" si="604"/>
        <v>0</v>
      </c>
      <c r="J4862" t="s">
        <v>1074</v>
      </c>
      <c r="K4862" s="5">
        <v>5</v>
      </c>
      <c r="L4862" t="str">
        <f>Table_DataFromNL[[#This Row],[PROFILECODE]]&amp;"-"&amp;Table_DataFromNL[[#This Row],[RULENAME]]</f>
        <v>CP961-SCRATCH_5_USD</v>
      </c>
      <c r="M4862" t="e">
        <f t="shared" si="605"/>
        <v>#N/A</v>
      </c>
      <c r="N4862" t="e">
        <f t="shared" si="606"/>
        <v>#N/A</v>
      </c>
    </row>
    <row r="4863" spans="1:14" hidden="1" x14ac:dyDescent="0.45">
      <c r="A4863" t="str">
        <f t="shared" si="607"/>
        <v>CP961-SEASON_WELCOME_BONUS_5_USD</v>
      </c>
      <c r="B4863" t="s">
        <v>182</v>
      </c>
      <c r="C4863" t="str">
        <f t="shared" si="600"/>
        <v>Orlando</v>
      </c>
      <c r="D4863" t="str">
        <f t="shared" si="601"/>
        <v>Y</v>
      </c>
      <c r="E4863" t="s">
        <v>1208</v>
      </c>
      <c r="F4863" t="str">
        <f t="shared" si="602"/>
        <v>SEASON_WELCOME_BONUS_5_USD</v>
      </c>
      <c r="G4863">
        <f t="shared" si="603"/>
        <v>0</v>
      </c>
      <c r="H4863" t="s">
        <v>1117</v>
      </c>
      <c r="I4863">
        <f t="shared" si="604"/>
        <v>0</v>
      </c>
      <c r="J4863" t="s">
        <v>1074</v>
      </c>
      <c r="K4863" s="5">
        <v>5</v>
      </c>
      <c r="L4863" t="str">
        <f>Table_DataFromNL[[#This Row],[PROFILECODE]]&amp;"-"&amp;Table_DataFromNL[[#This Row],[RULENAME]]</f>
        <v>CP961-SEASON_WELCOME_BONUS_5_USD</v>
      </c>
      <c r="M4863" t="e">
        <f t="shared" si="605"/>
        <v>#N/A</v>
      </c>
      <c r="N4863" t="e">
        <f t="shared" si="606"/>
        <v>#N/A</v>
      </c>
    </row>
    <row r="4864" spans="1:14" hidden="1" x14ac:dyDescent="0.45">
      <c r="A4864" t="str">
        <f t="shared" si="607"/>
        <v>CP961-SEASON_WELCOME__BONUS_10_USD</v>
      </c>
      <c r="B4864" t="s">
        <v>182</v>
      </c>
      <c r="C4864" t="str">
        <f t="shared" si="600"/>
        <v>Orlando</v>
      </c>
      <c r="D4864" t="str">
        <f t="shared" si="601"/>
        <v>Y</v>
      </c>
      <c r="E4864" t="s">
        <v>1208</v>
      </c>
      <c r="F4864" t="str">
        <f t="shared" si="602"/>
        <v>SEASON_WELCOME__BONUS_10_USD</v>
      </c>
      <c r="G4864">
        <f t="shared" si="603"/>
        <v>0</v>
      </c>
      <c r="H4864" t="s">
        <v>1118</v>
      </c>
      <c r="I4864">
        <f t="shared" si="604"/>
        <v>0</v>
      </c>
      <c r="J4864" t="s">
        <v>1074</v>
      </c>
      <c r="K4864" s="5">
        <v>10</v>
      </c>
      <c r="L4864" t="str">
        <f>Table_DataFromNL[[#This Row],[PROFILECODE]]&amp;"-"&amp;Table_DataFromNL[[#This Row],[RULENAME]]</f>
        <v>CP961-SEASON_WELCOME__BONUS_10_USD</v>
      </c>
      <c r="M4864" t="e">
        <f t="shared" si="605"/>
        <v>#N/A</v>
      </c>
      <c r="N4864" t="e">
        <f t="shared" si="606"/>
        <v>#N/A</v>
      </c>
    </row>
    <row r="4865" spans="1:14" hidden="1" x14ac:dyDescent="0.45">
      <c r="A4865" t="str">
        <f t="shared" si="607"/>
        <v>CP961-SEASON_WELCOME__BONUS_20_USD</v>
      </c>
      <c r="B4865" t="s">
        <v>182</v>
      </c>
      <c r="C4865" t="str">
        <f t="shared" si="600"/>
        <v>Orlando</v>
      </c>
      <c r="D4865" t="str">
        <f t="shared" si="601"/>
        <v>Y</v>
      </c>
      <c r="E4865" t="s">
        <v>1208</v>
      </c>
      <c r="F4865" t="str">
        <f t="shared" si="602"/>
        <v>SEASON_WELCOME__BONUS_20_USD</v>
      </c>
      <c r="G4865">
        <f t="shared" si="603"/>
        <v>0</v>
      </c>
      <c r="H4865" t="s">
        <v>1119</v>
      </c>
      <c r="I4865">
        <f t="shared" si="604"/>
        <v>0</v>
      </c>
      <c r="J4865" t="s">
        <v>1074</v>
      </c>
      <c r="K4865" s="5">
        <v>20</v>
      </c>
      <c r="L4865" t="str">
        <f>Table_DataFromNL[[#This Row],[PROFILECODE]]&amp;"-"&amp;Table_DataFromNL[[#This Row],[RULENAME]]</f>
        <v>CP961-SEASON_WELCOME__BONUS_20_USD</v>
      </c>
      <c r="M4865" t="e">
        <f t="shared" si="605"/>
        <v>#N/A</v>
      </c>
      <c r="N4865" t="e">
        <f t="shared" si="606"/>
        <v>#N/A</v>
      </c>
    </row>
    <row r="4866" spans="1:14" hidden="1" x14ac:dyDescent="0.45">
      <c r="A4866" t="str">
        <f t="shared" si="607"/>
        <v>CP961-SEASON_WELCOME__BONUS_50_USD</v>
      </c>
      <c r="B4866" t="s">
        <v>182</v>
      </c>
      <c r="C4866" t="str">
        <f t="shared" ref="C4866:C4929" si="608">VLOOKUP(B4866,CenterLU,2,FALSE)</f>
        <v>Orlando</v>
      </c>
      <c r="D4866" t="str">
        <f t="shared" ref="D4866:D4929" si="609">VLOOKUP(B4866,CenterLU,3,FALSE)</f>
        <v>Y</v>
      </c>
      <c r="E4866" t="s">
        <v>1208</v>
      </c>
      <c r="F4866" t="str">
        <f t="shared" ref="F4866:F4929" si="610">IF(VLOOKUP(H4866,RULENAMELU,3,FALSE)=0,H4866,VLOOKUP(H4866,RULENAMELU,3,FALSE))</f>
        <v>SEASON_WELCOME__BONUS_50_USD</v>
      </c>
      <c r="G4866">
        <f t="shared" ref="G4866:G4929" si="611">VLOOKUP(H4866,RULENAMELU,4,FALSE)</f>
        <v>0</v>
      </c>
      <c r="H4866" t="s">
        <v>1120</v>
      </c>
      <c r="I4866">
        <f t="shared" ref="I4866:I4929" si="612">VLOOKUP(H4866,RULENAMELU,5,FALSE)</f>
        <v>0</v>
      </c>
      <c r="J4866" t="s">
        <v>1074</v>
      </c>
      <c r="K4866" s="5">
        <v>50</v>
      </c>
      <c r="L4866" t="str">
        <f>Table_DataFromNL[[#This Row],[PROFILECODE]]&amp;"-"&amp;Table_DataFromNL[[#This Row],[RULENAME]]</f>
        <v>CP961-SEASON_WELCOME__BONUS_50_USD</v>
      </c>
      <c r="M4866" t="e">
        <f t="shared" ref="M4866:M4929" si="613">IFERROR(VLOOKUP(A4866,PaychangesLU,1,FALSE),VLOOKUP(A4866,SpecialtyCheckLU,1,FALSE))</f>
        <v>#N/A</v>
      </c>
      <c r="N4866" t="e">
        <f t="shared" ref="N4866:N4929" si="614">VLOOKUP(A4866,SpecialtyCheckLU,1,FALSE)</f>
        <v>#N/A</v>
      </c>
    </row>
    <row r="4867" spans="1:14" hidden="1" x14ac:dyDescent="0.45">
      <c r="A4867" t="str">
        <f t="shared" ref="A4867:A4930" si="615">B4867&amp;"-"&amp;F4867</f>
        <v>CP961-SLOW_TEXT_5</v>
      </c>
      <c r="B4867" t="s">
        <v>182</v>
      </c>
      <c r="C4867" t="str">
        <f t="shared" si="608"/>
        <v>Orlando</v>
      </c>
      <c r="D4867" t="str">
        <f t="shared" si="609"/>
        <v>Y</v>
      </c>
      <c r="E4867" t="s">
        <v>1208</v>
      </c>
      <c r="F4867" t="str">
        <f t="shared" si="610"/>
        <v>SLOW_TEXT_5</v>
      </c>
      <c r="G4867">
        <f t="shared" si="611"/>
        <v>0</v>
      </c>
      <c r="H4867" t="s">
        <v>1104</v>
      </c>
      <c r="I4867">
        <f t="shared" si="612"/>
        <v>0</v>
      </c>
      <c r="J4867" t="s">
        <v>1074</v>
      </c>
      <c r="K4867" s="5">
        <v>5</v>
      </c>
      <c r="L4867" t="str">
        <f>Table_DataFromNL[[#This Row],[PROFILECODE]]&amp;"-"&amp;Table_DataFromNL[[#This Row],[RULENAME]]</f>
        <v>CP961-SLOW_TEXT_5</v>
      </c>
      <c r="M4867" t="e">
        <f t="shared" si="613"/>
        <v>#N/A</v>
      </c>
      <c r="N4867" t="e">
        <f t="shared" si="614"/>
        <v>#N/A</v>
      </c>
    </row>
    <row r="4868" spans="1:14" hidden="1" x14ac:dyDescent="0.45">
      <c r="A4868" t="str">
        <f t="shared" si="615"/>
        <v>CP961-SPECIAL_ x9_25 _ONCE</v>
      </c>
      <c r="B4868" t="s">
        <v>182</v>
      </c>
      <c r="C4868" t="str">
        <f t="shared" si="608"/>
        <v>Orlando</v>
      </c>
      <c r="D4868" t="str">
        <f t="shared" si="609"/>
        <v>Y</v>
      </c>
      <c r="E4868" t="s">
        <v>1208</v>
      </c>
      <c r="F4868" t="str">
        <f t="shared" si="610"/>
        <v>SPECIAL_ x9_25 _ONCE</v>
      </c>
      <c r="G4868">
        <f t="shared" si="611"/>
        <v>0</v>
      </c>
      <c r="H4868" t="s">
        <v>1105</v>
      </c>
      <c r="I4868">
        <f t="shared" si="612"/>
        <v>0</v>
      </c>
      <c r="J4868" t="s">
        <v>1074</v>
      </c>
      <c r="K4868" s="5">
        <v>25</v>
      </c>
      <c r="L4868" t="str">
        <f>Table_DataFromNL[[#This Row],[PROFILECODE]]&amp;"-"&amp;Table_DataFromNL[[#This Row],[RULENAME]]</f>
        <v>CP961-SPECIAL_ x9_25 _ONCE</v>
      </c>
      <c r="M4868" t="e">
        <f t="shared" si="613"/>
        <v>#N/A</v>
      </c>
      <c r="N4868" t="e">
        <f t="shared" si="614"/>
        <v>#N/A</v>
      </c>
    </row>
    <row r="4869" spans="1:14" hidden="1" x14ac:dyDescent="0.45">
      <c r="A4869" t="str">
        <f t="shared" si="615"/>
        <v>CP961-SPECIAL_BONUS_40USD</v>
      </c>
      <c r="B4869" t="s">
        <v>182</v>
      </c>
      <c r="C4869" t="str">
        <f t="shared" si="608"/>
        <v>Orlando</v>
      </c>
      <c r="D4869" t="str">
        <f t="shared" si="609"/>
        <v>Y</v>
      </c>
      <c r="E4869" t="s">
        <v>1208</v>
      </c>
      <c r="F4869" t="str">
        <f t="shared" si="610"/>
        <v>SPECIAL_BONUS_40USD</v>
      </c>
      <c r="G4869">
        <f t="shared" si="611"/>
        <v>0</v>
      </c>
      <c r="H4869" t="s">
        <v>1106</v>
      </c>
      <c r="I4869">
        <f t="shared" si="612"/>
        <v>0</v>
      </c>
      <c r="J4869" t="s">
        <v>1074</v>
      </c>
      <c r="K4869" s="5">
        <v>40</v>
      </c>
      <c r="L4869" t="str">
        <f>Table_DataFromNL[[#This Row],[PROFILECODE]]&amp;"-"&amp;Table_DataFromNL[[#This Row],[RULENAME]]</f>
        <v>CP961-SPECIAL_BONUS_40USD</v>
      </c>
      <c r="M4869" t="e">
        <f t="shared" si="613"/>
        <v>#N/A</v>
      </c>
      <c r="N4869" t="e">
        <f t="shared" si="614"/>
        <v>#N/A</v>
      </c>
    </row>
    <row r="4870" spans="1:14" hidden="1" x14ac:dyDescent="0.45">
      <c r="A4870" t="str">
        <f t="shared" si="615"/>
        <v>CP961-SPECIAL_x6_x7_15 _TWICE</v>
      </c>
      <c r="B4870" t="s">
        <v>182</v>
      </c>
      <c r="C4870" t="str">
        <f t="shared" si="608"/>
        <v>Orlando</v>
      </c>
      <c r="D4870" t="str">
        <f t="shared" si="609"/>
        <v>Y</v>
      </c>
      <c r="E4870" t="s">
        <v>1208</v>
      </c>
      <c r="F4870" t="str">
        <f t="shared" si="610"/>
        <v>SPECIAL_x6_x7_15 _TWICE</v>
      </c>
      <c r="G4870">
        <f t="shared" si="611"/>
        <v>0</v>
      </c>
      <c r="H4870" t="s">
        <v>1107</v>
      </c>
      <c r="I4870">
        <f t="shared" si="612"/>
        <v>0</v>
      </c>
      <c r="J4870" t="s">
        <v>1074</v>
      </c>
      <c r="K4870" s="5">
        <v>15</v>
      </c>
      <c r="L4870" t="str">
        <f>Table_DataFromNL[[#This Row],[PROFILECODE]]&amp;"-"&amp;Table_DataFromNL[[#This Row],[RULENAME]]</f>
        <v>CP961-SPECIAL_x6_x7_15 _TWICE</v>
      </c>
      <c r="M4870" t="e">
        <f t="shared" si="613"/>
        <v>#N/A</v>
      </c>
      <c r="N4870" t="e">
        <f t="shared" si="614"/>
        <v>#N/A</v>
      </c>
    </row>
    <row r="4871" spans="1:14" hidden="1" x14ac:dyDescent="0.45">
      <c r="A4871" t="str">
        <f t="shared" si="615"/>
        <v>CP961-SPECIAL_x8_x9_20 _TWICE</v>
      </c>
      <c r="B4871" t="s">
        <v>182</v>
      </c>
      <c r="C4871" t="str">
        <f t="shared" si="608"/>
        <v>Orlando</v>
      </c>
      <c r="D4871" t="str">
        <f t="shared" si="609"/>
        <v>Y</v>
      </c>
      <c r="E4871" t="s">
        <v>1208</v>
      </c>
      <c r="F4871" t="str">
        <f t="shared" si="610"/>
        <v>SPECIAL_x8_x9_20 _TWICE</v>
      </c>
      <c r="G4871">
        <f t="shared" si="611"/>
        <v>0</v>
      </c>
      <c r="H4871" t="s">
        <v>1108</v>
      </c>
      <c r="I4871">
        <f t="shared" si="612"/>
        <v>0</v>
      </c>
      <c r="J4871" t="s">
        <v>1074</v>
      </c>
      <c r="K4871" s="5">
        <v>20</v>
      </c>
      <c r="L4871" t="str">
        <f>Table_DataFromNL[[#This Row],[PROFILECODE]]&amp;"-"&amp;Table_DataFromNL[[#This Row],[RULENAME]]</f>
        <v>CP961-SPECIAL_x8_x9_20 _TWICE</v>
      </c>
      <c r="M4871" t="e">
        <f t="shared" si="613"/>
        <v>#N/A</v>
      </c>
      <c r="N4871" t="e">
        <f t="shared" si="614"/>
        <v>#N/A</v>
      </c>
    </row>
    <row r="4872" spans="1:14" hidden="1" x14ac:dyDescent="0.45">
      <c r="A4872" t="str">
        <f t="shared" si="615"/>
        <v>CP961-Sample Only</v>
      </c>
      <c r="B4872" t="s">
        <v>182</v>
      </c>
      <c r="C4872" t="str">
        <f t="shared" si="608"/>
        <v>Orlando</v>
      </c>
      <c r="D4872" t="str">
        <f t="shared" si="609"/>
        <v>Y</v>
      </c>
      <c r="E4872" t="s">
        <v>1208</v>
      </c>
      <c r="F4872" t="str">
        <f t="shared" si="610"/>
        <v>Sample Only</v>
      </c>
      <c r="G4872">
        <f t="shared" si="611"/>
        <v>0</v>
      </c>
      <c r="H4872" t="s">
        <v>1109</v>
      </c>
      <c r="I4872">
        <f t="shared" si="612"/>
        <v>0</v>
      </c>
      <c r="J4872" t="s">
        <v>1074</v>
      </c>
      <c r="K4872" s="5">
        <v>10</v>
      </c>
      <c r="L4872" t="str">
        <f>Table_DataFromNL[[#This Row],[PROFILECODE]]&amp;"-"&amp;Table_DataFromNL[[#This Row],[RULENAME]]</f>
        <v>CP961-Sample Only</v>
      </c>
      <c r="M4872" t="e">
        <f t="shared" si="613"/>
        <v>#N/A</v>
      </c>
      <c r="N4872" t="e">
        <f t="shared" si="614"/>
        <v>#N/A</v>
      </c>
    </row>
    <row r="4873" spans="1:14" hidden="1" x14ac:dyDescent="0.45">
      <c r="A4873" t="str">
        <f t="shared" si="615"/>
        <v>CP961-Unit Below 250 mL</v>
      </c>
      <c r="B4873" t="s">
        <v>182</v>
      </c>
      <c r="C4873" t="str">
        <f t="shared" si="608"/>
        <v>Orlando</v>
      </c>
      <c r="D4873" t="str">
        <f t="shared" si="609"/>
        <v>Y</v>
      </c>
      <c r="E4873" t="s">
        <v>1208</v>
      </c>
      <c r="F4873" t="str">
        <f t="shared" si="610"/>
        <v>Unit Below 250 mL</v>
      </c>
      <c r="G4873">
        <f t="shared" si="611"/>
        <v>0</v>
      </c>
      <c r="H4873" t="s">
        <v>1110</v>
      </c>
      <c r="I4873">
        <f t="shared" si="612"/>
        <v>0</v>
      </c>
      <c r="J4873" t="s">
        <v>1074</v>
      </c>
      <c r="K4873" s="5">
        <v>5</v>
      </c>
      <c r="L4873" t="str">
        <f>Table_DataFromNL[[#This Row],[PROFILECODE]]&amp;"-"&amp;Table_DataFromNL[[#This Row],[RULENAME]]</f>
        <v>CP961-Unit Below 250 mL</v>
      </c>
      <c r="M4873" t="e">
        <f t="shared" si="613"/>
        <v>#N/A</v>
      </c>
      <c r="N4873" t="e">
        <f t="shared" si="614"/>
        <v>#N/A</v>
      </c>
    </row>
    <row r="4874" spans="1:14" hidden="1" x14ac:dyDescent="0.45">
      <c r="A4874" t="str">
        <f t="shared" si="615"/>
        <v>CP961-Unit above 250 mL/underdraw</v>
      </c>
      <c r="B4874" t="s">
        <v>182</v>
      </c>
      <c r="C4874" t="str">
        <f t="shared" si="608"/>
        <v>Orlando</v>
      </c>
      <c r="D4874" t="str">
        <f t="shared" si="609"/>
        <v>Y</v>
      </c>
      <c r="E4874" t="s">
        <v>1208</v>
      </c>
      <c r="F4874" t="str">
        <f t="shared" si="610"/>
        <v>Unit above 250 mL/underdraw</v>
      </c>
      <c r="G4874">
        <f t="shared" si="611"/>
        <v>0</v>
      </c>
      <c r="H4874" t="s">
        <v>1111</v>
      </c>
      <c r="I4874">
        <f t="shared" si="612"/>
        <v>0</v>
      </c>
      <c r="J4874" t="s">
        <v>1074</v>
      </c>
      <c r="K4874" s="5">
        <v>10</v>
      </c>
      <c r="L4874" t="str">
        <f>Table_DataFromNL[[#This Row],[PROFILECODE]]&amp;"-"&amp;Table_DataFromNL[[#This Row],[RULENAME]]</f>
        <v>CP961-Unit above 250 mL/underdraw</v>
      </c>
      <c r="M4874" t="e">
        <f t="shared" si="613"/>
        <v>#N/A</v>
      </c>
      <c r="N4874" t="e">
        <f t="shared" si="614"/>
        <v>#N/A</v>
      </c>
    </row>
    <row r="4875" spans="1:14" hidden="1" x14ac:dyDescent="0.45">
      <c r="A4875" t="str">
        <f t="shared" si="615"/>
        <v>CP961-Vaccinia Immunization</v>
      </c>
      <c r="B4875" t="s">
        <v>182</v>
      </c>
      <c r="C4875" t="str">
        <f t="shared" si="608"/>
        <v>Orlando</v>
      </c>
      <c r="D4875" t="str">
        <f t="shared" si="609"/>
        <v>Y</v>
      </c>
      <c r="E4875" t="s">
        <v>1208</v>
      </c>
      <c r="F4875" t="str">
        <f t="shared" si="610"/>
        <v>Vaccinia Immunization</v>
      </c>
      <c r="G4875">
        <f t="shared" si="611"/>
        <v>0</v>
      </c>
      <c r="H4875" t="s">
        <v>1136</v>
      </c>
      <c r="I4875">
        <f t="shared" si="612"/>
        <v>0</v>
      </c>
      <c r="J4875" t="s">
        <v>1074</v>
      </c>
      <c r="K4875" s="5">
        <v>100</v>
      </c>
      <c r="L4875" t="str">
        <f>Table_DataFromNL[[#This Row],[PROFILECODE]]&amp;"-"&amp;Table_DataFromNL[[#This Row],[RULENAME]]</f>
        <v>CP961-Vaccinia Immunization</v>
      </c>
      <c r="M4875" t="e">
        <f t="shared" si="613"/>
        <v>#N/A</v>
      </c>
      <c r="N4875" t="e">
        <f t="shared" si="614"/>
        <v>#N/A</v>
      </c>
    </row>
    <row r="4876" spans="1:14" hidden="1" x14ac:dyDescent="0.45">
      <c r="A4876" t="str">
        <f t="shared" si="615"/>
        <v>CP961-RETURN - Buddy referral  -BONUS</v>
      </c>
      <c r="B4876" t="s">
        <v>182</v>
      </c>
      <c r="C4876" t="str">
        <f t="shared" si="608"/>
        <v>Orlando</v>
      </c>
      <c r="D4876" t="str">
        <f t="shared" si="609"/>
        <v>Y</v>
      </c>
      <c r="E4876" t="s">
        <v>1208</v>
      </c>
      <c r="F4876" t="str">
        <f t="shared" si="610"/>
        <v>RETURN - Buddy referral  -BONUS</v>
      </c>
      <c r="G4876" t="str">
        <f t="shared" si="611"/>
        <v>Marketing</v>
      </c>
      <c r="H4876" t="s">
        <v>73</v>
      </c>
      <c r="I4876">
        <f t="shared" si="612"/>
        <v>50</v>
      </c>
      <c r="J4876" t="s">
        <v>1112</v>
      </c>
      <c r="K4876" s="5">
        <v>25</v>
      </c>
      <c r="L4876" t="str">
        <f>Table_DataFromNL[[#This Row],[PROFILECODE]]&amp;"-"&amp;Table_DataFromNL[[#This Row],[RULENAME]]</f>
        <v>CP961-Referral</v>
      </c>
      <c r="M4876" t="str">
        <f t="shared" si="613"/>
        <v>CP961-RETURN - Buddy referral  -BONUS</v>
      </c>
      <c r="N4876" t="e">
        <f t="shared" si="614"/>
        <v>#N/A</v>
      </c>
    </row>
    <row r="4877" spans="1:14" hidden="1" x14ac:dyDescent="0.45">
      <c r="A4877" t="str">
        <f t="shared" si="615"/>
        <v>CP961-P Anthrax Standard</v>
      </c>
      <c r="B4877" t="s">
        <v>182</v>
      </c>
      <c r="C4877" t="str">
        <f t="shared" si="608"/>
        <v>Orlando</v>
      </c>
      <c r="D4877" t="str">
        <f t="shared" si="609"/>
        <v>Y</v>
      </c>
      <c r="E4877" t="s">
        <v>1208</v>
      </c>
      <c r="F4877" t="str">
        <f t="shared" si="610"/>
        <v>P Anthrax Standard</v>
      </c>
      <c r="G4877">
        <f t="shared" si="611"/>
        <v>0</v>
      </c>
      <c r="H4877" t="s">
        <v>998</v>
      </c>
      <c r="I4877">
        <f t="shared" si="612"/>
        <v>0</v>
      </c>
      <c r="J4877" t="s">
        <v>1113</v>
      </c>
      <c r="K4877" s="5">
        <v>100</v>
      </c>
      <c r="L4877" t="str">
        <f>Table_DataFromNL[[#This Row],[PROFILECODE]]&amp;"-"&amp;Table_DataFromNL[[#This Row],[RULENAME]]</f>
        <v>CP961-P Anthrax Standard</v>
      </c>
      <c r="M4877" t="str">
        <f t="shared" si="613"/>
        <v>CP961-P Anthrax Standard</v>
      </c>
      <c r="N4877" t="str">
        <f t="shared" si="614"/>
        <v>CP961-P Anthrax Standard</v>
      </c>
    </row>
    <row r="4878" spans="1:14" hidden="1" x14ac:dyDescent="0.45">
      <c r="A4878" t="str">
        <f t="shared" si="615"/>
        <v>CP961-P Anti-D Pre-Existing Standard</v>
      </c>
      <c r="B4878" t="s">
        <v>182</v>
      </c>
      <c r="C4878" t="str">
        <f t="shared" si="608"/>
        <v>Orlando</v>
      </c>
      <c r="D4878" t="str">
        <f t="shared" si="609"/>
        <v>Y</v>
      </c>
      <c r="E4878" t="s">
        <v>1208</v>
      </c>
      <c r="F4878" t="str">
        <f t="shared" si="610"/>
        <v>P Anti-D Pre-Existing Standard</v>
      </c>
      <c r="G4878" t="str">
        <f t="shared" si="611"/>
        <v>Specialty</v>
      </c>
      <c r="H4878" t="s">
        <v>946</v>
      </c>
      <c r="I4878" t="str">
        <f t="shared" si="612"/>
        <v>RETURN - 1st don of the week -STD</v>
      </c>
      <c r="J4878" t="s">
        <v>1113</v>
      </c>
      <c r="K4878" s="5">
        <v>70</v>
      </c>
      <c r="L4878" t="str">
        <f>Table_DataFromNL[[#This Row],[PROFILECODE]]&amp;"-"&amp;Table_DataFromNL[[#This Row],[RULENAME]]</f>
        <v>CP961-P Anti-D Pre-Existing Standard</v>
      </c>
      <c r="M4878" t="str">
        <f t="shared" si="613"/>
        <v>CP961-P Anti-D Pre-Existing Standard</v>
      </c>
      <c r="N4878" t="str">
        <f t="shared" si="614"/>
        <v>CP961-P Anti-D Pre-Existing Standard</v>
      </c>
    </row>
    <row r="4879" spans="1:14" hidden="1" x14ac:dyDescent="0.45">
      <c r="A4879" t="str">
        <f t="shared" si="615"/>
        <v>CP961-P Anti-D Standard</v>
      </c>
      <c r="B4879" t="s">
        <v>182</v>
      </c>
      <c r="C4879" t="str">
        <f t="shared" si="608"/>
        <v>Orlando</v>
      </c>
      <c r="D4879" t="str">
        <f t="shared" si="609"/>
        <v>Y</v>
      </c>
      <c r="E4879" t="s">
        <v>1208</v>
      </c>
      <c r="F4879" t="str">
        <f t="shared" si="610"/>
        <v>P Anti-D Standard</v>
      </c>
      <c r="G4879" t="str">
        <f t="shared" si="611"/>
        <v>Specialty</v>
      </c>
      <c r="H4879" t="s">
        <v>947</v>
      </c>
      <c r="I4879" t="str">
        <f t="shared" si="612"/>
        <v>RETURN - 1st don of the week -STD</v>
      </c>
      <c r="J4879" t="s">
        <v>1113</v>
      </c>
      <c r="K4879" s="5">
        <v>70</v>
      </c>
      <c r="L4879" t="str">
        <f>Table_DataFromNL[[#This Row],[PROFILECODE]]&amp;"-"&amp;Table_DataFromNL[[#This Row],[RULENAME]]</f>
        <v>CP961-P Anti-D Standard</v>
      </c>
      <c r="M4879" t="str">
        <f t="shared" si="613"/>
        <v>CP961-P Anti-D Standard</v>
      </c>
      <c r="N4879" t="str">
        <f t="shared" si="614"/>
        <v>CP961-P Anti-D Standard</v>
      </c>
    </row>
    <row r="4880" spans="1:14" hidden="1" x14ac:dyDescent="0.45">
      <c r="A4880" t="str">
        <f t="shared" si="615"/>
        <v>CP961-P Denovo Non-Injectable</v>
      </c>
      <c r="B4880" t="s">
        <v>182</v>
      </c>
      <c r="C4880" t="str">
        <f t="shared" si="608"/>
        <v>Orlando</v>
      </c>
      <c r="D4880" t="str">
        <f t="shared" si="609"/>
        <v>Y</v>
      </c>
      <c r="E4880" t="s">
        <v>1208</v>
      </c>
      <c r="F4880" t="str">
        <f t="shared" si="610"/>
        <v>P Denovo Non-Injectable</v>
      </c>
      <c r="G4880">
        <f t="shared" si="611"/>
        <v>0</v>
      </c>
      <c r="H4880" t="s">
        <v>949</v>
      </c>
      <c r="I4880">
        <f t="shared" si="612"/>
        <v>0</v>
      </c>
      <c r="J4880" t="s">
        <v>1113</v>
      </c>
      <c r="K4880" s="5">
        <v>50</v>
      </c>
      <c r="L4880" t="str">
        <f>Table_DataFromNL[[#This Row],[PROFILECODE]]&amp;"-"&amp;Table_DataFromNL[[#This Row],[RULENAME]]</f>
        <v>CP961-P Denovo Non-Injectable</v>
      </c>
      <c r="M4880" t="str">
        <f t="shared" si="613"/>
        <v>CP961-P Denovo Non-Injectable</v>
      </c>
      <c r="N4880" t="str">
        <f t="shared" si="614"/>
        <v>CP961-P Denovo Non-Injectable</v>
      </c>
    </row>
    <row r="4881" spans="1:14" hidden="1" x14ac:dyDescent="0.45">
      <c r="A4881" t="str">
        <f t="shared" si="615"/>
        <v>CP961-RETURN - 1st don of the week -STD</v>
      </c>
      <c r="B4881" t="s">
        <v>182</v>
      </c>
      <c r="C4881" t="str">
        <f t="shared" si="608"/>
        <v>Orlando</v>
      </c>
      <c r="D4881" t="str">
        <f t="shared" si="609"/>
        <v>Y</v>
      </c>
      <c r="E4881" t="s">
        <v>1208</v>
      </c>
      <c r="F4881" t="str">
        <f t="shared" si="610"/>
        <v>RETURN - 1st don of the week -STD</v>
      </c>
      <c r="G4881" t="str">
        <f t="shared" si="611"/>
        <v>Marketing</v>
      </c>
      <c r="H4881" t="s">
        <v>1114</v>
      </c>
      <c r="I4881">
        <f t="shared" si="612"/>
        <v>0</v>
      </c>
      <c r="J4881" t="s">
        <v>1113</v>
      </c>
      <c r="K4881" s="5">
        <v>50</v>
      </c>
      <c r="L4881" t="str">
        <f>Table_DataFromNL[[#This Row],[PROFILECODE]]&amp;"-"&amp;Table_DataFromNL[[#This Row],[RULENAME]]</f>
        <v>CP961-P NSP NONEU Standard</v>
      </c>
      <c r="M4881" t="str">
        <f t="shared" si="613"/>
        <v>CP961-RETURN - 1st don of the week -STD</v>
      </c>
      <c r="N4881" t="e">
        <f t="shared" si="614"/>
        <v>#N/A</v>
      </c>
    </row>
    <row r="4882" spans="1:14" hidden="1" x14ac:dyDescent="0.45">
      <c r="A4882" t="str">
        <f t="shared" si="615"/>
        <v>CP961-RETURN - 1st don of the week -STD</v>
      </c>
      <c r="B4882" t="s">
        <v>182</v>
      </c>
      <c r="C4882" t="str">
        <f t="shared" si="608"/>
        <v>Orlando</v>
      </c>
      <c r="D4882" t="str">
        <f t="shared" si="609"/>
        <v>Y</v>
      </c>
      <c r="E4882" t="s">
        <v>1208</v>
      </c>
      <c r="F4882" t="str">
        <f t="shared" si="610"/>
        <v>RETURN - 1st don of the week -STD</v>
      </c>
      <c r="G4882" t="str">
        <f t="shared" si="611"/>
        <v>Marketing</v>
      </c>
      <c r="H4882" t="s">
        <v>1115</v>
      </c>
      <c r="I4882">
        <f t="shared" si="612"/>
        <v>23</v>
      </c>
      <c r="J4882" t="s">
        <v>1113</v>
      </c>
      <c r="K4882" s="5">
        <v>50</v>
      </c>
      <c r="L4882" t="str">
        <f>Table_DataFromNL[[#This Row],[PROFILECODE]]&amp;"-"&amp;Table_DataFromNL[[#This Row],[RULENAME]]</f>
        <v>CP961-P NSP NS Standard</v>
      </c>
      <c r="M4882" t="str">
        <f t="shared" si="613"/>
        <v>CP961-RETURN - 1st don of the week -STD</v>
      </c>
      <c r="N4882" t="e">
        <f t="shared" si="614"/>
        <v>#N/A</v>
      </c>
    </row>
    <row r="4883" spans="1:14" hidden="1" x14ac:dyDescent="0.45">
      <c r="A4883" t="str">
        <f t="shared" si="615"/>
        <v>CP961-P Normal Source PL Standard</v>
      </c>
      <c r="B4883" t="s">
        <v>182</v>
      </c>
      <c r="C4883" t="str">
        <f t="shared" si="608"/>
        <v>Orlando</v>
      </c>
      <c r="D4883" t="str">
        <f t="shared" si="609"/>
        <v>Y</v>
      </c>
      <c r="E4883" t="s">
        <v>1208</v>
      </c>
      <c r="F4883" t="str">
        <f t="shared" si="610"/>
        <v>P Normal Source PL Standard</v>
      </c>
      <c r="G4883" t="str">
        <f t="shared" si="611"/>
        <v>Marketing</v>
      </c>
      <c r="H4883" t="s">
        <v>1033</v>
      </c>
      <c r="I4883">
        <f t="shared" si="612"/>
        <v>0</v>
      </c>
      <c r="J4883" t="s">
        <v>1113</v>
      </c>
      <c r="K4883" s="5">
        <v>50</v>
      </c>
      <c r="L4883" t="str">
        <f>Table_DataFromNL[[#This Row],[PROFILECODE]]&amp;"-"&amp;Table_DataFromNL[[#This Row],[RULENAME]]</f>
        <v>CP961-P Normal Source PL Standard</v>
      </c>
      <c r="M4883" t="e">
        <f t="shared" si="613"/>
        <v>#N/A</v>
      </c>
      <c r="N4883" t="e">
        <f t="shared" si="614"/>
        <v>#N/A</v>
      </c>
    </row>
    <row r="4884" spans="1:14" hidden="1" x14ac:dyDescent="0.45">
      <c r="A4884" t="str">
        <f t="shared" si="615"/>
        <v>CP961-P RSV Pre-Existing Standard</v>
      </c>
      <c r="B4884" t="s">
        <v>182</v>
      </c>
      <c r="C4884" t="str">
        <f t="shared" si="608"/>
        <v>Orlando</v>
      </c>
      <c r="D4884" t="str">
        <f t="shared" si="609"/>
        <v>Y</v>
      </c>
      <c r="E4884" t="s">
        <v>1208</v>
      </c>
      <c r="F4884" t="str">
        <f t="shared" si="610"/>
        <v>P RSV Pre-Existing Standard</v>
      </c>
      <c r="G4884" t="str">
        <f t="shared" si="611"/>
        <v>Specialty</v>
      </c>
      <c r="H4884" t="s">
        <v>955</v>
      </c>
      <c r="I4884" t="str">
        <f t="shared" si="612"/>
        <v>RETURN - 1st don of the week -STD</v>
      </c>
      <c r="J4884" t="s">
        <v>1113</v>
      </c>
      <c r="K4884" s="5">
        <v>50</v>
      </c>
      <c r="L4884" t="str">
        <f>Table_DataFromNL[[#This Row],[PROFILECODE]]&amp;"-"&amp;Table_DataFromNL[[#This Row],[RULENAME]]</f>
        <v>CP961-P RSV Pre-Existing Standard</v>
      </c>
      <c r="M4884" t="str">
        <f t="shared" si="613"/>
        <v>CP961-P RSV Pre-Existing Standard</v>
      </c>
      <c r="N4884" t="str">
        <f t="shared" si="614"/>
        <v>CP961-P RSV Pre-Existing Standard</v>
      </c>
    </row>
    <row r="4885" spans="1:14" hidden="1" x14ac:dyDescent="0.45">
      <c r="A4885" t="str">
        <f t="shared" si="615"/>
        <v>CP961-P Vaccinia Standard</v>
      </c>
      <c r="B4885" t="s">
        <v>182</v>
      </c>
      <c r="C4885" t="str">
        <f t="shared" si="608"/>
        <v>Orlando</v>
      </c>
      <c r="D4885" t="str">
        <f t="shared" si="609"/>
        <v>Y</v>
      </c>
      <c r="E4885" t="s">
        <v>1208</v>
      </c>
      <c r="F4885" t="str">
        <f t="shared" si="610"/>
        <v>P Vaccinia Standard</v>
      </c>
      <c r="G4885" t="str">
        <f t="shared" si="611"/>
        <v>Specialty</v>
      </c>
      <c r="H4885" t="s">
        <v>956</v>
      </c>
      <c r="I4885">
        <f t="shared" si="612"/>
        <v>0</v>
      </c>
      <c r="J4885" t="s">
        <v>1113</v>
      </c>
      <c r="K4885" s="5">
        <v>100</v>
      </c>
      <c r="L4885" t="str">
        <f>Table_DataFromNL[[#This Row],[PROFILECODE]]&amp;"-"&amp;Table_DataFromNL[[#This Row],[RULENAME]]</f>
        <v>CP961-P Vaccinia Standard</v>
      </c>
      <c r="M4885" t="str">
        <f t="shared" si="613"/>
        <v>CP961-P Vaccinia Standard</v>
      </c>
      <c r="N4885" t="str">
        <f t="shared" si="614"/>
        <v>CP961-P Vaccinia Standard</v>
      </c>
    </row>
    <row r="4886" spans="1:14" hidden="1" x14ac:dyDescent="0.45">
      <c r="A4886" t="str">
        <f t="shared" si="615"/>
        <v>CP961-PVZV Pre-Existing Standard</v>
      </c>
      <c r="B4886" t="s">
        <v>182</v>
      </c>
      <c r="C4886" t="str">
        <f t="shared" si="608"/>
        <v>Orlando</v>
      </c>
      <c r="D4886" t="str">
        <f t="shared" si="609"/>
        <v>Y</v>
      </c>
      <c r="E4886" t="s">
        <v>1208</v>
      </c>
      <c r="F4886" t="str">
        <f t="shared" si="610"/>
        <v>PVZV Pre-Existing Standard</v>
      </c>
      <c r="G4886" t="str">
        <f t="shared" si="611"/>
        <v>Specialty</v>
      </c>
      <c r="H4886" t="s">
        <v>972</v>
      </c>
      <c r="I4886" t="str">
        <f t="shared" si="612"/>
        <v>RETURN - 1st don of the week -STD</v>
      </c>
      <c r="J4886" t="s">
        <v>1113</v>
      </c>
      <c r="K4886" s="5">
        <v>70</v>
      </c>
      <c r="L4886" t="str">
        <f>Table_DataFromNL[[#This Row],[PROFILECODE]]&amp;"-"&amp;Table_DataFromNL[[#This Row],[RULENAME]]</f>
        <v>CP961-PVZV Pre-Existing Standard</v>
      </c>
      <c r="M4886" t="str">
        <f t="shared" si="613"/>
        <v>CP961-PVZV Pre-Existing Standard</v>
      </c>
      <c r="N4886" t="str">
        <f t="shared" si="614"/>
        <v>CP961-PVZV Pre-Existing Standard</v>
      </c>
    </row>
    <row r="4887" spans="1:14" hidden="1" x14ac:dyDescent="0.45">
      <c r="A4887" t="str">
        <f t="shared" si="615"/>
        <v>CP962-1st Responder-Medical</v>
      </c>
      <c r="B4887" t="s">
        <v>116</v>
      </c>
      <c r="C4887" t="str">
        <f t="shared" si="608"/>
        <v>Palmview</v>
      </c>
      <c r="D4887" t="str">
        <f t="shared" si="609"/>
        <v>Y</v>
      </c>
      <c r="E4887" t="s">
        <v>1209</v>
      </c>
      <c r="F4887" t="str">
        <f t="shared" si="610"/>
        <v>1st Responder-Medical</v>
      </c>
      <c r="G4887">
        <f t="shared" si="611"/>
        <v>0</v>
      </c>
      <c r="H4887" t="s">
        <v>1053</v>
      </c>
      <c r="I4887">
        <f t="shared" si="612"/>
        <v>0</v>
      </c>
      <c r="J4887" t="s">
        <v>1054</v>
      </c>
      <c r="K4887" s="5">
        <v>5</v>
      </c>
      <c r="L4887" t="str">
        <f>Table_DataFromNL[[#This Row],[PROFILECODE]]&amp;"-"&amp;Table_DataFromNL[[#This Row],[RULENAME]]</f>
        <v>CP962-1st Responder-Medical</v>
      </c>
      <c r="M4887" t="e">
        <f t="shared" si="613"/>
        <v>#N/A</v>
      </c>
      <c r="N4887" t="e">
        <f t="shared" si="614"/>
        <v>#N/A</v>
      </c>
    </row>
    <row r="4888" spans="1:14" hidden="1" x14ac:dyDescent="0.45">
      <c r="A4888" t="str">
        <f t="shared" si="615"/>
        <v>CP962-RETURN - 2nd don of the week -BONUS</v>
      </c>
      <c r="B4888" t="s">
        <v>116</v>
      </c>
      <c r="C4888" t="str">
        <f t="shared" si="608"/>
        <v>Palmview</v>
      </c>
      <c r="D4888" t="str">
        <f t="shared" si="609"/>
        <v>Y</v>
      </c>
      <c r="E4888" t="s">
        <v>1209</v>
      </c>
      <c r="F4888" t="str">
        <f t="shared" si="610"/>
        <v>RETURN - 2nd don of the week -BONUS</v>
      </c>
      <c r="G4888" t="str">
        <f t="shared" si="611"/>
        <v>Marketing</v>
      </c>
      <c r="H4888" t="s">
        <v>1055</v>
      </c>
      <c r="I4888">
        <f t="shared" si="612"/>
        <v>26</v>
      </c>
      <c r="J4888" t="s">
        <v>1054</v>
      </c>
      <c r="K4888" s="5">
        <v>15</v>
      </c>
      <c r="L4888" t="str">
        <f>Table_DataFromNL[[#This Row],[PROFILECODE]]&amp;"-"&amp;Table_DataFromNL[[#This Row],[RULENAME]]</f>
        <v>CP962-2X Week P NSP NS</v>
      </c>
      <c r="M4888" t="str">
        <f t="shared" si="613"/>
        <v>CP962-RETURN - 2nd don of the week -BONUS</v>
      </c>
      <c r="N4888" t="e">
        <f t="shared" si="614"/>
        <v>#N/A</v>
      </c>
    </row>
    <row r="4889" spans="1:14" hidden="1" x14ac:dyDescent="0.45">
      <c r="A4889" t="str">
        <f t="shared" si="615"/>
        <v>CP962-RETURN - 2nd don of the week -BONUS</v>
      </c>
      <c r="B4889" t="s">
        <v>116</v>
      </c>
      <c r="C4889" t="str">
        <f t="shared" si="608"/>
        <v>Palmview</v>
      </c>
      <c r="D4889" t="str">
        <f t="shared" si="609"/>
        <v>Y</v>
      </c>
      <c r="E4889" t="s">
        <v>1209</v>
      </c>
      <c r="F4889" t="str">
        <f t="shared" si="610"/>
        <v>RETURN - 2nd don of the week -BONUS</v>
      </c>
      <c r="G4889" t="str">
        <f t="shared" si="611"/>
        <v>Marketing</v>
      </c>
      <c r="H4889" t="s">
        <v>1056</v>
      </c>
      <c r="I4889" t="str">
        <f t="shared" si="612"/>
        <v>RETURN - 2nd don of the week -BONUS</v>
      </c>
      <c r="J4889" t="s">
        <v>1054</v>
      </c>
      <c r="K4889" s="5">
        <v>15</v>
      </c>
      <c r="L4889" t="str">
        <f>Table_DataFromNL[[#This Row],[PROFILECODE]]&amp;"-"&amp;Table_DataFromNL[[#This Row],[RULENAME]]</f>
        <v>CP962-2X Week P NSP Non EU</v>
      </c>
      <c r="M4889" t="str">
        <f t="shared" si="613"/>
        <v>CP962-RETURN - 2nd don of the week -BONUS</v>
      </c>
      <c r="N4889" t="e">
        <f t="shared" si="614"/>
        <v>#N/A</v>
      </c>
    </row>
    <row r="4890" spans="1:14" hidden="1" x14ac:dyDescent="0.45">
      <c r="A4890" t="str">
        <f t="shared" si="615"/>
        <v>CP962-2X Week P Normal Source PL</v>
      </c>
      <c r="B4890" t="s">
        <v>116</v>
      </c>
      <c r="C4890" t="str">
        <f t="shared" si="608"/>
        <v>Palmview</v>
      </c>
      <c r="D4890" t="str">
        <f t="shared" si="609"/>
        <v>Y</v>
      </c>
      <c r="E4890" t="s">
        <v>1209</v>
      </c>
      <c r="F4890" t="str">
        <f t="shared" si="610"/>
        <v>2X Week P Normal Source PL</v>
      </c>
      <c r="G4890" t="str">
        <f t="shared" si="611"/>
        <v>Specialty</v>
      </c>
      <c r="H4890" t="s">
        <v>1026</v>
      </c>
      <c r="I4890" t="str">
        <f t="shared" si="612"/>
        <v>RETURN - 2nd don of the week -BONUS</v>
      </c>
      <c r="J4890" t="s">
        <v>1054</v>
      </c>
      <c r="K4890" s="5">
        <v>15</v>
      </c>
      <c r="L4890" t="str">
        <f>Table_DataFromNL[[#This Row],[PROFILECODE]]&amp;"-"&amp;Table_DataFromNL[[#This Row],[RULENAME]]</f>
        <v>CP962-2X Week P Normal Source PL</v>
      </c>
      <c r="M4890" t="e">
        <f t="shared" si="613"/>
        <v>#N/A</v>
      </c>
      <c r="N4890" t="e">
        <f t="shared" si="614"/>
        <v>#N/A</v>
      </c>
    </row>
    <row r="4891" spans="1:14" hidden="1" x14ac:dyDescent="0.45">
      <c r="A4891" t="str">
        <f t="shared" si="615"/>
        <v>CP962-2X Week P RSV Pre-Existing</v>
      </c>
      <c r="B4891" t="s">
        <v>116</v>
      </c>
      <c r="C4891" t="str">
        <f t="shared" si="608"/>
        <v>Palmview</v>
      </c>
      <c r="D4891" t="str">
        <f t="shared" si="609"/>
        <v>Y</v>
      </c>
      <c r="E4891" t="s">
        <v>1209</v>
      </c>
      <c r="F4891" t="str">
        <f t="shared" si="610"/>
        <v>2X Week P RSV Pre-Existing</v>
      </c>
      <c r="G4891" t="str">
        <f t="shared" si="611"/>
        <v>Specialty</v>
      </c>
      <c r="H4891" t="s">
        <v>945</v>
      </c>
      <c r="I4891" t="str">
        <f t="shared" si="612"/>
        <v>RETURN - 2nd don of the week -BONUS</v>
      </c>
      <c r="J4891" t="s">
        <v>1054</v>
      </c>
      <c r="K4891" s="5">
        <v>25</v>
      </c>
      <c r="L4891" t="str">
        <f>Table_DataFromNL[[#This Row],[PROFILECODE]]&amp;"-"&amp;Table_DataFromNL[[#This Row],[RULENAME]]</f>
        <v>CP962-2X Week P RSV Pre-Existing</v>
      </c>
      <c r="M4891" t="str">
        <f t="shared" si="613"/>
        <v>CP962-2X Week P RSV Pre-Existing</v>
      </c>
      <c r="N4891" t="str">
        <f t="shared" si="614"/>
        <v>CP962-2X Week P RSV Pre-Existing</v>
      </c>
    </row>
    <row r="4892" spans="1:14" hidden="1" x14ac:dyDescent="0.45">
      <c r="A4892" t="str">
        <f t="shared" si="615"/>
        <v>CP962-2X Week P VZV Pre-Existing</v>
      </c>
      <c r="B4892" t="s">
        <v>116</v>
      </c>
      <c r="C4892" t="str">
        <f t="shared" si="608"/>
        <v>Palmview</v>
      </c>
      <c r="D4892" t="str">
        <f t="shared" si="609"/>
        <v>Y</v>
      </c>
      <c r="E4892" t="s">
        <v>1209</v>
      </c>
      <c r="F4892" t="str">
        <f t="shared" si="610"/>
        <v>2X Week P VZV Pre-Existing</v>
      </c>
      <c r="G4892" t="str">
        <f t="shared" si="611"/>
        <v>Specialty</v>
      </c>
      <c r="H4892" t="s">
        <v>968</v>
      </c>
      <c r="I4892" t="str">
        <f t="shared" si="612"/>
        <v>RETURN - 2nd don of the week -BONUS</v>
      </c>
      <c r="J4892" t="s">
        <v>1054</v>
      </c>
      <c r="K4892" s="5">
        <v>15</v>
      </c>
      <c r="L4892" t="str">
        <f>Table_DataFromNL[[#This Row],[PROFILECODE]]&amp;"-"&amp;Table_DataFromNL[[#This Row],[RULENAME]]</f>
        <v>CP962-2X Week P VZV Pre-Existing</v>
      </c>
      <c r="M4892" t="str">
        <f t="shared" si="613"/>
        <v>CP962-2X Week P VZV Pre-Existing</v>
      </c>
      <c r="N4892" t="str">
        <f t="shared" si="614"/>
        <v>CP962-2X Week P VZV Pre-Existing</v>
      </c>
    </row>
    <row r="4893" spans="1:14" hidden="1" x14ac:dyDescent="0.45">
      <c r="A4893" t="str">
        <f t="shared" si="615"/>
        <v>CP962-RETURN - 5th don of the month -BONUS</v>
      </c>
      <c r="B4893" t="s">
        <v>116</v>
      </c>
      <c r="C4893" t="str">
        <f t="shared" si="608"/>
        <v>Palmview</v>
      </c>
      <c r="D4893" t="str">
        <f t="shared" si="609"/>
        <v>Y</v>
      </c>
      <c r="E4893" t="s">
        <v>1209</v>
      </c>
      <c r="F4893" t="str">
        <f t="shared" si="610"/>
        <v>RETURN - 5th don of the month -BONUS</v>
      </c>
      <c r="G4893" t="str">
        <f t="shared" si="611"/>
        <v>Marketing</v>
      </c>
      <c r="H4893" t="s">
        <v>1057</v>
      </c>
      <c r="I4893">
        <f t="shared" si="612"/>
        <v>27</v>
      </c>
      <c r="J4893" t="s">
        <v>1054</v>
      </c>
      <c r="K4893" s="5">
        <v>20</v>
      </c>
      <c r="L4893" t="str">
        <f>Table_DataFromNL[[#This Row],[PROFILECODE]]&amp;"-"&amp;Table_DataFromNL[[#This Row],[RULENAME]]</f>
        <v>CP962-5X Month</v>
      </c>
      <c r="M4893" t="str">
        <f t="shared" si="613"/>
        <v>CP962-RETURN - 5th don of the month -BONUS</v>
      </c>
      <c r="N4893" t="e">
        <f t="shared" si="614"/>
        <v>#N/A</v>
      </c>
    </row>
    <row r="4894" spans="1:14" hidden="1" x14ac:dyDescent="0.45">
      <c r="A4894" t="str">
        <f t="shared" si="615"/>
        <v>CP962-RETURN - 6th don of the month -BONUS</v>
      </c>
      <c r="B4894" t="s">
        <v>116</v>
      </c>
      <c r="C4894" t="str">
        <f t="shared" si="608"/>
        <v>Palmview</v>
      </c>
      <c r="D4894" t="str">
        <f t="shared" si="609"/>
        <v>Y</v>
      </c>
      <c r="E4894" t="s">
        <v>1209</v>
      </c>
      <c r="F4894" t="str">
        <f t="shared" si="610"/>
        <v>RETURN - 6th don of the month -BONUS</v>
      </c>
      <c r="G4894" t="str">
        <f t="shared" si="611"/>
        <v>Marketing</v>
      </c>
      <c r="H4894" t="s">
        <v>1058</v>
      </c>
      <c r="I4894">
        <f t="shared" si="612"/>
        <v>28</v>
      </c>
      <c r="J4894" t="s">
        <v>1054</v>
      </c>
      <c r="K4894" s="5">
        <v>40</v>
      </c>
      <c r="L4894" t="str">
        <f>Table_DataFromNL[[#This Row],[PROFILECODE]]&amp;"-"&amp;Table_DataFromNL[[#This Row],[RULENAME]]</f>
        <v>CP962-6X Month</v>
      </c>
      <c r="M4894" t="str">
        <f t="shared" si="613"/>
        <v>CP962-RETURN - 6th don of the month -BONUS</v>
      </c>
      <c r="N4894" t="e">
        <f t="shared" si="614"/>
        <v>#N/A</v>
      </c>
    </row>
    <row r="4895" spans="1:14" hidden="1" x14ac:dyDescent="0.45">
      <c r="A4895" t="str">
        <f t="shared" si="615"/>
        <v>CP962-College ID Standard Bonus</v>
      </c>
      <c r="B4895" t="s">
        <v>116</v>
      </c>
      <c r="C4895" t="str">
        <f t="shared" si="608"/>
        <v>Palmview</v>
      </c>
      <c r="D4895" t="str">
        <f t="shared" si="609"/>
        <v>Y</v>
      </c>
      <c r="E4895" t="s">
        <v>1209</v>
      </c>
      <c r="F4895" t="str">
        <f t="shared" si="610"/>
        <v>College ID Standard Bonus</v>
      </c>
      <c r="G4895">
        <f t="shared" si="611"/>
        <v>0</v>
      </c>
      <c r="H4895" t="s">
        <v>1062</v>
      </c>
      <c r="I4895">
        <f t="shared" si="612"/>
        <v>0</v>
      </c>
      <c r="J4895" t="s">
        <v>1054</v>
      </c>
      <c r="K4895" s="5">
        <v>5</v>
      </c>
      <c r="L4895" t="str">
        <f>Table_DataFromNL[[#This Row],[PROFILECODE]]&amp;"-"&amp;Table_DataFromNL[[#This Row],[RULENAME]]</f>
        <v>CP962-College ID Standard Bonus</v>
      </c>
      <c r="M4895" t="e">
        <f t="shared" si="613"/>
        <v>#N/A</v>
      </c>
      <c r="N4895" t="e">
        <f t="shared" si="614"/>
        <v>#N/A</v>
      </c>
    </row>
    <row r="4896" spans="1:14" hidden="1" x14ac:dyDescent="0.45">
      <c r="A4896" t="str">
        <f t="shared" si="615"/>
        <v>CP962-Employee Donor</v>
      </c>
      <c r="B4896" t="s">
        <v>116</v>
      </c>
      <c r="C4896" t="str">
        <f t="shared" si="608"/>
        <v>Palmview</v>
      </c>
      <c r="D4896" t="str">
        <f t="shared" si="609"/>
        <v>Y</v>
      </c>
      <c r="E4896" t="s">
        <v>1209</v>
      </c>
      <c r="F4896" t="str">
        <f t="shared" si="610"/>
        <v>Employee Donor</v>
      </c>
      <c r="G4896">
        <f t="shared" si="611"/>
        <v>0</v>
      </c>
      <c r="H4896" t="s">
        <v>1063</v>
      </c>
      <c r="I4896">
        <f t="shared" si="612"/>
        <v>0</v>
      </c>
      <c r="J4896" t="s">
        <v>1054</v>
      </c>
      <c r="K4896" s="5">
        <v>90</v>
      </c>
      <c r="L4896" t="str">
        <f>Table_DataFromNL[[#This Row],[PROFILECODE]]&amp;"-"&amp;Table_DataFromNL[[#This Row],[RULENAME]]</f>
        <v>CP962-Employee Donor</v>
      </c>
      <c r="M4896" t="e">
        <f t="shared" si="613"/>
        <v>#N/A</v>
      </c>
      <c r="N4896" t="e">
        <f t="shared" si="614"/>
        <v>#N/A</v>
      </c>
    </row>
    <row r="4897" spans="1:14" hidden="1" x14ac:dyDescent="0.45">
      <c r="A4897" t="str">
        <f t="shared" si="615"/>
        <v>CP962-Military ID</v>
      </c>
      <c r="B4897" t="s">
        <v>116</v>
      </c>
      <c r="C4897" t="str">
        <f t="shared" si="608"/>
        <v>Palmview</v>
      </c>
      <c r="D4897" t="str">
        <f t="shared" si="609"/>
        <v>Y</v>
      </c>
      <c r="E4897" t="s">
        <v>1209</v>
      </c>
      <c r="F4897" t="str">
        <f t="shared" si="610"/>
        <v>Military ID</v>
      </c>
      <c r="G4897">
        <f t="shared" si="611"/>
        <v>0</v>
      </c>
      <c r="H4897" t="s">
        <v>1064</v>
      </c>
      <c r="I4897">
        <f t="shared" si="612"/>
        <v>0</v>
      </c>
      <c r="J4897" t="s">
        <v>1054</v>
      </c>
      <c r="K4897" s="5">
        <v>5</v>
      </c>
      <c r="L4897" t="str">
        <f>Table_DataFromNL[[#This Row],[PROFILECODE]]&amp;"-"&amp;Table_DataFromNL[[#This Row],[RULENAME]]</f>
        <v>CP962-Military ID</v>
      </c>
      <c r="M4897" t="e">
        <f t="shared" si="613"/>
        <v>#N/A</v>
      </c>
      <c r="N4897" t="e">
        <f t="shared" si="614"/>
        <v>#N/A</v>
      </c>
    </row>
    <row r="4898" spans="1:14" hidden="1" x14ac:dyDescent="0.45">
      <c r="A4898" t="str">
        <f t="shared" si="615"/>
        <v>CP962-NEW DONOR -1st</v>
      </c>
      <c r="B4898" t="s">
        <v>116</v>
      </c>
      <c r="C4898" t="str">
        <f t="shared" si="608"/>
        <v>Palmview</v>
      </c>
      <c r="D4898" t="str">
        <f t="shared" si="609"/>
        <v>Y</v>
      </c>
      <c r="E4898" t="s">
        <v>1209</v>
      </c>
      <c r="F4898" t="str">
        <f t="shared" si="610"/>
        <v>NEW DONOR -1st</v>
      </c>
      <c r="G4898" t="str">
        <f t="shared" si="611"/>
        <v>Marketing</v>
      </c>
      <c r="H4898" t="s">
        <v>1065</v>
      </c>
      <c r="I4898">
        <f t="shared" si="612"/>
        <v>1</v>
      </c>
      <c r="J4898" t="s">
        <v>1054</v>
      </c>
      <c r="K4898" s="5">
        <v>100</v>
      </c>
      <c r="L4898" t="str">
        <f>Table_DataFromNL[[#This Row],[PROFILECODE]]&amp;"-"&amp;Table_DataFromNL[[#This Row],[RULENAME]]</f>
        <v>CP962-New Donor 1st Visit-Bonus</v>
      </c>
      <c r="M4898" t="str">
        <f t="shared" si="613"/>
        <v>CP962-NEW DONOR -1st</v>
      </c>
      <c r="N4898" t="e">
        <f t="shared" si="614"/>
        <v>#N/A</v>
      </c>
    </row>
    <row r="4899" spans="1:14" hidden="1" x14ac:dyDescent="0.45">
      <c r="A4899" t="str">
        <f t="shared" si="615"/>
        <v>CP962-NEW DONOR -2nd</v>
      </c>
      <c r="B4899" t="s">
        <v>116</v>
      </c>
      <c r="C4899" t="str">
        <f t="shared" si="608"/>
        <v>Palmview</v>
      </c>
      <c r="D4899" t="str">
        <f t="shared" si="609"/>
        <v>Y</v>
      </c>
      <c r="E4899" t="s">
        <v>1209</v>
      </c>
      <c r="F4899" t="str">
        <f t="shared" si="610"/>
        <v>NEW DONOR -2nd</v>
      </c>
      <c r="G4899" t="str">
        <f t="shared" si="611"/>
        <v>Marketing</v>
      </c>
      <c r="H4899" t="s">
        <v>1066</v>
      </c>
      <c r="I4899">
        <f t="shared" si="612"/>
        <v>2</v>
      </c>
      <c r="J4899" t="s">
        <v>1054</v>
      </c>
      <c r="K4899" s="5">
        <v>100</v>
      </c>
      <c r="L4899" t="str">
        <f>Table_DataFromNL[[#This Row],[PROFILECODE]]&amp;"-"&amp;Table_DataFromNL[[#This Row],[RULENAME]]</f>
        <v>CP962-New Donor 2nd Visit-Bonus</v>
      </c>
      <c r="M4899" t="str">
        <f t="shared" si="613"/>
        <v>CP962-NEW DONOR -2nd</v>
      </c>
      <c r="N4899" t="e">
        <f t="shared" si="614"/>
        <v>#N/A</v>
      </c>
    </row>
    <row r="4900" spans="1:14" hidden="1" x14ac:dyDescent="0.45">
      <c r="A4900" t="str">
        <f t="shared" si="615"/>
        <v>CP962-NEW DONOR -3rd</v>
      </c>
      <c r="B4900" t="s">
        <v>116</v>
      </c>
      <c r="C4900" t="str">
        <f t="shared" si="608"/>
        <v>Palmview</v>
      </c>
      <c r="D4900" t="str">
        <f t="shared" si="609"/>
        <v>Y</v>
      </c>
      <c r="E4900" t="s">
        <v>1209</v>
      </c>
      <c r="F4900" t="str">
        <f t="shared" si="610"/>
        <v>NEW DONOR -3rd</v>
      </c>
      <c r="G4900" t="str">
        <f t="shared" si="611"/>
        <v>Marketing</v>
      </c>
      <c r="H4900" t="s">
        <v>1067</v>
      </c>
      <c r="I4900">
        <f t="shared" si="612"/>
        <v>3</v>
      </c>
      <c r="J4900" t="s">
        <v>1054</v>
      </c>
      <c r="K4900" s="5">
        <v>100</v>
      </c>
      <c r="L4900" t="str">
        <f>Table_DataFromNL[[#This Row],[PROFILECODE]]&amp;"-"&amp;Table_DataFromNL[[#This Row],[RULENAME]]</f>
        <v>CP962-New Donor 3rd Visit-Bonus</v>
      </c>
      <c r="M4900" t="str">
        <f t="shared" si="613"/>
        <v>CP962-NEW DONOR -3rd</v>
      </c>
      <c r="N4900" t="e">
        <f t="shared" si="614"/>
        <v>#N/A</v>
      </c>
    </row>
    <row r="4901" spans="1:14" hidden="1" x14ac:dyDescent="0.45">
      <c r="A4901" t="str">
        <f t="shared" si="615"/>
        <v>CP962-NEW DONOR -4th</v>
      </c>
      <c r="B4901" t="s">
        <v>116</v>
      </c>
      <c r="C4901" t="str">
        <f t="shared" si="608"/>
        <v>Palmview</v>
      </c>
      <c r="D4901" t="str">
        <f t="shared" si="609"/>
        <v>Y</v>
      </c>
      <c r="E4901" t="s">
        <v>1209</v>
      </c>
      <c r="F4901" t="str">
        <f t="shared" si="610"/>
        <v>NEW DONOR -4th</v>
      </c>
      <c r="G4901" t="str">
        <f t="shared" si="611"/>
        <v>Marketing</v>
      </c>
      <c r="H4901" t="s">
        <v>1068</v>
      </c>
      <c r="I4901">
        <f t="shared" si="612"/>
        <v>4</v>
      </c>
      <c r="J4901" t="s">
        <v>1054</v>
      </c>
      <c r="K4901" s="5">
        <v>100</v>
      </c>
      <c r="L4901" t="str">
        <f>Table_DataFromNL[[#This Row],[PROFILECODE]]&amp;"-"&amp;Table_DataFromNL[[#This Row],[RULENAME]]</f>
        <v>CP962-New Donor 4th Visit-Bonus</v>
      </c>
      <c r="M4901" t="str">
        <f t="shared" si="613"/>
        <v>CP962-NEW DONOR -4th</v>
      </c>
      <c r="N4901" t="e">
        <f t="shared" si="614"/>
        <v>#N/A</v>
      </c>
    </row>
    <row r="4902" spans="1:14" hidden="1" x14ac:dyDescent="0.45">
      <c r="A4902" t="str">
        <f t="shared" si="615"/>
        <v>CP962-NEW DONOR -5th</v>
      </c>
      <c r="B4902" t="s">
        <v>116</v>
      </c>
      <c r="C4902" t="str">
        <f t="shared" si="608"/>
        <v>Palmview</v>
      </c>
      <c r="D4902" t="str">
        <f t="shared" si="609"/>
        <v>Y</v>
      </c>
      <c r="E4902" t="s">
        <v>1209</v>
      </c>
      <c r="F4902" t="str">
        <f t="shared" si="610"/>
        <v>NEW DONOR -5th</v>
      </c>
      <c r="G4902" t="str">
        <f t="shared" si="611"/>
        <v>Marketing</v>
      </c>
      <c r="H4902" t="s">
        <v>1069</v>
      </c>
      <c r="I4902">
        <f t="shared" si="612"/>
        <v>5</v>
      </c>
      <c r="J4902" t="s">
        <v>1054</v>
      </c>
      <c r="K4902" s="5">
        <v>100</v>
      </c>
      <c r="L4902" t="str">
        <f>Table_DataFromNL[[#This Row],[PROFILECODE]]&amp;"-"&amp;Table_DataFromNL[[#This Row],[RULENAME]]</f>
        <v>CP962-New Donor 5th Visit-Bonus</v>
      </c>
      <c r="M4902" t="str">
        <f t="shared" si="613"/>
        <v>CP962-NEW DONOR -5th</v>
      </c>
      <c r="N4902" t="e">
        <f t="shared" si="614"/>
        <v>#N/A</v>
      </c>
    </row>
    <row r="4903" spans="1:14" hidden="1" x14ac:dyDescent="0.45">
      <c r="A4903" t="str">
        <f t="shared" si="615"/>
        <v>CP962-NEW DONOR -6th</v>
      </c>
      <c r="B4903" t="s">
        <v>116</v>
      </c>
      <c r="C4903" t="str">
        <f t="shared" si="608"/>
        <v>Palmview</v>
      </c>
      <c r="D4903" t="str">
        <f t="shared" si="609"/>
        <v>Y</v>
      </c>
      <c r="E4903" t="s">
        <v>1209</v>
      </c>
      <c r="F4903" t="str">
        <f t="shared" si="610"/>
        <v>NEW DONOR -6th</v>
      </c>
      <c r="G4903" t="str">
        <f t="shared" si="611"/>
        <v>Marketing</v>
      </c>
      <c r="H4903" t="s">
        <v>1070</v>
      </c>
      <c r="I4903">
        <f t="shared" si="612"/>
        <v>6</v>
      </c>
      <c r="J4903" t="s">
        <v>1054</v>
      </c>
      <c r="K4903" s="5">
        <v>100</v>
      </c>
      <c r="L4903" t="str">
        <f>Table_DataFromNL[[#This Row],[PROFILECODE]]&amp;"-"&amp;Table_DataFromNL[[#This Row],[RULENAME]]</f>
        <v>CP962-New Donor 6th Visit-Bonus</v>
      </c>
      <c r="M4903" t="str">
        <f t="shared" si="613"/>
        <v>CP962-NEW DONOR -6th</v>
      </c>
      <c r="N4903" t="e">
        <f t="shared" si="614"/>
        <v>#N/A</v>
      </c>
    </row>
    <row r="4904" spans="1:14" hidden="1" x14ac:dyDescent="0.45">
      <c r="A4904" t="str">
        <f t="shared" si="615"/>
        <v>CP962-NEW DONOR -7th</v>
      </c>
      <c r="B4904" t="s">
        <v>116</v>
      </c>
      <c r="C4904" t="str">
        <f t="shared" si="608"/>
        <v>Palmview</v>
      </c>
      <c r="D4904" t="str">
        <f t="shared" si="609"/>
        <v>Y</v>
      </c>
      <c r="E4904" t="s">
        <v>1209</v>
      </c>
      <c r="F4904" t="str">
        <f t="shared" si="610"/>
        <v>NEW DONOR -7th</v>
      </c>
      <c r="G4904" t="str">
        <f t="shared" si="611"/>
        <v>Marketing</v>
      </c>
      <c r="H4904" t="s">
        <v>1071</v>
      </c>
      <c r="I4904">
        <f t="shared" si="612"/>
        <v>7</v>
      </c>
      <c r="J4904" t="s">
        <v>1054</v>
      </c>
      <c r="K4904" s="5">
        <v>60</v>
      </c>
      <c r="L4904" t="str">
        <f>Table_DataFromNL[[#This Row],[PROFILECODE]]&amp;"-"&amp;Table_DataFromNL[[#This Row],[RULENAME]]</f>
        <v>CP962-New Donor 7th Visit-Bonus</v>
      </c>
      <c r="M4904" t="str">
        <f t="shared" si="613"/>
        <v>CP962-NEW DONOR -7th</v>
      </c>
      <c r="N4904" t="e">
        <f t="shared" si="614"/>
        <v>#N/A</v>
      </c>
    </row>
    <row r="4905" spans="1:14" hidden="1" x14ac:dyDescent="0.45">
      <c r="A4905" t="str">
        <f t="shared" si="615"/>
        <v>CP962-NEW DONOR -8th</v>
      </c>
      <c r="B4905" t="s">
        <v>116</v>
      </c>
      <c r="C4905" t="str">
        <f t="shared" si="608"/>
        <v>Palmview</v>
      </c>
      <c r="D4905" t="str">
        <f t="shared" si="609"/>
        <v>Y</v>
      </c>
      <c r="E4905" t="s">
        <v>1209</v>
      </c>
      <c r="F4905" t="str">
        <f t="shared" si="610"/>
        <v>NEW DONOR -8th</v>
      </c>
      <c r="G4905" t="str">
        <f t="shared" si="611"/>
        <v>Marketing</v>
      </c>
      <c r="H4905" t="s">
        <v>1072</v>
      </c>
      <c r="I4905">
        <f t="shared" si="612"/>
        <v>8</v>
      </c>
      <c r="J4905" t="s">
        <v>1054</v>
      </c>
      <c r="K4905" s="5">
        <v>60</v>
      </c>
      <c r="L4905" t="str">
        <f>Table_DataFromNL[[#This Row],[PROFILECODE]]&amp;"-"&amp;Table_DataFromNL[[#This Row],[RULENAME]]</f>
        <v>CP962-New Donor 8th Visit-Bonus</v>
      </c>
      <c r="M4905" t="str">
        <f t="shared" si="613"/>
        <v>CP962-NEW DONOR -8th</v>
      </c>
      <c r="N4905" t="e">
        <f t="shared" si="614"/>
        <v>#N/A</v>
      </c>
    </row>
    <row r="4906" spans="1:14" hidden="1" x14ac:dyDescent="0.45">
      <c r="A4906" t="str">
        <f t="shared" si="615"/>
        <v>CP962-Vaccinia - 1st Donation</v>
      </c>
      <c r="B4906" t="s">
        <v>116</v>
      </c>
      <c r="C4906" t="str">
        <f t="shared" si="608"/>
        <v>Palmview</v>
      </c>
      <c r="D4906" t="str">
        <f t="shared" si="609"/>
        <v>Y</v>
      </c>
      <c r="E4906" t="s">
        <v>1209</v>
      </c>
      <c r="F4906" t="str">
        <f t="shared" si="610"/>
        <v>Vaccinia - 1st Donation</v>
      </c>
      <c r="G4906" t="str">
        <f t="shared" si="611"/>
        <v>Specialty</v>
      </c>
      <c r="H4906" t="s">
        <v>957</v>
      </c>
      <c r="I4906">
        <f t="shared" si="612"/>
        <v>0</v>
      </c>
      <c r="J4906" t="s">
        <v>1054</v>
      </c>
      <c r="K4906" s="5">
        <v>150</v>
      </c>
      <c r="L4906" t="str">
        <f>Table_DataFromNL[[#This Row],[PROFILECODE]]&amp;"-"&amp;Table_DataFromNL[[#This Row],[RULENAME]]</f>
        <v>CP962-Vaccinia - 1st Donation</v>
      </c>
      <c r="M4906" t="str">
        <f t="shared" si="613"/>
        <v>CP962-Vaccinia - 1st Donation</v>
      </c>
      <c r="N4906" t="str">
        <f t="shared" si="614"/>
        <v>CP962-Vaccinia - 1st Donation</v>
      </c>
    </row>
    <row r="4907" spans="1:14" hidden="1" x14ac:dyDescent="0.45">
      <c r="A4907" t="str">
        <f t="shared" si="615"/>
        <v>CP962-Vaccinia - 2nd Donation</v>
      </c>
      <c r="B4907" t="s">
        <v>116</v>
      </c>
      <c r="C4907" t="str">
        <f t="shared" si="608"/>
        <v>Palmview</v>
      </c>
      <c r="D4907" t="str">
        <f t="shared" si="609"/>
        <v>Y</v>
      </c>
      <c r="E4907" t="s">
        <v>1209</v>
      </c>
      <c r="F4907" t="str">
        <f t="shared" si="610"/>
        <v>Vaccinia - 2nd Donation</v>
      </c>
      <c r="G4907" t="str">
        <f t="shared" si="611"/>
        <v>Specialty</v>
      </c>
      <c r="H4907" t="s">
        <v>958</v>
      </c>
      <c r="I4907">
        <f t="shared" si="612"/>
        <v>0</v>
      </c>
      <c r="J4907" t="s">
        <v>1054</v>
      </c>
      <c r="K4907" s="5">
        <v>250</v>
      </c>
      <c r="L4907" t="str">
        <f>Table_DataFromNL[[#This Row],[PROFILECODE]]&amp;"-"&amp;Table_DataFromNL[[#This Row],[RULENAME]]</f>
        <v>CP962-Vaccinia - 2nd Donation</v>
      </c>
      <c r="M4907" t="str">
        <f t="shared" si="613"/>
        <v>CP962-Vaccinia - 2nd Donation</v>
      </c>
      <c r="N4907" t="str">
        <f t="shared" si="614"/>
        <v>CP962-Vaccinia - 2nd Donation</v>
      </c>
    </row>
    <row r="4908" spans="1:14" hidden="1" x14ac:dyDescent="0.45">
      <c r="A4908" t="str">
        <f t="shared" si="615"/>
        <v>CP962-Vaccinia - 3rd Donation</v>
      </c>
      <c r="B4908" t="s">
        <v>116</v>
      </c>
      <c r="C4908" t="str">
        <f t="shared" si="608"/>
        <v>Palmview</v>
      </c>
      <c r="D4908" t="str">
        <f t="shared" si="609"/>
        <v>Y</v>
      </c>
      <c r="E4908" t="s">
        <v>1209</v>
      </c>
      <c r="F4908" t="str">
        <f t="shared" si="610"/>
        <v>Vaccinia - 3rd Donation</v>
      </c>
      <c r="G4908" t="str">
        <f t="shared" si="611"/>
        <v>Specialty</v>
      </c>
      <c r="H4908" t="s">
        <v>959</v>
      </c>
      <c r="I4908">
        <f t="shared" si="612"/>
        <v>0</v>
      </c>
      <c r="J4908" t="s">
        <v>1054</v>
      </c>
      <c r="K4908" s="5">
        <v>300</v>
      </c>
      <c r="L4908" t="str">
        <f>Table_DataFromNL[[#This Row],[PROFILECODE]]&amp;"-"&amp;Table_DataFromNL[[#This Row],[RULENAME]]</f>
        <v>CP962-Vaccinia - 3rd Donation</v>
      </c>
      <c r="M4908" t="str">
        <f t="shared" si="613"/>
        <v>CP962-Vaccinia - 3rd Donation</v>
      </c>
      <c r="N4908" t="str">
        <f t="shared" si="614"/>
        <v>CP962-Vaccinia - 3rd Donation</v>
      </c>
    </row>
    <row r="4909" spans="1:14" hidden="1" x14ac:dyDescent="0.45">
      <c r="A4909" t="str">
        <f t="shared" si="615"/>
        <v>CP962-Vaccinia - 4th Donation</v>
      </c>
      <c r="B4909" t="s">
        <v>116</v>
      </c>
      <c r="C4909" t="str">
        <f t="shared" si="608"/>
        <v>Palmview</v>
      </c>
      <c r="D4909" t="str">
        <f t="shared" si="609"/>
        <v>Y</v>
      </c>
      <c r="E4909" t="s">
        <v>1209</v>
      </c>
      <c r="F4909" t="str">
        <f t="shared" si="610"/>
        <v>Vaccinia - 4th Donation</v>
      </c>
      <c r="G4909" t="str">
        <f t="shared" si="611"/>
        <v>Specialty</v>
      </c>
      <c r="H4909" t="s">
        <v>960</v>
      </c>
      <c r="I4909">
        <f t="shared" si="612"/>
        <v>0</v>
      </c>
      <c r="J4909" t="s">
        <v>1054</v>
      </c>
      <c r="K4909" s="5">
        <v>300</v>
      </c>
      <c r="L4909" t="str">
        <f>Table_DataFromNL[[#This Row],[PROFILECODE]]&amp;"-"&amp;Table_DataFromNL[[#This Row],[RULENAME]]</f>
        <v>CP962-Vaccinia - 4th Donation</v>
      </c>
      <c r="M4909" t="str">
        <f t="shared" si="613"/>
        <v>CP962-Vaccinia - 4th Donation</v>
      </c>
      <c r="N4909" t="str">
        <f t="shared" si="614"/>
        <v>CP962-Vaccinia - 4th Donation</v>
      </c>
    </row>
    <row r="4910" spans="1:14" hidden="1" x14ac:dyDescent="0.45">
      <c r="A4910" t="str">
        <f t="shared" si="615"/>
        <v>CP962-1A_LAND_PAGE_55USD</v>
      </c>
      <c r="B4910" t="s">
        <v>116</v>
      </c>
      <c r="C4910" t="str">
        <f t="shared" si="608"/>
        <v>Palmview</v>
      </c>
      <c r="D4910" t="str">
        <f t="shared" si="609"/>
        <v>Y</v>
      </c>
      <c r="E4910" t="s">
        <v>1209</v>
      </c>
      <c r="F4910" t="str">
        <f t="shared" si="610"/>
        <v>1A_LAND_PAGE_55USD</v>
      </c>
      <c r="G4910">
        <f t="shared" si="611"/>
        <v>0</v>
      </c>
      <c r="H4910" t="s">
        <v>1131</v>
      </c>
      <c r="I4910">
        <f t="shared" si="612"/>
        <v>0</v>
      </c>
      <c r="J4910" t="s">
        <v>1074</v>
      </c>
      <c r="K4910" s="5">
        <v>55</v>
      </c>
      <c r="L4910" t="str">
        <f>Table_DataFromNL[[#This Row],[PROFILECODE]]&amp;"-"&amp;Table_DataFromNL[[#This Row],[RULENAME]]</f>
        <v>CP962-1A_LAND_PAGE_55USD</v>
      </c>
      <c r="M4910" t="e">
        <f t="shared" si="613"/>
        <v>#N/A</v>
      </c>
      <c r="N4910" t="e">
        <f t="shared" si="614"/>
        <v>#N/A</v>
      </c>
    </row>
    <row r="4911" spans="1:14" hidden="1" x14ac:dyDescent="0.45">
      <c r="A4911" t="str">
        <f t="shared" si="615"/>
        <v>CP962-1B_KEDLeague_Promo_5USD</v>
      </c>
      <c r="B4911" t="s">
        <v>116</v>
      </c>
      <c r="C4911" t="str">
        <f t="shared" si="608"/>
        <v>Palmview</v>
      </c>
      <c r="D4911" t="str">
        <f t="shared" si="609"/>
        <v>Y</v>
      </c>
      <c r="E4911" t="s">
        <v>1209</v>
      </c>
      <c r="F4911" t="str">
        <f t="shared" si="610"/>
        <v>1B_KEDLeague_Promo_5USD</v>
      </c>
      <c r="G4911">
        <f t="shared" si="611"/>
        <v>0</v>
      </c>
      <c r="H4911" t="s">
        <v>1073</v>
      </c>
      <c r="I4911">
        <f t="shared" si="612"/>
        <v>0</v>
      </c>
      <c r="J4911" t="s">
        <v>1074</v>
      </c>
      <c r="K4911" s="5">
        <v>5</v>
      </c>
      <c r="L4911" t="str">
        <f>Table_DataFromNL[[#This Row],[PROFILECODE]]&amp;"-"&amp;Table_DataFromNL[[#This Row],[RULENAME]]</f>
        <v>CP962-1B_KEDLeague_Promo_5USD</v>
      </c>
      <c r="M4911" t="e">
        <f t="shared" si="613"/>
        <v>#N/A</v>
      </c>
      <c r="N4911" t="e">
        <f t="shared" si="614"/>
        <v>#N/A</v>
      </c>
    </row>
    <row r="4912" spans="1:14" hidden="1" x14ac:dyDescent="0.45">
      <c r="A4912" t="str">
        <f t="shared" si="615"/>
        <v>CP962-CALL_10</v>
      </c>
      <c r="B4912" t="s">
        <v>116</v>
      </c>
      <c r="C4912" t="str">
        <f t="shared" si="608"/>
        <v>Palmview</v>
      </c>
      <c r="D4912" t="str">
        <f t="shared" si="609"/>
        <v>Y</v>
      </c>
      <c r="E4912" t="s">
        <v>1209</v>
      </c>
      <c r="F4912" t="str">
        <f t="shared" si="610"/>
        <v>CALL_10</v>
      </c>
      <c r="G4912">
        <f t="shared" si="611"/>
        <v>0</v>
      </c>
      <c r="H4912" t="s">
        <v>1075</v>
      </c>
      <c r="I4912">
        <f t="shared" si="612"/>
        <v>0</v>
      </c>
      <c r="J4912" t="s">
        <v>1074</v>
      </c>
      <c r="K4912" s="5">
        <v>10</v>
      </c>
      <c r="L4912" t="str">
        <f>Table_DataFromNL[[#This Row],[PROFILECODE]]&amp;"-"&amp;Table_DataFromNL[[#This Row],[RULENAME]]</f>
        <v>CP962-CALL_10</v>
      </c>
      <c r="M4912" t="e">
        <f t="shared" si="613"/>
        <v>#N/A</v>
      </c>
      <c r="N4912" t="e">
        <f t="shared" si="614"/>
        <v>#N/A</v>
      </c>
    </row>
    <row r="4913" spans="1:14" hidden="1" x14ac:dyDescent="0.45">
      <c r="A4913" t="str">
        <f t="shared" si="615"/>
        <v>CP962-CALL_15</v>
      </c>
      <c r="B4913" t="s">
        <v>116</v>
      </c>
      <c r="C4913" t="str">
        <f t="shared" si="608"/>
        <v>Palmview</v>
      </c>
      <c r="D4913" t="str">
        <f t="shared" si="609"/>
        <v>Y</v>
      </c>
      <c r="E4913" t="s">
        <v>1209</v>
      </c>
      <c r="F4913" t="str">
        <f t="shared" si="610"/>
        <v>CALL_15</v>
      </c>
      <c r="G4913">
        <f t="shared" si="611"/>
        <v>0</v>
      </c>
      <c r="H4913" t="s">
        <v>1076</v>
      </c>
      <c r="I4913">
        <f t="shared" si="612"/>
        <v>0</v>
      </c>
      <c r="J4913" t="s">
        <v>1074</v>
      </c>
      <c r="K4913" s="5">
        <v>15</v>
      </c>
      <c r="L4913" t="str">
        <f>Table_DataFromNL[[#This Row],[PROFILECODE]]&amp;"-"&amp;Table_DataFromNL[[#This Row],[RULENAME]]</f>
        <v>CP962-CALL_15</v>
      </c>
      <c r="M4913" t="e">
        <f t="shared" si="613"/>
        <v>#N/A</v>
      </c>
      <c r="N4913" t="e">
        <f t="shared" si="614"/>
        <v>#N/A</v>
      </c>
    </row>
    <row r="4914" spans="1:14" hidden="1" x14ac:dyDescent="0.45">
      <c r="A4914" t="str">
        <f t="shared" si="615"/>
        <v>CP962-CALL_25</v>
      </c>
      <c r="B4914" t="s">
        <v>116</v>
      </c>
      <c r="C4914" t="str">
        <f t="shared" si="608"/>
        <v>Palmview</v>
      </c>
      <c r="D4914" t="str">
        <f t="shared" si="609"/>
        <v>Y</v>
      </c>
      <c r="E4914" t="s">
        <v>1209</v>
      </c>
      <c r="F4914" t="str">
        <f t="shared" si="610"/>
        <v>CALL_25</v>
      </c>
      <c r="G4914">
        <f t="shared" si="611"/>
        <v>0</v>
      </c>
      <c r="H4914" t="s">
        <v>1077</v>
      </c>
      <c r="I4914">
        <f t="shared" si="612"/>
        <v>0</v>
      </c>
      <c r="J4914" t="s">
        <v>1074</v>
      </c>
      <c r="K4914" s="5">
        <v>25</v>
      </c>
      <c r="L4914" t="str">
        <f>Table_DataFromNL[[#This Row],[PROFILECODE]]&amp;"-"&amp;Table_DataFromNL[[#This Row],[RULENAME]]</f>
        <v>CP962-CALL_25</v>
      </c>
      <c r="M4914" t="e">
        <f t="shared" si="613"/>
        <v>#N/A</v>
      </c>
      <c r="N4914" t="e">
        <f t="shared" si="614"/>
        <v>#N/A</v>
      </c>
    </row>
    <row r="4915" spans="1:14" hidden="1" x14ac:dyDescent="0.45">
      <c r="A4915" t="str">
        <f t="shared" si="615"/>
        <v>CP962-CALL_5</v>
      </c>
      <c r="B4915" t="s">
        <v>116</v>
      </c>
      <c r="C4915" t="str">
        <f t="shared" si="608"/>
        <v>Palmview</v>
      </c>
      <c r="D4915" t="str">
        <f t="shared" si="609"/>
        <v>Y</v>
      </c>
      <c r="E4915" t="s">
        <v>1209</v>
      </c>
      <c r="F4915" t="str">
        <f t="shared" si="610"/>
        <v>CALL_5</v>
      </c>
      <c r="G4915">
        <f t="shared" si="611"/>
        <v>0</v>
      </c>
      <c r="H4915" t="s">
        <v>1078</v>
      </c>
      <c r="I4915">
        <f t="shared" si="612"/>
        <v>0</v>
      </c>
      <c r="J4915" t="s">
        <v>1074</v>
      </c>
      <c r="K4915" s="5">
        <v>5</v>
      </c>
      <c r="L4915" t="str">
        <f>Table_DataFromNL[[#This Row],[PROFILECODE]]&amp;"-"&amp;Table_DataFromNL[[#This Row],[RULENAME]]</f>
        <v>CP962-CALL_5</v>
      </c>
      <c r="M4915" t="e">
        <f t="shared" si="613"/>
        <v>#N/A</v>
      </c>
      <c r="N4915" t="e">
        <f t="shared" si="614"/>
        <v>#N/A</v>
      </c>
    </row>
    <row r="4916" spans="1:14" hidden="1" x14ac:dyDescent="0.45">
      <c r="A4916" t="str">
        <f t="shared" si="615"/>
        <v>CP962-Community</v>
      </c>
      <c r="B4916" t="s">
        <v>116</v>
      </c>
      <c r="C4916" t="str">
        <f t="shared" si="608"/>
        <v>Palmview</v>
      </c>
      <c r="D4916" t="str">
        <f t="shared" si="609"/>
        <v>Y</v>
      </c>
      <c r="E4916" t="s">
        <v>1209</v>
      </c>
      <c r="F4916" t="str">
        <f t="shared" si="610"/>
        <v>Community</v>
      </c>
      <c r="G4916">
        <f t="shared" si="611"/>
        <v>0</v>
      </c>
      <c r="H4916" t="s">
        <v>1080</v>
      </c>
      <c r="I4916">
        <f t="shared" si="612"/>
        <v>0</v>
      </c>
      <c r="J4916" t="s">
        <v>1074</v>
      </c>
      <c r="K4916" s="5">
        <v>5</v>
      </c>
      <c r="L4916" t="str">
        <f>Table_DataFromNL[[#This Row],[PROFILECODE]]&amp;"-"&amp;Table_DataFromNL[[#This Row],[RULENAME]]</f>
        <v>CP962-Community</v>
      </c>
      <c r="M4916" t="e">
        <f t="shared" si="613"/>
        <v>#N/A</v>
      </c>
      <c r="N4916" t="e">
        <f t="shared" si="614"/>
        <v>#N/A</v>
      </c>
    </row>
    <row r="4917" spans="1:14" hidden="1" x14ac:dyDescent="0.45">
      <c r="A4917" t="str">
        <f t="shared" si="615"/>
        <v>CP962-EMPLOYEE_BONUS_8MONTH_80USD</v>
      </c>
      <c r="B4917" t="s">
        <v>116</v>
      </c>
      <c r="C4917" t="str">
        <f t="shared" si="608"/>
        <v>Palmview</v>
      </c>
      <c r="D4917" t="str">
        <f t="shared" si="609"/>
        <v>Y</v>
      </c>
      <c r="E4917" t="s">
        <v>1209</v>
      </c>
      <c r="F4917" t="str">
        <f t="shared" si="610"/>
        <v>EMPLOYEE_BONUS_8MONTH_80USD</v>
      </c>
      <c r="G4917">
        <f t="shared" si="611"/>
        <v>0</v>
      </c>
      <c r="H4917" t="s">
        <v>1084</v>
      </c>
      <c r="I4917">
        <f t="shared" si="612"/>
        <v>0</v>
      </c>
      <c r="J4917" t="s">
        <v>1074</v>
      </c>
      <c r="K4917" s="5">
        <v>80</v>
      </c>
      <c r="L4917" t="str">
        <f>Table_DataFromNL[[#This Row],[PROFILECODE]]&amp;"-"&amp;Table_DataFromNL[[#This Row],[RULENAME]]</f>
        <v>CP962-EMPLOYEE_BONUS_8MONTH_80USD</v>
      </c>
      <c r="M4917" t="e">
        <f t="shared" si="613"/>
        <v>#N/A</v>
      </c>
      <c r="N4917" t="e">
        <f t="shared" si="614"/>
        <v>#N/A</v>
      </c>
    </row>
    <row r="4918" spans="1:14" hidden="1" x14ac:dyDescent="0.45">
      <c r="A4918" t="str">
        <f t="shared" si="615"/>
        <v>CP962-HANGER_RECRUIT_5USD_once</v>
      </c>
      <c r="B4918" t="s">
        <v>116</v>
      </c>
      <c r="C4918" t="str">
        <f t="shared" si="608"/>
        <v>Palmview</v>
      </c>
      <c r="D4918" t="str">
        <f t="shared" si="609"/>
        <v>Y</v>
      </c>
      <c r="E4918" t="s">
        <v>1209</v>
      </c>
      <c r="F4918" t="str">
        <f t="shared" si="610"/>
        <v>HANGER_RECRUIT_5USD_once</v>
      </c>
      <c r="G4918">
        <f t="shared" si="611"/>
        <v>0</v>
      </c>
      <c r="H4918" t="s">
        <v>1085</v>
      </c>
      <c r="I4918">
        <f t="shared" si="612"/>
        <v>0</v>
      </c>
      <c r="J4918" t="s">
        <v>1074</v>
      </c>
      <c r="K4918" s="5">
        <v>5</v>
      </c>
      <c r="L4918" t="str">
        <f>Table_DataFromNL[[#This Row],[PROFILECODE]]&amp;"-"&amp;Table_DataFromNL[[#This Row],[RULENAME]]</f>
        <v>CP962-HANGER_RECRUIT_5USD_once</v>
      </c>
      <c r="M4918" t="e">
        <f t="shared" si="613"/>
        <v>#N/A</v>
      </c>
      <c r="N4918" t="e">
        <f t="shared" si="614"/>
        <v>#N/A</v>
      </c>
    </row>
    <row r="4919" spans="1:14" hidden="1" x14ac:dyDescent="0.45">
      <c r="A4919" t="str">
        <f t="shared" si="615"/>
        <v>CP962-Immunization Boost Payment</v>
      </c>
      <c r="B4919" t="s">
        <v>116</v>
      </c>
      <c r="C4919" t="str">
        <f t="shared" si="608"/>
        <v>Palmview</v>
      </c>
      <c r="D4919" t="str">
        <f t="shared" si="609"/>
        <v>Y</v>
      </c>
      <c r="E4919" t="s">
        <v>1209</v>
      </c>
      <c r="F4919" t="str">
        <f t="shared" si="610"/>
        <v>Immunization Boost Payment</v>
      </c>
      <c r="G4919">
        <f t="shared" si="611"/>
        <v>0</v>
      </c>
      <c r="H4919" t="s">
        <v>1086</v>
      </c>
      <c r="I4919">
        <f t="shared" si="612"/>
        <v>0</v>
      </c>
      <c r="J4919" t="s">
        <v>1074</v>
      </c>
      <c r="K4919" s="5">
        <v>50</v>
      </c>
      <c r="L4919" t="str">
        <f>Table_DataFromNL[[#This Row],[PROFILECODE]]&amp;"-"&amp;Table_DataFromNL[[#This Row],[RULENAME]]</f>
        <v>CP962-Immunization Boost Payment</v>
      </c>
      <c r="M4919" t="e">
        <f t="shared" si="613"/>
        <v>#N/A</v>
      </c>
      <c r="N4919" t="e">
        <f t="shared" si="614"/>
        <v>#N/A</v>
      </c>
    </row>
    <row r="4920" spans="1:14" hidden="1" x14ac:dyDescent="0.45">
      <c r="A4920" t="str">
        <f t="shared" si="615"/>
        <v>CP962-Immunization Series Payment</v>
      </c>
      <c r="B4920" t="s">
        <v>116</v>
      </c>
      <c r="C4920" t="str">
        <f t="shared" si="608"/>
        <v>Palmview</v>
      </c>
      <c r="D4920" t="str">
        <f t="shared" si="609"/>
        <v>Y</v>
      </c>
      <c r="E4920" t="s">
        <v>1209</v>
      </c>
      <c r="F4920" t="str">
        <f t="shared" si="610"/>
        <v>Immunization Series Payment</v>
      </c>
      <c r="G4920">
        <f t="shared" si="611"/>
        <v>0</v>
      </c>
      <c r="H4920" t="s">
        <v>1087</v>
      </c>
      <c r="I4920">
        <f t="shared" si="612"/>
        <v>0</v>
      </c>
      <c r="J4920" t="s">
        <v>1074</v>
      </c>
      <c r="K4920" s="5">
        <v>100</v>
      </c>
      <c r="L4920" t="str">
        <f>Table_DataFromNL[[#This Row],[PROFILECODE]]&amp;"-"&amp;Table_DataFromNL[[#This Row],[RULENAME]]</f>
        <v>CP962-Immunization Series Payment</v>
      </c>
      <c r="M4920" t="e">
        <f t="shared" si="613"/>
        <v>#N/A</v>
      </c>
      <c r="N4920" t="e">
        <f t="shared" si="614"/>
        <v>#N/A</v>
      </c>
    </row>
    <row r="4921" spans="1:14" hidden="1" x14ac:dyDescent="0.45">
      <c r="A4921" t="str">
        <f t="shared" si="615"/>
        <v>CP962-Inconv Fee $20-$50-Comment Req'd</v>
      </c>
      <c r="B4921" t="s">
        <v>116</v>
      </c>
      <c r="C4921" t="str">
        <f t="shared" si="608"/>
        <v>Palmview</v>
      </c>
      <c r="D4921" t="str">
        <f t="shared" si="609"/>
        <v>Y</v>
      </c>
      <c r="E4921" t="s">
        <v>1209</v>
      </c>
      <c r="F4921" t="str">
        <f t="shared" si="610"/>
        <v>Inconv Fee $20-$50-Comment Req'd</v>
      </c>
      <c r="G4921">
        <f t="shared" si="611"/>
        <v>0</v>
      </c>
      <c r="H4921" t="s">
        <v>1088</v>
      </c>
      <c r="I4921">
        <f t="shared" si="612"/>
        <v>0</v>
      </c>
      <c r="J4921" t="s">
        <v>1074</v>
      </c>
      <c r="K4921" s="5">
        <v>50</v>
      </c>
      <c r="L4921" t="str">
        <f>Table_DataFromNL[[#This Row],[PROFILECODE]]&amp;"-"&amp;Table_DataFromNL[[#This Row],[RULENAME]]</f>
        <v>CP962-Inconv Fee $20-$50-Comment Req'd</v>
      </c>
      <c r="M4921" t="e">
        <f t="shared" si="613"/>
        <v>#N/A</v>
      </c>
      <c r="N4921" t="e">
        <f t="shared" si="614"/>
        <v>#N/A</v>
      </c>
    </row>
    <row r="4922" spans="1:14" hidden="1" x14ac:dyDescent="0.45">
      <c r="A4922" t="str">
        <f t="shared" si="615"/>
        <v>CP962-Inconv Fee $5-$20-Comment Req'd</v>
      </c>
      <c r="B4922" t="s">
        <v>116</v>
      </c>
      <c r="C4922" t="str">
        <f t="shared" si="608"/>
        <v>Palmview</v>
      </c>
      <c r="D4922" t="str">
        <f t="shared" si="609"/>
        <v>Y</v>
      </c>
      <c r="E4922" t="s">
        <v>1209</v>
      </c>
      <c r="F4922" t="str">
        <f t="shared" si="610"/>
        <v>Inconv Fee $5-$20-Comment Req'd</v>
      </c>
      <c r="G4922">
        <f t="shared" si="611"/>
        <v>0</v>
      </c>
      <c r="H4922" t="s">
        <v>1089</v>
      </c>
      <c r="I4922">
        <f t="shared" si="612"/>
        <v>0</v>
      </c>
      <c r="J4922" t="s">
        <v>1074</v>
      </c>
      <c r="K4922" s="5">
        <v>20</v>
      </c>
      <c r="L4922" t="str">
        <f>Table_DataFromNL[[#This Row],[PROFILECODE]]&amp;"-"&amp;Table_DataFromNL[[#This Row],[RULENAME]]</f>
        <v>CP962-Inconv Fee $5-$20-Comment Req'd</v>
      </c>
      <c r="M4922" t="e">
        <f t="shared" si="613"/>
        <v>#N/A</v>
      </c>
      <c r="N4922" t="e">
        <f t="shared" si="614"/>
        <v>#N/A</v>
      </c>
    </row>
    <row r="4923" spans="1:14" hidden="1" x14ac:dyDescent="0.45">
      <c r="A4923" t="str">
        <f t="shared" si="615"/>
        <v>CP962-Inconv Fee$50-$100-Comment Req'd</v>
      </c>
      <c r="B4923" t="s">
        <v>116</v>
      </c>
      <c r="C4923" t="str">
        <f t="shared" si="608"/>
        <v>Palmview</v>
      </c>
      <c r="D4923" t="str">
        <f t="shared" si="609"/>
        <v>Y</v>
      </c>
      <c r="E4923" t="s">
        <v>1209</v>
      </c>
      <c r="F4923" t="str">
        <f t="shared" si="610"/>
        <v>Inconv Fee$50-$100-Comment Req'd</v>
      </c>
      <c r="G4923">
        <f t="shared" si="611"/>
        <v>0</v>
      </c>
      <c r="H4923" t="s">
        <v>1090</v>
      </c>
      <c r="I4923">
        <f t="shared" si="612"/>
        <v>0</v>
      </c>
      <c r="J4923" t="s">
        <v>1074</v>
      </c>
      <c r="K4923" s="5">
        <v>100</v>
      </c>
      <c r="L4923" t="str">
        <f>Table_DataFromNL[[#This Row],[PROFILECODE]]&amp;"-"&amp;Table_DataFromNL[[#This Row],[RULENAME]]</f>
        <v>CP962-Inconv Fee$50-$100-Comment Req'd</v>
      </c>
      <c r="M4923" t="e">
        <f t="shared" si="613"/>
        <v>#N/A</v>
      </c>
      <c r="N4923" t="e">
        <f t="shared" si="614"/>
        <v>#N/A</v>
      </c>
    </row>
    <row r="4924" spans="1:14" hidden="1" x14ac:dyDescent="0.45">
      <c r="A4924" t="str">
        <f t="shared" si="615"/>
        <v>CP962-NSP_ LAPSEDONOR_50_Twice</v>
      </c>
      <c r="B4924" t="s">
        <v>116</v>
      </c>
      <c r="C4924" t="str">
        <f t="shared" si="608"/>
        <v>Palmview</v>
      </c>
      <c r="D4924" t="str">
        <f t="shared" si="609"/>
        <v>Y</v>
      </c>
      <c r="E4924" t="s">
        <v>1209</v>
      </c>
      <c r="F4924" t="str">
        <f t="shared" si="610"/>
        <v>NSP_ LAPSEDONOR_50_Twice</v>
      </c>
      <c r="G4924">
        <f t="shared" si="611"/>
        <v>0</v>
      </c>
      <c r="H4924" t="s">
        <v>1091</v>
      </c>
      <c r="I4924">
        <f t="shared" si="612"/>
        <v>0</v>
      </c>
      <c r="J4924" t="s">
        <v>1074</v>
      </c>
      <c r="K4924" s="5">
        <v>50</v>
      </c>
      <c r="L4924" t="str">
        <f>Table_DataFromNL[[#This Row],[PROFILECODE]]&amp;"-"&amp;Table_DataFromNL[[#This Row],[RULENAME]]</f>
        <v>CP962-NSP_ LAPSEDONOR_50_Twice</v>
      </c>
      <c r="M4924" t="e">
        <f t="shared" si="613"/>
        <v>#N/A</v>
      </c>
      <c r="N4924" t="e">
        <f t="shared" si="614"/>
        <v>#N/A</v>
      </c>
    </row>
    <row r="4925" spans="1:14" hidden="1" x14ac:dyDescent="0.45">
      <c r="A4925" t="str">
        <f t="shared" si="615"/>
        <v>CP962-NSP_LD_25_2X</v>
      </c>
      <c r="B4925" t="s">
        <v>116</v>
      </c>
      <c r="C4925" t="str">
        <f t="shared" si="608"/>
        <v>Palmview</v>
      </c>
      <c r="D4925" t="str">
        <f t="shared" si="609"/>
        <v>Y</v>
      </c>
      <c r="E4925" t="s">
        <v>1209</v>
      </c>
      <c r="F4925" t="str">
        <f t="shared" si="610"/>
        <v>NSP_LD_25_2X</v>
      </c>
      <c r="G4925">
        <f t="shared" si="611"/>
        <v>0</v>
      </c>
      <c r="H4925" t="s">
        <v>1092</v>
      </c>
      <c r="I4925">
        <f t="shared" si="612"/>
        <v>0</v>
      </c>
      <c r="J4925" t="s">
        <v>1074</v>
      </c>
      <c r="K4925" s="5">
        <v>25</v>
      </c>
      <c r="L4925" t="str">
        <f>Table_DataFromNL[[#This Row],[PROFILECODE]]&amp;"-"&amp;Table_DataFromNL[[#This Row],[RULENAME]]</f>
        <v>CP962-NSP_LD_25_2X</v>
      </c>
      <c r="M4925" t="e">
        <f t="shared" si="613"/>
        <v>#N/A</v>
      </c>
      <c r="N4925" t="e">
        <f t="shared" si="614"/>
        <v>#N/A</v>
      </c>
    </row>
    <row r="4926" spans="1:14" hidden="1" x14ac:dyDescent="0.45">
      <c r="A4926" t="str">
        <f t="shared" si="615"/>
        <v>CP962-NSP_LD_50_1X</v>
      </c>
      <c r="B4926" t="s">
        <v>116</v>
      </c>
      <c r="C4926" t="str">
        <f t="shared" si="608"/>
        <v>Palmview</v>
      </c>
      <c r="D4926" t="str">
        <f t="shared" si="609"/>
        <v>Y</v>
      </c>
      <c r="E4926" t="s">
        <v>1209</v>
      </c>
      <c r="F4926" t="str">
        <f t="shared" si="610"/>
        <v>NSP_LD_50_1X</v>
      </c>
      <c r="G4926">
        <f t="shared" si="611"/>
        <v>0</v>
      </c>
      <c r="H4926" t="s">
        <v>1093</v>
      </c>
      <c r="I4926">
        <f t="shared" si="612"/>
        <v>0</v>
      </c>
      <c r="J4926" t="s">
        <v>1074</v>
      </c>
      <c r="K4926" s="5">
        <v>50</v>
      </c>
      <c r="L4926" t="str">
        <f>Table_DataFromNL[[#This Row],[PROFILECODE]]&amp;"-"&amp;Table_DataFromNL[[#This Row],[RULENAME]]</f>
        <v>CP962-NSP_LD_50_1X</v>
      </c>
      <c r="M4926" t="e">
        <f t="shared" si="613"/>
        <v>#N/A</v>
      </c>
      <c r="N4926" t="e">
        <f t="shared" si="614"/>
        <v>#N/A</v>
      </c>
    </row>
    <row r="4927" spans="1:14" hidden="1" x14ac:dyDescent="0.45">
      <c r="A4927" t="str">
        <f t="shared" si="615"/>
        <v>CP962-NSP_ORPHAN_100_once</v>
      </c>
      <c r="B4927" t="s">
        <v>116</v>
      </c>
      <c r="C4927" t="str">
        <f t="shared" si="608"/>
        <v>Palmview</v>
      </c>
      <c r="D4927" t="str">
        <f t="shared" si="609"/>
        <v>Y</v>
      </c>
      <c r="E4927" t="s">
        <v>1209</v>
      </c>
      <c r="F4927" t="str">
        <f t="shared" si="610"/>
        <v>NSP_ORPHAN_100_once</v>
      </c>
      <c r="G4927">
        <f t="shared" si="611"/>
        <v>0</v>
      </c>
      <c r="H4927" t="s">
        <v>1094</v>
      </c>
      <c r="I4927">
        <f t="shared" si="612"/>
        <v>0</v>
      </c>
      <c r="J4927" t="s">
        <v>1074</v>
      </c>
      <c r="K4927" s="5">
        <v>100</v>
      </c>
      <c r="L4927" t="str">
        <f>Table_DataFromNL[[#This Row],[PROFILECODE]]&amp;"-"&amp;Table_DataFromNL[[#This Row],[RULENAME]]</f>
        <v>CP962-NSP_ORPHAN_100_once</v>
      </c>
      <c r="M4927" t="e">
        <f t="shared" si="613"/>
        <v>#N/A</v>
      </c>
      <c r="N4927" t="e">
        <f t="shared" si="614"/>
        <v>#N/A</v>
      </c>
    </row>
    <row r="4928" spans="1:14" hidden="1" x14ac:dyDescent="0.45">
      <c r="A4928" t="str">
        <f t="shared" si="615"/>
        <v>CP962-NSP_ORPHAN_125_ONCE</v>
      </c>
      <c r="B4928" t="s">
        <v>116</v>
      </c>
      <c r="C4928" t="str">
        <f t="shared" si="608"/>
        <v>Palmview</v>
      </c>
      <c r="D4928" t="str">
        <f t="shared" si="609"/>
        <v>Y</v>
      </c>
      <c r="E4928" t="s">
        <v>1209</v>
      </c>
      <c r="F4928" t="str">
        <f t="shared" si="610"/>
        <v>NSP_ORPHAN_125_ONCE</v>
      </c>
      <c r="G4928">
        <f t="shared" si="611"/>
        <v>0</v>
      </c>
      <c r="H4928" t="s">
        <v>1132</v>
      </c>
      <c r="I4928">
        <f t="shared" si="612"/>
        <v>0</v>
      </c>
      <c r="J4928" t="s">
        <v>1074</v>
      </c>
      <c r="K4928" s="5">
        <v>125</v>
      </c>
      <c r="L4928" t="str">
        <f>Table_DataFromNL[[#This Row],[PROFILECODE]]&amp;"-"&amp;Table_DataFromNL[[#This Row],[RULENAME]]</f>
        <v>CP962-NSP_ORPHAN_125_ONCE</v>
      </c>
      <c r="M4928" t="e">
        <f t="shared" si="613"/>
        <v>#N/A</v>
      </c>
      <c r="N4928" t="e">
        <f t="shared" si="614"/>
        <v>#N/A</v>
      </c>
    </row>
    <row r="4929" spans="1:14" hidden="1" x14ac:dyDescent="0.45">
      <c r="A4929" t="str">
        <f t="shared" si="615"/>
        <v>CP962-Referral - Vaccinia</v>
      </c>
      <c r="B4929" t="s">
        <v>116</v>
      </c>
      <c r="C4929" t="str">
        <f t="shared" si="608"/>
        <v>Palmview</v>
      </c>
      <c r="D4929" t="str">
        <f t="shared" si="609"/>
        <v>Y</v>
      </c>
      <c r="E4929" t="s">
        <v>1209</v>
      </c>
      <c r="F4929" t="str">
        <f t="shared" si="610"/>
        <v>Referral - Vaccinia</v>
      </c>
      <c r="G4929">
        <f t="shared" si="611"/>
        <v>0</v>
      </c>
      <c r="H4929" t="s">
        <v>1135</v>
      </c>
      <c r="I4929">
        <f t="shared" si="612"/>
        <v>0</v>
      </c>
      <c r="J4929" t="s">
        <v>1074</v>
      </c>
      <c r="K4929" s="5">
        <v>200</v>
      </c>
      <c r="L4929" t="str">
        <f>Table_DataFromNL[[#This Row],[PROFILECODE]]&amp;"-"&amp;Table_DataFromNL[[#This Row],[RULENAME]]</f>
        <v>CP962-Referral - Vaccinia</v>
      </c>
      <c r="M4929" t="e">
        <f t="shared" si="613"/>
        <v>#N/A</v>
      </c>
      <c r="N4929" t="e">
        <f t="shared" si="614"/>
        <v>#N/A</v>
      </c>
    </row>
    <row r="4930" spans="1:14" hidden="1" x14ac:dyDescent="0.45">
      <c r="A4930" t="str">
        <f t="shared" si="615"/>
        <v>CP962-Restick</v>
      </c>
      <c r="B4930" t="s">
        <v>116</v>
      </c>
      <c r="C4930" t="str">
        <f t="shared" ref="C4930:C4955" si="616">VLOOKUP(B4930,CenterLU,2,FALSE)</f>
        <v>Palmview</v>
      </c>
      <c r="D4930" t="str">
        <f t="shared" ref="D4930:D4955" si="617">VLOOKUP(B4930,CenterLU,3,FALSE)</f>
        <v>Y</v>
      </c>
      <c r="E4930" t="s">
        <v>1209</v>
      </c>
      <c r="F4930" t="str">
        <f t="shared" ref="F4930:F4955" si="618">IF(VLOOKUP(H4930,RULENAMELU,3,FALSE)=0,H4930,VLOOKUP(H4930,RULENAMELU,3,FALSE))</f>
        <v>Restick</v>
      </c>
      <c r="G4930">
        <f t="shared" ref="G4930:G4955" si="619">VLOOKUP(H4930,RULENAMELU,4,FALSE)</f>
        <v>0</v>
      </c>
      <c r="H4930" t="s">
        <v>1096</v>
      </c>
      <c r="I4930">
        <f t="shared" ref="I4930:I4955" si="620">VLOOKUP(H4930,RULENAMELU,5,FALSE)</f>
        <v>0</v>
      </c>
      <c r="J4930" t="s">
        <v>1074</v>
      </c>
      <c r="K4930" s="5">
        <v>5</v>
      </c>
      <c r="L4930" t="str">
        <f>Table_DataFromNL[[#This Row],[PROFILECODE]]&amp;"-"&amp;Table_DataFromNL[[#This Row],[RULENAME]]</f>
        <v>CP962-Restick</v>
      </c>
      <c r="M4930" t="e">
        <f t="shared" ref="M4930:M4955" si="621">IFERROR(VLOOKUP(A4930,PaychangesLU,1,FALSE),VLOOKUP(A4930,SpecialtyCheckLU,1,FALSE))</f>
        <v>#N/A</v>
      </c>
      <c r="N4930" t="e">
        <f t="shared" ref="N4930:N4955" si="622">VLOOKUP(A4930,SpecialtyCheckLU,1,FALSE)</f>
        <v>#N/A</v>
      </c>
    </row>
    <row r="4931" spans="1:14" hidden="1" x14ac:dyDescent="0.45">
      <c r="A4931" t="str">
        <f t="shared" ref="A4931:A4955" si="623">B4931&amp;"-"&amp;F4931</f>
        <v>CP962-SCRATCH_1000_USD</v>
      </c>
      <c r="B4931" t="s">
        <v>116</v>
      </c>
      <c r="C4931" t="str">
        <f t="shared" si="616"/>
        <v>Palmview</v>
      </c>
      <c r="D4931" t="str">
        <f t="shared" si="617"/>
        <v>Y</v>
      </c>
      <c r="E4931" t="s">
        <v>1209</v>
      </c>
      <c r="F4931" t="str">
        <f t="shared" si="618"/>
        <v>SCRATCH_1000_USD</v>
      </c>
      <c r="G4931">
        <f t="shared" si="619"/>
        <v>0</v>
      </c>
      <c r="H4931" t="s">
        <v>1097</v>
      </c>
      <c r="I4931">
        <f t="shared" si="620"/>
        <v>0</v>
      </c>
      <c r="J4931" t="s">
        <v>1074</v>
      </c>
      <c r="K4931" s="5">
        <v>1000</v>
      </c>
      <c r="L4931" t="str">
        <f>Table_DataFromNL[[#This Row],[PROFILECODE]]&amp;"-"&amp;Table_DataFromNL[[#This Row],[RULENAME]]</f>
        <v>CP962-SCRATCH_1000_USD</v>
      </c>
      <c r="M4931" t="e">
        <f t="shared" si="621"/>
        <v>#N/A</v>
      </c>
      <c r="N4931" t="e">
        <f t="shared" si="622"/>
        <v>#N/A</v>
      </c>
    </row>
    <row r="4932" spans="1:14" hidden="1" x14ac:dyDescent="0.45">
      <c r="A4932" t="str">
        <f t="shared" si="623"/>
        <v>CP962-SCRATCH_100_USD</v>
      </c>
      <c r="B4932" t="s">
        <v>116</v>
      </c>
      <c r="C4932" t="str">
        <f t="shared" si="616"/>
        <v>Palmview</v>
      </c>
      <c r="D4932" t="str">
        <f t="shared" si="617"/>
        <v>Y</v>
      </c>
      <c r="E4932" t="s">
        <v>1209</v>
      </c>
      <c r="F4932" t="str">
        <f t="shared" si="618"/>
        <v>SCRATCH_100_USD</v>
      </c>
      <c r="G4932">
        <f t="shared" si="619"/>
        <v>0</v>
      </c>
      <c r="H4932" t="s">
        <v>1098</v>
      </c>
      <c r="I4932">
        <f t="shared" si="620"/>
        <v>0</v>
      </c>
      <c r="J4932" t="s">
        <v>1074</v>
      </c>
      <c r="K4932" s="5">
        <v>100</v>
      </c>
      <c r="L4932" t="str">
        <f>Table_DataFromNL[[#This Row],[PROFILECODE]]&amp;"-"&amp;Table_DataFromNL[[#This Row],[RULENAME]]</f>
        <v>CP962-SCRATCH_100_USD</v>
      </c>
      <c r="M4932" t="e">
        <f t="shared" si="621"/>
        <v>#N/A</v>
      </c>
      <c r="N4932" t="e">
        <f t="shared" si="622"/>
        <v>#N/A</v>
      </c>
    </row>
    <row r="4933" spans="1:14" hidden="1" x14ac:dyDescent="0.45">
      <c r="A4933" t="str">
        <f t="shared" si="623"/>
        <v>CP962-SCRATCH_10_USD</v>
      </c>
      <c r="B4933" t="s">
        <v>116</v>
      </c>
      <c r="C4933" t="str">
        <f t="shared" si="616"/>
        <v>Palmview</v>
      </c>
      <c r="D4933" t="str">
        <f t="shared" si="617"/>
        <v>Y</v>
      </c>
      <c r="E4933" t="s">
        <v>1209</v>
      </c>
      <c r="F4933" t="str">
        <f t="shared" si="618"/>
        <v>SCRATCH_10_USD</v>
      </c>
      <c r="G4933">
        <f t="shared" si="619"/>
        <v>0</v>
      </c>
      <c r="H4933" t="s">
        <v>1099</v>
      </c>
      <c r="I4933">
        <f t="shared" si="620"/>
        <v>0</v>
      </c>
      <c r="J4933" t="s">
        <v>1074</v>
      </c>
      <c r="K4933" s="5">
        <v>10</v>
      </c>
      <c r="L4933" t="str">
        <f>Table_DataFromNL[[#This Row],[PROFILECODE]]&amp;"-"&amp;Table_DataFromNL[[#This Row],[RULENAME]]</f>
        <v>CP962-SCRATCH_10_USD</v>
      </c>
      <c r="M4933" t="e">
        <f t="shared" si="621"/>
        <v>#N/A</v>
      </c>
      <c r="N4933" t="e">
        <f t="shared" si="622"/>
        <v>#N/A</v>
      </c>
    </row>
    <row r="4934" spans="1:14" hidden="1" x14ac:dyDescent="0.45">
      <c r="A4934" t="str">
        <f t="shared" si="623"/>
        <v>CP962-SCRATCH_20_USD</v>
      </c>
      <c r="B4934" t="s">
        <v>116</v>
      </c>
      <c r="C4934" t="str">
        <f t="shared" si="616"/>
        <v>Palmview</v>
      </c>
      <c r="D4934" t="str">
        <f t="shared" si="617"/>
        <v>Y</v>
      </c>
      <c r="E4934" t="s">
        <v>1209</v>
      </c>
      <c r="F4934" t="str">
        <f t="shared" si="618"/>
        <v>SCRATCH_20_USD</v>
      </c>
      <c r="G4934">
        <f t="shared" si="619"/>
        <v>0</v>
      </c>
      <c r="H4934" t="s">
        <v>1100</v>
      </c>
      <c r="I4934">
        <f t="shared" si="620"/>
        <v>0</v>
      </c>
      <c r="J4934" t="s">
        <v>1074</v>
      </c>
      <c r="K4934" s="5">
        <v>20</v>
      </c>
      <c r="L4934" t="str">
        <f>Table_DataFromNL[[#This Row],[PROFILECODE]]&amp;"-"&amp;Table_DataFromNL[[#This Row],[RULENAME]]</f>
        <v>CP962-SCRATCH_20_USD</v>
      </c>
      <c r="M4934" t="e">
        <f t="shared" si="621"/>
        <v>#N/A</v>
      </c>
      <c r="N4934" t="e">
        <f t="shared" si="622"/>
        <v>#N/A</v>
      </c>
    </row>
    <row r="4935" spans="1:14" hidden="1" x14ac:dyDescent="0.45">
      <c r="A4935" t="str">
        <f t="shared" si="623"/>
        <v>CP962-SCRATCH_25_USD</v>
      </c>
      <c r="B4935" t="s">
        <v>116</v>
      </c>
      <c r="C4935" t="str">
        <f t="shared" si="616"/>
        <v>Palmview</v>
      </c>
      <c r="D4935" t="str">
        <f t="shared" si="617"/>
        <v>Y</v>
      </c>
      <c r="E4935" t="s">
        <v>1209</v>
      </c>
      <c r="F4935" t="str">
        <f t="shared" si="618"/>
        <v>SCRATCH_25_USD</v>
      </c>
      <c r="G4935">
        <f t="shared" si="619"/>
        <v>0</v>
      </c>
      <c r="H4935" t="s">
        <v>1101</v>
      </c>
      <c r="I4935">
        <f t="shared" si="620"/>
        <v>0</v>
      </c>
      <c r="J4935" t="s">
        <v>1074</v>
      </c>
      <c r="K4935" s="5">
        <v>25</v>
      </c>
      <c r="L4935" t="str">
        <f>Table_DataFromNL[[#This Row],[PROFILECODE]]&amp;"-"&amp;Table_DataFromNL[[#This Row],[RULENAME]]</f>
        <v>CP962-SCRATCH_25_USD</v>
      </c>
      <c r="M4935" t="e">
        <f t="shared" si="621"/>
        <v>#N/A</v>
      </c>
      <c r="N4935" t="e">
        <f t="shared" si="622"/>
        <v>#N/A</v>
      </c>
    </row>
    <row r="4936" spans="1:14" hidden="1" x14ac:dyDescent="0.45">
      <c r="A4936" t="str">
        <f t="shared" si="623"/>
        <v>CP962-SCRATCH_50_USD</v>
      </c>
      <c r="B4936" t="s">
        <v>116</v>
      </c>
      <c r="C4936" t="str">
        <f t="shared" si="616"/>
        <v>Palmview</v>
      </c>
      <c r="D4936" t="str">
        <f t="shared" si="617"/>
        <v>Y</v>
      </c>
      <c r="E4936" t="s">
        <v>1209</v>
      </c>
      <c r="F4936" t="str">
        <f t="shared" si="618"/>
        <v>SCRATCH_50_USD</v>
      </c>
      <c r="G4936">
        <f t="shared" si="619"/>
        <v>0</v>
      </c>
      <c r="H4936" t="s">
        <v>1102</v>
      </c>
      <c r="I4936">
        <f t="shared" si="620"/>
        <v>0</v>
      </c>
      <c r="J4936" t="s">
        <v>1074</v>
      </c>
      <c r="K4936" s="5">
        <v>50</v>
      </c>
      <c r="L4936" t="str">
        <f>Table_DataFromNL[[#This Row],[PROFILECODE]]&amp;"-"&amp;Table_DataFromNL[[#This Row],[RULENAME]]</f>
        <v>CP962-SCRATCH_50_USD</v>
      </c>
      <c r="M4936" t="e">
        <f t="shared" si="621"/>
        <v>#N/A</v>
      </c>
      <c r="N4936" t="e">
        <f t="shared" si="622"/>
        <v>#N/A</v>
      </c>
    </row>
    <row r="4937" spans="1:14" hidden="1" x14ac:dyDescent="0.45">
      <c r="A4937" t="str">
        <f t="shared" si="623"/>
        <v>CP962-SCRATCH_5_USD</v>
      </c>
      <c r="B4937" t="s">
        <v>116</v>
      </c>
      <c r="C4937" t="str">
        <f t="shared" si="616"/>
        <v>Palmview</v>
      </c>
      <c r="D4937" t="str">
        <f t="shared" si="617"/>
        <v>Y</v>
      </c>
      <c r="E4937" t="s">
        <v>1209</v>
      </c>
      <c r="F4937" t="str">
        <f t="shared" si="618"/>
        <v>SCRATCH_5_USD</v>
      </c>
      <c r="G4937">
        <f t="shared" si="619"/>
        <v>0</v>
      </c>
      <c r="H4937" t="s">
        <v>1103</v>
      </c>
      <c r="I4937">
        <f t="shared" si="620"/>
        <v>0</v>
      </c>
      <c r="J4937" t="s">
        <v>1074</v>
      </c>
      <c r="K4937" s="5">
        <v>5</v>
      </c>
      <c r="L4937" t="str">
        <f>Table_DataFromNL[[#This Row],[PROFILECODE]]&amp;"-"&amp;Table_DataFromNL[[#This Row],[RULENAME]]</f>
        <v>CP962-SCRATCH_5_USD</v>
      </c>
      <c r="M4937" t="e">
        <f t="shared" si="621"/>
        <v>#N/A</v>
      </c>
      <c r="N4937" t="e">
        <f t="shared" si="622"/>
        <v>#N/A</v>
      </c>
    </row>
    <row r="4938" spans="1:14" hidden="1" x14ac:dyDescent="0.45">
      <c r="A4938" t="str">
        <f t="shared" si="623"/>
        <v>CP962-SLOW_TEXT_5</v>
      </c>
      <c r="B4938" t="s">
        <v>116</v>
      </c>
      <c r="C4938" t="str">
        <f t="shared" si="616"/>
        <v>Palmview</v>
      </c>
      <c r="D4938" t="str">
        <f t="shared" si="617"/>
        <v>Y</v>
      </c>
      <c r="E4938" t="s">
        <v>1209</v>
      </c>
      <c r="F4938" t="str">
        <f t="shared" si="618"/>
        <v>SLOW_TEXT_5</v>
      </c>
      <c r="G4938">
        <f t="shared" si="619"/>
        <v>0</v>
      </c>
      <c r="H4938" t="s">
        <v>1104</v>
      </c>
      <c r="I4938">
        <f t="shared" si="620"/>
        <v>0</v>
      </c>
      <c r="J4938" t="s">
        <v>1074</v>
      </c>
      <c r="K4938" s="5">
        <v>5</v>
      </c>
      <c r="L4938" t="str">
        <f>Table_DataFromNL[[#This Row],[PROFILECODE]]&amp;"-"&amp;Table_DataFromNL[[#This Row],[RULENAME]]</f>
        <v>CP962-SLOW_TEXT_5</v>
      </c>
      <c r="M4938" t="e">
        <f t="shared" si="621"/>
        <v>#N/A</v>
      </c>
      <c r="N4938" t="e">
        <f t="shared" si="622"/>
        <v>#N/A</v>
      </c>
    </row>
    <row r="4939" spans="1:14" hidden="1" x14ac:dyDescent="0.45">
      <c r="A4939" t="str">
        <f t="shared" si="623"/>
        <v>CP962-SPECIAL_ x9_25 _ONCE</v>
      </c>
      <c r="B4939" t="s">
        <v>116</v>
      </c>
      <c r="C4939" t="str">
        <f t="shared" si="616"/>
        <v>Palmview</v>
      </c>
      <c r="D4939" t="str">
        <f t="shared" si="617"/>
        <v>Y</v>
      </c>
      <c r="E4939" t="s">
        <v>1209</v>
      </c>
      <c r="F4939" t="str">
        <f t="shared" si="618"/>
        <v>SPECIAL_ x9_25 _ONCE</v>
      </c>
      <c r="G4939">
        <f t="shared" si="619"/>
        <v>0</v>
      </c>
      <c r="H4939" t="s">
        <v>1105</v>
      </c>
      <c r="I4939">
        <f t="shared" si="620"/>
        <v>0</v>
      </c>
      <c r="J4939" t="s">
        <v>1074</v>
      </c>
      <c r="K4939" s="5">
        <v>25</v>
      </c>
      <c r="L4939" t="str">
        <f>Table_DataFromNL[[#This Row],[PROFILECODE]]&amp;"-"&amp;Table_DataFromNL[[#This Row],[RULENAME]]</f>
        <v>CP962-SPECIAL_ x9_25 _ONCE</v>
      </c>
      <c r="M4939" t="e">
        <f t="shared" si="621"/>
        <v>#N/A</v>
      </c>
      <c r="N4939" t="e">
        <f t="shared" si="622"/>
        <v>#N/A</v>
      </c>
    </row>
    <row r="4940" spans="1:14" hidden="1" x14ac:dyDescent="0.45">
      <c r="A4940" t="str">
        <f t="shared" si="623"/>
        <v>CP962-SPECIAL_BONUS_40USD</v>
      </c>
      <c r="B4940" t="s">
        <v>116</v>
      </c>
      <c r="C4940" t="str">
        <f t="shared" si="616"/>
        <v>Palmview</v>
      </c>
      <c r="D4940" t="str">
        <f t="shared" si="617"/>
        <v>Y</v>
      </c>
      <c r="E4940" t="s">
        <v>1209</v>
      </c>
      <c r="F4940" t="str">
        <f t="shared" si="618"/>
        <v>SPECIAL_BONUS_40USD</v>
      </c>
      <c r="G4940">
        <f t="shared" si="619"/>
        <v>0</v>
      </c>
      <c r="H4940" t="s">
        <v>1106</v>
      </c>
      <c r="I4940">
        <f t="shared" si="620"/>
        <v>0</v>
      </c>
      <c r="J4940" t="s">
        <v>1074</v>
      </c>
      <c r="K4940" s="5">
        <v>40</v>
      </c>
      <c r="L4940" t="str">
        <f>Table_DataFromNL[[#This Row],[PROFILECODE]]&amp;"-"&amp;Table_DataFromNL[[#This Row],[RULENAME]]</f>
        <v>CP962-SPECIAL_BONUS_40USD</v>
      </c>
      <c r="M4940" t="e">
        <f t="shared" si="621"/>
        <v>#N/A</v>
      </c>
      <c r="N4940" t="e">
        <f t="shared" si="622"/>
        <v>#N/A</v>
      </c>
    </row>
    <row r="4941" spans="1:14" hidden="1" x14ac:dyDescent="0.45">
      <c r="A4941" t="str">
        <f t="shared" si="623"/>
        <v>CP962-SPECIAL_x6_x7_15 _TWICE</v>
      </c>
      <c r="B4941" t="s">
        <v>116</v>
      </c>
      <c r="C4941" t="str">
        <f t="shared" si="616"/>
        <v>Palmview</v>
      </c>
      <c r="D4941" t="str">
        <f t="shared" si="617"/>
        <v>Y</v>
      </c>
      <c r="E4941" t="s">
        <v>1209</v>
      </c>
      <c r="F4941" t="str">
        <f t="shared" si="618"/>
        <v>SPECIAL_x6_x7_15 _TWICE</v>
      </c>
      <c r="G4941">
        <f t="shared" si="619"/>
        <v>0</v>
      </c>
      <c r="H4941" t="s">
        <v>1107</v>
      </c>
      <c r="I4941">
        <f t="shared" si="620"/>
        <v>0</v>
      </c>
      <c r="J4941" t="s">
        <v>1074</v>
      </c>
      <c r="K4941" s="5">
        <v>15</v>
      </c>
      <c r="L4941" t="str">
        <f>Table_DataFromNL[[#This Row],[PROFILECODE]]&amp;"-"&amp;Table_DataFromNL[[#This Row],[RULENAME]]</f>
        <v>CP962-SPECIAL_x6_x7_15 _TWICE</v>
      </c>
      <c r="M4941" t="e">
        <f t="shared" si="621"/>
        <v>#N/A</v>
      </c>
      <c r="N4941" t="e">
        <f t="shared" si="622"/>
        <v>#N/A</v>
      </c>
    </row>
    <row r="4942" spans="1:14" hidden="1" x14ac:dyDescent="0.45">
      <c r="A4942" t="str">
        <f t="shared" si="623"/>
        <v>CP962-SPECIAL_x8_x9_20 _TWICE</v>
      </c>
      <c r="B4942" t="s">
        <v>116</v>
      </c>
      <c r="C4942" t="str">
        <f t="shared" si="616"/>
        <v>Palmview</v>
      </c>
      <c r="D4942" t="str">
        <f t="shared" si="617"/>
        <v>Y</v>
      </c>
      <c r="E4942" t="s">
        <v>1209</v>
      </c>
      <c r="F4942" t="str">
        <f t="shared" si="618"/>
        <v>SPECIAL_x8_x9_20 _TWICE</v>
      </c>
      <c r="G4942">
        <f t="shared" si="619"/>
        <v>0</v>
      </c>
      <c r="H4942" t="s">
        <v>1108</v>
      </c>
      <c r="I4942">
        <f t="shared" si="620"/>
        <v>0</v>
      </c>
      <c r="J4942" t="s">
        <v>1074</v>
      </c>
      <c r="K4942" s="5">
        <v>20</v>
      </c>
      <c r="L4942" t="str">
        <f>Table_DataFromNL[[#This Row],[PROFILECODE]]&amp;"-"&amp;Table_DataFromNL[[#This Row],[RULENAME]]</f>
        <v>CP962-SPECIAL_x8_x9_20 _TWICE</v>
      </c>
      <c r="M4942" t="e">
        <f t="shared" si="621"/>
        <v>#N/A</v>
      </c>
      <c r="N4942" t="e">
        <f t="shared" si="622"/>
        <v>#N/A</v>
      </c>
    </row>
    <row r="4943" spans="1:14" hidden="1" x14ac:dyDescent="0.45">
      <c r="A4943" t="str">
        <f t="shared" si="623"/>
        <v>CP962-SPRING_COUPON_10_PER_WEEK</v>
      </c>
      <c r="B4943" t="s">
        <v>116</v>
      </c>
      <c r="C4943" t="str">
        <f t="shared" si="616"/>
        <v>Palmview</v>
      </c>
      <c r="D4943" t="str">
        <f t="shared" si="617"/>
        <v>Y</v>
      </c>
      <c r="E4943" t="s">
        <v>1209</v>
      </c>
      <c r="F4943" t="str">
        <f t="shared" si="618"/>
        <v>SPRING_COUPON_10_PER_WEEK</v>
      </c>
      <c r="G4943">
        <f t="shared" si="619"/>
        <v>0</v>
      </c>
      <c r="H4943" t="s">
        <v>1149</v>
      </c>
      <c r="I4943">
        <f t="shared" si="620"/>
        <v>0</v>
      </c>
      <c r="J4943" t="s">
        <v>1074</v>
      </c>
      <c r="K4943" s="5">
        <v>10</v>
      </c>
      <c r="L4943" t="str">
        <f>Table_DataFromNL[[#This Row],[PROFILECODE]]&amp;"-"&amp;Table_DataFromNL[[#This Row],[RULENAME]]</f>
        <v>CP962-SPRING_COUPON_10_PER_WEEK</v>
      </c>
      <c r="M4943" t="e">
        <f t="shared" si="621"/>
        <v>#N/A</v>
      </c>
      <c r="N4943" t="e">
        <f t="shared" si="622"/>
        <v>#N/A</v>
      </c>
    </row>
    <row r="4944" spans="1:14" hidden="1" x14ac:dyDescent="0.45">
      <c r="A4944" t="str">
        <f t="shared" si="623"/>
        <v>CP962-Sample Only</v>
      </c>
      <c r="B4944" t="s">
        <v>116</v>
      </c>
      <c r="C4944" t="str">
        <f t="shared" si="616"/>
        <v>Palmview</v>
      </c>
      <c r="D4944" t="str">
        <f t="shared" si="617"/>
        <v>Y</v>
      </c>
      <c r="E4944" t="s">
        <v>1209</v>
      </c>
      <c r="F4944" t="str">
        <f t="shared" si="618"/>
        <v>Sample Only</v>
      </c>
      <c r="G4944">
        <f t="shared" si="619"/>
        <v>0</v>
      </c>
      <c r="H4944" t="s">
        <v>1109</v>
      </c>
      <c r="I4944">
        <f t="shared" si="620"/>
        <v>0</v>
      </c>
      <c r="J4944" t="s">
        <v>1074</v>
      </c>
      <c r="K4944" s="5">
        <v>10</v>
      </c>
      <c r="L4944" t="str">
        <f>Table_DataFromNL[[#This Row],[PROFILECODE]]&amp;"-"&amp;Table_DataFromNL[[#This Row],[RULENAME]]</f>
        <v>CP962-Sample Only</v>
      </c>
      <c r="M4944" t="e">
        <f t="shared" si="621"/>
        <v>#N/A</v>
      </c>
      <c r="N4944" t="e">
        <f t="shared" si="622"/>
        <v>#N/A</v>
      </c>
    </row>
    <row r="4945" spans="1:14" hidden="1" x14ac:dyDescent="0.45">
      <c r="A4945" t="str">
        <f t="shared" si="623"/>
        <v>CP962-Unit Below 250 mL</v>
      </c>
      <c r="B4945" t="s">
        <v>116</v>
      </c>
      <c r="C4945" t="str">
        <f t="shared" si="616"/>
        <v>Palmview</v>
      </c>
      <c r="D4945" t="str">
        <f t="shared" si="617"/>
        <v>Y</v>
      </c>
      <c r="E4945" t="s">
        <v>1209</v>
      </c>
      <c r="F4945" t="str">
        <f t="shared" si="618"/>
        <v>Unit Below 250 mL</v>
      </c>
      <c r="G4945">
        <f t="shared" si="619"/>
        <v>0</v>
      </c>
      <c r="H4945" t="s">
        <v>1110</v>
      </c>
      <c r="I4945">
        <f t="shared" si="620"/>
        <v>0</v>
      </c>
      <c r="J4945" t="s">
        <v>1074</v>
      </c>
      <c r="K4945" s="5">
        <v>5</v>
      </c>
      <c r="L4945" t="str">
        <f>Table_DataFromNL[[#This Row],[PROFILECODE]]&amp;"-"&amp;Table_DataFromNL[[#This Row],[RULENAME]]</f>
        <v>CP962-Unit Below 250 mL</v>
      </c>
      <c r="M4945" t="e">
        <f t="shared" si="621"/>
        <v>#N/A</v>
      </c>
      <c r="N4945" t="e">
        <f t="shared" si="622"/>
        <v>#N/A</v>
      </c>
    </row>
    <row r="4946" spans="1:14" hidden="1" x14ac:dyDescent="0.45">
      <c r="A4946" t="str">
        <f t="shared" si="623"/>
        <v>CP962-Unit above 250 mL/underdraw</v>
      </c>
      <c r="B4946" t="s">
        <v>116</v>
      </c>
      <c r="C4946" t="str">
        <f t="shared" si="616"/>
        <v>Palmview</v>
      </c>
      <c r="D4946" t="str">
        <f t="shared" si="617"/>
        <v>Y</v>
      </c>
      <c r="E4946" t="s">
        <v>1209</v>
      </c>
      <c r="F4946" t="str">
        <f t="shared" si="618"/>
        <v>Unit above 250 mL/underdraw</v>
      </c>
      <c r="G4946">
        <f t="shared" si="619"/>
        <v>0</v>
      </c>
      <c r="H4946" t="s">
        <v>1111</v>
      </c>
      <c r="I4946">
        <f t="shared" si="620"/>
        <v>0</v>
      </c>
      <c r="J4946" t="s">
        <v>1074</v>
      </c>
      <c r="K4946" s="5">
        <v>10</v>
      </c>
      <c r="L4946" t="str">
        <f>Table_DataFromNL[[#This Row],[PROFILECODE]]&amp;"-"&amp;Table_DataFromNL[[#This Row],[RULENAME]]</f>
        <v>CP962-Unit above 250 mL/underdraw</v>
      </c>
      <c r="M4946" t="e">
        <f t="shared" si="621"/>
        <v>#N/A</v>
      </c>
      <c r="N4946" t="e">
        <f t="shared" si="622"/>
        <v>#N/A</v>
      </c>
    </row>
    <row r="4947" spans="1:14" hidden="1" x14ac:dyDescent="0.45">
      <c r="A4947" t="str">
        <f t="shared" si="623"/>
        <v>CP962-Vaccinia Immunization</v>
      </c>
      <c r="B4947" t="s">
        <v>116</v>
      </c>
      <c r="C4947" t="str">
        <f t="shared" si="616"/>
        <v>Palmview</v>
      </c>
      <c r="D4947" t="str">
        <f t="shared" si="617"/>
        <v>Y</v>
      </c>
      <c r="E4947" t="s">
        <v>1209</v>
      </c>
      <c r="F4947" t="str">
        <f t="shared" si="618"/>
        <v>Vaccinia Immunization</v>
      </c>
      <c r="G4947">
        <f t="shared" si="619"/>
        <v>0</v>
      </c>
      <c r="H4947" t="s">
        <v>1136</v>
      </c>
      <c r="I4947">
        <f t="shared" si="620"/>
        <v>0</v>
      </c>
      <c r="J4947" t="s">
        <v>1074</v>
      </c>
      <c r="K4947" s="5">
        <v>100</v>
      </c>
      <c r="L4947" t="str">
        <f>Table_DataFromNL[[#This Row],[PROFILECODE]]&amp;"-"&amp;Table_DataFromNL[[#This Row],[RULENAME]]</f>
        <v>CP962-Vaccinia Immunization</v>
      </c>
      <c r="M4947" t="e">
        <f t="shared" si="621"/>
        <v>#N/A</v>
      </c>
      <c r="N4947" t="e">
        <f t="shared" si="622"/>
        <v>#N/A</v>
      </c>
    </row>
    <row r="4948" spans="1:14" hidden="1" x14ac:dyDescent="0.45">
      <c r="A4948" t="str">
        <f t="shared" si="623"/>
        <v>CP962-RETURN - Buddy referral  -BONUS</v>
      </c>
      <c r="B4948" t="s">
        <v>116</v>
      </c>
      <c r="C4948" t="str">
        <f t="shared" si="616"/>
        <v>Palmview</v>
      </c>
      <c r="D4948" t="str">
        <f t="shared" si="617"/>
        <v>Y</v>
      </c>
      <c r="E4948" t="s">
        <v>1209</v>
      </c>
      <c r="F4948" t="str">
        <f t="shared" si="618"/>
        <v>RETURN - Buddy referral  -BONUS</v>
      </c>
      <c r="G4948" t="str">
        <f t="shared" si="619"/>
        <v>Marketing</v>
      </c>
      <c r="H4948" t="s">
        <v>73</v>
      </c>
      <c r="I4948">
        <f t="shared" si="620"/>
        <v>50</v>
      </c>
      <c r="J4948" t="s">
        <v>1112</v>
      </c>
      <c r="K4948" s="5">
        <v>100</v>
      </c>
      <c r="L4948" t="str">
        <f>Table_DataFromNL[[#This Row],[PROFILECODE]]&amp;"-"&amp;Table_DataFromNL[[#This Row],[RULENAME]]</f>
        <v>CP962-Referral</v>
      </c>
      <c r="M4948" t="str">
        <f t="shared" si="621"/>
        <v>CP962-RETURN - Buddy referral  -BONUS</v>
      </c>
      <c r="N4948" t="e">
        <f t="shared" si="622"/>
        <v>#N/A</v>
      </c>
    </row>
    <row r="4949" spans="1:14" hidden="1" x14ac:dyDescent="0.45">
      <c r="A4949" t="str">
        <f t="shared" si="623"/>
        <v>CP962-P Anti-D Pre-Existing Standard</v>
      </c>
      <c r="B4949" t="s">
        <v>116</v>
      </c>
      <c r="C4949" t="str">
        <f t="shared" si="616"/>
        <v>Palmview</v>
      </c>
      <c r="D4949" t="str">
        <f t="shared" si="617"/>
        <v>Y</v>
      </c>
      <c r="E4949" t="s">
        <v>1209</v>
      </c>
      <c r="F4949" t="str">
        <f t="shared" si="618"/>
        <v>P Anti-D Pre-Existing Standard</v>
      </c>
      <c r="G4949" t="str">
        <f t="shared" si="619"/>
        <v>Specialty</v>
      </c>
      <c r="H4949" t="s">
        <v>946</v>
      </c>
      <c r="I4949" t="str">
        <f t="shared" si="620"/>
        <v>RETURN - 1st don of the week -STD</v>
      </c>
      <c r="J4949" t="s">
        <v>1113</v>
      </c>
      <c r="K4949" s="5">
        <v>60</v>
      </c>
      <c r="L4949" t="str">
        <f>Table_DataFromNL[[#This Row],[PROFILECODE]]&amp;"-"&amp;Table_DataFromNL[[#This Row],[RULENAME]]</f>
        <v>CP962-P Anti-D Pre-Existing Standard</v>
      </c>
      <c r="M4949" t="str">
        <f t="shared" si="621"/>
        <v>CP962-P Anti-D Pre-Existing Standard</v>
      </c>
      <c r="N4949" t="str">
        <f t="shared" si="622"/>
        <v>CP962-P Anti-D Pre-Existing Standard</v>
      </c>
    </row>
    <row r="4950" spans="1:14" hidden="1" x14ac:dyDescent="0.45">
      <c r="A4950" t="str">
        <f t="shared" si="623"/>
        <v>CP962-RETURN - 1st don of the week -STD</v>
      </c>
      <c r="B4950" t="s">
        <v>116</v>
      </c>
      <c r="C4950" t="str">
        <f t="shared" si="616"/>
        <v>Palmview</v>
      </c>
      <c r="D4950" t="str">
        <f t="shared" si="617"/>
        <v>Y</v>
      </c>
      <c r="E4950" t="s">
        <v>1209</v>
      </c>
      <c r="F4950" t="str">
        <f t="shared" si="618"/>
        <v>RETURN - 1st don of the week -STD</v>
      </c>
      <c r="G4950" t="str">
        <f t="shared" si="619"/>
        <v>Marketing</v>
      </c>
      <c r="H4950" t="s">
        <v>1114</v>
      </c>
      <c r="I4950">
        <f t="shared" si="620"/>
        <v>0</v>
      </c>
      <c r="J4950" t="s">
        <v>1113</v>
      </c>
      <c r="K4950" s="5">
        <v>60</v>
      </c>
      <c r="L4950" t="str">
        <f>Table_DataFromNL[[#This Row],[PROFILECODE]]&amp;"-"&amp;Table_DataFromNL[[#This Row],[RULENAME]]</f>
        <v>CP962-P NSP NONEU Standard</v>
      </c>
      <c r="M4950" t="str">
        <f t="shared" si="621"/>
        <v>CP962-RETURN - 1st don of the week -STD</v>
      </c>
      <c r="N4950" t="e">
        <f t="shared" si="622"/>
        <v>#N/A</v>
      </c>
    </row>
    <row r="4951" spans="1:14" hidden="1" x14ac:dyDescent="0.45">
      <c r="A4951" t="str">
        <f t="shared" si="623"/>
        <v>CP962-RETURN - 1st don of the week -STD</v>
      </c>
      <c r="B4951" t="s">
        <v>116</v>
      </c>
      <c r="C4951" t="str">
        <f t="shared" si="616"/>
        <v>Palmview</v>
      </c>
      <c r="D4951" t="str">
        <f t="shared" si="617"/>
        <v>Y</v>
      </c>
      <c r="E4951" t="s">
        <v>1209</v>
      </c>
      <c r="F4951" t="str">
        <f t="shared" si="618"/>
        <v>RETURN - 1st don of the week -STD</v>
      </c>
      <c r="G4951" t="str">
        <f t="shared" si="619"/>
        <v>Marketing</v>
      </c>
      <c r="H4951" t="s">
        <v>1115</v>
      </c>
      <c r="I4951">
        <f t="shared" si="620"/>
        <v>23</v>
      </c>
      <c r="J4951" t="s">
        <v>1113</v>
      </c>
      <c r="K4951" s="5">
        <v>60</v>
      </c>
      <c r="L4951" t="str">
        <f>Table_DataFromNL[[#This Row],[PROFILECODE]]&amp;"-"&amp;Table_DataFromNL[[#This Row],[RULENAME]]</f>
        <v>CP962-P NSP NS Standard</v>
      </c>
      <c r="M4951" t="str">
        <f t="shared" si="621"/>
        <v>CP962-RETURN - 1st don of the week -STD</v>
      </c>
      <c r="N4951" t="e">
        <f t="shared" si="622"/>
        <v>#N/A</v>
      </c>
    </row>
    <row r="4952" spans="1:14" hidden="1" x14ac:dyDescent="0.45">
      <c r="A4952" t="str">
        <f t="shared" si="623"/>
        <v>CP962-P Normal Source PL Standard</v>
      </c>
      <c r="B4952" t="s">
        <v>116</v>
      </c>
      <c r="C4952" t="str">
        <f t="shared" si="616"/>
        <v>Palmview</v>
      </c>
      <c r="D4952" t="str">
        <f t="shared" si="617"/>
        <v>Y</v>
      </c>
      <c r="E4952" t="s">
        <v>1209</v>
      </c>
      <c r="F4952" t="str">
        <f t="shared" si="618"/>
        <v>P Normal Source PL Standard</v>
      </c>
      <c r="G4952" t="str">
        <f t="shared" si="619"/>
        <v>Marketing</v>
      </c>
      <c r="H4952" t="s">
        <v>1033</v>
      </c>
      <c r="I4952">
        <f t="shared" si="620"/>
        <v>0</v>
      </c>
      <c r="J4952" t="s">
        <v>1113</v>
      </c>
      <c r="K4952" s="5">
        <v>60</v>
      </c>
      <c r="L4952" t="str">
        <f>Table_DataFromNL[[#This Row],[PROFILECODE]]&amp;"-"&amp;Table_DataFromNL[[#This Row],[RULENAME]]</f>
        <v>CP962-P Normal Source PL Standard</v>
      </c>
      <c r="M4952" t="e">
        <f t="shared" si="621"/>
        <v>#N/A</v>
      </c>
      <c r="N4952" t="e">
        <f t="shared" si="622"/>
        <v>#N/A</v>
      </c>
    </row>
    <row r="4953" spans="1:14" hidden="1" x14ac:dyDescent="0.45">
      <c r="A4953" t="str">
        <f t="shared" si="623"/>
        <v>CP962-P RSV Pre-Existing Standard</v>
      </c>
      <c r="B4953" t="s">
        <v>116</v>
      </c>
      <c r="C4953" t="str">
        <f t="shared" si="616"/>
        <v>Palmview</v>
      </c>
      <c r="D4953" t="str">
        <f t="shared" si="617"/>
        <v>Y</v>
      </c>
      <c r="E4953" t="s">
        <v>1209</v>
      </c>
      <c r="F4953" t="str">
        <f t="shared" si="618"/>
        <v>P RSV Pre-Existing Standard</v>
      </c>
      <c r="G4953" t="str">
        <f t="shared" si="619"/>
        <v>Specialty</v>
      </c>
      <c r="H4953" t="s">
        <v>955</v>
      </c>
      <c r="I4953" t="str">
        <f t="shared" si="620"/>
        <v>RETURN - 1st don of the week -STD</v>
      </c>
      <c r="J4953" t="s">
        <v>1113</v>
      </c>
      <c r="K4953" s="5">
        <v>60</v>
      </c>
      <c r="L4953" t="str">
        <f>Table_DataFromNL[[#This Row],[PROFILECODE]]&amp;"-"&amp;Table_DataFromNL[[#This Row],[RULENAME]]</f>
        <v>CP962-P RSV Pre-Existing Standard</v>
      </c>
      <c r="M4953" t="str">
        <f t="shared" si="621"/>
        <v>CP962-P RSV Pre-Existing Standard</v>
      </c>
      <c r="N4953" t="str">
        <f t="shared" si="622"/>
        <v>CP962-P RSV Pre-Existing Standard</v>
      </c>
    </row>
    <row r="4954" spans="1:14" hidden="1" x14ac:dyDescent="0.45">
      <c r="A4954" t="str">
        <f t="shared" si="623"/>
        <v>CP962-P Vaccinia Standard</v>
      </c>
      <c r="B4954" t="s">
        <v>116</v>
      </c>
      <c r="C4954" t="str">
        <f t="shared" si="616"/>
        <v>Palmview</v>
      </c>
      <c r="D4954" t="str">
        <f t="shared" si="617"/>
        <v>Y</v>
      </c>
      <c r="E4954" t="s">
        <v>1209</v>
      </c>
      <c r="F4954" t="str">
        <f t="shared" si="618"/>
        <v>P Vaccinia Standard</v>
      </c>
      <c r="G4954" t="str">
        <f t="shared" si="619"/>
        <v>Specialty</v>
      </c>
      <c r="H4954" t="s">
        <v>956</v>
      </c>
      <c r="I4954">
        <f t="shared" si="620"/>
        <v>0</v>
      </c>
      <c r="J4954" t="s">
        <v>1113</v>
      </c>
      <c r="K4954" s="5">
        <v>100</v>
      </c>
      <c r="L4954" t="str">
        <f>Table_DataFromNL[[#This Row],[PROFILECODE]]&amp;"-"&amp;Table_DataFromNL[[#This Row],[RULENAME]]</f>
        <v>CP962-P Vaccinia Standard</v>
      </c>
      <c r="M4954" t="str">
        <f t="shared" si="621"/>
        <v>CP962-P Vaccinia Standard</v>
      </c>
      <c r="N4954" t="str">
        <f t="shared" si="622"/>
        <v>CP962-P Vaccinia Standard</v>
      </c>
    </row>
    <row r="4955" spans="1:14" hidden="1" x14ac:dyDescent="0.45">
      <c r="A4955" t="str">
        <f t="shared" si="623"/>
        <v>CP962-PVZV Pre-Existing Standard</v>
      </c>
      <c r="B4955" t="s">
        <v>116</v>
      </c>
      <c r="C4955" t="str">
        <f t="shared" si="616"/>
        <v>Palmview</v>
      </c>
      <c r="D4955" t="str">
        <f t="shared" si="617"/>
        <v>Y</v>
      </c>
      <c r="E4955" t="s">
        <v>1209</v>
      </c>
      <c r="F4955" t="str">
        <f t="shared" si="618"/>
        <v>PVZV Pre-Existing Standard</v>
      </c>
      <c r="G4955" t="str">
        <f t="shared" si="619"/>
        <v>Specialty</v>
      </c>
      <c r="H4955" t="s">
        <v>972</v>
      </c>
      <c r="I4955" t="str">
        <f t="shared" si="620"/>
        <v>RETURN - 1st don of the week -STD</v>
      </c>
      <c r="J4955" t="s">
        <v>1113</v>
      </c>
      <c r="K4955" s="5">
        <v>60</v>
      </c>
      <c r="L4955" t="str">
        <f>Table_DataFromNL[[#This Row],[PROFILECODE]]&amp;"-"&amp;Table_DataFromNL[[#This Row],[RULENAME]]</f>
        <v>CP962-PVZV Pre-Existing Standard</v>
      </c>
      <c r="M4955" t="str">
        <f t="shared" si="621"/>
        <v>CP962-PVZV Pre-Existing Standard</v>
      </c>
      <c r="N4955" t="str">
        <f t="shared" si="622"/>
        <v>CP962-PVZV Pre-Existing Standard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EB46-7F96-4DBF-BE86-ED872DC9E125}">
  <dimension ref="A1:K595"/>
  <sheetViews>
    <sheetView workbookViewId="0">
      <pane ySplit="1" topLeftCell="A40" activePane="bottomLeft" state="frozen"/>
      <selection pane="bottomLeft" activeCell="B325" sqref="B325"/>
    </sheetView>
  </sheetViews>
  <sheetFormatPr defaultRowHeight="14.25" x14ac:dyDescent="0.45"/>
  <cols>
    <col min="1" max="1" width="6.86328125" bestFit="1" customWidth="1"/>
    <col min="2" max="2" width="9.1328125" bestFit="1" customWidth="1"/>
    <col min="3" max="3" width="27" bestFit="1" customWidth="1"/>
    <col min="4" max="4" width="22" bestFit="1" customWidth="1"/>
    <col min="5" max="5" width="29.46484375" bestFit="1" customWidth="1"/>
    <col min="6" max="6" width="35.6640625" bestFit="1" customWidth="1"/>
    <col min="7" max="7" width="28.86328125" bestFit="1" customWidth="1"/>
    <col min="8" max="8" width="40.6640625" customWidth="1"/>
    <col min="9" max="9" width="19.1328125" customWidth="1"/>
    <col min="10" max="10" width="34.6640625" customWidth="1"/>
    <col min="11" max="11" width="32" bestFit="1" customWidth="1"/>
  </cols>
  <sheetData>
    <row r="1" spans="1:11" x14ac:dyDescent="0.45">
      <c r="A1" t="s">
        <v>1210</v>
      </c>
      <c r="B1" t="s">
        <v>1211</v>
      </c>
      <c r="C1" t="s">
        <v>1212</v>
      </c>
      <c r="D1" t="s">
        <v>1213</v>
      </c>
      <c r="E1" s="27" t="s">
        <v>1214</v>
      </c>
      <c r="F1" s="27" t="s">
        <v>1215</v>
      </c>
      <c r="G1" s="27" t="s">
        <v>1216</v>
      </c>
      <c r="H1" s="27" t="s">
        <v>1217</v>
      </c>
      <c r="I1" s="28" t="s">
        <v>1218</v>
      </c>
      <c r="J1" t="s">
        <v>1699</v>
      </c>
      <c r="K1" t="s">
        <v>1219</v>
      </c>
    </row>
    <row r="2" spans="1:11" hidden="1" x14ac:dyDescent="0.45">
      <c r="A2" t="s">
        <v>1220</v>
      </c>
      <c r="B2" t="s">
        <v>511</v>
      </c>
      <c r="C2" t="s">
        <v>1221</v>
      </c>
      <c r="D2" t="s">
        <v>1222</v>
      </c>
      <c r="E2" t="str">
        <f>VLOOKUP(DefaultCollections[[#This Row],[DEFAULT_COLL_TYPE]],CollectionLookups,2,FALSE)</f>
        <v>P CMV Standard</v>
      </c>
      <c r="F2" t="str">
        <f t="shared" ref="F2" si="0">IFERROR(VLOOKUP(B2&amp;"-"&amp;E2,NLCollectionsLookup,1,FALSE),"NO")</f>
        <v>CP069-P CMV Standard</v>
      </c>
      <c r="G2" t="str">
        <f>VLOOKUP(DefaultCollections[[#This Row],[DEFAULT_COLL_TYPE]],CollectionLookups,3,FALSE)</f>
        <v>2X Week P CMV</v>
      </c>
      <c r="H2" t="str">
        <f t="shared" ref="H2" si="1">IFERROR(VLOOKUP(B2&amp;"-"&amp;G2,NLCollectionsLookup,1,FALSE),"NO")</f>
        <v>CP069-2X Week P CMV</v>
      </c>
      <c r="J2" t="str">
        <f>VLOOKUP(DefaultCollections[[#This Row],[Standard Exists in NL]],SpecialtyCheckLU,1,FALSE)</f>
        <v>CP069-P CMV Standard</v>
      </c>
      <c r="K2" t="str">
        <f t="shared" ref="K2:K65" si="2">VLOOKUP(B2&amp;"-"&amp;G2,SpecialtyCheckLU,1,FALSE)</f>
        <v>CP069-2X Week P CMV</v>
      </c>
    </row>
    <row r="3" spans="1:11" hidden="1" x14ac:dyDescent="0.45">
      <c r="A3" t="s">
        <v>1220</v>
      </c>
      <c r="B3" t="s">
        <v>511</v>
      </c>
      <c r="C3" t="s">
        <v>1221</v>
      </c>
      <c r="D3" t="s">
        <v>1223</v>
      </c>
      <c r="E3" t="str">
        <f>VLOOKUP(DefaultCollections[[#This Row],[DEFAULT_COLL_TYPE]],CollectionLookups,2,FALSE)</f>
        <v>P Anti-D Standard</v>
      </c>
      <c r="F3" t="str">
        <f t="shared" ref="F3:F66" si="3">IFERROR(VLOOKUP(B3&amp;"-"&amp;E3,NLCollectionsLookup,1,FALSE),"NO")</f>
        <v>CP069-P Anti-D Standard</v>
      </c>
      <c r="G3" t="str">
        <f>VLOOKUP(DefaultCollections[[#This Row],[DEFAULT_COLL_TYPE]],CollectionLookups,3,FALSE)</f>
        <v>2X Week P Anti-D</v>
      </c>
      <c r="H3" t="str">
        <f t="shared" ref="H3:H66" si="4">IFERROR(VLOOKUP(B3&amp;"-"&amp;G3,NLCollectionsLookup,1,FALSE),"NO")</f>
        <v>CP069-2X Week P Anti-D</v>
      </c>
      <c r="J3" t="str">
        <f>VLOOKUP(DefaultCollections[[#This Row],[Standard Exists in NL]],SpecialtyCheckLU,1,FALSE)</f>
        <v>CP069-P Anti-D Standard</v>
      </c>
      <c r="K3" t="str">
        <f t="shared" si="2"/>
        <v>CP069-2X Week P Anti-D</v>
      </c>
    </row>
    <row r="4" spans="1:11" hidden="1" x14ac:dyDescent="0.45">
      <c r="A4" t="s">
        <v>1220</v>
      </c>
      <c r="B4" t="s">
        <v>511</v>
      </c>
      <c r="C4" t="s">
        <v>1221</v>
      </c>
      <c r="D4" t="s">
        <v>1224</v>
      </c>
      <c r="E4" t="str">
        <f>VLOOKUP(DefaultCollections[[#This Row],[DEFAULT_COLL_TYPE]],CollectionLookups,2,FALSE)</f>
        <v>P Anti-D Pre-Existing Standard</v>
      </c>
      <c r="F4" t="str">
        <f t="shared" si="3"/>
        <v>CP069-P Anti-D Pre-Existing Standard</v>
      </c>
      <c r="G4" t="str">
        <f>VLOOKUP(DefaultCollections[[#This Row],[DEFAULT_COLL_TYPE]],CollectionLookups,3,FALSE)</f>
        <v>2X Week Anti-D Pre-Existing</v>
      </c>
      <c r="H4" t="str">
        <f t="shared" si="4"/>
        <v>CP069-2X Week Anti-D Pre-Existing</v>
      </c>
      <c r="J4" t="str">
        <f>VLOOKUP(DefaultCollections[[#This Row],[Standard Exists in NL]],SpecialtyCheckLU,1,FALSE)</f>
        <v>CP069-P Anti-D Pre-Existing Standard</v>
      </c>
      <c r="K4" t="str">
        <f t="shared" si="2"/>
        <v>CP069-2X Week Anti-D Pre-Existing</v>
      </c>
    </row>
    <row r="5" spans="1:11" hidden="1" x14ac:dyDescent="0.45">
      <c r="A5" t="s">
        <v>1220</v>
      </c>
      <c r="B5" t="s">
        <v>511</v>
      </c>
      <c r="C5" t="s">
        <v>1221</v>
      </c>
      <c r="D5" t="s">
        <v>1225</v>
      </c>
      <c r="E5" t="str">
        <f>VLOOKUP(DefaultCollections[[#This Row],[DEFAULT_COLL_TYPE]],CollectionLookups,2,FALSE)</f>
        <v>P HBS Pre-Existing Standard</v>
      </c>
      <c r="F5" t="str">
        <f t="shared" si="3"/>
        <v>CP069-P HBS Pre-Existing Standard</v>
      </c>
      <c r="G5" t="str">
        <f>VLOOKUP(DefaultCollections[[#This Row],[DEFAULT_COLL_TYPE]],CollectionLookups,3,FALSE)</f>
        <v>2X Week P HBS Pre-Existing</v>
      </c>
      <c r="H5" t="str">
        <f t="shared" si="4"/>
        <v>CP069-2X Week P HBS Pre-Existing</v>
      </c>
      <c r="J5" t="str">
        <f>VLOOKUP(DefaultCollections[[#This Row],[Standard Exists in NL]],SpecialtyCheckLU,1,FALSE)</f>
        <v>CP069-P HBS Pre-Existing Standard</v>
      </c>
      <c r="K5" t="str">
        <f t="shared" si="2"/>
        <v>CP069-2X Week P HBS Pre-Existing</v>
      </c>
    </row>
    <row r="6" spans="1:11" hidden="1" x14ac:dyDescent="0.45">
      <c r="A6" t="s">
        <v>1220</v>
      </c>
      <c r="B6" t="s">
        <v>511</v>
      </c>
      <c r="C6" t="s">
        <v>1221</v>
      </c>
      <c r="D6" t="s">
        <v>1226</v>
      </c>
      <c r="E6" t="str">
        <f>VLOOKUP(DefaultCollections[[#This Row],[DEFAULT_COLL_TYPE]],CollectionLookups,2,FALSE)</f>
        <v>P HBS TWINRIX Standard</v>
      </c>
      <c r="F6" t="str">
        <f t="shared" si="3"/>
        <v>CP069-P HBS TWINRIX Standard</v>
      </c>
      <c r="G6" t="str">
        <f>VLOOKUP(DefaultCollections[[#This Row],[DEFAULT_COLL_TYPE]],CollectionLookups,3,FALSE)</f>
        <v>2X Week P HBS TWINRX</v>
      </c>
      <c r="H6" t="str">
        <f t="shared" si="4"/>
        <v>CP069-2X Week P HBS TWINRX</v>
      </c>
      <c r="J6" t="str">
        <f>VLOOKUP(DefaultCollections[[#This Row],[Standard Exists in NL]],SpecialtyCheckLU,1,FALSE)</f>
        <v>CP069-P HBS TWINRIX Standard</v>
      </c>
      <c r="K6" t="str">
        <f t="shared" si="2"/>
        <v>CP069-2X Week P HBS TWINRX</v>
      </c>
    </row>
    <row r="7" spans="1:11" hidden="1" x14ac:dyDescent="0.45">
      <c r="A7" t="s">
        <v>1220</v>
      </c>
      <c r="B7" t="s">
        <v>511</v>
      </c>
      <c r="C7" t="s">
        <v>1221</v>
      </c>
      <c r="D7" t="s">
        <v>1227</v>
      </c>
      <c r="E7" t="str">
        <f>VLOOKUP(DefaultCollections[[#This Row],[DEFAULT_COLL_TYPE]],CollectionLookups,2,FALSE)</f>
        <v>P NSP NS Standard</v>
      </c>
      <c r="F7" t="str">
        <f t="shared" si="3"/>
        <v>CP069-P NSP NS Standard</v>
      </c>
      <c r="G7" t="str">
        <f>VLOOKUP(DefaultCollections[[#This Row],[DEFAULT_COLL_TYPE]],CollectionLookups,3,FALSE)</f>
        <v>2X Week P NSP NS</v>
      </c>
      <c r="H7" t="str">
        <f t="shared" si="4"/>
        <v>CP069-2X Week P NSP NS</v>
      </c>
      <c r="J7" t="e">
        <f>VLOOKUP(DefaultCollections[[#This Row],[Standard Exists in NL]],SpecialtyCheckLU,1,FALSE)</f>
        <v>#N/A</v>
      </c>
      <c r="K7" t="e">
        <f t="shared" si="2"/>
        <v>#N/A</v>
      </c>
    </row>
    <row r="8" spans="1:11" hidden="1" x14ac:dyDescent="0.45">
      <c r="A8" t="s">
        <v>1220</v>
      </c>
      <c r="B8" t="s">
        <v>511</v>
      </c>
      <c r="C8" t="s">
        <v>1221</v>
      </c>
      <c r="D8" t="s">
        <v>1228</v>
      </c>
      <c r="E8" t="str">
        <f>VLOOKUP(DefaultCollections[[#This Row],[DEFAULT_COLL_TYPE]],CollectionLookups,2,FALSE)</f>
        <v>P Tetanus Standard</v>
      </c>
      <c r="F8" t="str">
        <f t="shared" si="3"/>
        <v>CP069-P Tetanus Standard</v>
      </c>
      <c r="G8" t="str">
        <f>VLOOKUP(DefaultCollections[[#This Row],[DEFAULT_COLL_TYPE]],CollectionLookups,3,FALSE)</f>
        <v>2X Week P Tetanus</v>
      </c>
      <c r="H8" t="str">
        <f t="shared" si="4"/>
        <v>NO</v>
      </c>
      <c r="J8" t="str">
        <f>VLOOKUP(DefaultCollections[[#This Row],[Standard Exists in NL]],SpecialtyCheckLU,1,FALSE)</f>
        <v>CP069-P Tetanus Standard</v>
      </c>
      <c r="K8" t="str">
        <f t="shared" si="2"/>
        <v>CP069-2X Week P Tetanus</v>
      </c>
    </row>
    <row r="9" spans="1:11" hidden="1" x14ac:dyDescent="0.45">
      <c r="A9" t="s">
        <v>1220</v>
      </c>
      <c r="B9" t="s">
        <v>511</v>
      </c>
      <c r="C9" t="s">
        <v>1221</v>
      </c>
      <c r="D9" t="s">
        <v>1229</v>
      </c>
      <c r="E9" t="str">
        <f>VLOOKUP(DefaultCollections[[#This Row],[DEFAULT_COLL_TYPE]],CollectionLookups,2,FALSE)</f>
        <v>P Denovo Non-Injectable</v>
      </c>
      <c r="F9" t="str">
        <f t="shared" si="3"/>
        <v>CP069-P Denovo Non-Injectable</v>
      </c>
      <c r="G9">
        <f>VLOOKUP(DefaultCollections[[#This Row],[DEFAULT_COLL_TYPE]],CollectionLookups,3,FALSE)</f>
        <v>0</v>
      </c>
      <c r="H9" t="str">
        <f t="shared" si="4"/>
        <v>NO</v>
      </c>
      <c r="J9" t="str">
        <f>VLOOKUP(DefaultCollections[[#This Row],[Standard Exists in NL]],SpecialtyCheckLU,1,FALSE)</f>
        <v>CP069-P Denovo Non-Injectable</v>
      </c>
      <c r="K9" t="e">
        <f t="shared" si="2"/>
        <v>#N/A</v>
      </c>
    </row>
    <row r="10" spans="1:11" hidden="1" x14ac:dyDescent="0.45">
      <c r="A10" t="s">
        <v>1220</v>
      </c>
      <c r="B10" t="s">
        <v>511</v>
      </c>
      <c r="C10" t="s">
        <v>1221</v>
      </c>
      <c r="D10" t="s">
        <v>1230</v>
      </c>
      <c r="E10" t="str">
        <f>VLOOKUP(DefaultCollections[[#This Row],[DEFAULT_COLL_TYPE]],CollectionLookups,2,FALSE)</f>
        <v>P RSV Pre-Existing Standard</v>
      </c>
      <c r="F10" t="str">
        <f t="shared" si="3"/>
        <v>CP069-P RSV Pre-Existing Standard</v>
      </c>
      <c r="G10" t="str">
        <f>VLOOKUP(DefaultCollections[[#This Row],[DEFAULT_COLL_TYPE]],CollectionLookups,3,FALSE)</f>
        <v>2X Week P RSV Pre-Existing</v>
      </c>
      <c r="H10" t="str">
        <f t="shared" si="4"/>
        <v>CP069-2X Week P RSV Pre-Existing</v>
      </c>
      <c r="J10" t="str">
        <f>VLOOKUP(DefaultCollections[[#This Row],[Standard Exists in NL]],SpecialtyCheckLU,1,FALSE)</f>
        <v>CP069-P RSV Pre-Existing Standard</v>
      </c>
      <c r="K10" t="str">
        <f t="shared" si="2"/>
        <v>CP069-2X Week P RSV Pre-Existing</v>
      </c>
    </row>
    <row r="11" spans="1:11" hidden="1" x14ac:dyDescent="0.45">
      <c r="A11" t="s">
        <v>1231</v>
      </c>
      <c r="B11" t="s">
        <v>488</v>
      </c>
      <c r="C11" t="s">
        <v>1232</v>
      </c>
      <c r="D11" t="s">
        <v>1222</v>
      </c>
      <c r="E11" t="str">
        <f>VLOOKUP(DefaultCollections[[#This Row],[DEFAULT_COLL_TYPE]],CollectionLookups,2,FALSE)</f>
        <v>P CMV Standard</v>
      </c>
      <c r="F11" t="str">
        <f t="shared" si="3"/>
        <v>CP078-P CMV Standard</v>
      </c>
      <c r="G11" t="str">
        <f>VLOOKUP(DefaultCollections[[#This Row],[DEFAULT_COLL_TYPE]],CollectionLookups,3,FALSE)</f>
        <v>2X Week P CMV</v>
      </c>
      <c r="H11" t="str">
        <f t="shared" si="4"/>
        <v>CP078-2X Week P CMV</v>
      </c>
      <c r="J11" t="str">
        <f>VLOOKUP(DefaultCollections[[#This Row],[Standard Exists in NL]],SpecialtyCheckLU,1,FALSE)</f>
        <v>CP078-P CMV Standard</v>
      </c>
      <c r="K11" t="str">
        <f t="shared" si="2"/>
        <v>CP078-2X Week P CMV</v>
      </c>
    </row>
    <row r="12" spans="1:11" hidden="1" x14ac:dyDescent="0.45">
      <c r="A12" t="s">
        <v>1231</v>
      </c>
      <c r="B12" t="s">
        <v>488</v>
      </c>
      <c r="C12" t="s">
        <v>1232</v>
      </c>
      <c r="D12" t="s">
        <v>1223</v>
      </c>
      <c r="E12" t="str">
        <f>VLOOKUP(DefaultCollections[[#This Row],[DEFAULT_COLL_TYPE]],CollectionLookups,2,FALSE)</f>
        <v>P Anti-D Standard</v>
      </c>
      <c r="F12" t="str">
        <f t="shared" si="3"/>
        <v>CP078-P Anti-D Standard</v>
      </c>
      <c r="G12" t="str">
        <f>VLOOKUP(DefaultCollections[[#This Row],[DEFAULT_COLL_TYPE]],CollectionLookups,3,FALSE)</f>
        <v>2X Week P Anti-D</v>
      </c>
      <c r="H12" t="str">
        <f t="shared" si="4"/>
        <v>NO</v>
      </c>
      <c r="J12" t="str">
        <f>VLOOKUP(DefaultCollections[[#This Row],[Standard Exists in NL]],SpecialtyCheckLU,1,FALSE)</f>
        <v>CP078-P Anti-D Standard</v>
      </c>
      <c r="K12" t="str">
        <f t="shared" si="2"/>
        <v>CP078-2X Week P Anti-D</v>
      </c>
    </row>
    <row r="13" spans="1:11" hidden="1" x14ac:dyDescent="0.45">
      <c r="A13" t="s">
        <v>1231</v>
      </c>
      <c r="B13" t="s">
        <v>488</v>
      </c>
      <c r="C13" t="s">
        <v>1232</v>
      </c>
      <c r="D13" t="s">
        <v>1224</v>
      </c>
      <c r="E13" t="str">
        <f>VLOOKUP(DefaultCollections[[#This Row],[DEFAULT_COLL_TYPE]],CollectionLookups,2,FALSE)</f>
        <v>P Anti-D Pre-Existing Standard</v>
      </c>
      <c r="F13" t="str">
        <f t="shared" si="3"/>
        <v>CP078-P Anti-D Pre-Existing Standard</v>
      </c>
      <c r="G13" t="str">
        <f>VLOOKUP(DefaultCollections[[#This Row],[DEFAULT_COLL_TYPE]],CollectionLookups,3,FALSE)</f>
        <v>2X Week Anti-D Pre-Existing</v>
      </c>
      <c r="H13" t="str">
        <f t="shared" si="4"/>
        <v>NO</v>
      </c>
      <c r="J13" t="str">
        <f>VLOOKUP(DefaultCollections[[#This Row],[Standard Exists in NL]],SpecialtyCheckLU,1,FALSE)</f>
        <v>CP078-P Anti-D Pre-Existing Standard</v>
      </c>
      <c r="K13" t="str">
        <f t="shared" si="2"/>
        <v>CP078-2X Week Anti-D Pre-Existing</v>
      </c>
    </row>
    <row r="14" spans="1:11" hidden="1" x14ac:dyDescent="0.45">
      <c r="A14" t="s">
        <v>1231</v>
      </c>
      <c r="B14" t="s">
        <v>488</v>
      </c>
      <c r="C14" t="s">
        <v>1232</v>
      </c>
      <c r="D14" t="s">
        <v>1227</v>
      </c>
      <c r="E14" t="str">
        <f>VLOOKUP(DefaultCollections[[#This Row],[DEFAULT_COLL_TYPE]],CollectionLookups,2,FALSE)</f>
        <v>P NSP NS Standard</v>
      </c>
      <c r="F14" t="str">
        <f t="shared" si="3"/>
        <v>CP078-P NSP NS Standard</v>
      </c>
      <c r="G14" t="str">
        <f>VLOOKUP(DefaultCollections[[#This Row],[DEFAULT_COLL_TYPE]],CollectionLookups,3,FALSE)</f>
        <v>2X Week P NSP NS</v>
      </c>
      <c r="H14" t="str">
        <f t="shared" si="4"/>
        <v>CP078-2X Week P NSP NS</v>
      </c>
      <c r="J14" t="e">
        <f>VLOOKUP(DefaultCollections[[#This Row],[Standard Exists in NL]],SpecialtyCheckLU,1,FALSE)</f>
        <v>#N/A</v>
      </c>
      <c r="K14" t="e">
        <f t="shared" si="2"/>
        <v>#N/A</v>
      </c>
    </row>
    <row r="15" spans="1:11" hidden="1" x14ac:dyDescent="0.45">
      <c r="A15" t="s">
        <v>1231</v>
      </c>
      <c r="B15" t="s">
        <v>488</v>
      </c>
      <c r="C15" t="s">
        <v>1232</v>
      </c>
      <c r="D15" t="s">
        <v>1233</v>
      </c>
      <c r="E15" t="str">
        <f>VLOOKUP(DefaultCollections[[#This Row],[DEFAULT_COLL_TYPE]],CollectionLookups,2,FALSE)</f>
        <v>P Rabies Standard</v>
      </c>
      <c r="F15" t="str">
        <f t="shared" si="3"/>
        <v>CP078-P Rabies Standard</v>
      </c>
      <c r="G15" t="str">
        <f>VLOOKUP(DefaultCollections[[#This Row],[DEFAULT_COLL_TYPE]],CollectionLookups,3,FALSE)</f>
        <v>2X Week P Rabies</v>
      </c>
      <c r="H15" t="str">
        <f t="shared" si="4"/>
        <v>CP078-2X Week P Rabies</v>
      </c>
      <c r="J15" t="str">
        <f>VLOOKUP(DefaultCollections[[#This Row],[Standard Exists in NL]],SpecialtyCheckLU,1,FALSE)</f>
        <v>CP078-P Rabies Standard</v>
      </c>
      <c r="K15" t="str">
        <f t="shared" si="2"/>
        <v>CP078-2X Week P Rabies</v>
      </c>
    </row>
    <row r="16" spans="1:11" hidden="1" x14ac:dyDescent="0.45">
      <c r="A16" t="s">
        <v>1231</v>
      </c>
      <c r="B16" t="s">
        <v>488</v>
      </c>
      <c r="C16" t="s">
        <v>1232</v>
      </c>
      <c r="D16" t="s">
        <v>1228</v>
      </c>
      <c r="E16" t="str">
        <f>VLOOKUP(DefaultCollections[[#This Row],[DEFAULT_COLL_TYPE]],CollectionLookups,2,FALSE)</f>
        <v>P Tetanus Standard</v>
      </c>
      <c r="F16" t="str">
        <f t="shared" si="3"/>
        <v>CP078-P Tetanus Standard</v>
      </c>
      <c r="G16" t="str">
        <f>VLOOKUP(DefaultCollections[[#This Row],[DEFAULT_COLL_TYPE]],CollectionLookups,3,FALSE)</f>
        <v>2X Week P Tetanus</v>
      </c>
      <c r="H16" t="str">
        <f t="shared" si="4"/>
        <v>CP078-2X Week P Tetanus</v>
      </c>
      <c r="J16" t="str">
        <f>VLOOKUP(DefaultCollections[[#This Row],[Standard Exists in NL]],SpecialtyCheckLU,1,FALSE)</f>
        <v>CP078-P Tetanus Standard</v>
      </c>
      <c r="K16" t="str">
        <f t="shared" si="2"/>
        <v>CP078-2X Week P Tetanus</v>
      </c>
    </row>
    <row r="17" spans="1:11" hidden="1" x14ac:dyDescent="0.45">
      <c r="A17" t="s">
        <v>1231</v>
      </c>
      <c r="B17" t="s">
        <v>488</v>
      </c>
      <c r="C17" t="s">
        <v>1232</v>
      </c>
      <c r="D17" t="s">
        <v>1234</v>
      </c>
      <c r="E17" t="str">
        <f>VLOOKUP(DefaultCollections[[#This Row],[DEFAULT_COLL_TYPE]],CollectionLookups,2,FALSE)</f>
        <v>P Tetanus Pre-Existing Standard</v>
      </c>
      <c r="F17" t="str">
        <f t="shared" si="3"/>
        <v>CP078-P Tetanus Pre-Existing Standard</v>
      </c>
      <c r="G17" t="str">
        <f>VLOOKUP(DefaultCollections[[#This Row],[DEFAULT_COLL_TYPE]],CollectionLookups,3,FALSE)</f>
        <v>2X Week P Tetanus PE</v>
      </c>
      <c r="H17" t="str">
        <f t="shared" si="4"/>
        <v>CP078-2X Week P Tetanus PE</v>
      </c>
      <c r="J17" t="str">
        <f>VLOOKUP(DefaultCollections[[#This Row],[Standard Exists in NL]],SpecialtyCheckLU,1,FALSE)</f>
        <v>CP078-P Tetanus Pre-Existing Standard</v>
      </c>
      <c r="K17" t="str">
        <f t="shared" si="2"/>
        <v>CP078-2X Week P Tetanus PE</v>
      </c>
    </row>
    <row r="18" spans="1:11" hidden="1" x14ac:dyDescent="0.45">
      <c r="A18" t="s">
        <v>1231</v>
      </c>
      <c r="B18" t="s">
        <v>488</v>
      </c>
      <c r="C18" t="s">
        <v>1232</v>
      </c>
      <c r="D18" t="s">
        <v>1229</v>
      </c>
      <c r="E18" t="str">
        <f>VLOOKUP(DefaultCollections[[#This Row],[DEFAULT_COLL_TYPE]],CollectionLookups,2,FALSE)</f>
        <v>P Denovo Non-Injectable</v>
      </c>
      <c r="F18" t="str">
        <f t="shared" si="3"/>
        <v>CP078-P Denovo Non-Injectable</v>
      </c>
      <c r="G18">
        <f>VLOOKUP(DefaultCollections[[#This Row],[DEFAULT_COLL_TYPE]],CollectionLookups,3,FALSE)</f>
        <v>0</v>
      </c>
      <c r="H18" t="str">
        <f t="shared" si="4"/>
        <v>NO</v>
      </c>
      <c r="J18" t="str">
        <f>VLOOKUP(DefaultCollections[[#This Row],[Standard Exists in NL]],SpecialtyCheckLU,1,FALSE)</f>
        <v>CP078-P Denovo Non-Injectable</v>
      </c>
      <c r="K18" t="e">
        <f t="shared" si="2"/>
        <v>#N/A</v>
      </c>
    </row>
    <row r="19" spans="1:11" hidden="1" x14ac:dyDescent="0.45">
      <c r="A19" t="s">
        <v>1231</v>
      </c>
      <c r="B19" t="s">
        <v>488</v>
      </c>
      <c r="C19" t="s">
        <v>1232</v>
      </c>
      <c r="D19" t="s">
        <v>1230</v>
      </c>
      <c r="E19" t="str">
        <f>VLOOKUP(DefaultCollections[[#This Row],[DEFAULT_COLL_TYPE]],CollectionLookups,2,FALSE)</f>
        <v>P RSV Pre-Existing Standard</v>
      </c>
      <c r="F19" t="str">
        <f t="shared" si="3"/>
        <v>CP078-P RSV Pre-Existing Standard</v>
      </c>
      <c r="G19" t="str">
        <f>VLOOKUP(DefaultCollections[[#This Row],[DEFAULT_COLL_TYPE]],CollectionLookups,3,FALSE)</f>
        <v>2X Week P RSV Pre-Existing</v>
      </c>
      <c r="H19" t="str">
        <f t="shared" si="4"/>
        <v>CP078-2X Week P RSV Pre-Existing</v>
      </c>
      <c r="J19" t="str">
        <f>VLOOKUP(DefaultCollections[[#This Row],[Standard Exists in NL]],SpecialtyCheckLU,1,FALSE)</f>
        <v>CP078-P RSV Pre-Existing Standard</v>
      </c>
      <c r="K19" t="str">
        <f t="shared" si="2"/>
        <v>CP078-2X Week P RSV Pre-Existing</v>
      </c>
    </row>
    <row r="20" spans="1:11" hidden="1" x14ac:dyDescent="0.45">
      <c r="A20" t="s">
        <v>1235</v>
      </c>
      <c r="B20" t="s">
        <v>528</v>
      </c>
      <c r="C20" t="s">
        <v>1236</v>
      </c>
      <c r="D20" t="s">
        <v>1222</v>
      </c>
      <c r="E20" t="str">
        <f>VLOOKUP(DefaultCollections[[#This Row],[DEFAULT_COLL_TYPE]],CollectionLookups,2,FALSE)</f>
        <v>P CMV Standard</v>
      </c>
      <c r="F20" t="str">
        <f t="shared" si="3"/>
        <v>CP082-P CMV Standard</v>
      </c>
      <c r="G20" t="str">
        <f>VLOOKUP(DefaultCollections[[#This Row],[DEFAULT_COLL_TYPE]],CollectionLookups,3,FALSE)</f>
        <v>2X Week P CMV</v>
      </c>
      <c r="H20" t="str">
        <f t="shared" si="4"/>
        <v>CP082-2X Week P CMV</v>
      </c>
      <c r="J20" t="str">
        <f>VLOOKUP(DefaultCollections[[#This Row],[Standard Exists in NL]],SpecialtyCheckLU,1,FALSE)</f>
        <v>CP082-P CMV Standard</v>
      </c>
      <c r="K20" t="str">
        <f t="shared" si="2"/>
        <v>CP082-2X Week P CMV</v>
      </c>
    </row>
    <row r="21" spans="1:11" hidden="1" x14ac:dyDescent="0.45">
      <c r="A21" t="s">
        <v>1235</v>
      </c>
      <c r="B21" t="s">
        <v>528</v>
      </c>
      <c r="C21" t="s">
        <v>1236</v>
      </c>
      <c r="D21" t="s">
        <v>1223</v>
      </c>
      <c r="E21" t="str">
        <f>VLOOKUP(DefaultCollections[[#This Row],[DEFAULT_COLL_TYPE]],CollectionLookups,2,FALSE)</f>
        <v>P Anti-D Standard</v>
      </c>
      <c r="F21" t="str">
        <f t="shared" si="3"/>
        <v>CP082-P Anti-D Standard</v>
      </c>
      <c r="G21" t="str">
        <f>VLOOKUP(DefaultCollections[[#This Row],[DEFAULT_COLL_TYPE]],CollectionLookups,3,FALSE)</f>
        <v>2X Week P Anti-D</v>
      </c>
      <c r="H21" t="str">
        <f t="shared" si="4"/>
        <v>NO</v>
      </c>
      <c r="J21" t="str">
        <f>VLOOKUP(DefaultCollections[[#This Row],[Standard Exists in NL]],SpecialtyCheckLU,1,FALSE)</f>
        <v>CP082-P Anti-D Standard</v>
      </c>
      <c r="K21" t="str">
        <f t="shared" si="2"/>
        <v>CP082-2X Week P Anti-D</v>
      </c>
    </row>
    <row r="22" spans="1:11" hidden="1" x14ac:dyDescent="0.45">
      <c r="A22" t="s">
        <v>1235</v>
      </c>
      <c r="B22" t="s">
        <v>528</v>
      </c>
      <c r="C22" t="s">
        <v>1236</v>
      </c>
      <c r="D22" t="s">
        <v>1224</v>
      </c>
      <c r="E22" t="str">
        <f>VLOOKUP(DefaultCollections[[#This Row],[DEFAULT_COLL_TYPE]],CollectionLookups,2,FALSE)</f>
        <v>P Anti-D Pre-Existing Standard</v>
      </c>
      <c r="F22" t="str">
        <f t="shared" si="3"/>
        <v>CP082-P Anti-D Pre-Existing Standard</v>
      </c>
      <c r="G22" t="str">
        <f>VLOOKUP(DefaultCollections[[#This Row],[DEFAULT_COLL_TYPE]],CollectionLookups,3,FALSE)</f>
        <v>2X Week Anti-D Pre-Existing</v>
      </c>
      <c r="H22" t="str">
        <f t="shared" si="4"/>
        <v>NO</v>
      </c>
      <c r="J22" t="str">
        <f>VLOOKUP(DefaultCollections[[#This Row],[Standard Exists in NL]],SpecialtyCheckLU,1,FALSE)</f>
        <v>CP082-P Anti-D Pre-Existing Standard</v>
      </c>
      <c r="K22" t="str">
        <f t="shared" si="2"/>
        <v>CP082-2X Week Anti-D Pre-Existing</v>
      </c>
    </row>
    <row r="23" spans="1:11" hidden="1" x14ac:dyDescent="0.45">
      <c r="A23" t="s">
        <v>1235</v>
      </c>
      <c r="B23" t="s">
        <v>528</v>
      </c>
      <c r="C23" t="s">
        <v>1236</v>
      </c>
      <c r="D23" t="s">
        <v>1227</v>
      </c>
      <c r="E23" t="str">
        <f>VLOOKUP(DefaultCollections[[#This Row],[DEFAULT_COLL_TYPE]],CollectionLookups,2,FALSE)</f>
        <v>P NSP NS Standard</v>
      </c>
      <c r="F23" t="str">
        <f t="shared" si="3"/>
        <v>CP082-P NSP NS Standard</v>
      </c>
      <c r="G23" t="str">
        <f>VLOOKUP(DefaultCollections[[#This Row],[DEFAULT_COLL_TYPE]],CollectionLookups,3,FALSE)</f>
        <v>2X Week P NSP NS</v>
      </c>
      <c r="H23" t="str">
        <f t="shared" si="4"/>
        <v>CP082-2X Week P NSP NS</v>
      </c>
      <c r="J23" t="e">
        <f>VLOOKUP(DefaultCollections[[#This Row],[Standard Exists in NL]],SpecialtyCheckLU,1,FALSE)</f>
        <v>#N/A</v>
      </c>
      <c r="K23" t="e">
        <f t="shared" si="2"/>
        <v>#N/A</v>
      </c>
    </row>
    <row r="24" spans="1:11" hidden="1" x14ac:dyDescent="0.45">
      <c r="A24" t="s">
        <v>1235</v>
      </c>
      <c r="B24" t="s">
        <v>528</v>
      </c>
      <c r="C24" t="s">
        <v>1236</v>
      </c>
      <c r="D24" t="s">
        <v>1228</v>
      </c>
      <c r="E24" t="str">
        <f>VLOOKUP(DefaultCollections[[#This Row],[DEFAULT_COLL_TYPE]],CollectionLookups,2,FALSE)</f>
        <v>P Tetanus Standard</v>
      </c>
      <c r="F24" t="str">
        <f t="shared" si="3"/>
        <v>CP082-P Tetanus Standard</v>
      </c>
      <c r="G24" t="str">
        <f>VLOOKUP(DefaultCollections[[#This Row],[DEFAULT_COLL_TYPE]],CollectionLookups,3,FALSE)</f>
        <v>2X Week P Tetanus</v>
      </c>
      <c r="H24" t="str">
        <f t="shared" si="4"/>
        <v>CP082-2X Week P Tetanus</v>
      </c>
      <c r="J24" t="str">
        <f>VLOOKUP(DefaultCollections[[#This Row],[Standard Exists in NL]],SpecialtyCheckLU,1,FALSE)</f>
        <v>CP082-P Tetanus Standard</v>
      </c>
      <c r="K24" t="str">
        <f t="shared" si="2"/>
        <v>CP082-2X Week P Tetanus</v>
      </c>
    </row>
    <row r="25" spans="1:11" hidden="1" x14ac:dyDescent="0.45">
      <c r="A25" t="s">
        <v>1235</v>
      </c>
      <c r="B25" t="s">
        <v>528</v>
      </c>
      <c r="C25" t="s">
        <v>1236</v>
      </c>
      <c r="D25" t="s">
        <v>1234</v>
      </c>
      <c r="E25" t="str">
        <f>VLOOKUP(DefaultCollections[[#This Row],[DEFAULT_COLL_TYPE]],CollectionLookups,2,FALSE)</f>
        <v>P Tetanus Pre-Existing Standard</v>
      </c>
      <c r="F25" t="str">
        <f t="shared" si="3"/>
        <v>CP082-P Tetanus Pre-Existing Standard</v>
      </c>
      <c r="G25" t="str">
        <f>VLOOKUP(DefaultCollections[[#This Row],[DEFAULT_COLL_TYPE]],CollectionLookups,3,FALSE)</f>
        <v>2X Week P Tetanus PE</v>
      </c>
      <c r="H25" t="str">
        <f t="shared" si="4"/>
        <v>CP082-2X Week P Tetanus PE</v>
      </c>
      <c r="J25" t="str">
        <f>VLOOKUP(DefaultCollections[[#This Row],[Standard Exists in NL]],SpecialtyCheckLU,1,FALSE)</f>
        <v>CP082-P Tetanus Pre-Existing Standard</v>
      </c>
      <c r="K25" t="str">
        <f t="shared" si="2"/>
        <v>CP082-2X Week P Tetanus PE</v>
      </c>
    </row>
    <row r="26" spans="1:11" hidden="1" x14ac:dyDescent="0.45">
      <c r="A26" t="s">
        <v>1235</v>
      </c>
      <c r="B26" t="s">
        <v>528</v>
      </c>
      <c r="C26" t="s">
        <v>1236</v>
      </c>
      <c r="D26" t="s">
        <v>1229</v>
      </c>
      <c r="E26" t="str">
        <f>VLOOKUP(DefaultCollections[[#This Row],[DEFAULT_COLL_TYPE]],CollectionLookups,2,FALSE)</f>
        <v>P Denovo Non-Injectable</v>
      </c>
      <c r="F26" t="str">
        <f t="shared" si="3"/>
        <v>CP082-P Denovo Non-Injectable</v>
      </c>
      <c r="G26">
        <f>VLOOKUP(DefaultCollections[[#This Row],[DEFAULT_COLL_TYPE]],CollectionLookups,3,FALSE)</f>
        <v>0</v>
      </c>
      <c r="H26" t="str">
        <f t="shared" si="4"/>
        <v>NO</v>
      </c>
      <c r="J26" t="str">
        <f>VLOOKUP(DefaultCollections[[#This Row],[Standard Exists in NL]],SpecialtyCheckLU,1,FALSE)</f>
        <v>CP082-P Denovo Non-Injectable</v>
      </c>
      <c r="K26" t="e">
        <f t="shared" si="2"/>
        <v>#N/A</v>
      </c>
    </row>
    <row r="27" spans="1:11" hidden="1" x14ac:dyDescent="0.45">
      <c r="A27" t="s">
        <v>1235</v>
      </c>
      <c r="B27" t="s">
        <v>528</v>
      </c>
      <c r="C27" t="s">
        <v>1236</v>
      </c>
      <c r="D27" t="s">
        <v>1230</v>
      </c>
      <c r="E27" t="str">
        <f>VLOOKUP(DefaultCollections[[#This Row],[DEFAULT_COLL_TYPE]],CollectionLookups,2,FALSE)</f>
        <v>P RSV Pre-Existing Standard</v>
      </c>
      <c r="F27" t="str">
        <f t="shared" si="3"/>
        <v>CP082-P RSV Pre-Existing Standard</v>
      </c>
      <c r="G27" t="str">
        <f>VLOOKUP(DefaultCollections[[#This Row],[DEFAULT_COLL_TYPE]],CollectionLookups,3,FALSE)</f>
        <v>2X Week P RSV Pre-Existing</v>
      </c>
      <c r="H27" t="str">
        <f t="shared" si="4"/>
        <v>CP082-2X Week P RSV Pre-Existing</v>
      </c>
      <c r="J27" t="str">
        <f>VLOOKUP(DefaultCollections[[#This Row],[Standard Exists in NL]],SpecialtyCheckLU,1,FALSE)</f>
        <v>CP082-P RSV Pre-Existing Standard</v>
      </c>
      <c r="K27" t="str">
        <f t="shared" si="2"/>
        <v>CP082-2X Week P RSV Pre-Existing</v>
      </c>
    </row>
    <row r="28" spans="1:11" hidden="1" x14ac:dyDescent="0.45">
      <c r="A28" t="s">
        <v>1237</v>
      </c>
      <c r="B28" t="s">
        <v>749</v>
      </c>
      <c r="C28" t="s">
        <v>1238</v>
      </c>
      <c r="D28" t="s">
        <v>1239</v>
      </c>
      <c r="E28" t="str">
        <f>VLOOKUP(DefaultCollections[[#This Row],[DEFAULT_COLL_TYPE]],CollectionLookups,2,FALSE)</f>
        <v>P 125 Anti - D PreExisting</v>
      </c>
      <c r="F28" t="str">
        <f t="shared" si="3"/>
        <v>CP125-P 125 Anti - D PreExisting</v>
      </c>
      <c r="G28">
        <f>VLOOKUP(DefaultCollections[[#This Row],[DEFAULT_COLL_TYPE]],CollectionLookups,3,FALSE)</f>
        <v>0</v>
      </c>
      <c r="H28" t="str">
        <f t="shared" si="4"/>
        <v>NO</v>
      </c>
      <c r="J28" t="str">
        <f>VLOOKUP(DefaultCollections[[#This Row],[Standard Exists in NL]],SpecialtyCheckLU,1,FALSE)</f>
        <v>CP125-P 125 Anti - D PreExisting</v>
      </c>
      <c r="K28" t="e">
        <f t="shared" si="2"/>
        <v>#N/A</v>
      </c>
    </row>
    <row r="29" spans="1:11" hidden="1" x14ac:dyDescent="0.45">
      <c r="A29" t="s">
        <v>1237</v>
      </c>
      <c r="B29" t="s">
        <v>749</v>
      </c>
      <c r="C29" t="s">
        <v>1238</v>
      </c>
      <c r="D29" t="s">
        <v>1240</v>
      </c>
      <c r="E29" t="str">
        <f>VLOOKUP(DefaultCollections[[#This Row],[DEFAULT_COLL_TYPE]],CollectionLookups,2,FALSE)</f>
        <v>P 125 Anti - D</v>
      </c>
      <c r="F29" t="str">
        <f t="shared" si="3"/>
        <v>CP125-P 125 Anti - D</v>
      </c>
      <c r="G29">
        <f>VLOOKUP(DefaultCollections[[#This Row],[DEFAULT_COLL_TYPE]],CollectionLookups,3,FALSE)</f>
        <v>0</v>
      </c>
      <c r="H29" t="str">
        <f t="shared" si="4"/>
        <v>NO</v>
      </c>
      <c r="J29" t="str">
        <f>VLOOKUP(DefaultCollections[[#This Row],[Standard Exists in NL]],SpecialtyCheckLU,1,FALSE)</f>
        <v>CP125-P 125 Anti - D</v>
      </c>
      <c r="K29" t="e">
        <f t="shared" si="2"/>
        <v>#N/A</v>
      </c>
    </row>
    <row r="30" spans="1:11" hidden="1" x14ac:dyDescent="0.45">
      <c r="A30" t="s">
        <v>1237</v>
      </c>
      <c r="B30" t="s">
        <v>749</v>
      </c>
      <c r="C30" t="s">
        <v>1238</v>
      </c>
      <c r="D30" t="s">
        <v>1241</v>
      </c>
      <c r="E30" t="str">
        <f>VLOOKUP(DefaultCollections[[#This Row],[DEFAULT_COLL_TYPE]],CollectionLookups,2,FALSE)</f>
        <v>P 125 Normal Source</v>
      </c>
      <c r="F30" t="str">
        <f t="shared" si="3"/>
        <v>CP125-P 125 Normal Source</v>
      </c>
      <c r="G30">
        <f>VLOOKUP(DefaultCollections[[#This Row],[DEFAULT_COLL_TYPE]],CollectionLookups,3,FALSE)</f>
        <v>0</v>
      </c>
      <c r="H30" t="str">
        <f t="shared" si="4"/>
        <v>NO</v>
      </c>
      <c r="J30" t="str">
        <f>VLOOKUP(DefaultCollections[[#This Row],[Standard Exists in NL]],SpecialtyCheckLU,1,FALSE)</f>
        <v>CP125-P 125 Normal Source</v>
      </c>
      <c r="K30" t="e">
        <f t="shared" si="2"/>
        <v>#N/A</v>
      </c>
    </row>
    <row r="31" spans="1:11" hidden="1" x14ac:dyDescent="0.45">
      <c r="A31" t="s">
        <v>1237</v>
      </c>
      <c r="B31" t="s">
        <v>749</v>
      </c>
      <c r="C31" t="s">
        <v>1238</v>
      </c>
      <c r="D31" t="s">
        <v>1229</v>
      </c>
      <c r="E31" t="str">
        <f>VLOOKUP(DefaultCollections[[#This Row],[DEFAULT_COLL_TYPE]],CollectionLookups,2,FALSE)</f>
        <v>P Denovo Non-Injectable</v>
      </c>
      <c r="F31" t="str">
        <f t="shared" si="3"/>
        <v>CP125-P Denovo Non-Injectable</v>
      </c>
      <c r="G31">
        <f>VLOOKUP(DefaultCollections[[#This Row],[DEFAULT_COLL_TYPE]],CollectionLookups,3,FALSE)</f>
        <v>0</v>
      </c>
      <c r="H31" t="str">
        <f t="shared" si="4"/>
        <v>NO</v>
      </c>
      <c r="J31" t="str">
        <f>VLOOKUP(DefaultCollections[[#This Row],[Standard Exists in NL]],SpecialtyCheckLU,1,FALSE)</f>
        <v>CP125-P Denovo Non-Injectable</v>
      </c>
      <c r="K31" t="e">
        <f t="shared" si="2"/>
        <v>#N/A</v>
      </c>
    </row>
    <row r="32" spans="1:11" hidden="1" x14ac:dyDescent="0.45">
      <c r="A32" t="s">
        <v>1237</v>
      </c>
      <c r="B32" t="s">
        <v>749</v>
      </c>
      <c r="C32" t="s">
        <v>1238</v>
      </c>
      <c r="D32" t="s">
        <v>1242</v>
      </c>
      <c r="E32" t="str">
        <f>VLOOKUP(DefaultCollections[[#This Row],[DEFAULT_COLL_TYPE]],CollectionLookups,2,FALSE)</f>
        <v>Test Cells</v>
      </c>
      <c r="F32" t="str">
        <f t="shared" si="3"/>
        <v>CP125-Test Cells</v>
      </c>
      <c r="G32">
        <f>VLOOKUP(DefaultCollections[[#This Row],[DEFAULT_COLL_TYPE]],CollectionLookups,3,FALSE)</f>
        <v>0</v>
      </c>
      <c r="H32" t="str">
        <f t="shared" si="4"/>
        <v>NO</v>
      </c>
      <c r="J32" t="str">
        <f>VLOOKUP(DefaultCollections[[#This Row],[Standard Exists in NL]],SpecialtyCheckLU,1,FALSE)</f>
        <v>CP125-Test Cells</v>
      </c>
      <c r="K32" t="e">
        <f t="shared" si="2"/>
        <v>#N/A</v>
      </c>
    </row>
    <row r="33" spans="1:11" hidden="1" x14ac:dyDescent="0.45">
      <c r="A33" t="s">
        <v>1237</v>
      </c>
      <c r="B33" t="s">
        <v>749</v>
      </c>
      <c r="C33" t="s">
        <v>1238</v>
      </c>
      <c r="D33" t="s">
        <v>1243</v>
      </c>
      <c r="E33" t="str">
        <f>VLOOKUP(DefaultCollections[[#This Row],[DEFAULT_COLL_TYPE]],CollectionLookups,2,FALSE)</f>
        <v>Whole Blood INJ</v>
      </c>
      <c r="F33" t="str">
        <f t="shared" si="3"/>
        <v>CP125-Whole Blood INJ</v>
      </c>
      <c r="G33">
        <f>VLOOKUP(DefaultCollections[[#This Row],[DEFAULT_COLL_TYPE]],CollectionLookups,3,FALSE)</f>
        <v>0</v>
      </c>
      <c r="H33" t="str">
        <f t="shared" si="4"/>
        <v>NO</v>
      </c>
      <c r="J33" t="str">
        <f>VLOOKUP(DefaultCollections[[#This Row],[Standard Exists in NL]],SpecialtyCheckLU,1,FALSE)</f>
        <v>CP125-Whole Blood INJ</v>
      </c>
      <c r="K33" t="e">
        <f t="shared" si="2"/>
        <v>#N/A</v>
      </c>
    </row>
    <row r="34" spans="1:11" hidden="1" x14ac:dyDescent="0.45">
      <c r="A34" t="s">
        <v>1244</v>
      </c>
      <c r="B34" t="s">
        <v>344</v>
      </c>
      <c r="C34" t="s">
        <v>1245</v>
      </c>
      <c r="D34" t="s">
        <v>1222</v>
      </c>
      <c r="E34" t="str">
        <f>VLOOKUP(DefaultCollections[[#This Row],[DEFAULT_COLL_TYPE]],CollectionLookups,2,FALSE)</f>
        <v>P CMV Standard</v>
      </c>
      <c r="F34" t="str">
        <f t="shared" si="3"/>
        <v>CP128-P CMV Standard</v>
      </c>
      <c r="G34" t="str">
        <f>VLOOKUP(DefaultCollections[[#This Row],[DEFAULT_COLL_TYPE]],CollectionLookups,3,FALSE)</f>
        <v>2X Week P CMV</v>
      </c>
      <c r="H34" t="str">
        <f t="shared" si="4"/>
        <v>CP128-2X Week P CMV</v>
      </c>
      <c r="J34" t="str">
        <f>VLOOKUP(DefaultCollections[[#This Row],[Standard Exists in NL]],SpecialtyCheckLU,1,FALSE)</f>
        <v>CP128-P CMV Standard</v>
      </c>
      <c r="K34" t="str">
        <f t="shared" si="2"/>
        <v>CP128-2X Week P CMV</v>
      </c>
    </row>
    <row r="35" spans="1:11" hidden="1" x14ac:dyDescent="0.45">
      <c r="A35" t="s">
        <v>1244</v>
      </c>
      <c r="B35" t="s">
        <v>344</v>
      </c>
      <c r="C35" t="s">
        <v>1245</v>
      </c>
      <c r="D35" t="s">
        <v>1224</v>
      </c>
      <c r="E35" t="str">
        <f>VLOOKUP(DefaultCollections[[#This Row],[DEFAULT_COLL_TYPE]],CollectionLookups,2,FALSE)</f>
        <v>P Anti-D Pre-Existing Standard</v>
      </c>
      <c r="F35" t="str">
        <f t="shared" si="3"/>
        <v>CP128-P Anti-D Pre-Existing Standard</v>
      </c>
      <c r="G35" t="str">
        <f>VLOOKUP(DefaultCollections[[#This Row],[DEFAULT_COLL_TYPE]],CollectionLookups,3,FALSE)</f>
        <v>2X Week Anti-D Pre-Existing</v>
      </c>
      <c r="H35" t="str">
        <f t="shared" si="4"/>
        <v>NO</v>
      </c>
      <c r="J35" t="str">
        <f>VLOOKUP(DefaultCollections[[#This Row],[Standard Exists in NL]],SpecialtyCheckLU,1,FALSE)</f>
        <v>CP128-P Anti-D Pre-Existing Standard</v>
      </c>
      <c r="K35" t="str">
        <f t="shared" si="2"/>
        <v>CP128-2X Week Anti-D Pre-Existing</v>
      </c>
    </row>
    <row r="36" spans="1:11" hidden="1" x14ac:dyDescent="0.45">
      <c r="A36" t="s">
        <v>1244</v>
      </c>
      <c r="B36" t="s">
        <v>344</v>
      </c>
      <c r="C36" t="s">
        <v>1245</v>
      </c>
      <c r="D36" t="s">
        <v>1227</v>
      </c>
      <c r="E36" t="str">
        <f>VLOOKUP(DefaultCollections[[#This Row],[DEFAULT_COLL_TYPE]],CollectionLookups,2,FALSE)</f>
        <v>P NSP NS Standard</v>
      </c>
      <c r="F36" t="str">
        <f t="shared" si="3"/>
        <v>CP128-P NSP NS Standard</v>
      </c>
      <c r="G36" t="str">
        <f>VLOOKUP(DefaultCollections[[#This Row],[DEFAULT_COLL_TYPE]],CollectionLookups,3,FALSE)</f>
        <v>2X Week P NSP NS</v>
      </c>
      <c r="H36" t="str">
        <f t="shared" si="4"/>
        <v>CP128-2X Week P NSP NS</v>
      </c>
      <c r="J36" t="e">
        <f>VLOOKUP(DefaultCollections[[#This Row],[Standard Exists in NL]],SpecialtyCheckLU,1,FALSE)</f>
        <v>#N/A</v>
      </c>
      <c r="K36" t="e">
        <f t="shared" si="2"/>
        <v>#N/A</v>
      </c>
    </row>
    <row r="37" spans="1:11" hidden="1" x14ac:dyDescent="0.45">
      <c r="A37" t="s">
        <v>1244</v>
      </c>
      <c r="B37" t="s">
        <v>344</v>
      </c>
      <c r="C37" t="s">
        <v>1245</v>
      </c>
      <c r="D37" t="s">
        <v>1246</v>
      </c>
      <c r="E37" t="str">
        <f>VLOOKUP(DefaultCollections[[#This Row],[DEFAULT_COLL_TYPE]],CollectionLookups,2,FALSE)</f>
        <v>P VIP A Standard</v>
      </c>
      <c r="F37" t="str">
        <f t="shared" si="3"/>
        <v>CP128-P VIP A Standard</v>
      </c>
      <c r="G37" t="str">
        <f>VLOOKUP(DefaultCollections[[#This Row],[DEFAULT_COLL_TYPE]],CollectionLookups,3,FALSE)</f>
        <v>2X Week P VIP A</v>
      </c>
      <c r="H37" t="str">
        <f t="shared" si="4"/>
        <v>CP128-2X Week P VIP A</v>
      </c>
      <c r="J37" t="str">
        <f>VLOOKUP(DefaultCollections[[#This Row],[Standard Exists in NL]],SpecialtyCheckLU,1,FALSE)</f>
        <v>CP128-P VIP A Standard</v>
      </c>
      <c r="K37" t="str">
        <f t="shared" si="2"/>
        <v>CP128-2X Week P VIP A</v>
      </c>
    </row>
    <row r="38" spans="1:11" hidden="1" x14ac:dyDescent="0.45">
      <c r="A38" t="s">
        <v>1244</v>
      </c>
      <c r="B38" t="s">
        <v>344</v>
      </c>
      <c r="C38" t="s">
        <v>1245</v>
      </c>
      <c r="D38" t="s">
        <v>1247</v>
      </c>
      <c r="E38" t="str">
        <f>VLOOKUP(DefaultCollections[[#This Row],[DEFAULT_COLL_TYPE]],CollectionLookups,2,FALSE)</f>
        <v>P VIP AB Standard</v>
      </c>
      <c r="F38" t="str">
        <f t="shared" si="3"/>
        <v>CP128-P VIP AB Standard</v>
      </c>
      <c r="G38" t="str">
        <f>VLOOKUP(DefaultCollections[[#This Row],[DEFAULT_COLL_TYPE]],CollectionLookups,3,FALSE)</f>
        <v>2X Week P VIP AB</v>
      </c>
      <c r="H38" t="str">
        <f t="shared" si="4"/>
        <v>CP128-2X Week P VIP AB</v>
      </c>
      <c r="J38" t="str">
        <f>VLOOKUP(DefaultCollections[[#This Row],[Standard Exists in NL]],SpecialtyCheckLU,1,FALSE)</f>
        <v>CP128-P VIP AB Standard</v>
      </c>
      <c r="K38" t="str">
        <f t="shared" si="2"/>
        <v>CP128-2X Week P VIP AB</v>
      </c>
    </row>
    <row r="39" spans="1:11" x14ac:dyDescent="0.45">
      <c r="A39" t="s">
        <v>1244</v>
      </c>
      <c r="B39" t="s">
        <v>344</v>
      </c>
      <c r="C39" t="s">
        <v>1245</v>
      </c>
      <c r="D39" t="s">
        <v>1248</v>
      </c>
      <c r="E39" t="str">
        <f>VLOOKUP(DefaultCollections[[#This Row],[DEFAULT_COLL_TYPE]],CollectionLookups,2,FALSE)</f>
        <v>P VZV Standard</v>
      </c>
      <c r="F39" t="str">
        <f t="shared" si="3"/>
        <v>CP128-P VZV Standard</v>
      </c>
      <c r="G39" t="str">
        <f>VLOOKUP(DefaultCollections[[#This Row],[DEFAULT_COLL_TYPE]],CollectionLookups,3,FALSE)</f>
        <v>2X Week P VZV</v>
      </c>
      <c r="H39" t="str">
        <f t="shared" si="4"/>
        <v>CP128-2X Week P VZV</v>
      </c>
      <c r="J39" t="str">
        <f>VLOOKUP(DefaultCollections[[#This Row],[Standard Exists in NL]],SpecialtyCheckLU,1,FALSE)</f>
        <v>CP128-P VZV Standard</v>
      </c>
      <c r="K39" t="str">
        <f t="shared" si="2"/>
        <v>CP128-2X Week P VZV</v>
      </c>
    </row>
    <row r="40" spans="1:11" hidden="1" x14ac:dyDescent="0.45">
      <c r="A40" t="s">
        <v>1244</v>
      </c>
      <c r="B40" t="s">
        <v>344</v>
      </c>
      <c r="C40" t="s">
        <v>1245</v>
      </c>
      <c r="D40" t="s">
        <v>1249</v>
      </c>
      <c r="E40" t="str">
        <f>VLOOKUP(DefaultCollections[[#This Row],[DEFAULT_COLL_TYPE]],CollectionLookups,2,FALSE)</f>
        <v>PVZV Pre-Existing Standard</v>
      </c>
      <c r="F40" t="str">
        <f t="shared" si="3"/>
        <v>CP128-PVZV Pre-Existing Standard</v>
      </c>
      <c r="G40" t="str">
        <f>VLOOKUP(DefaultCollections[[#This Row],[DEFAULT_COLL_TYPE]],CollectionLookups,3,FALSE)</f>
        <v>2X Week P VZV Pre-Existing</v>
      </c>
      <c r="H40" t="str">
        <f t="shared" si="4"/>
        <v>CP128-2X Week P VZV Pre-Existing</v>
      </c>
      <c r="J40" t="str">
        <f>VLOOKUP(DefaultCollections[[#This Row],[Standard Exists in NL]],SpecialtyCheckLU,1,FALSE)</f>
        <v>CP128-PVZV Pre-Existing Standard</v>
      </c>
      <c r="K40" t="str">
        <f t="shared" si="2"/>
        <v>CP128-2X Week P VZV Pre-Existing</v>
      </c>
    </row>
    <row r="41" spans="1:11" hidden="1" x14ac:dyDescent="0.45">
      <c r="A41" t="s">
        <v>1244</v>
      </c>
      <c r="B41" t="s">
        <v>344</v>
      </c>
      <c r="C41" t="s">
        <v>1245</v>
      </c>
      <c r="D41" t="s">
        <v>1250</v>
      </c>
      <c r="E41" t="str">
        <f>VLOOKUP(DefaultCollections[[#This Row],[DEFAULT_COLL_TYPE]],CollectionLookups,2,FALSE)</f>
        <v>P Pre-VIP NS Standard</v>
      </c>
      <c r="F41" t="str">
        <f t="shared" si="3"/>
        <v>CP128-P Pre-VIP NS Standard</v>
      </c>
      <c r="G41" t="str">
        <f>VLOOKUP(DefaultCollections[[#This Row],[DEFAULT_COLL_TYPE]],CollectionLookups,3,FALSE)</f>
        <v>2X Week P Pre-VIP NS</v>
      </c>
      <c r="H41" t="str">
        <f t="shared" si="4"/>
        <v>CP128-2X Week P Pre-VIP NS</v>
      </c>
      <c r="J41" t="str">
        <f>VLOOKUP(DefaultCollections[[#This Row],[Standard Exists in NL]],SpecialtyCheckLU,1,FALSE)</f>
        <v>CP128-P Pre-VIP NS Standard</v>
      </c>
      <c r="K41" t="str">
        <f t="shared" si="2"/>
        <v>CP128-2X Week P Pre-VIP NS</v>
      </c>
    </row>
    <row r="42" spans="1:11" hidden="1" x14ac:dyDescent="0.45">
      <c r="A42" t="s">
        <v>1244</v>
      </c>
      <c r="B42" t="s">
        <v>344</v>
      </c>
      <c r="C42" t="s">
        <v>1245</v>
      </c>
      <c r="D42" t="s">
        <v>1230</v>
      </c>
      <c r="E42" t="str">
        <f>VLOOKUP(DefaultCollections[[#This Row],[DEFAULT_COLL_TYPE]],CollectionLookups,2,FALSE)</f>
        <v>P RSV Pre-Existing Standard</v>
      </c>
      <c r="F42" t="str">
        <f t="shared" si="3"/>
        <v>CP128-P RSV Pre-Existing Standard</v>
      </c>
      <c r="G42" t="str">
        <f>VLOOKUP(DefaultCollections[[#This Row],[DEFAULT_COLL_TYPE]],CollectionLookups,3,FALSE)</f>
        <v>2X Week P RSV Pre-Existing</v>
      </c>
      <c r="H42" t="str">
        <f t="shared" si="4"/>
        <v>CP128-2X Week P RSV Pre-Existing</v>
      </c>
      <c r="J42" t="str">
        <f>VLOOKUP(DefaultCollections[[#This Row],[Standard Exists in NL]],SpecialtyCheckLU,1,FALSE)</f>
        <v>CP128-P RSV Pre-Existing Standard</v>
      </c>
      <c r="K42" t="str">
        <f t="shared" si="2"/>
        <v>CP128-2X Week P RSV Pre-Existing</v>
      </c>
    </row>
    <row r="43" spans="1:11" hidden="1" x14ac:dyDescent="0.45">
      <c r="A43" t="s">
        <v>1251</v>
      </c>
      <c r="B43" t="s">
        <v>500</v>
      </c>
      <c r="C43" t="s">
        <v>1252</v>
      </c>
      <c r="D43" t="s">
        <v>1222</v>
      </c>
      <c r="E43" t="str">
        <f>VLOOKUP(DefaultCollections[[#This Row],[DEFAULT_COLL_TYPE]],CollectionLookups,2,FALSE)</f>
        <v>P CMV Standard</v>
      </c>
      <c r="F43" t="str">
        <f t="shared" si="3"/>
        <v>CP133-P CMV Standard</v>
      </c>
      <c r="G43" t="str">
        <f>VLOOKUP(DefaultCollections[[#This Row],[DEFAULT_COLL_TYPE]],CollectionLookups,3,FALSE)</f>
        <v>2X Week P CMV</v>
      </c>
      <c r="H43" t="str">
        <f t="shared" si="4"/>
        <v>CP133-2X Week P CMV</v>
      </c>
      <c r="J43" t="str">
        <f>VLOOKUP(DefaultCollections[[#This Row],[Standard Exists in NL]],SpecialtyCheckLU,1,FALSE)</f>
        <v>CP133-P CMV Standard</v>
      </c>
      <c r="K43" t="str">
        <f t="shared" si="2"/>
        <v>CP133-2X Week P CMV</v>
      </c>
    </row>
    <row r="44" spans="1:11" hidden="1" x14ac:dyDescent="0.45">
      <c r="A44" t="s">
        <v>1251</v>
      </c>
      <c r="B44" t="s">
        <v>500</v>
      </c>
      <c r="C44" t="s">
        <v>1252</v>
      </c>
      <c r="D44" t="s">
        <v>1223</v>
      </c>
      <c r="E44" t="str">
        <f>VLOOKUP(DefaultCollections[[#This Row],[DEFAULT_COLL_TYPE]],CollectionLookups,2,FALSE)</f>
        <v>P Anti-D Standard</v>
      </c>
      <c r="F44" t="str">
        <f t="shared" si="3"/>
        <v>CP133-P Anti-D Standard</v>
      </c>
      <c r="G44" t="str">
        <f>VLOOKUP(DefaultCollections[[#This Row],[DEFAULT_COLL_TYPE]],CollectionLookups,3,FALSE)</f>
        <v>2X Week P Anti-D</v>
      </c>
      <c r="H44" t="str">
        <f t="shared" si="4"/>
        <v>CP133-2X Week P Anti-D</v>
      </c>
      <c r="J44" t="str">
        <f>VLOOKUP(DefaultCollections[[#This Row],[Standard Exists in NL]],SpecialtyCheckLU,1,FALSE)</f>
        <v>CP133-P Anti-D Standard</v>
      </c>
      <c r="K44" t="str">
        <f t="shared" si="2"/>
        <v>CP133-2X Week P Anti-D</v>
      </c>
    </row>
    <row r="45" spans="1:11" hidden="1" x14ac:dyDescent="0.45">
      <c r="A45" t="s">
        <v>1251</v>
      </c>
      <c r="B45" t="s">
        <v>500</v>
      </c>
      <c r="C45" t="s">
        <v>1252</v>
      </c>
      <c r="D45" t="s">
        <v>1224</v>
      </c>
      <c r="E45" t="str">
        <f>VLOOKUP(DefaultCollections[[#This Row],[DEFAULT_COLL_TYPE]],CollectionLookups,2,FALSE)</f>
        <v>P Anti-D Pre-Existing Standard</v>
      </c>
      <c r="F45" t="str">
        <f t="shared" si="3"/>
        <v>CP133-P Anti-D Pre-Existing Standard</v>
      </c>
      <c r="G45" t="str">
        <f>VLOOKUP(DefaultCollections[[#This Row],[DEFAULT_COLL_TYPE]],CollectionLookups,3,FALSE)</f>
        <v>2X Week Anti-D Pre-Existing</v>
      </c>
      <c r="H45" t="str">
        <f t="shared" si="4"/>
        <v>CP133-2X Week Anti-D Pre-Existing</v>
      </c>
      <c r="J45" t="str">
        <f>VLOOKUP(DefaultCollections[[#This Row],[Standard Exists in NL]],SpecialtyCheckLU,1,FALSE)</f>
        <v>CP133-P Anti-D Pre-Existing Standard</v>
      </c>
      <c r="K45" t="str">
        <f t="shared" si="2"/>
        <v>CP133-2X Week Anti-D Pre-Existing</v>
      </c>
    </row>
    <row r="46" spans="1:11" hidden="1" x14ac:dyDescent="0.45">
      <c r="A46" t="s">
        <v>1251</v>
      </c>
      <c r="B46" t="s">
        <v>500</v>
      </c>
      <c r="C46" t="s">
        <v>1252</v>
      </c>
      <c r="D46" t="s">
        <v>1253</v>
      </c>
      <c r="E46" t="str">
        <f>VLOOKUP(DefaultCollections[[#This Row],[DEFAULT_COLL_TYPE]],CollectionLookups,2,FALSE)</f>
        <v>P HBS Standard</v>
      </c>
      <c r="F46" t="str">
        <f t="shared" si="3"/>
        <v>CP133-P HBS Standard</v>
      </c>
      <c r="G46" t="str">
        <f>VLOOKUP(DefaultCollections[[#This Row],[DEFAULT_COLL_TYPE]],CollectionLookups,3,FALSE)</f>
        <v>2X Week P HBS</v>
      </c>
      <c r="H46" t="str">
        <f t="shared" si="4"/>
        <v>CP133-2X Week P HBS</v>
      </c>
      <c r="J46" t="str">
        <f>VLOOKUP(DefaultCollections[[#This Row],[Standard Exists in NL]],SpecialtyCheckLU,1,FALSE)</f>
        <v>CP133-P HBS Standard</v>
      </c>
      <c r="K46" t="str">
        <f t="shared" si="2"/>
        <v>CP133-2X Week P HBS</v>
      </c>
    </row>
    <row r="47" spans="1:11" hidden="1" x14ac:dyDescent="0.45">
      <c r="A47" t="s">
        <v>1251</v>
      </c>
      <c r="B47" t="s">
        <v>500</v>
      </c>
      <c r="C47" t="s">
        <v>1252</v>
      </c>
      <c r="D47" t="s">
        <v>1225</v>
      </c>
      <c r="E47" t="str">
        <f>VLOOKUP(DefaultCollections[[#This Row],[DEFAULT_COLL_TYPE]],CollectionLookups,2,FALSE)</f>
        <v>P HBS Pre-Existing Standard</v>
      </c>
      <c r="F47" t="str">
        <f t="shared" si="3"/>
        <v>CP133-P HBS Pre-Existing Standard</v>
      </c>
      <c r="G47" t="str">
        <f>VLOOKUP(DefaultCollections[[#This Row],[DEFAULT_COLL_TYPE]],CollectionLookups,3,FALSE)</f>
        <v>2X Week P HBS Pre-Existing</v>
      </c>
      <c r="H47" t="str">
        <f t="shared" si="4"/>
        <v>CP133-2X Week P HBS Pre-Existing</v>
      </c>
      <c r="J47" t="str">
        <f>VLOOKUP(DefaultCollections[[#This Row],[Standard Exists in NL]],SpecialtyCheckLU,1,FALSE)</f>
        <v>CP133-P HBS Pre-Existing Standard</v>
      </c>
      <c r="K47" t="str">
        <f t="shared" si="2"/>
        <v>CP133-2X Week P HBS Pre-Existing</v>
      </c>
    </row>
    <row r="48" spans="1:11" hidden="1" x14ac:dyDescent="0.45">
      <c r="A48" t="s">
        <v>1251</v>
      </c>
      <c r="B48" t="s">
        <v>500</v>
      </c>
      <c r="C48" t="s">
        <v>1252</v>
      </c>
      <c r="D48" t="s">
        <v>1227</v>
      </c>
      <c r="E48" t="str">
        <f>VLOOKUP(DefaultCollections[[#This Row],[DEFAULT_COLL_TYPE]],CollectionLookups,2,FALSE)</f>
        <v>P NSP NS Standard</v>
      </c>
      <c r="F48" t="str">
        <f t="shared" si="3"/>
        <v>CP133-P NSP NS Standard</v>
      </c>
      <c r="G48" t="str">
        <f>VLOOKUP(DefaultCollections[[#This Row],[DEFAULT_COLL_TYPE]],CollectionLookups,3,FALSE)</f>
        <v>2X Week P NSP NS</v>
      </c>
      <c r="H48" t="str">
        <f t="shared" si="4"/>
        <v>CP133-2X Week P NSP NS</v>
      </c>
      <c r="J48" t="e">
        <f>VLOOKUP(DefaultCollections[[#This Row],[Standard Exists in NL]],SpecialtyCheckLU,1,FALSE)</f>
        <v>#N/A</v>
      </c>
      <c r="K48" t="e">
        <f t="shared" si="2"/>
        <v>#N/A</v>
      </c>
    </row>
    <row r="49" spans="1:11" hidden="1" x14ac:dyDescent="0.45">
      <c r="A49" t="s">
        <v>1251</v>
      </c>
      <c r="B49" t="s">
        <v>500</v>
      </c>
      <c r="C49" t="s">
        <v>1252</v>
      </c>
      <c r="D49" t="s">
        <v>1233</v>
      </c>
      <c r="E49" t="str">
        <f>VLOOKUP(DefaultCollections[[#This Row],[DEFAULT_COLL_TYPE]],CollectionLookups,2,FALSE)</f>
        <v>P Rabies Standard</v>
      </c>
      <c r="F49" t="str">
        <f t="shared" si="3"/>
        <v>CP133-P Rabies Standard</v>
      </c>
      <c r="G49" t="str">
        <f>VLOOKUP(DefaultCollections[[#This Row],[DEFAULT_COLL_TYPE]],CollectionLookups,3,FALSE)</f>
        <v>2X Week P Rabies</v>
      </c>
      <c r="H49" t="str">
        <f t="shared" si="4"/>
        <v>CP133-2X Week P Rabies</v>
      </c>
      <c r="J49" t="str">
        <f>VLOOKUP(DefaultCollections[[#This Row],[Standard Exists in NL]],SpecialtyCheckLU,1,FALSE)</f>
        <v>CP133-P Rabies Standard</v>
      </c>
      <c r="K49" t="str">
        <f t="shared" si="2"/>
        <v>CP133-2X Week P Rabies</v>
      </c>
    </row>
    <row r="50" spans="1:11" hidden="1" x14ac:dyDescent="0.45">
      <c r="A50" t="s">
        <v>1251</v>
      </c>
      <c r="B50" t="s">
        <v>500</v>
      </c>
      <c r="C50" t="s">
        <v>1252</v>
      </c>
      <c r="D50" t="s">
        <v>1228</v>
      </c>
      <c r="E50" t="str">
        <f>VLOOKUP(DefaultCollections[[#This Row],[DEFAULT_COLL_TYPE]],CollectionLookups,2,FALSE)</f>
        <v>P Tetanus Standard</v>
      </c>
      <c r="F50" t="str">
        <f t="shared" si="3"/>
        <v>CP133-P Tetanus Standard</v>
      </c>
      <c r="G50" t="str">
        <f>VLOOKUP(DefaultCollections[[#This Row],[DEFAULT_COLL_TYPE]],CollectionLookups,3,FALSE)</f>
        <v>2X Week P Tetanus</v>
      </c>
      <c r="H50" t="str">
        <f t="shared" si="4"/>
        <v>CP133-2X Week P Tetanus</v>
      </c>
      <c r="J50" t="str">
        <f>VLOOKUP(DefaultCollections[[#This Row],[Standard Exists in NL]],SpecialtyCheckLU,1,FALSE)</f>
        <v>CP133-P Tetanus Standard</v>
      </c>
      <c r="K50" t="str">
        <f t="shared" si="2"/>
        <v>CP133-2X Week P Tetanus</v>
      </c>
    </row>
    <row r="51" spans="1:11" hidden="1" x14ac:dyDescent="0.45">
      <c r="A51" t="s">
        <v>1251</v>
      </c>
      <c r="B51" t="s">
        <v>500</v>
      </c>
      <c r="C51" t="s">
        <v>1252</v>
      </c>
      <c r="D51" t="s">
        <v>1234</v>
      </c>
      <c r="E51" t="str">
        <f>VLOOKUP(DefaultCollections[[#This Row],[DEFAULT_COLL_TYPE]],CollectionLookups,2,FALSE)</f>
        <v>P Tetanus Pre-Existing Standard</v>
      </c>
      <c r="F51" t="str">
        <f t="shared" si="3"/>
        <v>CP133-P Tetanus Pre-Existing Standard</v>
      </c>
      <c r="G51" t="str">
        <f>VLOOKUP(DefaultCollections[[#This Row],[DEFAULT_COLL_TYPE]],CollectionLookups,3,FALSE)</f>
        <v>2X Week P Tetanus PE</v>
      </c>
      <c r="H51" t="str">
        <f t="shared" si="4"/>
        <v>CP133-2X Week P Tetanus PE</v>
      </c>
      <c r="J51" t="str">
        <f>VLOOKUP(DefaultCollections[[#This Row],[Standard Exists in NL]],SpecialtyCheckLU,1,FALSE)</f>
        <v>CP133-P Tetanus Pre-Existing Standard</v>
      </c>
      <c r="K51" t="str">
        <f t="shared" si="2"/>
        <v>CP133-2X Week P Tetanus PE</v>
      </c>
    </row>
    <row r="52" spans="1:11" hidden="1" x14ac:dyDescent="0.45">
      <c r="A52" t="s">
        <v>1251</v>
      </c>
      <c r="B52" t="s">
        <v>500</v>
      </c>
      <c r="C52" t="s">
        <v>1252</v>
      </c>
      <c r="D52" t="s">
        <v>1254</v>
      </c>
      <c r="E52" t="str">
        <f>VLOOKUP(DefaultCollections[[#This Row],[DEFAULT_COLL_TYPE]],CollectionLookups,2,FALSE)</f>
        <v>P Tetanus Tox Standard</v>
      </c>
      <c r="F52" t="str">
        <f t="shared" si="3"/>
        <v>CP133-P Tetanus Tox Standard</v>
      </c>
      <c r="G52">
        <f>VLOOKUP(DefaultCollections[[#This Row],[DEFAULT_COLL_TYPE]],CollectionLookups,3,FALSE)</f>
        <v>0</v>
      </c>
      <c r="H52" t="str">
        <f t="shared" si="4"/>
        <v>NO</v>
      </c>
      <c r="J52" t="str">
        <f>VLOOKUP(DefaultCollections[[#This Row],[Standard Exists in NL]],SpecialtyCheckLU,1,FALSE)</f>
        <v>CP133-P Tetanus Tox Standard</v>
      </c>
      <c r="K52" t="e">
        <f t="shared" si="2"/>
        <v>#N/A</v>
      </c>
    </row>
    <row r="53" spans="1:11" hidden="1" x14ac:dyDescent="0.45">
      <c r="A53" t="s">
        <v>1251</v>
      </c>
      <c r="B53" t="s">
        <v>500</v>
      </c>
      <c r="C53" t="s">
        <v>1252</v>
      </c>
      <c r="D53" t="s">
        <v>1255</v>
      </c>
      <c r="E53" t="str">
        <f>VLOOKUP(DefaultCollections[[#This Row],[DEFAULT_COLL_TYPE]],CollectionLookups,2,FALSE)</f>
        <v>P Vaccinia Standard</v>
      </c>
      <c r="F53" t="str">
        <f t="shared" si="3"/>
        <v>CP133-P Vaccinia Standard</v>
      </c>
      <c r="G53">
        <f>VLOOKUP(DefaultCollections[[#This Row],[DEFAULT_COLL_TYPE]],CollectionLookups,3,FALSE)</f>
        <v>0</v>
      </c>
      <c r="H53" t="str">
        <f t="shared" si="4"/>
        <v>NO</v>
      </c>
      <c r="I53" s="352"/>
      <c r="J53" t="str">
        <f>VLOOKUP(DefaultCollections[[#This Row],[Standard Exists in NL]],SpecialtyCheckLU,1,FALSE)</f>
        <v>CP133-P Vaccinia Standard</v>
      </c>
      <c r="K53" t="e">
        <f t="shared" si="2"/>
        <v>#N/A</v>
      </c>
    </row>
    <row r="54" spans="1:11" hidden="1" x14ac:dyDescent="0.45">
      <c r="A54" t="s">
        <v>1251</v>
      </c>
      <c r="B54" t="s">
        <v>500</v>
      </c>
      <c r="C54" t="s">
        <v>1252</v>
      </c>
      <c r="D54" t="s">
        <v>1246</v>
      </c>
      <c r="E54" t="str">
        <f>VLOOKUP(DefaultCollections[[#This Row],[DEFAULT_COLL_TYPE]],CollectionLookups,2,FALSE)</f>
        <v>P VIP A Standard</v>
      </c>
      <c r="F54" t="str">
        <f t="shared" si="3"/>
        <v>CP133-P VIP A Standard</v>
      </c>
      <c r="G54" t="str">
        <f>VLOOKUP(DefaultCollections[[#This Row],[DEFAULT_COLL_TYPE]],CollectionLookups,3,FALSE)</f>
        <v>2X Week P VIP A</v>
      </c>
      <c r="H54" t="str">
        <f t="shared" si="4"/>
        <v>CP133-2X Week P VIP A</v>
      </c>
      <c r="I54" s="352"/>
      <c r="J54" t="str">
        <f>VLOOKUP(DefaultCollections[[#This Row],[Standard Exists in NL]],SpecialtyCheckLU,1,FALSE)</f>
        <v>CP133-P VIP A Standard</v>
      </c>
      <c r="K54" t="str">
        <f t="shared" si="2"/>
        <v>CP133-2X Week P VIP A</v>
      </c>
    </row>
    <row r="55" spans="1:11" hidden="1" x14ac:dyDescent="0.45">
      <c r="A55" t="s">
        <v>1251</v>
      </c>
      <c r="B55" t="s">
        <v>500</v>
      </c>
      <c r="C55" t="s">
        <v>1252</v>
      </c>
      <c r="D55" t="s">
        <v>1247</v>
      </c>
      <c r="E55" t="str">
        <f>VLOOKUP(DefaultCollections[[#This Row],[DEFAULT_COLL_TYPE]],CollectionLookups,2,FALSE)</f>
        <v>P VIP AB Standard</v>
      </c>
      <c r="F55" t="str">
        <f t="shared" si="3"/>
        <v>CP133-P VIP AB Standard</v>
      </c>
      <c r="G55" t="str">
        <f>VLOOKUP(DefaultCollections[[#This Row],[DEFAULT_COLL_TYPE]],CollectionLookups,3,FALSE)</f>
        <v>2X Week P VIP AB</v>
      </c>
      <c r="H55" t="str">
        <f t="shared" si="4"/>
        <v>CP133-2X Week P VIP AB</v>
      </c>
      <c r="J55" t="str">
        <f>VLOOKUP(DefaultCollections[[#This Row],[Standard Exists in NL]],SpecialtyCheckLU,1,FALSE)</f>
        <v>CP133-P VIP AB Standard</v>
      </c>
      <c r="K55" t="str">
        <f t="shared" si="2"/>
        <v>CP133-2X Week P VIP AB</v>
      </c>
    </row>
    <row r="56" spans="1:11" hidden="1" x14ac:dyDescent="0.45">
      <c r="A56" t="s">
        <v>1251</v>
      </c>
      <c r="B56" t="s">
        <v>500</v>
      </c>
      <c r="C56" t="s">
        <v>1252</v>
      </c>
      <c r="D56" t="s">
        <v>1229</v>
      </c>
      <c r="E56" t="str">
        <f>VLOOKUP(DefaultCollections[[#This Row],[DEFAULT_COLL_TYPE]],CollectionLookups,2,FALSE)</f>
        <v>P Denovo Non-Injectable</v>
      </c>
      <c r="F56" t="str">
        <f t="shared" si="3"/>
        <v>CP133-P Denovo Non-Injectable</v>
      </c>
      <c r="G56">
        <f>VLOOKUP(DefaultCollections[[#This Row],[DEFAULT_COLL_TYPE]],CollectionLookups,3,FALSE)</f>
        <v>0</v>
      </c>
      <c r="H56" t="str">
        <f t="shared" si="4"/>
        <v>NO</v>
      </c>
      <c r="J56" t="str">
        <f>VLOOKUP(DefaultCollections[[#This Row],[Standard Exists in NL]],SpecialtyCheckLU,1,FALSE)</f>
        <v>CP133-P Denovo Non-Injectable</v>
      </c>
      <c r="K56" t="e">
        <f t="shared" si="2"/>
        <v>#N/A</v>
      </c>
    </row>
    <row r="57" spans="1:11" hidden="1" x14ac:dyDescent="0.45">
      <c r="A57" t="s">
        <v>1251</v>
      </c>
      <c r="B57" t="s">
        <v>500</v>
      </c>
      <c r="C57" t="s">
        <v>1252</v>
      </c>
      <c r="D57" t="s">
        <v>1250</v>
      </c>
      <c r="E57" t="str">
        <f>VLOOKUP(DefaultCollections[[#This Row],[DEFAULT_COLL_TYPE]],CollectionLookups,2,FALSE)</f>
        <v>P Pre-VIP NS Standard</v>
      </c>
      <c r="F57" t="str">
        <f t="shared" si="3"/>
        <v>CP133-P Pre-VIP NS Standard</v>
      </c>
      <c r="G57" t="str">
        <f>VLOOKUP(DefaultCollections[[#This Row],[DEFAULT_COLL_TYPE]],CollectionLookups,3,FALSE)</f>
        <v>2X Week P Pre-VIP NS</v>
      </c>
      <c r="H57" t="str">
        <f t="shared" si="4"/>
        <v>CP133-2X Week P Pre-VIP NS</v>
      </c>
      <c r="J57" t="str">
        <f>VLOOKUP(DefaultCollections[[#This Row],[Standard Exists in NL]],SpecialtyCheckLU,1,FALSE)</f>
        <v>CP133-P Pre-VIP NS Standard</v>
      </c>
      <c r="K57" t="str">
        <f t="shared" si="2"/>
        <v>CP133-2X Week P Pre-VIP NS</v>
      </c>
    </row>
    <row r="58" spans="1:11" hidden="1" x14ac:dyDescent="0.45">
      <c r="A58" t="s">
        <v>1251</v>
      </c>
      <c r="B58" t="s">
        <v>500</v>
      </c>
      <c r="C58" t="s">
        <v>1252</v>
      </c>
      <c r="D58" t="s">
        <v>1230</v>
      </c>
      <c r="E58" t="str">
        <f>VLOOKUP(DefaultCollections[[#This Row],[DEFAULT_COLL_TYPE]],CollectionLookups,2,FALSE)</f>
        <v>P RSV Pre-Existing Standard</v>
      </c>
      <c r="F58" t="str">
        <f t="shared" si="3"/>
        <v>CP133-P RSV Pre-Existing Standard</v>
      </c>
      <c r="G58" t="str">
        <f>VLOOKUP(DefaultCollections[[#This Row],[DEFAULT_COLL_TYPE]],CollectionLookups,3,FALSE)</f>
        <v>2X Week P RSV Pre-Existing</v>
      </c>
      <c r="H58" t="str">
        <f t="shared" si="4"/>
        <v>CP133-2X Week P RSV Pre-Existing</v>
      </c>
      <c r="J58" t="str">
        <f>VLOOKUP(DefaultCollections[[#This Row],[Standard Exists in NL]],SpecialtyCheckLU,1,FALSE)</f>
        <v>CP133-P RSV Pre-Existing Standard</v>
      </c>
      <c r="K58" t="str">
        <f t="shared" si="2"/>
        <v>CP133-2X Week P RSV Pre-Existing</v>
      </c>
    </row>
    <row r="59" spans="1:11" hidden="1" x14ac:dyDescent="0.45">
      <c r="A59" t="s">
        <v>1251</v>
      </c>
      <c r="B59" t="s">
        <v>500</v>
      </c>
      <c r="C59" t="s">
        <v>1252</v>
      </c>
      <c r="D59" t="s">
        <v>1243</v>
      </c>
      <c r="E59" t="str">
        <f>VLOOKUP(DefaultCollections[[#This Row],[DEFAULT_COLL_TYPE]],CollectionLookups,2,FALSE)</f>
        <v>Whole Blood INJ</v>
      </c>
      <c r="F59" t="str">
        <f t="shared" si="3"/>
        <v>CP133-Whole Blood INJ</v>
      </c>
      <c r="G59">
        <f>VLOOKUP(DefaultCollections[[#This Row],[DEFAULT_COLL_TYPE]],CollectionLookups,3,FALSE)</f>
        <v>0</v>
      </c>
      <c r="H59" t="str">
        <f t="shared" si="4"/>
        <v>NO</v>
      </c>
      <c r="J59" t="str">
        <f>VLOOKUP(DefaultCollections[[#This Row],[Standard Exists in NL]],SpecialtyCheckLU,1,FALSE)</f>
        <v>CP133-Whole Blood INJ</v>
      </c>
      <c r="K59" t="e">
        <f t="shared" si="2"/>
        <v>#N/A</v>
      </c>
    </row>
    <row r="60" spans="1:11" hidden="1" x14ac:dyDescent="0.45">
      <c r="A60" t="s">
        <v>1256</v>
      </c>
      <c r="B60" t="s">
        <v>355</v>
      </c>
      <c r="C60" t="s">
        <v>1257</v>
      </c>
      <c r="D60" t="s">
        <v>1222</v>
      </c>
      <c r="E60" t="str">
        <f>VLOOKUP(DefaultCollections[[#This Row],[DEFAULT_COLL_TYPE]],CollectionLookups,2,FALSE)</f>
        <v>P CMV Standard</v>
      </c>
      <c r="F60" t="str">
        <f t="shared" si="3"/>
        <v>CP134-P CMV Standard</v>
      </c>
      <c r="G60" t="str">
        <f>VLOOKUP(DefaultCollections[[#This Row],[DEFAULT_COLL_TYPE]],CollectionLookups,3,FALSE)</f>
        <v>2X Week P CMV</v>
      </c>
      <c r="H60" t="str">
        <f t="shared" si="4"/>
        <v>CP134-2X Week P CMV</v>
      </c>
      <c r="J60" t="str">
        <f>VLOOKUP(DefaultCollections[[#This Row],[Standard Exists in NL]],SpecialtyCheckLU,1,FALSE)</f>
        <v>CP134-P CMV Standard</v>
      </c>
      <c r="K60" t="str">
        <f t="shared" si="2"/>
        <v>CP134-2X Week P CMV</v>
      </c>
    </row>
    <row r="61" spans="1:11" hidden="1" x14ac:dyDescent="0.45">
      <c r="A61" t="s">
        <v>1256</v>
      </c>
      <c r="B61" t="s">
        <v>355</v>
      </c>
      <c r="C61" t="s">
        <v>1257</v>
      </c>
      <c r="D61" t="s">
        <v>1224</v>
      </c>
      <c r="E61" t="str">
        <f>VLOOKUP(DefaultCollections[[#This Row],[DEFAULT_COLL_TYPE]],CollectionLookups,2,FALSE)</f>
        <v>P Anti-D Pre-Existing Standard</v>
      </c>
      <c r="F61" t="str">
        <f t="shared" si="3"/>
        <v>CP134-P Anti-D Pre-Existing Standard</v>
      </c>
      <c r="G61" t="str">
        <f>VLOOKUP(DefaultCollections[[#This Row],[DEFAULT_COLL_TYPE]],CollectionLookups,3,FALSE)</f>
        <v>2X Week Anti-D Pre-Existing</v>
      </c>
      <c r="H61" t="str">
        <f t="shared" si="4"/>
        <v>NO</v>
      </c>
      <c r="J61" t="str">
        <f>VLOOKUP(DefaultCollections[[#This Row],[Standard Exists in NL]],SpecialtyCheckLU,1,FALSE)</f>
        <v>CP134-P Anti-D Pre-Existing Standard</v>
      </c>
      <c r="K61" t="str">
        <f t="shared" si="2"/>
        <v>CP134-2X Week Anti-D Pre-Existing</v>
      </c>
    </row>
    <row r="62" spans="1:11" hidden="1" x14ac:dyDescent="0.45">
      <c r="A62" t="s">
        <v>1256</v>
      </c>
      <c r="B62" t="s">
        <v>355</v>
      </c>
      <c r="C62" t="s">
        <v>1257</v>
      </c>
      <c r="D62" t="s">
        <v>1225</v>
      </c>
      <c r="E62" t="str">
        <f>VLOOKUP(DefaultCollections[[#This Row],[DEFAULT_COLL_TYPE]],CollectionLookups,2,FALSE)</f>
        <v>P HBS Pre-Existing Standard</v>
      </c>
      <c r="F62" t="str">
        <f t="shared" si="3"/>
        <v>CP134-P HBS Pre-Existing Standard</v>
      </c>
      <c r="G62" t="str">
        <f>VLOOKUP(DefaultCollections[[#This Row],[DEFAULT_COLL_TYPE]],CollectionLookups,3,FALSE)</f>
        <v>2X Week P HBS Pre-Existing</v>
      </c>
      <c r="H62" t="str">
        <f t="shared" si="4"/>
        <v>CP134-2X Week P HBS Pre-Existing</v>
      </c>
      <c r="J62" t="str">
        <f>VLOOKUP(DefaultCollections[[#This Row],[Standard Exists in NL]],SpecialtyCheckLU,1,FALSE)</f>
        <v>CP134-P HBS Pre-Existing Standard</v>
      </c>
      <c r="K62" t="str">
        <f t="shared" si="2"/>
        <v>CP134-2X Week P HBS Pre-Existing</v>
      </c>
    </row>
    <row r="63" spans="1:11" hidden="1" x14ac:dyDescent="0.45">
      <c r="A63" t="s">
        <v>1256</v>
      </c>
      <c r="B63" t="s">
        <v>355</v>
      </c>
      <c r="C63" t="s">
        <v>1257</v>
      </c>
      <c r="D63" t="s">
        <v>1226</v>
      </c>
      <c r="E63" t="str">
        <f>VLOOKUP(DefaultCollections[[#This Row],[DEFAULT_COLL_TYPE]],CollectionLookups,2,FALSE)</f>
        <v>P HBS TWINRIX Standard</v>
      </c>
      <c r="F63" t="str">
        <f t="shared" si="3"/>
        <v>CP134-P HBS TWINRIX Standard</v>
      </c>
      <c r="G63" t="str">
        <f>VLOOKUP(DefaultCollections[[#This Row],[DEFAULT_COLL_TYPE]],CollectionLookups,3,FALSE)</f>
        <v>2X Week P HBS TWINRX</v>
      </c>
      <c r="H63" t="str">
        <f t="shared" si="4"/>
        <v>CP134-2X Week P HBS TWINRX</v>
      </c>
      <c r="J63" t="str">
        <f>VLOOKUP(DefaultCollections[[#This Row],[Standard Exists in NL]],SpecialtyCheckLU,1,FALSE)</f>
        <v>CP134-P HBS TWINRIX Standard</v>
      </c>
      <c r="K63" t="str">
        <f t="shared" si="2"/>
        <v>CP134-2X Week P HBS TWINRX</v>
      </c>
    </row>
    <row r="64" spans="1:11" hidden="1" x14ac:dyDescent="0.45">
      <c r="A64" t="s">
        <v>1256</v>
      </c>
      <c r="B64" t="s">
        <v>355</v>
      </c>
      <c r="C64" t="s">
        <v>1257</v>
      </c>
      <c r="D64" t="s">
        <v>1227</v>
      </c>
      <c r="E64" t="str">
        <f>VLOOKUP(DefaultCollections[[#This Row],[DEFAULT_COLL_TYPE]],CollectionLookups,2,FALSE)</f>
        <v>P NSP NS Standard</v>
      </c>
      <c r="F64" t="str">
        <f t="shared" si="3"/>
        <v>CP134-P NSP NS Standard</v>
      </c>
      <c r="G64" t="str">
        <f>VLOOKUP(DefaultCollections[[#This Row],[DEFAULT_COLL_TYPE]],CollectionLookups,3,FALSE)</f>
        <v>2X Week P NSP NS</v>
      </c>
      <c r="H64" t="str">
        <f t="shared" si="4"/>
        <v>CP134-2X Week P NSP NS</v>
      </c>
      <c r="J64" t="e">
        <f>VLOOKUP(DefaultCollections[[#This Row],[Standard Exists in NL]],SpecialtyCheckLU,1,FALSE)</f>
        <v>#N/A</v>
      </c>
      <c r="K64" t="e">
        <f t="shared" si="2"/>
        <v>#N/A</v>
      </c>
    </row>
    <row r="65" spans="1:11" hidden="1" x14ac:dyDescent="0.45">
      <c r="A65" t="s">
        <v>1256</v>
      </c>
      <c r="B65" t="s">
        <v>355</v>
      </c>
      <c r="C65" t="s">
        <v>1257</v>
      </c>
      <c r="D65" t="s">
        <v>1246</v>
      </c>
      <c r="E65" t="str">
        <f>VLOOKUP(DefaultCollections[[#This Row],[DEFAULT_COLL_TYPE]],CollectionLookups,2,FALSE)</f>
        <v>P VIP A Standard</v>
      </c>
      <c r="F65" t="str">
        <f t="shared" si="3"/>
        <v>CP134-P VIP A Standard</v>
      </c>
      <c r="G65" t="str">
        <f>VLOOKUP(DefaultCollections[[#This Row],[DEFAULT_COLL_TYPE]],CollectionLookups,3,FALSE)</f>
        <v>2X Week P VIP A</v>
      </c>
      <c r="H65" t="str">
        <f t="shared" si="4"/>
        <v>CP134-2X Week P VIP A</v>
      </c>
      <c r="J65" t="str">
        <f>VLOOKUP(DefaultCollections[[#This Row],[Standard Exists in NL]],SpecialtyCheckLU,1,FALSE)</f>
        <v>CP134-P VIP A Standard</v>
      </c>
      <c r="K65" t="str">
        <f t="shared" si="2"/>
        <v>CP134-2X Week P VIP A</v>
      </c>
    </row>
    <row r="66" spans="1:11" x14ac:dyDescent="0.45">
      <c r="A66" t="s">
        <v>1256</v>
      </c>
      <c r="B66" t="s">
        <v>355</v>
      </c>
      <c r="C66" t="s">
        <v>1257</v>
      </c>
      <c r="D66" t="s">
        <v>1248</v>
      </c>
      <c r="E66" t="str">
        <f>VLOOKUP(DefaultCollections[[#This Row],[DEFAULT_COLL_TYPE]],CollectionLookups,2,FALSE)</f>
        <v>P VZV Standard</v>
      </c>
      <c r="F66" t="str">
        <f t="shared" si="3"/>
        <v>CP134-P VZV Standard</v>
      </c>
      <c r="G66" t="str">
        <f>VLOOKUP(DefaultCollections[[#This Row],[DEFAULT_COLL_TYPE]],CollectionLookups,3,FALSE)</f>
        <v>2X Week P VZV</v>
      </c>
      <c r="H66" t="str">
        <f t="shared" si="4"/>
        <v>CP134-2X Week P VZV</v>
      </c>
      <c r="J66" t="str">
        <f>VLOOKUP(DefaultCollections[[#This Row],[Standard Exists in NL]],SpecialtyCheckLU,1,FALSE)</f>
        <v>CP134-P VZV Standard</v>
      </c>
      <c r="K66" t="str">
        <f t="shared" ref="K66:K129" si="5">VLOOKUP(B66&amp;"-"&amp;G66,SpecialtyCheckLU,1,FALSE)</f>
        <v>CP134-2X Week P VZV</v>
      </c>
    </row>
    <row r="67" spans="1:11" hidden="1" x14ac:dyDescent="0.45">
      <c r="A67" t="s">
        <v>1256</v>
      </c>
      <c r="B67" t="s">
        <v>355</v>
      </c>
      <c r="C67" t="s">
        <v>1257</v>
      </c>
      <c r="D67" t="s">
        <v>1249</v>
      </c>
      <c r="E67" t="str">
        <f>VLOOKUP(DefaultCollections[[#This Row],[DEFAULT_COLL_TYPE]],CollectionLookups,2,FALSE)</f>
        <v>PVZV Pre-Existing Standard</v>
      </c>
      <c r="F67" t="str">
        <f t="shared" ref="F67:F130" si="6">IFERROR(VLOOKUP(B67&amp;"-"&amp;E67,NLCollectionsLookup,1,FALSE),"NO")</f>
        <v>CP134-PVZV Pre-Existing Standard</v>
      </c>
      <c r="G67" t="str">
        <f>VLOOKUP(DefaultCollections[[#This Row],[DEFAULT_COLL_TYPE]],CollectionLookups,3,FALSE)</f>
        <v>2X Week P VZV Pre-Existing</v>
      </c>
      <c r="H67" t="str">
        <f t="shared" ref="H67:H130" si="7">IFERROR(VLOOKUP(B67&amp;"-"&amp;G67,NLCollectionsLookup,1,FALSE),"NO")</f>
        <v>CP134-2X Week P VZV Pre-Existing</v>
      </c>
      <c r="J67" t="str">
        <f>VLOOKUP(DefaultCollections[[#This Row],[Standard Exists in NL]],SpecialtyCheckLU,1,FALSE)</f>
        <v>CP134-PVZV Pre-Existing Standard</v>
      </c>
      <c r="K67" t="str">
        <f t="shared" si="5"/>
        <v>CP134-2X Week P VZV Pre-Existing</v>
      </c>
    </row>
    <row r="68" spans="1:11" hidden="1" x14ac:dyDescent="0.45">
      <c r="A68" t="s">
        <v>1256</v>
      </c>
      <c r="B68" t="s">
        <v>355</v>
      </c>
      <c r="C68" t="s">
        <v>1257</v>
      </c>
      <c r="D68" t="s">
        <v>1250</v>
      </c>
      <c r="E68" t="str">
        <f>VLOOKUP(DefaultCollections[[#This Row],[DEFAULT_COLL_TYPE]],CollectionLookups,2,FALSE)</f>
        <v>P Pre-VIP NS Standard</v>
      </c>
      <c r="F68" t="str">
        <f t="shared" si="6"/>
        <v>CP134-P Pre-VIP NS Standard</v>
      </c>
      <c r="G68" t="str">
        <f>VLOOKUP(DefaultCollections[[#This Row],[DEFAULT_COLL_TYPE]],CollectionLookups,3,FALSE)</f>
        <v>2X Week P Pre-VIP NS</v>
      </c>
      <c r="H68" t="str">
        <f t="shared" si="7"/>
        <v>CP134-2X Week P Pre-VIP NS</v>
      </c>
      <c r="J68" t="str">
        <f>VLOOKUP(DefaultCollections[[#This Row],[Standard Exists in NL]],SpecialtyCheckLU,1,FALSE)</f>
        <v>CP134-P Pre-VIP NS Standard</v>
      </c>
      <c r="K68" t="str">
        <f t="shared" si="5"/>
        <v>CP134-2X Week P Pre-VIP NS</v>
      </c>
    </row>
    <row r="69" spans="1:11" hidden="1" x14ac:dyDescent="0.45">
      <c r="A69" t="s">
        <v>1256</v>
      </c>
      <c r="B69" t="s">
        <v>355</v>
      </c>
      <c r="C69" t="s">
        <v>1257</v>
      </c>
      <c r="D69" t="s">
        <v>1230</v>
      </c>
      <c r="E69" t="str">
        <f>VLOOKUP(DefaultCollections[[#This Row],[DEFAULT_COLL_TYPE]],CollectionLookups,2,FALSE)</f>
        <v>P RSV Pre-Existing Standard</v>
      </c>
      <c r="F69" t="str">
        <f t="shared" si="6"/>
        <v>CP134-P RSV Pre-Existing Standard</v>
      </c>
      <c r="G69" t="str">
        <f>VLOOKUP(DefaultCollections[[#This Row],[DEFAULT_COLL_TYPE]],CollectionLookups,3,FALSE)</f>
        <v>2X Week P RSV Pre-Existing</v>
      </c>
      <c r="H69" t="str">
        <f t="shared" si="7"/>
        <v>CP134-2X Week P RSV Pre-Existing</v>
      </c>
      <c r="J69" t="str">
        <f>VLOOKUP(DefaultCollections[[#This Row],[Standard Exists in NL]],SpecialtyCheckLU,1,FALSE)</f>
        <v>CP134-P RSV Pre-Existing Standard</v>
      </c>
      <c r="K69" t="str">
        <f t="shared" si="5"/>
        <v>CP134-2X Week P RSV Pre-Existing</v>
      </c>
    </row>
    <row r="70" spans="1:11" hidden="1" x14ac:dyDescent="0.45">
      <c r="A70" t="s">
        <v>1258</v>
      </c>
      <c r="B70" t="s">
        <v>707</v>
      </c>
      <c r="C70" t="s">
        <v>1259</v>
      </c>
      <c r="D70" t="s">
        <v>1222</v>
      </c>
      <c r="E70" t="str">
        <f>VLOOKUP(DefaultCollections[[#This Row],[DEFAULT_COLL_TYPE]],CollectionLookups,2,FALSE)</f>
        <v>P CMV Standard</v>
      </c>
      <c r="F70" t="str">
        <f t="shared" si="6"/>
        <v>CP135-P CMV Standard</v>
      </c>
      <c r="G70" t="str">
        <f>VLOOKUP(DefaultCollections[[#This Row],[DEFAULT_COLL_TYPE]],CollectionLookups,3,FALSE)</f>
        <v>2X Week P CMV</v>
      </c>
      <c r="H70" t="str">
        <f t="shared" si="7"/>
        <v>CP135-2X Week P CMV</v>
      </c>
      <c r="J70" t="str">
        <f>VLOOKUP(DefaultCollections[[#This Row],[Standard Exists in NL]],SpecialtyCheckLU,1,FALSE)</f>
        <v>CP135-P CMV Standard</v>
      </c>
      <c r="K70" t="str">
        <f t="shared" si="5"/>
        <v>CP135-2X Week P CMV</v>
      </c>
    </row>
    <row r="71" spans="1:11" hidden="1" x14ac:dyDescent="0.45">
      <c r="A71" t="s">
        <v>1258</v>
      </c>
      <c r="B71" t="s">
        <v>707</v>
      </c>
      <c r="C71" t="s">
        <v>1259</v>
      </c>
      <c r="D71" t="s">
        <v>1224</v>
      </c>
      <c r="E71" t="str">
        <f>VLOOKUP(DefaultCollections[[#This Row],[DEFAULT_COLL_TYPE]],CollectionLookups,2,FALSE)</f>
        <v>P Anti-D Pre-Existing Standard</v>
      </c>
      <c r="F71" t="str">
        <f t="shared" si="6"/>
        <v>CP135-P Anti-D Pre-Existing Standard</v>
      </c>
      <c r="G71" t="str">
        <f>VLOOKUP(DefaultCollections[[#This Row],[DEFAULT_COLL_TYPE]],CollectionLookups,3,FALSE)</f>
        <v>2X Week Anti-D Pre-Existing</v>
      </c>
      <c r="H71" t="str">
        <f t="shared" si="7"/>
        <v>NO</v>
      </c>
      <c r="J71" t="str">
        <f>VLOOKUP(DefaultCollections[[#This Row],[Standard Exists in NL]],SpecialtyCheckLU,1,FALSE)</f>
        <v>CP135-P Anti-D Pre-Existing Standard</v>
      </c>
      <c r="K71" t="str">
        <f t="shared" si="5"/>
        <v>CP135-2X Week Anti-D Pre-Existing</v>
      </c>
    </row>
    <row r="72" spans="1:11" hidden="1" x14ac:dyDescent="0.45">
      <c r="A72" t="s">
        <v>1258</v>
      </c>
      <c r="B72" t="s">
        <v>707</v>
      </c>
      <c r="C72" t="s">
        <v>1259</v>
      </c>
      <c r="D72" t="s">
        <v>1227</v>
      </c>
      <c r="E72" t="str">
        <f>VLOOKUP(DefaultCollections[[#This Row],[DEFAULT_COLL_TYPE]],CollectionLookups,2,FALSE)</f>
        <v>P NSP NS Standard</v>
      </c>
      <c r="F72" t="str">
        <f t="shared" si="6"/>
        <v>CP135-P NSP NS Standard</v>
      </c>
      <c r="G72" t="str">
        <f>VLOOKUP(DefaultCollections[[#This Row],[DEFAULT_COLL_TYPE]],CollectionLookups,3,FALSE)</f>
        <v>2X Week P NSP NS</v>
      </c>
      <c r="H72" t="str">
        <f t="shared" si="7"/>
        <v>CP135-2X Week P NSP NS</v>
      </c>
      <c r="J72" t="e">
        <f>VLOOKUP(DefaultCollections[[#This Row],[Standard Exists in NL]],SpecialtyCheckLU,1,FALSE)</f>
        <v>#N/A</v>
      </c>
      <c r="K72" t="e">
        <f t="shared" si="5"/>
        <v>#N/A</v>
      </c>
    </row>
    <row r="73" spans="1:11" hidden="1" x14ac:dyDescent="0.45">
      <c r="A73" t="s">
        <v>1258</v>
      </c>
      <c r="B73" t="s">
        <v>707</v>
      </c>
      <c r="C73" t="s">
        <v>1259</v>
      </c>
      <c r="D73" t="s">
        <v>1255</v>
      </c>
      <c r="E73" t="str">
        <f>VLOOKUP(DefaultCollections[[#This Row],[DEFAULT_COLL_TYPE]],CollectionLookups,2,FALSE)</f>
        <v>P Vaccinia Standard</v>
      </c>
      <c r="F73" t="str">
        <f t="shared" si="6"/>
        <v>CP135-P Vaccinia Standard</v>
      </c>
      <c r="G73">
        <f>VLOOKUP(DefaultCollections[[#This Row],[DEFAULT_COLL_TYPE]],CollectionLookups,3,FALSE)</f>
        <v>0</v>
      </c>
      <c r="H73" t="str">
        <f t="shared" si="7"/>
        <v>NO</v>
      </c>
      <c r="J73" t="str">
        <f>VLOOKUP(DefaultCollections[[#This Row],[Standard Exists in NL]],SpecialtyCheckLU,1,FALSE)</f>
        <v>CP135-P Vaccinia Standard</v>
      </c>
      <c r="K73" t="e">
        <f t="shared" si="5"/>
        <v>#N/A</v>
      </c>
    </row>
    <row r="74" spans="1:11" hidden="1" x14ac:dyDescent="0.45">
      <c r="A74" t="s">
        <v>1258</v>
      </c>
      <c r="B74" t="s">
        <v>707</v>
      </c>
      <c r="C74" t="s">
        <v>1259</v>
      </c>
      <c r="D74" t="s">
        <v>1246</v>
      </c>
      <c r="E74" t="str">
        <f>VLOOKUP(DefaultCollections[[#This Row],[DEFAULT_COLL_TYPE]],CollectionLookups,2,FALSE)</f>
        <v>P VIP A Standard</v>
      </c>
      <c r="F74" t="str">
        <f t="shared" si="6"/>
        <v>CP135-P VIP A Standard</v>
      </c>
      <c r="G74" t="str">
        <f>VLOOKUP(DefaultCollections[[#This Row],[DEFAULT_COLL_TYPE]],CollectionLookups,3,FALSE)</f>
        <v>2X Week P VIP A</v>
      </c>
      <c r="H74" t="str">
        <f t="shared" si="7"/>
        <v>CP135-2X Week P VIP A</v>
      </c>
      <c r="J74" t="str">
        <f>VLOOKUP(DefaultCollections[[#This Row],[Standard Exists in NL]],SpecialtyCheckLU,1,FALSE)</f>
        <v>CP135-P VIP A Standard</v>
      </c>
      <c r="K74" t="str">
        <f t="shared" si="5"/>
        <v>CP135-2X Week P VIP A</v>
      </c>
    </row>
    <row r="75" spans="1:11" hidden="1" x14ac:dyDescent="0.45">
      <c r="A75" t="s">
        <v>1258</v>
      </c>
      <c r="B75" t="s">
        <v>707</v>
      </c>
      <c r="C75" t="s">
        <v>1259</v>
      </c>
      <c r="D75" t="s">
        <v>1247</v>
      </c>
      <c r="E75" t="str">
        <f>VLOOKUP(DefaultCollections[[#This Row],[DEFAULT_COLL_TYPE]],CollectionLookups,2,FALSE)</f>
        <v>P VIP AB Standard</v>
      </c>
      <c r="F75" t="str">
        <f t="shared" si="6"/>
        <v>CP135-P VIP AB Standard</v>
      </c>
      <c r="G75" t="str">
        <f>VLOOKUP(DefaultCollections[[#This Row],[DEFAULT_COLL_TYPE]],CollectionLookups,3,FALSE)</f>
        <v>2X Week P VIP AB</v>
      </c>
      <c r="H75" t="str">
        <f t="shared" si="7"/>
        <v>CP135-2X Week P VIP AB</v>
      </c>
      <c r="J75" t="str">
        <f>VLOOKUP(DefaultCollections[[#This Row],[Standard Exists in NL]],SpecialtyCheckLU,1,FALSE)</f>
        <v>CP135-P VIP AB Standard</v>
      </c>
      <c r="K75" t="str">
        <f t="shared" si="5"/>
        <v>CP135-2X Week P VIP AB</v>
      </c>
    </row>
    <row r="76" spans="1:11" hidden="1" x14ac:dyDescent="0.45">
      <c r="A76" t="s">
        <v>1258</v>
      </c>
      <c r="B76" t="s">
        <v>707</v>
      </c>
      <c r="C76" t="s">
        <v>1259</v>
      </c>
      <c r="D76" t="s">
        <v>1250</v>
      </c>
      <c r="E76" t="str">
        <f>VLOOKUP(DefaultCollections[[#This Row],[DEFAULT_COLL_TYPE]],CollectionLookups,2,FALSE)</f>
        <v>P Pre-VIP NS Standard</v>
      </c>
      <c r="F76" t="str">
        <f t="shared" si="6"/>
        <v>CP135-P Pre-VIP NS Standard</v>
      </c>
      <c r="G76" t="str">
        <f>VLOOKUP(DefaultCollections[[#This Row],[DEFAULT_COLL_TYPE]],CollectionLookups,3,FALSE)</f>
        <v>2X Week P Pre-VIP NS</v>
      </c>
      <c r="H76" t="str">
        <f t="shared" si="7"/>
        <v>CP135-2X Week P Pre-VIP NS</v>
      </c>
      <c r="J76" t="str">
        <f>VLOOKUP(DefaultCollections[[#This Row],[Standard Exists in NL]],SpecialtyCheckLU,1,FALSE)</f>
        <v>CP135-P Pre-VIP NS Standard</v>
      </c>
      <c r="K76" t="str">
        <f t="shared" si="5"/>
        <v>CP135-2X Week P Pre-VIP NS</v>
      </c>
    </row>
    <row r="77" spans="1:11" hidden="1" x14ac:dyDescent="0.45">
      <c r="A77" t="s">
        <v>1258</v>
      </c>
      <c r="B77" t="s">
        <v>707</v>
      </c>
      <c r="C77" t="s">
        <v>1259</v>
      </c>
      <c r="D77" t="s">
        <v>1230</v>
      </c>
      <c r="E77" t="str">
        <f>VLOOKUP(DefaultCollections[[#This Row],[DEFAULT_COLL_TYPE]],CollectionLookups,2,FALSE)</f>
        <v>P RSV Pre-Existing Standard</v>
      </c>
      <c r="F77" t="str">
        <f t="shared" si="6"/>
        <v>CP135-P RSV Pre-Existing Standard</v>
      </c>
      <c r="G77" t="str">
        <f>VLOOKUP(DefaultCollections[[#This Row],[DEFAULT_COLL_TYPE]],CollectionLookups,3,FALSE)</f>
        <v>2X Week P RSV Pre-Existing</v>
      </c>
      <c r="H77" t="str">
        <f t="shared" si="7"/>
        <v>CP135-2X Week P RSV Pre-Existing</v>
      </c>
      <c r="J77" t="str">
        <f>VLOOKUP(DefaultCollections[[#This Row],[Standard Exists in NL]],SpecialtyCheckLU,1,FALSE)</f>
        <v>CP135-P RSV Pre-Existing Standard</v>
      </c>
      <c r="K77" t="str">
        <f t="shared" si="5"/>
        <v>CP135-2X Week P RSV Pre-Existing</v>
      </c>
    </row>
    <row r="78" spans="1:11" hidden="1" x14ac:dyDescent="0.45">
      <c r="A78" t="s">
        <v>1260</v>
      </c>
      <c r="B78" t="s">
        <v>723</v>
      </c>
      <c r="C78" t="s">
        <v>1261</v>
      </c>
      <c r="D78" t="s">
        <v>1224</v>
      </c>
      <c r="E78" t="str">
        <f>VLOOKUP(DefaultCollections[[#This Row],[DEFAULT_COLL_TYPE]],CollectionLookups,2,FALSE)</f>
        <v>P Anti-D Pre-Existing Standard</v>
      </c>
      <c r="F78" t="str">
        <f t="shared" si="6"/>
        <v>CP136-P Anti-D Pre-Existing Standard</v>
      </c>
      <c r="G78" t="str">
        <f>VLOOKUP(DefaultCollections[[#This Row],[DEFAULT_COLL_TYPE]],CollectionLookups,3,FALSE)</f>
        <v>2X Week Anti-D Pre-Existing</v>
      </c>
      <c r="H78" t="str">
        <f t="shared" si="7"/>
        <v>NO</v>
      </c>
      <c r="J78" t="str">
        <f>VLOOKUP(DefaultCollections[[#This Row],[Standard Exists in NL]],SpecialtyCheckLU,1,FALSE)</f>
        <v>CP136-P Anti-D Pre-Existing Standard</v>
      </c>
      <c r="K78" t="str">
        <f t="shared" si="5"/>
        <v>CP136-2X Week Anti-D Pre-Existing</v>
      </c>
    </row>
    <row r="79" spans="1:11" hidden="1" x14ac:dyDescent="0.45">
      <c r="A79" t="s">
        <v>1260</v>
      </c>
      <c r="B79" t="s">
        <v>723</v>
      </c>
      <c r="C79" t="s">
        <v>1261</v>
      </c>
      <c r="D79" t="s">
        <v>1262</v>
      </c>
      <c r="E79" t="str">
        <f>VLOOKUP(DefaultCollections[[#This Row],[DEFAULT_COLL_TYPE]],CollectionLookups,2,FALSE)</f>
        <v>P NORM KIG 10 Standard</v>
      </c>
      <c r="F79" t="str">
        <f t="shared" si="6"/>
        <v>CP136-P NORM KIG 10 Standard</v>
      </c>
      <c r="G79" t="str">
        <f>VLOOKUP(DefaultCollections[[#This Row],[DEFAULT_COLL_TYPE]],CollectionLookups,3,FALSE)</f>
        <v>2X Week P NORM KIG10_0</v>
      </c>
      <c r="H79" t="str">
        <f t="shared" si="7"/>
        <v>CP136-2X Week P NORM KIG10_0</v>
      </c>
      <c r="J79" t="str">
        <f>VLOOKUP(DefaultCollections[[#This Row],[Standard Exists in NL]],SpecialtyCheckLU,1,FALSE)</f>
        <v>CP136-P NORM KIG 10 Standard</v>
      </c>
      <c r="K79" t="str">
        <f t="shared" si="5"/>
        <v>CP136-2X Week P NORM KIG10_0</v>
      </c>
    </row>
    <row r="80" spans="1:11" hidden="1" x14ac:dyDescent="0.45">
      <c r="A80" t="s">
        <v>1260</v>
      </c>
      <c r="B80" t="s">
        <v>723</v>
      </c>
      <c r="C80" t="s">
        <v>1261</v>
      </c>
      <c r="D80" t="s">
        <v>1263</v>
      </c>
      <c r="E80" t="str">
        <f>VLOOKUP(DefaultCollections[[#This Row],[DEFAULT_COLL_TYPE]],CollectionLookups,2,FALSE)</f>
        <v>P NORM KIG 10-1 Standard</v>
      </c>
      <c r="F80" t="str">
        <f t="shared" si="6"/>
        <v>CP136-P NORM KIG 10-1 Standard</v>
      </c>
      <c r="G80" t="str">
        <f>VLOOKUP(DefaultCollections[[#This Row],[DEFAULT_COLL_TYPE]],CollectionLookups,3,FALSE)</f>
        <v>2X Week P NORM KIG10-1</v>
      </c>
      <c r="H80" t="str">
        <f t="shared" si="7"/>
        <v>CP136-2X Week P NORM KIG10-1</v>
      </c>
      <c r="J80" t="str">
        <f>VLOOKUP(DefaultCollections[[#This Row],[Standard Exists in NL]],SpecialtyCheckLU,1,FALSE)</f>
        <v>CP136-P NORM KIG 10-1 Standard</v>
      </c>
      <c r="K80" t="str">
        <f t="shared" si="5"/>
        <v>CP136-2X Week P NORM KIG10-1</v>
      </c>
    </row>
    <row r="81" spans="1:11" hidden="1" x14ac:dyDescent="0.45">
      <c r="A81" t="s">
        <v>1260</v>
      </c>
      <c r="B81" t="s">
        <v>723</v>
      </c>
      <c r="C81" t="s">
        <v>1261</v>
      </c>
      <c r="D81" t="s">
        <v>1264</v>
      </c>
      <c r="E81" t="str">
        <f>VLOOKUP(DefaultCollections[[#This Row],[DEFAULT_COLL_TYPE]],CollectionLookups,2,FALSE)</f>
        <v>P NORM KIG 10-2 Standard</v>
      </c>
      <c r="F81" t="str">
        <f t="shared" si="6"/>
        <v>CP136-P NORM KIG 10-2 Standard</v>
      </c>
      <c r="G81" t="str">
        <f>VLOOKUP(DefaultCollections[[#This Row],[DEFAULT_COLL_TYPE]],CollectionLookups,3,FALSE)</f>
        <v>2X Week P NORM KIG10_2</v>
      </c>
      <c r="H81" t="str">
        <f t="shared" si="7"/>
        <v>CP136-2X Week P NORM KIG10_2</v>
      </c>
      <c r="J81" t="str">
        <f>VLOOKUP(DefaultCollections[[#This Row],[Standard Exists in NL]],SpecialtyCheckLU,1,FALSE)</f>
        <v>CP136-P NORM KIG 10-2 Standard</v>
      </c>
      <c r="K81" t="str">
        <f t="shared" si="5"/>
        <v>CP136-2X Week P NORM KIG10_2</v>
      </c>
    </row>
    <row r="82" spans="1:11" hidden="1" x14ac:dyDescent="0.45">
      <c r="A82" t="s">
        <v>1260</v>
      </c>
      <c r="B82" t="s">
        <v>723</v>
      </c>
      <c r="C82" t="s">
        <v>1261</v>
      </c>
      <c r="D82" t="s">
        <v>1265</v>
      </c>
      <c r="E82" t="str">
        <f>VLOOKUP(DefaultCollections[[#This Row],[DEFAULT_COLL_TYPE]],CollectionLookups,2,FALSE)</f>
        <v>P NORM KIG 10-3 Standard</v>
      </c>
      <c r="F82" t="str">
        <f t="shared" si="6"/>
        <v>CP136-P NORM KIG 10-3 Standard</v>
      </c>
      <c r="G82" t="str">
        <f>VLOOKUP(DefaultCollections[[#This Row],[DEFAULT_COLL_TYPE]],CollectionLookups,3,FALSE)</f>
        <v>2X Week P NORM KIG10_3</v>
      </c>
      <c r="H82" t="str">
        <f t="shared" si="7"/>
        <v>CP136-2X Week P NORM KIG10_3</v>
      </c>
      <c r="J82" t="str">
        <f>VLOOKUP(DefaultCollections[[#This Row],[Standard Exists in NL]],SpecialtyCheckLU,1,FALSE)</f>
        <v>CP136-P NORM KIG 10-3 Standard</v>
      </c>
      <c r="K82" t="str">
        <f t="shared" si="5"/>
        <v>CP136-2X Week P NORM KIG10_3</v>
      </c>
    </row>
    <row r="83" spans="1:11" hidden="1" x14ac:dyDescent="0.45">
      <c r="A83" t="s">
        <v>1260</v>
      </c>
      <c r="B83" t="s">
        <v>723</v>
      </c>
      <c r="C83" t="s">
        <v>1261</v>
      </c>
      <c r="D83" t="s">
        <v>1266</v>
      </c>
      <c r="E83" t="str">
        <f>VLOOKUP(DefaultCollections[[#This Row],[DEFAULT_COLL_TYPE]],CollectionLookups,2,FALSE)</f>
        <v>P NORM KIG 10-4 Standard</v>
      </c>
      <c r="F83" t="str">
        <f t="shared" si="6"/>
        <v>CP136-P NORM KIG 10-4 Standard</v>
      </c>
      <c r="G83" t="str">
        <f>VLOOKUP(DefaultCollections[[#This Row],[DEFAULT_COLL_TYPE]],CollectionLookups,3,FALSE)</f>
        <v>2X Week P NORM KIG10_4</v>
      </c>
      <c r="H83" t="str">
        <f t="shared" si="7"/>
        <v>CP136-2X Week P NORM KIG10_4</v>
      </c>
      <c r="J83" t="str">
        <f>VLOOKUP(DefaultCollections[[#This Row],[Standard Exists in NL]],SpecialtyCheckLU,1,FALSE)</f>
        <v>CP136-P NORM KIG 10-4 Standard</v>
      </c>
      <c r="K83" t="str">
        <f t="shared" si="5"/>
        <v>CP136-2X Week P NORM KIG10_4</v>
      </c>
    </row>
    <row r="84" spans="1:11" hidden="1" x14ac:dyDescent="0.45">
      <c r="A84" t="s">
        <v>1260</v>
      </c>
      <c r="B84" t="s">
        <v>723</v>
      </c>
      <c r="C84" t="s">
        <v>1261</v>
      </c>
      <c r="D84" t="s">
        <v>1227</v>
      </c>
      <c r="E84" t="str">
        <f>VLOOKUP(DefaultCollections[[#This Row],[DEFAULT_COLL_TYPE]],CollectionLookups,2,FALSE)</f>
        <v>P NSP NS Standard</v>
      </c>
      <c r="F84" t="str">
        <f t="shared" si="6"/>
        <v>CP136-P NSP NS Standard</v>
      </c>
      <c r="G84" t="str">
        <f>VLOOKUP(DefaultCollections[[#This Row],[DEFAULT_COLL_TYPE]],CollectionLookups,3,FALSE)</f>
        <v>2X Week P NSP NS</v>
      </c>
      <c r="H84" t="str">
        <f t="shared" si="7"/>
        <v>CP136-2X Week P NSP NS</v>
      </c>
      <c r="J84" t="e">
        <f>VLOOKUP(DefaultCollections[[#This Row],[Standard Exists in NL]],SpecialtyCheckLU,1,FALSE)</f>
        <v>#N/A</v>
      </c>
      <c r="K84" t="e">
        <f t="shared" si="5"/>
        <v>#N/A</v>
      </c>
    </row>
    <row r="85" spans="1:11" hidden="1" x14ac:dyDescent="0.45">
      <c r="A85" t="s">
        <v>1260</v>
      </c>
      <c r="B85" t="s">
        <v>723</v>
      </c>
      <c r="C85" t="s">
        <v>1261</v>
      </c>
      <c r="D85" t="s">
        <v>1230</v>
      </c>
      <c r="E85" t="str">
        <f>VLOOKUP(DefaultCollections[[#This Row],[DEFAULT_COLL_TYPE]],CollectionLookups,2,FALSE)</f>
        <v>P RSV Pre-Existing Standard</v>
      </c>
      <c r="F85" t="str">
        <f t="shared" si="6"/>
        <v>CP136-P RSV Pre-Existing Standard</v>
      </c>
      <c r="G85" t="str">
        <f>VLOOKUP(DefaultCollections[[#This Row],[DEFAULT_COLL_TYPE]],CollectionLookups,3,FALSE)</f>
        <v>2X Week P RSV Pre-Existing</v>
      </c>
      <c r="H85" t="str">
        <f t="shared" si="7"/>
        <v>CP136-2X Week P RSV Pre-Existing</v>
      </c>
      <c r="J85" t="str">
        <f>VLOOKUP(DefaultCollections[[#This Row],[Standard Exists in NL]],SpecialtyCheckLU,1,FALSE)</f>
        <v>CP136-P RSV Pre-Existing Standard</v>
      </c>
      <c r="K85" t="str">
        <f t="shared" si="5"/>
        <v>CP136-2X Week P RSV Pre-Existing</v>
      </c>
    </row>
    <row r="86" spans="1:11" hidden="1" x14ac:dyDescent="0.45">
      <c r="A86" t="s">
        <v>1267</v>
      </c>
      <c r="B86" t="s">
        <v>366</v>
      </c>
      <c r="C86" t="s">
        <v>1268</v>
      </c>
      <c r="D86" t="s">
        <v>1269</v>
      </c>
      <c r="E86" t="str">
        <f>VLOOKUP(DefaultCollections[[#This Row],[DEFAULT_COLL_TYPE]],CollectionLookups,2,FALSE)</f>
        <v>P Anthrax Standard</v>
      </c>
      <c r="F86" t="str">
        <f t="shared" si="6"/>
        <v>NO</v>
      </c>
      <c r="G86">
        <f>VLOOKUP(DefaultCollections[[#This Row],[DEFAULT_COLL_TYPE]],CollectionLookups,3,FALSE)</f>
        <v>0</v>
      </c>
      <c r="H86" t="str">
        <f t="shared" si="7"/>
        <v>NO</v>
      </c>
      <c r="J86" t="e">
        <f>VLOOKUP(DefaultCollections[[#This Row],[Standard Exists in NL]],SpecialtyCheckLU,1,FALSE)</f>
        <v>#N/A</v>
      </c>
      <c r="K86" t="e">
        <f t="shared" si="5"/>
        <v>#N/A</v>
      </c>
    </row>
    <row r="87" spans="1:11" hidden="1" x14ac:dyDescent="0.45">
      <c r="A87" t="s">
        <v>1267</v>
      </c>
      <c r="B87" t="s">
        <v>366</v>
      </c>
      <c r="C87" t="s">
        <v>1268</v>
      </c>
      <c r="D87" t="s">
        <v>1224</v>
      </c>
      <c r="E87" t="str">
        <f>VLOOKUP(DefaultCollections[[#This Row],[DEFAULT_COLL_TYPE]],CollectionLookups,2,FALSE)</f>
        <v>P Anti-D Pre-Existing Standard</v>
      </c>
      <c r="F87" t="str">
        <f t="shared" si="6"/>
        <v>CP138-P Anti-D Pre-Existing Standard</v>
      </c>
      <c r="G87" t="str">
        <f>VLOOKUP(DefaultCollections[[#This Row],[DEFAULT_COLL_TYPE]],CollectionLookups,3,FALSE)</f>
        <v>2X Week Anti-D Pre-Existing</v>
      </c>
      <c r="H87" t="str">
        <f t="shared" si="7"/>
        <v>NO</v>
      </c>
      <c r="J87" t="str">
        <f>VLOOKUP(DefaultCollections[[#This Row],[Standard Exists in NL]],SpecialtyCheckLU,1,FALSE)</f>
        <v>CP138-P Anti-D Pre-Existing Standard</v>
      </c>
      <c r="K87" t="str">
        <f t="shared" si="5"/>
        <v>CP138-2X Week Anti-D Pre-Existing</v>
      </c>
    </row>
    <row r="88" spans="1:11" hidden="1" x14ac:dyDescent="0.45">
      <c r="A88" t="s">
        <v>1267</v>
      </c>
      <c r="B88" t="s">
        <v>366</v>
      </c>
      <c r="C88" t="s">
        <v>1268</v>
      </c>
      <c r="D88" t="s">
        <v>1262</v>
      </c>
      <c r="E88" t="str">
        <f>VLOOKUP(DefaultCollections[[#This Row],[DEFAULT_COLL_TYPE]],CollectionLookups,2,FALSE)</f>
        <v>P NORM KIG 10 Standard</v>
      </c>
      <c r="F88" t="str">
        <f t="shared" si="6"/>
        <v>CP138-P NORM KIG 10 Standard</v>
      </c>
      <c r="G88" t="str">
        <f>VLOOKUP(DefaultCollections[[#This Row],[DEFAULT_COLL_TYPE]],CollectionLookups,3,FALSE)</f>
        <v>2X Week P NORM KIG10_0</v>
      </c>
      <c r="H88" t="str">
        <f t="shared" si="7"/>
        <v>CP138-2X Week P NORM KIG10_0</v>
      </c>
      <c r="J88" t="str">
        <f>VLOOKUP(DefaultCollections[[#This Row],[Standard Exists in NL]],SpecialtyCheckLU,1,FALSE)</f>
        <v>CP138-P NORM KIG 10 Standard</v>
      </c>
      <c r="K88" t="e">
        <f t="shared" si="5"/>
        <v>#N/A</v>
      </c>
    </row>
    <row r="89" spans="1:11" hidden="1" x14ac:dyDescent="0.45">
      <c r="A89" t="s">
        <v>1267</v>
      </c>
      <c r="B89" t="s">
        <v>366</v>
      </c>
      <c r="C89" t="s">
        <v>1268</v>
      </c>
      <c r="D89" t="s">
        <v>1263</v>
      </c>
      <c r="E89" t="str">
        <f>VLOOKUP(DefaultCollections[[#This Row],[DEFAULT_COLL_TYPE]],CollectionLookups,2,FALSE)</f>
        <v>P NORM KIG 10-1 Standard</v>
      </c>
      <c r="F89" t="str">
        <f t="shared" si="6"/>
        <v>CP138-P NORM KIG 10-1 Standard</v>
      </c>
      <c r="G89" t="str">
        <f>VLOOKUP(DefaultCollections[[#This Row],[DEFAULT_COLL_TYPE]],CollectionLookups,3,FALSE)</f>
        <v>2X Week P NORM KIG10-1</v>
      </c>
      <c r="H89" t="str">
        <f t="shared" si="7"/>
        <v>CP138-2X Week P NORM KIG10-1</v>
      </c>
      <c r="J89" t="str">
        <f>VLOOKUP(DefaultCollections[[#This Row],[Standard Exists in NL]],SpecialtyCheckLU,1,FALSE)</f>
        <v>CP138-P NORM KIG 10-1 Standard</v>
      </c>
      <c r="K89" t="e">
        <f t="shared" si="5"/>
        <v>#N/A</v>
      </c>
    </row>
    <row r="90" spans="1:11" hidden="1" x14ac:dyDescent="0.45">
      <c r="A90" t="s">
        <v>1267</v>
      </c>
      <c r="B90" t="s">
        <v>366</v>
      </c>
      <c r="C90" t="s">
        <v>1268</v>
      </c>
      <c r="D90" t="s">
        <v>1264</v>
      </c>
      <c r="E90" t="str">
        <f>VLOOKUP(DefaultCollections[[#This Row],[DEFAULT_COLL_TYPE]],CollectionLookups,2,FALSE)</f>
        <v>P NORM KIG 10-2 Standard</v>
      </c>
      <c r="F90" t="str">
        <f t="shared" si="6"/>
        <v>CP138-P NORM KIG 10-2 Standard</v>
      </c>
      <c r="G90" t="str">
        <f>VLOOKUP(DefaultCollections[[#This Row],[DEFAULT_COLL_TYPE]],CollectionLookups,3,FALSE)</f>
        <v>2X Week P NORM KIG10_2</v>
      </c>
      <c r="H90" t="str">
        <f t="shared" si="7"/>
        <v>CP138-2X Week P NORM KIG10_2</v>
      </c>
      <c r="J90" t="str">
        <f>VLOOKUP(DefaultCollections[[#This Row],[Standard Exists in NL]],SpecialtyCheckLU,1,FALSE)</f>
        <v>CP138-P NORM KIG 10-2 Standard</v>
      </c>
      <c r="K90" t="e">
        <f t="shared" si="5"/>
        <v>#N/A</v>
      </c>
    </row>
    <row r="91" spans="1:11" hidden="1" x14ac:dyDescent="0.45">
      <c r="A91" t="s">
        <v>1267</v>
      </c>
      <c r="B91" t="s">
        <v>366</v>
      </c>
      <c r="C91" t="s">
        <v>1268</v>
      </c>
      <c r="D91" t="s">
        <v>1265</v>
      </c>
      <c r="E91" t="str">
        <f>VLOOKUP(DefaultCollections[[#This Row],[DEFAULT_COLL_TYPE]],CollectionLookups,2,FALSE)</f>
        <v>P NORM KIG 10-3 Standard</v>
      </c>
      <c r="F91" t="str">
        <f t="shared" si="6"/>
        <v>CP138-P NORM KIG 10-3 Standard</v>
      </c>
      <c r="G91" t="str">
        <f>VLOOKUP(DefaultCollections[[#This Row],[DEFAULT_COLL_TYPE]],CollectionLookups,3,FALSE)</f>
        <v>2X Week P NORM KIG10_3</v>
      </c>
      <c r="H91" t="str">
        <f t="shared" si="7"/>
        <v>CP138-2X Week P NORM KIG10_3</v>
      </c>
      <c r="J91" t="str">
        <f>VLOOKUP(DefaultCollections[[#This Row],[Standard Exists in NL]],SpecialtyCheckLU,1,FALSE)</f>
        <v>CP138-P NORM KIG 10-3 Standard</v>
      </c>
      <c r="K91" t="e">
        <f t="shared" si="5"/>
        <v>#N/A</v>
      </c>
    </row>
    <row r="92" spans="1:11" hidden="1" x14ac:dyDescent="0.45">
      <c r="A92" t="s">
        <v>1267</v>
      </c>
      <c r="B92" t="s">
        <v>366</v>
      </c>
      <c r="C92" t="s">
        <v>1268</v>
      </c>
      <c r="D92" t="s">
        <v>1266</v>
      </c>
      <c r="E92" t="str">
        <f>VLOOKUP(DefaultCollections[[#This Row],[DEFAULT_COLL_TYPE]],CollectionLookups,2,FALSE)</f>
        <v>P NORM KIG 10-4 Standard</v>
      </c>
      <c r="F92" t="str">
        <f t="shared" si="6"/>
        <v>CP138-P NORM KIG 10-4 Standard</v>
      </c>
      <c r="G92" t="str">
        <f>VLOOKUP(DefaultCollections[[#This Row],[DEFAULT_COLL_TYPE]],CollectionLookups,3,FALSE)</f>
        <v>2X Week P NORM KIG10_4</v>
      </c>
      <c r="H92" t="str">
        <f t="shared" si="7"/>
        <v>CP138-2X Week P NORM KIG10_4</v>
      </c>
      <c r="J92" t="str">
        <f>VLOOKUP(DefaultCollections[[#This Row],[Standard Exists in NL]],SpecialtyCheckLU,1,FALSE)</f>
        <v>CP138-P NORM KIG 10-4 Standard</v>
      </c>
      <c r="K92" t="e">
        <f t="shared" si="5"/>
        <v>#N/A</v>
      </c>
    </row>
    <row r="93" spans="1:11" hidden="1" x14ac:dyDescent="0.45">
      <c r="A93" t="s">
        <v>1267</v>
      </c>
      <c r="B93" t="s">
        <v>366</v>
      </c>
      <c r="C93" t="s">
        <v>1268</v>
      </c>
      <c r="D93" t="s">
        <v>1227</v>
      </c>
      <c r="E93" t="str">
        <f>VLOOKUP(DefaultCollections[[#This Row],[DEFAULT_COLL_TYPE]],CollectionLookups,2,FALSE)</f>
        <v>P NSP NS Standard</v>
      </c>
      <c r="F93" t="str">
        <f t="shared" si="6"/>
        <v>CP138-P NSP NS Standard</v>
      </c>
      <c r="G93" t="str">
        <f>VLOOKUP(DefaultCollections[[#This Row],[DEFAULT_COLL_TYPE]],CollectionLookups,3,FALSE)</f>
        <v>2X Week P NSP NS</v>
      </c>
      <c r="H93" t="str">
        <f t="shared" si="7"/>
        <v>CP138-2X Week P NSP NS</v>
      </c>
      <c r="J93" t="e">
        <f>VLOOKUP(DefaultCollections[[#This Row],[Standard Exists in NL]],SpecialtyCheckLU,1,FALSE)</f>
        <v>#N/A</v>
      </c>
      <c r="K93" t="e">
        <f t="shared" si="5"/>
        <v>#N/A</v>
      </c>
    </row>
    <row r="94" spans="1:11" hidden="1" x14ac:dyDescent="0.45">
      <c r="A94" t="s">
        <v>1267</v>
      </c>
      <c r="B94" t="s">
        <v>366</v>
      </c>
      <c r="C94" t="s">
        <v>1268</v>
      </c>
      <c r="D94" t="s">
        <v>1255</v>
      </c>
      <c r="E94" t="str">
        <f>VLOOKUP(DefaultCollections[[#This Row],[DEFAULT_COLL_TYPE]],CollectionLookups,2,FALSE)</f>
        <v>P Vaccinia Standard</v>
      </c>
      <c r="F94" t="str">
        <f t="shared" si="6"/>
        <v>CP138-P Vaccinia Standard</v>
      </c>
      <c r="G94">
        <f>VLOOKUP(DefaultCollections[[#This Row],[DEFAULT_COLL_TYPE]],CollectionLookups,3,FALSE)</f>
        <v>0</v>
      </c>
      <c r="H94" t="str">
        <f t="shared" si="7"/>
        <v>NO</v>
      </c>
      <c r="J94" t="str">
        <f>VLOOKUP(DefaultCollections[[#This Row],[Standard Exists in NL]],SpecialtyCheckLU,1,FALSE)</f>
        <v>CP138-P Vaccinia Standard</v>
      </c>
      <c r="K94" t="e">
        <f t="shared" si="5"/>
        <v>#N/A</v>
      </c>
    </row>
    <row r="95" spans="1:11" hidden="1" x14ac:dyDescent="0.45">
      <c r="A95" t="s">
        <v>1267</v>
      </c>
      <c r="B95" t="s">
        <v>366</v>
      </c>
      <c r="C95" t="s">
        <v>1268</v>
      </c>
      <c r="D95" t="s">
        <v>1246</v>
      </c>
      <c r="E95" t="str">
        <f>VLOOKUP(DefaultCollections[[#This Row],[DEFAULT_COLL_TYPE]],CollectionLookups,2,FALSE)</f>
        <v>P VIP A Standard</v>
      </c>
      <c r="F95" t="str">
        <f t="shared" si="6"/>
        <v>CP138-P VIP A Standard</v>
      </c>
      <c r="G95" t="str">
        <f>VLOOKUP(DefaultCollections[[#This Row],[DEFAULT_COLL_TYPE]],CollectionLookups,3,FALSE)</f>
        <v>2X Week P VIP A</v>
      </c>
      <c r="H95" t="str">
        <f t="shared" si="7"/>
        <v>CP138-2X Week P VIP A</v>
      </c>
      <c r="J95" t="str">
        <f>VLOOKUP(DefaultCollections[[#This Row],[Standard Exists in NL]],SpecialtyCheckLU,1,FALSE)</f>
        <v>CP138-P VIP A Standard</v>
      </c>
      <c r="K95" t="str">
        <f t="shared" si="5"/>
        <v>CP138-2X Week P VIP A</v>
      </c>
    </row>
    <row r="96" spans="1:11" hidden="1" x14ac:dyDescent="0.45">
      <c r="A96" t="s">
        <v>1267</v>
      </c>
      <c r="B96" t="s">
        <v>366</v>
      </c>
      <c r="C96" t="s">
        <v>1268</v>
      </c>
      <c r="D96" t="s">
        <v>1247</v>
      </c>
      <c r="E96" t="str">
        <f>VLOOKUP(DefaultCollections[[#This Row],[DEFAULT_COLL_TYPE]],CollectionLookups,2,FALSE)</f>
        <v>P VIP AB Standard</v>
      </c>
      <c r="F96" t="str">
        <f t="shared" si="6"/>
        <v>CP138-P VIP AB Standard</v>
      </c>
      <c r="G96" t="str">
        <f>VLOOKUP(DefaultCollections[[#This Row],[DEFAULT_COLL_TYPE]],CollectionLookups,3,FALSE)</f>
        <v>2X Week P VIP AB</v>
      </c>
      <c r="H96" t="str">
        <f t="shared" si="7"/>
        <v>CP138-2X Week P VIP AB</v>
      </c>
      <c r="I96" s="352"/>
      <c r="J96" t="str">
        <f>VLOOKUP(DefaultCollections[[#This Row],[Standard Exists in NL]],SpecialtyCheckLU,1,FALSE)</f>
        <v>CP138-P VIP AB Standard</v>
      </c>
      <c r="K96" t="str">
        <f t="shared" si="5"/>
        <v>CP138-2X Week P VIP AB</v>
      </c>
    </row>
    <row r="97" spans="1:11" hidden="1" x14ac:dyDescent="0.45">
      <c r="A97" t="s">
        <v>1267</v>
      </c>
      <c r="B97" t="s">
        <v>366</v>
      </c>
      <c r="C97" t="s">
        <v>1268</v>
      </c>
      <c r="D97" t="s">
        <v>1250</v>
      </c>
      <c r="E97" t="str">
        <f>VLOOKUP(DefaultCollections[[#This Row],[DEFAULT_COLL_TYPE]],CollectionLookups,2,FALSE)</f>
        <v>P Pre-VIP NS Standard</v>
      </c>
      <c r="F97" t="str">
        <f t="shared" si="6"/>
        <v>CP138-P Pre-VIP NS Standard</v>
      </c>
      <c r="G97" t="str">
        <f>VLOOKUP(DefaultCollections[[#This Row],[DEFAULT_COLL_TYPE]],CollectionLookups,3,FALSE)</f>
        <v>2X Week P Pre-VIP NS</v>
      </c>
      <c r="H97" t="str">
        <f t="shared" si="7"/>
        <v>CP138-2X Week P Pre-VIP NS</v>
      </c>
      <c r="I97" s="352"/>
      <c r="J97" t="str">
        <f>VLOOKUP(DefaultCollections[[#This Row],[Standard Exists in NL]],SpecialtyCheckLU,1,FALSE)</f>
        <v>CP138-P Pre-VIP NS Standard</v>
      </c>
      <c r="K97" t="str">
        <f t="shared" si="5"/>
        <v>CP138-2X Week P Pre-VIP NS</v>
      </c>
    </row>
    <row r="98" spans="1:11" hidden="1" x14ac:dyDescent="0.45">
      <c r="A98" t="s">
        <v>1267</v>
      </c>
      <c r="B98" t="s">
        <v>366</v>
      </c>
      <c r="C98" t="s">
        <v>1268</v>
      </c>
      <c r="D98" t="s">
        <v>1230</v>
      </c>
      <c r="E98" t="str">
        <f>VLOOKUP(DefaultCollections[[#This Row],[DEFAULT_COLL_TYPE]],CollectionLookups,2,FALSE)</f>
        <v>P RSV Pre-Existing Standard</v>
      </c>
      <c r="F98" t="str">
        <f t="shared" si="6"/>
        <v>CP138-P RSV Pre-Existing Standard</v>
      </c>
      <c r="G98" t="str">
        <f>VLOOKUP(DefaultCollections[[#This Row],[DEFAULT_COLL_TYPE]],CollectionLookups,3,FALSE)</f>
        <v>2X Week P RSV Pre-Existing</v>
      </c>
      <c r="H98" t="str">
        <f t="shared" si="7"/>
        <v>CP138-2X Week P RSV Pre-Existing</v>
      </c>
      <c r="J98" t="str">
        <f>VLOOKUP(DefaultCollections[[#This Row],[Standard Exists in NL]],SpecialtyCheckLU,1,FALSE)</f>
        <v>CP138-P RSV Pre-Existing Standard</v>
      </c>
      <c r="K98" t="str">
        <f t="shared" si="5"/>
        <v>CP138-2X Week P RSV Pre-Existing</v>
      </c>
    </row>
    <row r="99" spans="1:11" hidden="1" x14ac:dyDescent="0.45">
      <c r="A99" t="s">
        <v>1270</v>
      </c>
      <c r="B99" t="s">
        <v>395</v>
      </c>
      <c r="C99" t="s">
        <v>1271</v>
      </c>
      <c r="D99" t="s">
        <v>1223</v>
      </c>
      <c r="E99" t="str">
        <f>VLOOKUP(DefaultCollections[[#This Row],[DEFAULT_COLL_TYPE]],CollectionLookups,2,FALSE)</f>
        <v>P Anti-D Standard</v>
      </c>
      <c r="F99" t="str">
        <f t="shared" si="6"/>
        <v>CP139-P Anti-D Standard</v>
      </c>
      <c r="G99" t="str">
        <f>VLOOKUP(DefaultCollections[[#This Row],[DEFAULT_COLL_TYPE]],CollectionLookups,3,FALSE)</f>
        <v>2X Week P Anti-D</v>
      </c>
      <c r="H99" t="str">
        <f t="shared" si="7"/>
        <v>CP139-2X Week P Anti-D</v>
      </c>
      <c r="J99" t="str">
        <f>VLOOKUP(DefaultCollections[[#This Row],[Standard Exists in NL]],SpecialtyCheckLU,1,FALSE)</f>
        <v>CP139-P Anti-D Standard</v>
      </c>
      <c r="K99" t="str">
        <f t="shared" si="5"/>
        <v>CP139-2X Week P Anti-D</v>
      </c>
    </row>
    <row r="100" spans="1:11" hidden="1" x14ac:dyDescent="0.45">
      <c r="A100" t="s">
        <v>1270</v>
      </c>
      <c r="B100" t="s">
        <v>395</v>
      </c>
      <c r="C100" t="s">
        <v>1271</v>
      </c>
      <c r="D100" t="s">
        <v>1224</v>
      </c>
      <c r="E100" t="str">
        <f>VLOOKUP(DefaultCollections[[#This Row],[DEFAULT_COLL_TYPE]],CollectionLookups,2,FALSE)</f>
        <v>P Anti-D Pre-Existing Standard</v>
      </c>
      <c r="F100" t="str">
        <f t="shared" si="6"/>
        <v>CP139-P Anti-D Pre-Existing Standard</v>
      </c>
      <c r="G100" t="str">
        <f>VLOOKUP(DefaultCollections[[#This Row],[DEFAULT_COLL_TYPE]],CollectionLookups,3,FALSE)</f>
        <v>2X Week Anti-D Pre-Existing</v>
      </c>
      <c r="H100" t="str">
        <f t="shared" si="7"/>
        <v>NO</v>
      </c>
      <c r="J100" t="str">
        <f>VLOOKUP(DefaultCollections[[#This Row],[Standard Exists in NL]],SpecialtyCheckLU,1,FALSE)</f>
        <v>CP139-P Anti-D Pre-Existing Standard</v>
      </c>
      <c r="K100" t="str">
        <f t="shared" si="5"/>
        <v>CP139-2X Week Anti-D Pre-Existing</v>
      </c>
    </row>
    <row r="101" spans="1:11" hidden="1" x14ac:dyDescent="0.45">
      <c r="A101" t="s">
        <v>1270</v>
      </c>
      <c r="B101" t="s">
        <v>395</v>
      </c>
      <c r="C101" t="s">
        <v>1271</v>
      </c>
      <c r="D101" t="s">
        <v>1227</v>
      </c>
      <c r="E101" t="str">
        <f>VLOOKUP(DefaultCollections[[#This Row],[DEFAULT_COLL_TYPE]],CollectionLookups,2,FALSE)</f>
        <v>P NSP NS Standard</v>
      </c>
      <c r="F101" t="str">
        <f t="shared" si="6"/>
        <v>CP139-P NSP NS Standard</v>
      </c>
      <c r="G101" t="str">
        <f>VLOOKUP(DefaultCollections[[#This Row],[DEFAULT_COLL_TYPE]],CollectionLookups,3,FALSE)</f>
        <v>2X Week P NSP NS</v>
      </c>
      <c r="H101" t="str">
        <f t="shared" si="7"/>
        <v>CP139-2X Week P NSP NS</v>
      </c>
      <c r="J101" t="e">
        <f>VLOOKUP(DefaultCollections[[#This Row],[Standard Exists in NL]],SpecialtyCheckLU,1,FALSE)</f>
        <v>#N/A</v>
      </c>
      <c r="K101" t="e">
        <f t="shared" si="5"/>
        <v>#N/A</v>
      </c>
    </row>
    <row r="102" spans="1:11" hidden="1" x14ac:dyDescent="0.45">
      <c r="A102" t="s">
        <v>1270</v>
      </c>
      <c r="B102" t="s">
        <v>395</v>
      </c>
      <c r="C102" t="s">
        <v>1271</v>
      </c>
      <c r="D102" t="s">
        <v>1246</v>
      </c>
      <c r="E102" t="str">
        <f>VLOOKUP(DefaultCollections[[#This Row],[DEFAULT_COLL_TYPE]],CollectionLookups,2,FALSE)</f>
        <v>P VIP A Standard</v>
      </c>
      <c r="F102" t="str">
        <f t="shared" si="6"/>
        <v>CP139-P VIP A Standard</v>
      </c>
      <c r="G102" t="str">
        <f>VLOOKUP(DefaultCollections[[#This Row],[DEFAULT_COLL_TYPE]],CollectionLookups,3,FALSE)</f>
        <v>2X Week P VIP A</v>
      </c>
      <c r="H102" t="str">
        <f t="shared" si="7"/>
        <v>CP139-2X Week P VIP A</v>
      </c>
      <c r="J102" t="str">
        <f>VLOOKUP(DefaultCollections[[#This Row],[Standard Exists in NL]],SpecialtyCheckLU,1,FALSE)</f>
        <v>CP139-P VIP A Standard</v>
      </c>
      <c r="K102" t="str">
        <f t="shared" si="5"/>
        <v>CP139-2X Week P VIP A</v>
      </c>
    </row>
    <row r="103" spans="1:11" hidden="1" x14ac:dyDescent="0.45">
      <c r="A103" t="s">
        <v>1270</v>
      </c>
      <c r="B103" t="s">
        <v>395</v>
      </c>
      <c r="C103" t="s">
        <v>1271</v>
      </c>
      <c r="D103" t="s">
        <v>1247</v>
      </c>
      <c r="E103" t="str">
        <f>VLOOKUP(DefaultCollections[[#This Row],[DEFAULT_COLL_TYPE]],CollectionLookups,2,FALSE)</f>
        <v>P VIP AB Standard</v>
      </c>
      <c r="F103" t="str">
        <f t="shared" si="6"/>
        <v>CP139-P VIP AB Standard</v>
      </c>
      <c r="G103" t="str">
        <f>VLOOKUP(DefaultCollections[[#This Row],[DEFAULT_COLL_TYPE]],CollectionLookups,3,FALSE)</f>
        <v>2X Week P VIP AB</v>
      </c>
      <c r="H103" t="str">
        <f t="shared" si="7"/>
        <v>CP139-2X Week P VIP AB</v>
      </c>
      <c r="J103" t="str">
        <f>VLOOKUP(DefaultCollections[[#This Row],[Standard Exists in NL]],SpecialtyCheckLU,1,FALSE)</f>
        <v>CP139-P VIP AB Standard</v>
      </c>
      <c r="K103" t="str">
        <f t="shared" si="5"/>
        <v>CP139-2X Week P VIP AB</v>
      </c>
    </row>
    <row r="104" spans="1:11" hidden="1" x14ac:dyDescent="0.45">
      <c r="A104" t="s">
        <v>1270</v>
      </c>
      <c r="B104" t="s">
        <v>395</v>
      </c>
      <c r="C104" t="s">
        <v>1271</v>
      </c>
      <c r="D104" t="s">
        <v>1229</v>
      </c>
      <c r="E104" t="str">
        <f>VLOOKUP(DefaultCollections[[#This Row],[DEFAULT_COLL_TYPE]],CollectionLookups,2,FALSE)</f>
        <v>P Denovo Non-Injectable</v>
      </c>
      <c r="F104" t="str">
        <f t="shared" si="6"/>
        <v>CP139-P Denovo Non-Injectable</v>
      </c>
      <c r="G104">
        <f>VLOOKUP(DefaultCollections[[#This Row],[DEFAULT_COLL_TYPE]],CollectionLookups,3,FALSE)</f>
        <v>0</v>
      </c>
      <c r="H104" t="str">
        <f t="shared" si="7"/>
        <v>NO</v>
      </c>
      <c r="J104" t="str">
        <f>VLOOKUP(DefaultCollections[[#This Row],[Standard Exists in NL]],SpecialtyCheckLU,1,FALSE)</f>
        <v>CP139-P Denovo Non-Injectable</v>
      </c>
      <c r="K104" t="e">
        <f t="shared" si="5"/>
        <v>#N/A</v>
      </c>
    </row>
    <row r="105" spans="1:11" hidden="1" x14ac:dyDescent="0.45">
      <c r="A105" t="s">
        <v>1270</v>
      </c>
      <c r="B105" t="s">
        <v>395</v>
      </c>
      <c r="C105" t="s">
        <v>1271</v>
      </c>
      <c r="D105" t="s">
        <v>1250</v>
      </c>
      <c r="E105" t="str">
        <f>VLOOKUP(DefaultCollections[[#This Row],[DEFAULT_COLL_TYPE]],CollectionLookups,2,FALSE)</f>
        <v>P Pre-VIP NS Standard</v>
      </c>
      <c r="F105" t="str">
        <f t="shared" si="6"/>
        <v>CP139-P Pre-VIP NS Standard</v>
      </c>
      <c r="G105" t="str">
        <f>VLOOKUP(DefaultCollections[[#This Row],[DEFAULT_COLL_TYPE]],CollectionLookups,3,FALSE)</f>
        <v>2X Week P Pre-VIP NS</v>
      </c>
      <c r="H105" t="str">
        <f t="shared" si="7"/>
        <v>CP139-2X Week P Pre-VIP NS</v>
      </c>
      <c r="J105" t="str">
        <f>VLOOKUP(DefaultCollections[[#This Row],[Standard Exists in NL]],SpecialtyCheckLU,1,FALSE)</f>
        <v>CP139-P Pre-VIP NS Standard</v>
      </c>
      <c r="K105" t="str">
        <f t="shared" si="5"/>
        <v>CP139-2X Week P Pre-VIP NS</v>
      </c>
    </row>
    <row r="106" spans="1:11" hidden="1" x14ac:dyDescent="0.45">
      <c r="A106" t="s">
        <v>1270</v>
      </c>
      <c r="B106" t="s">
        <v>395</v>
      </c>
      <c r="C106" t="s">
        <v>1271</v>
      </c>
      <c r="D106" t="s">
        <v>1230</v>
      </c>
      <c r="E106" t="str">
        <f>VLOOKUP(DefaultCollections[[#This Row],[DEFAULT_COLL_TYPE]],CollectionLookups,2,FALSE)</f>
        <v>P RSV Pre-Existing Standard</v>
      </c>
      <c r="F106" t="str">
        <f t="shared" si="6"/>
        <v>CP139-P RSV Pre-Existing Standard</v>
      </c>
      <c r="G106" t="str">
        <f>VLOOKUP(DefaultCollections[[#This Row],[DEFAULT_COLL_TYPE]],CollectionLookups,3,FALSE)</f>
        <v>2X Week P RSV Pre-Existing</v>
      </c>
      <c r="H106" t="str">
        <f t="shared" si="7"/>
        <v>CP139-2X Week P RSV Pre-Existing</v>
      </c>
      <c r="J106" t="str">
        <f>VLOOKUP(DefaultCollections[[#This Row],[Standard Exists in NL]],SpecialtyCheckLU,1,FALSE)</f>
        <v>CP139-P RSV Pre-Existing Standard</v>
      </c>
      <c r="K106" t="str">
        <f t="shared" si="5"/>
        <v>CP139-2X Week P RSV Pre-Existing</v>
      </c>
    </row>
    <row r="107" spans="1:11" hidden="1" x14ac:dyDescent="0.45">
      <c r="A107" t="s">
        <v>1272</v>
      </c>
      <c r="B107" t="s">
        <v>755</v>
      </c>
      <c r="C107" t="s">
        <v>1273</v>
      </c>
      <c r="D107" t="s">
        <v>1222</v>
      </c>
      <c r="E107" t="str">
        <f>VLOOKUP(DefaultCollections[[#This Row],[DEFAULT_COLL_TYPE]],CollectionLookups,2,FALSE)</f>
        <v>P CMV Standard</v>
      </c>
      <c r="F107" t="str">
        <f t="shared" si="6"/>
        <v>CP147-P CMV Standard</v>
      </c>
      <c r="G107" t="str">
        <f>VLOOKUP(DefaultCollections[[#This Row],[DEFAULT_COLL_TYPE]],CollectionLookups,3,FALSE)</f>
        <v>2X Week P CMV</v>
      </c>
      <c r="H107" t="str">
        <f t="shared" si="7"/>
        <v>CP147-2X Week P CMV</v>
      </c>
      <c r="J107" t="str">
        <f>VLOOKUP(DefaultCollections[[#This Row],[Standard Exists in NL]],SpecialtyCheckLU,1,FALSE)</f>
        <v>CP147-P CMV Standard</v>
      </c>
      <c r="K107" t="str">
        <f t="shared" si="5"/>
        <v>CP147-2X Week P CMV</v>
      </c>
    </row>
    <row r="108" spans="1:11" hidden="1" x14ac:dyDescent="0.45">
      <c r="A108" t="s">
        <v>1272</v>
      </c>
      <c r="B108" t="s">
        <v>755</v>
      </c>
      <c r="C108" t="s">
        <v>1273</v>
      </c>
      <c r="D108" t="s">
        <v>1224</v>
      </c>
      <c r="E108" t="str">
        <f>VLOOKUP(DefaultCollections[[#This Row],[DEFAULT_COLL_TYPE]],CollectionLookups,2,FALSE)</f>
        <v>P Anti-D Pre-Existing Standard</v>
      </c>
      <c r="F108" t="str">
        <f t="shared" si="6"/>
        <v>CP147-P Anti-D Pre-Existing Standard</v>
      </c>
      <c r="G108" t="str">
        <f>VLOOKUP(DefaultCollections[[#This Row],[DEFAULT_COLL_TYPE]],CollectionLookups,3,FALSE)</f>
        <v>2X Week Anti-D Pre-Existing</v>
      </c>
      <c r="H108" t="str">
        <f t="shared" si="7"/>
        <v>NO</v>
      </c>
      <c r="J108" t="str">
        <f>VLOOKUP(DefaultCollections[[#This Row],[Standard Exists in NL]],SpecialtyCheckLU,1,FALSE)</f>
        <v>CP147-P Anti-D Pre-Existing Standard</v>
      </c>
      <c r="K108" t="str">
        <f t="shared" si="5"/>
        <v>CP147-2X Week Anti-D Pre-Existing</v>
      </c>
    </row>
    <row r="109" spans="1:11" hidden="1" x14ac:dyDescent="0.45">
      <c r="A109" t="s">
        <v>1272</v>
      </c>
      <c r="B109" t="s">
        <v>755</v>
      </c>
      <c r="C109" t="s">
        <v>1273</v>
      </c>
      <c r="D109" t="s">
        <v>1262</v>
      </c>
      <c r="E109" t="str">
        <f>VLOOKUP(DefaultCollections[[#This Row],[DEFAULT_COLL_TYPE]],CollectionLookups,2,FALSE)</f>
        <v>P NORM KIG 10 Standard</v>
      </c>
      <c r="F109" t="str">
        <f t="shared" si="6"/>
        <v>CP147-P NORM KIG 10 Standard</v>
      </c>
      <c r="G109" t="str">
        <f>VLOOKUP(DefaultCollections[[#This Row],[DEFAULT_COLL_TYPE]],CollectionLookups,3,FALSE)</f>
        <v>2X Week P NORM KIG10_0</v>
      </c>
      <c r="H109" t="str">
        <f t="shared" si="7"/>
        <v>CP147-2X Week P NORM KIG10_0</v>
      </c>
      <c r="J109" t="str">
        <f>VLOOKUP(DefaultCollections[[#This Row],[Standard Exists in NL]],SpecialtyCheckLU,1,FALSE)</f>
        <v>CP147-P NORM KIG 10 Standard</v>
      </c>
      <c r="K109" t="str">
        <f t="shared" si="5"/>
        <v>CP147-2X Week P NORM KIG10_0</v>
      </c>
    </row>
    <row r="110" spans="1:11" hidden="1" x14ac:dyDescent="0.45">
      <c r="A110" t="s">
        <v>1272</v>
      </c>
      <c r="B110" t="s">
        <v>755</v>
      </c>
      <c r="C110" t="s">
        <v>1273</v>
      </c>
      <c r="D110" t="s">
        <v>1263</v>
      </c>
      <c r="E110" t="str">
        <f>VLOOKUP(DefaultCollections[[#This Row],[DEFAULT_COLL_TYPE]],CollectionLookups,2,FALSE)</f>
        <v>P NORM KIG 10-1 Standard</v>
      </c>
      <c r="F110" t="str">
        <f t="shared" si="6"/>
        <v>CP147-P NORM KIG 10-1 Standard</v>
      </c>
      <c r="G110" t="str">
        <f>VLOOKUP(DefaultCollections[[#This Row],[DEFAULT_COLL_TYPE]],CollectionLookups,3,FALSE)</f>
        <v>2X Week P NORM KIG10-1</v>
      </c>
      <c r="H110" t="str">
        <f t="shared" si="7"/>
        <v>CP147-2X Week P NORM KIG10-1</v>
      </c>
      <c r="J110" t="str">
        <f>VLOOKUP(DefaultCollections[[#This Row],[Standard Exists in NL]],SpecialtyCheckLU,1,FALSE)</f>
        <v>CP147-P NORM KIG 10-1 Standard</v>
      </c>
      <c r="K110" t="str">
        <f t="shared" si="5"/>
        <v>CP147-2X Week P NORM KIG10-1</v>
      </c>
    </row>
    <row r="111" spans="1:11" hidden="1" x14ac:dyDescent="0.45">
      <c r="A111" t="s">
        <v>1272</v>
      </c>
      <c r="B111" t="s">
        <v>755</v>
      </c>
      <c r="C111" t="s">
        <v>1273</v>
      </c>
      <c r="D111" t="s">
        <v>1264</v>
      </c>
      <c r="E111" t="str">
        <f>VLOOKUP(DefaultCollections[[#This Row],[DEFAULT_COLL_TYPE]],CollectionLookups,2,FALSE)</f>
        <v>P NORM KIG 10-2 Standard</v>
      </c>
      <c r="F111" t="str">
        <f t="shared" si="6"/>
        <v>CP147-P NORM KIG 10-2 Standard</v>
      </c>
      <c r="G111" t="str">
        <f>VLOOKUP(DefaultCollections[[#This Row],[DEFAULT_COLL_TYPE]],CollectionLookups,3,FALSE)</f>
        <v>2X Week P NORM KIG10_2</v>
      </c>
      <c r="H111" t="str">
        <f t="shared" si="7"/>
        <v>CP147-2X Week P NORM KIG10_2</v>
      </c>
      <c r="J111" t="str">
        <f>VLOOKUP(DefaultCollections[[#This Row],[Standard Exists in NL]],SpecialtyCheckLU,1,FALSE)</f>
        <v>CP147-P NORM KIG 10-2 Standard</v>
      </c>
      <c r="K111" t="str">
        <f t="shared" si="5"/>
        <v>CP147-2X Week P NORM KIG10_2</v>
      </c>
    </row>
    <row r="112" spans="1:11" hidden="1" x14ac:dyDescent="0.45">
      <c r="A112" t="s">
        <v>1272</v>
      </c>
      <c r="B112" t="s">
        <v>755</v>
      </c>
      <c r="C112" t="s">
        <v>1273</v>
      </c>
      <c r="D112" t="s">
        <v>1265</v>
      </c>
      <c r="E112" t="str">
        <f>VLOOKUP(DefaultCollections[[#This Row],[DEFAULT_COLL_TYPE]],CollectionLookups,2,FALSE)</f>
        <v>P NORM KIG 10-3 Standard</v>
      </c>
      <c r="F112" t="str">
        <f t="shared" si="6"/>
        <v>CP147-P NORM KIG 10-3 Standard</v>
      </c>
      <c r="G112" t="str">
        <f>VLOOKUP(DefaultCollections[[#This Row],[DEFAULT_COLL_TYPE]],CollectionLookups,3,FALSE)</f>
        <v>2X Week P NORM KIG10_3</v>
      </c>
      <c r="H112" t="str">
        <f t="shared" si="7"/>
        <v>CP147-2X Week P NORM KIG10_3</v>
      </c>
      <c r="J112" t="str">
        <f>VLOOKUP(DefaultCollections[[#This Row],[Standard Exists in NL]],SpecialtyCheckLU,1,FALSE)</f>
        <v>CP147-P NORM KIG 10-3 Standard</v>
      </c>
      <c r="K112" t="str">
        <f t="shared" si="5"/>
        <v>CP147-2X Week P NORM KIG10_3</v>
      </c>
    </row>
    <row r="113" spans="1:11" hidden="1" x14ac:dyDescent="0.45">
      <c r="A113" t="s">
        <v>1272</v>
      </c>
      <c r="B113" t="s">
        <v>755</v>
      </c>
      <c r="C113" t="s">
        <v>1273</v>
      </c>
      <c r="D113" t="s">
        <v>1266</v>
      </c>
      <c r="E113" t="str">
        <f>VLOOKUP(DefaultCollections[[#This Row],[DEFAULT_COLL_TYPE]],CollectionLookups,2,FALSE)</f>
        <v>P NORM KIG 10-4 Standard</v>
      </c>
      <c r="F113" t="str">
        <f t="shared" si="6"/>
        <v>CP147-P NORM KIG 10-4 Standard</v>
      </c>
      <c r="G113" t="str">
        <f>VLOOKUP(DefaultCollections[[#This Row],[DEFAULT_COLL_TYPE]],CollectionLookups,3,FALSE)</f>
        <v>2X Week P NORM KIG10_4</v>
      </c>
      <c r="H113" t="str">
        <f t="shared" si="7"/>
        <v>CP147-2X Week P NORM KIG10_4</v>
      </c>
      <c r="J113" t="str">
        <f>VLOOKUP(DefaultCollections[[#This Row],[Standard Exists in NL]],SpecialtyCheckLU,1,FALSE)</f>
        <v>CP147-P NORM KIG 10-4 Standard</v>
      </c>
      <c r="K113" t="str">
        <f t="shared" si="5"/>
        <v>CP147-2X Week P NORM KIG10_4</v>
      </c>
    </row>
    <row r="114" spans="1:11" hidden="1" x14ac:dyDescent="0.45">
      <c r="A114" t="s">
        <v>1272</v>
      </c>
      <c r="B114" t="s">
        <v>755</v>
      </c>
      <c r="C114" t="s">
        <v>1273</v>
      </c>
      <c r="D114" t="s">
        <v>1227</v>
      </c>
      <c r="E114" t="str">
        <f>VLOOKUP(DefaultCollections[[#This Row],[DEFAULT_COLL_TYPE]],CollectionLookups,2,FALSE)</f>
        <v>P NSP NS Standard</v>
      </c>
      <c r="F114" t="str">
        <f t="shared" si="6"/>
        <v>CP147-P NSP NS Standard</v>
      </c>
      <c r="G114" t="str">
        <f>VLOOKUP(DefaultCollections[[#This Row],[DEFAULT_COLL_TYPE]],CollectionLookups,3,FALSE)</f>
        <v>2X Week P NSP NS</v>
      </c>
      <c r="H114" t="str">
        <f t="shared" si="7"/>
        <v>CP147-2X Week P NSP NS</v>
      </c>
      <c r="J114" t="e">
        <f>VLOOKUP(DefaultCollections[[#This Row],[Standard Exists in NL]],SpecialtyCheckLU,1,FALSE)</f>
        <v>#N/A</v>
      </c>
      <c r="K114" t="e">
        <f t="shared" si="5"/>
        <v>#N/A</v>
      </c>
    </row>
    <row r="115" spans="1:11" hidden="1" x14ac:dyDescent="0.45">
      <c r="A115" t="s">
        <v>1272</v>
      </c>
      <c r="B115" t="s">
        <v>755</v>
      </c>
      <c r="C115" t="s">
        <v>1273</v>
      </c>
      <c r="D115" t="s">
        <v>1230</v>
      </c>
      <c r="E115" t="str">
        <f>VLOOKUP(DefaultCollections[[#This Row],[DEFAULT_COLL_TYPE]],CollectionLookups,2,FALSE)</f>
        <v>P RSV Pre-Existing Standard</v>
      </c>
      <c r="F115" t="str">
        <f t="shared" si="6"/>
        <v>CP147-P RSV Pre-Existing Standard</v>
      </c>
      <c r="G115" t="str">
        <f>VLOOKUP(DefaultCollections[[#This Row],[DEFAULT_COLL_TYPE]],CollectionLookups,3,FALSE)</f>
        <v>2X Week P RSV Pre-Existing</v>
      </c>
      <c r="H115" t="str">
        <f t="shared" si="7"/>
        <v>CP147-2X Week P RSV Pre-Existing</v>
      </c>
      <c r="J115" t="str">
        <f>VLOOKUP(DefaultCollections[[#This Row],[Standard Exists in NL]],SpecialtyCheckLU,1,FALSE)</f>
        <v>CP147-P RSV Pre-Existing Standard</v>
      </c>
      <c r="K115" t="str">
        <f t="shared" si="5"/>
        <v>CP147-2X Week P RSV Pre-Existing</v>
      </c>
    </row>
    <row r="116" spans="1:11" hidden="1" x14ac:dyDescent="0.45">
      <c r="A116" t="s">
        <v>1274</v>
      </c>
      <c r="B116" t="s">
        <v>783</v>
      </c>
      <c r="C116" t="s">
        <v>1275</v>
      </c>
      <c r="D116" t="s">
        <v>1222</v>
      </c>
      <c r="E116" t="str">
        <f>VLOOKUP(DefaultCollections[[#This Row],[DEFAULT_COLL_TYPE]],CollectionLookups,2,FALSE)</f>
        <v>P CMV Standard</v>
      </c>
      <c r="F116" t="str">
        <f t="shared" si="6"/>
        <v>CP149-P CMV Standard</v>
      </c>
      <c r="G116" t="str">
        <f>VLOOKUP(DefaultCollections[[#This Row],[DEFAULT_COLL_TYPE]],CollectionLookups,3,FALSE)</f>
        <v>2X Week P CMV</v>
      </c>
      <c r="H116" t="str">
        <f t="shared" si="7"/>
        <v>CP149-2X Week P CMV</v>
      </c>
      <c r="J116" t="str">
        <f>VLOOKUP(DefaultCollections[[#This Row],[Standard Exists in NL]],SpecialtyCheckLU,1,FALSE)</f>
        <v>CP149-P CMV Standard</v>
      </c>
      <c r="K116" t="str">
        <f t="shared" si="5"/>
        <v>CP149-2X Week P CMV</v>
      </c>
    </row>
    <row r="117" spans="1:11" hidden="1" x14ac:dyDescent="0.45">
      <c r="A117" t="s">
        <v>1274</v>
      </c>
      <c r="B117" t="s">
        <v>783</v>
      </c>
      <c r="C117" t="s">
        <v>1275</v>
      </c>
      <c r="D117" t="s">
        <v>1224</v>
      </c>
      <c r="E117" t="str">
        <f>VLOOKUP(DefaultCollections[[#This Row],[DEFAULT_COLL_TYPE]],CollectionLookups,2,FALSE)</f>
        <v>P Anti-D Pre-Existing Standard</v>
      </c>
      <c r="F117" t="str">
        <f t="shared" si="6"/>
        <v>CP149-P Anti-D Pre-Existing Standard</v>
      </c>
      <c r="G117" t="str">
        <f>VLOOKUP(DefaultCollections[[#This Row],[DEFAULT_COLL_TYPE]],CollectionLookups,3,FALSE)</f>
        <v>2X Week Anti-D Pre-Existing</v>
      </c>
      <c r="H117" t="str">
        <f t="shared" si="7"/>
        <v>NO</v>
      </c>
      <c r="J117" t="str">
        <f>VLOOKUP(DefaultCollections[[#This Row],[Standard Exists in NL]],SpecialtyCheckLU,1,FALSE)</f>
        <v>CP149-P Anti-D Pre-Existing Standard</v>
      </c>
      <c r="K117" t="str">
        <f t="shared" si="5"/>
        <v>CP149-2X Week Anti-D Pre-Existing</v>
      </c>
    </row>
    <row r="118" spans="1:11" hidden="1" x14ac:dyDescent="0.45">
      <c r="A118" t="s">
        <v>1274</v>
      </c>
      <c r="B118" t="s">
        <v>783</v>
      </c>
      <c r="C118" t="s">
        <v>1275</v>
      </c>
      <c r="D118" t="s">
        <v>1227</v>
      </c>
      <c r="E118" t="str">
        <f>VLOOKUP(DefaultCollections[[#This Row],[DEFAULT_COLL_TYPE]],CollectionLookups,2,FALSE)</f>
        <v>P NSP NS Standard</v>
      </c>
      <c r="F118" t="str">
        <f t="shared" si="6"/>
        <v>CP149-P NSP NS Standard</v>
      </c>
      <c r="G118" t="str">
        <f>VLOOKUP(DefaultCollections[[#This Row],[DEFAULT_COLL_TYPE]],CollectionLookups,3,FALSE)</f>
        <v>2X Week P NSP NS</v>
      </c>
      <c r="H118" t="str">
        <f t="shared" si="7"/>
        <v>CP149-2X Week P NSP NS</v>
      </c>
      <c r="I118" s="352"/>
      <c r="J118" t="e">
        <f>VLOOKUP(DefaultCollections[[#This Row],[Standard Exists in NL]],SpecialtyCheckLU,1,FALSE)</f>
        <v>#N/A</v>
      </c>
      <c r="K118" t="e">
        <f t="shared" si="5"/>
        <v>#N/A</v>
      </c>
    </row>
    <row r="119" spans="1:11" hidden="1" x14ac:dyDescent="0.45">
      <c r="A119" t="s">
        <v>1274</v>
      </c>
      <c r="B119" t="s">
        <v>783</v>
      </c>
      <c r="C119" t="s">
        <v>1275</v>
      </c>
      <c r="D119" t="s">
        <v>1228</v>
      </c>
      <c r="E119" t="str">
        <f>VLOOKUP(DefaultCollections[[#This Row],[DEFAULT_COLL_TYPE]],CollectionLookups,2,FALSE)</f>
        <v>P Tetanus Standard</v>
      </c>
      <c r="F119" t="str">
        <f t="shared" si="6"/>
        <v>CP149-P Tetanus Standard</v>
      </c>
      <c r="G119" t="str">
        <f>VLOOKUP(DefaultCollections[[#This Row],[DEFAULT_COLL_TYPE]],CollectionLookups,3,FALSE)</f>
        <v>2X Week P Tetanus</v>
      </c>
      <c r="H119" t="str">
        <f t="shared" si="7"/>
        <v>CP149-2X Week P Tetanus</v>
      </c>
      <c r="J119" t="str">
        <f>VLOOKUP(DefaultCollections[[#This Row],[Standard Exists in NL]],SpecialtyCheckLU,1,FALSE)</f>
        <v>CP149-P Tetanus Standard</v>
      </c>
      <c r="K119" t="str">
        <f t="shared" si="5"/>
        <v>CP149-2X Week P Tetanus</v>
      </c>
    </row>
    <row r="120" spans="1:11" hidden="1" x14ac:dyDescent="0.45">
      <c r="A120" t="s">
        <v>1274</v>
      </c>
      <c r="B120" t="s">
        <v>783</v>
      </c>
      <c r="C120" t="s">
        <v>1275</v>
      </c>
      <c r="D120" t="s">
        <v>1234</v>
      </c>
      <c r="E120" t="str">
        <f>VLOOKUP(DefaultCollections[[#This Row],[DEFAULT_COLL_TYPE]],CollectionLookups,2,FALSE)</f>
        <v>P Tetanus Pre-Existing Standard</v>
      </c>
      <c r="F120" t="str">
        <f t="shared" si="6"/>
        <v>CP149-P Tetanus Pre-Existing Standard</v>
      </c>
      <c r="G120" t="str">
        <f>VLOOKUP(DefaultCollections[[#This Row],[DEFAULT_COLL_TYPE]],CollectionLookups,3,FALSE)</f>
        <v>2X Week P Tetanus PE</v>
      </c>
      <c r="H120" t="str">
        <f t="shared" si="7"/>
        <v>CP149-2X Week P Tetanus PE</v>
      </c>
      <c r="J120" t="str">
        <f>VLOOKUP(DefaultCollections[[#This Row],[Standard Exists in NL]],SpecialtyCheckLU,1,FALSE)</f>
        <v>CP149-P Tetanus Pre-Existing Standard</v>
      </c>
      <c r="K120" t="str">
        <f t="shared" si="5"/>
        <v>CP149-2X Week P Tetanus PE</v>
      </c>
    </row>
    <row r="121" spans="1:11" hidden="1" x14ac:dyDescent="0.45">
      <c r="A121" t="s">
        <v>1274</v>
      </c>
      <c r="B121" t="s">
        <v>783</v>
      </c>
      <c r="C121" t="s">
        <v>1275</v>
      </c>
      <c r="D121" t="s">
        <v>1255</v>
      </c>
      <c r="E121" t="str">
        <f>VLOOKUP(DefaultCollections[[#This Row],[DEFAULT_COLL_TYPE]],CollectionLookups,2,FALSE)</f>
        <v>P Vaccinia Standard</v>
      </c>
      <c r="F121" t="str">
        <f t="shared" si="6"/>
        <v>CP149-P Vaccinia Standard</v>
      </c>
      <c r="G121">
        <f>VLOOKUP(DefaultCollections[[#This Row],[DEFAULT_COLL_TYPE]],CollectionLookups,3,FALSE)</f>
        <v>0</v>
      </c>
      <c r="H121" t="str">
        <f t="shared" si="7"/>
        <v>NO</v>
      </c>
      <c r="J121" t="str">
        <f>VLOOKUP(DefaultCollections[[#This Row],[Standard Exists in NL]],SpecialtyCheckLU,1,FALSE)</f>
        <v>CP149-P Vaccinia Standard</v>
      </c>
      <c r="K121" t="e">
        <f t="shared" si="5"/>
        <v>#N/A</v>
      </c>
    </row>
    <row r="122" spans="1:11" hidden="1" x14ac:dyDescent="0.45">
      <c r="A122" t="s">
        <v>1274</v>
      </c>
      <c r="B122" t="s">
        <v>783</v>
      </c>
      <c r="C122" t="s">
        <v>1275</v>
      </c>
      <c r="D122" t="s">
        <v>1230</v>
      </c>
      <c r="E122" t="str">
        <f>VLOOKUP(DefaultCollections[[#This Row],[DEFAULT_COLL_TYPE]],CollectionLookups,2,FALSE)</f>
        <v>P RSV Pre-Existing Standard</v>
      </c>
      <c r="F122" t="str">
        <f t="shared" si="6"/>
        <v>CP149-P RSV Pre-Existing Standard</v>
      </c>
      <c r="G122" t="str">
        <f>VLOOKUP(DefaultCollections[[#This Row],[DEFAULT_COLL_TYPE]],CollectionLookups,3,FALSE)</f>
        <v>2X Week P RSV Pre-Existing</v>
      </c>
      <c r="H122" t="str">
        <f t="shared" si="7"/>
        <v>CP149-2X Week P RSV Pre-Existing</v>
      </c>
      <c r="J122" t="str">
        <f>VLOOKUP(DefaultCollections[[#This Row],[Standard Exists in NL]],SpecialtyCheckLU,1,FALSE)</f>
        <v>CP149-P RSV Pre-Existing Standard</v>
      </c>
      <c r="K122" t="str">
        <f t="shared" si="5"/>
        <v>CP149-2X Week P RSV Pre-Existing</v>
      </c>
    </row>
    <row r="123" spans="1:11" hidden="1" x14ac:dyDescent="0.45">
      <c r="A123" t="s">
        <v>1276</v>
      </c>
      <c r="B123" t="s">
        <v>774</v>
      </c>
      <c r="C123" t="s">
        <v>1277</v>
      </c>
      <c r="D123" t="s">
        <v>1223</v>
      </c>
      <c r="E123" t="str">
        <f>VLOOKUP(DefaultCollections[[#This Row],[DEFAULT_COLL_TYPE]],CollectionLookups,2,FALSE)</f>
        <v>P Anti-D Standard</v>
      </c>
      <c r="F123" t="str">
        <f t="shared" si="6"/>
        <v>CP150-P Anti-D Standard</v>
      </c>
      <c r="G123" t="str">
        <f>VLOOKUP(DefaultCollections[[#This Row],[DEFAULT_COLL_TYPE]],CollectionLookups,3,FALSE)</f>
        <v>2X Week P Anti-D</v>
      </c>
      <c r="H123" t="str">
        <f t="shared" si="7"/>
        <v>CP150-2X Week P Anti-D</v>
      </c>
      <c r="J123" t="str">
        <f>VLOOKUP(DefaultCollections[[#This Row],[Standard Exists in NL]],SpecialtyCheckLU,1,FALSE)</f>
        <v>CP150-P Anti-D Standard</v>
      </c>
      <c r="K123" t="str">
        <f t="shared" si="5"/>
        <v>CP150-2X Week P Anti-D</v>
      </c>
    </row>
    <row r="124" spans="1:11" hidden="1" x14ac:dyDescent="0.45">
      <c r="A124" t="s">
        <v>1276</v>
      </c>
      <c r="B124" t="s">
        <v>774</v>
      </c>
      <c r="C124" t="s">
        <v>1277</v>
      </c>
      <c r="D124" t="s">
        <v>1224</v>
      </c>
      <c r="E124" t="str">
        <f>VLOOKUP(DefaultCollections[[#This Row],[DEFAULT_COLL_TYPE]],CollectionLookups,2,FALSE)</f>
        <v>P Anti-D Pre-Existing Standard</v>
      </c>
      <c r="F124" t="str">
        <f t="shared" si="6"/>
        <v>CP150-P Anti-D Pre-Existing Standard</v>
      </c>
      <c r="G124" t="str">
        <f>VLOOKUP(DefaultCollections[[#This Row],[DEFAULT_COLL_TYPE]],CollectionLookups,3,FALSE)</f>
        <v>2X Week Anti-D Pre-Existing</v>
      </c>
      <c r="H124" t="str">
        <f t="shared" si="7"/>
        <v>CP150-2X Week Anti-D Pre-Existing</v>
      </c>
      <c r="J124" t="str">
        <f>VLOOKUP(DefaultCollections[[#This Row],[Standard Exists in NL]],SpecialtyCheckLU,1,FALSE)</f>
        <v>CP150-P Anti-D Pre-Existing Standard</v>
      </c>
      <c r="K124" t="str">
        <f t="shared" si="5"/>
        <v>CP150-2X Week Anti-D Pre-Existing</v>
      </c>
    </row>
    <row r="125" spans="1:11" hidden="1" x14ac:dyDescent="0.45">
      <c r="A125" t="s">
        <v>1276</v>
      </c>
      <c r="B125" t="s">
        <v>774</v>
      </c>
      <c r="C125" t="s">
        <v>1277</v>
      </c>
      <c r="D125" t="s">
        <v>1253</v>
      </c>
      <c r="E125" t="str">
        <f>VLOOKUP(DefaultCollections[[#This Row],[DEFAULT_COLL_TYPE]],CollectionLookups,2,FALSE)</f>
        <v>P HBS Standard</v>
      </c>
      <c r="F125" t="str">
        <f t="shared" si="6"/>
        <v>CP150-P HBS Standard</v>
      </c>
      <c r="G125" t="str">
        <f>VLOOKUP(DefaultCollections[[#This Row],[DEFAULT_COLL_TYPE]],CollectionLookups,3,FALSE)</f>
        <v>2X Week P HBS</v>
      </c>
      <c r="H125" t="str">
        <f t="shared" si="7"/>
        <v>CP150-2X Week P HBS</v>
      </c>
      <c r="J125" t="str">
        <f>VLOOKUP(DefaultCollections[[#This Row],[Standard Exists in NL]],SpecialtyCheckLU,1,FALSE)</f>
        <v>CP150-P HBS Standard</v>
      </c>
      <c r="K125" t="str">
        <f t="shared" si="5"/>
        <v>CP150-2X Week P HBS</v>
      </c>
    </row>
    <row r="126" spans="1:11" hidden="1" x14ac:dyDescent="0.45">
      <c r="A126" t="s">
        <v>1276</v>
      </c>
      <c r="B126" t="s">
        <v>774</v>
      </c>
      <c r="C126" t="s">
        <v>1277</v>
      </c>
      <c r="D126" t="s">
        <v>1225</v>
      </c>
      <c r="E126" t="str">
        <f>VLOOKUP(DefaultCollections[[#This Row],[DEFAULT_COLL_TYPE]],CollectionLookups,2,FALSE)</f>
        <v>P HBS Pre-Existing Standard</v>
      </c>
      <c r="F126" t="str">
        <f t="shared" si="6"/>
        <v>CP150-P HBS Pre-Existing Standard</v>
      </c>
      <c r="G126" t="str">
        <f>VLOOKUP(DefaultCollections[[#This Row],[DEFAULT_COLL_TYPE]],CollectionLookups,3,FALSE)</f>
        <v>2X Week P HBS Pre-Existing</v>
      </c>
      <c r="H126" t="str">
        <f t="shared" si="7"/>
        <v>CP150-2X Week P HBS Pre-Existing</v>
      </c>
      <c r="J126" t="str">
        <f>VLOOKUP(DefaultCollections[[#This Row],[Standard Exists in NL]],SpecialtyCheckLU,1,FALSE)</f>
        <v>CP150-P HBS Pre-Existing Standard</v>
      </c>
      <c r="K126" t="str">
        <f t="shared" si="5"/>
        <v>CP150-2X Week P HBS Pre-Existing</v>
      </c>
    </row>
    <row r="127" spans="1:11" hidden="1" x14ac:dyDescent="0.45">
      <c r="A127" t="s">
        <v>1276</v>
      </c>
      <c r="B127" t="s">
        <v>774</v>
      </c>
      <c r="C127" t="s">
        <v>1277</v>
      </c>
      <c r="D127" t="s">
        <v>1227</v>
      </c>
      <c r="E127" t="str">
        <f>VLOOKUP(DefaultCollections[[#This Row],[DEFAULT_COLL_TYPE]],CollectionLookups,2,FALSE)</f>
        <v>P NSP NS Standard</v>
      </c>
      <c r="F127" t="str">
        <f t="shared" si="6"/>
        <v>CP150-P NSP NS Standard</v>
      </c>
      <c r="G127" t="str">
        <f>VLOOKUP(DefaultCollections[[#This Row],[DEFAULT_COLL_TYPE]],CollectionLookups,3,FALSE)</f>
        <v>2X Week P NSP NS</v>
      </c>
      <c r="H127" t="str">
        <f t="shared" si="7"/>
        <v>CP150-2X Week P NSP NS</v>
      </c>
      <c r="J127" t="e">
        <f>VLOOKUP(DefaultCollections[[#This Row],[Standard Exists in NL]],SpecialtyCheckLU,1,FALSE)</f>
        <v>#N/A</v>
      </c>
      <c r="K127" t="e">
        <f t="shared" si="5"/>
        <v>#N/A</v>
      </c>
    </row>
    <row r="128" spans="1:11" hidden="1" x14ac:dyDescent="0.45">
      <c r="A128" t="s">
        <v>1276</v>
      </c>
      <c r="B128" t="s">
        <v>774</v>
      </c>
      <c r="C128" t="s">
        <v>1277</v>
      </c>
      <c r="D128" t="s">
        <v>1233</v>
      </c>
      <c r="E128" t="str">
        <f>VLOOKUP(DefaultCollections[[#This Row],[DEFAULT_COLL_TYPE]],CollectionLookups,2,FALSE)</f>
        <v>P Rabies Standard</v>
      </c>
      <c r="F128" t="str">
        <f t="shared" si="6"/>
        <v>CP150-P Rabies Standard</v>
      </c>
      <c r="G128" t="str">
        <f>VLOOKUP(DefaultCollections[[#This Row],[DEFAULT_COLL_TYPE]],CollectionLookups,3,FALSE)</f>
        <v>2X Week P Rabies</v>
      </c>
      <c r="H128" t="str">
        <f t="shared" si="7"/>
        <v>CP150-2X Week P Rabies</v>
      </c>
      <c r="J128" t="str">
        <f>VLOOKUP(DefaultCollections[[#This Row],[Standard Exists in NL]],SpecialtyCheckLU,1,FALSE)</f>
        <v>CP150-P Rabies Standard</v>
      </c>
      <c r="K128" t="str">
        <f t="shared" si="5"/>
        <v>CP150-2X Week P Rabies</v>
      </c>
    </row>
    <row r="129" spans="1:11" hidden="1" x14ac:dyDescent="0.45">
      <c r="A129" t="s">
        <v>1276</v>
      </c>
      <c r="B129" t="s">
        <v>774</v>
      </c>
      <c r="C129" t="s">
        <v>1277</v>
      </c>
      <c r="D129" t="s">
        <v>1228</v>
      </c>
      <c r="E129" t="str">
        <f>VLOOKUP(DefaultCollections[[#This Row],[DEFAULT_COLL_TYPE]],CollectionLookups,2,FALSE)</f>
        <v>P Tetanus Standard</v>
      </c>
      <c r="F129" t="str">
        <f t="shared" si="6"/>
        <v>CP150-P Tetanus Standard</v>
      </c>
      <c r="G129" t="str">
        <f>VLOOKUP(DefaultCollections[[#This Row],[DEFAULT_COLL_TYPE]],CollectionLookups,3,FALSE)</f>
        <v>2X Week P Tetanus</v>
      </c>
      <c r="H129" t="str">
        <f t="shared" si="7"/>
        <v>CP150-2X Week P Tetanus</v>
      </c>
      <c r="J129" t="str">
        <f>VLOOKUP(DefaultCollections[[#This Row],[Standard Exists in NL]],SpecialtyCheckLU,1,FALSE)</f>
        <v>CP150-P Tetanus Standard</v>
      </c>
      <c r="K129" t="str">
        <f t="shared" si="5"/>
        <v>CP150-2X Week P Tetanus</v>
      </c>
    </row>
    <row r="130" spans="1:11" hidden="1" x14ac:dyDescent="0.45">
      <c r="A130" t="s">
        <v>1276</v>
      </c>
      <c r="B130" t="s">
        <v>774</v>
      </c>
      <c r="C130" t="s">
        <v>1277</v>
      </c>
      <c r="D130" t="s">
        <v>1234</v>
      </c>
      <c r="E130" t="str">
        <f>VLOOKUP(DefaultCollections[[#This Row],[DEFAULT_COLL_TYPE]],CollectionLookups,2,FALSE)</f>
        <v>P Tetanus Pre-Existing Standard</v>
      </c>
      <c r="F130" t="str">
        <f t="shared" si="6"/>
        <v>CP150-P Tetanus Pre-Existing Standard</v>
      </c>
      <c r="G130" t="str">
        <f>VLOOKUP(DefaultCollections[[#This Row],[DEFAULT_COLL_TYPE]],CollectionLookups,3,FALSE)</f>
        <v>2X Week P Tetanus PE</v>
      </c>
      <c r="H130" t="str">
        <f t="shared" si="7"/>
        <v>CP150-2X Week P Tetanus PE</v>
      </c>
      <c r="J130" t="str">
        <f>VLOOKUP(DefaultCollections[[#This Row],[Standard Exists in NL]],SpecialtyCheckLU,1,FALSE)</f>
        <v>CP150-P Tetanus Pre-Existing Standard</v>
      </c>
      <c r="K130" t="str">
        <f t="shared" ref="K130:K193" si="8">VLOOKUP(B130&amp;"-"&amp;G130,SpecialtyCheckLU,1,FALSE)</f>
        <v>CP150-2X Week P Tetanus PE</v>
      </c>
    </row>
    <row r="131" spans="1:11" hidden="1" x14ac:dyDescent="0.45">
      <c r="A131" t="s">
        <v>1276</v>
      </c>
      <c r="B131" t="s">
        <v>774</v>
      </c>
      <c r="C131" t="s">
        <v>1277</v>
      </c>
      <c r="D131" t="s">
        <v>1254</v>
      </c>
      <c r="E131" t="str">
        <f>VLOOKUP(DefaultCollections[[#This Row],[DEFAULT_COLL_TYPE]],CollectionLookups,2,FALSE)</f>
        <v>P Tetanus Tox Standard</v>
      </c>
      <c r="F131" t="str">
        <f t="shared" ref="F131:F194" si="9">IFERROR(VLOOKUP(B131&amp;"-"&amp;E131,NLCollectionsLookup,1,FALSE),"NO")</f>
        <v>CP150-P Tetanus Tox Standard</v>
      </c>
      <c r="G131">
        <f>VLOOKUP(DefaultCollections[[#This Row],[DEFAULT_COLL_TYPE]],CollectionLookups,3,FALSE)</f>
        <v>0</v>
      </c>
      <c r="H131" t="str">
        <f t="shared" ref="H131:H194" si="10">IFERROR(VLOOKUP(B131&amp;"-"&amp;G131,NLCollectionsLookup,1,FALSE),"NO")</f>
        <v>NO</v>
      </c>
      <c r="J131" t="str">
        <f>VLOOKUP(DefaultCollections[[#This Row],[Standard Exists in NL]],SpecialtyCheckLU,1,FALSE)</f>
        <v>CP150-P Tetanus Tox Standard</v>
      </c>
      <c r="K131" t="e">
        <f t="shared" si="8"/>
        <v>#N/A</v>
      </c>
    </row>
    <row r="132" spans="1:11" hidden="1" x14ac:dyDescent="0.45">
      <c r="A132" t="s">
        <v>1276</v>
      </c>
      <c r="B132" t="s">
        <v>774</v>
      </c>
      <c r="C132" t="s">
        <v>1277</v>
      </c>
      <c r="D132" t="s">
        <v>1255</v>
      </c>
      <c r="E132" t="str">
        <f>VLOOKUP(DefaultCollections[[#This Row],[DEFAULT_COLL_TYPE]],CollectionLookups,2,FALSE)</f>
        <v>P Vaccinia Standard</v>
      </c>
      <c r="F132" t="str">
        <f t="shared" si="9"/>
        <v>CP150-P Vaccinia Standard</v>
      </c>
      <c r="G132">
        <f>VLOOKUP(DefaultCollections[[#This Row],[DEFAULT_COLL_TYPE]],CollectionLookups,3,FALSE)</f>
        <v>0</v>
      </c>
      <c r="H132" t="str">
        <f t="shared" si="10"/>
        <v>NO</v>
      </c>
      <c r="I132" s="352"/>
      <c r="J132" t="str">
        <f>VLOOKUP(DefaultCollections[[#This Row],[Standard Exists in NL]],SpecialtyCheckLU,1,FALSE)</f>
        <v>CP150-P Vaccinia Standard</v>
      </c>
      <c r="K132" t="e">
        <f t="shared" si="8"/>
        <v>#N/A</v>
      </c>
    </row>
    <row r="133" spans="1:11" hidden="1" x14ac:dyDescent="0.45">
      <c r="A133" t="s">
        <v>1276</v>
      </c>
      <c r="B133" t="s">
        <v>774</v>
      </c>
      <c r="C133" t="s">
        <v>1277</v>
      </c>
      <c r="D133" t="s">
        <v>1229</v>
      </c>
      <c r="E133" t="str">
        <f>VLOOKUP(DefaultCollections[[#This Row],[DEFAULT_COLL_TYPE]],CollectionLookups,2,FALSE)</f>
        <v>P Denovo Non-Injectable</v>
      </c>
      <c r="F133" t="str">
        <f t="shared" si="9"/>
        <v>CP150-P Denovo Non-Injectable</v>
      </c>
      <c r="G133">
        <f>VLOOKUP(DefaultCollections[[#This Row],[DEFAULT_COLL_TYPE]],CollectionLookups,3,FALSE)</f>
        <v>0</v>
      </c>
      <c r="H133" t="str">
        <f t="shared" si="10"/>
        <v>NO</v>
      </c>
      <c r="J133" t="str">
        <f>VLOOKUP(DefaultCollections[[#This Row],[Standard Exists in NL]],SpecialtyCheckLU,1,FALSE)</f>
        <v>CP150-P Denovo Non-Injectable</v>
      </c>
      <c r="K133" t="e">
        <f t="shared" si="8"/>
        <v>#N/A</v>
      </c>
    </row>
    <row r="134" spans="1:11" hidden="1" x14ac:dyDescent="0.45">
      <c r="A134" t="s">
        <v>1276</v>
      </c>
      <c r="B134" t="s">
        <v>774</v>
      </c>
      <c r="C134" t="s">
        <v>1277</v>
      </c>
      <c r="D134" t="s">
        <v>1230</v>
      </c>
      <c r="E134" t="str">
        <f>VLOOKUP(DefaultCollections[[#This Row],[DEFAULT_COLL_TYPE]],CollectionLookups,2,FALSE)</f>
        <v>P RSV Pre-Existing Standard</v>
      </c>
      <c r="F134" t="str">
        <f t="shared" si="9"/>
        <v>CP150-P RSV Pre-Existing Standard</v>
      </c>
      <c r="G134" t="str">
        <f>VLOOKUP(DefaultCollections[[#This Row],[DEFAULT_COLL_TYPE]],CollectionLookups,3,FALSE)</f>
        <v>2X Week P RSV Pre-Existing</v>
      </c>
      <c r="H134" t="str">
        <f t="shared" si="10"/>
        <v>CP150-2X Week P RSV Pre-Existing</v>
      </c>
      <c r="J134" t="str">
        <f>VLOOKUP(DefaultCollections[[#This Row],[Standard Exists in NL]],SpecialtyCheckLU,1,FALSE)</f>
        <v>CP150-P RSV Pre-Existing Standard</v>
      </c>
      <c r="K134" t="str">
        <f t="shared" si="8"/>
        <v>CP150-2X Week P RSV Pre-Existing</v>
      </c>
    </row>
    <row r="135" spans="1:11" hidden="1" x14ac:dyDescent="0.45">
      <c r="A135" t="s">
        <v>1276</v>
      </c>
      <c r="B135" t="s">
        <v>774</v>
      </c>
      <c r="C135" t="s">
        <v>1277</v>
      </c>
      <c r="D135" t="s">
        <v>1243</v>
      </c>
      <c r="E135" t="str">
        <f>VLOOKUP(DefaultCollections[[#This Row],[DEFAULT_COLL_TYPE]],CollectionLookups,2,FALSE)</f>
        <v>Whole Blood INJ</v>
      </c>
      <c r="F135" t="str">
        <f t="shared" si="9"/>
        <v>CP150-Whole Blood INJ</v>
      </c>
      <c r="G135">
        <f>VLOOKUP(DefaultCollections[[#This Row],[DEFAULT_COLL_TYPE]],CollectionLookups,3,FALSE)</f>
        <v>0</v>
      </c>
      <c r="H135" t="str">
        <f t="shared" si="10"/>
        <v>NO</v>
      </c>
      <c r="J135" t="str">
        <f>VLOOKUP(DefaultCollections[[#This Row],[Standard Exists in NL]],SpecialtyCheckLU,1,FALSE)</f>
        <v>CP150-Whole Blood INJ</v>
      </c>
      <c r="K135" t="e">
        <f t="shared" si="8"/>
        <v>#N/A</v>
      </c>
    </row>
    <row r="136" spans="1:11" hidden="1" x14ac:dyDescent="0.45">
      <c r="A136" t="s">
        <v>1278</v>
      </c>
      <c r="B136" t="s">
        <v>795</v>
      </c>
      <c r="C136" t="s">
        <v>1279</v>
      </c>
      <c r="D136" t="s">
        <v>1222</v>
      </c>
      <c r="E136" t="str">
        <f>VLOOKUP(DefaultCollections[[#This Row],[DEFAULT_COLL_TYPE]],CollectionLookups,2,FALSE)</f>
        <v>P CMV Standard</v>
      </c>
      <c r="F136" t="str">
        <f t="shared" si="9"/>
        <v>CP154-P CMV Standard</v>
      </c>
      <c r="G136" t="str">
        <f>VLOOKUP(DefaultCollections[[#This Row],[DEFAULT_COLL_TYPE]],CollectionLookups,3,FALSE)</f>
        <v>2X Week P CMV</v>
      </c>
      <c r="H136" t="str">
        <f t="shared" si="10"/>
        <v>CP154-2X Week P CMV</v>
      </c>
      <c r="J136" t="str">
        <f>VLOOKUP(DefaultCollections[[#This Row],[Standard Exists in NL]],SpecialtyCheckLU,1,FALSE)</f>
        <v>CP154-P CMV Standard</v>
      </c>
      <c r="K136" t="str">
        <f t="shared" si="8"/>
        <v>CP154-2X Week P CMV</v>
      </c>
    </row>
    <row r="137" spans="1:11" hidden="1" x14ac:dyDescent="0.45">
      <c r="A137" t="s">
        <v>1278</v>
      </c>
      <c r="B137" t="s">
        <v>795</v>
      </c>
      <c r="C137" t="s">
        <v>1279</v>
      </c>
      <c r="D137" t="s">
        <v>1224</v>
      </c>
      <c r="E137" t="str">
        <f>VLOOKUP(DefaultCollections[[#This Row],[DEFAULT_COLL_TYPE]],CollectionLookups,2,FALSE)</f>
        <v>P Anti-D Pre-Existing Standard</v>
      </c>
      <c r="F137" t="str">
        <f t="shared" si="9"/>
        <v>CP154-P Anti-D Pre-Existing Standard</v>
      </c>
      <c r="G137" t="str">
        <f>VLOOKUP(DefaultCollections[[#This Row],[DEFAULT_COLL_TYPE]],CollectionLookups,3,FALSE)</f>
        <v>2X Week Anti-D Pre-Existing</v>
      </c>
      <c r="H137" t="str">
        <f t="shared" si="10"/>
        <v>NO</v>
      </c>
      <c r="J137" t="str">
        <f>VLOOKUP(DefaultCollections[[#This Row],[Standard Exists in NL]],SpecialtyCheckLU,1,FALSE)</f>
        <v>CP154-P Anti-D Pre-Existing Standard</v>
      </c>
      <c r="K137" t="str">
        <f t="shared" si="8"/>
        <v>CP154-2X Week Anti-D Pre-Existing</v>
      </c>
    </row>
    <row r="138" spans="1:11" hidden="1" x14ac:dyDescent="0.45">
      <c r="A138" t="s">
        <v>1278</v>
      </c>
      <c r="B138" t="s">
        <v>795</v>
      </c>
      <c r="C138" t="s">
        <v>1279</v>
      </c>
      <c r="D138" t="s">
        <v>1253</v>
      </c>
      <c r="E138" t="str">
        <f>VLOOKUP(DefaultCollections[[#This Row],[DEFAULT_COLL_TYPE]],CollectionLookups,2,FALSE)</f>
        <v>P HBS Standard</v>
      </c>
      <c r="F138" t="str">
        <f t="shared" si="9"/>
        <v>CP154-P HBS Standard</v>
      </c>
      <c r="G138" t="str">
        <f>VLOOKUP(DefaultCollections[[#This Row],[DEFAULT_COLL_TYPE]],CollectionLookups,3,FALSE)</f>
        <v>2X Week P HBS</v>
      </c>
      <c r="H138" t="str">
        <f t="shared" si="10"/>
        <v>CP154-2X Week P HBS</v>
      </c>
      <c r="J138" t="str">
        <f>VLOOKUP(DefaultCollections[[#This Row],[Standard Exists in NL]],SpecialtyCheckLU,1,FALSE)</f>
        <v>CP154-P HBS Standard</v>
      </c>
      <c r="K138" t="str">
        <f t="shared" si="8"/>
        <v>CP154-2X Week P HBS</v>
      </c>
    </row>
    <row r="139" spans="1:11" hidden="1" x14ac:dyDescent="0.45">
      <c r="A139" t="s">
        <v>1278</v>
      </c>
      <c r="B139" t="s">
        <v>795</v>
      </c>
      <c r="C139" t="s">
        <v>1279</v>
      </c>
      <c r="D139" t="s">
        <v>1225</v>
      </c>
      <c r="E139" t="str">
        <f>VLOOKUP(DefaultCollections[[#This Row],[DEFAULT_COLL_TYPE]],CollectionLookups,2,FALSE)</f>
        <v>P HBS Pre-Existing Standard</v>
      </c>
      <c r="F139" t="str">
        <f t="shared" si="9"/>
        <v>CP154-P HBS Pre-Existing Standard</v>
      </c>
      <c r="G139" t="str">
        <f>VLOOKUP(DefaultCollections[[#This Row],[DEFAULT_COLL_TYPE]],CollectionLookups,3,FALSE)</f>
        <v>2X Week P HBS Pre-Existing</v>
      </c>
      <c r="H139" t="str">
        <f t="shared" si="10"/>
        <v>CP154-2X Week P HBS Pre-Existing</v>
      </c>
      <c r="I139" s="352"/>
      <c r="J139" t="str">
        <f>VLOOKUP(DefaultCollections[[#This Row],[Standard Exists in NL]],SpecialtyCheckLU,1,FALSE)</f>
        <v>CP154-P HBS Pre-Existing Standard</v>
      </c>
      <c r="K139" t="str">
        <f t="shared" si="8"/>
        <v>CP154-2X Week P HBS Pre-Existing</v>
      </c>
    </row>
    <row r="140" spans="1:11" hidden="1" x14ac:dyDescent="0.45">
      <c r="A140" t="s">
        <v>1278</v>
      </c>
      <c r="B140" t="s">
        <v>795</v>
      </c>
      <c r="C140" t="s">
        <v>1279</v>
      </c>
      <c r="D140" t="s">
        <v>1227</v>
      </c>
      <c r="E140" t="str">
        <f>VLOOKUP(DefaultCollections[[#This Row],[DEFAULT_COLL_TYPE]],CollectionLookups,2,FALSE)</f>
        <v>P NSP NS Standard</v>
      </c>
      <c r="F140" t="str">
        <f t="shared" si="9"/>
        <v>CP154-P NSP NS Standard</v>
      </c>
      <c r="G140" t="str">
        <f>VLOOKUP(DefaultCollections[[#This Row],[DEFAULT_COLL_TYPE]],CollectionLookups,3,FALSE)</f>
        <v>2X Week P NSP NS</v>
      </c>
      <c r="H140" t="str">
        <f t="shared" si="10"/>
        <v>CP154-2X Week P NSP NS</v>
      </c>
      <c r="I140" s="352"/>
      <c r="J140" t="e">
        <f>VLOOKUP(DefaultCollections[[#This Row],[Standard Exists in NL]],SpecialtyCheckLU,1,FALSE)</f>
        <v>#N/A</v>
      </c>
      <c r="K140" t="e">
        <f t="shared" si="8"/>
        <v>#N/A</v>
      </c>
    </row>
    <row r="141" spans="1:11" hidden="1" x14ac:dyDescent="0.45">
      <c r="A141" t="s">
        <v>1278</v>
      </c>
      <c r="B141" t="s">
        <v>795</v>
      </c>
      <c r="C141" t="s">
        <v>1279</v>
      </c>
      <c r="D141" t="s">
        <v>1255</v>
      </c>
      <c r="E141" t="str">
        <f>VLOOKUP(DefaultCollections[[#This Row],[DEFAULT_COLL_TYPE]],CollectionLookups,2,FALSE)</f>
        <v>P Vaccinia Standard</v>
      </c>
      <c r="F141" t="str">
        <f t="shared" si="9"/>
        <v>CP154-P Vaccinia Standard</v>
      </c>
      <c r="G141">
        <f>VLOOKUP(DefaultCollections[[#This Row],[DEFAULT_COLL_TYPE]],CollectionLookups,3,FALSE)</f>
        <v>0</v>
      </c>
      <c r="H141" t="str">
        <f t="shared" si="10"/>
        <v>NO</v>
      </c>
      <c r="J141" t="str">
        <f>VLOOKUP(DefaultCollections[[#This Row],[Standard Exists in NL]],SpecialtyCheckLU,1,FALSE)</f>
        <v>CP154-P Vaccinia Standard</v>
      </c>
      <c r="K141" t="e">
        <f t="shared" si="8"/>
        <v>#N/A</v>
      </c>
    </row>
    <row r="142" spans="1:11" hidden="1" x14ac:dyDescent="0.45">
      <c r="A142" t="s">
        <v>1278</v>
      </c>
      <c r="B142" t="s">
        <v>795</v>
      </c>
      <c r="C142" t="s">
        <v>1279</v>
      </c>
      <c r="D142" t="s">
        <v>1230</v>
      </c>
      <c r="E142" t="str">
        <f>VLOOKUP(DefaultCollections[[#This Row],[DEFAULT_COLL_TYPE]],CollectionLookups,2,FALSE)</f>
        <v>P RSV Pre-Existing Standard</v>
      </c>
      <c r="F142" t="str">
        <f t="shared" si="9"/>
        <v>CP154-P RSV Pre-Existing Standard</v>
      </c>
      <c r="G142" t="str">
        <f>VLOOKUP(DefaultCollections[[#This Row],[DEFAULT_COLL_TYPE]],CollectionLookups,3,FALSE)</f>
        <v>2X Week P RSV Pre-Existing</v>
      </c>
      <c r="H142" t="str">
        <f t="shared" si="10"/>
        <v>CP154-2X Week P RSV Pre-Existing</v>
      </c>
      <c r="J142" t="str">
        <f>VLOOKUP(DefaultCollections[[#This Row],[Standard Exists in NL]],SpecialtyCheckLU,1,FALSE)</f>
        <v>CP154-P RSV Pre-Existing Standard</v>
      </c>
      <c r="K142" t="str">
        <f t="shared" si="8"/>
        <v>CP154-2X Week P RSV Pre-Existing</v>
      </c>
    </row>
    <row r="143" spans="1:11" hidden="1" x14ac:dyDescent="0.45">
      <c r="A143" t="s">
        <v>1280</v>
      </c>
      <c r="B143" t="s">
        <v>605</v>
      </c>
      <c r="C143" t="s">
        <v>1281</v>
      </c>
      <c r="D143" t="s">
        <v>1269</v>
      </c>
      <c r="E143" t="str">
        <f>VLOOKUP(DefaultCollections[[#This Row],[DEFAULT_COLL_TYPE]],CollectionLookups,2,FALSE)</f>
        <v>P Anthrax Standard</v>
      </c>
      <c r="F143" t="str">
        <f t="shared" si="9"/>
        <v>CP177-P Anthrax Standard</v>
      </c>
      <c r="G143">
        <f>VLOOKUP(DefaultCollections[[#This Row],[DEFAULT_COLL_TYPE]],CollectionLookups,3,FALSE)</f>
        <v>0</v>
      </c>
      <c r="H143" t="str">
        <f t="shared" si="10"/>
        <v>NO</v>
      </c>
      <c r="J143" t="str">
        <f>VLOOKUP(DefaultCollections[[#This Row],[Standard Exists in NL]],SpecialtyCheckLU,1,FALSE)</f>
        <v>CP177-P Anthrax Standard</v>
      </c>
      <c r="K143" t="e">
        <f t="shared" si="8"/>
        <v>#N/A</v>
      </c>
    </row>
    <row r="144" spans="1:11" hidden="1" x14ac:dyDescent="0.45">
      <c r="A144" t="s">
        <v>1280</v>
      </c>
      <c r="B144" t="s">
        <v>605</v>
      </c>
      <c r="C144" t="s">
        <v>1281</v>
      </c>
      <c r="D144" t="s">
        <v>1223</v>
      </c>
      <c r="E144" t="str">
        <f>VLOOKUP(DefaultCollections[[#This Row],[DEFAULT_COLL_TYPE]],CollectionLookups,2,FALSE)</f>
        <v>P Anti-D Standard</v>
      </c>
      <c r="F144" t="str">
        <f t="shared" si="9"/>
        <v>CP177-P Anti-D Standard</v>
      </c>
      <c r="G144" t="str">
        <f>VLOOKUP(DefaultCollections[[#This Row],[DEFAULT_COLL_TYPE]],CollectionLookups,3,FALSE)</f>
        <v>2X Week P Anti-D</v>
      </c>
      <c r="H144" t="str">
        <f t="shared" si="10"/>
        <v>CP177-2X Week P Anti-D</v>
      </c>
      <c r="J144" t="str">
        <f>VLOOKUP(DefaultCollections[[#This Row],[Standard Exists in NL]],SpecialtyCheckLU,1,FALSE)</f>
        <v>CP177-P Anti-D Standard</v>
      </c>
      <c r="K144" t="str">
        <f t="shared" si="8"/>
        <v>CP177-2X Week P Anti-D</v>
      </c>
    </row>
    <row r="145" spans="1:11" hidden="1" x14ac:dyDescent="0.45">
      <c r="A145" t="s">
        <v>1280</v>
      </c>
      <c r="B145" t="s">
        <v>605</v>
      </c>
      <c r="C145" t="s">
        <v>1281</v>
      </c>
      <c r="D145" t="s">
        <v>1224</v>
      </c>
      <c r="E145" t="str">
        <f>VLOOKUP(DefaultCollections[[#This Row],[DEFAULT_COLL_TYPE]],CollectionLookups,2,FALSE)</f>
        <v>P Anti-D Pre-Existing Standard</v>
      </c>
      <c r="F145" t="str">
        <f t="shared" si="9"/>
        <v>CP177-P Anti-D Pre-Existing Standard</v>
      </c>
      <c r="G145" t="str">
        <f>VLOOKUP(DefaultCollections[[#This Row],[DEFAULT_COLL_TYPE]],CollectionLookups,3,FALSE)</f>
        <v>2X Week Anti-D Pre-Existing</v>
      </c>
      <c r="H145" t="str">
        <f t="shared" si="10"/>
        <v>CP177-2X Week Anti-D Pre-Existing</v>
      </c>
      <c r="J145" t="str">
        <f>VLOOKUP(DefaultCollections[[#This Row],[Standard Exists in NL]],SpecialtyCheckLU,1,FALSE)</f>
        <v>CP177-P Anti-D Pre-Existing Standard</v>
      </c>
      <c r="K145" t="str">
        <f t="shared" si="8"/>
        <v>CP177-2X Week Anti-D Pre-Existing</v>
      </c>
    </row>
    <row r="146" spans="1:11" hidden="1" x14ac:dyDescent="0.45">
      <c r="A146" t="s">
        <v>1280</v>
      </c>
      <c r="B146" t="s">
        <v>605</v>
      </c>
      <c r="C146" t="s">
        <v>1281</v>
      </c>
      <c r="D146" t="s">
        <v>1225</v>
      </c>
      <c r="E146" t="str">
        <f>VLOOKUP(DefaultCollections[[#This Row],[DEFAULT_COLL_TYPE]],CollectionLookups,2,FALSE)</f>
        <v>P HBS Pre-Existing Standard</v>
      </c>
      <c r="F146" t="str">
        <f t="shared" si="9"/>
        <v>CP177-P HBS Pre-Existing Standard</v>
      </c>
      <c r="G146" t="str">
        <f>VLOOKUP(DefaultCollections[[#This Row],[DEFAULT_COLL_TYPE]],CollectionLookups,3,FALSE)</f>
        <v>2X Week P HBS Pre-Existing</v>
      </c>
      <c r="H146" t="str">
        <f t="shared" si="10"/>
        <v>CP177-2X Week P HBS Pre-Existing</v>
      </c>
      <c r="J146" t="str">
        <f>VLOOKUP(DefaultCollections[[#This Row],[Standard Exists in NL]],SpecialtyCheckLU,1,FALSE)</f>
        <v>CP177-P HBS Pre-Existing Standard</v>
      </c>
      <c r="K146" t="str">
        <f t="shared" si="8"/>
        <v>CP177-2X Week P HBS Pre-Existing</v>
      </c>
    </row>
    <row r="147" spans="1:11" hidden="1" x14ac:dyDescent="0.45">
      <c r="A147" t="s">
        <v>1280</v>
      </c>
      <c r="B147" t="s">
        <v>605</v>
      </c>
      <c r="C147" t="s">
        <v>1281</v>
      </c>
      <c r="D147" t="s">
        <v>1226</v>
      </c>
      <c r="E147" t="str">
        <f>VLOOKUP(DefaultCollections[[#This Row],[DEFAULT_COLL_TYPE]],CollectionLookups,2,FALSE)</f>
        <v>P HBS TWINRIX Standard</v>
      </c>
      <c r="F147" t="str">
        <f t="shared" si="9"/>
        <v>CP177-P HBS TWINRIX Standard</v>
      </c>
      <c r="G147" t="str">
        <f>VLOOKUP(DefaultCollections[[#This Row],[DEFAULT_COLL_TYPE]],CollectionLookups,3,FALSE)</f>
        <v>2X Week P HBS TWINRX</v>
      </c>
      <c r="H147" t="str">
        <f t="shared" si="10"/>
        <v>CP177-2X Week P HBS TWINRX</v>
      </c>
      <c r="J147" t="str">
        <f>VLOOKUP(DefaultCollections[[#This Row],[Standard Exists in NL]],SpecialtyCheckLU,1,FALSE)</f>
        <v>CP177-P HBS TWINRIX Standard</v>
      </c>
      <c r="K147" t="str">
        <f t="shared" si="8"/>
        <v>CP177-2X Week P HBS TWINRX</v>
      </c>
    </row>
    <row r="148" spans="1:11" hidden="1" x14ac:dyDescent="0.45">
      <c r="A148" t="s">
        <v>1280</v>
      </c>
      <c r="B148" t="s">
        <v>605</v>
      </c>
      <c r="C148" t="s">
        <v>1281</v>
      </c>
      <c r="D148" t="s">
        <v>1227</v>
      </c>
      <c r="E148" t="str">
        <f>VLOOKUP(DefaultCollections[[#This Row],[DEFAULT_COLL_TYPE]],CollectionLookups,2,FALSE)</f>
        <v>P NSP NS Standard</v>
      </c>
      <c r="F148" t="str">
        <f t="shared" si="9"/>
        <v>CP177-P NSP NS Standard</v>
      </c>
      <c r="G148" t="str">
        <f>VLOOKUP(DefaultCollections[[#This Row],[DEFAULT_COLL_TYPE]],CollectionLookups,3,FALSE)</f>
        <v>2X Week P NSP NS</v>
      </c>
      <c r="H148" t="str">
        <f t="shared" si="10"/>
        <v>CP177-2X Week P NSP NS</v>
      </c>
      <c r="J148" t="e">
        <f>VLOOKUP(DefaultCollections[[#This Row],[Standard Exists in NL]],SpecialtyCheckLU,1,FALSE)</f>
        <v>#N/A</v>
      </c>
      <c r="K148" t="e">
        <f t="shared" si="8"/>
        <v>#N/A</v>
      </c>
    </row>
    <row r="149" spans="1:11" hidden="1" x14ac:dyDescent="0.45">
      <c r="A149" t="s">
        <v>1280</v>
      </c>
      <c r="B149" t="s">
        <v>605</v>
      </c>
      <c r="C149" t="s">
        <v>1281</v>
      </c>
      <c r="D149" t="s">
        <v>1249</v>
      </c>
      <c r="E149" t="str">
        <f>VLOOKUP(DefaultCollections[[#This Row],[DEFAULT_COLL_TYPE]],CollectionLookups,2,FALSE)</f>
        <v>PVZV Pre-Existing Standard</v>
      </c>
      <c r="F149" t="str">
        <f t="shared" si="9"/>
        <v>CP177-PVZV Pre-Existing Standard</v>
      </c>
      <c r="G149" t="str">
        <f>VLOOKUP(DefaultCollections[[#This Row],[DEFAULT_COLL_TYPE]],CollectionLookups,3,FALSE)</f>
        <v>2X Week P VZV Pre-Existing</v>
      </c>
      <c r="H149" t="str">
        <f t="shared" si="10"/>
        <v>CP177-2X Week P VZV Pre-Existing</v>
      </c>
      <c r="J149" t="str">
        <f>VLOOKUP(DefaultCollections[[#This Row],[Standard Exists in NL]],SpecialtyCheckLU,1,FALSE)</f>
        <v>CP177-PVZV Pre-Existing Standard</v>
      </c>
      <c r="K149" t="str">
        <f t="shared" si="8"/>
        <v>CP177-2X Week P VZV Pre-Existing</v>
      </c>
    </row>
    <row r="150" spans="1:11" hidden="1" x14ac:dyDescent="0.45">
      <c r="A150" t="s">
        <v>1280</v>
      </c>
      <c r="B150" t="s">
        <v>605</v>
      </c>
      <c r="C150" t="s">
        <v>1281</v>
      </c>
      <c r="D150" t="s">
        <v>1229</v>
      </c>
      <c r="E150" t="str">
        <f>VLOOKUP(DefaultCollections[[#This Row],[DEFAULT_COLL_TYPE]],CollectionLookups,2,FALSE)</f>
        <v>P Denovo Non-Injectable</v>
      </c>
      <c r="F150" t="str">
        <f t="shared" si="9"/>
        <v>CP177-P Denovo Non-Injectable</v>
      </c>
      <c r="G150">
        <f>VLOOKUP(DefaultCollections[[#This Row],[DEFAULT_COLL_TYPE]],CollectionLookups,3,FALSE)</f>
        <v>0</v>
      </c>
      <c r="H150" t="str">
        <f t="shared" si="10"/>
        <v>NO</v>
      </c>
      <c r="J150" t="str">
        <f>VLOOKUP(DefaultCollections[[#This Row],[Standard Exists in NL]],SpecialtyCheckLU,1,FALSE)</f>
        <v>CP177-P Denovo Non-Injectable</v>
      </c>
      <c r="K150" t="e">
        <f t="shared" si="8"/>
        <v>#N/A</v>
      </c>
    </row>
    <row r="151" spans="1:11" hidden="1" x14ac:dyDescent="0.45">
      <c r="A151" t="s">
        <v>1280</v>
      </c>
      <c r="B151" t="s">
        <v>605</v>
      </c>
      <c r="C151" t="s">
        <v>1281</v>
      </c>
      <c r="D151" t="s">
        <v>1230</v>
      </c>
      <c r="E151" t="str">
        <f>VLOOKUP(DefaultCollections[[#This Row],[DEFAULT_COLL_TYPE]],CollectionLookups,2,FALSE)</f>
        <v>P RSV Pre-Existing Standard</v>
      </c>
      <c r="F151" t="str">
        <f t="shared" si="9"/>
        <v>CP177-P RSV Pre-Existing Standard</v>
      </c>
      <c r="G151" t="str">
        <f>VLOOKUP(DefaultCollections[[#This Row],[DEFAULT_COLL_TYPE]],CollectionLookups,3,FALSE)</f>
        <v>2X Week P RSV Pre-Existing</v>
      </c>
      <c r="H151" t="str">
        <f t="shared" si="10"/>
        <v>CP177-2X Week P RSV Pre-Existing</v>
      </c>
      <c r="J151" t="str">
        <f>VLOOKUP(DefaultCollections[[#This Row],[Standard Exists in NL]],SpecialtyCheckLU,1,FALSE)</f>
        <v>CP177-P RSV Pre-Existing Standard</v>
      </c>
      <c r="K151" t="str">
        <f t="shared" si="8"/>
        <v>CP177-2X Week P RSV Pre-Existing</v>
      </c>
    </row>
    <row r="152" spans="1:11" hidden="1" x14ac:dyDescent="0.45">
      <c r="A152" t="s">
        <v>1282</v>
      </c>
      <c r="B152" t="s">
        <v>260</v>
      </c>
      <c r="C152" t="s">
        <v>1283</v>
      </c>
      <c r="D152" t="s">
        <v>1269</v>
      </c>
      <c r="E152" t="str">
        <f>VLOOKUP(DefaultCollections[[#This Row],[DEFAULT_COLL_TYPE]],CollectionLookups,2,FALSE)</f>
        <v>P Anthrax Standard</v>
      </c>
      <c r="F152" t="str">
        <f t="shared" si="9"/>
        <v>CP184-P Anthrax Standard</v>
      </c>
      <c r="G152">
        <f>VLOOKUP(DefaultCollections[[#This Row],[DEFAULT_COLL_TYPE]],CollectionLookups,3,FALSE)</f>
        <v>0</v>
      </c>
      <c r="H152" t="str">
        <f t="shared" si="10"/>
        <v>NO</v>
      </c>
      <c r="J152" t="str">
        <f>VLOOKUP(DefaultCollections[[#This Row],[Standard Exists in NL]],SpecialtyCheckLU,1,FALSE)</f>
        <v>CP184-P Anthrax Standard</v>
      </c>
      <c r="K152" t="e">
        <f t="shared" si="8"/>
        <v>#N/A</v>
      </c>
    </row>
    <row r="153" spans="1:11" hidden="1" x14ac:dyDescent="0.45">
      <c r="A153" t="s">
        <v>1282</v>
      </c>
      <c r="B153" t="s">
        <v>260</v>
      </c>
      <c r="C153" t="s">
        <v>1283</v>
      </c>
      <c r="D153" t="s">
        <v>1224</v>
      </c>
      <c r="E153" t="str">
        <f>VLOOKUP(DefaultCollections[[#This Row],[DEFAULT_COLL_TYPE]],CollectionLookups,2,FALSE)</f>
        <v>P Anti-D Pre-Existing Standard</v>
      </c>
      <c r="F153" t="str">
        <f t="shared" si="9"/>
        <v>CP184-P Anti-D Pre-Existing Standard</v>
      </c>
      <c r="G153" t="str">
        <f>VLOOKUP(DefaultCollections[[#This Row],[DEFAULT_COLL_TYPE]],CollectionLookups,3,FALSE)</f>
        <v>2X Week Anti-D Pre-Existing</v>
      </c>
      <c r="H153" t="str">
        <f t="shared" si="10"/>
        <v>NO</v>
      </c>
      <c r="J153" t="str">
        <f>VLOOKUP(DefaultCollections[[#This Row],[Standard Exists in NL]],SpecialtyCheckLU,1,FALSE)</f>
        <v>CP184-P Anti-D Pre-Existing Standard</v>
      </c>
      <c r="K153" t="str">
        <f t="shared" si="8"/>
        <v>CP184-2X Week Anti-D Pre-Existing</v>
      </c>
    </row>
    <row r="154" spans="1:11" hidden="1" x14ac:dyDescent="0.45">
      <c r="A154" t="s">
        <v>1282</v>
      </c>
      <c r="B154" t="s">
        <v>260</v>
      </c>
      <c r="C154" t="s">
        <v>1283</v>
      </c>
      <c r="D154" t="s">
        <v>1262</v>
      </c>
      <c r="E154" t="str">
        <f>VLOOKUP(DefaultCollections[[#This Row],[DEFAULT_COLL_TYPE]],CollectionLookups,2,FALSE)</f>
        <v>P NORM KIG 10 Standard</v>
      </c>
      <c r="F154" t="str">
        <f t="shared" si="9"/>
        <v>CP184-P NORM KIG 10 Standard</v>
      </c>
      <c r="G154" t="str">
        <f>VLOOKUP(DefaultCollections[[#This Row],[DEFAULT_COLL_TYPE]],CollectionLookups,3,FALSE)</f>
        <v>2X Week P NORM KIG10_0</v>
      </c>
      <c r="H154" t="str">
        <f t="shared" si="10"/>
        <v>CP184-2X Week P NORM KIG10_0</v>
      </c>
      <c r="J154" t="str">
        <f>VLOOKUP(DefaultCollections[[#This Row],[Standard Exists in NL]],SpecialtyCheckLU,1,FALSE)</f>
        <v>CP184-P NORM KIG 10 Standard</v>
      </c>
      <c r="K154" t="str">
        <f t="shared" si="8"/>
        <v>CP184-2X Week P NORM KIG10_0</v>
      </c>
    </row>
    <row r="155" spans="1:11" hidden="1" x14ac:dyDescent="0.45">
      <c r="A155" t="s">
        <v>1282</v>
      </c>
      <c r="B155" t="s">
        <v>260</v>
      </c>
      <c r="C155" t="s">
        <v>1283</v>
      </c>
      <c r="D155" t="s">
        <v>1263</v>
      </c>
      <c r="E155" t="str">
        <f>VLOOKUP(DefaultCollections[[#This Row],[DEFAULT_COLL_TYPE]],CollectionLookups,2,FALSE)</f>
        <v>P NORM KIG 10-1 Standard</v>
      </c>
      <c r="F155" t="str">
        <f t="shared" si="9"/>
        <v>CP184-P NORM KIG 10-1 Standard</v>
      </c>
      <c r="G155" t="str">
        <f>VLOOKUP(DefaultCollections[[#This Row],[DEFAULT_COLL_TYPE]],CollectionLookups,3,FALSE)</f>
        <v>2X Week P NORM KIG10-1</v>
      </c>
      <c r="H155" t="str">
        <f t="shared" si="10"/>
        <v>CP184-2X Week P NORM KIG10-1</v>
      </c>
      <c r="J155" t="str">
        <f>VLOOKUP(DefaultCollections[[#This Row],[Standard Exists in NL]],SpecialtyCheckLU,1,FALSE)</f>
        <v>CP184-P NORM KIG 10-1 Standard</v>
      </c>
      <c r="K155" t="str">
        <f t="shared" si="8"/>
        <v>CP184-2X Week P NORM KIG10-1</v>
      </c>
    </row>
    <row r="156" spans="1:11" hidden="1" x14ac:dyDescent="0.45">
      <c r="A156" t="s">
        <v>1282</v>
      </c>
      <c r="B156" t="s">
        <v>260</v>
      </c>
      <c r="C156" t="s">
        <v>1283</v>
      </c>
      <c r="D156" t="s">
        <v>1264</v>
      </c>
      <c r="E156" t="str">
        <f>VLOOKUP(DefaultCollections[[#This Row],[DEFAULT_COLL_TYPE]],CollectionLookups,2,FALSE)</f>
        <v>P NORM KIG 10-2 Standard</v>
      </c>
      <c r="F156" t="str">
        <f t="shared" si="9"/>
        <v>CP184-P NORM KIG 10-2 Standard</v>
      </c>
      <c r="G156" t="str">
        <f>VLOOKUP(DefaultCollections[[#This Row],[DEFAULT_COLL_TYPE]],CollectionLookups,3,FALSE)</f>
        <v>2X Week P NORM KIG10_2</v>
      </c>
      <c r="H156" t="str">
        <f t="shared" si="10"/>
        <v>CP184-2X Week P NORM KIG10_2</v>
      </c>
      <c r="J156" t="str">
        <f>VLOOKUP(DefaultCollections[[#This Row],[Standard Exists in NL]],SpecialtyCheckLU,1,FALSE)</f>
        <v>CP184-P NORM KIG 10-2 Standard</v>
      </c>
      <c r="K156" t="str">
        <f t="shared" si="8"/>
        <v>CP184-2X Week P NORM KIG10_2</v>
      </c>
    </row>
    <row r="157" spans="1:11" hidden="1" x14ac:dyDescent="0.45">
      <c r="A157" t="s">
        <v>1282</v>
      </c>
      <c r="B157" t="s">
        <v>260</v>
      </c>
      <c r="C157" t="s">
        <v>1283</v>
      </c>
      <c r="D157" t="s">
        <v>1265</v>
      </c>
      <c r="E157" t="str">
        <f>VLOOKUP(DefaultCollections[[#This Row],[DEFAULT_COLL_TYPE]],CollectionLookups,2,FALSE)</f>
        <v>P NORM KIG 10-3 Standard</v>
      </c>
      <c r="F157" t="str">
        <f t="shared" si="9"/>
        <v>CP184-P NORM KIG 10-3 Standard</v>
      </c>
      <c r="G157" t="str">
        <f>VLOOKUP(DefaultCollections[[#This Row],[DEFAULT_COLL_TYPE]],CollectionLookups,3,FALSE)</f>
        <v>2X Week P NORM KIG10_3</v>
      </c>
      <c r="H157" t="str">
        <f t="shared" si="10"/>
        <v>CP184-2X Week P NORM KIG10_3</v>
      </c>
      <c r="J157" t="str">
        <f>VLOOKUP(DefaultCollections[[#This Row],[Standard Exists in NL]],SpecialtyCheckLU,1,FALSE)</f>
        <v>CP184-P NORM KIG 10-3 Standard</v>
      </c>
      <c r="K157" t="str">
        <f t="shared" si="8"/>
        <v>CP184-2X Week P NORM KIG10_3</v>
      </c>
    </row>
    <row r="158" spans="1:11" hidden="1" x14ac:dyDescent="0.45">
      <c r="A158" t="s">
        <v>1282</v>
      </c>
      <c r="B158" t="s">
        <v>260</v>
      </c>
      <c r="C158" t="s">
        <v>1283</v>
      </c>
      <c r="D158" t="s">
        <v>1266</v>
      </c>
      <c r="E158" t="str">
        <f>VLOOKUP(DefaultCollections[[#This Row],[DEFAULT_COLL_TYPE]],CollectionLookups,2,FALSE)</f>
        <v>P NORM KIG 10-4 Standard</v>
      </c>
      <c r="F158" t="str">
        <f t="shared" si="9"/>
        <v>CP184-P NORM KIG 10-4 Standard</v>
      </c>
      <c r="G158" t="str">
        <f>VLOOKUP(DefaultCollections[[#This Row],[DEFAULT_COLL_TYPE]],CollectionLookups,3,FALSE)</f>
        <v>2X Week P NORM KIG10_4</v>
      </c>
      <c r="H158" t="str">
        <f t="shared" si="10"/>
        <v>CP184-2X Week P NORM KIG10_4</v>
      </c>
      <c r="J158" t="str">
        <f>VLOOKUP(DefaultCollections[[#This Row],[Standard Exists in NL]],SpecialtyCheckLU,1,FALSE)</f>
        <v>CP184-P NORM KIG 10-4 Standard</v>
      </c>
      <c r="K158" t="str">
        <f t="shared" si="8"/>
        <v>CP184-2X Week P NORM KIG10_4</v>
      </c>
    </row>
    <row r="159" spans="1:11" hidden="1" x14ac:dyDescent="0.45">
      <c r="A159" t="s">
        <v>1282</v>
      </c>
      <c r="B159" t="s">
        <v>260</v>
      </c>
      <c r="C159" t="s">
        <v>1283</v>
      </c>
      <c r="D159" t="s">
        <v>1227</v>
      </c>
      <c r="E159" t="str">
        <f>VLOOKUP(DefaultCollections[[#This Row],[DEFAULT_COLL_TYPE]],CollectionLookups,2,FALSE)</f>
        <v>P NSP NS Standard</v>
      </c>
      <c r="F159" t="str">
        <f t="shared" si="9"/>
        <v>CP184-P NSP NS Standard</v>
      </c>
      <c r="G159" t="str">
        <f>VLOOKUP(DefaultCollections[[#This Row],[DEFAULT_COLL_TYPE]],CollectionLookups,3,FALSE)</f>
        <v>2X Week P NSP NS</v>
      </c>
      <c r="H159" t="str">
        <f t="shared" si="10"/>
        <v>CP184-2X Week P NSP NS</v>
      </c>
      <c r="J159" t="e">
        <f>VLOOKUP(DefaultCollections[[#This Row],[Standard Exists in NL]],SpecialtyCheckLU,1,FALSE)</f>
        <v>#N/A</v>
      </c>
      <c r="K159" t="e">
        <f t="shared" si="8"/>
        <v>#N/A</v>
      </c>
    </row>
    <row r="160" spans="1:11" hidden="1" x14ac:dyDescent="0.45">
      <c r="A160" t="s">
        <v>1282</v>
      </c>
      <c r="B160" t="s">
        <v>260</v>
      </c>
      <c r="C160" t="s">
        <v>1283</v>
      </c>
      <c r="D160" t="s">
        <v>1255</v>
      </c>
      <c r="E160" t="str">
        <f>VLOOKUP(DefaultCollections[[#This Row],[DEFAULT_COLL_TYPE]],CollectionLookups,2,FALSE)</f>
        <v>P Vaccinia Standard</v>
      </c>
      <c r="F160" t="str">
        <f t="shared" si="9"/>
        <v>CP184-P Vaccinia Standard</v>
      </c>
      <c r="G160">
        <f>VLOOKUP(DefaultCollections[[#This Row],[DEFAULT_COLL_TYPE]],CollectionLookups,3,FALSE)</f>
        <v>0</v>
      </c>
      <c r="H160" t="str">
        <f t="shared" si="10"/>
        <v>NO</v>
      </c>
      <c r="J160" t="str">
        <f>VLOOKUP(DefaultCollections[[#This Row],[Standard Exists in NL]],SpecialtyCheckLU,1,FALSE)</f>
        <v>CP184-P Vaccinia Standard</v>
      </c>
      <c r="K160" t="e">
        <f t="shared" si="8"/>
        <v>#N/A</v>
      </c>
    </row>
    <row r="161" spans="1:11" hidden="1" x14ac:dyDescent="0.45">
      <c r="A161" t="s">
        <v>1282</v>
      </c>
      <c r="B161" t="s">
        <v>260</v>
      </c>
      <c r="C161" t="s">
        <v>1283</v>
      </c>
      <c r="D161" t="s">
        <v>1249</v>
      </c>
      <c r="E161" t="str">
        <f>VLOOKUP(DefaultCollections[[#This Row],[DEFAULT_COLL_TYPE]],CollectionLookups,2,FALSE)</f>
        <v>PVZV Pre-Existing Standard</v>
      </c>
      <c r="F161" t="str">
        <f t="shared" si="9"/>
        <v>CP184-PVZV Pre-Existing Standard</v>
      </c>
      <c r="G161" t="str">
        <f>VLOOKUP(DefaultCollections[[#This Row],[DEFAULT_COLL_TYPE]],CollectionLookups,3,FALSE)</f>
        <v>2X Week P VZV Pre-Existing</v>
      </c>
      <c r="H161" t="str">
        <f t="shared" si="10"/>
        <v>CP184-2X Week P VZV Pre-Existing</v>
      </c>
      <c r="J161" t="str">
        <f>VLOOKUP(DefaultCollections[[#This Row],[Standard Exists in NL]],SpecialtyCheckLU,1,FALSE)</f>
        <v>CP184-PVZV Pre-Existing Standard</v>
      </c>
      <c r="K161" t="str">
        <f t="shared" si="8"/>
        <v>CP184-2X Week P VZV Pre-Existing</v>
      </c>
    </row>
    <row r="162" spans="1:11" hidden="1" x14ac:dyDescent="0.45">
      <c r="A162" t="s">
        <v>1282</v>
      </c>
      <c r="B162" t="s">
        <v>260</v>
      </c>
      <c r="C162" t="s">
        <v>1283</v>
      </c>
      <c r="D162" t="s">
        <v>1230</v>
      </c>
      <c r="E162" t="str">
        <f>VLOOKUP(DefaultCollections[[#This Row],[DEFAULT_COLL_TYPE]],CollectionLookups,2,FALSE)</f>
        <v>P RSV Pre-Existing Standard</v>
      </c>
      <c r="F162" t="str">
        <f t="shared" si="9"/>
        <v>CP184-P RSV Pre-Existing Standard</v>
      </c>
      <c r="G162" t="str">
        <f>VLOOKUP(DefaultCollections[[#This Row],[DEFAULT_COLL_TYPE]],CollectionLookups,3,FALSE)</f>
        <v>2X Week P RSV Pre-Existing</v>
      </c>
      <c r="H162" t="str">
        <f t="shared" si="10"/>
        <v>CP184-2X Week P RSV Pre-Existing</v>
      </c>
      <c r="J162" t="str">
        <f>VLOOKUP(DefaultCollections[[#This Row],[Standard Exists in NL]],SpecialtyCheckLU,1,FALSE)</f>
        <v>CP184-P RSV Pre-Existing Standard</v>
      </c>
      <c r="K162" t="str">
        <f t="shared" si="8"/>
        <v>CP184-2X Week P RSV Pre-Existing</v>
      </c>
    </row>
    <row r="163" spans="1:11" hidden="1" x14ac:dyDescent="0.45">
      <c r="A163" t="s">
        <v>1284</v>
      </c>
      <c r="B163" t="s">
        <v>188</v>
      </c>
      <c r="C163" t="s">
        <v>1285</v>
      </c>
      <c r="D163" t="s">
        <v>1269</v>
      </c>
      <c r="E163" t="str">
        <f>VLOOKUP(DefaultCollections[[#This Row],[DEFAULT_COLL_TYPE]],CollectionLookups,2,FALSE)</f>
        <v>P Anthrax Standard</v>
      </c>
      <c r="F163" t="str">
        <f t="shared" si="9"/>
        <v>CP185-P Anthrax Standard</v>
      </c>
      <c r="G163">
        <f>VLOOKUP(DefaultCollections[[#This Row],[DEFAULT_COLL_TYPE]],CollectionLookups,3,FALSE)</f>
        <v>0</v>
      </c>
      <c r="H163" t="str">
        <f t="shared" si="10"/>
        <v>NO</v>
      </c>
      <c r="J163" t="str">
        <f>VLOOKUP(DefaultCollections[[#This Row],[Standard Exists in NL]],SpecialtyCheckLU,1,FALSE)</f>
        <v>CP185-P Anthrax Standard</v>
      </c>
      <c r="K163" t="e">
        <f t="shared" si="8"/>
        <v>#N/A</v>
      </c>
    </row>
    <row r="164" spans="1:11" hidden="1" x14ac:dyDescent="0.45">
      <c r="A164" t="s">
        <v>1284</v>
      </c>
      <c r="B164" t="s">
        <v>188</v>
      </c>
      <c r="C164" t="s">
        <v>1285</v>
      </c>
      <c r="D164" t="s">
        <v>1224</v>
      </c>
      <c r="E164" t="str">
        <f>VLOOKUP(DefaultCollections[[#This Row],[DEFAULT_COLL_TYPE]],CollectionLookups,2,FALSE)</f>
        <v>P Anti-D Pre-Existing Standard</v>
      </c>
      <c r="F164" t="str">
        <f t="shared" si="9"/>
        <v>CP185-P Anti-D Pre-Existing Standard</v>
      </c>
      <c r="G164" t="str">
        <f>VLOOKUP(DefaultCollections[[#This Row],[DEFAULT_COLL_TYPE]],CollectionLookups,3,FALSE)</f>
        <v>2X Week Anti-D Pre-Existing</v>
      </c>
      <c r="H164" t="str">
        <f t="shared" si="10"/>
        <v>NO</v>
      </c>
      <c r="J164" t="str">
        <f>VLOOKUP(DefaultCollections[[#This Row],[Standard Exists in NL]],SpecialtyCheckLU,1,FALSE)</f>
        <v>CP185-P Anti-D Pre-Existing Standard</v>
      </c>
      <c r="K164" t="str">
        <f t="shared" si="8"/>
        <v>CP185-2X Week Anti-D Pre-Existing</v>
      </c>
    </row>
    <row r="165" spans="1:11" hidden="1" x14ac:dyDescent="0.45">
      <c r="A165" t="s">
        <v>1284</v>
      </c>
      <c r="B165" t="s">
        <v>188</v>
      </c>
      <c r="C165" t="s">
        <v>1285</v>
      </c>
      <c r="D165" t="s">
        <v>1227</v>
      </c>
      <c r="E165" t="str">
        <f>VLOOKUP(DefaultCollections[[#This Row],[DEFAULT_COLL_TYPE]],CollectionLookups,2,FALSE)</f>
        <v>P NSP NS Standard</v>
      </c>
      <c r="F165" t="str">
        <f t="shared" si="9"/>
        <v>CP185-P NSP NS Standard</v>
      </c>
      <c r="G165" t="str">
        <f>VLOOKUP(DefaultCollections[[#This Row],[DEFAULT_COLL_TYPE]],CollectionLookups,3,FALSE)</f>
        <v>2X Week P NSP NS</v>
      </c>
      <c r="H165" t="str">
        <f t="shared" si="10"/>
        <v>CP185-2X Week P NSP NS</v>
      </c>
      <c r="J165" t="e">
        <f>VLOOKUP(DefaultCollections[[#This Row],[Standard Exists in NL]],SpecialtyCheckLU,1,FALSE)</f>
        <v>#N/A</v>
      </c>
      <c r="K165" t="e">
        <f t="shared" si="8"/>
        <v>#N/A</v>
      </c>
    </row>
    <row r="166" spans="1:11" hidden="1" x14ac:dyDescent="0.45">
      <c r="A166" t="s">
        <v>1284</v>
      </c>
      <c r="B166" t="s">
        <v>188</v>
      </c>
      <c r="C166" t="s">
        <v>1285</v>
      </c>
      <c r="D166" t="s">
        <v>1255</v>
      </c>
      <c r="E166" t="str">
        <f>VLOOKUP(DefaultCollections[[#This Row],[DEFAULT_COLL_TYPE]],CollectionLookups,2,FALSE)</f>
        <v>P Vaccinia Standard</v>
      </c>
      <c r="F166" t="str">
        <f t="shared" si="9"/>
        <v>CP185-P Vaccinia Standard</v>
      </c>
      <c r="G166">
        <f>VLOOKUP(DefaultCollections[[#This Row],[DEFAULT_COLL_TYPE]],CollectionLookups,3,FALSE)</f>
        <v>0</v>
      </c>
      <c r="H166" t="str">
        <f t="shared" si="10"/>
        <v>NO</v>
      </c>
      <c r="J166" t="str">
        <f>VLOOKUP(DefaultCollections[[#This Row],[Standard Exists in NL]],SpecialtyCheckLU,1,FALSE)</f>
        <v>CP185-P Vaccinia Standard</v>
      </c>
      <c r="K166" t="e">
        <f t="shared" si="8"/>
        <v>#N/A</v>
      </c>
    </row>
    <row r="167" spans="1:11" hidden="1" x14ac:dyDescent="0.45">
      <c r="A167" t="s">
        <v>1284</v>
      </c>
      <c r="B167" t="s">
        <v>188</v>
      </c>
      <c r="C167" t="s">
        <v>1285</v>
      </c>
      <c r="D167" t="s">
        <v>1249</v>
      </c>
      <c r="E167" t="str">
        <f>VLOOKUP(DefaultCollections[[#This Row],[DEFAULT_COLL_TYPE]],CollectionLookups,2,FALSE)</f>
        <v>PVZV Pre-Existing Standard</v>
      </c>
      <c r="F167" t="str">
        <f t="shared" si="9"/>
        <v>CP185-PVZV Pre-Existing Standard</v>
      </c>
      <c r="G167" t="str">
        <f>VLOOKUP(DefaultCollections[[#This Row],[DEFAULT_COLL_TYPE]],CollectionLookups,3,FALSE)</f>
        <v>2X Week P VZV Pre-Existing</v>
      </c>
      <c r="H167" t="str">
        <f t="shared" si="10"/>
        <v>CP185-2X Week P VZV Pre-Existing</v>
      </c>
      <c r="J167" t="str">
        <f>VLOOKUP(DefaultCollections[[#This Row],[Standard Exists in NL]],SpecialtyCheckLU,1,FALSE)</f>
        <v>CP185-PVZV Pre-Existing Standard</v>
      </c>
      <c r="K167" t="str">
        <f t="shared" si="8"/>
        <v>CP185-2X Week P VZV Pre-Existing</v>
      </c>
    </row>
    <row r="168" spans="1:11" hidden="1" x14ac:dyDescent="0.45">
      <c r="A168" t="s">
        <v>1284</v>
      </c>
      <c r="B168" t="s">
        <v>188</v>
      </c>
      <c r="C168" t="s">
        <v>1285</v>
      </c>
      <c r="D168" t="s">
        <v>1230</v>
      </c>
      <c r="E168" t="str">
        <f>VLOOKUP(DefaultCollections[[#This Row],[DEFAULT_COLL_TYPE]],CollectionLookups,2,FALSE)</f>
        <v>P RSV Pre-Existing Standard</v>
      </c>
      <c r="F168" t="str">
        <f t="shared" si="9"/>
        <v>CP185-P RSV Pre-Existing Standard</v>
      </c>
      <c r="G168" t="str">
        <f>VLOOKUP(DefaultCollections[[#This Row],[DEFAULT_COLL_TYPE]],CollectionLookups,3,FALSE)</f>
        <v>2X Week P RSV Pre-Existing</v>
      </c>
      <c r="H168" t="str">
        <f t="shared" si="10"/>
        <v>CP185-2X Week P RSV Pre-Existing</v>
      </c>
      <c r="J168" t="str">
        <f>VLOOKUP(DefaultCollections[[#This Row],[Standard Exists in NL]],SpecialtyCheckLU,1,FALSE)</f>
        <v>CP185-P RSV Pre-Existing Standard</v>
      </c>
      <c r="K168" t="str">
        <f t="shared" si="8"/>
        <v>CP185-2X Week P RSV Pre-Existing</v>
      </c>
    </row>
    <row r="169" spans="1:11" hidden="1" x14ac:dyDescent="0.45">
      <c r="A169" t="s">
        <v>1286</v>
      </c>
      <c r="B169" t="s">
        <v>212</v>
      </c>
      <c r="C169" t="s">
        <v>1287</v>
      </c>
      <c r="D169" t="s">
        <v>1224</v>
      </c>
      <c r="E169" t="str">
        <f>VLOOKUP(DefaultCollections[[#This Row],[DEFAULT_COLL_TYPE]],CollectionLookups,2,FALSE)</f>
        <v>P Anti-D Pre-Existing Standard</v>
      </c>
      <c r="F169" t="str">
        <f t="shared" si="9"/>
        <v>CP206-P Anti-D Pre-Existing Standard</v>
      </c>
      <c r="G169" t="str">
        <f>VLOOKUP(DefaultCollections[[#This Row],[DEFAULT_COLL_TYPE]],CollectionLookups,3,FALSE)</f>
        <v>2X Week Anti-D Pre-Existing</v>
      </c>
      <c r="H169" t="str">
        <f t="shared" si="10"/>
        <v>NO</v>
      </c>
      <c r="J169" t="str">
        <f>VLOOKUP(DefaultCollections[[#This Row],[Standard Exists in NL]],SpecialtyCheckLU,1,FALSE)</f>
        <v>CP206-P Anti-D Pre-Existing Standard</v>
      </c>
      <c r="K169" t="str">
        <f t="shared" si="8"/>
        <v>CP206-2X Week Anti-D Pre-Existing</v>
      </c>
    </row>
    <row r="170" spans="1:11" hidden="1" x14ac:dyDescent="0.45">
      <c r="A170" t="s">
        <v>1286</v>
      </c>
      <c r="B170" t="s">
        <v>212</v>
      </c>
      <c r="C170" t="s">
        <v>1287</v>
      </c>
      <c r="D170" t="s">
        <v>1225</v>
      </c>
      <c r="E170" t="str">
        <f>VLOOKUP(DefaultCollections[[#This Row],[DEFAULT_COLL_TYPE]],CollectionLookups,2,FALSE)</f>
        <v>P HBS Pre-Existing Standard</v>
      </c>
      <c r="F170" t="str">
        <f t="shared" si="9"/>
        <v>CP206-P HBS Pre-Existing Standard</v>
      </c>
      <c r="G170" t="str">
        <f>VLOOKUP(DefaultCollections[[#This Row],[DEFAULT_COLL_TYPE]],CollectionLookups,3,FALSE)</f>
        <v>2X Week P HBS Pre-Existing</v>
      </c>
      <c r="H170" t="str">
        <f t="shared" si="10"/>
        <v>CP206-2X Week P HBS Pre-Existing</v>
      </c>
      <c r="J170" t="str">
        <f>VLOOKUP(DefaultCollections[[#This Row],[Standard Exists in NL]],SpecialtyCheckLU,1,FALSE)</f>
        <v>CP206-P HBS Pre-Existing Standard</v>
      </c>
      <c r="K170" t="str">
        <f t="shared" si="8"/>
        <v>CP206-2X Week P HBS Pre-Existing</v>
      </c>
    </row>
    <row r="171" spans="1:11" hidden="1" x14ac:dyDescent="0.45">
      <c r="A171" t="s">
        <v>1286</v>
      </c>
      <c r="B171" t="s">
        <v>212</v>
      </c>
      <c r="C171" t="s">
        <v>1287</v>
      </c>
      <c r="D171" t="s">
        <v>1226</v>
      </c>
      <c r="E171" t="str">
        <f>VLOOKUP(DefaultCollections[[#This Row],[DEFAULT_COLL_TYPE]],CollectionLookups,2,FALSE)</f>
        <v>P HBS TWINRIX Standard</v>
      </c>
      <c r="F171" t="str">
        <f t="shared" si="9"/>
        <v>CP206-P HBS TWINRIX Standard</v>
      </c>
      <c r="G171" t="str">
        <f>VLOOKUP(DefaultCollections[[#This Row],[DEFAULT_COLL_TYPE]],CollectionLookups,3,FALSE)</f>
        <v>2X Week P HBS TWINRX</v>
      </c>
      <c r="H171" t="str">
        <f t="shared" si="10"/>
        <v>CP206-2X Week P HBS TWINRX</v>
      </c>
      <c r="J171" t="str">
        <f>VLOOKUP(DefaultCollections[[#This Row],[Standard Exists in NL]],SpecialtyCheckLU,1,FALSE)</f>
        <v>CP206-P HBS TWINRIX Standard</v>
      </c>
      <c r="K171" t="str">
        <f t="shared" si="8"/>
        <v>CP206-2X Week P HBS TWINRX</v>
      </c>
    </row>
    <row r="172" spans="1:11" hidden="1" x14ac:dyDescent="0.45">
      <c r="A172" t="s">
        <v>1286</v>
      </c>
      <c r="B172" t="s">
        <v>212</v>
      </c>
      <c r="C172" t="s">
        <v>1287</v>
      </c>
      <c r="D172" t="s">
        <v>1262</v>
      </c>
      <c r="E172" t="str">
        <f>VLOOKUP(DefaultCollections[[#This Row],[DEFAULT_COLL_TYPE]],CollectionLookups,2,FALSE)</f>
        <v>P NORM KIG 10 Standard</v>
      </c>
      <c r="F172" t="str">
        <f t="shared" si="9"/>
        <v>CP206-P NORM KIG 10 Standard</v>
      </c>
      <c r="G172" t="str">
        <f>VLOOKUP(DefaultCollections[[#This Row],[DEFAULT_COLL_TYPE]],CollectionLookups,3,FALSE)</f>
        <v>2X Week P NORM KIG10_0</v>
      </c>
      <c r="H172" t="str">
        <f t="shared" si="10"/>
        <v>CP206-2X Week P NORM KIG10_0</v>
      </c>
      <c r="J172" t="str">
        <f>VLOOKUP(DefaultCollections[[#This Row],[Standard Exists in NL]],SpecialtyCheckLU,1,FALSE)</f>
        <v>CP206-P NORM KIG 10 Standard</v>
      </c>
      <c r="K172" t="str">
        <f t="shared" si="8"/>
        <v>CP206-2X Week P NORM KIG10_0</v>
      </c>
    </row>
    <row r="173" spans="1:11" hidden="1" x14ac:dyDescent="0.45">
      <c r="A173" t="s">
        <v>1286</v>
      </c>
      <c r="B173" t="s">
        <v>212</v>
      </c>
      <c r="C173" t="s">
        <v>1287</v>
      </c>
      <c r="D173" t="s">
        <v>1263</v>
      </c>
      <c r="E173" t="str">
        <f>VLOOKUP(DefaultCollections[[#This Row],[DEFAULT_COLL_TYPE]],CollectionLookups,2,FALSE)</f>
        <v>P NORM KIG 10-1 Standard</v>
      </c>
      <c r="F173" t="str">
        <f t="shared" si="9"/>
        <v>CP206-P NORM KIG 10-1 Standard</v>
      </c>
      <c r="G173" t="str">
        <f>VLOOKUP(DefaultCollections[[#This Row],[DEFAULT_COLL_TYPE]],CollectionLookups,3,FALSE)</f>
        <v>2X Week P NORM KIG10-1</v>
      </c>
      <c r="H173" t="str">
        <f t="shared" si="10"/>
        <v>CP206-2X Week P NORM KIG10-1</v>
      </c>
      <c r="J173" t="str">
        <f>VLOOKUP(DefaultCollections[[#This Row],[Standard Exists in NL]],SpecialtyCheckLU,1,FALSE)</f>
        <v>CP206-P NORM KIG 10-1 Standard</v>
      </c>
      <c r="K173" t="str">
        <f t="shared" si="8"/>
        <v>CP206-2X Week P NORM KIG10-1</v>
      </c>
    </row>
    <row r="174" spans="1:11" hidden="1" x14ac:dyDescent="0.45">
      <c r="A174" t="s">
        <v>1286</v>
      </c>
      <c r="B174" t="s">
        <v>212</v>
      </c>
      <c r="C174" t="s">
        <v>1287</v>
      </c>
      <c r="D174" t="s">
        <v>1264</v>
      </c>
      <c r="E174" t="str">
        <f>VLOOKUP(DefaultCollections[[#This Row],[DEFAULT_COLL_TYPE]],CollectionLookups,2,FALSE)</f>
        <v>P NORM KIG 10-2 Standard</v>
      </c>
      <c r="F174" t="str">
        <f t="shared" si="9"/>
        <v>CP206-P NORM KIG 10-2 Standard</v>
      </c>
      <c r="G174" t="str">
        <f>VLOOKUP(DefaultCollections[[#This Row],[DEFAULT_COLL_TYPE]],CollectionLookups,3,FALSE)</f>
        <v>2X Week P NORM KIG10_2</v>
      </c>
      <c r="H174" t="str">
        <f t="shared" si="10"/>
        <v>CP206-2X Week P NORM KIG10_2</v>
      </c>
      <c r="J174" t="str">
        <f>VLOOKUP(DefaultCollections[[#This Row],[Standard Exists in NL]],SpecialtyCheckLU,1,FALSE)</f>
        <v>CP206-P NORM KIG 10-2 Standard</v>
      </c>
      <c r="K174" t="str">
        <f t="shared" si="8"/>
        <v>CP206-2X Week P NORM KIG10_2</v>
      </c>
    </row>
    <row r="175" spans="1:11" hidden="1" x14ac:dyDescent="0.45">
      <c r="A175" t="s">
        <v>1286</v>
      </c>
      <c r="B175" t="s">
        <v>212</v>
      </c>
      <c r="C175" t="s">
        <v>1287</v>
      </c>
      <c r="D175" t="s">
        <v>1265</v>
      </c>
      <c r="E175" t="str">
        <f>VLOOKUP(DefaultCollections[[#This Row],[DEFAULT_COLL_TYPE]],CollectionLookups,2,FALSE)</f>
        <v>P NORM KIG 10-3 Standard</v>
      </c>
      <c r="F175" t="str">
        <f t="shared" si="9"/>
        <v>CP206-P NORM KIG 10-3 Standard</v>
      </c>
      <c r="G175" t="str">
        <f>VLOOKUP(DefaultCollections[[#This Row],[DEFAULT_COLL_TYPE]],CollectionLookups,3,FALSE)</f>
        <v>2X Week P NORM KIG10_3</v>
      </c>
      <c r="H175" t="str">
        <f t="shared" si="10"/>
        <v>CP206-2X Week P NORM KIG10_3</v>
      </c>
      <c r="J175" t="str">
        <f>VLOOKUP(DefaultCollections[[#This Row],[Standard Exists in NL]],SpecialtyCheckLU,1,FALSE)</f>
        <v>CP206-P NORM KIG 10-3 Standard</v>
      </c>
      <c r="K175" t="str">
        <f t="shared" si="8"/>
        <v>CP206-2X Week P NORM KIG10_3</v>
      </c>
    </row>
    <row r="176" spans="1:11" hidden="1" x14ac:dyDescent="0.45">
      <c r="A176" t="s">
        <v>1286</v>
      </c>
      <c r="B176" t="s">
        <v>212</v>
      </c>
      <c r="C176" t="s">
        <v>1287</v>
      </c>
      <c r="D176" t="s">
        <v>1266</v>
      </c>
      <c r="E176" t="str">
        <f>VLOOKUP(DefaultCollections[[#This Row],[DEFAULT_COLL_TYPE]],CollectionLookups,2,FALSE)</f>
        <v>P NORM KIG 10-4 Standard</v>
      </c>
      <c r="F176" t="str">
        <f t="shared" si="9"/>
        <v>CP206-P NORM KIG 10-4 Standard</v>
      </c>
      <c r="G176" t="str">
        <f>VLOOKUP(DefaultCollections[[#This Row],[DEFAULT_COLL_TYPE]],CollectionLookups,3,FALSE)</f>
        <v>2X Week P NORM KIG10_4</v>
      </c>
      <c r="H176" t="str">
        <f t="shared" si="10"/>
        <v>CP206-2X Week P NORM KIG10_4</v>
      </c>
      <c r="J176" t="str">
        <f>VLOOKUP(DefaultCollections[[#This Row],[Standard Exists in NL]],SpecialtyCheckLU,1,FALSE)</f>
        <v>CP206-P NORM KIG 10-4 Standard</v>
      </c>
      <c r="K176" t="str">
        <f t="shared" si="8"/>
        <v>CP206-2X Week P NORM KIG10_4</v>
      </c>
    </row>
    <row r="177" spans="1:11" hidden="1" x14ac:dyDescent="0.45">
      <c r="A177" t="s">
        <v>1286</v>
      </c>
      <c r="B177" t="s">
        <v>212</v>
      </c>
      <c r="C177" t="s">
        <v>1287</v>
      </c>
      <c r="D177" t="s">
        <v>1227</v>
      </c>
      <c r="E177" t="str">
        <f>VLOOKUP(DefaultCollections[[#This Row],[DEFAULT_COLL_TYPE]],CollectionLookups,2,FALSE)</f>
        <v>P NSP NS Standard</v>
      </c>
      <c r="F177" t="str">
        <f t="shared" si="9"/>
        <v>CP206-P NSP NS Standard</v>
      </c>
      <c r="G177" t="str">
        <f>VLOOKUP(DefaultCollections[[#This Row],[DEFAULT_COLL_TYPE]],CollectionLookups,3,FALSE)</f>
        <v>2X Week P NSP NS</v>
      </c>
      <c r="H177" t="str">
        <f t="shared" si="10"/>
        <v>CP206-2X Week P NSP NS</v>
      </c>
      <c r="J177" t="e">
        <f>VLOOKUP(DefaultCollections[[#This Row],[Standard Exists in NL]],SpecialtyCheckLU,1,FALSE)</f>
        <v>#N/A</v>
      </c>
      <c r="K177" t="e">
        <f t="shared" si="8"/>
        <v>#N/A</v>
      </c>
    </row>
    <row r="178" spans="1:11" hidden="1" x14ac:dyDescent="0.45">
      <c r="A178" t="s">
        <v>1286</v>
      </c>
      <c r="B178" t="s">
        <v>212</v>
      </c>
      <c r="C178" t="s">
        <v>1287</v>
      </c>
      <c r="D178" t="s">
        <v>1249</v>
      </c>
      <c r="E178" t="str">
        <f>VLOOKUP(DefaultCollections[[#This Row],[DEFAULT_COLL_TYPE]],CollectionLookups,2,FALSE)</f>
        <v>PVZV Pre-Existing Standard</v>
      </c>
      <c r="F178" t="str">
        <f t="shared" si="9"/>
        <v>CP206-PVZV Pre-Existing Standard</v>
      </c>
      <c r="G178" t="str">
        <f>VLOOKUP(DefaultCollections[[#This Row],[DEFAULT_COLL_TYPE]],CollectionLookups,3,FALSE)</f>
        <v>2X Week P VZV Pre-Existing</v>
      </c>
      <c r="H178" t="str">
        <f t="shared" si="10"/>
        <v>CP206-2X Week P VZV Pre-Existing</v>
      </c>
      <c r="J178" t="str">
        <f>VLOOKUP(DefaultCollections[[#This Row],[Standard Exists in NL]],SpecialtyCheckLU,1,FALSE)</f>
        <v>CP206-PVZV Pre-Existing Standard</v>
      </c>
      <c r="K178" t="str">
        <f t="shared" si="8"/>
        <v>CP206-2X Week P VZV Pre-Existing</v>
      </c>
    </row>
    <row r="179" spans="1:11" hidden="1" x14ac:dyDescent="0.45">
      <c r="A179" t="s">
        <v>1286</v>
      </c>
      <c r="B179" t="s">
        <v>212</v>
      </c>
      <c r="C179" t="s">
        <v>1287</v>
      </c>
      <c r="D179" t="s">
        <v>1230</v>
      </c>
      <c r="E179" t="str">
        <f>VLOOKUP(DefaultCollections[[#This Row],[DEFAULT_COLL_TYPE]],CollectionLookups,2,FALSE)</f>
        <v>P RSV Pre-Existing Standard</v>
      </c>
      <c r="F179" t="str">
        <f t="shared" si="9"/>
        <v>CP206-P RSV Pre-Existing Standard</v>
      </c>
      <c r="G179" t="str">
        <f>VLOOKUP(DefaultCollections[[#This Row],[DEFAULT_COLL_TYPE]],CollectionLookups,3,FALSE)</f>
        <v>2X Week P RSV Pre-Existing</v>
      </c>
      <c r="H179" t="str">
        <f t="shared" si="10"/>
        <v>CP206-2X Week P RSV Pre-Existing</v>
      </c>
      <c r="J179" t="str">
        <f>VLOOKUP(DefaultCollections[[#This Row],[Standard Exists in NL]],SpecialtyCheckLU,1,FALSE)</f>
        <v>CP206-P RSV Pre-Existing Standard</v>
      </c>
      <c r="K179" t="str">
        <f t="shared" si="8"/>
        <v>CP206-2X Week P RSV Pre-Existing</v>
      </c>
    </row>
    <row r="180" spans="1:11" hidden="1" x14ac:dyDescent="0.45">
      <c r="A180" t="s">
        <v>1288</v>
      </c>
      <c r="B180" t="s">
        <v>281</v>
      </c>
      <c r="C180" t="s">
        <v>1289</v>
      </c>
      <c r="D180" t="s">
        <v>1224</v>
      </c>
      <c r="E180" t="str">
        <f>VLOOKUP(DefaultCollections[[#This Row],[DEFAULT_COLL_TYPE]],CollectionLookups,2,FALSE)</f>
        <v>P Anti-D Pre-Existing Standard</v>
      </c>
      <c r="F180" t="str">
        <f t="shared" si="9"/>
        <v>CP207-P Anti-D Pre-Existing Standard</v>
      </c>
      <c r="G180" t="str">
        <f>VLOOKUP(DefaultCollections[[#This Row],[DEFAULT_COLL_TYPE]],CollectionLookups,3,FALSE)</f>
        <v>2X Week Anti-D Pre-Existing</v>
      </c>
      <c r="H180" t="str">
        <f t="shared" si="10"/>
        <v>NO</v>
      </c>
      <c r="J180" t="str">
        <f>VLOOKUP(DefaultCollections[[#This Row],[Standard Exists in NL]],SpecialtyCheckLU,1,FALSE)</f>
        <v>CP207-P Anti-D Pre-Existing Standard</v>
      </c>
      <c r="K180" t="str">
        <f t="shared" si="8"/>
        <v>CP207-2X Week Anti-D Pre-Existing</v>
      </c>
    </row>
    <row r="181" spans="1:11" hidden="1" x14ac:dyDescent="0.45">
      <c r="A181" t="s">
        <v>1288</v>
      </c>
      <c r="B181" t="s">
        <v>281</v>
      </c>
      <c r="C181" t="s">
        <v>1289</v>
      </c>
      <c r="D181" t="s">
        <v>1225</v>
      </c>
      <c r="E181" t="str">
        <f>VLOOKUP(DefaultCollections[[#This Row],[DEFAULT_COLL_TYPE]],CollectionLookups,2,FALSE)</f>
        <v>P HBS Pre-Existing Standard</v>
      </c>
      <c r="F181" t="str">
        <f t="shared" si="9"/>
        <v>CP207-P HBS Pre-Existing Standard</v>
      </c>
      <c r="G181" t="str">
        <f>VLOOKUP(DefaultCollections[[#This Row],[DEFAULT_COLL_TYPE]],CollectionLookups,3,FALSE)</f>
        <v>2X Week P HBS Pre-Existing</v>
      </c>
      <c r="H181" t="str">
        <f t="shared" si="10"/>
        <v>NO</v>
      </c>
      <c r="J181" t="str">
        <f>VLOOKUP(DefaultCollections[[#This Row],[Standard Exists in NL]],SpecialtyCheckLU,1,FALSE)</f>
        <v>CP207-P HBS Pre-Existing Standard</v>
      </c>
      <c r="K181" t="str">
        <f t="shared" si="8"/>
        <v>CP207-2X Week P HBS Pre-Existing</v>
      </c>
    </row>
    <row r="182" spans="1:11" hidden="1" x14ac:dyDescent="0.45">
      <c r="A182" t="s">
        <v>1288</v>
      </c>
      <c r="B182" t="s">
        <v>281</v>
      </c>
      <c r="C182" t="s">
        <v>1289</v>
      </c>
      <c r="D182" t="s">
        <v>1226</v>
      </c>
      <c r="E182" t="str">
        <f>VLOOKUP(DefaultCollections[[#This Row],[DEFAULT_COLL_TYPE]],CollectionLookups,2,FALSE)</f>
        <v>P HBS TWINRIX Standard</v>
      </c>
      <c r="F182" t="str">
        <f t="shared" si="9"/>
        <v>CP207-P HBS TWINRIX Standard</v>
      </c>
      <c r="G182" t="str">
        <f>VLOOKUP(DefaultCollections[[#This Row],[DEFAULT_COLL_TYPE]],CollectionLookups,3,FALSE)</f>
        <v>2X Week P HBS TWINRX</v>
      </c>
      <c r="H182" t="str">
        <f t="shared" si="10"/>
        <v>NO</v>
      </c>
      <c r="J182" t="str">
        <f>VLOOKUP(DefaultCollections[[#This Row],[Standard Exists in NL]],SpecialtyCheckLU,1,FALSE)</f>
        <v>CP207-P HBS TWINRIX Standard</v>
      </c>
      <c r="K182" t="str">
        <f t="shared" si="8"/>
        <v>CP207-2X Week P HBS TWINRX</v>
      </c>
    </row>
    <row r="183" spans="1:11" hidden="1" x14ac:dyDescent="0.45">
      <c r="A183" t="s">
        <v>1288</v>
      </c>
      <c r="B183" t="s">
        <v>281</v>
      </c>
      <c r="C183" t="s">
        <v>1289</v>
      </c>
      <c r="D183" t="s">
        <v>1227</v>
      </c>
      <c r="E183" t="str">
        <f>VLOOKUP(DefaultCollections[[#This Row],[DEFAULT_COLL_TYPE]],CollectionLookups,2,FALSE)</f>
        <v>P NSP NS Standard</v>
      </c>
      <c r="F183" t="str">
        <f t="shared" si="9"/>
        <v>CP207-P NSP NS Standard</v>
      </c>
      <c r="G183" t="str">
        <f>VLOOKUP(DefaultCollections[[#This Row],[DEFAULT_COLL_TYPE]],CollectionLookups,3,FALSE)</f>
        <v>2X Week P NSP NS</v>
      </c>
      <c r="H183" t="str">
        <f t="shared" si="10"/>
        <v>CP207-2X Week P NSP NS</v>
      </c>
      <c r="J183" t="e">
        <f>VLOOKUP(DefaultCollections[[#This Row],[Standard Exists in NL]],SpecialtyCheckLU,1,FALSE)</f>
        <v>#N/A</v>
      </c>
      <c r="K183" t="e">
        <f t="shared" si="8"/>
        <v>#N/A</v>
      </c>
    </row>
    <row r="184" spans="1:11" hidden="1" x14ac:dyDescent="0.45">
      <c r="A184" t="s">
        <v>1288</v>
      </c>
      <c r="B184" t="s">
        <v>281</v>
      </c>
      <c r="C184" t="s">
        <v>1289</v>
      </c>
      <c r="D184" t="s">
        <v>1249</v>
      </c>
      <c r="E184" t="str">
        <f>VLOOKUP(DefaultCollections[[#This Row],[DEFAULT_COLL_TYPE]],CollectionLookups,2,FALSE)</f>
        <v>PVZV Pre-Existing Standard</v>
      </c>
      <c r="F184" t="str">
        <f t="shared" si="9"/>
        <v>CP207-PVZV Pre-Existing Standard</v>
      </c>
      <c r="G184" t="str">
        <f>VLOOKUP(DefaultCollections[[#This Row],[DEFAULT_COLL_TYPE]],CollectionLookups,3,FALSE)</f>
        <v>2X Week P VZV Pre-Existing</v>
      </c>
      <c r="H184" t="str">
        <f t="shared" si="10"/>
        <v>NO</v>
      </c>
      <c r="J184" t="str">
        <f>VLOOKUP(DefaultCollections[[#This Row],[Standard Exists in NL]],SpecialtyCheckLU,1,FALSE)</f>
        <v>CP207-PVZV Pre-Existing Standard</v>
      </c>
      <c r="K184" t="str">
        <f t="shared" si="8"/>
        <v>CP207-2X Week P VZV Pre-Existing</v>
      </c>
    </row>
    <row r="185" spans="1:11" hidden="1" x14ac:dyDescent="0.45">
      <c r="A185" t="s">
        <v>1288</v>
      </c>
      <c r="B185" t="s">
        <v>281</v>
      </c>
      <c r="C185" t="s">
        <v>1289</v>
      </c>
      <c r="D185" t="s">
        <v>1230</v>
      </c>
      <c r="E185" t="str">
        <f>VLOOKUP(DefaultCollections[[#This Row],[DEFAULT_COLL_TYPE]],CollectionLookups,2,FALSE)</f>
        <v>P RSV Pre-Existing Standard</v>
      </c>
      <c r="F185" t="str">
        <f t="shared" si="9"/>
        <v>CP207-P RSV Pre-Existing Standard</v>
      </c>
      <c r="G185" t="str">
        <f>VLOOKUP(DefaultCollections[[#This Row],[DEFAULT_COLL_TYPE]],CollectionLookups,3,FALSE)</f>
        <v>2X Week P RSV Pre-Existing</v>
      </c>
      <c r="H185" t="str">
        <f t="shared" si="10"/>
        <v>CP207-2X Week P RSV Pre-Existing</v>
      </c>
      <c r="J185" t="str">
        <f>VLOOKUP(DefaultCollections[[#This Row],[Standard Exists in NL]],SpecialtyCheckLU,1,FALSE)</f>
        <v>CP207-P RSV Pre-Existing Standard</v>
      </c>
      <c r="K185" t="str">
        <f t="shared" si="8"/>
        <v>CP207-2X Week P RSV Pre-Existing</v>
      </c>
    </row>
    <row r="186" spans="1:11" hidden="1" x14ac:dyDescent="0.45">
      <c r="A186" t="s">
        <v>1290</v>
      </c>
      <c r="B186" t="s">
        <v>221</v>
      </c>
      <c r="C186" t="s">
        <v>1291</v>
      </c>
      <c r="D186" t="s">
        <v>1269</v>
      </c>
      <c r="E186" t="str">
        <f>VLOOKUP(DefaultCollections[[#This Row],[DEFAULT_COLL_TYPE]],CollectionLookups,2,FALSE)</f>
        <v>P Anthrax Standard</v>
      </c>
      <c r="F186" t="str">
        <f t="shared" si="9"/>
        <v>CP214-P Anthrax Standard</v>
      </c>
      <c r="G186">
        <f>VLOOKUP(DefaultCollections[[#This Row],[DEFAULT_COLL_TYPE]],CollectionLookups,3,FALSE)</f>
        <v>0</v>
      </c>
      <c r="H186" t="str">
        <f t="shared" si="10"/>
        <v>NO</v>
      </c>
      <c r="J186" t="str">
        <f>VLOOKUP(DefaultCollections[[#This Row],[Standard Exists in NL]],SpecialtyCheckLU,1,FALSE)</f>
        <v>CP214-P Anthrax Standard</v>
      </c>
      <c r="K186" t="e">
        <f t="shared" si="8"/>
        <v>#N/A</v>
      </c>
    </row>
    <row r="187" spans="1:11" hidden="1" x14ac:dyDescent="0.45">
      <c r="A187" t="s">
        <v>1290</v>
      </c>
      <c r="B187" t="s">
        <v>221</v>
      </c>
      <c r="C187" t="s">
        <v>1291</v>
      </c>
      <c r="D187" t="s">
        <v>1224</v>
      </c>
      <c r="E187" t="str">
        <f>VLOOKUP(DefaultCollections[[#This Row],[DEFAULT_COLL_TYPE]],CollectionLookups,2,FALSE)</f>
        <v>P Anti-D Pre-Existing Standard</v>
      </c>
      <c r="F187" t="str">
        <f t="shared" si="9"/>
        <v>CP214-P Anti-D Pre-Existing Standard</v>
      </c>
      <c r="G187" t="str">
        <f>VLOOKUP(DefaultCollections[[#This Row],[DEFAULT_COLL_TYPE]],CollectionLookups,3,FALSE)</f>
        <v>2X Week Anti-D Pre-Existing</v>
      </c>
      <c r="H187" t="str">
        <f t="shared" si="10"/>
        <v>NO</v>
      </c>
      <c r="J187" t="str">
        <f>VLOOKUP(DefaultCollections[[#This Row],[Standard Exists in NL]],SpecialtyCheckLU,1,FALSE)</f>
        <v>CP214-P Anti-D Pre-Existing Standard</v>
      </c>
      <c r="K187" t="str">
        <f t="shared" si="8"/>
        <v>CP214-2X Week Anti-D Pre-Existing</v>
      </c>
    </row>
    <row r="188" spans="1:11" hidden="1" x14ac:dyDescent="0.45">
      <c r="A188" t="s">
        <v>1290</v>
      </c>
      <c r="B188" t="s">
        <v>221</v>
      </c>
      <c r="C188" t="s">
        <v>1291</v>
      </c>
      <c r="D188" t="s">
        <v>1225</v>
      </c>
      <c r="E188" t="str">
        <f>VLOOKUP(DefaultCollections[[#This Row],[DEFAULT_COLL_TYPE]],CollectionLookups,2,FALSE)</f>
        <v>P HBS Pre-Existing Standard</v>
      </c>
      <c r="F188" t="str">
        <f t="shared" si="9"/>
        <v>CP214-P HBS Pre-Existing Standard</v>
      </c>
      <c r="G188" t="str">
        <f>VLOOKUP(DefaultCollections[[#This Row],[DEFAULT_COLL_TYPE]],CollectionLookups,3,FALSE)</f>
        <v>2X Week P HBS Pre-Existing</v>
      </c>
      <c r="H188" t="str">
        <f t="shared" si="10"/>
        <v>CP214-2X Week P HBS Pre-Existing</v>
      </c>
      <c r="J188" t="str">
        <f>VLOOKUP(DefaultCollections[[#This Row],[Standard Exists in NL]],SpecialtyCheckLU,1,FALSE)</f>
        <v>CP214-P HBS Pre-Existing Standard</v>
      </c>
      <c r="K188" t="str">
        <f t="shared" si="8"/>
        <v>CP214-2X Week P HBS Pre-Existing</v>
      </c>
    </row>
    <row r="189" spans="1:11" hidden="1" x14ac:dyDescent="0.45">
      <c r="A189" t="s">
        <v>1290</v>
      </c>
      <c r="B189" t="s">
        <v>221</v>
      </c>
      <c r="C189" t="s">
        <v>1291</v>
      </c>
      <c r="D189" t="s">
        <v>1226</v>
      </c>
      <c r="E189" t="str">
        <f>VLOOKUP(DefaultCollections[[#This Row],[DEFAULT_COLL_TYPE]],CollectionLookups,2,FALSE)</f>
        <v>P HBS TWINRIX Standard</v>
      </c>
      <c r="F189" t="str">
        <f t="shared" si="9"/>
        <v>CP214-P HBS TWINRIX Standard</v>
      </c>
      <c r="G189" t="str">
        <f>VLOOKUP(DefaultCollections[[#This Row],[DEFAULT_COLL_TYPE]],CollectionLookups,3,FALSE)</f>
        <v>2X Week P HBS TWINRX</v>
      </c>
      <c r="H189" t="str">
        <f t="shared" si="10"/>
        <v>CP214-2X Week P HBS TWINRX</v>
      </c>
      <c r="J189" t="str">
        <f>VLOOKUP(DefaultCollections[[#This Row],[Standard Exists in NL]],SpecialtyCheckLU,1,FALSE)</f>
        <v>CP214-P HBS TWINRIX Standard</v>
      </c>
      <c r="K189" t="str">
        <f t="shared" si="8"/>
        <v>CP214-2X Week P HBS TWINRX</v>
      </c>
    </row>
    <row r="190" spans="1:11" hidden="1" x14ac:dyDescent="0.45">
      <c r="A190" t="s">
        <v>1290</v>
      </c>
      <c r="B190" t="s">
        <v>221</v>
      </c>
      <c r="C190" t="s">
        <v>1291</v>
      </c>
      <c r="D190" t="s">
        <v>1227</v>
      </c>
      <c r="E190" t="str">
        <f>VLOOKUP(DefaultCollections[[#This Row],[DEFAULT_COLL_TYPE]],CollectionLookups,2,FALSE)</f>
        <v>P NSP NS Standard</v>
      </c>
      <c r="F190" t="str">
        <f t="shared" si="9"/>
        <v>CP214-P NSP NS Standard</v>
      </c>
      <c r="G190" t="str">
        <f>VLOOKUP(DefaultCollections[[#This Row],[DEFAULT_COLL_TYPE]],CollectionLookups,3,FALSE)</f>
        <v>2X Week P NSP NS</v>
      </c>
      <c r="H190" t="str">
        <f t="shared" si="10"/>
        <v>CP214-2X Week P NSP NS</v>
      </c>
      <c r="J190" t="e">
        <f>VLOOKUP(DefaultCollections[[#This Row],[Standard Exists in NL]],SpecialtyCheckLU,1,FALSE)</f>
        <v>#N/A</v>
      </c>
      <c r="K190" t="e">
        <f t="shared" si="8"/>
        <v>#N/A</v>
      </c>
    </row>
    <row r="191" spans="1:11" hidden="1" x14ac:dyDescent="0.45">
      <c r="A191" t="s">
        <v>1290</v>
      </c>
      <c r="B191" t="s">
        <v>221</v>
      </c>
      <c r="C191" t="s">
        <v>1291</v>
      </c>
      <c r="D191" t="s">
        <v>1255</v>
      </c>
      <c r="E191" t="str">
        <f>VLOOKUP(DefaultCollections[[#This Row],[DEFAULT_COLL_TYPE]],CollectionLookups,2,FALSE)</f>
        <v>P Vaccinia Standard</v>
      </c>
      <c r="F191" t="str">
        <f t="shared" si="9"/>
        <v>CP214-P Vaccinia Standard</v>
      </c>
      <c r="G191">
        <f>VLOOKUP(DefaultCollections[[#This Row],[DEFAULT_COLL_TYPE]],CollectionLookups,3,FALSE)</f>
        <v>0</v>
      </c>
      <c r="H191" t="str">
        <f t="shared" si="10"/>
        <v>NO</v>
      </c>
      <c r="J191" t="str">
        <f>VLOOKUP(DefaultCollections[[#This Row],[Standard Exists in NL]],SpecialtyCheckLU,1,FALSE)</f>
        <v>CP214-P Vaccinia Standard</v>
      </c>
      <c r="K191" t="e">
        <f t="shared" si="8"/>
        <v>#N/A</v>
      </c>
    </row>
    <row r="192" spans="1:11" hidden="1" x14ac:dyDescent="0.45">
      <c r="A192" t="s">
        <v>1290</v>
      </c>
      <c r="B192" t="s">
        <v>221</v>
      </c>
      <c r="C192" t="s">
        <v>1291</v>
      </c>
      <c r="D192" t="s">
        <v>1249</v>
      </c>
      <c r="E192" t="str">
        <f>VLOOKUP(DefaultCollections[[#This Row],[DEFAULT_COLL_TYPE]],CollectionLookups,2,FALSE)</f>
        <v>PVZV Pre-Existing Standard</v>
      </c>
      <c r="F192" t="str">
        <f t="shared" si="9"/>
        <v>CP214-PVZV Pre-Existing Standard</v>
      </c>
      <c r="G192" t="str">
        <f>VLOOKUP(DefaultCollections[[#This Row],[DEFAULT_COLL_TYPE]],CollectionLookups,3,FALSE)</f>
        <v>2X Week P VZV Pre-Existing</v>
      </c>
      <c r="H192" t="str">
        <f t="shared" si="10"/>
        <v>CP214-2X Week P VZV Pre-Existing</v>
      </c>
      <c r="J192" t="str">
        <f>VLOOKUP(DefaultCollections[[#This Row],[Standard Exists in NL]],SpecialtyCheckLU,1,FALSE)</f>
        <v>CP214-PVZV Pre-Existing Standard</v>
      </c>
      <c r="K192" t="str">
        <f t="shared" si="8"/>
        <v>CP214-2X Week P VZV Pre-Existing</v>
      </c>
    </row>
    <row r="193" spans="1:11" hidden="1" x14ac:dyDescent="0.45">
      <c r="A193" t="s">
        <v>1290</v>
      </c>
      <c r="B193" t="s">
        <v>221</v>
      </c>
      <c r="C193" t="s">
        <v>1291</v>
      </c>
      <c r="D193" t="s">
        <v>1230</v>
      </c>
      <c r="E193" t="str">
        <f>VLOOKUP(DefaultCollections[[#This Row],[DEFAULT_COLL_TYPE]],CollectionLookups,2,FALSE)</f>
        <v>P RSV Pre-Existing Standard</v>
      </c>
      <c r="F193" t="str">
        <f t="shared" si="9"/>
        <v>CP214-P RSV Pre-Existing Standard</v>
      </c>
      <c r="G193" t="str">
        <f>VLOOKUP(DefaultCollections[[#This Row],[DEFAULT_COLL_TYPE]],CollectionLookups,3,FALSE)</f>
        <v>2X Week P RSV Pre-Existing</v>
      </c>
      <c r="H193" t="str">
        <f t="shared" si="10"/>
        <v>CP214-2X Week P RSV Pre-Existing</v>
      </c>
      <c r="J193" t="str">
        <f>VLOOKUP(DefaultCollections[[#This Row],[Standard Exists in NL]],SpecialtyCheckLU,1,FALSE)</f>
        <v>CP214-P RSV Pre-Existing Standard</v>
      </c>
      <c r="K193" t="str">
        <f t="shared" si="8"/>
        <v>CP214-2X Week P RSV Pre-Existing</v>
      </c>
    </row>
    <row r="194" spans="1:11" hidden="1" x14ac:dyDescent="0.45">
      <c r="A194" t="s">
        <v>1292</v>
      </c>
      <c r="B194" t="s">
        <v>291</v>
      </c>
      <c r="C194" t="s">
        <v>1293</v>
      </c>
      <c r="D194" t="s">
        <v>1224</v>
      </c>
      <c r="E194" t="str">
        <f>VLOOKUP(DefaultCollections[[#This Row],[DEFAULT_COLL_TYPE]],CollectionLookups,2,FALSE)</f>
        <v>P Anti-D Pre-Existing Standard</v>
      </c>
      <c r="F194" t="str">
        <f t="shared" si="9"/>
        <v>CP215-P Anti-D Pre-Existing Standard</v>
      </c>
      <c r="G194" t="str">
        <f>VLOOKUP(DefaultCollections[[#This Row],[DEFAULT_COLL_TYPE]],CollectionLookups,3,FALSE)</f>
        <v>2X Week Anti-D Pre-Existing</v>
      </c>
      <c r="H194" t="str">
        <f t="shared" si="10"/>
        <v>NO</v>
      </c>
      <c r="J194" t="str">
        <f>VLOOKUP(DefaultCollections[[#This Row],[Standard Exists in NL]],SpecialtyCheckLU,1,FALSE)</f>
        <v>CP215-P Anti-D Pre-Existing Standard</v>
      </c>
      <c r="K194" t="str">
        <f t="shared" ref="K194:K257" si="11">VLOOKUP(B194&amp;"-"&amp;G194,SpecialtyCheckLU,1,FALSE)</f>
        <v>CP215-2X Week Anti-D Pre-Existing</v>
      </c>
    </row>
    <row r="195" spans="1:11" hidden="1" x14ac:dyDescent="0.45">
      <c r="A195" t="s">
        <v>1292</v>
      </c>
      <c r="B195" t="s">
        <v>291</v>
      </c>
      <c r="C195" t="s">
        <v>1293</v>
      </c>
      <c r="D195" t="s">
        <v>1262</v>
      </c>
      <c r="E195" t="str">
        <f>VLOOKUP(DefaultCollections[[#This Row],[DEFAULT_COLL_TYPE]],CollectionLookups,2,FALSE)</f>
        <v>P NORM KIG 10 Standard</v>
      </c>
      <c r="F195" t="str">
        <f t="shared" ref="F195:F258" si="12">IFERROR(VLOOKUP(B195&amp;"-"&amp;E195,NLCollectionsLookup,1,FALSE),"NO")</f>
        <v>CP215-P NORM KIG 10 Standard</v>
      </c>
      <c r="G195" t="str">
        <f>VLOOKUP(DefaultCollections[[#This Row],[DEFAULT_COLL_TYPE]],CollectionLookups,3,FALSE)</f>
        <v>2X Week P NORM KIG10_0</v>
      </c>
      <c r="H195" t="str">
        <f t="shared" ref="H195:H258" si="13">IFERROR(VLOOKUP(B195&amp;"-"&amp;G195,NLCollectionsLookup,1,FALSE),"NO")</f>
        <v>CP215-2X Week P NORM KIG10_0</v>
      </c>
      <c r="J195" t="str">
        <f>VLOOKUP(DefaultCollections[[#This Row],[Standard Exists in NL]],SpecialtyCheckLU,1,FALSE)</f>
        <v>CP215-P NORM KIG 10 Standard</v>
      </c>
      <c r="K195" t="e">
        <f t="shared" si="11"/>
        <v>#N/A</v>
      </c>
    </row>
    <row r="196" spans="1:11" hidden="1" x14ac:dyDescent="0.45">
      <c r="A196" t="s">
        <v>1292</v>
      </c>
      <c r="B196" t="s">
        <v>291</v>
      </c>
      <c r="C196" t="s">
        <v>1293</v>
      </c>
      <c r="D196" t="s">
        <v>1263</v>
      </c>
      <c r="E196" t="str">
        <f>VLOOKUP(DefaultCollections[[#This Row],[DEFAULT_COLL_TYPE]],CollectionLookups,2,FALSE)</f>
        <v>P NORM KIG 10-1 Standard</v>
      </c>
      <c r="F196" t="str">
        <f t="shared" si="12"/>
        <v>CP215-P NORM KIG 10-1 Standard</v>
      </c>
      <c r="G196" t="str">
        <f>VLOOKUP(DefaultCollections[[#This Row],[DEFAULT_COLL_TYPE]],CollectionLookups,3,FALSE)</f>
        <v>2X Week P NORM KIG10-1</v>
      </c>
      <c r="H196" t="str">
        <f t="shared" si="13"/>
        <v>NO</v>
      </c>
      <c r="J196" t="str">
        <f>VLOOKUP(DefaultCollections[[#This Row],[Standard Exists in NL]],SpecialtyCheckLU,1,FALSE)</f>
        <v>CP215-P NORM KIG 10-1 Standard</v>
      </c>
      <c r="K196" t="e">
        <f t="shared" si="11"/>
        <v>#N/A</v>
      </c>
    </row>
    <row r="197" spans="1:11" hidden="1" x14ac:dyDescent="0.45">
      <c r="A197" t="s">
        <v>1292</v>
      </c>
      <c r="B197" t="s">
        <v>291</v>
      </c>
      <c r="C197" t="s">
        <v>1293</v>
      </c>
      <c r="D197" t="s">
        <v>1264</v>
      </c>
      <c r="E197" t="str">
        <f>VLOOKUP(DefaultCollections[[#This Row],[DEFAULT_COLL_TYPE]],CollectionLookups,2,FALSE)</f>
        <v>P NORM KIG 10-2 Standard</v>
      </c>
      <c r="F197" t="str">
        <f t="shared" si="12"/>
        <v>CP215-P NORM KIG 10-2 Standard</v>
      </c>
      <c r="G197" t="str">
        <f>VLOOKUP(DefaultCollections[[#This Row],[DEFAULT_COLL_TYPE]],CollectionLookups,3,FALSE)</f>
        <v>2X Week P NORM KIG10_2</v>
      </c>
      <c r="H197" t="str">
        <f t="shared" si="13"/>
        <v>NO</v>
      </c>
      <c r="J197" t="str">
        <f>VLOOKUP(DefaultCollections[[#This Row],[Standard Exists in NL]],SpecialtyCheckLU,1,FALSE)</f>
        <v>CP215-P NORM KIG 10-2 Standard</v>
      </c>
      <c r="K197" t="e">
        <f t="shared" si="11"/>
        <v>#N/A</v>
      </c>
    </row>
    <row r="198" spans="1:11" hidden="1" x14ac:dyDescent="0.45">
      <c r="A198" t="s">
        <v>1292</v>
      </c>
      <c r="B198" t="s">
        <v>291</v>
      </c>
      <c r="C198" t="s">
        <v>1293</v>
      </c>
      <c r="D198" t="s">
        <v>1265</v>
      </c>
      <c r="E198" t="str">
        <f>VLOOKUP(DefaultCollections[[#This Row],[DEFAULT_COLL_TYPE]],CollectionLookups,2,FALSE)</f>
        <v>P NORM KIG 10-3 Standard</v>
      </c>
      <c r="F198" t="str">
        <f t="shared" si="12"/>
        <v>CP215-P NORM KIG 10-3 Standard</v>
      </c>
      <c r="G198" t="str">
        <f>VLOOKUP(DefaultCollections[[#This Row],[DEFAULT_COLL_TYPE]],CollectionLookups,3,FALSE)</f>
        <v>2X Week P NORM KIG10_3</v>
      </c>
      <c r="H198" t="str">
        <f t="shared" si="13"/>
        <v>NO</v>
      </c>
      <c r="J198" t="str">
        <f>VLOOKUP(DefaultCollections[[#This Row],[Standard Exists in NL]],SpecialtyCheckLU,1,FALSE)</f>
        <v>CP215-P NORM KIG 10-3 Standard</v>
      </c>
      <c r="K198" t="e">
        <f t="shared" si="11"/>
        <v>#N/A</v>
      </c>
    </row>
    <row r="199" spans="1:11" hidden="1" x14ac:dyDescent="0.45">
      <c r="A199" t="s">
        <v>1292</v>
      </c>
      <c r="B199" t="s">
        <v>291</v>
      </c>
      <c r="C199" t="s">
        <v>1293</v>
      </c>
      <c r="D199" t="s">
        <v>1266</v>
      </c>
      <c r="E199" t="str">
        <f>VLOOKUP(DefaultCollections[[#This Row],[DEFAULT_COLL_TYPE]],CollectionLookups,2,FALSE)</f>
        <v>P NORM KIG 10-4 Standard</v>
      </c>
      <c r="F199" t="str">
        <f t="shared" si="12"/>
        <v>CP215-P NORM KIG 10-4 Standard</v>
      </c>
      <c r="G199" t="str">
        <f>VLOOKUP(DefaultCollections[[#This Row],[DEFAULT_COLL_TYPE]],CollectionLookups,3,FALSE)</f>
        <v>2X Week P NORM KIG10_4</v>
      </c>
      <c r="H199" t="str">
        <f t="shared" si="13"/>
        <v>NO</v>
      </c>
      <c r="J199" t="str">
        <f>VLOOKUP(DefaultCollections[[#This Row],[Standard Exists in NL]],SpecialtyCheckLU,1,FALSE)</f>
        <v>CP215-P NORM KIG 10-4 Standard</v>
      </c>
      <c r="K199" t="e">
        <f t="shared" si="11"/>
        <v>#N/A</v>
      </c>
    </row>
    <row r="200" spans="1:11" hidden="1" x14ac:dyDescent="0.45">
      <c r="A200" t="s">
        <v>1292</v>
      </c>
      <c r="B200" t="s">
        <v>291</v>
      </c>
      <c r="C200" t="s">
        <v>1293</v>
      </c>
      <c r="D200" t="s">
        <v>1227</v>
      </c>
      <c r="E200" t="str">
        <f>VLOOKUP(DefaultCollections[[#This Row],[DEFAULT_COLL_TYPE]],CollectionLookups,2,FALSE)</f>
        <v>P NSP NS Standard</v>
      </c>
      <c r="F200" t="str">
        <f t="shared" si="12"/>
        <v>CP215-P NSP NS Standard</v>
      </c>
      <c r="G200" t="str">
        <f>VLOOKUP(DefaultCollections[[#This Row],[DEFAULT_COLL_TYPE]],CollectionLookups,3,FALSE)</f>
        <v>2X Week P NSP NS</v>
      </c>
      <c r="H200" t="str">
        <f t="shared" si="13"/>
        <v>NO</v>
      </c>
      <c r="J200" t="e">
        <f>VLOOKUP(DefaultCollections[[#This Row],[Standard Exists in NL]],SpecialtyCheckLU,1,FALSE)</f>
        <v>#N/A</v>
      </c>
      <c r="K200" t="e">
        <f t="shared" si="11"/>
        <v>#N/A</v>
      </c>
    </row>
    <row r="201" spans="1:11" hidden="1" x14ac:dyDescent="0.45">
      <c r="A201" t="s">
        <v>1292</v>
      </c>
      <c r="B201" t="s">
        <v>291</v>
      </c>
      <c r="C201" t="s">
        <v>1293</v>
      </c>
      <c r="D201" t="s">
        <v>1255</v>
      </c>
      <c r="E201" t="str">
        <f>VLOOKUP(DefaultCollections[[#This Row],[DEFAULT_COLL_TYPE]],CollectionLookups,2,FALSE)</f>
        <v>P Vaccinia Standard</v>
      </c>
      <c r="F201" t="str">
        <f t="shared" si="12"/>
        <v>CP215-P Vaccinia Standard</v>
      </c>
      <c r="G201">
        <f>VLOOKUP(DefaultCollections[[#This Row],[DEFAULT_COLL_TYPE]],CollectionLookups,3,FALSE)</f>
        <v>0</v>
      </c>
      <c r="H201" t="str">
        <f t="shared" si="13"/>
        <v>NO</v>
      </c>
      <c r="I201" s="352"/>
      <c r="J201" t="str">
        <f>VLOOKUP(DefaultCollections[[#This Row],[Standard Exists in NL]],SpecialtyCheckLU,1,FALSE)</f>
        <v>CP215-P Vaccinia Standard</v>
      </c>
      <c r="K201" t="e">
        <f t="shared" si="11"/>
        <v>#N/A</v>
      </c>
    </row>
    <row r="202" spans="1:11" hidden="1" x14ac:dyDescent="0.45">
      <c r="A202" t="s">
        <v>1292</v>
      </c>
      <c r="B202" t="s">
        <v>291</v>
      </c>
      <c r="C202" t="s">
        <v>1293</v>
      </c>
      <c r="D202" t="s">
        <v>1249</v>
      </c>
      <c r="E202" t="str">
        <f>VLOOKUP(DefaultCollections[[#This Row],[DEFAULT_COLL_TYPE]],CollectionLookups,2,FALSE)</f>
        <v>PVZV Pre-Existing Standard</v>
      </c>
      <c r="F202" t="str">
        <f t="shared" si="12"/>
        <v>CP215-PVZV Pre-Existing Standard</v>
      </c>
      <c r="G202" t="str">
        <f>VLOOKUP(DefaultCollections[[#This Row],[DEFAULT_COLL_TYPE]],CollectionLookups,3,FALSE)</f>
        <v>2X Week P VZV Pre-Existing</v>
      </c>
      <c r="H202" t="str">
        <f t="shared" si="13"/>
        <v>NO</v>
      </c>
      <c r="J202" t="str">
        <f>VLOOKUP(DefaultCollections[[#This Row],[Standard Exists in NL]],SpecialtyCheckLU,1,FALSE)</f>
        <v>CP215-PVZV Pre-Existing Standard</v>
      </c>
      <c r="K202" t="str">
        <f t="shared" si="11"/>
        <v>CP215-2X Week P VZV Pre-Existing</v>
      </c>
    </row>
    <row r="203" spans="1:11" hidden="1" x14ac:dyDescent="0.45">
      <c r="A203" t="s">
        <v>1292</v>
      </c>
      <c r="B203" t="s">
        <v>291</v>
      </c>
      <c r="C203" t="s">
        <v>1293</v>
      </c>
      <c r="D203" t="s">
        <v>1230</v>
      </c>
      <c r="E203" t="str">
        <f>VLOOKUP(DefaultCollections[[#This Row],[DEFAULT_COLL_TYPE]],CollectionLookups,2,FALSE)</f>
        <v>P RSV Pre-Existing Standard</v>
      </c>
      <c r="F203" t="str">
        <f t="shared" si="12"/>
        <v>CP215-P RSV Pre-Existing Standard</v>
      </c>
      <c r="G203" t="str">
        <f>VLOOKUP(DefaultCollections[[#This Row],[DEFAULT_COLL_TYPE]],CollectionLookups,3,FALSE)</f>
        <v>2X Week P RSV Pre-Existing</v>
      </c>
      <c r="H203" t="str">
        <f t="shared" si="13"/>
        <v>CP215-2X Week P RSV Pre-Existing</v>
      </c>
      <c r="J203" t="str">
        <f>VLOOKUP(DefaultCollections[[#This Row],[Standard Exists in NL]],SpecialtyCheckLU,1,FALSE)</f>
        <v>CP215-P RSV Pre-Existing Standard</v>
      </c>
      <c r="K203" t="str">
        <f t="shared" si="11"/>
        <v>CP215-2X Week P RSV Pre-Existing</v>
      </c>
    </row>
    <row r="204" spans="1:11" hidden="1" x14ac:dyDescent="0.45">
      <c r="A204" t="s">
        <v>1294</v>
      </c>
      <c r="B204" t="s">
        <v>147</v>
      </c>
      <c r="C204" t="s">
        <v>1295</v>
      </c>
      <c r="D204" t="s">
        <v>1224</v>
      </c>
      <c r="E204" t="str">
        <f>VLOOKUP(DefaultCollections[[#This Row],[DEFAULT_COLL_TYPE]],CollectionLookups,2,FALSE)</f>
        <v>P Anti-D Pre-Existing Standard</v>
      </c>
      <c r="F204" t="str">
        <f t="shared" si="12"/>
        <v>CP221-P Anti-D Pre-Existing Standard</v>
      </c>
      <c r="G204" t="str">
        <f>VLOOKUP(DefaultCollections[[#This Row],[DEFAULT_COLL_TYPE]],CollectionLookups,3,FALSE)</f>
        <v>2X Week Anti-D Pre-Existing</v>
      </c>
      <c r="H204" t="str">
        <f t="shared" si="13"/>
        <v>NO</v>
      </c>
      <c r="J204" t="str">
        <f>VLOOKUP(DefaultCollections[[#This Row],[Standard Exists in NL]],SpecialtyCheckLU,1,FALSE)</f>
        <v>CP221-P Anti-D Pre-Existing Standard</v>
      </c>
      <c r="K204" t="str">
        <f t="shared" si="11"/>
        <v>CP221-2X Week Anti-D Pre-Existing</v>
      </c>
    </row>
    <row r="205" spans="1:11" hidden="1" x14ac:dyDescent="0.45">
      <c r="A205" t="s">
        <v>1294</v>
      </c>
      <c r="B205" t="s">
        <v>147</v>
      </c>
      <c r="C205" t="s">
        <v>1295</v>
      </c>
      <c r="D205" t="s">
        <v>1227</v>
      </c>
      <c r="E205" t="str">
        <f>VLOOKUP(DefaultCollections[[#This Row],[DEFAULT_COLL_TYPE]],CollectionLookups,2,FALSE)</f>
        <v>P NSP NS Standard</v>
      </c>
      <c r="F205" t="str">
        <f t="shared" si="12"/>
        <v>CP221-P NSP NS Standard</v>
      </c>
      <c r="G205" t="str">
        <f>VLOOKUP(DefaultCollections[[#This Row],[DEFAULT_COLL_TYPE]],CollectionLookups,3,FALSE)</f>
        <v>2X Week P NSP NS</v>
      </c>
      <c r="H205" t="str">
        <f t="shared" si="13"/>
        <v>CP221-2X Week P NSP NS</v>
      </c>
      <c r="J205" t="e">
        <f>VLOOKUP(DefaultCollections[[#This Row],[Standard Exists in NL]],SpecialtyCheckLU,1,FALSE)</f>
        <v>#N/A</v>
      </c>
      <c r="K205" t="e">
        <f t="shared" si="11"/>
        <v>#N/A</v>
      </c>
    </row>
    <row r="206" spans="1:11" hidden="1" x14ac:dyDescent="0.45">
      <c r="A206" t="s">
        <v>1294</v>
      </c>
      <c r="B206" t="s">
        <v>147</v>
      </c>
      <c r="C206" t="s">
        <v>1295</v>
      </c>
      <c r="D206" t="s">
        <v>1255</v>
      </c>
      <c r="E206" t="str">
        <f>VLOOKUP(DefaultCollections[[#This Row],[DEFAULT_COLL_TYPE]],CollectionLookups,2,FALSE)</f>
        <v>P Vaccinia Standard</v>
      </c>
      <c r="F206" t="str">
        <f t="shared" si="12"/>
        <v>CP221-P Vaccinia Standard</v>
      </c>
      <c r="G206">
        <f>VLOOKUP(DefaultCollections[[#This Row],[DEFAULT_COLL_TYPE]],CollectionLookups,3,FALSE)</f>
        <v>0</v>
      </c>
      <c r="H206" t="str">
        <f t="shared" si="13"/>
        <v>NO</v>
      </c>
      <c r="J206" t="str">
        <f>VLOOKUP(DefaultCollections[[#This Row],[Standard Exists in NL]],SpecialtyCheckLU,1,FALSE)</f>
        <v>CP221-P Vaccinia Standard</v>
      </c>
      <c r="K206" t="e">
        <f t="shared" si="11"/>
        <v>#N/A</v>
      </c>
    </row>
    <row r="207" spans="1:11" hidden="1" x14ac:dyDescent="0.45">
      <c r="A207" t="s">
        <v>1294</v>
      </c>
      <c r="B207" t="s">
        <v>147</v>
      </c>
      <c r="C207" t="s">
        <v>1295</v>
      </c>
      <c r="D207" t="s">
        <v>1249</v>
      </c>
      <c r="E207" t="str">
        <f>VLOOKUP(DefaultCollections[[#This Row],[DEFAULT_COLL_TYPE]],CollectionLookups,2,FALSE)</f>
        <v>PVZV Pre-Existing Standard</v>
      </c>
      <c r="F207" t="str">
        <f t="shared" si="12"/>
        <v>CP221-PVZV Pre-Existing Standard</v>
      </c>
      <c r="G207" t="str">
        <f>VLOOKUP(DefaultCollections[[#This Row],[DEFAULT_COLL_TYPE]],CollectionLookups,3,FALSE)</f>
        <v>2X Week P VZV Pre-Existing</v>
      </c>
      <c r="H207" t="str">
        <f t="shared" si="13"/>
        <v>CP221-2X Week P VZV Pre-Existing</v>
      </c>
      <c r="I207" s="352"/>
      <c r="J207" t="str">
        <f>VLOOKUP(DefaultCollections[[#This Row],[Standard Exists in NL]],SpecialtyCheckLU,1,FALSE)</f>
        <v>CP221-PVZV Pre-Existing Standard</v>
      </c>
      <c r="K207" t="str">
        <f t="shared" si="11"/>
        <v>CP221-2X Week P VZV Pre-Existing</v>
      </c>
    </row>
    <row r="208" spans="1:11" hidden="1" x14ac:dyDescent="0.45">
      <c r="A208" t="s">
        <v>1294</v>
      </c>
      <c r="B208" t="s">
        <v>147</v>
      </c>
      <c r="C208" t="s">
        <v>1295</v>
      </c>
      <c r="D208" t="s">
        <v>1230</v>
      </c>
      <c r="E208" t="str">
        <f>VLOOKUP(DefaultCollections[[#This Row],[DEFAULT_COLL_TYPE]],CollectionLookups,2,FALSE)</f>
        <v>P RSV Pre-Existing Standard</v>
      </c>
      <c r="F208" t="str">
        <f t="shared" si="12"/>
        <v>CP221-P RSV Pre-Existing Standard</v>
      </c>
      <c r="G208" t="str">
        <f>VLOOKUP(DefaultCollections[[#This Row],[DEFAULT_COLL_TYPE]],CollectionLookups,3,FALSE)</f>
        <v>2X Week P RSV Pre-Existing</v>
      </c>
      <c r="H208" t="str">
        <f t="shared" si="13"/>
        <v>CP221-2X Week P RSV Pre-Existing</v>
      </c>
      <c r="J208" t="str">
        <f>VLOOKUP(DefaultCollections[[#This Row],[Standard Exists in NL]],SpecialtyCheckLU,1,FALSE)</f>
        <v>CP221-P RSV Pre-Existing Standard</v>
      </c>
      <c r="K208" t="str">
        <f t="shared" si="11"/>
        <v>CP221-2X Week P RSV Pre-Existing</v>
      </c>
    </row>
    <row r="209" spans="1:11" hidden="1" x14ac:dyDescent="0.45">
      <c r="A209" t="s">
        <v>1296</v>
      </c>
      <c r="B209" t="s">
        <v>273</v>
      </c>
      <c r="C209" t="s">
        <v>1297</v>
      </c>
      <c r="D209" t="s">
        <v>1224</v>
      </c>
      <c r="E209" t="str">
        <f>VLOOKUP(DefaultCollections[[#This Row],[DEFAULT_COLL_TYPE]],CollectionLookups,2,FALSE)</f>
        <v>P Anti-D Pre-Existing Standard</v>
      </c>
      <c r="F209" t="str">
        <f t="shared" si="12"/>
        <v>CP222-P Anti-D Pre-Existing Standard</v>
      </c>
      <c r="G209" t="str">
        <f>VLOOKUP(DefaultCollections[[#This Row],[DEFAULT_COLL_TYPE]],CollectionLookups,3,FALSE)</f>
        <v>2X Week Anti-D Pre-Existing</v>
      </c>
      <c r="H209" t="str">
        <f t="shared" si="13"/>
        <v>NO</v>
      </c>
      <c r="J209" t="str">
        <f>VLOOKUP(DefaultCollections[[#This Row],[Standard Exists in NL]],SpecialtyCheckLU,1,FALSE)</f>
        <v>CP222-P Anti-D Pre-Existing Standard</v>
      </c>
      <c r="K209" t="str">
        <f t="shared" si="11"/>
        <v>CP222-2X Week Anti-D Pre-Existing</v>
      </c>
    </row>
    <row r="210" spans="1:11" hidden="1" x14ac:dyDescent="0.45">
      <c r="A210" t="s">
        <v>1296</v>
      </c>
      <c r="B210" t="s">
        <v>273</v>
      </c>
      <c r="C210" t="s">
        <v>1297</v>
      </c>
      <c r="D210" t="s">
        <v>1225</v>
      </c>
      <c r="E210" t="str">
        <f>VLOOKUP(DefaultCollections[[#This Row],[DEFAULT_COLL_TYPE]],CollectionLookups,2,FALSE)</f>
        <v>P HBS Pre-Existing Standard</v>
      </c>
      <c r="F210" t="str">
        <f t="shared" si="12"/>
        <v>CP222-P HBS Pre-Existing Standard</v>
      </c>
      <c r="G210" t="str">
        <f>VLOOKUP(DefaultCollections[[#This Row],[DEFAULT_COLL_TYPE]],CollectionLookups,3,FALSE)</f>
        <v>2X Week P HBS Pre-Existing</v>
      </c>
      <c r="H210" t="str">
        <f t="shared" si="13"/>
        <v>CP222-2X Week P HBS Pre-Existing</v>
      </c>
      <c r="J210" t="str">
        <f>VLOOKUP(DefaultCollections[[#This Row],[Standard Exists in NL]],SpecialtyCheckLU,1,FALSE)</f>
        <v>CP222-P HBS Pre-Existing Standard</v>
      </c>
      <c r="K210" t="str">
        <f t="shared" si="11"/>
        <v>CP222-2X Week P HBS Pre-Existing</v>
      </c>
    </row>
    <row r="211" spans="1:11" hidden="1" x14ac:dyDescent="0.45">
      <c r="A211" t="s">
        <v>1296</v>
      </c>
      <c r="B211" t="s">
        <v>273</v>
      </c>
      <c r="C211" t="s">
        <v>1297</v>
      </c>
      <c r="D211" t="s">
        <v>1226</v>
      </c>
      <c r="E211" t="str">
        <f>VLOOKUP(DefaultCollections[[#This Row],[DEFAULT_COLL_TYPE]],CollectionLookups,2,FALSE)</f>
        <v>P HBS TWINRIX Standard</v>
      </c>
      <c r="F211" t="str">
        <f t="shared" si="12"/>
        <v>CP222-P HBS TWINRIX Standard</v>
      </c>
      <c r="G211" t="str">
        <f>VLOOKUP(DefaultCollections[[#This Row],[DEFAULT_COLL_TYPE]],CollectionLookups,3,FALSE)</f>
        <v>2X Week P HBS TWINRX</v>
      </c>
      <c r="H211" t="str">
        <f t="shared" si="13"/>
        <v>CP222-2X Week P HBS TWINRX</v>
      </c>
      <c r="J211" t="str">
        <f>VLOOKUP(DefaultCollections[[#This Row],[Standard Exists in NL]],SpecialtyCheckLU,1,FALSE)</f>
        <v>CP222-P HBS TWINRIX Standard</v>
      </c>
      <c r="K211" t="str">
        <f t="shared" si="11"/>
        <v>CP222-2X Week P HBS TWINRX</v>
      </c>
    </row>
    <row r="212" spans="1:11" hidden="1" x14ac:dyDescent="0.45">
      <c r="A212" t="s">
        <v>1296</v>
      </c>
      <c r="B212" t="s">
        <v>273</v>
      </c>
      <c r="C212" t="s">
        <v>1297</v>
      </c>
      <c r="D212" t="s">
        <v>1262</v>
      </c>
      <c r="E212" t="str">
        <f>VLOOKUP(DefaultCollections[[#This Row],[DEFAULT_COLL_TYPE]],CollectionLookups,2,FALSE)</f>
        <v>P NORM KIG 10 Standard</v>
      </c>
      <c r="F212" t="str">
        <f t="shared" si="12"/>
        <v>CP222-P NORM KIG 10 Standard</v>
      </c>
      <c r="G212" t="str">
        <f>VLOOKUP(DefaultCollections[[#This Row],[DEFAULT_COLL_TYPE]],CollectionLookups,3,FALSE)</f>
        <v>2X Week P NORM KIG10_0</v>
      </c>
      <c r="H212" t="str">
        <f t="shared" si="13"/>
        <v>CP222-2X Week P NORM KIG10_0</v>
      </c>
      <c r="J212" t="str">
        <f>VLOOKUP(DefaultCollections[[#This Row],[Standard Exists in NL]],SpecialtyCheckLU,1,FALSE)</f>
        <v>CP222-P NORM KIG 10 Standard</v>
      </c>
      <c r="K212" t="e">
        <f t="shared" si="11"/>
        <v>#N/A</v>
      </c>
    </row>
    <row r="213" spans="1:11" hidden="1" x14ac:dyDescent="0.45">
      <c r="A213" t="s">
        <v>1296</v>
      </c>
      <c r="B213" t="s">
        <v>273</v>
      </c>
      <c r="C213" t="s">
        <v>1297</v>
      </c>
      <c r="D213" t="s">
        <v>1263</v>
      </c>
      <c r="E213" t="str">
        <f>VLOOKUP(DefaultCollections[[#This Row],[DEFAULT_COLL_TYPE]],CollectionLookups,2,FALSE)</f>
        <v>P NORM KIG 10-1 Standard</v>
      </c>
      <c r="F213" t="str">
        <f t="shared" si="12"/>
        <v>CP222-P NORM KIG 10-1 Standard</v>
      </c>
      <c r="G213" t="str">
        <f>VLOOKUP(DefaultCollections[[#This Row],[DEFAULT_COLL_TYPE]],CollectionLookups,3,FALSE)</f>
        <v>2X Week P NORM KIG10-1</v>
      </c>
      <c r="H213" t="str">
        <f t="shared" si="13"/>
        <v>CP222-2X Week P NORM KIG10-1</v>
      </c>
      <c r="J213" t="str">
        <f>VLOOKUP(DefaultCollections[[#This Row],[Standard Exists in NL]],SpecialtyCheckLU,1,FALSE)</f>
        <v>CP222-P NORM KIG 10-1 Standard</v>
      </c>
      <c r="K213" t="e">
        <f t="shared" si="11"/>
        <v>#N/A</v>
      </c>
    </row>
    <row r="214" spans="1:11" hidden="1" x14ac:dyDescent="0.45">
      <c r="A214" t="s">
        <v>1296</v>
      </c>
      <c r="B214" t="s">
        <v>273</v>
      </c>
      <c r="C214" t="s">
        <v>1297</v>
      </c>
      <c r="D214" t="s">
        <v>1264</v>
      </c>
      <c r="E214" t="str">
        <f>VLOOKUP(DefaultCollections[[#This Row],[DEFAULT_COLL_TYPE]],CollectionLookups,2,FALSE)</f>
        <v>P NORM KIG 10-2 Standard</v>
      </c>
      <c r="F214" t="str">
        <f t="shared" si="12"/>
        <v>CP222-P NORM KIG 10-2 Standard</v>
      </c>
      <c r="G214" t="str">
        <f>VLOOKUP(DefaultCollections[[#This Row],[DEFAULT_COLL_TYPE]],CollectionLookups,3,FALSE)</f>
        <v>2X Week P NORM KIG10_2</v>
      </c>
      <c r="H214" t="str">
        <f t="shared" si="13"/>
        <v>CP222-2X Week P NORM KIG10_2</v>
      </c>
      <c r="I214" s="352"/>
      <c r="J214" t="str">
        <f>VLOOKUP(DefaultCollections[[#This Row],[Standard Exists in NL]],SpecialtyCheckLU,1,FALSE)</f>
        <v>CP222-P NORM KIG 10-2 Standard</v>
      </c>
      <c r="K214" t="e">
        <f t="shared" si="11"/>
        <v>#N/A</v>
      </c>
    </row>
    <row r="215" spans="1:11" hidden="1" x14ac:dyDescent="0.45">
      <c r="A215" t="s">
        <v>1296</v>
      </c>
      <c r="B215" t="s">
        <v>273</v>
      </c>
      <c r="C215" t="s">
        <v>1297</v>
      </c>
      <c r="D215" t="s">
        <v>1265</v>
      </c>
      <c r="E215" t="str">
        <f>VLOOKUP(DefaultCollections[[#This Row],[DEFAULT_COLL_TYPE]],CollectionLookups,2,FALSE)</f>
        <v>P NORM KIG 10-3 Standard</v>
      </c>
      <c r="F215" t="str">
        <f t="shared" si="12"/>
        <v>CP222-P NORM KIG 10-3 Standard</v>
      </c>
      <c r="G215" t="str">
        <f>VLOOKUP(DefaultCollections[[#This Row],[DEFAULT_COLL_TYPE]],CollectionLookups,3,FALSE)</f>
        <v>2X Week P NORM KIG10_3</v>
      </c>
      <c r="H215" t="str">
        <f t="shared" si="13"/>
        <v>CP222-2X Week P NORM KIG10_3</v>
      </c>
      <c r="J215" t="str">
        <f>VLOOKUP(DefaultCollections[[#This Row],[Standard Exists in NL]],SpecialtyCheckLU,1,FALSE)</f>
        <v>CP222-P NORM KIG 10-3 Standard</v>
      </c>
      <c r="K215" t="e">
        <f t="shared" si="11"/>
        <v>#N/A</v>
      </c>
    </row>
    <row r="216" spans="1:11" hidden="1" x14ac:dyDescent="0.45">
      <c r="A216" t="s">
        <v>1296</v>
      </c>
      <c r="B216" t="s">
        <v>273</v>
      </c>
      <c r="C216" t="s">
        <v>1297</v>
      </c>
      <c r="D216" t="s">
        <v>1266</v>
      </c>
      <c r="E216" t="str">
        <f>VLOOKUP(DefaultCollections[[#This Row],[DEFAULT_COLL_TYPE]],CollectionLookups,2,FALSE)</f>
        <v>P NORM KIG 10-4 Standard</v>
      </c>
      <c r="F216" t="str">
        <f t="shared" si="12"/>
        <v>CP222-P NORM KIG 10-4 Standard</v>
      </c>
      <c r="G216" t="str">
        <f>VLOOKUP(DefaultCollections[[#This Row],[DEFAULT_COLL_TYPE]],CollectionLookups,3,FALSE)</f>
        <v>2X Week P NORM KIG10_4</v>
      </c>
      <c r="H216" t="str">
        <f t="shared" si="13"/>
        <v>CP222-2X Week P NORM KIG10_4</v>
      </c>
      <c r="J216" t="str">
        <f>VLOOKUP(DefaultCollections[[#This Row],[Standard Exists in NL]],SpecialtyCheckLU,1,FALSE)</f>
        <v>CP222-P NORM KIG 10-4 Standard</v>
      </c>
      <c r="K216" t="e">
        <f t="shared" si="11"/>
        <v>#N/A</v>
      </c>
    </row>
    <row r="217" spans="1:11" hidden="1" x14ac:dyDescent="0.45">
      <c r="A217" t="s">
        <v>1296</v>
      </c>
      <c r="B217" t="s">
        <v>273</v>
      </c>
      <c r="C217" t="s">
        <v>1297</v>
      </c>
      <c r="D217" t="s">
        <v>1227</v>
      </c>
      <c r="E217" t="str">
        <f>VLOOKUP(DefaultCollections[[#This Row],[DEFAULT_COLL_TYPE]],CollectionLookups,2,FALSE)</f>
        <v>P NSP NS Standard</v>
      </c>
      <c r="F217" t="str">
        <f t="shared" si="12"/>
        <v>CP222-P NSP NS Standard</v>
      </c>
      <c r="G217" t="str">
        <f>VLOOKUP(DefaultCollections[[#This Row],[DEFAULT_COLL_TYPE]],CollectionLookups,3,FALSE)</f>
        <v>2X Week P NSP NS</v>
      </c>
      <c r="H217" t="str">
        <f t="shared" si="13"/>
        <v>CP222-2X Week P NSP NS</v>
      </c>
      <c r="J217" t="e">
        <f>VLOOKUP(DefaultCollections[[#This Row],[Standard Exists in NL]],SpecialtyCheckLU,1,FALSE)</f>
        <v>#N/A</v>
      </c>
      <c r="K217" t="e">
        <f t="shared" si="11"/>
        <v>#N/A</v>
      </c>
    </row>
    <row r="218" spans="1:11" hidden="1" x14ac:dyDescent="0.45">
      <c r="A218" t="s">
        <v>1296</v>
      </c>
      <c r="B218" t="s">
        <v>273</v>
      </c>
      <c r="C218" t="s">
        <v>1297</v>
      </c>
      <c r="D218" t="s">
        <v>1255</v>
      </c>
      <c r="E218" t="str">
        <f>VLOOKUP(DefaultCollections[[#This Row],[DEFAULT_COLL_TYPE]],CollectionLookups,2,FALSE)</f>
        <v>P Vaccinia Standard</v>
      </c>
      <c r="F218" t="str">
        <f t="shared" si="12"/>
        <v>CP222-P Vaccinia Standard</v>
      </c>
      <c r="G218">
        <f>VLOOKUP(DefaultCollections[[#This Row],[DEFAULT_COLL_TYPE]],CollectionLookups,3,FALSE)</f>
        <v>0</v>
      </c>
      <c r="H218" t="str">
        <f t="shared" si="13"/>
        <v>NO</v>
      </c>
      <c r="J218" t="str">
        <f>VLOOKUP(DefaultCollections[[#This Row],[Standard Exists in NL]],SpecialtyCheckLU,1,FALSE)</f>
        <v>CP222-P Vaccinia Standard</v>
      </c>
      <c r="K218" t="e">
        <f t="shared" si="11"/>
        <v>#N/A</v>
      </c>
    </row>
    <row r="219" spans="1:11" hidden="1" x14ac:dyDescent="0.45">
      <c r="A219" t="s">
        <v>1296</v>
      </c>
      <c r="B219" t="s">
        <v>273</v>
      </c>
      <c r="C219" t="s">
        <v>1297</v>
      </c>
      <c r="D219" t="s">
        <v>1249</v>
      </c>
      <c r="E219" t="str">
        <f>VLOOKUP(DefaultCollections[[#This Row],[DEFAULT_COLL_TYPE]],CollectionLookups,2,FALSE)</f>
        <v>PVZV Pre-Existing Standard</v>
      </c>
      <c r="F219" t="str">
        <f t="shared" si="12"/>
        <v>CP222-PVZV Pre-Existing Standard</v>
      </c>
      <c r="G219" t="str">
        <f>VLOOKUP(DefaultCollections[[#This Row],[DEFAULT_COLL_TYPE]],CollectionLookups,3,FALSE)</f>
        <v>2X Week P VZV Pre-Existing</v>
      </c>
      <c r="H219" t="str">
        <f t="shared" si="13"/>
        <v>CP222-2X Week P VZV Pre-Existing</v>
      </c>
      <c r="J219" t="str">
        <f>VLOOKUP(DefaultCollections[[#This Row],[Standard Exists in NL]],SpecialtyCheckLU,1,FALSE)</f>
        <v>CP222-PVZV Pre-Existing Standard</v>
      </c>
      <c r="K219" t="str">
        <f t="shared" si="11"/>
        <v>CP222-2X Week P VZV Pre-Existing</v>
      </c>
    </row>
    <row r="220" spans="1:11" hidden="1" x14ac:dyDescent="0.45">
      <c r="A220" t="s">
        <v>1296</v>
      </c>
      <c r="B220" t="s">
        <v>273</v>
      </c>
      <c r="C220" t="s">
        <v>1297</v>
      </c>
      <c r="D220" t="s">
        <v>1230</v>
      </c>
      <c r="E220" t="str">
        <f>VLOOKUP(DefaultCollections[[#This Row],[DEFAULT_COLL_TYPE]],CollectionLookups,2,FALSE)</f>
        <v>P RSV Pre-Existing Standard</v>
      </c>
      <c r="F220" t="str">
        <f t="shared" si="12"/>
        <v>CP222-P RSV Pre-Existing Standard</v>
      </c>
      <c r="G220" t="str">
        <f>VLOOKUP(DefaultCollections[[#This Row],[DEFAULT_COLL_TYPE]],CollectionLookups,3,FALSE)</f>
        <v>2X Week P RSV Pre-Existing</v>
      </c>
      <c r="H220" t="str">
        <f t="shared" si="13"/>
        <v>CP222-2X Week P RSV Pre-Existing</v>
      </c>
      <c r="J220" t="str">
        <f>VLOOKUP(DefaultCollections[[#This Row],[Standard Exists in NL]],SpecialtyCheckLU,1,FALSE)</f>
        <v>CP222-P RSV Pre-Existing Standard</v>
      </c>
      <c r="K220" t="str">
        <f t="shared" si="11"/>
        <v>CP222-2X Week P RSV Pre-Existing</v>
      </c>
    </row>
    <row r="221" spans="1:11" hidden="1" x14ac:dyDescent="0.45">
      <c r="A221" t="s">
        <v>1298</v>
      </c>
      <c r="B221" t="s">
        <v>582</v>
      </c>
      <c r="C221" t="s">
        <v>1299</v>
      </c>
      <c r="D221" t="s">
        <v>1269</v>
      </c>
      <c r="E221" t="str">
        <f>VLOOKUP(DefaultCollections[[#This Row],[DEFAULT_COLL_TYPE]],CollectionLookups,2,FALSE)</f>
        <v>P Anthrax Standard</v>
      </c>
      <c r="F221" t="str">
        <f t="shared" si="12"/>
        <v>CP224-P Anthrax Standard</v>
      </c>
      <c r="G221">
        <f>VLOOKUP(DefaultCollections[[#This Row],[DEFAULT_COLL_TYPE]],CollectionLookups,3,FALSE)</f>
        <v>0</v>
      </c>
      <c r="H221" t="str">
        <f t="shared" si="13"/>
        <v>NO</v>
      </c>
      <c r="J221" t="str">
        <f>VLOOKUP(DefaultCollections[[#This Row],[Standard Exists in NL]],SpecialtyCheckLU,1,FALSE)</f>
        <v>CP224-P Anthrax Standard</v>
      </c>
      <c r="K221" t="e">
        <f t="shared" si="11"/>
        <v>#N/A</v>
      </c>
    </row>
    <row r="222" spans="1:11" hidden="1" x14ac:dyDescent="0.45">
      <c r="A222" t="s">
        <v>1298</v>
      </c>
      <c r="B222" t="s">
        <v>582</v>
      </c>
      <c r="C222" t="s">
        <v>1299</v>
      </c>
      <c r="D222" t="s">
        <v>1223</v>
      </c>
      <c r="E222" t="str">
        <f>VLOOKUP(DefaultCollections[[#This Row],[DEFAULT_COLL_TYPE]],CollectionLookups,2,FALSE)</f>
        <v>P Anti-D Standard</v>
      </c>
      <c r="F222" t="str">
        <f t="shared" si="12"/>
        <v>CP224-P Anti-D Standard</v>
      </c>
      <c r="G222" t="str">
        <f>VLOOKUP(DefaultCollections[[#This Row],[DEFAULT_COLL_TYPE]],CollectionLookups,3,FALSE)</f>
        <v>2X Week P Anti-D</v>
      </c>
      <c r="H222" t="str">
        <f t="shared" si="13"/>
        <v>CP224-2X Week P Anti-D</v>
      </c>
      <c r="J222" t="str">
        <f>VLOOKUP(DefaultCollections[[#This Row],[Standard Exists in NL]],SpecialtyCheckLU,1,FALSE)</f>
        <v>CP224-P Anti-D Standard</v>
      </c>
      <c r="K222" t="str">
        <f t="shared" si="11"/>
        <v>CP224-2X Week P Anti-D</v>
      </c>
    </row>
    <row r="223" spans="1:11" hidden="1" x14ac:dyDescent="0.45">
      <c r="A223" t="s">
        <v>1298</v>
      </c>
      <c r="B223" t="s">
        <v>582</v>
      </c>
      <c r="C223" t="s">
        <v>1299</v>
      </c>
      <c r="D223" t="s">
        <v>1224</v>
      </c>
      <c r="E223" t="str">
        <f>VLOOKUP(DefaultCollections[[#This Row],[DEFAULT_COLL_TYPE]],CollectionLookups,2,FALSE)</f>
        <v>P Anti-D Pre-Existing Standard</v>
      </c>
      <c r="F223" t="str">
        <f t="shared" si="12"/>
        <v>CP224-P Anti-D Pre-Existing Standard</v>
      </c>
      <c r="G223" t="str">
        <f>VLOOKUP(DefaultCollections[[#This Row],[DEFAULT_COLL_TYPE]],CollectionLookups,3,FALSE)</f>
        <v>2X Week Anti-D Pre-Existing</v>
      </c>
      <c r="H223" t="str">
        <f t="shared" si="13"/>
        <v>CP224-2X Week Anti-D Pre-Existing</v>
      </c>
      <c r="J223" t="str">
        <f>VLOOKUP(DefaultCollections[[#This Row],[Standard Exists in NL]],SpecialtyCheckLU,1,FALSE)</f>
        <v>CP224-P Anti-D Pre-Existing Standard</v>
      </c>
      <c r="K223" t="str">
        <f t="shared" si="11"/>
        <v>CP224-2X Week Anti-D Pre-Existing</v>
      </c>
    </row>
    <row r="224" spans="1:11" hidden="1" x14ac:dyDescent="0.45">
      <c r="A224" t="s">
        <v>1298</v>
      </c>
      <c r="B224" t="s">
        <v>582</v>
      </c>
      <c r="C224" t="s">
        <v>1299</v>
      </c>
      <c r="D224" t="s">
        <v>1227</v>
      </c>
      <c r="E224" t="str">
        <f>VLOOKUP(DefaultCollections[[#This Row],[DEFAULT_COLL_TYPE]],CollectionLookups,2,FALSE)</f>
        <v>P NSP NS Standard</v>
      </c>
      <c r="F224" t="str">
        <f t="shared" si="12"/>
        <v>CP224-P NSP NS Standard</v>
      </c>
      <c r="G224" t="str">
        <f>VLOOKUP(DefaultCollections[[#This Row],[DEFAULT_COLL_TYPE]],CollectionLookups,3,FALSE)</f>
        <v>2X Week P NSP NS</v>
      </c>
      <c r="H224" t="str">
        <f t="shared" si="13"/>
        <v>CP224-2X Week P NSP NS</v>
      </c>
      <c r="J224" t="e">
        <f>VLOOKUP(DefaultCollections[[#This Row],[Standard Exists in NL]],SpecialtyCheckLU,1,FALSE)</f>
        <v>#N/A</v>
      </c>
      <c r="K224" t="e">
        <f t="shared" si="11"/>
        <v>#N/A</v>
      </c>
    </row>
    <row r="225" spans="1:11" hidden="1" x14ac:dyDescent="0.45">
      <c r="A225" t="s">
        <v>1298</v>
      </c>
      <c r="B225" t="s">
        <v>582</v>
      </c>
      <c r="C225" t="s">
        <v>1299</v>
      </c>
      <c r="D225" t="s">
        <v>1255</v>
      </c>
      <c r="E225" t="str">
        <f>VLOOKUP(DefaultCollections[[#This Row],[DEFAULT_COLL_TYPE]],CollectionLookups,2,FALSE)</f>
        <v>P Vaccinia Standard</v>
      </c>
      <c r="F225" t="str">
        <f t="shared" si="12"/>
        <v>CP224-P Vaccinia Standard</v>
      </c>
      <c r="G225">
        <f>VLOOKUP(DefaultCollections[[#This Row],[DEFAULT_COLL_TYPE]],CollectionLookups,3,FALSE)</f>
        <v>0</v>
      </c>
      <c r="H225" t="str">
        <f t="shared" si="13"/>
        <v>NO</v>
      </c>
      <c r="J225" t="str">
        <f>VLOOKUP(DefaultCollections[[#This Row],[Standard Exists in NL]],SpecialtyCheckLU,1,FALSE)</f>
        <v>CP224-P Vaccinia Standard</v>
      </c>
      <c r="K225" t="e">
        <f t="shared" si="11"/>
        <v>#N/A</v>
      </c>
    </row>
    <row r="226" spans="1:11" hidden="1" x14ac:dyDescent="0.45">
      <c r="A226" t="s">
        <v>1298</v>
      </c>
      <c r="B226" t="s">
        <v>582</v>
      </c>
      <c r="C226" t="s">
        <v>1299</v>
      </c>
      <c r="D226" t="s">
        <v>1249</v>
      </c>
      <c r="E226" t="str">
        <f>VLOOKUP(DefaultCollections[[#This Row],[DEFAULT_COLL_TYPE]],CollectionLookups,2,FALSE)</f>
        <v>PVZV Pre-Existing Standard</v>
      </c>
      <c r="F226" t="str">
        <f t="shared" si="12"/>
        <v>CP224-PVZV Pre-Existing Standard</v>
      </c>
      <c r="G226" t="str">
        <f>VLOOKUP(DefaultCollections[[#This Row],[DEFAULT_COLL_TYPE]],CollectionLookups,3,FALSE)</f>
        <v>2X Week P VZV Pre-Existing</v>
      </c>
      <c r="H226" t="str">
        <f t="shared" si="13"/>
        <v>NO</v>
      </c>
      <c r="J226" t="str">
        <f>VLOOKUP(DefaultCollections[[#This Row],[Standard Exists in NL]],SpecialtyCheckLU,1,FALSE)</f>
        <v>CP224-PVZV Pre-Existing Standard</v>
      </c>
      <c r="K226" t="str">
        <f t="shared" si="11"/>
        <v>CP224-2X Week P VZV Pre-Existing</v>
      </c>
    </row>
    <row r="227" spans="1:11" hidden="1" x14ac:dyDescent="0.45">
      <c r="A227" t="s">
        <v>1298</v>
      </c>
      <c r="B227" t="s">
        <v>582</v>
      </c>
      <c r="C227" t="s">
        <v>1299</v>
      </c>
      <c r="D227" t="s">
        <v>1229</v>
      </c>
      <c r="E227" t="str">
        <f>VLOOKUP(DefaultCollections[[#This Row],[DEFAULT_COLL_TYPE]],CollectionLookups,2,FALSE)</f>
        <v>P Denovo Non-Injectable</v>
      </c>
      <c r="F227" t="str">
        <f t="shared" si="12"/>
        <v>CP224-P Denovo Non-Injectable</v>
      </c>
      <c r="G227">
        <f>VLOOKUP(DefaultCollections[[#This Row],[DEFAULT_COLL_TYPE]],CollectionLookups,3,FALSE)</f>
        <v>0</v>
      </c>
      <c r="H227" t="str">
        <f t="shared" si="13"/>
        <v>NO</v>
      </c>
      <c r="J227" t="str">
        <f>VLOOKUP(DefaultCollections[[#This Row],[Standard Exists in NL]],SpecialtyCheckLU,1,FALSE)</f>
        <v>CP224-P Denovo Non-Injectable</v>
      </c>
      <c r="K227" t="e">
        <f t="shared" si="11"/>
        <v>#N/A</v>
      </c>
    </row>
    <row r="228" spans="1:11" hidden="1" x14ac:dyDescent="0.45">
      <c r="A228" t="s">
        <v>1298</v>
      </c>
      <c r="B228" t="s">
        <v>582</v>
      </c>
      <c r="C228" t="s">
        <v>1299</v>
      </c>
      <c r="D228" t="s">
        <v>1230</v>
      </c>
      <c r="E228" t="str">
        <f>VLOOKUP(DefaultCollections[[#This Row],[DEFAULT_COLL_TYPE]],CollectionLookups,2,FALSE)</f>
        <v>P RSV Pre-Existing Standard</v>
      </c>
      <c r="F228" t="str">
        <f t="shared" si="12"/>
        <v>CP224-P RSV Pre-Existing Standard</v>
      </c>
      <c r="G228" t="str">
        <f>VLOOKUP(DefaultCollections[[#This Row],[DEFAULT_COLL_TYPE]],CollectionLookups,3,FALSE)</f>
        <v>2X Week P RSV Pre-Existing</v>
      </c>
      <c r="H228" t="str">
        <f t="shared" si="13"/>
        <v>CP224-2X Week P RSV Pre-Existing</v>
      </c>
      <c r="J228" t="str">
        <f>VLOOKUP(DefaultCollections[[#This Row],[Standard Exists in NL]],SpecialtyCheckLU,1,FALSE)</f>
        <v>CP224-P RSV Pre-Existing Standard</v>
      </c>
      <c r="K228" t="str">
        <f t="shared" si="11"/>
        <v>CP224-2X Week P RSV Pre-Existing</v>
      </c>
    </row>
    <row r="229" spans="1:11" hidden="1" x14ac:dyDescent="0.45">
      <c r="A229" t="s">
        <v>1300</v>
      </c>
      <c r="B229" t="s">
        <v>172</v>
      </c>
      <c r="C229" t="s">
        <v>1301</v>
      </c>
      <c r="D229" t="s">
        <v>1269</v>
      </c>
      <c r="E229" t="str">
        <f>VLOOKUP(DefaultCollections[[#This Row],[DEFAULT_COLL_TYPE]],CollectionLookups,2,FALSE)</f>
        <v>P Anthrax Standard</v>
      </c>
      <c r="F229" t="str">
        <f t="shared" si="12"/>
        <v>CP225-P Anthrax Standard</v>
      </c>
      <c r="G229">
        <f>VLOOKUP(DefaultCollections[[#This Row],[DEFAULT_COLL_TYPE]],CollectionLookups,3,FALSE)</f>
        <v>0</v>
      </c>
      <c r="H229" t="str">
        <f t="shared" si="13"/>
        <v>NO</v>
      </c>
      <c r="J229" t="str">
        <f>VLOOKUP(DefaultCollections[[#This Row],[Standard Exists in NL]],SpecialtyCheckLU,1,FALSE)</f>
        <v>CP225-P Anthrax Standard</v>
      </c>
      <c r="K229" t="e">
        <f t="shared" si="11"/>
        <v>#N/A</v>
      </c>
    </row>
    <row r="230" spans="1:11" hidden="1" x14ac:dyDescent="0.45">
      <c r="A230" t="s">
        <v>1300</v>
      </c>
      <c r="B230" t="s">
        <v>172</v>
      </c>
      <c r="C230" t="s">
        <v>1301</v>
      </c>
      <c r="D230" t="s">
        <v>1224</v>
      </c>
      <c r="E230" t="str">
        <f>VLOOKUP(DefaultCollections[[#This Row],[DEFAULT_COLL_TYPE]],CollectionLookups,2,FALSE)</f>
        <v>P Anti-D Pre-Existing Standard</v>
      </c>
      <c r="F230" t="str">
        <f t="shared" si="12"/>
        <v>CP225-P Anti-D Pre-Existing Standard</v>
      </c>
      <c r="G230" t="str">
        <f>VLOOKUP(DefaultCollections[[#This Row],[DEFAULT_COLL_TYPE]],CollectionLookups,3,FALSE)</f>
        <v>2X Week Anti-D Pre-Existing</v>
      </c>
      <c r="H230" t="str">
        <f t="shared" si="13"/>
        <v>NO</v>
      </c>
      <c r="J230" t="str">
        <f>VLOOKUP(DefaultCollections[[#This Row],[Standard Exists in NL]],SpecialtyCheckLU,1,FALSE)</f>
        <v>CP225-P Anti-D Pre-Existing Standard</v>
      </c>
      <c r="K230" t="str">
        <f t="shared" si="11"/>
        <v>CP225-2X Week Anti-D Pre-Existing</v>
      </c>
    </row>
    <row r="231" spans="1:11" hidden="1" x14ac:dyDescent="0.45">
      <c r="A231" t="s">
        <v>1300</v>
      </c>
      <c r="B231" t="s">
        <v>172</v>
      </c>
      <c r="C231" t="s">
        <v>1301</v>
      </c>
      <c r="D231" t="s">
        <v>1262</v>
      </c>
      <c r="E231" t="str">
        <f>VLOOKUP(DefaultCollections[[#This Row],[DEFAULT_COLL_TYPE]],CollectionLookups,2,FALSE)</f>
        <v>P NORM KIG 10 Standard</v>
      </c>
      <c r="F231" t="str">
        <f t="shared" si="12"/>
        <v>CP225-P NORM KIG 10 Standard</v>
      </c>
      <c r="G231" t="str">
        <f>VLOOKUP(DefaultCollections[[#This Row],[DEFAULT_COLL_TYPE]],CollectionLookups,3,FALSE)</f>
        <v>2X Week P NORM KIG10_0</v>
      </c>
      <c r="H231" t="str">
        <f t="shared" si="13"/>
        <v>CP225-2X Week P NORM KIG10_0</v>
      </c>
      <c r="J231" t="str">
        <f>VLOOKUP(DefaultCollections[[#This Row],[Standard Exists in NL]],SpecialtyCheckLU,1,FALSE)</f>
        <v>CP225-P NORM KIG 10 Standard</v>
      </c>
      <c r="K231" t="e">
        <f t="shared" si="11"/>
        <v>#N/A</v>
      </c>
    </row>
    <row r="232" spans="1:11" hidden="1" x14ac:dyDescent="0.45">
      <c r="A232" t="s">
        <v>1300</v>
      </c>
      <c r="B232" t="s">
        <v>172</v>
      </c>
      <c r="C232" t="s">
        <v>1301</v>
      </c>
      <c r="D232" t="s">
        <v>1263</v>
      </c>
      <c r="E232" t="str">
        <f>VLOOKUP(DefaultCollections[[#This Row],[DEFAULT_COLL_TYPE]],CollectionLookups,2,FALSE)</f>
        <v>P NORM KIG 10-1 Standard</v>
      </c>
      <c r="F232" t="str">
        <f t="shared" si="12"/>
        <v>CP225-P NORM KIG 10-1 Standard</v>
      </c>
      <c r="G232" t="str">
        <f>VLOOKUP(DefaultCollections[[#This Row],[DEFAULT_COLL_TYPE]],CollectionLookups,3,FALSE)</f>
        <v>2X Week P NORM KIG10-1</v>
      </c>
      <c r="H232" t="str">
        <f t="shared" si="13"/>
        <v>CP225-2X Week P NORM KIG10-1</v>
      </c>
      <c r="J232" t="str">
        <f>VLOOKUP(DefaultCollections[[#This Row],[Standard Exists in NL]],SpecialtyCheckLU,1,FALSE)</f>
        <v>CP225-P NORM KIG 10-1 Standard</v>
      </c>
      <c r="K232" t="e">
        <f t="shared" si="11"/>
        <v>#N/A</v>
      </c>
    </row>
    <row r="233" spans="1:11" hidden="1" x14ac:dyDescent="0.45">
      <c r="A233" t="s">
        <v>1300</v>
      </c>
      <c r="B233" t="s">
        <v>172</v>
      </c>
      <c r="C233" t="s">
        <v>1301</v>
      </c>
      <c r="D233" t="s">
        <v>1264</v>
      </c>
      <c r="E233" t="str">
        <f>VLOOKUP(DefaultCollections[[#This Row],[DEFAULT_COLL_TYPE]],CollectionLookups,2,FALSE)</f>
        <v>P NORM KIG 10-2 Standard</v>
      </c>
      <c r="F233" t="str">
        <f t="shared" si="12"/>
        <v>CP225-P NORM KIG 10-2 Standard</v>
      </c>
      <c r="G233" t="str">
        <f>VLOOKUP(DefaultCollections[[#This Row],[DEFAULT_COLL_TYPE]],CollectionLookups,3,FALSE)</f>
        <v>2X Week P NORM KIG10_2</v>
      </c>
      <c r="H233" t="str">
        <f t="shared" si="13"/>
        <v>CP225-2X Week P NORM KIG10_2</v>
      </c>
      <c r="J233" t="str">
        <f>VLOOKUP(DefaultCollections[[#This Row],[Standard Exists in NL]],SpecialtyCheckLU,1,FALSE)</f>
        <v>CP225-P NORM KIG 10-2 Standard</v>
      </c>
      <c r="K233" t="e">
        <f t="shared" si="11"/>
        <v>#N/A</v>
      </c>
    </row>
    <row r="234" spans="1:11" hidden="1" x14ac:dyDescent="0.45">
      <c r="A234" t="s">
        <v>1300</v>
      </c>
      <c r="B234" t="s">
        <v>172</v>
      </c>
      <c r="C234" t="s">
        <v>1301</v>
      </c>
      <c r="D234" t="s">
        <v>1265</v>
      </c>
      <c r="E234" t="str">
        <f>VLOOKUP(DefaultCollections[[#This Row],[DEFAULT_COLL_TYPE]],CollectionLookups,2,FALSE)</f>
        <v>P NORM KIG 10-3 Standard</v>
      </c>
      <c r="F234" t="str">
        <f t="shared" si="12"/>
        <v>CP225-P NORM KIG 10-3 Standard</v>
      </c>
      <c r="G234" t="str">
        <f>VLOOKUP(DefaultCollections[[#This Row],[DEFAULT_COLL_TYPE]],CollectionLookups,3,FALSE)</f>
        <v>2X Week P NORM KIG10_3</v>
      </c>
      <c r="H234" t="str">
        <f t="shared" si="13"/>
        <v>CP225-2X Week P NORM KIG10_3</v>
      </c>
      <c r="J234" t="str">
        <f>VLOOKUP(DefaultCollections[[#This Row],[Standard Exists in NL]],SpecialtyCheckLU,1,FALSE)</f>
        <v>CP225-P NORM KIG 10-3 Standard</v>
      </c>
      <c r="K234" t="e">
        <f t="shared" si="11"/>
        <v>#N/A</v>
      </c>
    </row>
    <row r="235" spans="1:11" hidden="1" x14ac:dyDescent="0.45">
      <c r="A235" t="s">
        <v>1300</v>
      </c>
      <c r="B235" t="s">
        <v>172</v>
      </c>
      <c r="C235" t="s">
        <v>1301</v>
      </c>
      <c r="D235" t="s">
        <v>1266</v>
      </c>
      <c r="E235" t="str">
        <f>VLOOKUP(DefaultCollections[[#This Row],[DEFAULT_COLL_TYPE]],CollectionLookups,2,FALSE)</f>
        <v>P NORM KIG 10-4 Standard</v>
      </c>
      <c r="F235" t="str">
        <f t="shared" si="12"/>
        <v>CP225-P NORM KIG 10-4 Standard</v>
      </c>
      <c r="G235" t="str">
        <f>VLOOKUP(DefaultCollections[[#This Row],[DEFAULT_COLL_TYPE]],CollectionLookups,3,FALSE)</f>
        <v>2X Week P NORM KIG10_4</v>
      </c>
      <c r="H235" t="str">
        <f t="shared" si="13"/>
        <v>CP225-2X Week P NORM KIG10_4</v>
      </c>
      <c r="J235" t="str">
        <f>VLOOKUP(DefaultCollections[[#This Row],[Standard Exists in NL]],SpecialtyCheckLU,1,FALSE)</f>
        <v>CP225-P NORM KIG 10-4 Standard</v>
      </c>
      <c r="K235" t="e">
        <f t="shared" si="11"/>
        <v>#N/A</v>
      </c>
    </row>
    <row r="236" spans="1:11" hidden="1" x14ac:dyDescent="0.45">
      <c r="A236" t="s">
        <v>1300</v>
      </c>
      <c r="B236" t="s">
        <v>172</v>
      </c>
      <c r="C236" t="s">
        <v>1301</v>
      </c>
      <c r="D236" t="s">
        <v>1227</v>
      </c>
      <c r="E236" t="str">
        <f>VLOOKUP(DefaultCollections[[#This Row],[DEFAULT_COLL_TYPE]],CollectionLookups,2,FALSE)</f>
        <v>P NSP NS Standard</v>
      </c>
      <c r="F236" t="str">
        <f t="shared" si="12"/>
        <v>CP225-P NSP NS Standard</v>
      </c>
      <c r="G236" t="str">
        <f>VLOOKUP(DefaultCollections[[#This Row],[DEFAULT_COLL_TYPE]],CollectionLookups,3,FALSE)</f>
        <v>2X Week P NSP NS</v>
      </c>
      <c r="H236" t="str">
        <f t="shared" si="13"/>
        <v>CP225-2X Week P NSP NS</v>
      </c>
      <c r="I236" s="352"/>
      <c r="J236" t="e">
        <f>VLOOKUP(DefaultCollections[[#This Row],[Standard Exists in NL]],SpecialtyCheckLU,1,FALSE)</f>
        <v>#N/A</v>
      </c>
      <c r="K236" t="e">
        <f t="shared" si="11"/>
        <v>#N/A</v>
      </c>
    </row>
    <row r="237" spans="1:11" hidden="1" x14ac:dyDescent="0.45">
      <c r="A237" t="s">
        <v>1300</v>
      </c>
      <c r="B237" t="s">
        <v>172</v>
      </c>
      <c r="C237" t="s">
        <v>1301</v>
      </c>
      <c r="D237" t="s">
        <v>1255</v>
      </c>
      <c r="E237" t="str">
        <f>VLOOKUP(DefaultCollections[[#This Row],[DEFAULT_COLL_TYPE]],CollectionLookups,2,FALSE)</f>
        <v>P Vaccinia Standard</v>
      </c>
      <c r="F237" t="str">
        <f t="shared" si="12"/>
        <v>CP225-P Vaccinia Standard</v>
      </c>
      <c r="G237">
        <f>VLOOKUP(DefaultCollections[[#This Row],[DEFAULT_COLL_TYPE]],CollectionLookups,3,FALSE)</f>
        <v>0</v>
      </c>
      <c r="H237" t="str">
        <f t="shared" si="13"/>
        <v>NO</v>
      </c>
      <c r="J237" t="str">
        <f>VLOOKUP(DefaultCollections[[#This Row],[Standard Exists in NL]],SpecialtyCheckLU,1,FALSE)</f>
        <v>CP225-P Vaccinia Standard</v>
      </c>
      <c r="K237" t="e">
        <f t="shared" si="11"/>
        <v>#N/A</v>
      </c>
    </row>
    <row r="238" spans="1:11" hidden="1" x14ac:dyDescent="0.45">
      <c r="A238" t="s">
        <v>1300</v>
      </c>
      <c r="B238" t="s">
        <v>172</v>
      </c>
      <c r="C238" t="s">
        <v>1301</v>
      </c>
      <c r="D238" t="s">
        <v>1249</v>
      </c>
      <c r="E238" t="str">
        <f>VLOOKUP(DefaultCollections[[#This Row],[DEFAULT_COLL_TYPE]],CollectionLookups,2,FALSE)</f>
        <v>PVZV Pre-Existing Standard</v>
      </c>
      <c r="F238" t="str">
        <f t="shared" si="12"/>
        <v>CP225-PVZV Pre-Existing Standard</v>
      </c>
      <c r="G238" t="str">
        <f>VLOOKUP(DefaultCollections[[#This Row],[DEFAULT_COLL_TYPE]],CollectionLookups,3,FALSE)</f>
        <v>2X Week P VZV Pre-Existing</v>
      </c>
      <c r="H238" t="str">
        <f t="shared" si="13"/>
        <v>CP225-2X Week P VZV Pre-Existing</v>
      </c>
      <c r="J238" t="str">
        <f>VLOOKUP(DefaultCollections[[#This Row],[Standard Exists in NL]],SpecialtyCheckLU,1,FALSE)</f>
        <v>CP225-PVZV Pre-Existing Standard</v>
      </c>
      <c r="K238" t="str">
        <f t="shared" si="11"/>
        <v>CP225-2X Week P VZV Pre-Existing</v>
      </c>
    </row>
    <row r="239" spans="1:11" hidden="1" x14ac:dyDescent="0.45">
      <c r="A239" t="s">
        <v>1300</v>
      </c>
      <c r="B239" t="s">
        <v>172</v>
      </c>
      <c r="C239" t="s">
        <v>1301</v>
      </c>
      <c r="D239" t="s">
        <v>1230</v>
      </c>
      <c r="E239" t="str">
        <f>VLOOKUP(DefaultCollections[[#This Row],[DEFAULT_COLL_TYPE]],CollectionLookups,2,FALSE)</f>
        <v>P RSV Pre-Existing Standard</v>
      </c>
      <c r="F239" t="str">
        <f t="shared" si="12"/>
        <v>CP225-P RSV Pre-Existing Standard</v>
      </c>
      <c r="G239" t="str">
        <f>VLOOKUP(DefaultCollections[[#This Row],[DEFAULT_COLL_TYPE]],CollectionLookups,3,FALSE)</f>
        <v>2X Week P RSV Pre-Existing</v>
      </c>
      <c r="H239" t="str">
        <f t="shared" si="13"/>
        <v>CP225-2X Week P RSV Pre-Existing</v>
      </c>
      <c r="J239" t="str">
        <f>VLOOKUP(DefaultCollections[[#This Row],[Standard Exists in NL]],SpecialtyCheckLU,1,FALSE)</f>
        <v>CP225-P RSV Pre-Existing Standard</v>
      </c>
      <c r="K239" t="str">
        <f t="shared" si="11"/>
        <v>CP225-2X Week P RSV Pre-Existing</v>
      </c>
    </row>
    <row r="240" spans="1:11" hidden="1" x14ac:dyDescent="0.45">
      <c r="A240" t="s">
        <v>1302</v>
      </c>
      <c r="B240" t="s">
        <v>597</v>
      </c>
      <c r="C240" t="s">
        <v>1303</v>
      </c>
      <c r="D240" t="s">
        <v>1269</v>
      </c>
      <c r="E240" t="str">
        <f>VLOOKUP(DefaultCollections[[#This Row],[DEFAULT_COLL_TYPE]],CollectionLookups,2,FALSE)</f>
        <v>P Anthrax Standard</v>
      </c>
      <c r="F240" t="str">
        <f t="shared" si="12"/>
        <v>CP226-P Anthrax Standard</v>
      </c>
      <c r="G240">
        <f>VLOOKUP(DefaultCollections[[#This Row],[DEFAULT_COLL_TYPE]],CollectionLookups,3,FALSE)</f>
        <v>0</v>
      </c>
      <c r="H240" t="str">
        <f t="shared" si="13"/>
        <v>NO</v>
      </c>
      <c r="J240" t="str">
        <f>VLOOKUP(DefaultCollections[[#This Row],[Standard Exists in NL]],SpecialtyCheckLU,1,FALSE)</f>
        <v>CP226-P Anthrax Standard</v>
      </c>
      <c r="K240" t="e">
        <f t="shared" si="11"/>
        <v>#N/A</v>
      </c>
    </row>
    <row r="241" spans="1:11" hidden="1" x14ac:dyDescent="0.45">
      <c r="A241" t="s">
        <v>1302</v>
      </c>
      <c r="B241" t="s">
        <v>597</v>
      </c>
      <c r="C241" t="s">
        <v>1303</v>
      </c>
      <c r="D241" t="s">
        <v>1223</v>
      </c>
      <c r="E241" t="str">
        <f>VLOOKUP(DefaultCollections[[#This Row],[DEFAULT_COLL_TYPE]],CollectionLookups,2,FALSE)</f>
        <v>P Anti-D Standard</v>
      </c>
      <c r="F241" t="str">
        <f t="shared" si="12"/>
        <v>CP226-P Anti-D Standard</v>
      </c>
      <c r="G241" t="str">
        <f>VLOOKUP(DefaultCollections[[#This Row],[DEFAULT_COLL_TYPE]],CollectionLookups,3,FALSE)</f>
        <v>2X Week P Anti-D</v>
      </c>
      <c r="H241" t="str">
        <f t="shared" si="13"/>
        <v>CP226-2X Week P Anti-D</v>
      </c>
      <c r="I241" s="352"/>
      <c r="J241" t="str">
        <f>VLOOKUP(DefaultCollections[[#This Row],[Standard Exists in NL]],SpecialtyCheckLU,1,FALSE)</f>
        <v>CP226-P Anti-D Standard</v>
      </c>
      <c r="K241" t="str">
        <f t="shared" si="11"/>
        <v>CP226-2X Week P Anti-D</v>
      </c>
    </row>
    <row r="242" spans="1:11" hidden="1" x14ac:dyDescent="0.45">
      <c r="A242" t="s">
        <v>1302</v>
      </c>
      <c r="B242" t="s">
        <v>597</v>
      </c>
      <c r="C242" t="s">
        <v>1303</v>
      </c>
      <c r="D242" t="s">
        <v>1224</v>
      </c>
      <c r="E242" t="str">
        <f>VLOOKUP(DefaultCollections[[#This Row],[DEFAULT_COLL_TYPE]],CollectionLookups,2,FALSE)</f>
        <v>P Anti-D Pre-Existing Standard</v>
      </c>
      <c r="F242" t="str">
        <f t="shared" si="12"/>
        <v>CP226-P Anti-D Pre-Existing Standard</v>
      </c>
      <c r="G242" t="str">
        <f>VLOOKUP(DefaultCollections[[#This Row],[DEFAULT_COLL_TYPE]],CollectionLookups,3,FALSE)</f>
        <v>2X Week Anti-D Pre-Existing</v>
      </c>
      <c r="H242" t="str">
        <f t="shared" si="13"/>
        <v>CP226-2X Week Anti-D Pre-Existing</v>
      </c>
      <c r="J242" t="str">
        <f>VLOOKUP(DefaultCollections[[#This Row],[Standard Exists in NL]],SpecialtyCheckLU,1,FALSE)</f>
        <v>CP226-P Anti-D Pre-Existing Standard</v>
      </c>
      <c r="K242" t="str">
        <f t="shared" si="11"/>
        <v>CP226-2X Week Anti-D Pre-Existing</v>
      </c>
    </row>
    <row r="243" spans="1:11" hidden="1" x14ac:dyDescent="0.45">
      <c r="A243" t="s">
        <v>1302</v>
      </c>
      <c r="B243" t="s">
        <v>597</v>
      </c>
      <c r="C243" t="s">
        <v>1303</v>
      </c>
      <c r="D243" t="s">
        <v>1225</v>
      </c>
      <c r="E243" t="str">
        <f>VLOOKUP(DefaultCollections[[#This Row],[DEFAULT_COLL_TYPE]],CollectionLookups,2,FALSE)</f>
        <v>P HBS Pre-Existing Standard</v>
      </c>
      <c r="F243" t="str">
        <f t="shared" si="12"/>
        <v>CP226-P HBS Pre-Existing Standard</v>
      </c>
      <c r="G243" t="str">
        <f>VLOOKUP(DefaultCollections[[#This Row],[DEFAULT_COLL_TYPE]],CollectionLookups,3,FALSE)</f>
        <v>2X Week P HBS Pre-Existing</v>
      </c>
      <c r="H243" t="str">
        <f t="shared" si="13"/>
        <v>NO</v>
      </c>
      <c r="J243" t="str">
        <f>VLOOKUP(DefaultCollections[[#This Row],[Standard Exists in NL]],SpecialtyCheckLU,1,FALSE)</f>
        <v>CP226-P HBS Pre-Existing Standard</v>
      </c>
      <c r="K243" t="str">
        <f t="shared" si="11"/>
        <v>CP226-2X Week P HBS Pre-Existing</v>
      </c>
    </row>
    <row r="244" spans="1:11" hidden="1" x14ac:dyDescent="0.45">
      <c r="A244" t="s">
        <v>1302</v>
      </c>
      <c r="B244" t="s">
        <v>597</v>
      </c>
      <c r="C244" t="s">
        <v>1303</v>
      </c>
      <c r="D244" t="s">
        <v>1226</v>
      </c>
      <c r="E244" t="str">
        <f>VLOOKUP(DefaultCollections[[#This Row],[DEFAULT_COLL_TYPE]],CollectionLookups,2,FALSE)</f>
        <v>P HBS TWINRIX Standard</v>
      </c>
      <c r="F244" t="str">
        <f t="shared" si="12"/>
        <v>CP226-P HBS TWINRIX Standard</v>
      </c>
      <c r="G244" t="str">
        <f>VLOOKUP(DefaultCollections[[#This Row],[DEFAULT_COLL_TYPE]],CollectionLookups,3,FALSE)</f>
        <v>2X Week P HBS TWINRX</v>
      </c>
      <c r="H244" t="str">
        <f t="shared" si="13"/>
        <v>NO</v>
      </c>
      <c r="J244" t="str">
        <f>VLOOKUP(DefaultCollections[[#This Row],[Standard Exists in NL]],SpecialtyCheckLU,1,FALSE)</f>
        <v>CP226-P HBS TWINRIX Standard</v>
      </c>
      <c r="K244" t="str">
        <f t="shared" si="11"/>
        <v>CP226-2X Week P HBS TWINRX</v>
      </c>
    </row>
    <row r="245" spans="1:11" hidden="1" x14ac:dyDescent="0.45">
      <c r="A245" t="s">
        <v>1302</v>
      </c>
      <c r="B245" t="s">
        <v>597</v>
      </c>
      <c r="C245" t="s">
        <v>1303</v>
      </c>
      <c r="D245" t="s">
        <v>1227</v>
      </c>
      <c r="E245" t="str">
        <f>VLOOKUP(DefaultCollections[[#This Row],[DEFAULT_COLL_TYPE]],CollectionLookups,2,FALSE)</f>
        <v>P NSP NS Standard</v>
      </c>
      <c r="F245" t="str">
        <f t="shared" si="12"/>
        <v>CP226-P NSP NS Standard</v>
      </c>
      <c r="G245" t="str">
        <f>VLOOKUP(DefaultCollections[[#This Row],[DEFAULT_COLL_TYPE]],CollectionLookups,3,FALSE)</f>
        <v>2X Week P NSP NS</v>
      </c>
      <c r="H245" t="str">
        <f t="shared" si="13"/>
        <v>CP226-2X Week P NSP NS</v>
      </c>
      <c r="J245" t="e">
        <f>VLOOKUP(DefaultCollections[[#This Row],[Standard Exists in NL]],SpecialtyCheckLU,1,FALSE)</f>
        <v>#N/A</v>
      </c>
      <c r="K245" t="e">
        <f t="shared" si="11"/>
        <v>#N/A</v>
      </c>
    </row>
    <row r="246" spans="1:11" hidden="1" x14ac:dyDescent="0.45">
      <c r="A246" t="s">
        <v>1302</v>
      </c>
      <c r="B246" t="s">
        <v>597</v>
      </c>
      <c r="C246" t="s">
        <v>1303</v>
      </c>
      <c r="D246" t="s">
        <v>1255</v>
      </c>
      <c r="E246" t="str">
        <f>VLOOKUP(DefaultCollections[[#This Row],[DEFAULT_COLL_TYPE]],CollectionLookups,2,FALSE)</f>
        <v>P Vaccinia Standard</v>
      </c>
      <c r="F246" t="str">
        <f t="shared" si="12"/>
        <v>CP226-P Vaccinia Standard</v>
      </c>
      <c r="G246">
        <f>VLOOKUP(DefaultCollections[[#This Row],[DEFAULT_COLL_TYPE]],CollectionLookups,3,FALSE)</f>
        <v>0</v>
      </c>
      <c r="H246" t="str">
        <f t="shared" si="13"/>
        <v>NO</v>
      </c>
      <c r="J246" t="str">
        <f>VLOOKUP(DefaultCollections[[#This Row],[Standard Exists in NL]],SpecialtyCheckLU,1,FALSE)</f>
        <v>CP226-P Vaccinia Standard</v>
      </c>
      <c r="K246" t="e">
        <f t="shared" si="11"/>
        <v>#N/A</v>
      </c>
    </row>
    <row r="247" spans="1:11" hidden="1" x14ac:dyDescent="0.45">
      <c r="A247" t="s">
        <v>1302</v>
      </c>
      <c r="B247" t="s">
        <v>597</v>
      </c>
      <c r="C247" t="s">
        <v>1303</v>
      </c>
      <c r="D247" t="s">
        <v>1249</v>
      </c>
      <c r="E247" t="str">
        <f>VLOOKUP(DefaultCollections[[#This Row],[DEFAULT_COLL_TYPE]],CollectionLookups,2,FALSE)</f>
        <v>PVZV Pre-Existing Standard</v>
      </c>
      <c r="F247" t="str">
        <f t="shared" si="12"/>
        <v>CP226-PVZV Pre-Existing Standard</v>
      </c>
      <c r="G247" t="str">
        <f>VLOOKUP(DefaultCollections[[#This Row],[DEFAULT_COLL_TYPE]],CollectionLookups,3,FALSE)</f>
        <v>2X Week P VZV Pre-Existing</v>
      </c>
      <c r="H247" t="str">
        <f t="shared" si="13"/>
        <v>NO</v>
      </c>
      <c r="J247" t="str">
        <f>VLOOKUP(DefaultCollections[[#This Row],[Standard Exists in NL]],SpecialtyCheckLU,1,FALSE)</f>
        <v>CP226-PVZV Pre-Existing Standard</v>
      </c>
      <c r="K247" t="str">
        <f t="shared" si="11"/>
        <v>CP226-2X Week P VZV Pre-Existing</v>
      </c>
    </row>
    <row r="248" spans="1:11" hidden="1" x14ac:dyDescent="0.45">
      <c r="A248" t="s">
        <v>1302</v>
      </c>
      <c r="B248" t="s">
        <v>597</v>
      </c>
      <c r="C248" t="s">
        <v>1303</v>
      </c>
      <c r="D248" t="s">
        <v>1229</v>
      </c>
      <c r="E248" t="str">
        <f>VLOOKUP(DefaultCollections[[#This Row],[DEFAULT_COLL_TYPE]],CollectionLookups,2,FALSE)</f>
        <v>P Denovo Non-Injectable</v>
      </c>
      <c r="F248" t="str">
        <f t="shared" si="12"/>
        <v>CP226-P Denovo Non-Injectable</v>
      </c>
      <c r="G248">
        <f>VLOOKUP(DefaultCollections[[#This Row],[DEFAULT_COLL_TYPE]],CollectionLookups,3,FALSE)</f>
        <v>0</v>
      </c>
      <c r="H248" t="str">
        <f t="shared" si="13"/>
        <v>NO</v>
      </c>
      <c r="J248" t="str">
        <f>VLOOKUP(DefaultCollections[[#This Row],[Standard Exists in NL]],SpecialtyCheckLU,1,FALSE)</f>
        <v>CP226-P Denovo Non-Injectable</v>
      </c>
      <c r="K248" t="e">
        <f t="shared" si="11"/>
        <v>#N/A</v>
      </c>
    </row>
    <row r="249" spans="1:11" hidden="1" x14ac:dyDescent="0.45">
      <c r="A249" t="s">
        <v>1302</v>
      </c>
      <c r="B249" t="s">
        <v>597</v>
      </c>
      <c r="C249" t="s">
        <v>1303</v>
      </c>
      <c r="D249" t="s">
        <v>1230</v>
      </c>
      <c r="E249" t="str">
        <f>VLOOKUP(DefaultCollections[[#This Row],[DEFAULT_COLL_TYPE]],CollectionLookups,2,FALSE)</f>
        <v>P RSV Pre-Existing Standard</v>
      </c>
      <c r="F249" t="str">
        <f t="shared" si="12"/>
        <v>CP226-P RSV Pre-Existing Standard</v>
      </c>
      <c r="G249" t="str">
        <f>VLOOKUP(DefaultCollections[[#This Row],[DEFAULT_COLL_TYPE]],CollectionLookups,3,FALSE)</f>
        <v>2X Week P RSV Pre-Existing</v>
      </c>
      <c r="H249" t="str">
        <f t="shared" si="13"/>
        <v>CP226-2X Week P RSV Pre-Existing</v>
      </c>
      <c r="J249" t="str">
        <f>VLOOKUP(DefaultCollections[[#This Row],[Standard Exists in NL]],SpecialtyCheckLU,1,FALSE)</f>
        <v>CP226-P RSV Pre-Existing Standard</v>
      </c>
      <c r="K249" t="str">
        <f t="shared" si="11"/>
        <v>CP226-2X Week P RSV Pre-Existing</v>
      </c>
    </row>
    <row r="250" spans="1:11" hidden="1" x14ac:dyDescent="0.45">
      <c r="A250" t="s">
        <v>1304</v>
      </c>
      <c r="B250" t="s">
        <v>101</v>
      </c>
      <c r="C250" t="s">
        <v>1305</v>
      </c>
      <c r="D250" t="s">
        <v>1224</v>
      </c>
      <c r="E250" t="str">
        <f>VLOOKUP(DefaultCollections[[#This Row],[DEFAULT_COLL_TYPE]],CollectionLookups,2,FALSE)</f>
        <v>P Anti-D Pre-Existing Standard</v>
      </c>
      <c r="F250" t="str">
        <f t="shared" si="12"/>
        <v>CP228-P Anti-D Pre-Existing Standard</v>
      </c>
      <c r="G250" t="str">
        <f>VLOOKUP(DefaultCollections[[#This Row],[DEFAULT_COLL_TYPE]],CollectionLookups,3,FALSE)</f>
        <v>2X Week Anti-D Pre-Existing</v>
      </c>
      <c r="H250" t="str">
        <f t="shared" si="13"/>
        <v>NO</v>
      </c>
      <c r="J250" t="str">
        <f>VLOOKUP(DefaultCollections[[#This Row],[Standard Exists in NL]],SpecialtyCheckLU,1,FALSE)</f>
        <v>CP228-P Anti-D Pre-Existing Standard</v>
      </c>
      <c r="K250" t="str">
        <f t="shared" si="11"/>
        <v>CP228-2X Week Anti-D Pre-Existing</v>
      </c>
    </row>
    <row r="251" spans="1:11" hidden="1" x14ac:dyDescent="0.45">
      <c r="A251" t="s">
        <v>1304</v>
      </c>
      <c r="B251" t="s">
        <v>101</v>
      </c>
      <c r="C251" t="s">
        <v>1305</v>
      </c>
      <c r="D251" t="s">
        <v>1262</v>
      </c>
      <c r="E251" t="str">
        <f>VLOOKUP(DefaultCollections[[#This Row],[DEFAULT_COLL_TYPE]],CollectionLookups,2,FALSE)</f>
        <v>P NORM KIG 10 Standard</v>
      </c>
      <c r="F251" t="str">
        <f t="shared" si="12"/>
        <v>CP228-P NORM KIG 10 Standard</v>
      </c>
      <c r="G251" t="str">
        <f>VLOOKUP(DefaultCollections[[#This Row],[DEFAULT_COLL_TYPE]],CollectionLookups,3,FALSE)</f>
        <v>2X Week P NORM KIG10_0</v>
      </c>
      <c r="H251" t="str">
        <f t="shared" si="13"/>
        <v>CP228-2X Week P NORM KIG10_0</v>
      </c>
      <c r="J251" t="str">
        <f>VLOOKUP(DefaultCollections[[#This Row],[Standard Exists in NL]],SpecialtyCheckLU,1,FALSE)</f>
        <v>CP228-P NORM KIG 10 Standard</v>
      </c>
      <c r="K251" t="str">
        <f t="shared" si="11"/>
        <v>CP228-2X Week P NORM KIG10_0</v>
      </c>
    </row>
    <row r="252" spans="1:11" hidden="1" x14ac:dyDescent="0.45">
      <c r="A252" t="s">
        <v>1304</v>
      </c>
      <c r="B252" t="s">
        <v>101</v>
      </c>
      <c r="C252" t="s">
        <v>1305</v>
      </c>
      <c r="D252" t="s">
        <v>1263</v>
      </c>
      <c r="E252" t="str">
        <f>VLOOKUP(DefaultCollections[[#This Row],[DEFAULT_COLL_TYPE]],CollectionLookups,2,FALSE)</f>
        <v>P NORM KIG 10-1 Standard</v>
      </c>
      <c r="F252" t="str">
        <f t="shared" si="12"/>
        <v>CP228-P NORM KIG 10-1 Standard</v>
      </c>
      <c r="G252" t="str">
        <f>VLOOKUP(DefaultCollections[[#This Row],[DEFAULT_COLL_TYPE]],CollectionLookups,3,FALSE)</f>
        <v>2X Week P NORM KIG10-1</v>
      </c>
      <c r="H252" t="str">
        <f t="shared" si="13"/>
        <v>CP228-2X Week P NORM KIG10-1</v>
      </c>
      <c r="J252" t="str">
        <f>VLOOKUP(DefaultCollections[[#This Row],[Standard Exists in NL]],SpecialtyCheckLU,1,FALSE)</f>
        <v>CP228-P NORM KIG 10-1 Standard</v>
      </c>
      <c r="K252" t="str">
        <f t="shared" si="11"/>
        <v>CP228-2X Week P NORM KIG10-1</v>
      </c>
    </row>
    <row r="253" spans="1:11" hidden="1" x14ac:dyDescent="0.45">
      <c r="A253" t="s">
        <v>1304</v>
      </c>
      <c r="B253" t="s">
        <v>101</v>
      </c>
      <c r="C253" t="s">
        <v>1305</v>
      </c>
      <c r="D253" t="s">
        <v>1264</v>
      </c>
      <c r="E253" t="str">
        <f>VLOOKUP(DefaultCollections[[#This Row],[DEFAULT_COLL_TYPE]],CollectionLookups,2,FALSE)</f>
        <v>P NORM KIG 10-2 Standard</v>
      </c>
      <c r="F253" t="str">
        <f t="shared" si="12"/>
        <v>CP228-P NORM KIG 10-2 Standard</v>
      </c>
      <c r="G253" t="str">
        <f>VLOOKUP(DefaultCollections[[#This Row],[DEFAULT_COLL_TYPE]],CollectionLookups,3,FALSE)</f>
        <v>2X Week P NORM KIG10_2</v>
      </c>
      <c r="H253" t="str">
        <f t="shared" si="13"/>
        <v>CP228-2X Week P NORM KIG10_2</v>
      </c>
      <c r="J253" t="str">
        <f>VLOOKUP(DefaultCollections[[#This Row],[Standard Exists in NL]],SpecialtyCheckLU,1,FALSE)</f>
        <v>CP228-P NORM KIG 10-2 Standard</v>
      </c>
      <c r="K253" t="str">
        <f t="shared" si="11"/>
        <v>CP228-2X Week P NORM KIG10_2</v>
      </c>
    </row>
    <row r="254" spans="1:11" hidden="1" x14ac:dyDescent="0.45">
      <c r="A254" t="s">
        <v>1304</v>
      </c>
      <c r="B254" t="s">
        <v>101</v>
      </c>
      <c r="C254" t="s">
        <v>1305</v>
      </c>
      <c r="D254" t="s">
        <v>1265</v>
      </c>
      <c r="E254" t="str">
        <f>VLOOKUP(DefaultCollections[[#This Row],[DEFAULT_COLL_TYPE]],CollectionLookups,2,FALSE)</f>
        <v>P NORM KIG 10-3 Standard</v>
      </c>
      <c r="F254" t="str">
        <f t="shared" si="12"/>
        <v>CP228-P NORM KIG 10-3 Standard</v>
      </c>
      <c r="G254" t="str">
        <f>VLOOKUP(DefaultCollections[[#This Row],[DEFAULT_COLL_TYPE]],CollectionLookups,3,FALSE)</f>
        <v>2X Week P NORM KIG10_3</v>
      </c>
      <c r="H254" t="str">
        <f t="shared" si="13"/>
        <v>CP228-2X Week P NORM KIG10_3</v>
      </c>
      <c r="J254" t="str">
        <f>VLOOKUP(DefaultCollections[[#This Row],[Standard Exists in NL]],SpecialtyCheckLU,1,FALSE)</f>
        <v>CP228-P NORM KIG 10-3 Standard</v>
      </c>
      <c r="K254" t="str">
        <f t="shared" si="11"/>
        <v>CP228-2X Week P NORM KIG10_3</v>
      </c>
    </row>
    <row r="255" spans="1:11" hidden="1" x14ac:dyDescent="0.45">
      <c r="A255" t="s">
        <v>1304</v>
      </c>
      <c r="B255" t="s">
        <v>101</v>
      </c>
      <c r="C255" t="s">
        <v>1305</v>
      </c>
      <c r="D255" t="s">
        <v>1266</v>
      </c>
      <c r="E255" t="str">
        <f>VLOOKUP(DefaultCollections[[#This Row],[DEFAULT_COLL_TYPE]],CollectionLookups,2,FALSE)</f>
        <v>P NORM KIG 10-4 Standard</v>
      </c>
      <c r="F255" t="str">
        <f t="shared" si="12"/>
        <v>CP228-P NORM KIG 10-4 Standard</v>
      </c>
      <c r="G255" t="str">
        <f>VLOOKUP(DefaultCollections[[#This Row],[DEFAULT_COLL_TYPE]],CollectionLookups,3,FALSE)</f>
        <v>2X Week P NORM KIG10_4</v>
      </c>
      <c r="H255" t="str">
        <f t="shared" si="13"/>
        <v>CP228-2X Week P NORM KIG10_4</v>
      </c>
      <c r="I255" s="352"/>
      <c r="J255" t="str">
        <f>VLOOKUP(DefaultCollections[[#This Row],[Standard Exists in NL]],SpecialtyCheckLU,1,FALSE)</f>
        <v>CP228-P NORM KIG 10-4 Standard</v>
      </c>
      <c r="K255" t="str">
        <f t="shared" si="11"/>
        <v>CP228-2X Week P NORM KIG10_4</v>
      </c>
    </row>
    <row r="256" spans="1:11" hidden="1" x14ac:dyDescent="0.45">
      <c r="A256" t="s">
        <v>1304</v>
      </c>
      <c r="B256" t="s">
        <v>101</v>
      </c>
      <c r="C256" t="s">
        <v>1305</v>
      </c>
      <c r="D256" t="s">
        <v>1227</v>
      </c>
      <c r="E256" t="str">
        <f>VLOOKUP(DefaultCollections[[#This Row],[DEFAULT_COLL_TYPE]],CollectionLookups,2,FALSE)</f>
        <v>P NSP NS Standard</v>
      </c>
      <c r="F256" t="str">
        <f t="shared" si="12"/>
        <v>CP228-P NSP NS Standard</v>
      </c>
      <c r="G256" t="str">
        <f>VLOOKUP(DefaultCollections[[#This Row],[DEFAULT_COLL_TYPE]],CollectionLookups,3,FALSE)</f>
        <v>2X Week P NSP NS</v>
      </c>
      <c r="H256" t="str">
        <f t="shared" si="13"/>
        <v>CP228-2X Week P NSP NS</v>
      </c>
      <c r="J256" t="e">
        <f>VLOOKUP(DefaultCollections[[#This Row],[Standard Exists in NL]],SpecialtyCheckLU,1,FALSE)</f>
        <v>#N/A</v>
      </c>
      <c r="K256" t="e">
        <f t="shared" si="11"/>
        <v>#N/A</v>
      </c>
    </row>
    <row r="257" spans="1:11" hidden="1" x14ac:dyDescent="0.45">
      <c r="A257" t="s">
        <v>1304</v>
      </c>
      <c r="B257" t="s">
        <v>101</v>
      </c>
      <c r="C257" t="s">
        <v>1305</v>
      </c>
      <c r="D257" t="s">
        <v>1255</v>
      </c>
      <c r="E257" t="str">
        <f>VLOOKUP(DefaultCollections[[#This Row],[DEFAULT_COLL_TYPE]],CollectionLookups,2,FALSE)</f>
        <v>P Vaccinia Standard</v>
      </c>
      <c r="F257" t="str">
        <f t="shared" si="12"/>
        <v>CP228-P Vaccinia Standard</v>
      </c>
      <c r="G257">
        <f>VLOOKUP(DefaultCollections[[#This Row],[DEFAULT_COLL_TYPE]],CollectionLookups,3,FALSE)</f>
        <v>0</v>
      </c>
      <c r="H257" t="str">
        <f t="shared" si="13"/>
        <v>NO</v>
      </c>
      <c r="J257" t="str">
        <f>VLOOKUP(DefaultCollections[[#This Row],[Standard Exists in NL]],SpecialtyCheckLU,1,FALSE)</f>
        <v>CP228-P Vaccinia Standard</v>
      </c>
      <c r="K257" t="e">
        <f t="shared" si="11"/>
        <v>#N/A</v>
      </c>
    </row>
    <row r="258" spans="1:11" hidden="1" x14ac:dyDescent="0.45">
      <c r="A258" t="s">
        <v>1304</v>
      </c>
      <c r="B258" t="s">
        <v>101</v>
      </c>
      <c r="C258" t="s">
        <v>1305</v>
      </c>
      <c r="D258" t="s">
        <v>1249</v>
      </c>
      <c r="E258" t="str">
        <f>VLOOKUP(DefaultCollections[[#This Row],[DEFAULT_COLL_TYPE]],CollectionLookups,2,FALSE)</f>
        <v>PVZV Pre-Existing Standard</v>
      </c>
      <c r="F258" t="str">
        <f t="shared" si="12"/>
        <v>CP228-PVZV Pre-Existing Standard</v>
      </c>
      <c r="G258" t="str">
        <f>VLOOKUP(DefaultCollections[[#This Row],[DEFAULT_COLL_TYPE]],CollectionLookups,3,FALSE)</f>
        <v>2X Week P VZV Pre-Existing</v>
      </c>
      <c r="H258" t="str">
        <f t="shared" si="13"/>
        <v>CP228-2X Week P VZV Pre-Existing</v>
      </c>
      <c r="J258" t="str">
        <f>VLOOKUP(DefaultCollections[[#This Row],[Standard Exists in NL]],SpecialtyCheckLU,1,FALSE)</f>
        <v>CP228-PVZV Pre-Existing Standard</v>
      </c>
      <c r="K258" t="str">
        <f t="shared" ref="K258:K321" si="14">VLOOKUP(B258&amp;"-"&amp;G258,SpecialtyCheckLU,1,FALSE)</f>
        <v>CP228-2X Week P VZV Pre-Existing</v>
      </c>
    </row>
    <row r="259" spans="1:11" hidden="1" x14ac:dyDescent="0.45">
      <c r="A259" t="s">
        <v>1304</v>
      </c>
      <c r="B259" t="s">
        <v>101</v>
      </c>
      <c r="C259" t="s">
        <v>1305</v>
      </c>
      <c r="D259" t="s">
        <v>1230</v>
      </c>
      <c r="E259" t="str">
        <f>VLOOKUP(DefaultCollections[[#This Row],[DEFAULT_COLL_TYPE]],CollectionLookups,2,FALSE)</f>
        <v>P RSV Pre-Existing Standard</v>
      </c>
      <c r="F259" t="str">
        <f t="shared" ref="F259:F322" si="15">IFERROR(VLOOKUP(B259&amp;"-"&amp;E259,NLCollectionsLookup,1,FALSE),"NO")</f>
        <v>CP228-P RSV Pre-Existing Standard</v>
      </c>
      <c r="G259" t="str">
        <f>VLOOKUP(DefaultCollections[[#This Row],[DEFAULT_COLL_TYPE]],CollectionLookups,3,FALSE)</f>
        <v>2X Week P RSV Pre-Existing</v>
      </c>
      <c r="H259" t="str">
        <f t="shared" ref="H259:H322" si="16">IFERROR(VLOOKUP(B259&amp;"-"&amp;G259,NLCollectionsLookup,1,FALSE),"NO")</f>
        <v>CP228-2X Week P RSV Pre-Existing</v>
      </c>
      <c r="J259" t="str">
        <f>VLOOKUP(DefaultCollections[[#This Row],[Standard Exists in NL]],SpecialtyCheckLU,1,FALSE)</f>
        <v>CP228-P RSV Pre-Existing Standard</v>
      </c>
      <c r="K259" t="str">
        <f t="shared" si="14"/>
        <v>CP228-2X Week P RSV Pre-Existing</v>
      </c>
    </row>
    <row r="260" spans="1:11" hidden="1" x14ac:dyDescent="0.45">
      <c r="A260" t="s">
        <v>1306</v>
      </c>
      <c r="B260" t="s">
        <v>255</v>
      </c>
      <c r="C260" t="s">
        <v>1307</v>
      </c>
      <c r="D260" t="s">
        <v>1224</v>
      </c>
      <c r="E260" t="str">
        <f>VLOOKUP(DefaultCollections[[#This Row],[DEFAULT_COLL_TYPE]],CollectionLookups,2,FALSE)</f>
        <v>P Anti-D Pre-Existing Standard</v>
      </c>
      <c r="F260" t="str">
        <f t="shared" si="15"/>
        <v>CP284-P Anti-D Pre-Existing Standard</v>
      </c>
      <c r="G260" t="str">
        <f>VLOOKUP(DefaultCollections[[#This Row],[DEFAULT_COLL_TYPE]],CollectionLookups,3,FALSE)</f>
        <v>2X Week Anti-D Pre-Existing</v>
      </c>
      <c r="H260" t="str">
        <f t="shared" si="16"/>
        <v>NO</v>
      </c>
      <c r="J260" t="str">
        <f>VLOOKUP(DefaultCollections[[#This Row],[Standard Exists in NL]],SpecialtyCheckLU,1,FALSE)</f>
        <v>CP284-P Anti-D Pre-Existing Standard</v>
      </c>
      <c r="K260" t="str">
        <f t="shared" si="14"/>
        <v>CP284-2X Week Anti-D Pre-Existing</v>
      </c>
    </row>
    <row r="261" spans="1:11" hidden="1" x14ac:dyDescent="0.45">
      <c r="A261" t="s">
        <v>1306</v>
      </c>
      <c r="B261" t="s">
        <v>255</v>
      </c>
      <c r="C261" t="s">
        <v>1307</v>
      </c>
      <c r="D261" t="s">
        <v>1227</v>
      </c>
      <c r="E261" t="str">
        <f>VLOOKUP(DefaultCollections[[#This Row],[DEFAULT_COLL_TYPE]],CollectionLookups,2,FALSE)</f>
        <v>P NSP NS Standard</v>
      </c>
      <c r="F261" t="str">
        <f t="shared" si="15"/>
        <v>CP284-P NSP NS Standard</v>
      </c>
      <c r="G261" t="str">
        <f>VLOOKUP(DefaultCollections[[#This Row],[DEFAULT_COLL_TYPE]],CollectionLookups,3,FALSE)</f>
        <v>2X Week P NSP NS</v>
      </c>
      <c r="H261" t="str">
        <f t="shared" si="16"/>
        <v>CP284-2X Week P NSP NS</v>
      </c>
      <c r="I261" s="352"/>
      <c r="J261" t="e">
        <f>VLOOKUP(DefaultCollections[[#This Row],[Standard Exists in NL]],SpecialtyCheckLU,1,FALSE)</f>
        <v>#N/A</v>
      </c>
      <c r="K261" t="e">
        <f t="shared" si="14"/>
        <v>#N/A</v>
      </c>
    </row>
    <row r="262" spans="1:11" hidden="1" x14ac:dyDescent="0.45">
      <c r="A262" t="s">
        <v>1306</v>
      </c>
      <c r="B262" t="s">
        <v>255</v>
      </c>
      <c r="C262" t="s">
        <v>1307</v>
      </c>
      <c r="D262" t="s">
        <v>1255</v>
      </c>
      <c r="E262" t="str">
        <f>VLOOKUP(DefaultCollections[[#This Row],[DEFAULT_COLL_TYPE]],CollectionLookups,2,FALSE)</f>
        <v>P Vaccinia Standard</v>
      </c>
      <c r="F262" t="str">
        <f t="shared" si="15"/>
        <v>CP284-P Vaccinia Standard</v>
      </c>
      <c r="G262">
        <f>VLOOKUP(DefaultCollections[[#This Row],[DEFAULT_COLL_TYPE]],CollectionLookups,3,FALSE)</f>
        <v>0</v>
      </c>
      <c r="H262" t="str">
        <f t="shared" si="16"/>
        <v>NO</v>
      </c>
      <c r="J262" t="str">
        <f>VLOOKUP(DefaultCollections[[#This Row],[Standard Exists in NL]],SpecialtyCheckLU,1,FALSE)</f>
        <v>CP284-P Vaccinia Standard</v>
      </c>
      <c r="K262" t="e">
        <f t="shared" si="14"/>
        <v>#N/A</v>
      </c>
    </row>
    <row r="263" spans="1:11" hidden="1" x14ac:dyDescent="0.45">
      <c r="A263" t="s">
        <v>1306</v>
      </c>
      <c r="B263" t="s">
        <v>255</v>
      </c>
      <c r="C263" t="s">
        <v>1307</v>
      </c>
      <c r="D263" t="s">
        <v>1249</v>
      </c>
      <c r="E263" t="str">
        <f>VLOOKUP(DefaultCollections[[#This Row],[DEFAULT_COLL_TYPE]],CollectionLookups,2,FALSE)</f>
        <v>PVZV Pre-Existing Standard</v>
      </c>
      <c r="F263" t="str">
        <f t="shared" si="15"/>
        <v>CP284-PVZV Pre-Existing Standard</v>
      </c>
      <c r="G263" t="str">
        <f>VLOOKUP(DefaultCollections[[#This Row],[DEFAULT_COLL_TYPE]],CollectionLookups,3,FALSE)</f>
        <v>2X Week P VZV Pre-Existing</v>
      </c>
      <c r="H263" t="str">
        <f t="shared" si="16"/>
        <v>CP284-2X Week P VZV Pre-Existing</v>
      </c>
      <c r="J263" t="str">
        <f>VLOOKUP(DefaultCollections[[#This Row],[Standard Exists in NL]],SpecialtyCheckLU,1,FALSE)</f>
        <v>CP284-PVZV Pre-Existing Standard</v>
      </c>
      <c r="K263" t="str">
        <f t="shared" si="14"/>
        <v>CP284-2X Week P VZV Pre-Existing</v>
      </c>
    </row>
    <row r="264" spans="1:11" hidden="1" x14ac:dyDescent="0.45">
      <c r="A264" t="s">
        <v>1306</v>
      </c>
      <c r="B264" t="s">
        <v>255</v>
      </c>
      <c r="C264" t="s">
        <v>1307</v>
      </c>
      <c r="D264" t="s">
        <v>1230</v>
      </c>
      <c r="E264" t="str">
        <f>VLOOKUP(DefaultCollections[[#This Row],[DEFAULT_COLL_TYPE]],CollectionLookups,2,FALSE)</f>
        <v>P RSV Pre-Existing Standard</v>
      </c>
      <c r="F264" t="str">
        <f t="shared" si="15"/>
        <v>CP284-P RSV Pre-Existing Standard</v>
      </c>
      <c r="G264" t="str">
        <f>VLOOKUP(DefaultCollections[[#This Row],[DEFAULT_COLL_TYPE]],CollectionLookups,3,FALSE)</f>
        <v>2X Week P RSV Pre-Existing</v>
      </c>
      <c r="H264" t="str">
        <f t="shared" si="16"/>
        <v>CP284-2X Week P RSV Pre-Existing</v>
      </c>
      <c r="J264" t="str">
        <f>VLOOKUP(DefaultCollections[[#This Row],[Standard Exists in NL]],SpecialtyCheckLU,1,FALSE)</f>
        <v>CP284-P RSV Pre-Existing Standard</v>
      </c>
      <c r="K264" t="str">
        <f t="shared" si="14"/>
        <v>CP284-2X Week P RSV Pre-Existing</v>
      </c>
    </row>
    <row r="265" spans="1:11" hidden="1" x14ac:dyDescent="0.45">
      <c r="A265" t="s">
        <v>1308</v>
      </c>
      <c r="B265" t="s">
        <v>240</v>
      </c>
      <c r="C265" t="s">
        <v>1309</v>
      </c>
      <c r="D265" t="s">
        <v>1224</v>
      </c>
      <c r="E265" t="str">
        <f>VLOOKUP(DefaultCollections[[#This Row],[DEFAULT_COLL_TYPE]],CollectionLookups,2,FALSE)</f>
        <v>P Anti-D Pre-Existing Standard</v>
      </c>
      <c r="F265" t="str">
        <f t="shared" si="15"/>
        <v>CP285-P Anti-D Pre-Existing Standard</v>
      </c>
      <c r="G265" t="str">
        <f>VLOOKUP(DefaultCollections[[#This Row],[DEFAULT_COLL_TYPE]],CollectionLookups,3,FALSE)</f>
        <v>2X Week Anti-D Pre-Existing</v>
      </c>
      <c r="H265" t="str">
        <f t="shared" si="16"/>
        <v>NO</v>
      </c>
      <c r="J265" t="str">
        <f>VLOOKUP(DefaultCollections[[#This Row],[Standard Exists in NL]],SpecialtyCheckLU,1,FALSE)</f>
        <v>CP285-P Anti-D Pre-Existing Standard</v>
      </c>
      <c r="K265" t="str">
        <f t="shared" si="14"/>
        <v>CP285-2X Week Anti-D Pre-Existing</v>
      </c>
    </row>
    <row r="266" spans="1:11" hidden="1" x14ac:dyDescent="0.45">
      <c r="A266" t="s">
        <v>1308</v>
      </c>
      <c r="B266" t="s">
        <v>240</v>
      </c>
      <c r="C266" t="s">
        <v>1309</v>
      </c>
      <c r="D266" t="s">
        <v>1225</v>
      </c>
      <c r="E266" t="str">
        <f>VLOOKUP(DefaultCollections[[#This Row],[DEFAULT_COLL_TYPE]],CollectionLookups,2,FALSE)</f>
        <v>P HBS Pre-Existing Standard</v>
      </c>
      <c r="F266" t="str">
        <f t="shared" si="15"/>
        <v>CP285-P HBS Pre-Existing Standard</v>
      </c>
      <c r="G266" t="str">
        <f>VLOOKUP(DefaultCollections[[#This Row],[DEFAULT_COLL_TYPE]],CollectionLookups,3,FALSE)</f>
        <v>2X Week P HBS Pre-Existing</v>
      </c>
      <c r="H266" t="str">
        <f t="shared" si="16"/>
        <v>CP285-2X Week P HBS Pre-Existing</v>
      </c>
      <c r="J266" t="str">
        <f>VLOOKUP(DefaultCollections[[#This Row],[Standard Exists in NL]],SpecialtyCheckLU,1,FALSE)</f>
        <v>CP285-P HBS Pre-Existing Standard</v>
      </c>
      <c r="K266" t="str">
        <f t="shared" si="14"/>
        <v>CP285-2X Week P HBS Pre-Existing</v>
      </c>
    </row>
    <row r="267" spans="1:11" hidden="1" x14ac:dyDescent="0.45">
      <c r="A267" t="s">
        <v>1308</v>
      </c>
      <c r="B267" t="s">
        <v>240</v>
      </c>
      <c r="C267" t="s">
        <v>1309</v>
      </c>
      <c r="D267" t="s">
        <v>1226</v>
      </c>
      <c r="E267" t="str">
        <f>VLOOKUP(DefaultCollections[[#This Row],[DEFAULT_COLL_TYPE]],CollectionLookups,2,FALSE)</f>
        <v>P HBS TWINRIX Standard</v>
      </c>
      <c r="F267" t="str">
        <f t="shared" si="15"/>
        <v>CP285-P HBS TWINRIX Standard</v>
      </c>
      <c r="G267" t="str">
        <f>VLOOKUP(DefaultCollections[[#This Row],[DEFAULT_COLL_TYPE]],CollectionLookups,3,FALSE)</f>
        <v>2X Week P HBS TWINRX</v>
      </c>
      <c r="H267" t="str">
        <f t="shared" si="16"/>
        <v>CP285-2X Week P HBS TWINRX</v>
      </c>
      <c r="J267" t="str">
        <f>VLOOKUP(DefaultCollections[[#This Row],[Standard Exists in NL]],SpecialtyCheckLU,1,FALSE)</f>
        <v>CP285-P HBS TWINRIX Standard</v>
      </c>
      <c r="K267" t="str">
        <f t="shared" si="14"/>
        <v>CP285-2X Week P HBS TWINRX</v>
      </c>
    </row>
    <row r="268" spans="1:11" hidden="1" x14ac:dyDescent="0.45">
      <c r="A268" t="s">
        <v>1308</v>
      </c>
      <c r="B268" t="s">
        <v>240</v>
      </c>
      <c r="C268" t="s">
        <v>1309</v>
      </c>
      <c r="D268" t="s">
        <v>1227</v>
      </c>
      <c r="E268" t="str">
        <f>VLOOKUP(DefaultCollections[[#This Row],[DEFAULT_COLL_TYPE]],CollectionLookups,2,FALSE)</f>
        <v>P NSP NS Standard</v>
      </c>
      <c r="F268" t="str">
        <f t="shared" si="15"/>
        <v>CP285-P NSP NS Standard</v>
      </c>
      <c r="G268" t="str">
        <f>VLOOKUP(DefaultCollections[[#This Row],[DEFAULT_COLL_TYPE]],CollectionLookups,3,FALSE)</f>
        <v>2X Week P NSP NS</v>
      </c>
      <c r="H268" t="str">
        <f t="shared" si="16"/>
        <v>CP285-2X Week P NSP NS</v>
      </c>
      <c r="J268" t="e">
        <f>VLOOKUP(DefaultCollections[[#This Row],[Standard Exists in NL]],SpecialtyCheckLU,1,FALSE)</f>
        <v>#N/A</v>
      </c>
      <c r="K268" t="e">
        <f t="shared" si="14"/>
        <v>#N/A</v>
      </c>
    </row>
    <row r="269" spans="1:11" hidden="1" x14ac:dyDescent="0.45">
      <c r="A269" t="s">
        <v>1308</v>
      </c>
      <c r="B269" t="s">
        <v>240</v>
      </c>
      <c r="C269" t="s">
        <v>1309</v>
      </c>
      <c r="D269" t="s">
        <v>1255</v>
      </c>
      <c r="E269" t="str">
        <f>VLOOKUP(DefaultCollections[[#This Row],[DEFAULT_COLL_TYPE]],CollectionLookups,2,FALSE)</f>
        <v>P Vaccinia Standard</v>
      </c>
      <c r="F269" t="str">
        <f t="shared" si="15"/>
        <v>CP285-P Vaccinia Standard</v>
      </c>
      <c r="G269">
        <f>VLOOKUP(DefaultCollections[[#This Row],[DEFAULT_COLL_TYPE]],CollectionLookups,3,FALSE)</f>
        <v>0</v>
      </c>
      <c r="H269" t="str">
        <f t="shared" si="16"/>
        <v>NO</v>
      </c>
      <c r="J269" t="str">
        <f>VLOOKUP(DefaultCollections[[#This Row],[Standard Exists in NL]],SpecialtyCheckLU,1,FALSE)</f>
        <v>CP285-P Vaccinia Standard</v>
      </c>
      <c r="K269" t="e">
        <f t="shared" si="14"/>
        <v>#N/A</v>
      </c>
    </row>
    <row r="270" spans="1:11" hidden="1" x14ac:dyDescent="0.45">
      <c r="A270" t="s">
        <v>1308</v>
      </c>
      <c r="B270" t="s">
        <v>240</v>
      </c>
      <c r="C270" t="s">
        <v>1309</v>
      </c>
      <c r="D270" t="s">
        <v>1249</v>
      </c>
      <c r="E270" t="str">
        <f>VLOOKUP(DefaultCollections[[#This Row],[DEFAULT_COLL_TYPE]],CollectionLookups,2,FALSE)</f>
        <v>PVZV Pre-Existing Standard</v>
      </c>
      <c r="F270" t="str">
        <f t="shared" si="15"/>
        <v>CP285-PVZV Pre-Existing Standard</v>
      </c>
      <c r="G270" t="str">
        <f>VLOOKUP(DefaultCollections[[#This Row],[DEFAULT_COLL_TYPE]],CollectionLookups,3,FALSE)</f>
        <v>2X Week P VZV Pre-Existing</v>
      </c>
      <c r="H270" t="str">
        <f t="shared" si="16"/>
        <v>CP285-2X Week P VZV Pre-Existing</v>
      </c>
      <c r="J270" t="str">
        <f>VLOOKUP(DefaultCollections[[#This Row],[Standard Exists in NL]],SpecialtyCheckLU,1,FALSE)</f>
        <v>CP285-PVZV Pre-Existing Standard</v>
      </c>
      <c r="K270" t="str">
        <f t="shared" si="14"/>
        <v>CP285-2X Week P VZV Pre-Existing</v>
      </c>
    </row>
    <row r="271" spans="1:11" hidden="1" x14ac:dyDescent="0.45">
      <c r="A271" t="s">
        <v>1308</v>
      </c>
      <c r="B271" t="s">
        <v>240</v>
      </c>
      <c r="C271" t="s">
        <v>1309</v>
      </c>
      <c r="D271" t="s">
        <v>1230</v>
      </c>
      <c r="E271" t="str">
        <f>VLOOKUP(DefaultCollections[[#This Row],[DEFAULT_COLL_TYPE]],CollectionLookups,2,FALSE)</f>
        <v>P RSV Pre-Existing Standard</v>
      </c>
      <c r="F271" t="str">
        <f t="shared" si="15"/>
        <v>CP285-P RSV Pre-Existing Standard</v>
      </c>
      <c r="G271" t="str">
        <f>VLOOKUP(DefaultCollections[[#This Row],[DEFAULT_COLL_TYPE]],CollectionLookups,3,FALSE)</f>
        <v>2X Week P RSV Pre-Existing</v>
      </c>
      <c r="H271" t="str">
        <f t="shared" si="16"/>
        <v>CP285-2X Week P RSV Pre-Existing</v>
      </c>
      <c r="J271" t="str">
        <f>VLOOKUP(DefaultCollections[[#This Row],[Standard Exists in NL]],SpecialtyCheckLU,1,FALSE)</f>
        <v>CP285-P RSV Pre-Existing Standard</v>
      </c>
      <c r="K271" t="str">
        <f t="shared" si="14"/>
        <v>CP285-2X Week P RSV Pre-Existing</v>
      </c>
    </row>
    <row r="272" spans="1:11" hidden="1" x14ac:dyDescent="0.45">
      <c r="A272" t="s">
        <v>1310</v>
      </c>
      <c r="B272" t="s">
        <v>508</v>
      </c>
      <c r="C272" t="s">
        <v>1311</v>
      </c>
      <c r="D272" t="s">
        <v>1222</v>
      </c>
      <c r="E272" t="str">
        <f>VLOOKUP(DefaultCollections[[#This Row],[DEFAULT_COLL_TYPE]],CollectionLookups,2,FALSE)</f>
        <v>P CMV Standard</v>
      </c>
      <c r="F272" t="str">
        <f t="shared" si="15"/>
        <v>CP328-P CMV Standard</v>
      </c>
      <c r="G272" t="str">
        <f>VLOOKUP(DefaultCollections[[#This Row],[DEFAULT_COLL_TYPE]],CollectionLookups,3,FALSE)</f>
        <v>2X Week P CMV</v>
      </c>
      <c r="H272" t="str">
        <f t="shared" si="16"/>
        <v>CP328-2X Week P CMV</v>
      </c>
      <c r="J272" t="str">
        <f>VLOOKUP(DefaultCollections[[#This Row],[Standard Exists in NL]],SpecialtyCheckLU,1,FALSE)</f>
        <v>CP328-P CMV Standard</v>
      </c>
      <c r="K272" t="str">
        <f t="shared" si="14"/>
        <v>CP328-2X Week P CMV</v>
      </c>
    </row>
    <row r="273" spans="1:11" hidden="1" x14ac:dyDescent="0.45">
      <c r="A273" t="s">
        <v>1310</v>
      </c>
      <c r="B273" t="s">
        <v>508</v>
      </c>
      <c r="C273" t="s">
        <v>1311</v>
      </c>
      <c r="D273" t="s">
        <v>1224</v>
      </c>
      <c r="E273" t="str">
        <f>VLOOKUP(DefaultCollections[[#This Row],[DEFAULT_COLL_TYPE]],CollectionLookups,2,FALSE)</f>
        <v>P Anti-D Pre-Existing Standard</v>
      </c>
      <c r="F273" t="str">
        <f t="shared" si="15"/>
        <v>CP328-P Anti-D Pre-Existing Standard</v>
      </c>
      <c r="G273" t="str">
        <f>VLOOKUP(DefaultCollections[[#This Row],[DEFAULT_COLL_TYPE]],CollectionLookups,3,FALSE)</f>
        <v>2X Week Anti-D Pre-Existing</v>
      </c>
      <c r="H273" t="str">
        <f t="shared" si="16"/>
        <v>NO</v>
      </c>
      <c r="J273" t="str">
        <f>VLOOKUP(DefaultCollections[[#This Row],[Standard Exists in NL]],SpecialtyCheckLU,1,FALSE)</f>
        <v>CP328-P Anti-D Pre-Existing Standard</v>
      </c>
      <c r="K273" t="str">
        <f t="shared" si="14"/>
        <v>CP328-2X Week Anti-D Pre-Existing</v>
      </c>
    </row>
    <row r="274" spans="1:11" hidden="1" x14ac:dyDescent="0.45">
      <c r="A274" t="s">
        <v>1310</v>
      </c>
      <c r="B274" t="s">
        <v>508</v>
      </c>
      <c r="C274" t="s">
        <v>1311</v>
      </c>
      <c r="D274" t="s">
        <v>1253</v>
      </c>
      <c r="E274" t="str">
        <f>VLOOKUP(DefaultCollections[[#This Row],[DEFAULT_COLL_TYPE]],CollectionLookups,2,FALSE)</f>
        <v>P HBS Standard</v>
      </c>
      <c r="F274" t="str">
        <f t="shared" si="15"/>
        <v>CP328-P HBS Standard</v>
      </c>
      <c r="G274" t="str">
        <f>VLOOKUP(DefaultCollections[[#This Row],[DEFAULT_COLL_TYPE]],CollectionLookups,3,FALSE)</f>
        <v>2X Week P HBS</v>
      </c>
      <c r="H274" t="str">
        <f t="shared" si="16"/>
        <v>CP328-2X Week P HBS</v>
      </c>
      <c r="J274" t="str">
        <f>VLOOKUP(DefaultCollections[[#This Row],[Standard Exists in NL]],SpecialtyCheckLU,1,FALSE)</f>
        <v>CP328-P HBS Standard</v>
      </c>
      <c r="K274" t="str">
        <f t="shared" si="14"/>
        <v>CP328-2X Week P HBS</v>
      </c>
    </row>
    <row r="275" spans="1:11" hidden="1" x14ac:dyDescent="0.45">
      <c r="A275" t="s">
        <v>1310</v>
      </c>
      <c r="B275" t="s">
        <v>508</v>
      </c>
      <c r="C275" t="s">
        <v>1311</v>
      </c>
      <c r="D275" t="s">
        <v>1225</v>
      </c>
      <c r="E275" t="str">
        <f>VLOOKUP(DefaultCollections[[#This Row],[DEFAULT_COLL_TYPE]],CollectionLookups,2,FALSE)</f>
        <v>P HBS Pre-Existing Standard</v>
      </c>
      <c r="F275" t="str">
        <f t="shared" si="15"/>
        <v>CP328-P HBS Pre-Existing Standard</v>
      </c>
      <c r="G275" t="str">
        <f>VLOOKUP(DefaultCollections[[#This Row],[DEFAULT_COLL_TYPE]],CollectionLookups,3,FALSE)</f>
        <v>2X Week P HBS Pre-Existing</v>
      </c>
      <c r="H275" t="str">
        <f t="shared" si="16"/>
        <v>CP328-2X Week P HBS Pre-Existing</v>
      </c>
      <c r="J275" t="str">
        <f>VLOOKUP(DefaultCollections[[#This Row],[Standard Exists in NL]],SpecialtyCheckLU,1,FALSE)</f>
        <v>CP328-P HBS Pre-Existing Standard</v>
      </c>
      <c r="K275" t="str">
        <f t="shared" si="14"/>
        <v>CP328-2X Week P HBS Pre-Existing</v>
      </c>
    </row>
    <row r="276" spans="1:11" hidden="1" x14ac:dyDescent="0.45">
      <c r="A276" t="s">
        <v>1310</v>
      </c>
      <c r="B276" t="s">
        <v>508</v>
      </c>
      <c r="C276" t="s">
        <v>1311</v>
      </c>
      <c r="D276" t="s">
        <v>1227</v>
      </c>
      <c r="E276" t="str">
        <f>VLOOKUP(DefaultCollections[[#This Row],[DEFAULT_COLL_TYPE]],CollectionLookups,2,FALSE)</f>
        <v>P NSP NS Standard</v>
      </c>
      <c r="F276" t="str">
        <f t="shared" si="15"/>
        <v>CP328-P NSP NS Standard</v>
      </c>
      <c r="G276" t="str">
        <f>VLOOKUP(DefaultCollections[[#This Row],[DEFAULT_COLL_TYPE]],CollectionLookups,3,FALSE)</f>
        <v>2X Week P NSP NS</v>
      </c>
      <c r="H276" t="str">
        <f t="shared" si="16"/>
        <v>CP328-2X Week P NSP NS</v>
      </c>
      <c r="J276" t="e">
        <f>VLOOKUP(DefaultCollections[[#This Row],[Standard Exists in NL]],SpecialtyCheckLU,1,FALSE)</f>
        <v>#N/A</v>
      </c>
      <c r="K276" t="e">
        <f t="shared" si="14"/>
        <v>#N/A</v>
      </c>
    </row>
    <row r="277" spans="1:11" hidden="1" x14ac:dyDescent="0.45">
      <c r="A277" t="s">
        <v>1310</v>
      </c>
      <c r="B277" t="s">
        <v>508</v>
      </c>
      <c r="C277" t="s">
        <v>1311</v>
      </c>
      <c r="D277" t="s">
        <v>1233</v>
      </c>
      <c r="E277" t="str">
        <f>VLOOKUP(DefaultCollections[[#This Row],[DEFAULT_COLL_TYPE]],CollectionLookups,2,FALSE)</f>
        <v>P Rabies Standard</v>
      </c>
      <c r="F277" t="str">
        <f t="shared" si="15"/>
        <v>CP328-P Rabies Standard</v>
      </c>
      <c r="G277" t="str">
        <f>VLOOKUP(DefaultCollections[[#This Row],[DEFAULT_COLL_TYPE]],CollectionLookups,3,FALSE)</f>
        <v>2X Week P Rabies</v>
      </c>
      <c r="H277" t="str">
        <f t="shared" si="16"/>
        <v>CP328-2X Week P Rabies</v>
      </c>
      <c r="J277" t="str">
        <f>VLOOKUP(DefaultCollections[[#This Row],[Standard Exists in NL]],SpecialtyCheckLU,1,FALSE)</f>
        <v>CP328-P Rabies Standard</v>
      </c>
      <c r="K277" t="str">
        <f t="shared" si="14"/>
        <v>CP328-2X Week P Rabies</v>
      </c>
    </row>
    <row r="278" spans="1:11" hidden="1" x14ac:dyDescent="0.45">
      <c r="A278" t="s">
        <v>1310</v>
      </c>
      <c r="B278" t="s">
        <v>508</v>
      </c>
      <c r="C278" t="s">
        <v>1311</v>
      </c>
      <c r="D278" t="s">
        <v>1228</v>
      </c>
      <c r="E278" t="str">
        <f>VLOOKUP(DefaultCollections[[#This Row],[DEFAULT_COLL_TYPE]],CollectionLookups,2,FALSE)</f>
        <v>P Tetanus Standard</v>
      </c>
      <c r="F278" t="str">
        <f t="shared" si="15"/>
        <v>CP328-P Tetanus Standard</v>
      </c>
      <c r="G278" t="str">
        <f>VLOOKUP(DefaultCollections[[#This Row],[DEFAULT_COLL_TYPE]],CollectionLookups,3,FALSE)</f>
        <v>2X Week P Tetanus</v>
      </c>
      <c r="H278" t="str">
        <f t="shared" si="16"/>
        <v>CP328-2X Week P Tetanus</v>
      </c>
      <c r="J278" t="str">
        <f>VLOOKUP(DefaultCollections[[#This Row],[Standard Exists in NL]],SpecialtyCheckLU,1,FALSE)</f>
        <v>CP328-P Tetanus Standard</v>
      </c>
      <c r="K278" t="str">
        <f t="shared" si="14"/>
        <v>CP328-2X Week P Tetanus</v>
      </c>
    </row>
    <row r="279" spans="1:11" hidden="1" x14ac:dyDescent="0.45">
      <c r="A279" t="s">
        <v>1310</v>
      </c>
      <c r="B279" t="s">
        <v>508</v>
      </c>
      <c r="C279" t="s">
        <v>1311</v>
      </c>
      <c r="D279" t="s">
        <v>1234</v>
      </c>
      <c r="E279" t="str">
        <f>VLOOKUP(DefaultCollections[[#This Row],[DEFAULT_COLL_TYPE]],CollectionLookups,2,FALSE)</f>
        <v>P Tetanus Pre-Existing Standard</v>
      </c>
      <c r="F279" t="str">
        <f t="shared" si="15"/>
        <v>CP328-P Tetanus Pre-Existing Standard</v>
      </c>
      <c r="G279" t="str">
        <f>VLOOKUP(DefaultCollections[[#This Row],[DEFAULT_COLL_TYPE]],CollectionLookups,3,FALSE)</f>
        <v>2X Week P Tetanus PE</v>
      </c>
      <c r="H279" t="str">
        <f t="shared" si="16"/>
        <v>CP328-2X Week P Tetanus PE</v>
      </c>
      <c r="I279" s="352"/>
      <c r="J279" t="str">
        <f>VLOOKUP(DefaultCollections[[#This Row],[Standard Exists in NL]],SpecialtyCheckLU,1,FALSE)</f>
        <v>CP328-P Tetanus Pre-Existing Standard</v>
      </c>
      <c r="K279" t="str">
        <f t="shared" si="14"/>
        <v>CP328-2X Week P Tetanus PE</v>
      </c>
    </row>
    <row r="280" spans="1:11" hidden="1" x14ac:dyDescent="0.45">
      <c r="A280" t="s">
        <v>1310</v>
      </c>
      <c r="B280" t="s">
        <v>508</v>
      </c>
      <c r="C280" t="s">
        <v>1311</v>
      </c>
      <c r="D280" t="s">
        <v>1254</v>
      </c>
      <c r="E280" t="str">
        <f>VLOOKUP(DefaultCollections[[#This Row],[DEFAULT_COLL_TYPE]],CollectionLookups,2,FALSE)</f>
        <v>P Tetanus Tox Standard</v>
      </c>
      <c r="F280" t="str">
        <f t="shared" si="15"/>
        <v>CP328-P Tetanus Tox Standard</v>
      </c>
      <c r="G280">
        <f>VLOOKUP(DefaultCollections[[#This Row],[DEFAULT_COLL_TYPE]],CollectionLookups,3,FALSE)</f>
        <v>0</v>
      </c>
      <c r="H280" t="str">
        <f t="shared" si="16"/>
        <v>NO</v>
      </c>
      <c r="J280" t="str">
        <f>VLOOKUP(DefaultCollections[[#This Row],[Standard Exists in NL]],SpecialtyCheckLU,1,FALSE)</f>
        <v>CP328-P Tetanus Tox Standard</v>
      </c>
      <c r="K280" t="e">
        <f t="shared" si="14"/>
        <v>#N/A</v>
      </c>
    </row>
    <row r="281" spans="1:11" hidden="1" x14ac:dyDescent="0.45">
      <c r="A281" t="s">
        <v>1310</v>
      </c>
      <c r="B281" t="s">
        <v>508</v>
      </c>
      <c r="C281" t="s">
        <v>1311</v>
      </c>
      <c r="D281" t="s">
        <v>1255</v>
      </c>
      <c r="E281" t="str">
        <f>VLOOKUP(DefaultCollections[[#This Row],[DEFAULT_COLL_TYPE]],CollectionLookups,2,FALSE)</f>
        <v>P Vaccinia Standard</v>
      </c>
      <c r="F281" t="str">
        <f t="shared" si="15"/>
        <v>CP328-P Vaccinia Standard</v>
      </c>
      <c r="G281">
        <f>VLOOKUP(DefaultCollections[[#This Row],[DEFAULT_COLL_TYPE]],CollectionLookups,3,FALSE)</f>
        <v>0</v>
      </c>
      <c r="H281" t="str">
        <f t="shared" si="16"/>
        <v>NO</v>
      </c>
      <c r="J281" t="str">
        <f>VLOOKUP(DefaultCollections[[#This Row],[Standard Exists in NL]],SpecialtyCheckLU,1,FALSE)</f>
        <v>CP328-P Vaccinia Standard</v>
      </c>
      <c r="K281" t="e">
        <f t="shared" si="14"/>
        <v>#N/A</v>
      </c>
    </row>
    <row r="282" spans="1:11" hidden="1" x14ac:dyDescent="0.45">
      <c r="A282" t="s">
        <v>1310</v>
      </c>
      <c r="B282" t="s">
        <v>508</v>
      </c>
      <c r="C282" t="s">
        <v>1311</v>
      </c>
      <c r="D282" t="s">
        <v>1246</v>
      </c>
      <c r="E282" t="str">
        <f>VLOOKUP(DefaultCollections[[#This Row],[DEFAULT_COLL_TYPE]],CollectionLookups,2,FALSE)</f>
        <v>P VIP A Standard</v>
      </c>
      <c r="F282" t="str">
        <f t="shared" si="15"/>
        <v>CP328-P VIP A Standard</v>
      </c>
      <c r="G282" t="str">
        <f>VLOOKUP(DefaultCollections[[#This Row],[DEFAULT_COLL_TYPE]],CollectionLookups,3,FALSE)</f>
        <v>2X Week P VIP A</v>
      </c>
      <c r="H282" t="str">
        <f t="shared" si="16"/>
        <v>NO</v>
      </c>
      <c r="J282" t="str">
        <f>VLOOKUP(DefaultCollections[[#This Row],[Standard Exists in NL]],SpecialtyCheckLU,1,FALSE)</f>
        <v>CP328-P VIP A Standard</v>
      </c>
      <c r="K282" t="str">
        <f t="shared" si="14"/>
        <v>CP328-2X Week P VIP A</v>
      </c>
    </row>
    <row r="283" spans="1:11" hidden="1" x14ac:dyDescent="0.45">
      <c r="A283" t="s">
        <v>1310</v>
      </c>
      <c r="B283" t="s">
        <v>508</v>
      </c>
      <c r="C283" t="s">
        <v>1311</v>
      </c>
      <c r="D283" t="s">
        <v>1230</v>
      </c>
      <c r="E283" t="str">
        <f>VLOOKUP(DefaultCollections[[#This Row],[DEFAULT_COLL_TYPE]],CollectionLookups,2,FALSE)</f>
        <v>P RSV Pre-Existing Standard</v>
      </c>
      <c r="F283" t="str">
        <f t="shared" si="15"/>
        <v>CP328-P RSV Pre-Existing Standard</v>
      </c>
      <c r="G283" t="str">
        <f>VLOOKUP(DefaultCollections[[#This Row],[DEFAULT_COLL_TYPE]],CollectionLookups,3,FALSE)</f>
        <v>2X Week P RSV Pre-Existing</v>
      </c>
      <c r="H283" t="str">
        <f t="shared" si="16"/>
        <v>CP328-2X Week P RSV Pre-Existing</v>
      </c>
      <c r="J283" t="str">
        <f>VLOOKUP(DefaultCollections[[#This Row],[Standard Exists in NL]],SpecialtyCheckLU,1,FALSE)</f>
        <v>CP328-P RSV Pre-Existing Standard</v>
      </c>
      <c r="K283" t="str">
        <f t="shared" si="14"/>
        <v>CP328-2X Week P RSV Pre-Existing</v>
      </c>
    </row>
    <row r="284" spans="1:11" hidden="1" x14ac:dyDescent="0.45">
      <c r="A284" t="s">
        <v>1310</v>
      </c>
      <c r="B284" t="s">
        <v>508</v>
      </c>
      <c r="C284" t="s">
        <v>1311</v>
      </c>
      <c r="D284" t="s">
        <v>1243</v>
      </c>
      <c r="E284" t="str">
        <f>VLOOKUP(DefaultCollections[[#This Row],[DEFAULT_COLL_TYPE]],CollectionLookups,2,FALSE)</f>
        <v>Whole Blood INJ</v>
      </c>
      <c r="F284" t="str">
        <f t="shared" si="15"/>
        <v>NO</v>
      </c>
      <c r="G284">
        <f>VLOOKUP(DefaultCollections[[#This Row],[DEFAULT_COLL_TYPE]],CollectionLookups,3,FALSE)</f>
        <v>0</v>
      </c>
      <c r="H284" t="str">
        <f t="shared" si="16"/>
        <v>NO</v>
      </c>
      <c r="J284" t="e">
        <f>VLOOKUP(DefaultCollections[[#This Row],[Standard Exists in NL]],SpecialtyCheckLU,1,FALSE)</f>
        <v>#N/A</v>
      </c>
      <c r="K284" t="e">
        <f t="shared" si="14"/>
        <v>#N/A</v>
      </c>
    </row>
    <row r="285" spans="1:11" hidden="1" x14ac:dyDescent="0.45">
      <c r="A285" t="s">
        <v>1312</v>
      </c>
      <c r="B285" t="s">
        <v>137</v>
      </c>
      <c r="C285" t="s">
        <v>1313</v>
      </c>
      <c r="D285" t="s">
        <v>1224</v>
      </c>
      <c r="E285" t="str">
        <f>VLOOKUP(DefaultCollections[[#This Row],[DEFAULT_COLL_TYPE]],CollectionLookups,2,FALSE)</f>
        <v>P Anti-D Pre-Existing Standard</v>
      </c>
      <c r="F285" t="str">
        <f t="shared" si="15"/>
        <v>CP523-P Anti-D Pre-Existing Standard</v>
      </c>
      <c r="G285" t="str">
        <f>VLOOKUP(DefaultCollections[[#This Row],[DEFAULT_COLL_TYPE]],CollectionLookups,3,FALSE)</f>
        <v>2X Week Anti-D Pre-Existing</v>
      </c>
      <c r="H285" t="str">
        <f t="shared" si="16"/>
        <v>NO</v>
      </c>
      <c r="J285" t="str">
        <f>VLOOKUP(DefaultCollections[[#This Row],[Standard Exists in NL]],SpecialtyCheckLU,1,FALSE)</f>
        <v>CP523-P Anti-D Pre-Existing Standard</v>
      </c>
      <c r="K285" t="str">
        <f t="shared" si="14"/>
        <v>CP523-2X Week Anti-D Pre-Existing</v>
      </c>
    </row>
    <row r="286" spans="1:11" hidden="1" x14ac:dyDescent="0.45">
      <c r="A286" t="s">
        <v>1312</v>
      </c>
      <c r="B286" t="s">
        <v>137</v>
      </c>
      <c r="C286" t="s">
        <v>1313</v>
      </c>
      <c r="D286" t="s">
        <v>1225</v>
      </c>
      <c r="E286" t="str">
        <f>VLOOKUP(DefaultCollections[[#This Row],[DEFAULT_COLL_TYPE]],CollectionLookups,2,FALSE)</f>
        <v>P HBS Pre-Existing Standard</v>
      </c>
      <c r="F286" t="str">
        <f t="shared" si="15"/>
        <v>CP523-P HBS Pre-Existing Standard</v>
      </c>
      <c r="G286" t="str">
        <f>VLOOKUP(DefaultCollections[[#This Row],[DEFAULT_COLL_TYPE]],CollectionLookups,3,FALSE)</f>
        <v>2X Week P HBS Pre-Existing</v>
      </c>
      <c r="H286" t="str">
        <f t="shared" si="16"/>
        <v>CP523-2X Week P HBS Pre-Existing</v>
      </c>
      <c r="J286" t="str">
        <f>VLOOKUP(DefaultCollections[[#This Row],[Standard Exists in NL]],SpecialtyCheckLU,1,FALSE)</f>
        <v>CP523-P HBS Pre-Existing Standard</v>
      </c>
      <c r="K286" t="str">
        <f t="shared" si="14"/>
        <v>CP523-2X Week P HBS Pre-Existing</v>
      </c>
    </row>
    <row r="287" spans="1:11" hidden="1" x14ac:dyDescent="0.45">
      <c r="A287" t="s">
        <v>1312</v>
      </c>
      <c r="B287" t="s">
        <v>137</v>
      </c>
      <c r="C287" t="s">
        <v>1313</v>
      </c>
      <c r="D287" t="s">
        <v>1226</v>
      </c>
      <c r="E287" t="str">
        <f>VLOOKUP(DefaultCollections[[#This Row],[DEFAULT_COLL_TYPE]],CollectionLookups,2,FALSE)</f>
        <v>P HBS TWINRIX Standard</v>
      </c>
      <c r="F287" t="str">
        <f t="shared" si="15"/>
        <v>CP523-P HBS TWINRIX Standard</v>
      </c>
      <c r="G287" t="str">
        <f>VLOOKUP(DefaultCollections[[#This Row],[DEFAULT_COLL_TYPE]],CollectionLookups,3,FALSE)</f>
        <v>2X Week P HBS TWINRX</v>
      </c>
      <c r="H287" t="str">
        <f t="shared" si="16"/>
        <v>CP523-2X Week P HBS TWINRX</v>
      </c>
      <c r="J287" t="str">
        <f>VLOOKUP(DefaultCollections[[#This Row],[Standard Exists in NL]],SpecialtyCheckLU,1,FALSE)</f>
        <v>CP523-P HBS TWINRIX Standard</v>
      </c>
      <c r="K287" t="str">
        <f t="shared" si="14"/>
        <v>CP523-2X Week P HBS TWINRX</v>
      </c>
    </row>
    <row r="288" spans="1:11" hidden="1" x14ac:dyDescent="0.45">
      <c r="A288" t="s">
        <v>1312</v>
      </c>
      <c r="B288" t="s">
        <v>137</v>
      </c>
      <c r="C288" t="s">
        <v>1313</v>
      </c>
      <c r="D288" t="s">
        <v>1262</v>
      </c>
      <c r="E288" t="str">
        <f>VLOOKUP(DefaultCollections[[#This Row],[DEFAULT_COLL_TYPE]],CollectionLookups,2,FALSE)</f>
        <v>P NORM KIG 10 Standard</v>
      </c>
      <c r="F288" t="str">
        <f t="shared" si="15"/>
        <v>CP523-P NORM KIG 10 Standard</v>
      </c>
      <c r="G288" t="str">
        <f>VLOOKUP(DefaultCollections[[#This Row],[DEFAULT_COLL_TYPE]],CollectionLookups,3,FALSE)</f>
        <v>2X Week P NORM KIG10_0</v>
      </c>
      <c r="H288" t="str">
        <f t="shared" si="16"/>
        <v>CP523-2X Week P NORM KIG10_0</v>
      </c>
      <c r="J288" t="str">
        <f>VLOOKUP(DefaultCollections[[#This Row],[Standard Exists in NL]],SpecialtyCheckLU,1,FALSE)</f>
        <v>CP523-P NORM KIG 10 Standard</v>
      </c>
      <c r="K288" t="str">
        <f t="shared" si="14"/>
        <v>CP523-2X Week P NORM KIG10_0</v>
      </c>
    </row>
    <row r="289" spans="1:11" hidden="1" x14ac:dyDescent="0.45">
      <c r="A289" t="s">
        <v>1312</v>
      </c>
      <c r="B289" t="s">
        <v>137</v>
      </c>
      <c r="C289" t="s">
        <v>1313</v>
      </c>
      <c r="D289" t="s">
        <v>1263</v>
      </c>
      <c r="E289" t="str">
        <f>VLOOKUP(DefaultCollections[[#This Row],[DEFAULT_COLL_TYPE]],CollectionLookups,2,FALSE)</f>
        <v>P NORM KIG 10-1 Standard</v>
      </c>
      <c r="F289" t="str">
        <f t="shared" si="15"/>
        <v>CP523-P NORM KIG 10-1 Standard</v>
      </c>
      <c r="G289" t="str">
        <f>VLOOKUP(DefaultCollections[[#This Row],[DEFAULT_COLL_TYPE]],CollectionLookups,3,FALSE)</f>
        <v>2X Week P NORM KIG10-1</v>
      </c>
      <c r="H289" t="str">
        <f t="shared" si="16"/>
        <v>CP523-2X Week P NORM KIG10-1</v>
      </c>
      <c r="J289" t="str">
        <f>VLOOKUP(DefaultCollections[[#This Row],[Standard Exists in NL]],SpecialtyCheckLU,1,FALSE)</f>
        <v>CP523-P NORM KIG 10-1 Standard</v>
      </c>
      <c r="K289" t="str">
        <f t="shared" si="14"/>
        <v>CP523-2X Week P NORM KIG10-1</v>
      </c>
    </row>
    <row r="290" spans="1:11" hidden="1" x14ac:dyDescent="0.45">
      <c r="A290" t="s">
        <v>1312</v>
      </c>
      <c r="B290" t="s">
        <v>137</v>
      </c>
      <c r="C290" t="s">
        <v>1313</v>
      </c>
      <c r="D290" t="s">
        <v>1264</v>
      </c>
      <c r="E290" t="str">
        <f>VLOOKUP(DefaultCollections[[#This Row],[DEFAULT_COLL_TYPE]],CollectionLookups,2,FALSE)</f>
        <v>P NORM KIG 10-2 Standard</v>
      </c>
      <c r="F290" t="str">
        <f t="shared" si="15"/>
        <v>CP523-P NORM KIG 10-2 Standard</v>
      </c>
      <c r="G290" t="str">
        <f>VLOOKUP(DefaultCollections[[#This Row],[DEFAULT_COLL_TYPE]],CollectionLookups,3,FALSE)</f>
        <v>2X Week P NORM KIG10_2</v>
      </c>
      <c r="H290" t="str">
        <f t="shared" si="16"/>
        <v>CP523-2X Week P NORM KIG10_2</v>
      </c>
      <c r="J290" t="str">
        <f>VLOOKUP(DefaultCollections[[#This Row],[Standard Exists in NL]],SpecialtyCheckLU,1,FALSE)</f>
        <v>CP523-P NORM KIG 10-2 Standard</v>
      </c>
      <c r="K290" t="str">
        <f t="shared" si="14"/>
        <v>CP523-2X Week P NORM KIG10_2</v>
      </c>
    </row>
    <row r="291" spans="1:11" hidden="1" x14ac:dyDescent="0.45">
      <c r="A291" t="s">
        <v>1312</v>
      </c>
      <c r="B291" t="s">
        <v>137</v>
      </c>
      <c r="C291" t="s">
        <v>1313</v>
      </c>
      <c r="D291" t="s">
        <v>1265</v>
      </c>
      <c r="E291" t="str">
        <f>VLOOKUP(DefaultCollections[[#This Row],[DEFAULT_COLL_TYPE]],CollectionLookups,2,FALSE)</f>
        <v>P NORM KIG 10-3 Standard</v>
      </c>
      <c r="F291" t="str">
        <f t="shared" si="15"/>
        <v>CP523-P NORM KIG 10-3 Standard</v>
      </c>
      <c r="G291" t="str">
        <f>VLOOKUP(DefaultCollections[[#This Row],[DEFAULT_COLL_TYPE]],CollectionLookups,3,FALSE)</f>
        <v>2X Week P NORM KIG10_3</v>
      </c>
      <c r="H291" t="str">
        <f t="shared" si="16"/>
        <v>CP523-2X Week P NORM KIG10_3</v>
      </c>
      <c r="J291" t="str">
        <f>VLOOKUP(DefaultCollections[[#This Row],[Standard Exists in NL]],SpecialtyCheckLU,1,FALSE)</f>
        <v>CP523-P NORM KIG 10-3 Standard</v>
      </c>
      <c r="K291" t="str">
        <f t="shared" si="14"/>
        <v>CP523-2X Week P NORM KIG10_3</v>
      </c>
    </row>
    <row r="292" spans="1:11" hidden="1" x14ac:dyDescent="0.45">
      <c r="A292" t="s">
        <v>1312</v>
      </c>
      <c r="B292" t="s">
        <v>137</v>
      </c>
      <c r="C292" t="s">
        <v>1313</v>
      </c>
      <c r="D292" t="s">
        <v>1266</v>
      </c>
      <c r="E292" t="str">
        <f>VLOOKUP(DefaultCollections[[#This Row],[DEFAULT_COLL_TYPE]],CollectionLookups,2,FALSE)</f>
        <v>P NORM KIG 10-4 Standard</v>
      </c>
      <c r="F292" t="str">
        <f t="shared" si="15"/>
        <v>CP523-P NORM KIG 10-4 Standard</v>
      </c>
      <c r="G292" t="str">
        <f>VLOOKUP(DefaultCollections[[#This Row],[DEFAULT_COLL_TYPE]],CollectionLookups,3,FALSE)</f>
        <v>2X Week P NORM KIG10_4</v>
      </c>
      <c r="H292" t="str">
        <f t="shared" si="16"/>
        <v>CP523-2X Week P NORM KIG10_4</v>
      </c>
      <c r="J292" t="str">
        <f>VLOOKUP(DefaultCollections[[#This Row],[Standard Exists in NL]],SpecialtyCheckLU,1,FALSE)</f>
        <v>CP523-P NORM KIG 10-4 Standard</v>
      </c>
      <c r="K292" t="str">
        <f t="shared" si="14"/>
        <v>CP523-2X Week P NORM KIG10_4</v>
      </c>
    </row>
    <row r="293" spans="1:11" hidden="1" x14ac:dyDescent="0.45">
      <c r="A293" t="s">
        <v>1312</v>
      </c>
      <c r="B293" t="s">
        <v>137</v>
      </c>
      <c r="C293" t="s">
        <v>1313</v>
      </c>
      <c r="D293" t="s">
        <v>1227</v>
      </c>
      <c r="E293" t="str">
        <f>VLOOKUP(DefaultCollections[[#This Row],[DEFAULT_COLL_TYPE]],CollectionLookups,2,FALSE)</f>
        <v>P NSP NS Standard</v>
      </c>
      <c r="F293" t="str">
        <f t="shared" si="15"/>
        <v>CP523-P NSP NS Standard</v>
      </c>
      <c r="G293" t="str">
        <f>VLOOKUP(DefaultCollections[[#This Row],[DEFAULT_COLL_TYPE]],CollectionLookups,3,FALSE)</f>
        <v>2X Week P NSP NS</v>
      </c>
      <c r="H293" t="str">
        <f t="shared" si="16"/>
        <v>CP523-2X Week P NSP NS</v>
      </c>
      <c r="J293" t="e">
        <f>VLOOKUP(DefaultCollections[[#This Row],[Standard Exists in NL]],SpecialtyCheckLU,1,FALSE)</f>
        <v>#N/A</v>
      </c>
      <c r="K293" t="e">
        <f t="shared" si="14"/>
        <v>#N/A</v>
      </c>
    </row>
    <row r="294" spans="1:11" hidden="1" x14ac:dyDescent="0.45">
      <c r="A294" t="s">
        <v>1312</v>
      </c>
      <c r="B294" t="s">
        <v>137</v>
      </c>
      <c r="C294" t="s">
        <v>1313</v>
      </c>
      <c r="D294" t="s">
        <v>1255</v>
      </c>
      <c r="E294" t="str">
        <f>VLOOKUP(DefaultCollections[[#This Row],[DEFAULT_COLL_TYPE]],CollectionLookups,2,FALSE)</f>
        <v>P Vaccinia Standard</v>
      </c>
      <c r="F294" t="str">
        <f t="shared" si="15"/>
        <v>CP523-P Vaccinia Standard</v>
      </c>
      <c r="G294">
        <f>VLOOKUP(DefaultCollections[[#This Row],[DEFAULT_COLL_TYPE]],CollectionLookups,3,FALSE)</f>
        <v>0</v>
      </c>
      <c r="H294" t="str">
        <f t="shared" si="16"/>
        <v>NO</v>
      </c>
      <c r="J294" t="str">
        <f>VLOOKUP(DefaultCollections[[#This Row],[Standard Exists in NL]],SpecialtyCheckLU,1,FALSE)</f>
        <v>CP523-P Vaccinia Standard</v>
      </c>
      <c r="K294" t="e">
        <f t="shared" si="14"/>
        <v>#N/A</v>
      </c>
    </row>
    <row r="295" spans="1:11" hidden="1" x14ac:dyDescent="0.45">
      <c r="A295" t="s">
        <v>1312</v>
      </c>
      <c r="B295" t="s">
        <v>137</v>
      </c>
      <c r="C295" t="s">
        <v>1313</v>
      </c>
      <c r="D295" t="s">
        <v>1249</v>
      </c>
      <c r="E295" t="str">
        <f>VLOOKUP(DefaultCollections[[#This Row],[DEFAULT_COLL_TYPE]],CollectionLookups,2,FALSE)</f>
        <v>PVZV Pre-Existing Standard</v>
      </c>
      <c r="F295" t="str">
        <f t="shared" si="15"/>
        <v>CP523-PVZV Pre-Existing Standard</v>
      </c>
      <c r="G295" t="str">
        <f>VLOOKUP(DefaultCollections[[#This Row],[DEFAULT_COLL_TYPE]],CollectionLookups,3,FALSE)</f>
        <v>2X Week P VZV Pre-Existing</v>
      </c>
      <c r="H295" t="str">
        <f t="shared" si="16"/>
        <v>CP523-2X Week P VZV Pre-Existing</v>
      </c>
      <c r="J295" t="str">
        <f>VLOOKUP(DefaultCollections[[#This Row],[Standard Exists in NL]],SpecialtyCheckLU,1,FALSE)</f>
        <v>CP523-PVZV Pre-Existing Standard</v>
      </c>
      <c r="K295" t="str">
        <f t="shared" si="14"/>
        <v>CP523-2X Week P VZV Pre-Existing</v>
      </c>
    </row>
    <row r="296" spans="1:11" hidden="1" x14ac:dyDescent="0.45">
      <c r="A296" t="s">
        <v>1312</v>
      </c>
      <c r="B296" t="s">
        <v>137</v>
      </c>
      <c r="C296" t="s">
        <v>1313</v>
      </c>
      <c r="D296" t="s">
        <v>1230</v>
      </c>
      <c r="E296" t="str">
        <f>VLOOKUP(DefaultCollections[[#This Row],[DEFAULT_COLL_TYPE]],CollectionLookups,2,FALSE)</f>
        <v>P RSV Pre-Existing Standard</v>
      </c>
      <c r="F296" t="str">
        <f t="shared" si="15"/>
        <v>CP523-P RSV Pre-Existing Standard</v>
      </c>
      <c r="G296" t="str">
        <f>VLOOKUP(DefaultCollections[[#This Row],[DEFAULT_COLL_TYPE]],CollectionLookups,3,FALSE)</f>
        <v>2X Week P RSV Pre-Existing</v>
      </c>
      <c r="H296" t="str">
        <f t="shared" si="16"/>
        <v>CP523-2X Week P RSV Pre-Existing</v>
      </c>
      <c r="J296" t="str">
        <f>VLOOKUP(DefaultCollections[[#This Row],[Standard Exists in NL]],SpecialtyCheckLU,1,FALSE)</f>
        <v>CP523-P RSV Pre-Existing Standard</v>
      </c>
      <c r="K296" t="str">
        <f t="shared" si="14"/>
        <v>CP523-2X Week P RSV Pre-Existing</v>
      </c>
    </row>
    <row r="297" spans="1:11" hidden="1" x14ac:dyDescent="0.45">
      <c r="A297" t="s">
        <v>1314</v>
      </c>
      <c r="B297" t="s">
        <v>159</v>
      </c>
      <c r="C297" t="s">
        <v>1315</v>
      </c>
      <c r="D297" t="s">
        <v>1224</v>
      </c>
      <c r="E297" t="str">
        <f>VLOOKUP(DefaultCollections[[#This Row],[DEFAULT_COLL_TYPE]],CollectionLookups,2,FALSE)</f>
        <v>P Anti-D Pre-Existing Standard</v>
      </c>
      <c r="F297" t="str">
        <f t="shared" si="15"/>
        <v>CP524-P Anti-D Pre-Existing Standard</v>
      </c>
      <c r="G297" t="str">
        <f>VLOOKUP(DefaultCollections[[#This Row],[DEFAULT_COLL_TYPE]],CollectionLookups,3,FALSE)</f>
        <v>2X Week Anti-D Pre-Existing</v>
      </c>
      <c r="H297" t="str">
        <f t="shared" si="16"/>
        <v>NO</v>
      </c>
      <c r="J297" t="str">
        <f>VLOOKUP(DefaultCollections[[#This Row],[Standard Exists in NL]],SpecialtyCheckLU,1,FALSE)</f>
        <v>CP524-P Anti-D Pre-Existing Standard</v>
      </c>
      <c r="K297" t="str">
        <f t="shared" si="14"/>
        <v>CP524-2X Week Anti-D Pre-Existing</v>
      </c>
    </row>
    <row r="298" spans="1:11" hidden="1" x14ac:dyDescent="0.45">
      <c r="A298" t="s">
        <v>1314</v>
      </c>
      <c r="B298" t="s">
        <v>159</v>
      </c>
      <c r="C298" t="s">
        <v>1315</v>
      </c>
      <c r="D298" t="s">
        <v>1225</v>
      </c>
      <c r="E298" t="str">
        <f>VLOOKUP(DefaultCollections[[#This Row],[DEFAULT_COLL_TYPE]],CollectionLookups,2,FALSE)</f>
        <v>P HBS Pre-Existing Standard</v>
      </c>
      <c r="F298" t="str">
        <f t="shared" si="15"/>
        <v>CP524-P HBS Pre-Existing Standard</v>
      </c>
      <c r="G298" t="str">
        <f>VLOOKUP(DefaultCollections[[#This Row],[DEFAULT_COLL_TYPE]],CollectionLookups,3,FALSE)</f>
        <v>2X Week P HBS Pre-Existing</v>
      </c>
      <c r="H298" t="str">
        <f t="shared" si="16"/>
        <v>CP524-2X Week P HBS Pre-Existing</v>
      </c>
      <c r="J298" t="str">
        <f>VLOOKUP(DefaultCollections[[#This Row],[Standard Exists in NL]],SpecialtyCheckLU,1,FALSE)</f>
        <v>CP524-P HBS Pre-Existing Standard</v>
      </c>
      <c r="K298" t="str">
        <f t="shared" si="14"/>
        <v>CP524-2X Week P HBS Pre-Existing</v>
      </c>
    </row>
    <row r="299" spans="1:11" hidden="1" x14ac:dyDescent="0.45">
      <c r="A299" t="s">
        <v>1314</v>
      </c>
      <c r="B299" t="s">
        <v>159</v>
      </c>
      <c r="C299" t="s">
        <v>1315</v>
      </c>
      <c r="D299" t="s">
        <v>1226</v>
      </c>
      <c r="E299" t="str">
        <f>VLOOKUP(DefaultCollections[[#This Row],[DEFAULT_COLL_TYPE]],CollectionLookups,2,FALSE)</f>
        <v>P HBS TWINRIX Standard</v>
      </c>
      <c r="F299" t="str">
        <f t="shared" si="15"/>
        <v>CP524-P HBS TWINRIX Standard</v>
      </c>
      <c r="G299" t="str">
        <f>VLOOKUP(DefaultCollections[[#This Row],[DEFAULT_COLL_TYPE]],CollectionLookups,3,FALSE)</f>
        <v>2X Week P HBS TWINRX</v>
      </c>
      <c r="H299" t="str">
        <f t="shared" si="16"/>
        <v>CP524-2X Week P HBS TWINRX</v>
      </c>
      <c r="J299" t="str">
        <f>VLOOKUP(DefaultCollections[[#This Row],[Standard Exists in NL]],SpecialtyCheckLU,1,FALSE)</f>
        <v>CP524-P HBS TWINRIX Standard</v>
      </c>
      <c r="K299" t="str">
        <f t="shared" si="14"/>
        <v>CP524-2X Week P HBS TWINRX</v>
      </c>
    </row>
    <row r="300" spans="1:11" hidden="1" x14ac:dyDescent="0.45">
      <c r="A300" t="s">
        <v>1314</v>
      </c>
      <c r="B300" t="s">
        <v>159</v>
      </c>
      <c r="C300" t="s">
        <v>1315</v>
      </c>
      <c r="D300" t="s">
        <v>1262</v>
      </c>
      <c r="E300" t="str">
        <f>VLOOKUP(DefaultCollections[[#This Row],[DEFAULT_COLL_TYPE]],CollectionLookups,2,FALSE)</f>
        <v>P NORM KIG 10 Standard</v>
      </c>
      <c r="F300" t="str">
        <f t="shared" si="15"/>
        <v>CP524-P NORM KIG 10 Standard</v>
      </c>
      <c r="G300" t="str">
        <f>VLOOKUP(DefaultCollections[[#This Row],[DEFAULT_COLL_TYPE]],CollectionLookups,3,FALSE)</f>
        <v>2X Week P NORM KIG10_0</v>
      </c>
      <c r="H300" t="str">
        <f t="shared" si="16"/>
        <v>CP524-2X Week P NORM KIG10_0</v>
      </c>
      <c r="J300" t="str">
        <f>VLOOKUP(DefaultCollections[[#This Row],[Standard Exists in NL]],SpecialtyCheckLU,1,FALSE)</f>
        <v>CP524-P NORM KIG 10 Standard</v>
      </c>
      <c r="K300" t="str">
        <f t="shared" si="14"/>
        <v>CP524-2X Week P NORM KIG10_0</v>
      </c>
    </row>
    <row r="301" spans="1:11" hidden="1" x14ac:dyDescent="0.45">
      <c r="A301" t="s">
        <v>1314</v>
      </c>
      <c r="B301" t="s">
        <v>159</v>
      </c>
      <c r="C301" t="s">
        <v>1315</v>
      </c>
      <c r="D301" t="s">
        <v>1263</v>
      </c>
      <c r="E301" t="str">
        <f>VLOOKUP(DefaultCollections[[#This Row],[DEFAULT_COLL_TYPE]],CollectionLookups,2,FALSE)</f>
        <v>P NORM KIG 10-1 Standard</v>
      </c>
      <c r="F301" t="str">
        <f t="shared" si="15"/>
        <v>CP524-P NORM KIG 10-1 Standard</v>
      </c>
      <c r="G301" t="str">
        <f>VLOOKUP(DefaultCollections[[#This Row],[DEFAULT_COLL_TYPE]],CollectionLookups,3,FALSE)</f>
        <v>2X Week P NORM KIG10-1</v>
      </c>
      <c r="H301" t="str">
        <f t="shared" si="16"/>
        <v>CP524-2X Week P NORM KIG10-1</v>
      </c>
      <c r="J301" t="str">
        <f>VLOOKUP(DefaultCollections[[#This Row],[Standard Exists in NL]],SpecialtyCheckLU,1,FALSE)</f>
        <v>CP524-P NORM KIG 10-1 Standard</v>
      </c>
      <c r="K301" t="str">
        <f t="shared" si="14"/>
        <v>CP524-2X Week P NORM KIG10-1</v>
      </c>
    </row>
    <row r="302" spans="1:11" hidden="1" x14ac:dyDescent="0.45">
      <c r="A302" t="s">
        <v>1314</v>
      </c>
      <c r="B302" t="s">
        <v>159</v>
      </c>
      <c r="C302" t="s">
        <v>1315</v>
      </c>
      <c r="D302" t="s">
        <v>1264</v>
      </c>
      <c r="E302" t="str">
        <f>VLOOKUP(DefaultCollections[[#This Row],[DEFAULT_COLL_TYPE]],CollectionLookups,2,FALSE)</f>
        <v>P NORM KIG 10-2 Standard</v>
      </c>
      <c r="F302" t="str">
        <f t="shared" si="15"/>
        <v>CP524-P NORM KIG 10-2 Standard</v>
      </c>
      <c r="G302" t="str">
        <f>VLOOKUP(DefaultCollections[[#This Row],[DEFAULT_COLL_TYPE]],CollectionLookups,3,FALSE)</f>
        <v>2X Week P NORM KIG10_2</v>
      </c>
      <c r="H302" t="str">
        <f t="shared" si="16"/>
        <v>CP524-2X Week P NORM KIG10_2</v>
      </c>
      <c r="J302" t="str">
        <f>VLOOKUP(DefaultCollections[[#This Row],[Standard Exists in NL]],SpecialtyCheckLU,1,FALSE)</f>
        <v>CP524-P NORM KIG 10-2 Standard</v>
      </c>
      <c r="K302" t="str">
        <f t="shared" si="14"/>
        <v>CP524-2X Week P NORM KIG10_2</v>
      </c>
    </row>
    <row r="303" spans="1:11" hidden="1" x14ac:dyDescent="0.45">
      <c r="A303" t="s">
        <v>1314</v>
      </c>
      <c r="B303" t="s">
        <v>159</v>
      </c>
      <c r="C303" t="s">
        <v>1315</v>
      </c>
      <c r="D303" t="s">
        <v>1265</v>
      </c>
      <c r="E303" t="str">
        <f>VLOOKUP(DefaultCollections[[#This Row],[DEFAULT_COLL_TYPE]],CollectionLookups,2,FALSE)</f>
        <v>P NORM KIG 10-3 Standard</v>
      </c>
      <c r="F303" t="str">
        <f t="shared" si="15"/>
        <v>CP524-P NORM KIG 10-3 Standard</v>
      </c>
      <c r="G303" t="str">
        <f>VLOOKUP(DefaultCollections[[#This Row],[DEFAULT_COLL_TYPE]],CollectionLookups,3,FALSE)</f>
        <v>2X Week P NORM KIG10_3</v>
      </c>
      <c r="H303" t="str">
        <f t="shared" si="16"/>
        <v>CP524-2X Week P NORM KIG10_3</v>
      </c>
      <c r="J303" t="str">
        <f>VLOOKUP(DefaultCollections[[#This Row],[Standard Exists in NL]],SpecialtyCheckLU,1,FALSE)</f>
        <v>CP524-P NORM KIG 10-3 Standard</v>
      </c>
      <c r="K303" t="str">
        <f t="shared" si="14"/>
        <v>CP524-2X Week P NORM KIG10_3</v>
      </c>
    </row>
    <row r="304" spans="1:11" hidden="1" x14ac:dyDescent="0.45">
      <c r="A304" t="s">
        <v>1314</v>
      </c>
      <c r="B304" t="s">
        <v>159</v>
      </c>
      <c r="C304" t="s">
        <v>1315</v>
      </c>
      <c r="D304" t="s">
        <v>1266</v>
      </c>
      <c r="E304" t="str">
        <f>VLOOKUP(DefaultCollections[[#This Row],[DEFAULT_COLL_TYPE]],CollectionLookups,2,FALSE)</f>
        <v>P NORM KIG 10-4 Standard</v>
      </c>
      <c r="F304" t="str">
        <f t="shared" si="15"/>
        <v>CP524-P NORM KIG 10-4 Standard</v>
      </c>
      <c r="G304" t="str">
        <f>VLOOKUP(DefaultCollections[[#This Row],[DEFAULT_COLL_TYPE]],CollectionLookups,3,FALSE)</f>
        <v>2X Week P NORM KIG10_4</v>
      </c>
      <c r="H304" t="str">
        <f t="shared" si="16"/>
        <v>CP524-2X Week P NORM KIG10_4</v>
      </c>
      <c r="J304" t="str">
        <f>VLOOKUP(DefaultCollections[[#This Row],[Standard Exists in NL]],SpecialtyCheckLU,1,FALSE)</f>
        <v>CP524-P NORM KIG 10-4 Standard</v>
      </c>
      <c r="K304" t="str">
        <f t="shared" si="14"/>
        <v>CP524-2X Week P NORM KIG10_4</v>
      </c>
    </row>
    <row r="305" spans="1:11" hidden="1" x14ac:dyDescent="0.45">
      <c r="A305" t="s">
        <v>1314</v>
      </c>
      <c r="B305" t="s">
        <v>159</v>
      </c>
      <c r="C305" t="s">
        <v>1315</v>
      </c>
      <c r="D305" t="s">
        <v>1227</v>
      </c>
      <c r="E305" t="str">
        <f>VLOOKUP(DefaultCollections[[#This Row],[DEFAULT_COLL_TYPE]],CollectionLookups,2,FALSE)</f>
        <v>P NSP NS Standard</v>
      </c>
      <c r="F305" t="str">
        <f t="shared" si="15"/>
        <v>CP524-P NSP NS Standard</v>
      </c>
      <c r="G305" t="str">
        <f>VLOOKUP(DefaultCollections[[#This Row],[DEFAULT_COLL_TYPE]],CollectionLookups,3,FALSE)</f>
        <v>2X Week P NSP NS</v>
      </c>
      <c r="H305" t="str">
        <f t="shared" si="16"/>
        <v>CP524-2X Week P NSP NS</v>
      </c>
      <c r="J305" t="e">
        <f>VLOOKUP(DefaultCollections[[#This Row],[Standard Exists in NL]],SpecialtyCheckLU,1,FALSE)</f>
        <v>#N/A</v>
      </c>
      <c r="K305" t="e">
        <f t="shared" si="14"/>
        <v>#N/A</v>
      </c>
    </row>
    <row r="306" spans="1:11" hidden="1" x14ac:dyDescent="0.45">
      <c r="A306" t="s">
        <v>1314</v>
      </c>
      <c r="B306" t="s">
        <v>159</v>
      </c>
      <c r="C306" t="s">
        <v>1315</v>
      </c>
      <c r="D306" t="s">
        <v>1255</v>
      </c>
      <c r="E306" t="str">
        <f>VLOOKUP(DefaultCollections[[#This Row],[DEFAULT_COLL_TYPE]],CollectionLookups,2,FALSE)</f>
        <v>P Vaccinia Standard</v>
      </c>
      <c r="F306" t="str">
        <f t="shared" si="15"/>
        <v>CP524-P Vaccinia Standard</v>
      </c>
      <c r="G306">
        <f>VLOOKUP(DefaultCollections[[#This Row],[DEFAULT_COLL_TYPE]],CollectionLookups,3,FALSE)</f>
        <v>0</v>
      </c>
      <c r="H306" t="str">
        <f t="shared" si="16"/>
        <v>NO</v>
      </c>
      <c r="J306" t="str">
        <f>VLOOKUP(DefaultCollections[[#This Row],[Standard Exists in NL]],SpecialtyCheckLU,1,FALSE)</f>
        <v>CP524-P Vaccinia Standard</v>
      </c>
      <c r="K306" t="e">
        <f t="shared" si="14"/>
        <v>#N/A</v>
      </c>
    </row>
    <row r="307" spans="1:11" hidden="1" x14ac:dyDescent="0.45">
      <c r="A307" t="s">
        <v>1314</v>
      </c>
      <c r="B307" t="s">
        <v>159</v>
      </c>
      <c r="C307" t="s">
        <v>1315</v>
      </c>
      <c r="D307" t="s">
        <v>1249</v>
      </c>
      <c r="E307" t="str">
        <f>VLOOKUP(DefaultCollections[[#This Row],[DEFAULT_COLL_TYPE]],CollectionLookups,2,FALSE)</f>
        <v>PVZV Pre-Existing Standard</v>
      </c>
      <c r="F307" t="str">
        <f t="shared" si="15"/>
        <v>CP524-PVZV Pre-Existing Standard</v>
      </c>
      <c r="G307" t="str">
        <f>VLOOKUP(DefaultCollections[[#This Row],[DEFAULT_COLL_TYPE]],CollectionLookups,3,FALSE)</f>
        <v>2X Week P VZV Pre-Existing</v>
      </c>
      <c r="H307" t="str">
        <f t="shared" si="16"/>
        <v>CP524-2X Week P VZV Pre-Existing</v>
      </c>
      <c r="J307" t="str">
        <f>VLOOKUP(DefaultCollections[[#This Row],[Standard Exists in NL]],SpecialtyCheckLU,1,FALSE)</f>
        <v>CP524-PVZV Pre-Existing Standard</v>
      </c>
      <c r="K307" t="str">
        <f t="shared" si="14"/>
        <v>CP524-2X Week P VZV Pre-Existing</v>
      </c>
    </row>
    <row r="308" spans="1:11" hidden="1" x14ac:dyDescent="0.45">
      <c r="A308" t="s">
        <v>1314</v>
      </c>
      <c r="B308" t="s">
        <v>159</v>
      </c>
      <c r="C308" t="s">
        <v>1315</v>
      </c>
      <c r="D308" t="s">
        <v>1230</v>
      </c>
      <c r="E308" t="str">
        <f>VLOOKUP(DefaultCollections[[#This Row],[DEFAULT_COLL_TYPE]],CollectionLookups,2,FALSE)</f>
        <v>P RSV Pre-Existing Standard</v>
      </c>
      <c r="F308" t="str">
        <f t="shared" si="15"/>
        <v>CP524-P RSV Pre-Existing Standard</v>
      </c>
      <c r="G308" t="str">
        <f>VLOOKUP(DefaultCollections[[#This Row],[DEFAULT_COLL_TYPE]],CollectionLookups,3,FALSE)</f>
        <v>2X Week P RSV Pre-Existing</v>
      </c>
      <c r="H308" t="str">
        <f t="shared" si="16"/>
        <v>CP524-2X Week P RSV Pre-Existing</v>
      </c>
      <c r="J308" t="str">
        <f>VLOOKUP(DefaultCollections[[#This Row],[Standard Exists in NL]],SpecialtyCheckLU,1,FALSE)</f>
        <v>CP524-P RSV Pre-Existing Standard</v>
      </c>
      <c r="K308" t="str">
        <f t="shared" si="14"/>
        <v>CP524-2X Week P RSV Pre-Existing</v>
      </c>
    </row>
    <row r="309" spans="1:11" hidden="1" x14ac:dyDescent="0.45">
      <c r="A309" t="s">
        <v>1316</v>
      </c>
      <c r="B309" t="s">
        <v>46</v>
      </c>
      <c r="C309" t="s">
        <v>1317</v>
      </c>
      <c r="D309" t="s">
        <v>1269</v>
      </c>
      <c r="E309" t="str">
        <f>VLOOKUP(DefaultCollections[[#This Row],[DEFAULT_COLL_TYPE]],CollectionLookups,2,FALSE)</f>
        <v>P Anthrax Standard</v>
      </c>
      <c r="F309" t="str">
        <f t="shared" si="15"/>
        <v>CP525-P Anthrax Standard</v>
      </c>
      <c r="G309">
        <f>VLOOKUP(DefaultCollections[[#This Row],[DEFAULT_COLL_TYPE]],CollectionLookups,3,FALSE)</f>
        <v>0</v>
      </c>
      <c r="H309" t="str">
        <f t="shared" si="16"/>
        <v>NO</v>
      </c>
      <c r="J309" t="str">
        <f>VLOOKUP(DefaultCollections[[#This Row],[Standard Exists in NL]],SpecialtyCheckLU,1,FALSE)</f>
        <v>CP525-P Anthrax Standard</v>
      </c>
      <c r="K309" t="e">
        <f t="shared" si="14"/>
        <v>#N/A</v>
      </c>
    </row>
    <row r="310" spans="1:11" hidden="1" x14ac:dyDescent="0.45">
      <c r="A310" t="s">
        <v>1316</v>
      </c>
      <c r="B310" t="s">
        <v>46</v>
      </c>
      <c r="C310" t="s">
        <v>1317</v>
      </c>
      <c r="D310" t="s">
        <v>1224</v>
      </c>
      <c r="E310" t="str">
        <f>VLOOKUP(DefaultCollections[[#This Row],[DEFAULT_COLL_TYPE]],CollectionLookups,2,FALSE)</f>
        <v>P Anti-D Pre-Existing Standard</v>
      </c>
      <c r="F310" t="str">
        <f t="shared" si="15"/>
        <v>CP525-P Anti-D Pre-Existing Standard</v>
      </c>
      <c r="G310" t="str">
        <f>VLOOKUP(DefaultCollections[[#This Row],[DEFAULT_COLL_TYPE]],CollectionLookups,3,FALSE)</f>
        <v>2X Week Anti-D Pre-Existing</v>
      </c>
      <c r="H310" t="str">
        <f t="shared" si="16"/>
        <v>NO</v>
      </c>
      <c r="J310" t="str">
        <f>VLOOKUP(DefaultCollections[[#This Row],[Standard Exists in NL]],SpecialtyCheckLU,1,FALSE)</f>
        <v>CP525-P Anti-D Pre-Existing Standard</v>
      </c>
      <c r="K310" t="str">
        <f t="shared" si="14"/>
        <v>CP525-2X Week Anti-D Pre-Existing</v>
      </c>
    </row>
    <row r="311" spans="1:11" hidden="1" x14ac:dyDescent="0.45">
      <c r="A311" t="s">
        <v>1316</v>
      </c>
      <c r="B311" t="s">
        <v>46</v>
      </c>
      <c r="C311" t="s">
        <v>1317</v>
      </c>
      <c r="D311" t="s">
        <v>1225</v>
      </c>
      <c r="E311" t="str">
        <f>VLOOKUP(DefaultCollections[[#This Row],[DEFAULT_COLL_TYPE]],CollectionLookups,2,FALSE)</f>
        <v>P HBS Pre-Existing Standard</v>
      </c>
      <c r="F311" t="str">
        <f t="shared" si="15"/>
        <v>CP525-P HBS Pre-Existing Standard</v>
      </c>
      <c r="G311" t="str">
        <f>VLOOKUP(DefaultCollections[[#This Row],[DEFAULT_COLL_TYPE]],CollectionLookups,3,FALSE)</f>
        <v>2X Week P HBS Pre-Existing</v>
      </c>
      <c r="H311" t="str">
        <f t="shared" si="16"/>
        <v>NO</v>
      </c>
      <c r="J311" t="str">
        <f>VLOOKUP(DefaultCollections[[#This Row],[Standard Exists in NL]],SpecialtyCheckLU,1,FALSE)</f>
        <v>CP525-P HBS Pre-Existing Standard</v>
      </c>
      <c r="K311" t="str">
        <f t="shared" si="14"/>
        <v>CP525-2X Week P HBS Pre-Existing</v>
      </c>
    </row>
    <row r="312" spans="1:11" hidden="1" x14ac:dyDescent="0.45">
      <c r="A312" t="s">
        <v>1316</v>
      </c>
      <c r="B312" t="s">
        <v>46</v>
      </c>
      <c r="C312" t="s">
        <v>1317</v>
      </c>
      <c r="D312" t="s">
        <v>1226</v>
      </c>
      <c r="E312" t="str">
        <f>VLOOKUP(DefaultCollections[[#This Row],[DEFAULT_COLL_TYPE]],CollectionLookups,2,FALSE)</f>
        <v>P HBS TWINRIX Standard</v>
      </c>
      <c r="F312" t="str">
        <f t="shared" si="15"/>
        <v>CP525-P HBS TWINRIX Standard</v>
      </c>
      <c r="G312" t="str">
        <f>VLOOKUP(DefaultCollections[[#This Row],[DEFAULT_COLL_TYPE]],CollectionLookups,3,FALSE)</f>
        <v>2X Week P HBS TWINRX</v>
      </c>
      <c r="H312" t="str">
        <f t="shared" si="16"/>
        <v>NO</v>
      </c>
      <c r="J312" t="str">
        <f>VLOOKUP(DefaultCollections[[#This Row],[Standard Exists in NL]],SpecialtyCheckLU,1,FALSE)</f>
        <v>CP525-P HBS TWINRIX Standard</v>
      </c>
      <c r="K312" t="str">
        <f t="shared" si="14"/>
        <v>CP525-2X Week P HBS TWINRX</v>
      </c>
    </row>
    <row r="313" spans="1:11" hidden="1" x14ac:dyDescent="0.45">
      <c r="A313" t="s">
        <v>1316</v>
      </c>
      <c r="B313" t="s">
        <v>46</v>
      </c>
      <c r="C313" t="s">
        <v>1317</v>
      </c>
      <c r="D313" t="s">
        <v>1227</v>
      </c>
      <c r="E313" t="str">
        <f>VLOOKUP(DefaultCollections[[#This Row],[DEFAULT_COLL_TYPE]],CollectionLookups,2,FALSE)</f>
        <v>P NSP NS Standard</v>
      </c>
      <c r="F313" t="str">
        <f t="shared" si="15"/>
        <v>CP525-P NSP NS Standard</v>
      </c>
      <c r="G313" t="str">
        <f>VLOOKUP(DefaultCollections[[#This Row],[DEFAULT_COLL_TYPE]],CollectionLookups,3,FALSE)</f>
        <v>2X Week P NSP NS</v>
      </c>
      <c r="H313" t="str">
        <f t="shared" si="16"/>
        <v>CP525-2X Week P NSP NS</v>
      </c>
      <c r="J313" t="e">
        <f>VLOOKUP(DefaultCollections[[#This Row],[Standard Exists in NL]],SpecialtyCheckLU,1,FALSE)</f>
        <v>#N/A</v>
      </c>
      <c r="K313" t="e">
        <f t="shared" si="14"/>
        <v>#N/A</v>
      </c>
    </row>
    <row r="314" spans="1:11" hidden="1" x14ac:dyDescent="0.45">
      <c r="A314" t="s">
        <v>1316</v>
      </c>
      <c r="B314" t="s">
        <v>46</v>
      </c>
      <c r="C314" t="s">
        <v>1317</v>
      </c>
      <c r="D314" t="s">
        <v>1255</v>
      </c>
      <c r="E314" t="str">
        <f>VLOOKUP(DefaultCollections[[#This Row],[DEFAULT_COLL_TYPE]],CollectionLookups,2,FALSE)</f>
        <v>P Vaccinia Standard</v>
      </c>
      <c r="F314" t="str">
        <f t="shared" si="15"/>
        <v>CP525-P Vaccinia Standard</v>
      </c>
      <c r="G314">
        <f>VLOOKUP(DefaultCollections[[#This Row],[DEFAULT_COLL_TYPE]],CollectionLookups,3,FALSE)</f>
        <v>0</v>
      </c>
      <c r="H314" t="str">
        <f t="shared" si="16"/>
        <v>NO</v>
      </c>
      <c r="J314" t="str">
        <f>VLOOKUP(DefaultCollections[[#This Row],[Standard Exists in NL]],SpecialtyCheckLU,1,FALSE)</f>
        <v>CP525-P Vaccinia Standard</v>
      </c>
      <c r="K314" t="e">
        <f t="shared" si="14"/>
        <v>#N/A</v>
      </c>
    </row>
    <row r="315" spans="1:11" hidden="1" x14ac:dyDescent="0.45">
      <c r="A315" t="s">
        <v>1316</v>
      </c>
      <c r="B315" t="s">
        <v>46</v>
      </c>
      <c r="C315" t="s">
        <v>1317</v>
      </c>
      <c r="D315" t="s">
        <v>1249</v>
      </c>
      <c r="E315" t="str">
        <f>VLOOKUP(DefaultCollections[[#This Row],[DEFAULT_COLL_TYPE]],CollectionLookups,2,FALSE)</f>
        <v>PVZV Pre-Existing Standard</v>
      </c>
      <c r="F315" t="str">
        <f t="shared" si="15"/>
        <v>CP525-PVZV Pre-Existing Standard</v>
      </c>
      <c r="G315" t="str">
        <f>VLOOKUP(DefaultCollections[[#This Row],[DEFAULT_COLL_TYPE]],CollectionLookups,3,FALSE)</f>
        <v>2X Week P VZV Pre-Existing</v>
      </c>
      <c r="H315" t="str">
        <f t="shared" si="16"/>
        <v>CP525-2X Week P VZV Pre-Existing</v>
      </c>
      <c r="J315" t="str">
        <f>VLOOKUP(DefaultCollections[[#This Row],[Standard Exists in NL]],SpecialtyCheckLU,1,FALSE)</f>
        <v>CP525-PVZV Pre-Existing Standard</v>
      </c>
      <c r="K315" t="str">
        <f t="shared" si="14"/>
        <v>CP525-2X Week P VZV Pre-Existing</v>
      </c>
    </row>
    <row r="316" spans="1:11" hidden="1" x14ac:dyDescent="0.45">
      <c r="A316" t="s">
        <v>1316</v>
      </c>
      <c r="B316" t="s">
        <v>46</v>
      </c>
      <c r="C316" t="s">
        <v>1317</v>
      </c>
      <c r="D316" t="s">
        <v>1230</v>
      </c>
      <c r="E316" t="str">
        <f>VLOOKUP(DefaultCollections[[#This Row],[DEFAULT_COLL_TYPE]],CollectionLookups,2,FALSE)</f>
        <v>P RSV Pre-Existing Standard</v>
      </c>
      <c r="F316" t="str">
        <f t="shared" si="15"/>
        <v>CP525-P RSV Pre-Existing Standard</v>
      </c>
      <c r="G316" t="str">
        <f>VLOOKUP(DefaultCollections[[#This Row],[DEFAULT_COLL_TYPE]],CollectionLookups,3,FALSE)</f>
        <v>2X Week P RSV Pre-Existing</v>
      </c>
      <c r="H316" t="str">
        <f t="shared" si="16"/>
        <v>CP525-2X Week P RSV Pre-Existing</v>
      </c>
      <c r="J316" t="str">
        <f>VLOOKUP(DefaultCollections[[#This Row],[Standard Exists in NL]],SpecialtyCheckLU,1,FALSE)</f>
        <v>CP525-P RSV Pre-Existing Standard</v>
      </c>
      <c r="K316" t="str">
        <f t="shared" si="14"/>
        <v>CP525-2X Week P RSV Pre-Existing</v>
      </c>
    </row>
    <row r="317" spans="1:11" hidden="1" x14ac:dyDescent="0.45">
      <c r="A317" t="s">
        <v>1318</v>
      </c>
      <c r="B317" t="s">
        <v>268</v>
      </c>
      <c r="C317" t="s">
        <v>1319</v>
      </c>
      <c r="D317" t="s">
        <v>1269</v>
      </c>
      <c r="E317" t="str">
        <f>VLOOKUP(DefaultCollections[[#This Row],[DEFAULT_COLL_TYPE]],CollectionLookups,2,FALSE)</f>
        <v>P Anthrax Standard</v>
      </c>
      <c r="F317" t="str">
        <f t="shared" si="15"/>
        <v>CP526-P Anthrax Standard</v>
      </c>
      <c r="G317">
        <f>VLOOKUP(DefaultCollections[[#This Row],[DEFAULT_COLL_TYPE]],CollectionLookups,3,FALSE)</f>
        <v>0</v>
      </c>
      <c r="H317" t="str">
        <f t="shared" si="16"/>
        <v>NO</v>
      </c>
      <c r="J317" t="str">
        <f>VLOOKUP(DefaultCollections[[#This Row],[Standard Exists in NL]],SpecialtyCheckLU,1,FALSE)</f>
        <v>CP526-P Anthrax Standard</v>
      </c>
      <c r="K317" t="e">
        <f t="shared" si="14"/>
        <v>#N/A</v>
      </c>
    </row>
    <row r="318" spans="1:11" hidden="1" x14ac:dyDescent="0.45">
      <c r="A318" t="s">
        <v>1318</v>
      </c>
      <c r="B318" t="s">
        <v>268</v>
      </c>
      <c r="C318" t="s">
        <v>1319</v>
      </c>
      <c r="D318" t="s">
        <v>1224</v>
      </c>
      <c r="E318" t="str">
        <f>VLOOKUP(DefaultCollections[[#This Row],[DEFAULT_COLL_TYPE]],CollectionLookups,2,FALSE)</f>
        <v>P Anti-D Pre-Existing Standard</v>
      </c>
      <c r="F318" t="str">
        <f t="shared" si="15"/>
        <v>CP526-P Anti-D Pre-Existing Standard</v>
      </c>
      <c r="G318" t="str">
        <f>VLOOKUP(DefaultCollections[[#This Row],[DEFAULT_COLL_TYPE]],CollectionLookups,3,FALSE)</f>
        <v>2X Week Anti-D Pre-Existing</v>
      </c>
      <c r="H318" t="str">
        <f t="shared" si="16"/>
        <v>NO</v>
      </c>
      <c r="J318" t="str">
        <f>VLOOKUP(DefaultCollections[[#This Row],[Standard Exists in NL]],SpecialtyCheckLU,1,FALSE)</f>
        <v>CP526-P Anti-D Pre-Existing Standard</v>
      </c>
      <c r="K318" t="str">
        <f t="shared" si="14"/>
        <v>CP526-2X Week Anti-D Pre-Existing</v>
      </c>
    </row>
    <row r="319" spans="1:11" hidden="1" x14ac:dyDescent="0.45">
      <c r="A319" t="s">
        <v>1318</v>
      </c>
      <c r="B319" t="s">
        <v>268</v>
      </c>
      <c r="C319" t="s">
        <v>1319</v>
      </c>
      <c r="D319" t="s">
        <v>1227</v>
      </c>
      <c r="E319" t="str">
        <f>VLOOKUP(DefaultCollections[[#This Row],[DEFAULT_COLL_TYPE]],CollectionLookups,2,FALSE)</f>
        <v>P NSP NS Standard</v>
      </c>
      <c r="F319" t="str">
        <f t="shared" si="15"/>
        <v>CP526-P NSP NS Standard</v>
      </c>
      <c r="G319" t="str">
        <f>VLOOKUP(DefaultCollections[[#This Row],[DEFAULT_COLL_TYPE]],CollectionLookups,3,FALSE)</f>
        <v>2X Week P NSP NS</v>
      </c>
      <c r="H319" t="str">
        <f t="shared" si="16"/>
        <v>CP526-2X Week P NSP NS</v>
      </c>
      <c r="J319" t="e">
        <f>VLOOKUP(DefaultCollections[[#This Row],[Standard Exists in NL]],SpecialtyCheckLU,1,FALSE)</f>
        <v>#N/A</v>
      </c>
      <c r="K319" t="e">
        <f t="shared" si="14"/>
        <v>#N/A</v>
      </c>
    </row>
    <row r="320" spans="1:11" hidden="1" x14ac:dyDescent="0.45">
      <c r="A320" t="s">
        <v>1318</v>
      </c>
      <c r="B320" t="s">
        <v>268</v>
      </c>
      <c r="C320" t="s">
        <v>1319</v>
      </c>
      <c r="D320" t="s">
        <v>1255</v>
      </c>
      <c r="E320" t="str">
        <f>VLOOKUP(DefaultCollections[[#This Row],[DEFAULT_COLL_TYPE]],CollectionLookups,2,FALSE)</f>
        <v>P Vaccinia Standard</v>
      </c>
      <c r="F320" t="str">
        <f t="shared" si="15"/>
        <v>CP526-P Vaccinia Standard</v>
      </c>
      <c r="G320">
        <f>VLOOKUP(DefaultCollections[[#This Row],[DEFAULT_COLL_TYPE]],CollectionLookups,3,FALSE)</f>
        <v>0</v>
      </c>
      <c r="H320" t="str">
        <f t="shared" si="16"/>
        <v>NO</v>
      </c>
      <c r="J320" t="str">
        <f>VLOOKUP(DefaultCollections[[#This Row],[Standard Exists in NL]],SpecialtyCheckLU,1,FALSE)</f>
        <v>CP526-P Vaccinia Standard</v>
      </c>
      <c r="K320" t="e">
        <f t="shared" si="14"/>
        <v>#N/A</v>
      </c>
    </row>
    <row r="321" spans="1:11" hidden="1" x14ac:dyDescent="0.45">
      <c r="A321" t="s">
        <v>1318</v>
      </c>
      <c r="B321" t="s">
        <v>268</v>
      </c>
      <c r="C321" t="s">
        <v>1319</v>
      </c>
      <c r="D321" t="s">
        <v>1249</v>
      </c>
      <c r="E321" t="str">
        <f>VLOOKUP(DefaultCollections[[#This Row],[DEFAULT_COLL_TYPE]],CollectionLookups,2,FALSE)</f>
        <v>PVZV Pre-Existing Standard</v>
      </c>
      <c r="F321" t="str">
        <f t="shared" si="15"/>
        <v>CP526-PVZV Pre-Existing Standard</v>
      </c>
      <c r="G321" t="str">
        <f>VLOOKUP(DefaultCollections[[#This Row],[DEFAULT_COLL_TYPE]],CollectionLookups,3,FALSE)</f>
        <v>2X Week P VZV Pre-Existing</v>
      </c>
      <c r="H321" t="str">
        <f t="shared" si="16"/>
        <v>CP526-2X Week P VZV Pre-Existing</v>
      </c>
      <c r="J321" t="str">
        <f>VLOOKUP(DefaultCollections[[#This Row],[Standard Exists in NL]],SpecialtyCheckLU,1,FALSE)</f>
        <v>CP526-PVZV Pre-Existing Standard</v>
      </c>
      <c r="K321" t="str">
        <f t="shared" si="14"/>
        <v>CP526-2X Week P VZV Pre-Existing</v>
      </c>
    </row>
    <row r="322" spans="1:11" hidden="1" x14ac:dyDescent="0.45">
      <c r="A322" t="s">
        <v>1318</v>
      </c>
      <c r="B322" t="s">
        <v>268</v>
      </c>
      <c r="C322" t="s">
        <v>1319</v>
      </c>
      <c r="D322" t="s">
        <v>1230</v>
      </c>
      <c r="E322" t="str">
        <f>VLOOKUP(DefaultCollections[[#This Row],[DEFAULT_COLL_TYPE]],CollectionLookups,2,FALSE)</f>
        <v>P RSV Pre-Existing Standard</v>
      </c>
      <c r="F322" t="str">
        <f t="shared" si="15"/>
        <v>CP526-P RSV Pre-Existing Standard</v>
      </c>
      <c r="G322" t="str">
        <f>VLOOKUP(DefaultCollections[[#This Row],[DEFAULT_COLL_TYPE]],CollectionLookups,3,FALSE)</f>
        <v>2X Week P RSV Pre-Existing</v>
      </c>
      <c r="H322" t="str">
        <f t="shared" si="16"/>
        <v>CP526-2X Week P RSV Pre-Existing</v>
      </c>
      <c r="J322" t="str">
        <f>VLOOKUP(DefaultCollections[[#This Row],[Standard Exists in NL]],SpecialtyCheckLU,1,FALSE)</f>
        <v>CP526-P RSV Pre-Existing Standard</v>
      </c>
      <c r="K322" t="str">
        <f t="shared" ref="K322:K385" si="17">VLOOKUP(B322&amp;"-"&amp;G322,SpecialtyCheckLU,1,FALSE)</f>
        <v>CP526-2X Week P RSV Pre-Existing</v>
      </c>
    </row>
    <row r="323" spans="1:11" hidden="1" x14ac:dyDescent="0.45">
      <c r="A323" t="s">
        <v>1320</v>
      </c>
      <c r="B323" t="s">
        <v>205</v>
      </c>
      <c r="C323" t="s">
        <v>1321</v>
      </c>
      <c r="D323" t="s">
        <v>1224</v>
      </c>
      <c r="E323" t="str">
        <f>VLOOKUP(DefaultCollections[[#This Row],[DEFAULT_COLL_TYPE]],CollectionLookups,2,FALSE)</f>
        <v>P Anti-D Pre-Existing Standard</v>
      </c>
      <c r="F323" t="str">
        <f t="shared" ref="F323:F386" si="18">IFERROR(VLOOKUP(B323&amp;"-"&amp;E323,NLCollectionsLookup,1,FALSE),"NO")</f>
        <v>CP527-P Anti-D Pre-Existing Standard</v>
      </c>
      <c r="G323" t="str">
        <f>VLOOKUP(DefaultCollections[[#This Row],[DEFAULT_COLL_TYPE]],CollectionLookups,3,FALSE)</f>
        <v>2X Week Anti-D Pre-Existing</v>
      </c>
      <c r="H323" t="str">
        <f t="shared" ref="H323:H386" si="19">IFERROR(VLOOKUP(B323&amp;"-"&amp;G323,NLCollectionsLookup,1,FALSE),"NO")</f>
        <v>CP527-2X Week Anti-D Pre-Existing</v>
      </c>
      <c r="J323" t="str">
        <f>VLOOKUP(DefaultCollections[[#This Row],[Standard Exists in NL]],SpecialtyCheckLU,1,FALSE)</f>
        <v>CP527-P Anti-D Pre-Existing Standard</v>
      </c>
      <c r="K323" t="str">
        <f t="shared" si="17"/>
        <v>CP527-2X Week Anti-D Pre-Existing</v>
      </c>
    </row>
    <row r="324" spans="1:11" hidden="1" x14ac:dyDescent="0.45">
      <c r="A324" t="s">
        <v>1320</v>
      </c>
      <c r="B324" t="s">
        <v>205</v>
      </c>
      <c r="C324" t="s">
        <v>1321</v>
      </c>
      <c r="D324" t="s">
        <v>1227</v>
      </c>
      <c r="E324" t="str">
        <f>VLOOKUP(DefaultCollections[[#This Row],[DEFAULT_COLL_TYPE]],CollectionLookups,2,FALSE)</f>
        <v>P NSP NS Standard</v>
      </c>
      <c r="F324" t="str">
        <f t="shared" si="18"/>
        <v>CP527-P NSP NS Standard</v>
      </c>
      <c r="G324" t="str">
        <f>VLOOKUP(DefaultCollections[[#This Row],[DEFAULT_COLL_TYPE]],CollectionLookups,3,FALSE)</f>
        <v>2X Week P NSP NS</v>
      </c>
      <c r="H324" t="str">
        <f t="shared" si="19"/>
        <v>CP527-2X Week P NSP NS</v>
      </c>
      <c r="J324" t="e">
        <f>VLOOKUP(DefaultCollections[[#This Row],[Standard Exists in NL]],SpecialtyCheckLU,1,FALSE)</f>
        <v>#N/A</v>
      </c>
      <c r="K324" t="e">
        <f t="shared" si="17"/>
        <v>#N/A</v>
      </c>
    </row>
    <row r="325" spans="1:11" x14ac:dyDescent="0.45">
      <c r="A325" t="s">
        <v>1320</v>
      </c>
      <c r="B325" t="s">
        <v>205</v>
      </c>
      <c r="C325" t="s">
        <v>1321</v>
      </c>
      <c r="D325" t="s">
        <v>1248</v>
      </c>
      <c r="E325" t="str">
        <f>VLOOKUP(DefaultCollections[[#This Row],[DEFAULT_COLL_TYPE]],CollectionLookups,2,FALSE)</f>
        <v>P VZV Standard</v>
      </c>
      <c r="F325" t="str">
        <f t="shared" si="18"/>
        <v>CP527-P VZV Standard</v>
      </c>
      <c r="G325" t="str">
        <f>VLOOKUP(DefaultCollections[[#This Row],[DEFAULT_COLL_TYPE]],CollectionLookups,3,FALSE)</f>
        <v>2X Week P VZV</v>
      </c>
      <c r="H325" t="str">
        <f t="shared" si="19"/>
        <v>NO</v>
      </c>
      <c r="I325" s="352"/>
      <c r="J325" t="str">
        <f>VLOOKUP(DefaultCollections[[#This Row],[Standard Exists in NL]],SpecialtyCheckLU,1,FALSE)</f>
        <v>CP527-P VZV Standard</v>
      </c>
      <c r="K325" t="e">
        <f t="shared" si="17"/>
        <v>#N/A</v>
      </c>
    </row>
    <row r="326" spans="1:11" hidden="1" x14ac:dyDescent="0.45">
      <c r="A326" t="s">
        <v>1320</v>
      </c>
      <c r="B326" t="s">
        <v>205</v>
      </c>
      <c r="C326" t="s">
        <v>1321</v>
      </c>
      <c r="D326" t="s">
        <v>1249</v>
      </c>
      <c r="E326" t="str">
        <f>VLOOKUP(DefaultCollections[[#This Row],[DEFAULT_COLL_TYPE]],CollectionLookups,2,FALSE)</f>
        <v>PVZV Pre-Existing Standard</v>
      </c>
      <c r="F326" t="str">
        <f t="shared" si="18"/>
        <v>CP527-PVZV Pre-Existing Standard</v>
      </c>
      <c r="G326" t="str">
        <f>VLOOKUP(DefaultCollections[[#This Row],[DEFAULT_COLL_TYPE]],CollectionLookups,3,FALSE)</f>
        <v>2X Week P VZV Pre-Existing</v>
      </c>
      <c r="H326" t="str">
        <f t="shared" si="19"/>
        <v>NO</v>
      </c>
      <c r="J326" t="str">
        <f>VLOOKUP(DefaultCollections[[#This Row],[Standard Exists in NL]],SpecialtyCheckLU,1,FALSE)</f>
        <v>CP527-PVZV Pre-Existing Standard</v>
      </c>
      <c r="K326" t="str">
        <f t="shared" si="17"/>
        <v>CP527-2X Week P VZV Pre-Existing</v>
      </c>
    </row>
    <row r="327" spans="1:11" hidden="1" x14ac:dyDescent="0.45">
      <c r="A327" t="s">
        <v>1320</v>
      </c>
      <c r="B327" t="s">
        <v>205</v>
      </c>
      <c r="C327" t="s">
        <v>1321</v>
      </c>
      <c r="D327" t="s">
        <v>1230</v>
      </c>
      <c r="E327" t="str">
        <f>VLOOKUP(DefaultCollections[[#This Row],[DEFAULT_COLL_TYPE]],CollectionLookups,2,FALSE)</f>
        <v>P RSV Pre-Existing Standard</v>
      </c>
      <c r="F327" t="str">
        <f t="shared" si="18"/>
        <v>CP527-P RSV Pre-Existing Standard</v>
      </c>
      <c r="G327" t="str">
        <f>VLOOKUP(DefaultCollections[[#This Row],[DEFAULT_COLL_TYPE]],CollectionLookups,3,FALSE)</f>
        <v>2X Week P RSV Pre-Existing</v>
      </c>
      <c r="H327" t="str">
        <f t="shared" si="19"/>
        <v>CP527-2X Week P RSV Pre-Existing</v>
      </c>
      <c r="J327" t="str">
        <f>VLOOKUP(DefaultCollections[[#This Row],[Standard Exists in NL]],SpecialtyCheckLU,1,FALSE)</f>
        <v>CP527-P RSV Pre-Existing Standard</v>
      </c>
      <c r="K327" t="str">
        <f t="shared" si="17"/>
        <v>CP527-2X Week P RSV Pre-Existing</v>
      </c>
    </row>
    <row r="328" spans="1:11" hidden="1" x14ac:dyDescent="0.45">
      <c r="A328" t="s">
        <v>1322</v>
      </c>
      <c r="B328" t="s">
        <v>199</v>
      </c>
      <c r="C328" t="s">
        <v>1323</v>
      </c>
      <c r="D328" t="s">
        <v>1224</v>
      </c>
      <c r="E328" t="str">
        <f>VLOOKUP(DefaultCollections[[#This Row],[DEFAULT_COLL_TYPE]],CollectionLookups,2,FALSE)</f>
        <v>P Anti-D Pre-Existing Standard</v>
      </c>
      <c r="F328" t="str">
        <f t="shared" si="18"/>
        <v>CP528-P Anti-D Pre-Existing Standard</v>
      </c>
      <c r="G328" t="str">
        <f>VLOOKUP(DefaultCollections[[#This Row],[DEFAULT_COLL_TYPE]],CollectionLookups,3,FALSE)</f>
        <v>2X Week Anti-D Pre-Existing</v>
      </c>
      <c r="H328" t="str">
        <f t="shared" si="19"/>
        <v>CP528-2X Week Anti-D Pre-Existing</v>
      </c>
      <c r="J328" t="str">
        <f>VLOOKUP(DefaultCollections[[#This Row],[Standard Exists in NL]],SpecialtyCheckLU,1,FALSE)</f>
        <v>CP528-P Anti-D Pre-Existing Standard</v>
      </c>
      <c r="K328" t="str">
        <f t="shared" si="17"/>
        <v>CP528-2X Week Anti-D Pre-Existing</v>
      </c>
    </row>
    <row r="329" spans="1:11" hidden="1" x14ac:dyDescent="0.45">
      <c r="A329" t="s">
        <v>1322</v>
      </c>
      <c r="B329" t="s">
        <v>199</v>
      </c>
      <c r="C329" t="s">
        <v>1323</v>
      </c>
      <c r="D329" t="s">
        <v>1262</v>
      </c>
      <c r="E329" t="str">
        <f>VLOOKUP(DefaultCollections[[#This Row],[DEFAULT_COLL_TYPE]],CollectionLookups,2,FALSE)</f>
        <v>P NORM KIG 10 Standard</v>
      </c>
      <c r="F329" t="str">
        <f t="shared" si="18"/>
        <v>CP528-P NORM KIG 10 Standard</v>
      </c>
      <c r="G329" t="str">
        <f>VLOOKUP(DefaultCollections[[#This Row],[DEFAULT_COLL_TYPE]],CollectionLookups,3,FALSE)</f>
        <v>2X Week P NORM KIG10_0</v>
      </c>
      <c r="H329" t="str">
        <f t="shared" si="19"/>
        <v>CP528-2X Week P NORM KIG10_0</v>
      </c>
      <c r="J329" t="str">
        <f>VLOOKUP(DefaultCollections[[#This Row],[Standard Exists in NL]],SpecialtyCheckLU,1,FALSE)</f>
        <v>CP528-P NORM KIG 10 Standard</v>
      </c>
      <c r="K329" t="str">
        <f t="shared" si="17"/>
        <v>CP528-2X Week P NORM KIG10_0</v>
      </c>
    </row>
    <row r="330" spans="1:11" hidden="1" x14ac:dyDescent="0.45">
      <c r="A330" t="s">
        <v>1322</v>
      </c>
      <c r="B330" t="s">
        <v>199</v>
      </c>
      <c r="C330" t="s">
        <v>1323</v>
      </c>
      <c r="D330" t="s">
        <v>1263</v>
      </c>
      <c r="E330" t="str">
        <f>VLOOKUP(DefaultCollections[[#This Row],[DEFAULT_COLL_TYPE]],CollectionLookups,2,FALSE)</f>
        <v>P NORM KIG 10-1 Standard</v>
      </c>
      <c r="F330" t="str">
        <f t="shared" si="18"/>
        <v>CP528-P NORM KIG 10-1 Standard</v>
      </c>
      <c r="G330" t="str">
        <f>VLOOKUP(DefaultCollections[[#This Row],[DEFAULT_COLL_TYPE]],CollectionLookups,3,FALSE)</f>
        <v>2X Week P NORM KIG10-1</v>
      </c>
      <c r="H330" t="str">
        <f t="shared" si="19"/>
        <v>CP528-2X Week P NORM KIG10-1</v>
      </c>
      <c r="J330" t="str">
        <f>VLOOKUP(DefaultCollections[[#This Row],[Standard Exists in NL]],SpecialtyCheckLU,1,FALSE)</f>
        <v>CP528-P NORM KIG 10-1 Standard</v>
      </c>
      <c r="K330" t="str">
        <f t="shared" si="17"/>
        <v>CP528-2X Week P NORM KIG10-1</v>
      </c>
    </row>
    <row r="331" spans="1:11" hidden="1" x14ac:dyDescent="0.45">
      <c r="A331" t="s">
        <v>1322</v>
      </c>
      <c r="B331" t="s">
        <v>199</v>
      </c>
      <c r="C331" t="s">
        <v>1323</v>
      </c>
      <c r="D331" t="s">
        <v>1264</v>
      </c>
      <c r="E331" t="str">
        <f>VLOOKUP(DefaultCollections[[#This Row],[DEFAULT_COLL_TYPE]],CollectionLookups,2,FALSE)</f>
        <v>P NORM KIG 10-2 Standard</v>
      </c>
      <c r="F331" t="str">
        <f t="shared" si="18"/>
        <v>CP528-P NORM KIG 10-2 Standard</v>
      </c>
      <c r="G331" t="str">
        <f>VLOOKUP(DefaultCollections[[#This Row],[DEFAULT_COLL_TYPE]],CollectionLookups,3,FALSE)</f>
        <v>2X Week P NORM KIG10_2</v>
      </c>
      <c r="H331" t="str">
        <f t="shared" si="19"/>
        <v>CP528-2X Week P NORM KIG10_2</v>
      </c>
      <c r="J331" t="str">
        <f>VLOOKUP(DefaultCollections[[#This Row],[Standard Exists in NL]],SpecialtyCheckLU,1,FALSE)</f>
        <v>CP528-P NORM KIG 10-2 Standard</v>
      </c>
      <c r="K331" t="str">
        <f t="shared" si="17"/>
        <v>CP528-2X Week P NORM KIG10_2</v>
      </c>
    </row>
    <row r="332" spans="1:11" hidden="1" x14ac:dyDescent="0.45">
      <c r="A332" t="s">
        <v>1322</v>
      </c>
      <c r="B332" t="s">
        <v>199</v>
      </c>
      <c r="C332" t="s">
        <v>1323</v>
      </c>
      <c r="D332" t="s">
        <v>1265</v>
      </c>
      <c r="E332" t="str">
        <f>VLOOKUP(DefaultCollections[[#This Row],[DEFAULT_COLL_TYPE]],CollectionLookups,2,FALSE)</f>
        <v>P NORM KIG 10-3 Standard</v>
      </c>
      <c r="F332" t="str">
        <f t="shared" si="18"/>
        <v>CP528-P NORM KIG 10-3 Standard</v>
      </c>
      <c r="G332" t="str">
        <f>VLOOKUP(DefaultCollections[[#This Row],[DEFAULT_COLL_TYPE]],CollectionLookups,3,FALSE)</f>
        <v>2X Week P NORM KIG10_3</v>
      </c>
      <c r="H332" t="str">
        <f t="shared" si="19"/>
        <v>CP528-2X Week P NORM KIG10_3</v>
      </c>
      <c r="J332" t="str">
        <f>VLOOKUP(DefaultCollections[[#This Row],[Standard Exists in NL]],SpecialtyCheckLU,1,FALSE)</f>
        <v>CP528-P NORM KIG 10-3 Standard</v>
      </c>
      <c r="K332" t="str">
        <f t="shared" si="17"/>
        <v>CP528-2X Week P NORM KIG10_3</v>
      </c>
    </row>
    <row r="333" spans="1:11" hidden="1" x14ac:dyDescent="0.45">
      <c r="A333" t="s">
        <v>1322</v>
      </c>
      <c r="B333" t="s">
        <v>199</v>
      </c>
      <c r="C333" t="s">
        <v>1323</v>
      </c>
      <c r="D333" t="s">
        <v>1266</v>
      </c>
      <c r="E333" t="str">
        <f>VLOOKUP(DefaultCollections[[#This Row],[DEFAULT_COLL_TYPE]],CollectionLookups,2,FALSE)</f>
        <v>P NORM KIG 10-4 Standard</v>
      </c>
      <c r="F333" t="str">
        <f t="shared" si="18"/>
        <v>CP528-P NORM KIG 10-4 Standard</v>
      </c>
      <c r="G333" t="str">
        <f>VLOOKUP(DefaultCollections[[#This Row],[DEFAULT_COLL_TYPE]],CollectionLookups,3,FALSE)</f>
        <v>2X Week P NORM KIG10_4</v>
      </c>
      <c r="H333" t="str">
        <f t="shared" si="19"/>
        <v>CP528-2X Week P NORM KIG10_4</v>
      </c>
      <c r="J333" t="str">
        <f>VLOOKUP(DefaultCollections[[#This Row],[Standard Exists in NL]],SpecialtyCheckLU,1,FALSE)</f>
        <v>CP528-P NORM KIG 10-4 Standard</v>
      </c>
      <c r="K333" t="str">
        <f t="shared" si="17"/>
        <v>CP528-2X Week P NORM KIG10_4</v>
      </c>
    </row>
    <row r="334" spans="1:11" hidden="1" x14ac:dyDescent="0.45">
      <c r="A334" t="s">
        <v>1322</v>
      </c>
      <c r="B334" t="s">
        <v>199</v>
      </c>
      <c r="C334" t="s">
        <v>1323</v>
      </c>
      <c r="D334" t="s">
        <v>1227</v>
      </c>
      <c r="E334" t="str">
        <f>VLOOKUP(DefaultCollections[[#This Row],[DEFAULT_COLL_TYPE]],CollectionLookups,2,FALSE)</f>
        <v>P NSP NS Standard</v>
      </c>
      <c r="F334" t="str">
        <f t="shared" si="18"/>
        <v>CP528-P NSP NS Standard</v>
      </c>
      <c r="G334" t="str">
        <f>VLOOKUP(DefaultCollections[[#This Row],[DEFAULT_COLL_TYPE]],CollectionLookups,3,FALSE)</f>
        <v>2X Week P NSP NS</v>
      </c>
      <c r="H334" t="str">
        <f t="shared" si="19"/>
        <v>CP528-2X Week P NSP NS</v>
      </c>
      <c r="J334" t="e">
        <f>VLOOKUP(DefaultCollections[[#This Row],[Standard Exists in NL]],SpecialtyCheckLU,1,FALSE)</f>
        <v>#N/A</v>
      </c>
      <c r="K334" t="e">
        <f t="shared" si="17"/>
        <v>#N/A</v>
      </c>
    </row>
    <row r="335" spans="1:11" hidden="1" x14ac:dyDescent="0.45">
      <c r="A335" t="s">
        <v>1322</v>
      </c>
      <c r="B335" t="s">
        <v>199</v>
      </c>
      <c r="C335" t="s">
        <v>1323</v>
      </c>
      <c r="D335" t="s">
        <v>1255</v>
      </c>
      <c r="E335" t="str">
        <f>VLOOKUP(DefaultCollections[[#This Row],[DEFAULT_COLL_TYPE]],CollectionLookups,2,FALSE)</f>
        <v>P Vaccinia Standard</v>
      </c>
      <c r="F335" t="str">
        <f t="shared" si="18"/>
        <v>CP528-P Vaccinia Standard</v>
      </c>
      <c r="G335">
        <f>VLOOKUP(DefaultCollections[[#This Row],[DEFAULT_COLL_TYPE]],CollectionLookups,3,FALSE)</f>
        <v>0</v>
      </c>
      <c r="H335" t="str">
        <f t="shared" si="19"/>
        <v>NO</v>
      </c>
      <c r="J335" t="str">
        <f>VLOOKUP(DefaultCollections[[#This Row],[Standard Exists in NL]],SpecialtyCheckLU,1,FALSE)</f>
        <v>CP528-P Vaccinia Standard</v>
      </c>
      <c r="K335" t="e">
        <f t="shared" si="17"/>
        <v>#N/A</v>
      </c>
    </row>
    <row r="336" spans="1:11" hidden="1" x14ac:dyDescent="0.45">
      <c r="A336" t="s">
        <v>1322</v>
      </c>
      <c r="B336" t="s">
        <v>199</v>
      </c>
      <c r="C336" t="s">
        <v>1323</v>
      </c>
      <c r="D336" t="s">
        <v>1230</v>
      </c>
      <c r="E336" t="str">
        <f>VLOOKUP(DefaultCollections[[#This Row],[DEFAULT_COLL_TYPE]],CollectionLookups,2,FALSE)</f>
        <v>P RSV Pre-Existing Standard</v>
      </c>
      <c r="F336" t="str">
        <f t="shared" si="18"/>
        <v>CP528-P RSV Pre-Existing Standard</v>
      </c>
      <c r="G336" t="str">
        <f>VLOOKUP(DefaultCollections[[#This Row],[DEFAULT_COLL_TYPE]],CollectionLookups,3,FALSE)</f>
        <v>2X Week P RSV Pre-Existing</v>
      </c>
      <c r="H336" t="str">
        <f t="shared" si="19"/>
        <v>CP528-2X Week P RSV Pre-Existing</v>
      </c>
      <c r="J336" t="str">
        <f>VLOOKUP(DefaultCollections[[#This Row],[Standard Exists in NL]],SpecialtyCheckLU,1,FALSE)</f>
        <v>CP528-P RSV Pre-Existing Standard</v>
      </c>
      <c r="K336" t="str">
        <f t="shared" si="17"/>
        <v>CP528-2X Week P RSV Pre-Existing</v>
      </c>
    </row>
    <row r="337" spans="1:11" hidden="1" x14ac:dyDescent="0.45">
      <c r="A337" t="s">
        <v>1324</v>
      </c>
      <c r="B337" t="s">
        <v>93</v>
      </c>
      <c r="C337" t="s">
        <v>1325</v>
      </c>
      <c r="D337" t="s">
        <v>1224</v>
      </c>
      <c r="E337" t="str">
        <f>VLOOKUP(DefaultCollections[[#This Row],[DEFAULT_COLL_TYPE]],CollectionLookups,2,FALSE)</f>
        <v>P Anti-D Pre-Existing Standard</v>
      </c>
      <c r="F337" t="str">
        <f t="shared" si="18"/>
        <v>CP529-P Anti-D Pre-Existing Standard</v>
      </c>
      <c r="G337" t="str">
        <f>VLOOKUP(DefaultCollections[[#This Row],[DEFAULT_COLL_TYPE]],CollectionLookups,3,FALSE)</f>
        <v>2X Week Anti-D Pre-Existing</v>
      </c>
      <c r="H337" t="str">
        <f t="shared" si="19"/>
        <v>CP529-2X Week Anti-D Pre-Existing</v>
      </c>
      <c r="J337" t="str">
        <f>VLOOKUP(DefaultCollections[[#This Row],[Standard Exists in NL]],SpecialtyCheckLU,1,FALSE)</f>
        <v>CP529-P Anti-D Pre-Existing Standard</v>
      </c>
      <c r="K337" t="str">
        <f t="shared" si="17"/>
        <v>CP529-2X Week Anti-D Pre-Existing</v>
      </c>
    </row>
    <row r="338" spans="1:11" hidden="1" x14ac:dyDescent="0.45">
      <c r="A338" t="s">
        <v>1324</v>
      </c>
      <c r="B338" t="s">
        <v>93</v>
      </c>
      <c r="C338" t="s">
        <v>1325</v>
      </c>
      <c r="D338" t="s">
        <v>1262</v>
      </c>
      <c r="E338" t="str">
        <f>VLOOKUP(DefaultCollections[[#This Row],[DEFAULT_COLL_TYPE]],CollectionLookups,2,FALSE)</f>
        <v>P NORM KIG 10 Standard</v>
      </c>
      <c r="F338" t="str">
        <f t="shared" si="18"/>
        <v>CP529-P NORM KIG 10 Standard</v>
      </c>
      <c r="G338" t="str">
        <f>VLOOKUP(DefaultCollections[[#This Row],[DEFAULT_COLL_TYPE]],CollectionLookups,3,FALSE)</f>
        <v>2X Week P NORM KIG10_0</v>
      </c>
      <c r="H338" t="str">
        <f t="shared" si="19"/>
        <v>CP529-2X Week P NORM KIG10_0</v>
      </c>
      <c r="I338" s="352"/>
      <c r="J338" t="str">
        <f>VLOOKUP(DefaultCollections[[#This Row],[Standard Exists in NL]],SpecialtyCheckLU,1,FALSE)</f>
        <v>CP529-P NORM KIG 10 Standard</v>
      </c>
      <c r="K338" t="str">
        <f t="shared" si="17"/>
        <v>CP529-2X Week P NORM KIG10_0</v>
      </c>
    </row>
    <row r="339" spans="1:11" hidden="1" x14ac:dyDescent="0.45">
      <c r="A339" t="s">
        <v>1324</v>
      </c>
      <c r="B339" t="s">
        <v>93</v>
      </c>
      <c r="C339" t="s">
        <v>1325</v>
      </c>
      <c r="D339" t="s">
        <v>1263</v>
      </c>
      <c r="E339" t="str">
        <f>VLOOKUP(DefaultCollections[[#This Row],[DEFAULT_COLL_TYPE]],CollectionLookups,2,FALSE)</f>
        <v>P NORM KIG 10-1 Standard</v>
      </c>
      <c r="F339" t="str">
        <f t="shared" si="18"/>
        <v>CP529-P NORM KIG 10-1 Standard</v>
      </c>
      <c r="G339" t="str">
        <f>VLOOKUP(DefaultCollections[[#This Row],[DEFAULT_COLL_TYPE]],CollectionLookups,3,FALSE)</f>
        <v>2X Week P NORM KIG10-1</v>
      </c>
      <c r="H339" t="str">
        <f t="shared" si="19"/>
        <v>CP529-2X Week P NORM KIG10-1</v>
      </c>
      <c r="J339" t="str">
        <f>VLOOKUP(DefaultCollections[[#This Row],[Standard Exists in NL]],SpecialtyCheckLU,1,FALSE)</f>
        <v>CP529-P NORM KIG 10-1 Standard</v>
      </c>
      <c r="K339" t="str">
        <f t="shared" si="17"/>
        <v>CP529-2X Week P NORM KIG10-1</v>
      </c>
    </row>
    <row r="340" spans="1:11" hidden="1" x14ac:dyDescent="0.45">
      <c r="A340" t="s">
        <v>1324</v>
      </c>
      <c r="B340" t="s">
        <v>93</v>
      </c>
      <c r="C340" t="s">
        <v>1325</v>
      </c>
      <c r="D340" t="s">
        <v>1264</v>
      </c>
      <c r="E340" t="str">
        <f>VLOOKUP(DefaultCollections[[#This Row],[DEFAULT_COLL_TYPE]],CollectionLookups,2,FALSE)</f>
        <v>P NORM KIG 10-2 Standard</v>
      </c>
      <c r="F340" t="str">
        <f t="shared" si="18"/>
        <v>CP529-P NORM KIG 10-2 Standard</v>
      </c>
      <c r="G340" t="str">
        <f>VLOOKUP(DefaultCollections[[#This Row],[DEFAULT_COLL_TYPE]],CollectionLookups,3,FALSE)</f>
        <v>2X Week P NORM KIG10_2</v>
      </c>
      <c r="H340" t="str">
        <f t="shared" si="19"/>
        <v>CP529-2X Week P NORM KIG10_2</v>
      </c>
      <c r="J340" t="str">
        <f>VLOOKUP(DefaultCollections[[#This Row],[Standard Exists in NL]],SpecialtyCheckLU,1,FALSE)</f>
        <v>CP529-P NORM KIG 10-2 Standard</v>
      </c>
      <c r="K340" t="str">
        <f t="shared" si="17"/>
        <v>CP529-2X Week P NORM KIG10_2</v>
      </c>
    </row>
    <row r="341" spans="1:11" hidden="1" x14ac:dyDescent="0.45">
      <c r="A341" t="s">
        <v>1324</v>
      </c>
      <c r="B341" t="s">
        <v>93</v>
      </c>
      <c r="C341" t="s">
        <v>1325</v>
      </c>
      <c r="D341" t="s">
        <v>1265</v>
      </c>
      <c r="E341" t="str">
        <f>VLOOKUP(DefaultCollections[[#This Row],[DEFAULT_COLL_TYPE]],CollectionLookups,2,FALSE)</f>
        <v>P NORM KIG 10-3 Standard</v>
      </c>
      <c r="F341" t="str">
        <f t="shared" si="18"/>
        <v>CP529-P NORM KIG 10-3 Standard</v>
      </c>
      <c r="G341" t="str">
        <f>VLOOKUP(DefaultCollections[[#This Row],[DEFAULT_COLL_TYPE]],CollectionLookups,3,FALSE)</f>
        <v>2X Week P NORM KIG10_3</v>
      </c>
      <c r="H341" t="str">
        <f t="shared" si="19"/>
        <v>CP529-2X Week P NORM KIG10_3</v>
      </c>
      <c r="J341" t="str">
        <f>VLOOKUP(DefaultCollections[[#This Row],[Standard Exists in NL]],SpecialtyCheckLU,1,FALSE)</f>
        <v>CP529-P NORM KIG 10-3 Standard</v>
      </c>
      <c r="K341" t="str">
        <f t="shared" si="17"/>
        <v>CP529-2X Week P NORM KIG10_3</v>
      </c>
    </row>
    <row r="342" spans="1:11" hidden="1" x14ac:dyDescent="0.45">
      <c r="A342" t="s">
        <v>1324</v>
      </c>
      <c r="B342" t="s">
        <v>93</v>
      </c>
      <c r="C342" t="s">
        <v>1325</v>
      </c>
      <c r="D342" t="s">
        <v>1266</v>
      </c>
      <c r="E342" t="str">
        <f>VLOOKUP(DefaultCollections[[#This Row],[DEFAULT_COLL_TYPE]],CollectionLookups,2,FALSE)</f>
        <v>P NORM KIG 10-4 Standard</v>
      </c>
      <c r="F342" t="str">
        <f t="shared" si="18"/>
        <v>CP529-P NORM KIG 10-4 Standard</v>
      </c>
      <c r="G342" t="str">
        <f>VLOOKUP(DefaultCollections[[#This Row],[DEFAULT_COLL_TYPE]],CollectionLookups,3,FALSE)</f>
        <v>2X Week P NORM KIG10_4</v>
      </c>
      <c r="H342" t="str">
        <f t="shared" si="19"/>
        <v>CP529-2X Week P NORM KIG10_4</v>
      </c>
      <c r="J342" t="str">
        <f>VLOOKUP(DefaultCollections[[#This Row],[Standard Exists in NL]],SpecialtyCheckLU,1,FALSE)</f>
        <v>CP529-P NORM KIG 10-4 Standard</v>
      </c>
      <c r="K342" t="str">
        <f t="shared" si="17"/>
        <v>CP529-2X Week P NORM KIG10_4</v>
      </c>
    </row>
    <row r="343" spans="1:11" hidden="1" x14ac:dyDescent="0.45">
      <c r="A343" t="s">
        <v>1324</v>
      </c>
      <c r="B343" t="s">
        <v>93</v>
      </c>
      <c r="C343" t="s">
        <v>1325</v>
      </c>
      <c r="D343" t="s">
        <v>1227</v>
      </c>
      <c r="E343" t="str">
        <f>VLOOKUP(DefaultCollections[[#This Row],[DEFAULT_COLL_TYPE]],CollectionLookups,2,FALSE)</f>
        <v>P NSP NS Standard</v>
      </c>
      <c r="F343" t="str">
        <f t="shared" si="18"/>
        <v>CP529-P NSP NS Standard</v>
      </c>
      <c r="G343" t="str">
        <f>VLOOKUP(DefaultCollections[[#This Row],[DEFAULT_COLL_TYPE]],CollectionLookups,3,FALSE)</f>
        <v>2X Week P NSP NS</v>
      </c>
      <c r="H343" t="str">
        <f t="shared" si="19"/>
        <v>CP529-2X Week P NSP NS</v>
      </c>
      <c r="J343" t="e">
        <f>VLOOKUP(DefaultCollections[[#This Row],[Standard Exists in NL]],SpecialtyCheckLU,1,FALSE)</f>
        <v>#N/A</v>
      </c>
      <c r="K343" t="e">
        <f t="shared" si="17"/>
        <v>#N/A</v>
      </c>
    </row>
    <row r="344" spans="1:11" hidden="1" x14ac:dyDescent="0.45">
      <c r="A344" t="s">
        <v>1324</v>
      </c>
      <c r="B344" t="s">
        <v>93</v>
      </c>
      <c r="C344" t="s">
        <v>1325</v>
      </c>
      <c r="D344" t="s">
        <v>1230</v>
      </c>
      <c r="E344" t="str">
        <f>VLOOKUP(DefaultCollections[[#This Row],[DEFAULT_COLL_TYPE]],CollectionLookups,2,FALSE)</f>
        <v>P RSV Pre-Existing Standard</v>
      </c>
      <c r="F344" t="str">
        <f t="shared" si="18"/>
        <v>CP529-P RSV Pre-Existing Standard</v>
      </c>
      <c r="G344" t="str">
        <f>VLOOKUP(DefaultCollections[[#This Row],[DEFAULT_COLL_TYPE]],CollectionLookups,3,FALSE)</f>
        <v>2X Week P RSV Pre-Existing</v>
      </c>
      <c r="H344" t="str">
        <f t="shared" si="19"/>
        <v>CP529-2X Week P RSV Pre-Existing</v>
      </c>
      <c r="J344" t="str">
        <f>VLOOKUP(DefaultCollections[[#This Row],[Standard Exists in NL]],SpecialtyCheckLU,1,FALSE)</f>
        <v>CP529-P RSV Pre-Existing Standard</v>
      </c>
      <c r="K344" t="str">
        <f t="shared" si="17"/>
        <v>CP529-2X Week P RSV Pre-Existing</v>
      </c>
    </row>
    <row r="345" spans="1:11" hidden="1" x14ac:dyDescent="0.45">
      <c r="A345" t="s">
        <v>1326</v>
      </c>
      <c r="B345" t="s">
        <v>306</v>
      </c>
      <c r="C345" t="s">
        <v>1327</v>
      </c>
      <c r="D345" t="s">
        <v>1224</v>
      </c>
      <c r="E345" t="str">
        <f>VLOOKUP(DefaultCollections[[#This Row],[DEFAULT_COLL_TYPE]],CollectionLookups,2,FALSE)</f>
        <v>P Anti-D Pre-Existing Standard</v>
      </c>
      <c r="F345" t="str">
        <f t="shared" si="18"/>
        <v>CP530-P Anti-D Pre-Existing Standard</v>
      </c>
      <c r="G345" t="str">
        <f>VLOOKUP(DefaultCollections[[#This Row],[DEFAULT_COLL_TYPE]],CollectionLookups,3,FALSE)</f>
        <v>2X Week Anti-D Pre-Existing</v>
      </c>
      <c r="H345" t="str">
        <f t="shared" si="19"/>
        <v>NO</v>
      </c>
      <c r="J345" t="str">
        <f>VLOOKUP(DefaultCollections[[#This Row],[Standard Exists in NL]],SpecialtyCheckLU,1,FALSE)</f>
        <v>CP530-P Anti-D Pre-Existing Standard</v>
      </c>
      <c r="K345" t="str">
        <f t="shared" si="17"/>
        <v>CP530-2X Week Anti-D Pre-Existing</v>
      </c>
    </row>
    <row r="346" spans="1:11" hidden="1" x14ac:dyDescent="0.45">
      <c r="A346" t="s">
        <v>1326</v>
      </c>
      <c r="B346" t="s">
        <v>306</v>
      </c>
      <c r="C346" t="s">
        <v>1327</v>
      </c>
      <c r="D346" t="s">
        <v>1262</v>
      </c>
      <c r="E346" t="str">
        <f>VLOOKUP(DefaultCollections[[#This Row],[DEFAULT_COLL_TYPE]],CollectionLookups,2,FALSE)</f>
        <v>P NORM KIG 10 Standard</v>
      </c>
      <c r="F346" t="str">
        <f t="shared" si="18"/>
        <v>CP530-P NORM KIG 10 Standard</v>
      </c>
      <c r="G346" t="str">
        <f>VLOOKUP(DefaultCollections[[#This Row],[DEFAULT_COLL_TYPE]],CollectionLookups,3,FALSE)</f>
        <v>2X Week P NORM KIG10_0</v>
      </c>
      <c r="H346" t="str">
        <f t="shared" si="19"/>
        <v>CP530-2X Week P NORM KIG10_0</v>
      </c>
      <c r="I346" s="352"/>
      <c r="J346" t="str">
        <f>VLOOKUP(DefaultCollections[[#This Row],[Standard Exists in NL]],SpecialtyCheckLU,1,FALSE)</f>
        <v>CP530-P NORM KIG 10 Standard</v>
      </c>
      <c r="K346" t="str">
        <f t="shared" si="17"/>
        <v>CP530-2X Week P NORM KIG10_0</v>
      </c>
    </row>
    <row r="347" spans="1:11" hidden="1" x14ac:dyDescent="0.45">
      <c r="A347" t="s">
        <v>1326</v>
      </c>
      <c r="B347" t="s">
        <v>306</v>
      </c>
      <c r="C347" t="s">
        <v>1327</v>
      </c>
      <c r="D347" t="s">
        <v>1263</v>
      </c>
      <c r="E347" t="str">
        <f>VLOOKUP(DefaultCollections[[#This Row],[DEFAULT_COLL_TYPE]],CollectionLookups,2,FALSE)</f>
        <v>P NORM KIG 10-1 Standard</v>
      </c>
      <c r="F347" t="str">
        <f t="shared" si="18"/>
        <v>CP530-P NORM KIG 10-1 Standard</v>
      </c>
      <c r="G347" t="str">
        <f>VLOOKUP(DefaultCollections[[#This Row],[DEFAULT_COLL_TYPE]],CollectionLookups,3,FALSE)</f>
        <v>2X Week P NORM KIG10-1</v>
      </c>
      <c r="H347" t="str">
        <f t="shared" si="19"/>
        <v>CP530-2X Week P NORM KIG10-1</v>
      </c>
      <c r="J347" t="str">
        <f>VLOOKUP(DefaultCollections[[#This Row],[Standard Exists in NL]],SpecialtyCheckLU,1,FALSE)</f>
        <v>CP530-P NORM KIG 10-1 Standard</v>
      </c>
      <c r="K347" t="str">
        <f t="shared" si="17"/>
        <v>CP530-2X Week P NORM KIG10-1</v>
      </c>
    </row>
    <row r="348" spans="1:11" hidden="1" x14ac:dyDescent="0.45">
      <c r="A348" t="s">
        <v>1326</v>
      </c>
      <c r="B348" t="s">
        <v>306</v>
      </c>
      <c r="C348" t="s">
        <v>1327</v>
      </c>
      <c r="D348" t="s">
        <v>1264</v>
      </c>
      <c r="E348" t="str">
        <f>VLOOKUP(DefaultCollections[[#This Row],[DEFAULT_COLL_TYPE]],CollectionLookups,2,FALSE)</f>
        <v>P NORM KIG 10-2 Standard</v>
      </c>
      <c r="F348" t="str">
        <f t="shared" si="18"/>
        <v>CP530-P NORM KIG 10-2 Standard</v>
      </c>
      <c r="G348" t="str">
        <f>VLOOKUP(DefaultCollections[[#This Row],[DEFAULT_COLL_TYPE]],CollectionLookups,3,FALSE)</f>
        <v>2X Week P NORM KIG10_2</v>
      </c>
      <c r="H348" t="str">
        <f t="shared" si="19"/>
        <v>CP530-2X Week P NORM KIG10_2</v>
      </c>
      <c r="J348" t="str">
        <f>VLOOKUP(DefaultCollections[[#This Row],[Standard Exists in NL]],SpecialtyCheckLU,1,FALSE)</f>
        <v>CP530-P NORM KIG 10-2 Standard</v>
      </c>
      <c r="K348" t="str">
        <f t="shared" si="17"/>
        <v>CP530-2X Week P NORM KIG10_2</v>
      </c>
    </row>
    <row r="349" spans="1:11" hidden="1" x14ac:dyDescent="0.45">
      <c r="A349" t="s">
        <v>1326</v>
      </c>
      <c r="B349" t="s">
        <v>306</v>
      </c>
      <c r="C349" t="s">
        <v>1327</v>
      </c>
      <c r="D349" t="s">
        <v>1265</v>
      </c>
      <c r="E349" t="str">
        <f>VLOOKUP(DefaultCollections[[#This Row],[DEFAULT_COLL_TYPE]],CollectionLookups,2,FALSE)</f>
        <v>P NORM KIG 10-3 Standard</v>
      </c>
      <c r="F349" t="str">
        <f t="shared" si="18"/>
        <v>CP530-P NORM KIG 10-3 Standard</v>
      </c>
      <c r="G349" t="str">
        <f>VLOOKUP(DefaultCollections[[#This Row],[DEFAULT_COLL_TYPE]],CollectionLookups,3,FALSE)</f>
        <v>2X Week P NORM KIG10_3</v>
      </c>
      <c r="H349" t="str">
        <f t="shared" si="19"/>
        <v>CP530-2X Week P NORM KIG10_3</v>
      </c>
      <c r="J349" t="str">
        <f>VLOOKUP(DefaultCollections[[#This Row],[Standard Exists in NL]],SpecialtyCheckLU,1,FALSE)</f>
        <v>CP530-P NORM KIG 10-3 Standard</v>
      </c>
      <c r="K349" t="str">
        <f t="shared" si="17"/>
        <v>CP530-2X Week P NORM KIG10_3</v>
      </c>
    </row>
    <row r="350" spans="1:11" hidden="1" x14ac:dyDescent="0.45">
      <c r="A350" t="s">
        <v>1326</v>
      </c>
      <c r="B350" t="s">
        <v>306</v>
      </c>
      <c r="C350" t="s">
        <v>1327</v>
      </c>
      <c r="D350" t="s">
        <v>1266</v>
      </c>
      <c r="E350" t="str">
        <f>VLOOKUP(DefaultCollections[[#This Row],[DEFAULT_COLL_TYPE]],CollectionLookups,2,FALSE)</f>
        <v>P NORM KIG 10-4 Standard</v>
      </c>
      <c r="F350" t="str">
        <f t="shared" si="18"/>
        <v>CP530-P NORM KIG 10-4 Standard</v>
      </c>
      <c r="G350" t="str">
        <f>VLOOKUP(DefaultCollections[[#This Row],[DEFAULT_COLL_TYPE]],CollectionLookups,3,FALSE)</f>
        <v>2X Week P NORM KIG10_4</v>
      </c>
      <c r="H350" t="str">
        <f t="shared" si="19"/>
        <v>CP530-2X Week P NORM KIG10_4</v>
      </c>
      <c r="I350" s="352"/>
      <c r="J350" t="str">
        <f>VLOOKUP(DefaultCollections[[#This Row],[Standard Exists in NL]],SpecialtyCheckLU,1,FALSE)</f>
        <v>CP530-P NORM KIG 10-4 Standard</v>
      </c>
      <c r="K350" t="str">
        <f t="shared" si="17"/>
        <v>CP530-2X Week P NORM KIG10_4</v>
      </c>
    </row>
    <row r="351" spans="1:11" hidden="1" x14ac:dyDescent="0.45">
      <c r="A351" t="s">
        <v>1326</v>
      </c>
      <c r="B351" t="s">
        <v>306</v>
      </c>
      <c r="C351" t="s">
        <v>1327</v>
      </c>
      <c r="D351" t="s">
        <v>1227</v>
      </c>
      <c r="E351" t="str">
        <f>VLOOKUP(DefaultCollections[[#This Row],[DEFAULT_COLL_TYPE]],CollectionLookups,2,FALSE)</f>
        <v>P NSP NS Standard</v>
      </c>
      <c r="F351" t="str">
        <f t="shared" si="18"/>
        <v>CP530-P NSP NS Standard</v>
      </c>
      <c r="G351" t="str">
        <f>VLOOKUP(DefaultCollections[[#This Row],[DEFAULT_COLL_TYPE]],CollectionLookups,3,FALSE)</f>
        <v>2X Week P NSP NS</v>
      </c>
      <c r="H351" t="str">
        <f t="shared" si="19"/>
        <v>CP530-2X Week P NSP NS</v>
      </c>
      <c r="I351" s="352"/>
      <c r="J351" t="e">
        <f>VLOOKUP(DefaultCollections[[#This Row],[Standard Exists in NL]],SpecialtyCheckLU,1,FALSE)</f>
        <v>#N/A</v>
      </c>
      <c r="K351" t="e">
        <f t="shared" si="17"/>
        <v>#N/A</v>
      </c>
    </row>
    <row r="352" spans="1:11" hidden="1" x14ac:dyDescent="0.45">
      <c r="A352" t="s">
        <v>1326</v>
      </c>
      <c r="B352" t="s">
        <v>306</v>
      </c>
      <c r="C352" t="s">
        <v>1327</v>
      </c>
      <c r="D352" t="s">
        <v>1230</v>
      </c>
      <c r="E352" t="str">
        <f>VLOOKUP(DefaultCollections[[#This Row],[DEFAULT_COLL_TYPE]],CollectionLookups,2,FALSE)</f>
        <v>P RSV Pre-Existing Standard</v>
      </c>
      <c r="F352" t="str">
        <f t="shared" si="18"/>
        <v>CP530-P RSV Pre-Existing Standard</v>
      </c>
      <c r="G352" t="str">
        <f>VLOOKUP(DefaultCollections[[#This Row],[DEFAULT_COLL_TYPE]],CollectionLookups,3,FALSE)</f>
        <v>2X Week P RSV Pre-Existing</v>
      </c>
      <c r="H352" t="str">
        <f t="shared" si="19"/>
        <v>CP530-2X Week P RSV Pre-Existing</v>
      </c>
      <c r="I352" s="352"/>
      <c r="J352" t="str">
        <f>VLOOKUP(DefaultCollections[[#This Row],[Standard Exists in NL]],SpecialtyCheckLU,1,FALSE)</f>
        <v>CP530-P RSV Pre-Existing Standard</v>
      </c>
      <c r="K352" t="str">
        <f t="shared" si="17"/>
        <v>CP530-2X Week P RSV Pre-Existing</v>
      </c>
    </row>
    <row r="353" spans="1:11" hidden="1" x14ac:dyDescent="0.45">
      <c r="A353" t="s">
        <v>1328</v>
      </c>
      <c r="B353" t="s">
        <v>616</v>
      </c>
      <c r="C353" t="s">
        <v>1329</v>
      </c>
      <c r="D353" t="s">
        <v>1224</v>
      </c>
      <c r="E353" t="str">
        <f>VLOOKUP(DefaultCollections[[#This Row],[DEFAULT_COLL_TYPE]],CollectionLookups,2,FALSE)</f>
        <v>P Anti-D Pre-Existing Standard</v>
      </c>
      <c r="F353" t="str">
        <f t="shared" si="18"/>
        <v>CP534-P Anti-D Pre-Existing Standard</v>
      </c>
      <c r="G353" t="str">
        <f>VLOOKUP(DefaultCollections[[#This Row],[DEFAULT_COLL_TYPE]],CollectionLookups,3,FALSE)</f>
        <v>2X Week Anti-D Pre-Existing</v>
      </c>
      <c r="H353" t="str">
        <f t="shared" si="19"/>
        <v>NO</v>
      </c>
      <c r="I353" s="352"/>
      <c r="J353" t="str">
        <f>VLOOKUP(DefaultCollections[[#This Row],[Standard Exists in NL]],SpecialtyCheckLU,1,FALSE)</f>
        <v>CP534-P Anti-D Pre-Existing Standard</v>
      </c>
      <c r="K353" t="str">
        <f t="shared" si="17"/>
        <v>CP534-2X Week Anti-D Pre-Existing</v>
      </c>
    </row>
    <row r="354" spans="1:11" hidden="1" x14ac:dyDescent="0.45">
      <c r="A354" t="s">
        <v>1328</v>
      </c>
      <c r="B354" t="s">
        <v>616</v>
      </c>
      <c r="C354" t="s">
        <v>1329</v>
      </c>
      <c r="D354" t="s">
        <v>1262</v>
      </c>
      <c r="E354" t="str">
        <f>VLOOKUP(DefaultCollections[[#This Row],[DEFAULT_COLL_TYPE]],CollectionLookups,2,FALSE)</f>
        <v>P NORM KIG 10 Standard</v>
      </c>
      <c r="F354" t="str">
        <f t="shared" si="18"/>
        <v>CP534-P NORM KIG 10 Standard</v>
      </c>
      <c r="G354" t="str">
        <f>VLOOKUP(DefaultCollections[[#This Row],[DEFAULT_COLL_TYPE]],CollectionLookups,3,FALSE)</f>
        <v>2X Week P NORM KIG10_0</v>
      </c>
      <c r="H354" t="str">
        <f t="shared" si="19"/>
        <v>CP534-2X Week P NORM KIG10_0</v>
      </c>
      <c r="J354" t="str">
        <f>VLOOKUP(DefaultCollections[[#This Row],[Standard Exists in NL]],SpecialtyCheckLU,1,FALSE)</f>
        <v>CP534-P NORM KIG 10 Standard</v>
      </c>
      <c r="K354" t="str">
        <f t="shared" si="17"/>
        <v>CP534-2X Week P NORM KIG10_0</v>
      </c>
    </row>
    <row r="355" spans="1:11" hidden="1" x14ac:dyDescent="0.45">
      <c r="A355" t="s">
        <v>1328</v>
      </c>
      <c r="B355" t="s">
        <v>616</v>
      </c>
      <c r="C355" t="s">
        <v>1329</v>
      </c>
      <c r="D355" t="s">
        <v>1263</v>
      </c>
      <c r="E355" t="str">
        <f>VLOOKUP(DefaultCollections[[#This Row],[DEFAULT_COLL_TYPE]],CollectionLookups,2,FALSE)</f>
        <v>P NORM KIG 10-1 Standard</v>
      </c>
      <c r="F355" t="str">
        <f t="shared" si="18"/>
        <v>CP534-P NORM KIG 10-1 Standard</v>
      </c>
      <c r="G355" t="str">
        <f>VLOOKUP(DefaultCollections[[#This Row],[DEFAULT_COLL_TYPE]],CollectionLookups,3,FALSE)</f>
        <v>2X Week P NORM KIG10-1</v>
      </c>
      <c r="H355" t="str">
        <f t="shared" si="19"/>
        <v>CP534-2X Week P NORM KIG10-1</v>
      </c>
      <c r="J355" t="str">
        <f>VLOOKUP(DefaultCollections[[#This Row],[Standard Exists in NL]],SpecialtyCheckLU,1,FALSE)</f>
        <v>CP534-P NORM KIG 10-1 Standard</v>
      </c>
      <c r="K355" t="str">
        <f t="shared" si="17"/>
        <v>CP534-2X Week P NORM KIG10-1</v>
      </c>
    </row>
    <row r="356" spans="1:11" hidden="1" x14ac:dyDescent="0.45">
      <c r="A356" t="s">
        <v>1328</v>
      </c>
      <c r="B356" t="s">
        <v>616</v>
      </c>
      <c r="C356" t="s">
        <v>1329</v>
      </c>
      <c r="D356" t="s">
        <v>1264</v>
      </c>
      <c r="E356" t="str">
        <f>VLOOKUP(DefaultCollections[[#This Row],[DEFAULT_COLL_TYPE]],CollectionLookups,2,FALSE)</f>
        <v>P NORM KIG 10-2 Standard</v>
      </c>
      <c r="F356" t="str">
        <f t="shared" si="18"/>
        <v>CP534-P NORM KIG 10-2 Standard</v>
      </c>
      <c r="G356" t="str">
        <f>VLOOKUP(DefaultCollections[[#This Row],[DEFAULT_COLL_TYPE]],CollectionLookups,3,FALSE)</f>
        <v>2X Week P NORM KIG10_2</v>
      </c>
      <c r="H356" t="str">
        <f t="shared" si="19"/>
        <v>CP534-2X Week P NORM KIG10_2</v>
      </c>
      <c r="J356" t="str">
        <f>VLOOKUP(DefaultCollections[[#This Row],[Standard Exists in NL]],SpecialtyCheckLU,1,FALSE)</f>
        <v>CP534-P NORM KIG 10-2 Standard</v>
      </c>
      <c r="K356" t="str">
        <f t="shared" si="17"/>
        <v>CP534-2X Week P NORM KIG10_2</v>
      </c>
    </row>
    <row r="357" spans="1:11" hidden="1" x14ac:dyDescent="0.45">
      <c r="A357" t="s">
        <v>1328</v>
      </c>
      <c r="B357" t="s">
        <v>616</v>
      </c>
      <c r="C357" t="s">
        <v>1329</v>
      </c>
      <c r="D357" t="s">
        <v>1265</v>
      </c>
      <c r="E357" t="str">
        <f>VLOOKUP(DefaultCollections[[#This Row],[DEFAULT_COLL_TYPE]],CollectionLookups,2,FALSE)</f>
        <v>P NORM KIG 10-3 Standard</v>
      </c>
      <c r="F357" t="str">
        <f t="shared" si="18"/>
        <v>CP534-P NORM KIG 10-3 Standard</v>
      </c>
      <c r="G357" t="str">
        <f>VLOOKUP(DefaultCollections[[#This Row],[DEFAULT_COLL_TYPE]],CollectionLookups,3,FALSE)</f>
        <v>2X Week P NORM KIG10_3</v>
      </c>
      <c r="H357" t="str">
        <f t="shared" si="19"/>
        <v>CP534-2X Week P NORM KIG10_3</v>
      </c>
      <c r="J357" t="str">
        <f>VLOOKUP(DefaultCollections[[#This Row],[Standard Exists in NL]],SpecialtyCheckLU,1,FALSE)</f>
        <v>CP534-P NORM KIG 10-3 Standard</v>
      </c>
      <c r="K357" t="str">
        <f t="shared" si="17"/>
        <v>CP534-2X Week P NORM KIG10_3</v>
      </c>
    </row>
    <row r="358" spans="1:11" hidden="1" x14ac:dyDescent="0.45">
      <c r="A358" t="s">
        <v>1328</v>
      </c>
      <c r="B358" t="s">
        <v>616</v>
      </c>
      <c r="C358" t="s">
        <v>1329</v>
      </c>
      <c r="D358" t="s">
        <v>1266</v>
      </c>
      <c r="E358" t="str">
        <f>VLOOKUP(DefaultCollections[[#This Row],[DEFAULT_COLL_TYPE]],CollectionLookups,2,FALSE)</f>
        <v>P NORM KIG 10-4 Standard</v>
      </c>
      <c r="F358" t="str">
        <f t="shared" si="18"/>
        <v>CP534-P NORM KIG 10-4 Standard</v>
      </c>
      <c r="G358" t="str">
        <f>VLOOKUP(DefaultCollections[[#This Row],[DEFAULT_COLL_TYPE]],CollectionLookups,3,FALSE)</f>
        <v>2X Week P NORM KIG10_4</v>
      </c>
      <c r="H358" t="str">
        <f t="shared" si="19"/>
        <v>CP534-2X Week P NORM KIG10_4</v>
      </c>
      <c r="J358" t="str">
        <f>VLOOKUP(DefaultCollections[[#This Row],[Standard Exists in NL]],SpecialtyCheckLU,1,FALSE)</f>
        <v>CP534-P NORM KIG 10-4 Standard</v>
      </c>
      <c r="K358" t="str">
        <f t="shared" si="17"/>
        <v>CP534-2X Week P NORM KIG10_4</v>
      </c>
    </row>
    <row r="359" spans="1:11" hidden="1" x14ac:dyDescent="0.45">
      <c r="A359" t="s">
        <v>1328</v>
      </c>
      <c r="B359" t="s">
        <v>616</v>
      </c>
      <c r="C359" t="s">
        <v>1329</v>
      </c>
      <c r="D359" t="s">
        <v>1227</v>
      </c>
      <c r="E359" t="str">
        <f>VLOOKUP(DefaultCollections[[#This Row],[DEFAULT_COLL_TYPE]],CollectionLookups,2,FALSE)</f>
        <v>P NSP NS Standard</v>
      </c>
      <c r="F359" t="str">
        <f t="shared" si="18"/>
        <v>CP534-P NSP NS Standard</v>
      </c>
      <c r="G359" t="str">
        <f>VLOOKUP(DefaultCollections[[#This Row],[DEFAULT_COLL_TYPE]],CollectionLookups,3,FALSE)</f>
        <v>2X Week P NSP NS</v>
      </c>
      <c r="H359" t="str">
        <f t="shared" si="19"/>
        <v>CP534-2X Week P NSP NS</v>
      </c>
      <c r="I359" s="352"/>
      <c r="J359" t="e">
        <f>VLOOKUP(DefaultCollections[[#This Row],[Standard Exists in NL]],SpecialtyCheckLU,1,FALSE)</f>
        <v>#N/A</v>
      </c>
      <c r="K359" t="e">
        <f t="shared" si="17"/>
        <v>#N/A</v>
      </c>
    </row>
    <row r="360" spans="1:11" hidden="1" x14ac:dyDescent="0.45">
      <c r="A360" t="s">
        <v>1328</v>
      </c>
      <c r="B360" t="s">
        <v>616</v>
      </c>
      <c r="C360" t="s">
        <v>1329</v>
      </c>
      <c r="D360" t="s">
        <v>1230</v>
      </c>
      <c r="E360" t="str">
        <f>VLOOKUP(DefaultCollections[[#This Row],[DEFAULT_COLL_TYPE]],CollectionLookups,2,FALSE)</f>
        <v>P RSV Pre-Existing Standard</v>
      </c>
      <c r="F360" t="str">
        <f t="shared" si="18"/>
        <v>CP534-P RSV Pre-Existing Standard</v>
      </c>
      <c r="G360" t="str">
        <f>VLOOKUP(DefaultCollections[[#This Row],[DEFAULT_COLL_TYPE]],CollectionLookups,3,FALSE)</f>
        <v>2X Week P RSV Pre-Existing</v>
      </c>
      <c r="H360" t="str">
        <f t="shared" si="19"/>
        <v>CP534-2X Week P RSV Pre-Existing</v>
      </c>
      <c r="J360" t="str">
        <f>VLOOKUP(DefaultCollections[[#This Row],[Standard Exists in NL]],SpecialtyCheckLU,1,FALSE)</f>
        <v>CP534-P RSV Pre-Existing Standard</v>
      </c>
      <c r="K360" t="str">
        <f t="shared" si="17"/>
        <v>CP534-2X Week P RSV Pre-Existing</v>
      </c>
    </row>
    <row r="361" spans="1:11" hidden="1" x14ac:dyDescent="0.45">
      <c r="A361" t="s">
        <v>1330</v>
      </c>
      <c r="B361" t="s">
        <v>908</v>
      </c>
      <c r="C361" t="s">
        <v>1331</v>
      </c>
      <c r="D361" t="s">
        <v>1262</v>
      </c>
      <c r="E361" t="str">
        <f>VLOOKUP(DefaultCollections[[#This Row],[DEFAULT_COLL_TYPE]],CollectionLookups,2,FALSE)</f>
        <v>P NORM KIG 10 Standard</v>
      </c>
      <c r="F361" t="str">
        <f t="shared" si="18"/>
        <v>CP535-P NORM KIG 10 Standard</v>
      </c>
      <c r="G361" t="str">
        <f>VLOOKUP(DefaultCollections[[#This Row],[DEFAULT_COLL_TYPE]],CollectionLookups,3,FALSE)</f>
        <v>2X Week P NORM KIG10_0</v>
      </c>
      <c r="H361" t="str">
        <f t="shared" si="19"/>
        <v>CP535-2X Week P NORM KIG10_0</v>
      </c>
      <c r="J361" t="str">
        <f>VLOOKUP(DefaultCollections[[#This Row],[Standard Exists in NL]],SpecialtyCheckLU,1,FALSE)</f>
        <v>CP535-P NORM KIG 10 Standard</v>
      </c>
      <c r="K361" t="e">
        <f t="shared" si="17"/>
        <v>#N/A</v>
      </c>
    </row>
    <row r="362" spans="1:11" hidden="1" x14ac:dyDescent="0.45">
      <c r="A362" t="s">
        <v>1330</v>
      </c>
      <c r="B362" t="s">
        <v>908</v>
      </c>
      <c r="C362" t="s">
        <v>1331</v>
      </c>
      <c r="D362" t="s">
        <v>1263</v>
      </c>
      <c r="E362" t="str">
        <f>VLOOKUP(DefaultCollections[[#This Row],[DEFAULT_COLL_TYPE]],CollectionLookups,2,FALSE)</f>
        <v>P NORM KIG 10-1 Standard</v>
      </c>
      <c r="F362" t="str">
        <f t="shared" si="18"/>
        <v>CP535-P NORM KIG 10-1 Standard</v>
      </c>
      <c r="G362" t="str">
        <f>VLOOKUP(DefaultCollections[[#This Row],[DEFAULT_COLL_TYPE]],CollectionLookups,3,FALSE)</f>
        <v>2X Week P NORM KIG10-1</v>
      </c>
      <c r="H362" t="str">
        <f t="shared" si="19"/>
        <v>CP535-2X Week P NORM KIG10-1</v>
      </c>
      <c r="J362" t="str">
        <f>VLOOKUP(DefaultCollections[[#This Row],[Standard Exists in NL]],SpecialtyCheckLU,1,FALSE)</f>
        <v>CP535-P NORM KIG 10-1 Standard</v>
      </c>
      <c r="K362" t="e">
        <f t="shared" si="17"/>
        <v>#N/A</v>
      </c>
    </row>
    <row r="363" spans="1:11" hidden="1" x14ac:dyDescent="0.45">
      <c r="A363" t="s">
        <v>1330</v>
      </c>
      <c r="B363" t="s">
        <v>908</v>
      </c>
      <c r="C363" t="s">
        <v>1331</v>
      </c>
      <c r="D363" t="s">
        <v>1264</v>
      </c>
      <c r="E363" t="str">
        <f>VLOOKUP(DefaultCollections[[#This Row],[DEFAULT_COLL_TYPE]],CollectionLookups,2,FALSE)</f>
        <v>P NORM KIG 10-2 Standard</v>
      </c>
      <c r="F363" t="str">
        <f t="shared" si="18"/>
        <v>CP535-P NORM KIG 10-2 Standard</v>
      </c>
      <c r="G363" t="str">
        <f>VLOOKUP(DefaultCollections[[#This Row],[DEFAULT_COLL_TYPE]],CollectionLookups,3,FALSE)</f>
        <v>2X Week P NORM KIG10_2</v>
      </c>
      <c r="H363" t="str">
        <f t="shared" si="19"/>
        <v>CP535-2X Week P NORM KIG10_2</v>
      </c>
      <c r="J363" t="str">
        <f>VLOOKUP(DefaultCollections[[#This Row],[Standard Exists in NL]],SpecialtyCheckLU,1,FALSE)</f>
        <v>CP535-P NORM KIG 10-2 Standard</v>
      </c>
      <c r="K363" t="e">
        <f t="shared" si="17"/>
        <v>#N/A</v>
      </c>
    </row>
    <row r="364" spans="1:11" hidden="1" x14ac:dyDescent="0.45">
      <c r="A364" t="s">
        <v>1330</v>
      </c>
      <c r="B364" t="s">
        <v>908</v>
      </c>
      <c r="C364" t="s">
        <v>1331</v>
      </c>
      <c r="D364" t="s">
        <v>1265</v>
      </c>
      <c r="E364" t="str">
        <f>VLOOKUP(DefaultCollections[[#This Row],[DEFAULT_COLL_TYPE]],CollectionLookups,2,FALSE)</f>
        <v>P NORM KIG 10-3 Standard</v>
      </c>
      <c r="F364" t="str">
        <f t="shared" si="18"/>
        <v>CP535-P NORM KIG 10-3 Standard</v>
      </c>
      <c r="G364" t="str">
        <f>VLOOKUP(DefaultCollections[[#This Row],[DEFAULT_COLL_TYPE]],CollectionLookups,3,FALSE)</f>
        <v>2X Week P NORM KIG10_3</v>
      </c>
      <c r="H364" t="str">
        <f t="shared" si="19"/>
        <v>CP535-2X Week P NORM KIG10_3</v>
      </c>
      <c r="J364" t="str">
        <f>VLOOKUP(DefaultCollections[[#This Row],[Standard Exists in NL]],SpecialtyCheckLU,1,FALSE)</f>
        <v>CP535-P NORM KIG 10-3 Standard</v>
      </c>
      <c r="K364" t="e">
        <f t="shared" si="17"/>
        <v>#N/A</v>
      </c>
    </row>
    <row r="365" spans="1:11" hidden="1" x14ac:dyDescent="0.45">
      <c r="A365" t="s">
        <v>1330</v>
      </c>
      <c r="B365" t="s">
        <v>908</v>
      </c>
      <c r="C365" t="s">
        <v>1331</v>
      </c>
      <c r="D365" t="s">
        <v>1266</v>
      </c>
      <c r="E365" t="str">
        <f>VLOOKUP(DefaultCollections[[#This Row],[DEFAULT_COLL_TYPE]],CollectionLookups,2,FALSE)</f>
        <v>P NORM KIG 10-4 Standard</v>
      </c>
      <c r="F365" t="str">
        <f t="shared" si="18"/>
        <v>CP535-P NORM KIG 10-4 Standard</v>
      </c>
      <c r="G365" t="str">
        <f>VLOOKUP(DefaultCollections[[#This Row],[DEFAULT_COLL_TYPE]],CollectionLookups,3,FALSE)</f>
        <v>2X Week P NORM KIG10_4</v>
      </c>
      <c r="H365" t="str">
        <f t="shared" si="19"/>
        <v>CP535-2X Week P NORM KIG10_4</v>
      </c>
      <c r="J365" t="str">
        <f>VLOOKUP(DefaultCollections[[#This Row],[Standard Exists in NL]],SpecialtyCheckLU,1,FALSE)</f>
        <v>CP535-P NORM KIG 10-4 Standard</v>
      </c>
      <c r="K365" t="e">
        <f t="shared" si="17"/>
        <v>#N/A</v>
      </c>
    </row>
    <row r="366" spans="1:11" hidden="1" x14ac:dyDescent="0.45">
      <c r="A366" t="s">
        <v>1330</v>
      </c>
      <c r="B366" t="s">
        <v>908</v>
      </c>
      <c r="C366" t="s">
        <v>1331</v>
      </c>
      <c r="D366" t="s">
        <v>1227</v>
      </c>
      <c r="E366" t="str">
        <f>VLOOKUP(DefaultCollections[[#This Row],[DEFAULT_COLL_TYPE]],CollectionLookups,2,FALSE)</f>
        <v>P NSP NS Standard</v>
      </c>
      <c r="F366" t="str">
        <f t="shared" si="18"/>
        <v>CP535-P NSP NS Standard</v>
      </c>
      <c r="G366" t="str">
        <f>VLOOKUP(DefaultCollections[[#This Row],[DEFAULT_COLL_TYPE]],CollectionLookups,3,FALSE)</f>
        <v>2X Week P NSP NS</v>
      </c>
      <c r="H366" t="str">
        <f t="shared" si="19"/>
        <v>CP535-2X Week P NSP NS</v>
      </c>
      <c r="J366" t="e">
        <f>VLOOKUP(DefaultCollections[[#This Row],[Standard Exists in NL]],SpecialtyCheckLU,1,FALSE)</f>
        <v>#N/A</v>
      </c>
      <c r="K366" t="e">
        <f t="shared" si="17"/>
        <v>#N/A</v>
      </c>
    </row>
    <row r="367" spans="1:11" hidden="1" x14ac:dyDescent="0.45">
      <c r="A367" t="s">
        <v>1330</v>
      </c>
      <c r="B367" t="s">
        <v>908</v>
      </c>
      <c r="C367" t="s">
        <v>1331</v>
      </c>
      <c r="D367" t="s">
        <v>1250</v>
      </c>
      <c r="E367" t="str">
        <f>VLOOKUP(DefaultCollections[[#This Row],[DEFAULT_COLL_TYPE]],CollectionLookups,2,FALSE)</f>
        <v>P Pre-VIP NS Standard</v>
      </c>
      <c r="F367" t="str">
        <f t="shared" si="18"/>
        <v>CP535-P Pre-VIP NS Standard</v>
      </c>
      <c r="G367" t="str">
        <f>VLOOKUP(DefaultCollections[[#This Row],[DEFAULT_COLL_TYPE]],CollectionLookups,3,FALSE)</f>
        <v>2X Week P Pre-VIP NS</v>
      </c>
      <c r="H367" t="str">
        <f t="shared" si="19"/>
        <v>CP535-2X Week P Pre-VIP NS</v>
      </c>
      <c r="J367" t="str">
        <f>VLOOKUP(DefaultCollections[[#This Row],[Standard Exists in NL]],SpecialtyCheckLU,1,FALSE)</f>
        <v>CP535-P Pre-VIP NS Standard</v>
      </c>
      <c r="K367" t="str">
        <f t="shared" si="17"/>
        <v>CP535-2X Week P Pre-VIP NS</v>
      </c>
    </row>
    <row r="368" spans="1:11" hidden="1" x14ac:dyDescent="0.45">
      <c r="A368" t="s">
        <v>1332</v>
      </c>
      <c r="B368" t="s">
        <v>325</v>
      </c>
      <c r="C368" t="s">
        <v>1333</v>
      </c>
      <c r="D368" t="s">
        <v>1223</v>
      </c>
      <c r="E368" t="str">
        <f>VLOOKUP(DefaultCollections[[#This Row],[DEFAULT_COLL_TYPE]],CollectionLookups,2,FALSE)</f>
        <v>P Anti-D Standard</v>
      </c>
      <c r="F368" t="str">
        <f t="shared" si="18"/>
        <v>CP570-P Anti-D Standard</v>
      </c>
      <c r="G368" t="str">
        <f>VLOOKUP(DefaultCollections[[#This Row],[DEFAULT_COLL_TYPE]],CollectionLookups,3,FALSE)</f>
        <v>2X Week P Anti-D</v>
      </c>
      <c r="H368" t="str">
        <f t="shared" si="19"/>
        <v>CP570-2X Week P Anti-D</v>
      </c>
      <c r="J368" t="str">
        <f>VLOOKUP(DefaultCollections[[#This Row],[Standard Exists in NL]],SpecialtyCheckLU,1,FALSE)</f>
        <v>CP570-P Anti-D Standard</v>
      </c>
      <c r="K368" t="str">
        <f t="shared" si="17"/>
        <v>CP570-2X Week P Anti-D</v>
      </c>
    </row>
    <row r="369" spans="1:11" hidden="1" x14ac:dyDescent="0.45">
      <c r="A369" t="s">
        <v>1332</v>
      </c>
      <c r="B369" t="s">
        <v>325</v>
      </c>
      <c r="C369" t="s">
        <v>1333</v>
      </c>
      <c r="D369" t="s">
        <v>1224</v>
      </c>
      <c r="E369" t="str">
        <f>VLOOKUP(DefaultCollections[[#This Row],[DEFAULT_COLL_TYPE]],CollectionLookups,2,FALSE)</f>
        <v>P Anti-D Pre-Existing Standard</v>
      </c>
      <c r="F369" t="str">
        <f t="shared" si="18"/>
        <v>CP570-P Anti-D Pre-Existing Standard</v>
      </c>
      <c r="G369" t="str">
        <f>VLOOKUP(DefaultCollections[[#This Row],[DEFAULT_COLL_TYPE]],CollectionLookups,3,FALSE)</f>
        <v>2X Week Anti-D Pre-Existing</v>
      </c>
      <c r="H369" t="str">
        <f t="shared" si="19"/>
        <v>CP570-2X Week Anti-D Pre-Existing</v>
      </c>
      <c r="J369" t="str">
        <f>VLOOKUP(DefaultCollections[[#This Row],[Standard Exists in NL]],SpecialtyCheckLU,1,FALSE)</f>
        <v>CP570-P Anti-D Pre-Existing Standard</v>
      </c>
      <c r="K369" t="str">
        <f t="shared" si="17"/>
        <v>CP570-2X Week Anti-D Pre-Existing</v>
      </c>
    </row>
    <row r="370" spans="1:11" hidden="1" x14ac:dyDescent="0.45">
      <c r="A370" t="s">
        <v>1332</v>
      </c>
      <c r="B370" t="s">
        <v>325</v>
      </c>
      <c r="C370" t="s">
        <v>1333</v>
      </c>
      <c r="D370" t="s">
        <v>1262</v>
      </c>
      <c r="E370" t="str">
        <f>VLOOKUP(DefaultCollections[[#This Row],[DEFAULT_COLL_TYPE]],CollectionLookups,2,FALSE)</f>
        <v>P NORM KIG 10 Standard</v>
      </c>
      <c r="F370" t="str">
        <f t="shared" si="18"/>
        <v>CP570-P NORM KIG 10 Standard</v>
      </c>
      <c r="G370" t="str">
        <f>VLOOKUP(DefaultCollections[[#This Row],[DEFAULT_COLL_TYPE]],CollectionLookups,3,FALSE)</f>
        <v>2X Week P NORM KIG10_0</v>
      </c>
      <c r="H370" t="str">
        <f t="shared" si="19"/>
        <v>CP570-2X Week P NORM KIG10_0</v>
      </c>
      <c r="J370" t="str">
        <f>VLOOKUP(DefaultCollections[[#This Row],[Standard Exists in NL]],SpecialtyCheckLU,1,FALSE)</f>
        <v>CP570-P NORM KIG 10 Standard</v>
      </c>
      <c r="K370" t="str">
        <f t="shared" si="17"/>
        <v>CP570-2X Week P NORM KIG10_0</v>
      </c>
    </row>
    <row r="371" spans="1:11" hidden="1" x14ac:dyDescent="0.45">
      <c r="A371" t="s">
        <v>1332</v>
      </c>
      <c r="B371" t="s">
        <v>325</v>
      </c>
      <c r="C371" t="s">
        <v>1333</v>
      </c>
      <c r="D371" t="s">
        <v>1263</v>
      </c>
      <c r="E371" t="str">
        <f>VLOOKUP(DefaultCollections[[#This Row],[DEFAULT_COLL_TYPE]],CollectionLookups,2,FALSE)</f>
        <v>P NORM KIG 10-1 Standard</v>
      </c>
      <c r="F371" t="str">
        <f t="shared" si="18"/>
        <v>CP570-P NORM KIG 10-1 Standard</v>
      </c>
      <c r="G371" t="str">
        <f>VLOOKUP(DefaultCollections[[#This Row],[DEFAULT_COLL_TYPE]],CollectionLookups,3,FALSE)</f>
        <v>2X Week P NORM KIG10-1</v>
      </c>
      <c r="H371" t="str">
        <f t="shared" si="19"/>
        <v>CP570-2X Week P NORM KIG10-1</v>
      </c>
      <c r="J371" t="str">
        <f>VLOOKUP(DefaultCollections[[#This Row],[Standard Exists in NL]],SpecialtyCheckLU,1,FALSE)</f>
        <v>CP570-P NORM KIG 10-1 Standard</v>
      </c>
      <c r="K371" t="str">
        <f t="shared" si="17"/>
        <v>CP570-2X Week P NORM KIG10-1</v>
      </c>
    </row>
    <row r="372" spans="1:11" hidden="1" x14ac:dyDescent="0.45">
      <c r="A372" t="s">
        <v>1332</v>
      </c>
      <c r="B372" t="s">
        <v>325</v>
      </c>
      <c r="C372" t="s">
        <v>1333</v>
      </c>
      <c r="D372" t="s">
        <v>1264</v>
      </c>
      <c r="E372" t="str">
        <f>VLOOKUP(DefaultCollections[[#This Row],[DEFAULT_COLL_TYPE]],CollectionLookups,2,FALSE)</f>
        <v>P NORM KIG 10-2 Standard</v>
      </c>
      <c r="F372" t="str">
        <f t="shared" si="18"/>
        <v>CP570-P NORM KIG 10-2 Standard</v>
      </c>
      <c r="G372" t="str">
        <f>VLOOKUP(DefaultCollections[[#This Row],[DEFAULT_COLL_TYPE]],CollectionLookups,3,FALSE)</f>
        <v>2X Week P NORM KIG10_2</v>
      </c>
      <c r="H372" t="str">
        <f t="shared" si="19"/>
        <v>CP570-2X Week P NORM KIG10_2</v>
      </c>
      <c r="J372" t="str">
        <f>VLOOKUP(DefaultCollections[[#This Row],[Standard Exists in NL]],SpecialtyCheckLU,1,FALSE)</f>
        <v>CP570-P NORM KIG 10-2 Standard</v>
      </c>
      <c r="K372" t="str">
        <f t="shared" si="17"/>
        <v>CP570-2X Week P NORM KIG10_2</v>
      </c>
    </row>
    <row r="373" spans="1:11" hidden="1" x14ac:dyDescent="0.45">
      <c r="A373" t="s">
        <v>1332</v>
      </c>
      <c r="B373" t="s">
        <v>325</v>
      </c>
      <c r="C373" t="s">
        <v>1333</v>
      </c>
      <c r="D373" t="s">
        <v>1265</v>
      </c>
      <c r="E373" t="str">
        <f>VLOOKUP(DefaultCollections[[#This Row],[DEFAULT_COLL_TYPE]],CollectionLookups,2,FALSE)</f>
        <v>P NORM KIG 10-3 Standard</v>
      </c>
      <c r="F373" t="str">
        <f t="shared" si="18"/>
        <v>CP570-P NORM KIG 10-3 Standard</v>
      </c>
      <c r="G373" t="str">
        <f>VLOOKUP(DefaultCollections[[#This Row],[DEFAULT_COLL_TYPE]],CollectionLookups,3,FALSE)</f>
        <v>2X Week P NORM KIG10_3</v>
      </c>
      <c r="H373" t="str">
        <f t="shared" si="19"/>
        <v>CP570-2X Week P NORM KIG10_3</v>
      </c>
      <c r="J373" t="str">
        <f>VLOOKUP(DefaultCollections[[#This Row],[Standard Exists in NL]],SpecialtyCheckLU,1,FALSE)</f>
        <v>CP570-P NORM KIG 10-3 Standard</v>
      </c>
      <c r="K373" t="str">
        <f t="shared" si="17"/>
        <v>CP570-2X Week P NORM KIG10_3</v>
      </c>
    </row>
    <row r="374" spans="1:11" hidden="1" x14ac:dyDescent="0.45">
      <c r="A374" t="s">
        <v>1332</v>
      </c>
      <c r="B374" t="s">
        <v>325</v>
      </c>
      <c r="C374" t="s">
        <v>1333</v>
      </c>
      <c r="D374" t="s">
        <v>1266</v>
      </c>
      <c r="E374" t="str">
        <f>VLOOKUP(DefaultCollections[[#This Row],[DEFAULT_COLL_TYPE]],CollectionLookups,2,FALSE)</f>
        <v>P NORM KIG 10-4 Standard</v>
      </c>
      <c r="F374" t="str">
        <f t="shared" si="18"/>
        <v>CP570-P NORM KIG 10-4 Standard</v>
      </c>
      <c r="G374" t="str">
        <f>VLOOKUP(DefaultCollections[[#This Row],[DEFAULT_COLL_TYPE]],CollectionLookups,3,FALSE)</f>
        <v>2X Week P NORM KIG10_4</v>
      </c>
      <c r="H374" t="str">
        <f t="shared" si="19"/>
        <v>CP570-2X Week P NORM KIG10_4</v>
      </c>
      <c r="J374" t="str">
        <f>VLOOKUP(DefaultCollections[[#This Row],[Standard Exists in NL]],SpecialtyCheckLU,1,FALSE)</f>
        <v>CP570-P NORM KIG 10-4 Standard</v>
      </c>
      <c r="K374" t="str">
        <f t="shared" si="17"/>
        <v>CP570-2X Week P NORM KIG10_4</v>
      </c>
    </row>
    <row r="375" spans="1:11" hidden="1" x14ac:dyDescent="0.45">
      <c r="A375" t="s">
        <v>1332</v>
      </c>
      <c r="B375" t="s">
        <v>325</v>
      </c>
      <c r="C375" t="s">
        <v>1333</v>
      </c>
      <c r="D375" t="s">
        <v>1227</v>
      </c>
      <c r="E375" t="str">
        <f>VLOOKUP(DefaultCollections[[#This Row],[DEFAULT_COLL_TYPE]],CollectionLookups,2,FALSE)</f>
        <v>P NSP NS Standard</v>
      </c>
      <c r="F375" t="str">
        <f t="shared" si="18"/>
        <v>CP570-P NSP NS Standard</v>
      </c>
      <c r="G375" t="str">
        <f>VLOOKUP(DefaultCollections[[#This Row],[DEFAULT_COLL_TYPE]],CollectionLookups,3,FALSE)</f>
        <v>2X Week P NSP NS</v>
      </c>
      <c r="H375" t="str">
        <f t="shared" si="19"/>
        <v>CP570-2X Week P NSP NS</v>
      </c>
      <c r="J375" t="e">
        <f>VLOOKUP(DefaultCollections[[#This Row],[Standard Exists in NL]],SpecialtyCheckLU,1,FALSE)</f>
        <v>#N/A</v>
      </c>
      <c r="K375" t="e">
        <f t="shared" si="17"/>
        <v>#N/A</v>
      </c>
    </row>
    <row r="376" spans="1:11" hidden="1" x14ac:dyDescent="0.45">
      <c r="A376" t="s">
        <v>1332</v>
      </c>
      <c r="B376" t="s">
        <v>325</v>
      </c>
      <c r="C376" t="s">
        <v>1333</v>
      </c>
      <c r="D376" t="s">
        <v>1255</v>
      </c>
      <c r="E376" t="str">
        <f>VLOOKUP(DefaultCollections[[#This Row],[DEFAULT_COLL_TYPE]],CollectionLookups,2,FALSE)</f>
        <v>P Vaccinia Standard</v>
      </c>
      <c r="F376" t="str">
        <f t="shared" si="18"/>
        <v>CP570-P Vaccinia Standard</v>
      </c>
      <c r="G376">
        <f>VLOOKUP(DefaultCollections[[#This Row],[DEFAULT_COLL_TYPE]],CollectionLookups,3,FALSE)</f>
        <v>0</v>
      </c>
      <c r="H376" t="str">
        <f t="shared" si="19"/>
        <v>NO</v>
      </c>
      <c r="J376" t="str">
        <f>VLOOKUP(DefaultCollections[[#This Row],[Standard Exists in NL]],SpecialtyCheckLU,1,FALSE)</f>
        <v>CP570-P Vaccinia Standard</v>
      </c>
      <c r="K376" t="e">
        <f t="shared" si="17"/>
        <v>#N/A</v>
      </c>
    </row>
    <row r="377" spans="1:11" hidden="1" x14ac:dyDescent="0.45">
      <c r="A377" t="s">
        <v>1332</v>
      </c>
      <c r="B377" t="s">
        <v>325</v>
      </c>
      <c r="C377" t="s">
        <v>1333</v>
      </c>
      <c r="D377" t="s">
        <v>1230</v>
      </c>
      <c r="E377" t="str">
        <f>VLOOKUP(DefaultCollections[[#This Row],[DEFAULT_COLL_TYPE]],CollectionLookups,2,FALSE)</f>
        <v>P RSV Pre-Existing Standard</v>
      </c>
      <c r="F377" t="str">
        <f t="shared" si="18"/>
        <v>CP570-P RSV Pre-Existing Standard</v>
      </c>
      <c r="G377" t="str">
        <f>VLOOKUP(DefaultCollections[[#This Row],[DEFAULT_COLL_TYPE]],CollectionLookups,3,FALSE)</f>
        <v>2X Week P RSV Pre-Existing</v>
      </c>
      <c r="H377" t="str">
        <f t="shared" si="19"/>
        <v>CP570-2X Week P RSV Pre-Existing</v>
      </c>
      <c r="J377" t="str">
        <f>VLOOKUP(DefaultCollections[[#This Row],[Standard Exists in NL]],SpecialtyCheckLU,1,FALSE)</f>
        <v>CP570-P RSV Pre-Existing Standard</v>
      </c>
      <c r="K377" t="str">
        <f t="shared" si="17"/>
        <v>CP570-2X Week P RSV Pre-Existing</v>
      </c>
    </row>
    <row r="378" spans="1:11" hidden="1" x14ac:dyDescent="0.45">
      <c r="A378" t="s">
        <v>1334</v>
      </c>
      <c r="B378" t="s">
        <v>915</v>
      </c>
      <c r="C378" t="s">
        <v>1335</v>
      </c>
      <c r="D378" t="s">
        <v>1336</v>
      </c>
      <c r="E378" t="str">
        <f>VLOOKUP(DefaultCollections[[#This Row],[DEFAULT_COLL_TYPE]],CollectionLookups,2,FALSE)</f>
        <v>P PL KIG 10-0 Standard</v>
      </c>
      <c r="F378" t="str">
        <f t="shared" si="18"/>
        <v>CP572-P PL KIG 10-0 Standard</v>
      </c>
      <c r="G378" t="str">
        <f>VLOOKUP(DefaultCollections[[#This Row],[DEFAULT_COLL_TYPE]],CollectionLookups,3,FALSE)</f>
        <v>2X Week P PL  KIG10 0</v>
      </c>
      <c r="H378" t="str">
        <f t="shared" si="19"/>
        <v>CP572-2X Week P PL  KIG10 0</v>
      </c>
      <c r="J378" t="str">
        <f>VLOOKUP(DefaultCollections[[#This Row],[Standard Exists in NL]],SpecialtyCheckLU,1,FALSE)</f>
        <v>CP572-P PL KIG 10-0 Standard</v>
      </c>
      <c r="K378" t="e">
        <f t="shared" si="17"/>
        <v>#N/A</v>
      </c>
    </row>
    <row r="379" spans="1:11" hidden="1" x14ac:dyDescent="0.45">
      <c r="A379" t="s">
        <v>1334</v>
      </c>
      <c r="B379" t="s">
        <v>915</v>
      </c>
      <c r="C379" t="s">
        <v>1335</v>
      </c>
      <c r="D379" t="s">
        <v>1337</v>
      </c>
      <c r="E379" t="str">
        <f>VLOOKUP(DefaultCollections[[#This Row],[DEFAULT_COLL_TYPE]],CollectionLookups,2,FALSE)</f>
        <v>P PL KIG 10-1 Standard</v>
      </c>
      <c r="F379" t="str">
        <f t="shared" si="18"/>
        <v>CP572-P PL KIG 10-1 Standard</v>
      </c>
      <c r="G379" t="str">
        <f>VLOOKUP(DefaultCollections[[#This Row],[DEFAULT_COLL_TYPE]],CollectionLookups,3,FALSE)</f>
        <v>2X Week P PL  KIG10 1</v>
      </c>
      <c r="H379" t="str">
        <f t="shared" si="19"/>
        <v>CP572-2X Week P PL  KIG10 1</v>
      </c>
      <c r="J379" t="str">
        <f>VLOOKUP(DefaultCollections[[#This Row],[Standard Exists in NL]],SpecialtyCheckLU,1,FALSE)</f>
        <v>CP572-P PL KIG 10-1 Standard</v>
      </c>
      <c r="K379" t="e">
        <f t="shared" si="17"/>
        <v>#N/A</v>
      </c>
    </row>
    <row r="380" spans="1:11" hidden="1" x14ac:dyDescent="0.45">
      <c r="A380" t="s">
        <v>1334</v>
      </c>
      <c r="B380" t="s">
        <v>915</v>
      </c>
      <c r="C380" t="s">
        <v>1335</v>
      </c>
      <c r="D380" t="s">
        <v>1338</v>
      </c>
      <c r="E380" t="str">
        <f>VLOOKUP(DefaultCollections[[#This Row],[DEFAULT_COLL_TYPE]],CollectionLookups,2,FALSE)</f>
        <v>P PL KIG 10-2 Standard</v>
      </c>
      <c r="F380" t="str">
        <f t="shared" si="18"/>
        <v>CP572-P PL KIG 10-2 Standard</v>
      </c>
      <c r="G380" t="str">
        <f>VLOOKUP(DefaultCollections[[#This Row],[DEFAULT_COLL_TYPE]],CollectionLookups,3,FALSE)</f>
        <v>2X Week P PL  KIG10 2</v>
      </c>
      <c r="H380" t="str">
        <f t="shared" si="19"/>
        <v>CP572-2X Week P PL  KIG10 2</v>
      </c>
      <c r="J380" t="str">
        <f>VLOOKUP(DefaultCollections[[#This Row],[Standard Exists in NL]],SpecialtyCheckLU,1,FALSE)</f>
        <v>CP572-P PL KIG 10-2 Standard</v>
      </c>
      <c r="K380" t="e">
        <f t="shared" si="17"/>
        <v>#N/A</v>
      </c>
    </row>
    <row r="381" spans="1:11" hidden="1" x14ac:dyDescent="0.45">
      <c r="A381" t="s">
        <v>1334</v>
      </c>
      <c r="B381" t="s">
        <v>915</v>
      </c>
      <c r="C381" t="s">
        <v>1335</v>
      </c>
      <c r="D381" t="s">
        <v>1339</v>
      </c>
      <c r="E381" t="str">
        <f>VLOOKUP(DefaultCollections[[#This Row],[DEFAULT_COLL_TYPE]],CollectionLookups,2,FALSE)</f>
        <v>P PL KIG 10-3 Standard</v>
      </c>
      <c r="F381" t="str">
        <f t="shared" si="18"/>
        <v>CP572-P PL KIG 10-3 Standard</v>
      </c>
      <c r="G381" t="str">
        <f>VLOOKUP(DefaultCollections[[#This Row],[DEFAULT_COLL_TYPE]],CollectionLookups,3,FALSE)</f>
        <v>2X Week P PL  KIG10 3</v>
      </c>
      <c r="H381" t="str">
        <f t="shared" si="19"/>
        <v>CP572-2X Week P PL  KIG10 3</v>
      </c>
      <c r="J381" t="str">
        <f>VLOOKUP(DefaultCollections[[#This Row],[Standard Exists in NL]],SpecialtyCheckLU,1,FALSE)</f>
        <v>CP572-P PL KIG 10-3 Standard</v>
      </c>
      <c r="K381" t="e">
        <f t="shared" si="17"/>
        <v>#N/A</v>
      </c>
    </row>
    <row r="382" spans="1:11" hidden="1" x14ac:dyDescent="0.45">
      <c r="A382" t="s">
        <v>1334</v>
      </c>
      <c r="B382" t="s">
        <v>915</v>
      </c>
      <c r="C382" t="s">
        <v>1335</v>
      </c>
      <c r="D382" t="s">
        <v>1340</v>
      </c>
      <c r="E382" t="str">
        <f>VLOOKUP(DefaultCollections[[#This Row],[DEFAULT_COLL_TYPE]],CollectionLookups,2,FALSE)</f>
        <v>P PL KIG 10-4 Standard</v>
      </c>
      <c r="F382" t="str">
        <f t="shared" si="18"/>
        <v>CP572-P PL KIG 10-4 Standard</v>
      </c>
      <c r="G382" t="str">
        <f>VLOOKUP(DefaultCollections[[#This Row],[DEFAULT_COLL_TYPE]],CollectionLookups,3,FALSE)</f>
        <v>2X Week P PL  KIG10 4</v>
      </c>
      <c r="H382" t="str">
        <f t="shared" si="19"/>
        <v>CP572-2X Week P PL  KIG10 4</v>
      </c>
      <c r="J382" t="str">
        <f>VLOOKUP(DefaultCollections[[#This Row],[Standard Exists in NL]],SpecialtyCheckLU,1,FALSE)</f>
        <v>CP572-P PL KIG 10-4 Standard</v>
      </c>
      <c r="K382" t="e">
        <f t="shared" si="17"/>
        <v>#N/A</v>
      </c>
    </row>
    <row r="383" spans="1:11" hidden="1" x14ac:dyDescent="0.45">
      <c r="A383" t="s">
        <v>1334</v>
      </c>
      <c r="B383" t="s">
        <v>915</v>
      </c>
      <c r="C383" t="s">
        <v>1335</v>
      </c>
      <c r="D383" t="s">
        <v>1341</v>
      </c>
      <c r="E383" t="str">
        <f>VLOOKUP(DefaultCollections[[#This Row],[DEFAULT_COLL_TYPE]],CollectionLookups,2,FALSE)</f>
        <v>P Normal Source PL Standard</v>
      </c>
      <c r="F383" t="str">
        <f t="shared" si="18"/>
        <v>CP572-P Normal Source PL Standard</v>
      </c>
      <c r="G383" t="str">
        <f>VLOOKUP(DefaultCollections[[#This Row],[DEFAULT_COLL_TYPE]],CollectionLookups,3,FALSE)</f>
        <v>2X Week P Normal Source PL</v>
      </c>
      <c r="H383" t="str">
        <f t="shared" si="19"/>
        <v>CP572-2X Week P Normal Source PL</v>
      </c>
      <c r="J383" t="e">
        <f>VLOOKUP(DefaultCollections[[#This Row],[Standard Exists in NL]],SpecialtyCheckLU,1,FALSE)</f>
        <v>#N/A</v>
      </c>
      <c r="K383" t="e">
        <f t="shared" si="17"/>
        <v>#N/A</v>
      </c>
    </row>
    <row r="384" spans="1:11" hidden="1" x14ac:dyDescent="0.45">
      <c r="A384" t="s">
        <v>1342</v>
      </c>
      <c r="B384" t="s">
        <v>640</v>
      </c>
      <c r="C384" t="s">
        <v>1343</v>
      </c>
      <c r="D384" t="s">
        <v>1223</v>
      </c>
      <c r="E384" t="str">
        <f>VLOOKUP(DefaultCollections[[#This Row],[DEFAULT_COLL_TYPE]],CollectionLookups,2,FALSE)</f>
        <v>P Anti-D Standard</v>
      </c>
      <c r="F384" t="str">
        <f t="shared" si="18"/>
        <v>CP573-P Anti-D Standard</v>
      </c>
      <c r="G384" t="str">
        <f>VLOOKUP(DefaultCollections[[#This Row],[DEFAULT_COLL_TYPE]],CollectionLookups,3,FALSE)</f>
        <v>2X Week P Anti-D</v>
      </c>
      <c r="H384" t="str">
        <f t="shared" si="19"/>
        <v>CP573-2X Week P Anti-D</v>
      </c>
      <c r="J384" t="str">
        <f>VLOOKUP(DefaultCollections[[#This Row],[Standard Exists in NL]],SpecialtyCheckLU,1,FALSE)</f>
        <v>CP573-P Anti-D Standard</v>
      </c>
      <c r="K384" t="str">
        <f t="shared" si="17"/>
        <v>CP573-2X Week P Anti-D</v>
      </c>
    </row>
    <row r="385" spans="1:11" hidden="1" x14ac:dyDescent="0.45">
      <c r="A385" t="s">
        <v>1342</v>
      </c>
      <c r="B385" t="s">
        <v>640</v>
      </c>
      <c r="C385" t="s">
        <v>1343</v>
      </c>
      <c r="D385" t="s">
        <v>1224</v>
      </c>
      <c r="E385" t="str">
        <f>VLOOKUP(DefaultCollections[[#This Row],[DEFAULT_COLL_TYPE]],CollectionLookups,2,FALSE)</f>
        <v>P Anti-D Pre-Existing Standard</v>
      </c>
      <c r="F385" t="str">
        <f t="shared" si="18"/>
        <v>CP573-P Anti-D Pre-Existing Standard</v>
      </c>
      <c r="G385" t="str">
        <f>VLOOKUP(DefaultCollections[[#This Row],[DEFAULT_COLL_TYPE]],CollectionLookups,3,FALSE)</f>
        <v>2X Week Anti-D Pre-Existing</v>
      </c>
      <c r="H385" t="str">
        <f t="shared" si="19"/>
        <v>CP573-2X Week Anti-D Pre-Existing</v>
      </c>
      <c r="J385" t="str">
        <f>VLOOKUP(DefaultCollections[[#This Row],[Standard Exists in NL]],SpecialtyCheckLU,1,FALSE)</f>
        <v>CP573-P Anti-D Pre-Existing Standard</v>
      </c>
      <c r="K385" t="str">
        <f t="shared" si="17"/>
        <v>CP573-2X Week Anti-D Pre-Existing</v>
      </c>
    </row>
    <row r="386" spans="1:11" hidden="1" x14ac:dyDescent="0.45">
      <c r="A386" t="s">
        <v>1342</v>
      </c>
      <c r="B386" t="s">
        <v>640</v>
      </c>
      <c r="C386" t="s">
        <v>1343</v>
      </c>
      <c r="D386" t="s">
        <v>1227</v>
      </c>
      <c r="E386" t="str">
        <f>VLOOKUP(DefaultCollections[[#This Row],[DEFAULT_COLL_TYPE]],CollectionLookups,2,FALSE)</f>
        <v>P NSP NS Standard</v>
      </c>
      <c r="F386" t="str">
        <f t="shared" si="18"/>
        <v>CP573-P NSP NS Standard</v>
      </c>
      <c r="G386" t="str">
        <f>VLOOKUP(DefaultCollections[[#This Row],[DEFAULT_COLL_TYPE]],CollectionLookups,3,FALSE)</f>
        <v>2X Week P NSP NS</v>
      </c>
      <c r="H386" t="str">
        <f t="shared" si="19"/>
        <v>CP573-2X Week P NSP NS</v>
      </c>
      <c r="J386" t="e">
        <f>VLOOKUP(DefaultCollections[[#This Row],[Standard Exists in NL]],SpecialtyCheckLU,1,FALSE)</f>
        <v>#N/A</v>
      </c>
      <c r="K386" t="e">
        <f t="shared" ref="K386:K449" si="20">VLOOKUP(B386&amp;"-"&amp;G386,SpecialtyCheckLU,1,FALSE)</f>
        <v>#N/A</v>
      </c>
    </row>
    <row r="387" spans="1:11" hidden="1" x14ac:dyDescent="0.45">
      <c r="A387" t="s">
        <v>1342</v>
      </c>
      <c r="B387" t="s">
        <v>640</v>
      </c>
      <c r="C387" t="s">
        <v>1343</v>
      </c>
      <c r="D387" t="s">
        <v>1229</v>
      </c>
      <c r="E387" t="str">
        <f>VLOOKUP(DefaultCollections[[#This Row],[DEFAULT_COLL_TYPE]],CollectionLookups,2,FALSE)</f>
        <v>P Denovo Non-Injectable</v>
      </c>
      <c r="F387" t="str">
        <f t="shared" ref="F387:F450" si="21">IFERROR(VLOOKUP(B387&amp;"-"&amp;E387,NLCollectionsLookup,1,FALSE),"NO")</f>
        <v>CP573-P Denovo Non-Injectable</v>
      </c>
      <c r="G387">
        <f>VLOOKUP(DefaultCollections[[#This Row],[DEFAULT_COLL_TYPE]],CollectionLookups,3,FALSE)</f>
        <v>0</v>
      </c>
      <c r="H387" t="str">
        <f t="shared" ref="H387:H450" si="22">IFERROR(VLOOKUP(B387&amp;"-"&amp;G387,NLCollectionsLookup,1,FALSE),"NO")</f>
        <v>NO</v>
      </c>
      <c r="J387" t="str">
        <f>VLOOKUP(DefaultCollections[[#This Row],[Standard Exists in NL]],SpecialtyCheckLU,1,FALSE)</f>
        <v>CP573-P Denovo Non-Injectable</v>
      </c>
      <c r="K387" t="e">
        <f t="shared" si="20"/>
        <v>#N/A</v>
      </c>
    </row>
    <row r="388" spans="1:11" hidden="1" x14ac:dyDescent="0.45">
      <c r="A388" t="s">
        <v>1342</v>
      </c>
      <c r="B388" t="s">
        <v>640</v>
      </c>
      <c r="C388" t="s">
        <v>1343</v>
      </c>
      <c r="D388" t="s">
        <v>1230</v>
      </c>
      <c r="E388" t="str">
        <f>VLOOKUP(DefaultCollections[[#This Row],[DEFAULT_COLL_TYPE]],CollectionLookups,2,FALSE)</f>
        <v>P RSV Pre-Existing Standard</v>
      </c>
      <c r="F388" t="str">
        <f t="shared" si="21"/>
        <v>CP573-P RSV Pre-Existing Standard</v>
      </c>
      <c r="G388" t="str">
        <f>VLOOKUP(DefaultCollections[[#This Row],[DEFAULT_COLL_TYPE]],CollectionLookups,3,FALSE)</f>
        <v>2X Week P RSV Pre-Existing</v>
      </c>
      <c r="H388" t="str">
        <f t="shared" si="22"/>
        <v>CP573-2X Week P RSV Pre-Existing</v>
      </c>
      <c r="J388" t="str">
        <f>VLOOKUP(DefaultCollections[[#This Row],[Standard Exists in NL]],SpecialtyCheckLU,1,FALSE)</f>
        <v>CP573-P RSV Pre-Existing Standard</v>
      </c>
      <c r="K388" t="str">
        <f t="shared" si="20"/>
        <v>CP573-2X Week P RSV Pre-Existing</v>
      </c>
    </row>
    <row r="389" spans="1:11" hidden="1" x14ac:dyDescent="0.45">
      <c r="A389" t="s">
        <v>1344</v>
      </c>
      <c r="B389" t="s">
        <v>864</v>
      </c>
      <c r="C389" t="s">
        <v>1345</v>
      </c>
      <c r="D389" t="s">
        <v>1224</v>
      </c>
      <c r="E389" t="str">
        <f>VLOOKUP(DefaultCollections[[#This Row],[DEFAULT_COLL_TYPE]],CollectionLookups,2,FALSE)</f>
        <v>P Anti-D Pre-Existing Standard</v>
      </c>
      <c r="F389" t="str">
        <f t="shared" si="21"/>
        <v>CP574-P Anti-D Pre-Existing Standard</v>
      </c>
      <c r="G389" t="str">
        <f>VLOOKUP(DefaultCollections[[#This Row],[DEFAULT_COLL_TYPE]],CollectionLookups,3,FALSE)</f>
        <v>2X Week Anti-D Pre-Existing</v>
      </c>
      <c r="H389" t="str">
        <f t="shared" si="22"/>
        <v>CP574-2X Week Anti-D Pre-Existing</v>
      </c>
      <c r="J389" t="str">
        <f>VLOOKUP(DefaultCollections[[#This Row],[Standard Exists in NL]],SpecialtyCheckLU,1,FALSE)</f>
        <v>CP574-P Anti-D Pre-Existing Standard</v>
      </c>
      <c r="K389" t="str">
        <f t="shared" si="20"/>
        <v>CP574-2X Week Anti-D Pre-Existing</v>
      </c>
    </row>
    <row r="390" spans="1:11" hidden="1" x14ac:dyDescent="0.45">
      <c r="A390" t="s">
        <v>1344</v>
      </c>
      <c r="B390" t="s">
        <v>864</v>
      </c>
      <c r="C390" t="s">
        <v>1345</v>
      </c>
      <c r="D390" t="s">
        <v>1262</v>
      </c>
      <c r="E390" t="str">
        <f>VLOOKUP(DefaultCollections[[#This Row],[DEFAULT_COLL_TYPE]],CollectionLookups,2,FALSE)</f>
        <v>P NORM KIG 10 Standard</v>
      </c>
      <c r="F390" t="str">
        <f t="shared" si="21"/>
        <v>CP574-P NORM KIG 10 Standard</v>
      </c>
      <c r="G390" t="str">
        <f>VLOOKUP(DefaultCollections[[#This Row],[DEFAULT_COLL_TYPE]],CollectionLookups,3,FALSE)</f>
        <v>2X Week P NORM KIG10_0</v>
      </c>
      <c r="H390" t="str">
        <f t="shared" si="22"/>
        <v>CP574-2X Week P NORM KIG10_0</v>
      </c>
      <c r="J390" t="str">
        <f>VLOOKUP(DefaultCollections[[#This Row],[Standard Exists in NL]],SpecialtyCheckLU,1,FALSE)</f>
        <v>CP574-P NORM KIG 10 Standard</v>
      </c>
      <c r="K390" t="str">
        <f t="shared" si="20"/>
        <v>CP574-2X Week P NORM KIG10_0</v>
      </c>
    </row>
    <row r="391" spans="1:11" hidden="1" x14ac:dyDescent="0.45">
      <c r="A391" t="s">
        <v>1344</v>
      </c>
      <c r="B391" t="s">
        <v>864</v>
      </c>
      <c r="C391" t="s">
        <v>1345</v>
      </c>
      <c r="D391" t="s">
        <v>1263</v>
      </c>
      <c r="E391" t="str">
        <f>VLOOKUP(DefaultCollections[[#This Row],[DEFAULT_COLL_TYPE]],CollectionLookups,2,FALSE)</f>
        <v>P NORM KIG 10-1 Standard</v>
      </c>
      <c r="F391" t="str">
        <f t="shared" si="21"/>
        <v>CP574-P NORM KIG 10-1 Standard</v>
      </c>
      <c r="G391" t="str">
        <f>VLOOKUP(DefaultCollections[[#This Row],[DEFAULT_COLL_TYPE]],CollectionLookups,3,FALSE)</f>
        <v>2X Week P NORM KIG10-1</v>
      </c>
      <c r="H391" t="str">
        <f t="shared" si="22"/>
        <v>CP574-2X Week P NORM KIG10-1</v>
      </c>
      <c r="J391" t="str">
        <f>VLOOKUP(DefaultCollections[[#This Row],[Standard Exists in NL]],SpecialtyCheckLU,1,FALSE)</f>
        <v>CP574-P NORM KIG 10-1 Standard</v>
      </c>
      <c r="K391" t="str">
        <f t="shared" si="20"/>
        <v>CP574-2X Week P NORM KIG10-1</v>
      </c>
    </row>
    <row r="392" spans="1:11" hidden="1" x14ac:dyDescent="0.45">
      <c r="A392" t="s">
        <v>1344</v>
      </c>
      <c r="B392" t="s">
        <v>864</v>
      </c>
      <c r="C392" t="s">
        <v>1345</v>
      </c>
      <c r="D392" t="s">
        <v>1264</v>
      </c>
      <c r="E392" t="str">
        <f>VLOOKUP(DefaultCollections[[#This Row],[DEFAULT_COLL_TYPE]],CollectionLookups,2,FALSE)</f>
        <v>P NORM KIG 10-2 Standard</v>
      </c>
      <c r="F392" t="str">
        <f t="shared" si="21"/>
        <v>CP574-P NORM KIG 10-2 Standard</v>
      </c>
      <c r="G392" t="str">
        <f>VLOOKUP(DefaultCollections[[#This Row],[DEFAULT_COLL_TYPE]],CollectionLookups,3,FALSE)</f>
        <v>2X Week P NORM KIG10_2</v>
      </c>
      <c r="H392" t="str">
        <f t="shared" si="22"/>
        <v>CP574-2X Week P NORM KIG10_2</v>
      </c>
      <c r="J392" t="str">
        <f>VLOOKUP(DefaultCollections[[#This Row],[Standard Exists in NL]],SpecialtyCheckLU,1,FALSE)</f>
        <v>CP574-P NORM KIG 10-2 Standard</v>
      </c>
      <c r="K392" t="str">
        <f t="shared" si="20"/>
        <v>CP574-2X Week P NORM KIG10_2</v>
      </c>
    </row>
    <row r="393" spans="1:11" hidden="1" x14ac:dyDescent="0.45">
      <c r="A393" t="s">
        <v>1344</v>
      </c>
      <c r="B393" t="s">
        <v>864</v>
      </c>
      <c r="C393" t="s">
        <v>1345</v>
      </c>
      <c r="D393" t="s">
        <v>1265</v>
      </c>
      <c r="E393" t="str">
        <f>VLOOKUP(DefaultCollections[[#This Row],[DEFAULT_COLL_TYPE]],CollectionLookups,2,FALSE)</f>
        <v>P NORM KIG 10-3 Standard</v>
      </c>
      <c r="F393" t="str">
        <f t="shared" si="21"/>
        <v>CP574-P NORM KIG 10-3 Standard</v>
      </c>
      <c r="G393" t="str">
        <f>VLOOKUP(DefaultCollections[[#This Row],[DEFAULT_COLL_TYPE]],CollectionLookups,3,FALSE)</f>
        <v>2X Week P NORM KIG10_3</v>
      </c>
      <c r="H393" t="str">
        <f t="shared" si="22"/>
        <v>CP574-2X Week P NORM KIG10_3</v>
      </c>
      <c r="J393" t="str">
        <f>VLOOKUP(DefaultCollections[[#This Row],[Standard Exists in NL]],SpecialtyCheckLU,1,FALSE)</f>
        <v>CP574-P NORM KIG 10-3 Standard</v>
      </c>
      <c r="K393" t="str">
        <f t="shared" si="20"/>
        <v>CP574-2X Week P NORM KIG10_3</v>
      </c>
    </row>
    <row r="394" spans="1:11" hidden="1" x14ac:dyDescent="0.45">
      <c r="A394" t="s">
        <v>1344</v>
      </c>
      <c r="B394" t="s">
        <v>864</v>
      </c>
      <c r="C394" t="s">
        <v>1345</v>
      </c>
      <c r="D394" t="s">
        <v>1266</v>
      </c>
      <c r="E394" t="str">
        <f>VLOOKUP(DefaultCollections[[#This Row],[DEFAULT_COLL_TYPE]],CollectionLookups,2,FALSE)</f>
        <v>P NORM KIG 10-4 Standard</v>
      </c>
      <c r="F394" t="str">
        <f t="shared" si="21"/>
        <v>CP574-P NORM KIG 10-4 Standard</v>
      </c>
      <c r="G394" t="str">
        <f>VLOOKUP(DefaultCollections[[#This Row],[DEFAULT_COLL_TYPE]],CollectionLookups,3,FALSE)</f>
        <v>2X Week P NORM KIG10_4</v>
      </c>
      <c r="H394" t="str">
        <f t="shared" si="22"/>
        <v>CP574-2X Week P NORM KIG10_4</v>
      </c>
      <c r="J394" t="str">
        <f>VLOOKUP(DefaultCollections[[#This Row],[Standard Exists in NL]],SpecialtyCheckLU,1,FALSE)</f>
        <v>CP574-P NORM KIG 10-4 Standard</v>
      </c>
      <c r="K394" t="str">
        <f t="shared" si="20"/>
        <v>CP574-2X Week P NORM KIG10_4</v>
      </c>
    </row>
    <row r="395" spans="1:11" hidden="1" x14ac:dyDescent="0.45">
      <c r="A395" t="s">
        <v>1344</v>
      </c>
      <c r="B395" t="s">
        <v>864</v>
      </c>
      <c r="C395" t="s">
        <v>1345</v>
      </c>
      <c r="D395" t="s">
        <v>1227</v>
      </c>
      <c r="E395" t="str">
        <f>VLOOKUP(DefaultCollections[[#This Row],[DEFAULT_COLL_TYPE]],CollectionLookups,2,FALSE)</f>
        <v>P NSP NS Standard</v>
      </c>
      <c r="F395" t="str">
        <f t="shared" si="21"/>
        <v>CP574-P NSP NS Standard</v>
      </c>
      <c r="G395" t="str">
        <f>VLOOKUP(DefaultCollections[[#This Row],[DEFAULT_COLL_TYPE]],CollectionLookups,3,FALSE)</f>
        <v>2X Week P NSP NS</v>
      </c>
      <c r="H395" t="str">
        <f t="shared" si="22"/>
        <v>CP574-2X Week P NSP NS</v>
      </c>
      <c r="J395" t="e">
        <f>VLOOKUP(DefaultCollections[[#This Row],[Standard Exists in NL]],SpecialtyCheckLU,1,FALSE)</f>
        <v>#N/A</v>
      </c>
      <c r="K395" t="e">
        <f t="shared" si="20"/>
        <v>#N/A</v>
      </c>
    </row>
    <row r="396" spans="1:11" hidden="1" x14ac:dyDescent="0.45">
      <c r="A396" t="s">
        <v>1344</v>
      </c>
      <c r="B396" t="s">
        <v>864</v>
      </c>
      <c r="C396" t="s">
        <v>1345</v>
      </c>
      <c r="D396" t="s">
        <v>1246</v>
      </c>
      <c r="E396" t="str">
        <f>VLOOKUP(DefaultCollections[[#This Row],[DEFAULT_COLL_TYPE]],CollectionLookups,2,FALSE)</f>
        <v>P VIP A Standard</v>
      </c>
      <c r="F396" t="str">
        <f t="shared" si="21"/>
        <v>CP574-P VIP A Standard</v>
      </c>
      <c r="G396" t="str">
        <f>VLOOKUP(DefaultCollections[[#This Row],[DEFAULT_COLL_TYPE]],CollectionLookups,3,FALSE)</f>
        <v>2X Week P VIP A</v>
      </c>
      <c r="H396" t="str">
        <f t="shared" si="22"/>
        <v>CP574-2X Week P VIP A</v>
      </c>
      <c r="J396" t="str">
        <f>VLOOKUP(DefaultCollections[[#This Row],[Standard Exists in NL]],SpecialtyCheckLU,1,FALSE)</f>
        <v>CP574-P VIP A Standard</v>
      </c>
      <c r="K396" t="str">
        <f t="shared" si="20"/>
        <v>CP574-2X Week P VIP A</v>
      </c>
    </row>
    <row r="397" spans="1:11" hidden="1" x14ac:dyDescent="0.45">
      <c r="A397" t="s">
        <v>1344</v>
      </c>
      <c r="B397" t="s">
        <v>864</v>
      </c>
      <c r="C397" t="s">
        <v>1345</v>
      </c>
      <c r="D397" t="s">
        <v>1247</v>
      </c>
      <c r="E397" t="str">
        <f>VLOOKUP(DefaultCollections[[#This Row],[DEFAULT_COLL_TYPE]],CollectionLookups,2,FALSE)</f>
        <v>P VIP AB Standard</v>
      </c>
      <c r="F397" t="str">
        <f t="shared" si="21"/>
        <v>CP574-P VIP AB Standard</v>
      </c>
      <c r="G397" t="str">
        <f>VLOOKUP(DefaultCollections[[#This Row],[DEFAULT_COLL_TYPE]],CollectionLookups,3,FALSE)</f>
        <v>2X Week P VIP AB</v>
      </c>
      <c r="H397" t="str">
        <f t="shared" si="22"/>
        <v>CP574-2X Week P VIP AB</v>
      </c>
      <c r="J397" t="str">
        <f>VLOOKUP(DefaultCollections[[#This Row],[Standard Exists in NL]],SpecialtyCheckLU,1,FALSE)</f>
        <v>CP574-P VIP AB Standard</v>
      </c>
      <c r="K397" t="str">
        <f t="shared" si="20"/>
        <v>CP574-2X Week P VIP AB</v>
      </c>
    </row>
    <row r="398" spans="1:11" hidden="1" x14ac:dyDescent="0.45">
      <c r="A398" t="s">
        <v>1344</v>
      </c>
      <c r="B398" t="s">
        <v>864</v>
      </c>
      <c r="C398" t="s">
        <v>1345</v>
      </c>
      <c r="D398" t="s">
        <v>1250</v>
      </c>
      <c r="E398" t="str">
        <f>VLOOKUP(DefaultCollections[[#This Row],[DEFAULT_COLL_TYPE]],CollectionLookups,2,FALSE)</f>
        <v>P Pre-VIP NS Standard</v>
      </c>
      <c r="F398" t="str">
        <f t="shared" si="21"/>
        <v>CP574-P Pre-VIP NS Standard</v>
      </c>
      <c r="G398" t="str">
        <f>VLOOKUP(DefaultCollections[[#This Row],[DEFAULT_COLL_TYPE]],CollectionLookups,3,FALSE)</f>
        <v>2X Week P Pre-VIP NS</v>
      </c>
      <c r="H398" t="str">
        <f t="shared" si="22"/>
        <v>CP574-2X Week P Pre-VIP NS</v>
      </c>
      <c r="J398" t="str">
        <f>VLOOKUP(DefaultCollections[[#This Row],[Standard Exists in NL]],SpecialtyCheckLU,1,FALSE)</f>
        <v>CP574-P Pre-VIP NS Standard</v>
      </c>
      <c r="K398" t="str">
        <f t="shared" si="20"/>
        <v>CP574-2X Week P Pre-VIP NS</v>
      </c>
    </row>
    <row r="399" spans="1:11" hidden="1" x14ac:dyDescent="0.45">
      <c r="A399" t="s">
        <v>1344</v>
      </c>
      <c r="B399" t="s">
        <v>864</v>
      </c>
      <c r="C399" t="s">
        <v>1345</v>
      </c>
      <c r="D399" t="s">
        <v>1230</v>
      </c>
      <c r="E399" t="str">
        <f>VLOOKUP(DefaultCollections[[#This Row],[DEFAULT_COLL_TYPE]],CollectionLookups,2,FALSE)</f>
        <v>P RSV Pre-Existing Standard</v>
      </c>
      <c r="F399" t="str">
        <f t="shared" si="21"/>
        <v>CP574-P RSV Pre-Existing Standard</v>
      </c>
      <c r="G399" t="str">
        <f>VLOOKUP(DefaultCollections[[#This Row],[DEFAULT_COLL_TYPE]],CollectionLookups,3,FALSE)</f>
        <v>2X Week P RSV Pre-Existing</v>
      </c>
      <c r="H399" t="str">
        <f t="shared" si="22"/>
        <v>CP574-2X Week P RSV Pre-Existing</v>
      </c>
      <c r="J399" t="str">
        <f>VLOOKUP(DefaultCollections[[#This Row],[Standard Exists in NL]],SpecialtyCheckLU,1,FALSE)</f>
        <v>CP574-P RSV Pre-Existing Standard</v>
      </c>
      <c r="K399" t="str">
        <f t="shared" si="20"/>
        <v>CP574-2X Week P RSV Pre-Existing</v>
      </c>
    </row>
    <row r="400" spans="1:11" hidden="1" x14ac:dyDescent="0.45">
      <c r="A400" t="s">
        <v>1346</v>
      </c>
      <c r="B400" t="s">
        <v>889</v>
      </c>
      <c r="C400" t="s">
        <v>1347</v>
      </c>
      <c r="D400" t="s">
        <v>1224</v>
      </c>
      <c r="E400" t="str">
        <f>VLOOKUP(DefaultCollections[[#This Row],[DEFAULT_COLL_TYPE]],CollectionLookups,2,FALSE)</f>
        <v>P Anti-D Pre-Existing Standard</v>
      </c>
      <c r="F400" t="str">
        <f t="shared" si="21"/>
        <v>CP575-P Anti-D Pre-Existing Standard</v>
      </c>
      <c r="G400" t="str">
        <f>VLOOKUP(DefaultCollections[[#This Row],[DEFAULT_COLL_TYPE]],CollectionLookups,3,FALSE)</f>
        <v>2X Week Anti-D Pre-Existing</v>
      </c>
      <c r="H400" t="str">
        <f t="shared" si="22"/>
        <v>NO</v>
      </c>
      <c r="J400" t="str">
        <f>VLOOKUP(DefaultCollections[[#This Row],[Standard Exists in NL]],SpecialtyCheckLU,1,FALSE)</f>
        <v>CP575-P Anti-D Pre-Existing Standard</v>
      </c>
      <c r="K400" t="str">
        <f t="shared" si="20"/>
        <v>CP575-2X Week Anti-D Pre-Existing</v>
      </c>
    </row>
    <row r="401" spans="1:11" hidden="1" x14ac:dyDescent="0.45">
      <c r="A401" t="s">
        <v>1346</v>
      </c>
      <c r="B401" t="s">
        <v>889</v>
      </c>
      <c r="C401" t="s">
        <v>1347</v>
      </c>
      <c r="D401" t="s">
        <v>1262</v>
      </c>
      <c r="E401" t="str">
        <f>VLOOKUP(DefaultCollections[[#This Row],[DEFAULT_COLL_TYPE]],CollectionLookups,2,FALSE)</f>
        <v>P NORM KIG 10 Standard</v>
      </c>
      <c r="F401" t="str">
        <f t="shared" si="21"/>
        <v>CP575-P NORM KIG 10 Standard</v>
      </c>
      <c r="G401" t="str">
        <f>VLOOKUP(DefaultCollections[[#This Row],[DEFAULT_COLL_TYPE]],CollectionLookups,3,FALSE)</f>
        <v>2X Week P NORM KIG10_0</v>
      </c>
      <c r="H401" t="str">
        <f t="shared" si="22"/>
        <v>CP575-2X Week P NORM KIG10_0</v>
      </c>
      <c r="J401" t="str">
        <f>VLOOKUP(DefaultCollections[[#This Row],[Standard Exists in NL]],SpecialtyCheckLU,1,FALSE)</f>
        <v>CP575-P NORM KIG 10 Standard</v>
      </c>
      <c r="K401" t="str">
        <f t="shared" si="20"/>
        <v>CP575-2X Week P NORM KIG10_0</v>
      </c>
    </row>
    <row r="402" spans="1:11" hidden="1" x14ac:dyDescent="0.45">
      <c r="A402" t="s">
        <v>1346</v>
      </c>
      <c r="B402" t="s">
        <v>889</v>
      </c>
      <c r="C402" t="s">
        <v>1347</v>
      </c>
      <c r="D402" t="s">
        <v>1263</v>
      </c>
      <c r="E402" t="str">
        <f>VLOOKUP(DefaultCollections[[#This Row],[DEFAULT_COLL_TYPE]],CollectionLookups,2,FALSE)</f>
        <v>P NORM KIG 10-1 Standard</v>
      </c>
      <c r="F402" t="str">
        <f t="shared" si="21"/>
        <v>CP575-P NORM KIG 10-1 Standard</v>
      </c>
      <c r="G402" t="str">
        <f>VLOOKUP(DefaultCollections[[#This Row],[DEFAULT_COLL_TYPE]],CollectionLookups,3,FALSE)</f>
        <v>2X Week P NORM KIG10-1</v>
      </c>
      <c r="H402" t="str">
        <f t="shared" si="22"/>
        <v>CP575-2X Week P NORM KIG10-1</v>
      </c>
      <c r="J402" t="str">
        <f>VLOOKUP(DefaultCollections[[#This Row],[Standard Exists in NL]],SpecialtyCheckLU,1,FALSE)</f>
        <v>CP575-P NORM KIG 10-1 Standard</v>
      </c>
      <c r="K402" t="str">
        <f t="shared" si="20"/>
        <v>CP575-2X Week P NORM KIG10-1</v>
      </c>
    </row>
    <row r="403" spans="1:11" hidden="1" x14ac:dyDescent="0.45">
      <c r="A403" t="s">
        <v>1346</v>
      </c>
      <c r="B403" t="s">
        <v>889</v>
      </c>
      <c r="C403" t="s">
        <v>1347</v>
      </c>
      <c r="D403" t="s">
        <v>1264</v>
      </c>
      <c r="E403" t="str">
        <f>VLOOKUP(DefaultCollections[[#This Row],[DEFAULT_COLL_TYPE]],CollectionLookups,2,FALSE)</f>
        <v>P NORM KIG 10-2 Standard</v>
      </c>
      <c r="F403" t="str">
        <f t="shared" si="21"/>
        <v>CP575-P NORM KIG 10-2 Standard</v>
      </c>
      <c r="G403" t="str">
        <f>VLOOKUP(DefaultCollections[[#This Row],[DEFAULT_COLL_TYPE]],CollectionLookups,3,FALSE)</f>
        <v>2X Week P NORM KIG10_2</v>
      </c>
      <c r="H403" t="str">
        <f t="shared" si="22"/>
        <v>CP575-2X Week P NORM KIG10_2</v>
      </c>
      <c r="J403" t="str">
        <f>VLOOKUP(DefaultCollections[[#This Row],[Standard Exists in NL]],SpecialtyCheckLU,1,FALSE)</f>
        <v>CP575-P NORM KIG 10-2 Standard</v>
      </c>
      <c r="K403" t="str">
        <f t="shared" si="20"/>
        <v>CP575-2X Week P NORM KIG10_2</v>
      </c>
    </row>
    <row r="404" spans="1:11" hidden="1" x14ac:dyDescent="0.45">
      <c r="A404" t="s">
        <v>1346</v>
      </c>
      <c r="B404" t="s">
        <v>889</v>
      </c>
      <c r="C404" t="s">
        <v>1347</v>
      </c>
      <c r="D404" t="s">
        <v>1265</v>
      </c>
      <c r="E404" t="str">
        <f>VLOOKUP(DefaultCollections[[#This Row],[DEFAULT_COLL_TYPE]],CollectionLookups,2,FALSE)</f>
        <v>P NORM KIG 10-3 Standard</v>
      </c>
      <c r="F404" t="str">
        <f t="shared" si="21"/>
        <v>CP575-P NORM KIG 10-3 Standard</v>
      </c>
      <c r="G404" t="str">
        <f>VLOOKUP(DefaultCollections[[#This Row],[DEFAULT_COLL_TYPE]],CollectionLookups,3,FALSE)</f>
        <v>2X Week P NORM KIG10_3</v>
      </c>
      <c r="H404" t="str">
        <f t="shared" si="22"/>
        <v>CP575-2X Week P NORM KIG10_3</v>
      </c>
      <c r="J404" t="str">
        <f>VLOOKUP(DefaultCollections[[#This Row],[Standard Exists in NL]],SpecialtyCheckLU,1,FALSE)</f>
        <v>CP575-P NORM KIG 10-3 Standard</v>
      </c>
      <c r="K404" t="str">
        <f t="shared" si="20"/>
        <v>CP575-2X Week P NORM KIG10_3</v>
      </c>
    </row>
    <row r="405" spans="1:11" hidden="1" x14ac:dyDescent="0.45">
      <c r="A405" t="s">
        <v>1346</v>
      </c>
      <c r="B405" t="s">
        <v>889</v>
      </c>
      <c r="C405" t="s">
        <v>1347</v>
      </c>
      <c r="D405" t="s">
        <v>1266</v>
      </c>
      <c r="E405" t="str">
        <f>VLOOKUP(DefaultCollections[[#This Row],[DEFAULT_COLL_TYPE]],CollectionLookups,2,FALSE)</f>
        <v>P NORM KIG 10-4 Standard</v>
      </c>
      <c r="F405" t="str">
        <f t="shared" si="21"/>
        <v>CP575-P NORM KIG 10-4 Standard</v>
      </c>
      <c r="G405" t="str">
        <f>VLOOKUP(DefaultCollections[[#This Row],[DEFAULT_COLL_TYPE]],CollectionLookups,3,FALSE)</f>
        <v>2X Week P NORM KIG10_4</v>
      </c>
      <c r="H405" t="str">
        <f t="shared" si="22"/>
        <v>CP575-2X Week P NORM KIG10_4</v>
      </c>
      <c r="J405" t="str">
        <f>VLOOKUP(DefaultCollections[[#This Row],[Standard Exists in NL]],SpecialtyCheckLU,1,FALSE)</f>
        <v>CP575-P NORM KIG 10-4 Standard</v>
      </c>
      <c r="K405" t="str">
        <f t="shared" si="20"/>
        <v>CP575-2X Week P NORM KIG10_4</v>
      </c>
    </row>
    <row r="406" spans="1:11" hidden="1" x14ac:dyDescent="0.45">
      <c r="A406" t="s">
        <v>1346</v>
      </c>
      <c r="B406" t="s">
        <v>889</v>
      </c>
      <c r="C406" t="s">
        <v>1347</v>
      </c>
      <c r="D406" t="s">
        <v>1227</v>
      </c>
      <c r="E406" t="str">
        <f>VLOOKUP(DefaultCollections[[#This Row],[DEFAULT_COLL_TYPE]],CollectionLookups,2,FALSE)</f>
        <v>P NSP NS Standard</v>
      </c>
      <c r="F406" t="str">
        <f t="shared" si="21"/>
        <v>CP575-P NSP NS Standard</v>
      </c>
      <c r="G406" t="str">
        <f>VLOOKUP(DefaultCollections[[#This Row],[DEFAULT_COLL_TYPE]],CollectionLookups,3,FALSE)</f>
        <v>2X Week P NSP NS</v>
      </c>
      <c r="H406" t="str">
        <f t="shared" si="22"/>
        <v>CP575-2X Week P NSP NS</v>
      </c>
      <c r="J406" t="e">
        <f>VLOOKUP(DefaultCollections[[#This Row],[Standard Exists in NL]],SpecialtyCheckLU,1,FALSE)</f>
        <v>#N/A</v>
      </c>
      <c r="K406" t="e">
        <f t="shared" si="20"/>
        <v>#N/A</v>
      </c>
    </row>
    <row r="407" spans="1:11" hidden="1" x14ac:dyDescent="0.45">
      <c r="A407" t="s">
        <v>1346</v>
      </c>
      <c r="B407" t="s">
        <v>889</v>
      </c>
      <c r="C407" t="s">
        <v>1347</v>
      </c>
      <c r="D407" t="s">
        <v>1230</v>
      </c>
      <c r="E407" t="str">
        <f>VLOOKUP(DefaultCollections[[#This Row],[DEFAULT_COLL_TYPE]],CollectionLookups,2,FALSE)</f>
        <v>P RSV Pre-Existing Standard</v>
      </c>
      <c r="F407" t="str">
        <f t="shared" si="21"/>
        <v>CP575-P RSV Pre-Existing Standard</v>
      </c>
      <c r="G407" t="str">
        <f>VLOOKUP(DefaultCollections[[#This Row],[DEFAULT_COLL_TYPE]],CollectionLookups,3,FALSE)</f>
        <v>2X Week P RSV Pre-Existing</v>
      </c>
      <c r="H407" t="str">
        <f t="shared" si="22"/>
        <v>CP575-2X Week P RSV Pre-Existing</v>
      </c>
      <c r="J407" t="str">
        <f>VLOOKUP(DefaultCollections[[#This Row],[Standard Exists in NL]],SpecialtyCheckLU,1,FALSE)</f>
        <v>CP575-P RSV Pre-Existing Standard</v>
      </c>
      <c r="K407" t="str">
        <f t="shared" si="20"/>
        <v>CP575-2X Week P RSV Pre-Existing</v>
      </c>
    </row>
    <row r="408" spans="1:11" hidden="1" x14ac:dyDescent="0.45">
      <c r="A408" t="s">
        <v>1348</v>
      </c>
      <c r="B408" t="s">
        <v>873</v>
      </c>
      <c r="C408" t="s">
        <v>1349</v>
      </c>
      <c r="D408" t="s">
        <v>1224</v>
      </c>
      <c r="E408" t="str">
        <f>VLOOKUP(DefaultCollections[[#This Row],[DEFAULT_COLL_TYPE]],CollectionLookups,2,FALSE)</f>
        <v>P Anti-D Pre-Existing Standard</v>
      </c>
      <c r="F408" t="str">
        <f t="shared" si="21"/>
        <v>CP577-P Anti-D Pre-Existing Standard</v>
      </c>
      <c r="G408" t="str">
        <f>VLOOKUP(DefaultCollections[[#This Row],[DEFAULT_COLL_TYPE]],CollectionLookups,3,FALSE)</f>
        <v>2X Week Anti-D Pre-Existing</v>
      </c>
      <c r="H408" t="str">
        <f t="shared" si="22"/>
        <v>NO</v>
      </c>
      <c r="J408" t="str">
        <f>VLOOKUP(DefaultCollections[[#This Row],[Standard Exists in NL]],SpecialtyCheckLU,1,FALSE)</f>
        <v>CP577-P Anti-D Pre-Existing Standard</v>
      </c>
      <c r="K408" t="str">
        <f t="shared" si="20"/>
        <v>CP577-2X Week Anti-D Pre-Existing</v>
      </c>
    </row>
    <row r="409" spans="1:11" hidden="1" x14ac:dyDescent="0.45">
      <c r="A409" t="s">
        <v>1348</v>
      </c>
      <c r="B409" t="s">
        <v>873</v>
      </c>
      <c r="C409" t="s">
        <v>1349</v>
      </c>
      <c r="D409" t="s">
        <v>1262</v>
      </c>
      <c r="E409" t="str">
        <f>VLOOKUP(DefaultCollections[[#This Row],[DEFAULT_COLL_TYPE]],CollectionLookups,2,FALSE)</f>
        <v>P NORM KIG 10 Standard</v>
      </c>
      <c r="F409" t="str">
        <f t="shared" si="21"/>
        <v>CP577-P NORM KIG 10 Standard</v>
      </c>
      <c r="G409" t="str">
        <f>VLOOKUP(DefaultCollections[[#This Row],[DEFAULT_COLL_TYPE]],CollectionLookups,3,FALSE)</f>
        <v>2X Week P NORM KIG10_0</v>
      </c>
      <c r="H409" t="str">
        <f t="shared" si="22"/>
        <v>CP577-2X Week P NORM KIG10_0</v>
      </c>
      <c r="J409" t="str">
        <f>VLOOKUP(DefaultCollections[[#This Row],[Standard Exists in NL]],SpecialtyCheckLU,1,FALSE)</f>
        <v>CP577-P NORM KIG 10 Standard</v>
      </c>
      <c r="K409" t="str">
        <f t="shared" si="20"/>
        <v>CP577-2X Week P NORM KIG10_0</v>
      </c>
    </row>
    <row r="410" spans="1:11" hidden="1" x14ac:dyDescent="0.45">
      <c r="A410" t="s">
        <v>1348</v>
      </c>
      <c r="B410" t="s">
        <v>873</v>
      </c>
      <c r="C410" t="s">
        <v>1349</v>
      </c>
      <c r="D410" t="s">
        <v>1263</v>
      </c>
      <c r="E410" t="str">
        <f>VLOOKUP(DefaultCollections[[#This Row],[DEFAULT_COLL_TYPE]],CollectionLookups,2,FALSE)</f>
        <v>P NORM KIG 10-1 Standard</v>
      </c>
      <c r="F410" t="str">
        <f t="shared" si="21"/>
        <v>CP577-P NORM KIG 10-1 Standard</v>
      </c>
      <c r="G410" t="str">
        <f>VLOOKUP(DefaultCollections[[#This Row],[DEFAULT_COLL_TYPE]],CollectionLookups,3,FALSE)</f>
        <v>2X Week P NORM KIG10-1</v>
      </c>
      <c r="H410" t="str">
        <f t="shared" si="22"/>
        <v>CP577-2X Week P NORM KIG10-1</v>
      </c>
      <c r="J410" t="str">
        <f>VLOOKUP(DefaultCollections[[#This Row],[Standard Exists in NL]],SpecialtyCheckLU,1,FALSE)</f>
        <v>CP577-P NORM KIG 10-1 Standard</v>
      </c>
      <c r="K410" t="str">
        <f t="shared" si="20"/>
        <v>CP577-2X Week P NORM KIG10-1</v>
      </c>
    </row>
    <row r="411" spans="1:11" hidden="1" x14ac:dyDescent="0.45">
      <c r="A411" t="s">
        <v>1348</v>
      </c>
      <c r="B411" t="s">
        <v>873</v>
      </c>
      <c r="C411" t="s">
        <v>1349</v>
      </c>
      <c r="D411" t="s">
        <v>1264</v>
      </c>
      <c r="E411" t="str">
        <f>VLOOKUP(DefaultCollections[[#This Row],[DEFAULT_COLL_TYPE]],CollectionLookups,2,FALSE)</f>
        <v>P NORM KIG 10-2 Standard</v>
      </c>
      <c r="F411" t="str">
        <f t="shared" si="21"/>
        <v>CP577-P NORM KIG 10-2 Standard</v>
      </c>
      <c r="G411" t="str">
        <f>VLOOKUP(DefaultCollections[[#This Row],[DEFAULT_COLL_TYPE]],CollectionLookups,3,FALSE)</f>
        <v>2X Week P NORM KIG10_2</v>
      </c>
      <c r="H411" t="str">
        <f t="shared" si="22"/>
        <v>CP577-2X Week P NORM KIG10_2</v>
      </c>
      <c r="J411" t="str">
        <f>VLOOKUP(DefaultCollections[[#This Row],[Standard Exists in NL]],SpecialtyCheckLU,1,FALSE)</f>
        <v>CP577-P NORM KIG 10-2 Standard</v>
      </c>
      <c r="K411" t="str">
        <f t="shared" si="20"/>
        <v>CP577-2X Week P NORM KIG10_2</v>
      </c>
    </row>
    <row r="412" spans="1:11" hidden="1" x14ac:dyDescent="0.45">
      <c r="A412" t="s">
        <v>1348</v>
      </c>
      <c r="B412" t="s">
        <v>873</v>
      </c>
      <c r="C412" t="s">
        <v>1349</v>
      </c>
      <c r="D412" t="s">
        <v>1265</v>
      </c>
      <c r="E412" t="str">
        <f>VLOOKUP(DefaultCollections[[#This Row],[DEFAULT_COLL_TYPE]],CollectionLookups,2,FALSE)</f>
        <v>P NORM KIG 10-3 Standard</v>
      </c>
      <c r="F412" t="str">
        <f t="shared" si="21"/>
        <v>CP577-P NORM KIG 10-3 Standard</v>
      </c>
      <c r="G412" t="str">
        <f>VLOOKUP(DefaultCollections[[#This Row],[DEFAULT_COLL_TYPE]],CollectionLookups,3,FALSE)</f>
        <v>2X Week P NORM KIG10_3</v>
      </c>
      <c r="H412" t="str">
        <f t="shared" si="22"/>
        <v>CP577-2X Week P NORM KIG10_3</v>
      </c>
      <c r="J412" t="str">
        <f>VLOOKUP(DefaultCollections[[#This Row],[Standard Exists in NL]],SpecialtyCheckLU,1,FALSE)</f>
        <v>CP577-P NORM KIG 10-3 Standard</v>
      </c>
      <c r="K412" t="str">
        <f t="shared" si="20"/>
        <v>CP577-2X Week P NORM KIG10_3</v>
      </c>
    </row>
    <row r="413" spans="1:11" hidden="1" x14ac:dyDescent="0.45">
      <c r="A413" t="s">
        <v>1348</v>
      </c>
      <c r="B413" t="s">
        <v>873</v>
      </c>
      <c r="C413" t="s">
        <v>1349</v>
      </c>
      <c r="D413" t="s">
        <v>1266</v>
      </c>
      <c r="E413" t="str">
        <f>VLOOKUP(DefaultCollections[[#This Row],[DEFAULT_COLL_TYPE]],CollectionLookups,2,FALSE)</f>
        <v>P NORM KIG 10-4 Standard</v>
      </c>
      <c r="F413" t="str">
        <f t="shared" si="21"/>
        <v>CP577-P NORM KIG 10-4 Standard</v>
      </c>
      <c r="G413" t="str">
        <f>VLOOKUP(DefaultCollections[[#This Row],[DEFAULT_COLL_TYPE]],CollectionLookups,3,FALSE)</f>
        <v>2X Week P NORM KIG10_4</v>
      </c>
      <c r="H413" t="str">
        <f t="shared" si="22"/>
        <v>CP577-2X Week P NORM KIG10_4</v>
      </c>
      <c r="J413" t="str">
        <f>VLOOKUP(DefaultCollections[[#This Row],[Standard Exists in NL]],SpecialtyCheckLU,1,FALSE)</f>
        <v>CP577-P NORM KIG 10-4 Standard</v>
      </c>
      <c r="K413" t="str">
        <f t="shared" si="20"/>
        <v>CP577-2X Week P NORM KIG10_4</v>
      </c>
    </row>
    <row r="414" spans="1:11" hidden="1" x14ac:dyDescent="0.45">
      <c r="A414" t="s">
        <v>1348</v>
      </c>
      <c r="B414" t="s">
        <v>873</v>
      </c>
      <c r="C414" t="s">
        <v>1349</v>
      </c>
      <c r="D414" t="s">
        <v>1227</v>
      </c>
      <c r="E414" t="str">
        <f>VLOOKUP(DefaultCollections[[#This Row],[DEFAULT_COLL_TYPE]],CollectionLookups,2,FALSE)</f>
        <v>P NSP NS Standard</v>
      </c>
      <c r="F414" t="str">
        <f t="shared" si="21"/>
        <v>CP577-P NSP NS Standard</v>
      </c>
      <c r="G414" t="str">
        <f>VLOOKUP(DefaultCollections[[#This Row],[DEFAULT_COLL_TYPE]],CollectionLookups,3,FALSE)</f>
        <v>2X Week P NSP NS</v>
      </c>
      <c r="H414" t="str">
        <f t="shared" si="22"/>
        <v>CP577-2X Week P NSP NS</v>
      </c>
      <c r="J414" t="e">
        <f>VLOOKUP(DefaultCollections[[#This Row],[Standard Exists in NL]],SpecialtyCheckLU,1,FALSE)</f>
        <v>#N/A</v>
      </c>
      <c r="K414" t="e">
        <f t="shared" si="20"/>
        <v>#N/A</v>
      </c>
    </row>
    <row r="415" spans="1:11" hidden="1" x14ac:dyDescent="0.45">
      <c r="A415" t="s">
        <v>1348</v>
      </c>
      <c r="B415" t="s">
        <v>873</v>
      </c>
      <c r="C415" t="s">
        <v>1349</v>
      </c>
      <c r="D415" t="s">
        <v>1230</v>
      </c>
      <c r="E415" t="str">
        <f>VLOOKUP(DefaultCollections[[#This Row],[DEFAULT_COLL_TYPE]],CollectionLookups,2,FALSE)</f>
        <v>P RSV Pre-Existing Standard</v>
      </c>
      <c r="F415" t="str">
        <f t="shared" si="21"/>
        <v>CP577-P RSV Pre-Existing Standard</v>
      </c>
      <c r="G415" t="str">
        <f>VLOOKUP(DefaultCollections[[#This Row],[DEFAULT_COLL_TYPE]],CollectionLookups,3,FALSE)</f>
        <v>2X Week P RSV Pre-Existing</v>
      </c>
      <c r="H415" t="str">
        <f t="shared" si="22"/>
        <v>CP577-2X Week P RSV Pre-Existing</v>
      </c>
      <c r="J415" t="str">
        <f>VLOOKUP(DefaultCollections[[#This Row],[Standard Exists in NL]],SpecialtyCheckLU,1,FALSE)</f>
        <v>CP577-P RSV Pre-Existing Standard</v>
      </c>
      <c r="K415" t="str">
        <f t="shared" si="20"/>
        <v>CP577-2X Week P RSV Pre-Existing</v>
      </c>
    </row>
    <row r="416" spans="1:11" hidden="1" x14ac:dyDescent="0.45">
      <c r="A416" t="s">
        <v>1350</v>
      </c>
      <c r="B416" t="s">
        <v>694</v>
      </c>
      <c r="C416" t="s">
        <v>1351</v>
      </c>
      <c r="D416" t="s">
        <v>1224</v>
      </c>
      <c r="E416" t="str">
        <f>VLOOKUP(DefaultCollections[[#This Row],[DEFAULT_COLL_TYPE]],CollectionLookups,2,FALSE)</f>
        <v>P Anti-D Pre-Existing Standard</v>
      </c>
      <c r="F416" t="str">
        <f t="shared" si="21"/>
        <v>CP685-P Anti-D Pre-Existing Standard</v>
      </c>
      <c r="G416" t="str">
        <f>VLOOKUP(DefaultCollections[[#This Row],[DEFAULT_COLL_TYPE]],CollectionLookups,3,FALSE)</f>
        <v>2X Week Anti-D Pre-Existing</v>
      </c>
      <c r="H416" t="str">
        <f t="shared" si="22"/>
        <v>NO</v>
      </c>
      <c r="J416" t="str">
        <f>VLOOKUP(DefaultCollections[[#This Row],[Standard Exists in NL]],SpecialtyCheckLU,1,FALSE)</f>
        <v>CP685-P Anti-D Pre-Existing Standard</v>
      </c>
      <c r="K416" t="str">
        <f t="shared" si="20"/>
        <v>CP685-2X Week Anti-D Pre-Existing</v>
      </c>
    </row>
    <row r="417" spans="1:11" hidden="1" x14ac:dyDescent="0.45">
      <c r="A417" t="s">
        <v>1350</v>
      </c>
      <c r="B417" t="s">
        <v>694</v>
      </c>
      <c r="C417" t="s">
        <v>1351</v>
      </c>
      <c r="D417" t="s">
        <v>1262</v>
      </c>
      <c r="E417" t="str">
        <f>VLOOKUP(DefaultCollections[[#This Row],[DEFAULT_COLL_TYPE]],CollectionLookups,2,FALSE)</f>
        <v>P NORM KIG 10 Standard</v>
      </c>
      <c r="F417" t="str">
        <f t="shared" si="21"/>
        <v>CP685-P NORM KIG 10 Standard</v>
      </c>
      <c r="G417" t="str">
        <f>VLOOKUP(DefaultCollections[[#This Row],[DEFAULT_COLL_TYPE]],CollectionLookups,3,FALSE)</f>
        <v>2X Week P NORM KIG10_0</v>
      </c>
      <c r="H417" t="str">
        <f t="shared" si="22"/>
        <v>CP685-2X Week P NORM KIG10_0</v>
      </c>
      <c r="J417" t="str">
        <f>VLOOKUP(DefaultCollections[[#This Row],[Standard Exists in NL]],SpecialtyCheckLU,1,FALSE)</f>
        <v>CP685-P NORM KIG 10 Standard</v>
      </c>
      <c r="K417" t="e">
        <f t="shared" si="20"/>
        <v>#N/A</v>
      </c>
    </row>
    <row r="418" spans="1:11" hidden="1" x14ac:dyDescent="0.45">
      <c r="A418" t="s">
        <v>1350</v>
      </c>
      <c r="B418" t="s">
        <v>694</v>
      </c>
      <c r="C418" t="s">
        <v>1351</v>
      </c>
      <c r="D418" t="s">
        <v>1263</v>
      </c>
      <c r="E418" t="str">
        <f>VLOOKUP(DefaultCollections[[#This Row],[DEFAULT_COLL_TYPE]],CollectionLookups,2,FALSE)</f>
        <v>P NORM KIG 10-1 Standard</v>
      </c>
      <c r="F418" t="str">
        <f t="shared" si="21"/>
        <v>CP685-P NORM KIG 10-1 Standard</v>
      </c>
      <c r="G418" t="str">
        <f>VLOOKUP(DefaultCollections[[#This Row],[DEFAULT_COLL_TYPE]],CollectionLookups,3,FALSE)</f>
        <v>2X Week P NORM KIG10-1</v>
      </c>
      <c r="H418" t="str">
        <f t="shared" si="22"/>
        <v>CP685-2X Week P NORM KIG10-1</v>
      </c>
      <c r="J418" t="str">
        <f>VLOOKUP(DefaultCollections[[#This Row],[Standard Exists in NL]],SpecialtyCheckLU,1,FALSE)</f>
        <v>CP685-P NORM KIG 10-1 Standard</v>
      </c>
      <c r="K418" t="e">
        <f t="shared" si="20"/>
        <v>#N/A</v>
      </c>
    </row>
    <row r="419" spans="1:11" hidden="1" x14ac:dyDescent="0.45">
      <c r="A419" t="s">
        <v>1350</v>
      </c>
      <c r="B419" t="s">
        <v>694</v>
      </c>
      <c r="C419" t="s">
        <v>1351</v>
      </c>
      <c r="D419" t="s">
        <v>1264</v>
      </c>
      <c r="E419" t="str">
        <f>VLOOKUP(DefaultCollections[[#This Row],[DEFAULT_COLL_TYPE]],CollectionLookups,2,FALSE)</f>
        <v>P NORM KIG 10-2 Standard</v>
      </c>
      <c r="F419" t="str">
        <f t="shared" si="21"/>
        <v>CP685-P NORM KIG 10-2 Standard</v>
      </c>
      <c r="G419" t="str">
        <f>VLOOKUP(DefaultCollections[[#This Row],[DEFAULT_COLL_TYPE]],CollectionLookups,3,FALSE)</f>
        <v>2X Week P NORM KIG10_2</v>
      </c>
      <c r="H419" t="str">
        <f t="shared" si="22"/>
        <v>CP685-2X Week P NORM KIG10_2</v>
      </c>
      <c r="J419" t="str">
        <f>VLOOKUP(DefaultCollections[[#This Row],[Standard Exists in NL]],SpecialtyCheckLU,1,FALSE)</f>
        <v>CP685-P NORM KIG 10-2 Standard</v>
      </c>
      <c r="K419" t="e">
        <f t="shared" si="20"/>
        <v>#N/A</v>
      </c>
    </row>
    <row r="420" spans="1:11" hidden="1" x14ac:dyDescent="0.45">
      <c r="A420" t="s">
        <v>1350</v>
      </c>
      <c r="B420" t="s">
        <v>694</v>
      </c>
      <c r="C420" t="s">
        <v>1351</v>
      </c>
      <c r="D420" t="s">
        <v>1265</v>
      </c>
      <c r="E420" t="str">
        <f>VLOOKUP(DefaultCollections[[#This Row],[DEFAULT_COLL_TYPE]],CollectionLookups,2,FALSE)</f>
        <v>P NORM KIG 10-3 Standard</v>
      </c>
      <c r="F420" t="str">
        <f t="shared" si="21"/>
        <v>CP685-P NORM KIG 10-3 Standard</v>
      </c>
      <c r="G420" t="str">
        <f>VLOOKUP(DefaultCollections[[#This Row],[DEFAULT_COLL_TYPE]],CollectionLookups,3,FALSE)</f>
        <v>2X Week P NORM KIG10_3</v>
      </c>
      <c r="H420" t="str">
        <f t="shared" si="22"/>
        <v>CP685-2X Week P NORM KIG10_3</v>
      </c>
      <c r="J420" t="str">
        <f>VLOOKUP(DefaultCollections[[#This Row],[Standard Exists in NL]],SpecialtyCheckLU,1,FALSE)</f>
        <v>CP685-P NORM KIG 10-3 Standard</v>
      </c>
      <c r="K420" t="e">
        <f t="shared" si="20"/>
        <v>#N/A</v>
      </c>
    </row>
    <row r="421" spans="1:11" hidden="1" x14ac:dyDescent="0.45">
      <c r="A421" t="s">
        <v>1350</v>
      </c>
      <c r="B421" t="s">
        <v>694</v>
      </c>
      <c r="C421" t="s">
        <v>1351</v>
      </c>
      <c r="D421" t="s">
        <v>1266</v>
      </c>
      <c r="E421" t="str">
        <f>VLOOKUP(DefaultCollections[[#This Row],[DEFAULT_COLL_TYPE]],CollectionLookups,2,FALSE)</f>
        <v>P NORM KIG 10-4 Standard</v>
      </c>
      <c r="F421" t="str">
        <f t="shared" si="21"/>
        <v>CP685-P NORM KIG 10-4 Standard</v>
      </c>
      <c r="G421" t="str">
        <f>VLOOKUP(DefaultCollections[[#This Row],[DEFAULT_COLL_TYPE]],CollectionLookups,3,FALSE)</f>
        <v>2X Week P NORM KIG10_4</v>
      </c>
      <c r="H421" t="str">
        <f t="shared" si="22"/>
        <v>CP685-2X Week P NORM KIG10_4</v>
      </c>
      <c r="J421" t="str">
        <f>VLOOKUP(DefaultCollections[[#This Row],[Standard Exists in NL]],SpecialtyCheckLU,1,FALSE)</f>
        <v>CP685-P NORM KIG 10-4 Standard</v>
      </c>
      <c r="K421" t="e">
        <f t="shared" si="20"/>
        <v>#N/A</v>
      </c>
    </row>
    <row r="422" spans="1:11" hidden="1" x14ac:dyDescent="0.45">
      <c r="A422" t="s">
        <v>1350</v>
      </c>
      <c r="B422" t="s">
        <v>694</v>
      </c>
      <c r="C422" t="s">
        <v>1351</v>
      </c>
      <c r="D422" t="s">
        <v>1227</v>
      </c>
      <c r="E422" t="str">
        <f>VLOOKUP(DefaultCollections[[#This Row],[DEFAULT_COLL_TYPE]],CollectionLookups,2,FALSE)</f>
        <v>P NSP NS Standard</v>
      </c>
      <c r="F422" t="str">
        <f t="shared" si="21"/>
        <v>CP685-P NSP NS Standard</v>
      </c>
      <c r="G422" t="str">
        <f>VLOOKUP(DefaultCollections[[#This Row],[DEFAULT_COLL_TYPE]],CollectionLookups,3,FALSE)</f>
        <v>2X Week P NSP NS</v>
      </c>
      <c r="H422" t="str">
        <f t="shared" si="22"/>
        <v>CP685-2X Week P NSP NS</v>
      </c>
      <c r="J422" t="e">
        <f>VLOOKUP(DefaultCollections[[#This Row],[Standard Exists in NL]],SpecialtyCheckLU,1,FALSE)</f>
        <v>#N/A</v>
      </c>
      <c r="K422" t="e">
        <f t="shared" si="20"/>
        <v>#N/A</v>
      </c>
    </row>
    <row r="423" spans="1:11" hidden="1" x14ac:dyDescent="0.45">
      <c r="A423" t="s">
        <v>1350</v>
      </c>
      <c r="B423" t="s">
        <v>694</v>
      </c>
      <c r="C423" t="s">
        <v>1351</v>
      </c>
      <c r="D423" t="s">
        <v>1230</v>
      </c>
      <c r="E423" t="str">
        <f>VLOOKUP(DefaultCollections[[#This Row],[DEFAULT_COLL_TYPE]],CollectionLookups,2,FALSE)</f>
        <v>P RSV Pre-Existing Standard</v>
      </c>
      <c r="F423" t="str">
        <f t="shared" si="21"/>
        <v>CP685-P RSV Pre-Existing Standard</v>
      </c>
      <c r="G423" t="str">
        <f>VLOOKUP(DefaultCollections[[#This Row],[DEFAULT_COLL_TYPE]],CollectionLookups,3,FALSE)</f>
        <v>2X Week P RSV Pre-Existing</v>
      </c>
      <c r="H423" t="str">
        <f t="shared" si="22"/>
        <v>CP685-2X Week P RSV Pre-Existing</v>
      </c>
      <c r="J423" t="str">
        <f>VLOOKUP(DefaultCollections[[#This Row],[Standard Exists in NL]],SpecialtyCheckLU,1,FALSE)</f>
        <v>CP685-P RSV Pre-Existing Standard</v>
      </c>
      <c r="K423" t="str">
        <f t="shared" si="20"/>
        <v>CP685-2X Week P RSV Pre-Existing</v>
      </c>
    </row>
    <row r="424" spans="1:11" hidden="1" x14ac:dyDescent="0.45">
      <c r="A424" t="s">
        <v>1352</v>
      </c>
      <c r="B424" t="s">
        <v>661</v>
      </c>
      <c r="C424" t="s">
        <v>1353</v>
      </c>
      <c r="D424" t="s">
        <v>1224</v>
      </c>
      <c r="E424" t="str">
        <f>VLOOKUP(DefaultCollections[[#This Row],[DEFAULT_COLL_TYPE]],CollectionLookups,2,FALSE)</f>
        <v>P Anti-D Pre-Existing Standard</v>
      </c>
      <c r="F424" t="str">
        <f t="shared" si="21"/>
        <v>CP686-P Anti-D Pre-Existing Standard</v>
      </c>
      <c r="G424" t="str">
        <f>VLOOKUP(DefaultCollections[[#This Row],[DEFAULT_COLL_TYPE]],CollectionLookups,3,FALSE)</f>
        <v>2X Week Anti-D Pre-Existing</v>
      </c>
      <c r="H424" t="str">
        <f t="shared" si="22"/>
        <v>NO</v>
      </c>
      <c r="J424" t="str">
        <f>VLOOKUP(DefaultCollections[[#This Row],[Standard Exists in NL]],SpecialtyCheckLU,1,FALSE)</f>
        <v>CP686-P Anti-D Pre-Existing Standard</v>
      </c>
      <c r="K424" t="str">
        <f t="shared" si="20"/>
        <v>CP686-2X Week Anti-D Pre-Existing</v>
      </c>
    </row>
    <row r="425" spans="1:11" hidden="1" x14ac:dyDescent="0.45">
      <c r="A425" t="s">
        <v>1352</v>
      </c>
      <c r="B425" t="s">
        <v>661</v>
      </c>
      <c r="C425" t="s">
        <v>1353</v>
      </c>
      <c r="D425" t="s">
        <v>1227</v>
      </c>
      <c r="E425" t="str">
        <f>VLOOKUP(DefaultCollections[[#This Row],[DEFAULT_COLL_TYPE]],CollectionLookups,2,FALSE)</f>
        <v>P NSP NS Standard</v>
      </c>
      <c r="F425" t="str">
        <f t="shared" si="21"/>
        <v>CP686-P NSP NS Standard</v>
      </c>
      <c r="G425" t="str">
        <f>VLOOKUP(DefaultCollections[[#This Row],[DEFAULT_COLL_TYPE]],CollectionLookups,3,FALSE)</f>
        <v>2X Week P NSP NS</v>
      </c>
      <c r="H425" t="str">
        <f t="shared" si="22"/>
        <v>CP686-2X Week P NSP NS</v>
      </c>
      <c r="J425" t="e">
        <f>VLOOKUP(DefaultCollections[[#This Row],[Standard Exists in NL]],SpecialtyCheckLU,1,FALSE)</f>
        <v>#N/A</v>
      </c>
      <c r="K425" t="e">
        <f t="shared" si="20"/>
        <v>#N/A</v>
      </c>
    </row>
    <row r="426" spans="1:11" hidden="1" x14ac:dyDescent="0.45">
      <c r="A426" t="s">
        <v>1352</v>
      </c>
      <c r="B426" t="s">
        <v>661</v>
      </c>
      <c r="C426" t="s">
        <v>1353</v>
      </c>
      <c r="D426" t="s">
        <v>1255</v>
      </c>
      <c r="E426" t="str">
        <f>VLOOKUP(DefaultCollections[[#This Row],[DEFAULT_COLL_TYPE]],CollectionLookups,2,FALSE)</f>
        <v>P Vaccinia Standard</v>
      </c>
      <c r="F426" t="str">
        <f t="shared" si="21"/>
        <v>CP686-P Vaccinia Standard</v>
      </c>
      <c r="G426">
        <f>VLOOKUP(DefaultCollections[[#This Row],[DEFAULT_COLL_TYPE]],CollectionLookups,3,FALSE)</f>
        <v>0</v>
      </c>
      <c r="H426" t="str">
        <f t="shared" si="22"/>
        <v>NO</v>
      </c>
      <c r="J426" t="str">
        <f>VLOOKUP(DefaultCollections[[#This Row],[Standard Exists in NL]],SpecialtyCheckLU,1,FALSE)</f>
        <v>CP686-P Vaccinia Standard</v>
      </c>
      <c r="K426" t="e">
        <f t="shared" si="20"/>
        <v>#N/A</v>
      </c>
    </row>
    <row r="427" spans="1:11" hidden="1" x14ac:dyDescent="0.45">
      <c r="A427" t="s">
        <v>1352</v>
      </c>
      <c r="B427" t="s">
        <v>661</v>
      </c>
      <c r="C427" t="s">
        <v>1353</v>
      </c>
      <c r="D427" t="s">
        <v>1230</v>
      </c>
      <c r="E427" t="str">
        <f>VLOOKUP(DefaultCollections[[#This Row],[DEFAULT_COLL_TYPE]],CollectionLookups,2,FALSE)</f>
        <v>P RSV Pre-Existing Standard</v>
      </c>
      <c r="F427" t="str">
        <f t="shared" si="21"/>
        <v>CP686-P RSV Pre-Existing Standard</v>
      </c>
      <c r="G427" t="str">
        <f>VLOOKUP(DefaultCollections[[#This Row],[DEFAULT_COLL_TYPE]],CollectionLookups,3,FALSE)</f>
        <v>2X Week P RSV Pre-Existing</v>
      </c>
      <c r="H427" t="str">
        <f t="shared" si="22"/>
        <v>CP686-2X Week P RSV Pre-Existing</v>
      </c>
      <c r="J427" t="str">
        <f>VLOOKUP(DefaultCollections[[#This Row],[Standard Exists in NL]],SpecialtyCheckLU,1,FALSE)</f>
        <v>CP686-P RSV Pre-Existing Standard</v>
      </c>
      <c r="K427" t="str">
        <f t="shared" si="20"/>
        <v>CP686-2X Week P RSV Pre-Existing</v>
      </c>
    </row>
    <row r="428" spans="1:11" hidden="1" x14ac:dyDescent="0.45">
      <c r="A428" t="s">
        <v>1354</v>
      </c>
      <c r="B428" t="s">
        <v>919</v>
      </c>
      <c r="C428" t="s">
        <v>1355</v>
      </c>
      <c r="D428" t="s">
        <v>1341</v>
      </c>
      <c r="E428" t="str">
        <f>VLOOKUP(DefaultCollections[[#This Row],[DEFAULT_COLL_TYPE]],CollectionLookups,2,FALSE)</f>
        <v>P Normal Source PL Standard</v>
      </c>
      <c r="F428" t="str">
        <f t="shared" si="21"/>
        <v>CP787-P Normal Source PL Standard</v>
      </c>
      <c r="G428" t="str">
        <f>VLOOKUP(DefaultCollections[[#This Row],[DEFAULT_COLL_TYPE]],CollectionLookups,3,FALSE)</f>
        <v>2X Week P Normal Source PL</v>
      </c>
      <c r="H428" t="str">
        <f t="shared" si="22"/>
        <v>CP787-2X Week P Normal Source PL</v>
      </c>
      <c r="J428" t="e">
        <f>VLOOKUP(DefaultCollections[[#This Row],[Standard Exists in NL]],SpecialtyCheckLU,1,FALSE)</f>
        <v>#N/A</v>
      </c>
      <c r="K428" t="e">
        <f t="shared" si="20"/>
        <v>#N/A</v>
      </c>
    </row>
    <row r="429" spans="1:11" hidden="1" x14ac:dyDescent="0.45">
      <c r="A429" t="s">
        <v>1356</v>
      </c>
      <c r="B429" t="s">
        <v>417</v>
      </c>
      <c r="C429" t="s">
        <v>1357</v>
      </c>
      <c r="D429" t="s">
        <v>1224</v>
      </c>
      <c r="E429" t="str">
        <f>VLOOKUP(DefaultCollections[[#This Row],[DEFAULT_COLL_TYPE]],CollectionLookups,2,FALSE)</f>
        <v>P Anti-D Pre-Existing Standard</v>
      </c>
      <c r="F429" t="str">
        <f t="shared" si="21"/>
        <v>CP869-P Anti-D Pre-Existing Standard</v>
      </c>
      <c r="G429" t="str">
        <f>VLOOKUP(DefaultCollections[[#This Row],[DEFAULT_COLL_TYPE]],CollectionLookups,3,FALSE)</f>
        <v>2X Week Anti-D Pre-Existing</v>
      </c>
      <c r="H429" t="str">
        <f t="shared" si="22"/>
        <v>NO</v>
      </c>
      <c r="J429" t="str">
        <f>VLOOKUP(DefaultCollections[[#This Row],[Standard Exists in NL]],SpecialtyCheckLU,1,FALSE)</f>
        <v>CP869-P Anti-D Pre-Existing Standard</v>
      </c>
      <c r="K429" t="str">
        <f t="shared" si="20"/>
        <v>CP869-2X Week Anti-D Pre-Existing</v>
      </c>
    </row>
    <row r="430" spans="1:11" hidden="1" x14ac:dyDescent="0.45">
      <c r="A430" t="s">
        <v>1356</v>
      </c>
      <c r="B430" t="s">
        <v>417</v>
      </c>
      <c r="C430" t="s">
        <v>1357</v>
      </c>
      <c r="D430" t="s">
        <v>1225</v>
      </c>
      <c r="E430" t="str">
        <f>VLOOKUP(DefaultCollections[[#This Row],[DEFAULT_COLL_TYPE]],CollectionLookups,2,FALSE)</f>
        <v>P HBS Pre-Existing Standard</v>
      </c>
      <c r="F430" t="str">
        <f t="shared" si="21"/>
        <v>CP869-P HBS Pre-Existing Standard</v>
      </c>
      <c r="G430" t="str">
        <f>VLOOKUP(DefaultCollections[[#This Row],[DEFAULT_COLL_TYPE]],CollectionLookups,3,FALSE)</f>
        <v>2X Week P HBS Pre-Existing</v>
      </c>
      <c r="H430" t="str">
        <f t="shared" si="22"/>
        <v>CP869-2X Week P HBS Pre-Existing</v>
      </c>
      <c r="J430" t="str">
        <f>VLOOKUP(DefaultCollections[[#This Row],[Standard Exists in NL]],SpecialtyCheckLU,1,FALSE)</f>
        <v>CP869-P HBS Pre-Existing Standard</v>
      </c>
      <c r="K430" t="str">
        <f t="shared" si="20"/>
        <v>CP869-2X Week P HBS Pre-Existing</v>
      </c>
    </row>
    <row r="431" spans="1:11" hidden="1" x14ac:dyDescent="0.45">
      <c r="A431" t="s">
        <v>1356</v>
      </c>
      <c r="B431" t="s">
        <v>417</v>
      </c>
      <c r="C431" t="s">
        <v>1357</v>
      </c>
      <c r="D431" t="s">
        <v>1226</v>
      </c>
      <c r="E431" t="str">
        <f>VLOOKUP(DefaultCollections[[#This Row],[DEFAULT_COLL_TYPE]],CollectionLookups,2,FALSE)</f>
        <v>P HBS TWINRIX Standard</v>
      </c>
      <c r="F431" t="str">
        <f t="shared" si="21"/>
        <v>CP869-P HBS TWINRIX Standard</v>
      </c>
      <c r="G431" t="str">
        <f>VLOOKUP(DefaultCollections[[#This Row],[DEFAULT_COLL_TYPE]],CollectionLookups,3,FALSE)</f>
        <v>2X Week P HBS TWINRX</v>
      </c>
      <c r="H431" t="str">
        <f t="shared" si="22"/>
        <v>CP869-2X Week P HBS TWINRX</v>
      </c>
      <c r="J431" t="str">
        <f>VLOOKUP(DefaultCollections[[#This Row],[Standard Exists in NL]],SpecialtyCheckLU,1,FALSE)</f>
        <v>CP869-P HBS TWINRIX Standard</v>
      </c>
      <c r="K431" t="str">
        <f t="shared" si="20"/>
        <v>CP869-2X Week P HBS TWINRX</v>
      </c>
    </row>
    <row r="432" spans="1:11" hidden="1" x14ac:dyDescent="0.45">
      <c r="A432" t="s">
        <v>1356</v>
      </c>
      <c r="B432" t="s">
        <v>417</v>
      </c>
      <c r="C432" t="s">
        <v>1357</v>
      </c>
      <c r="D432" t="s">
        <v>1262</v>
      </c>
      <c r="E432" t="str">
        <f>VLOOKUP(DefaultCollections[[#This Row],[DEFAULT_COLL_TYPE]],CollectionLookups,2,FALSE)</f>
        <v>P NORM KIG 10 Standard</v>
      </c>
      <c r="F432" t="str">
        <f t="shared" si="21"/>
        <v>CP869-P NORM KIG 10 Standard</v>
      </c>
      <c r="G432" t="str">
        <f>VLOOKUP(DefaultCollections[[#This Row],[DEFAULT_COLL_TYPE]],CollectionLookups,3,FALSE)</f>
        <v>2X Week P NORM KIG10_0</v>
      </c>
      <c r="H432" t="str">
        <f t="shared" si="22"/>
        <v>CP869-2X Week P NORM KIG10_0</v>
      </c>
      <c r="J432" t="str">
        <f>VLOOKUP(DefaultCollections[[#This Row],[Standard Exists in NL]],SpecialtyCheckLU,1,FALSE)</f>
        <v>CP869-P NORM KIG 10 Standard</v>
      </c>
      <c r="K432" t="e">
        <f t="shared" si="20"/>
        <v>#N/A</v>
      </c>
    </row>
    <row r="433" spans="1:11" hidden="1" x14ac:dyDescent="0.45">
      <c r="A433" t="s">
        <v>1356</v>
      </c>
      <c r="B433" t="s">
        <v>417</v>
      </c>
      <c r="C433" t="s">
        <v>1357</v>
      </c>
      <c r="D433" t="s">
        <v>1263</v>
      </c>
      <c r="E433" t="str">
        <f>VLOOKUP(DefaultCollections[[#This Row],[DEFAULT_COLL_TYPE]],CollectionLookups,2,FALSE)</f>
        <v>P NORM KIG 10-1 Standard</v>
      </c>
      <c r="F433" t="str">
        <f t="shared" si="21"/>
        <v>CP869-P NORM KIG 10-1 Standard</v>
      </c>
      <c r="G433" t="str">
        <f>VLOOKUP(DefaultCollections[[#This Row],[DEFAULT_COLL_TYPE]],CollectionLookups,3,FALSE)</f>
        <v>2X Week P NORM KIG10-1</v>
      </c>
      <c r="H433" t="str">
        <f t="shared" si="22"/>
        <v>CP869-2X Week P NORM KIG10-1</v>
      </c>
      <c r="J433" t="str">
        <f>VLOOKUP(DefaultCollections[[#This Row],[Standard Exists in NL]],SpecialtyCheckLU,1,FALSE)</f>
        <v>CP869-P NORM KIG 10-1 Standard</v>
      </c>
      <c r="K433" t="str">
        <f t="shared" si="20"/>
        <v>CP869-2X Week P NORM KIG10-1</v>
      </c>
    </row>
    <row r="434" spans="1:11" hidden="1" x14ac:dyDescent="0.45">
      <c r="A434" t="s">
        <v>1356</v>
      </c>
      <c r="B434" t="s">
        <v>417</v>
      </c>
      <c r="C434" t="s">
        <v>1357</v>
      </c>
      <c r="D434" t="s">
        <v>1264</v>
      </c>
      <c r="E434" t="str">
        <f>VLOOKUP(DefaultCollections[[#This Row],[DEFAULT_COLL_TYPE]],CollectionLookups,2,FALSE)</f>
        <v>P NORM KIG 10-2 Standard</v>
      </c>
      <c r="F434" t="str">
        <f t="shared" si="21"/>
        <v>CP869-P NORM KIG 10-2 Standard</v>
      </c>
      <c r="G434" t="str">
        <f>VLOOKUP(DefaultCollections[[#This Row],[DEFAULT_COLL_TYPE]],CollectionLookups,3,FALSE)</f>
        <v>2X Week P NORM KIG10_2</v>
      </c>
      <c r="H434" t="str">
        <f t="shared" si="22"/>
        <v>CP869-2X Week P NORM KIG10_2</v>
      </c>
      <c r="J434" t="str">
        <f>VLOOKUP(DefaultCollections[[#This Row],[Standard Exists in NL]],SpecialtyCheckLU,1,FALSE)</f>
        <v>CP869-P NORM KIG 10-2 Standard</v>
      </c>
      <c r="K434" t="e">
        <f t="shared" si="20"/>
        <v>#N/A</v>
      </c>
    </row>
    <row r="435" spans="1:11" hidden="1" x14ac:dyDescent="0.45">
      <c r="A435" t="s">
        <v>1356</v>
      </c>
      <c r="B435" t="s">
        <v>417</v>
      </c>
      <c r="C435" t="s">
        <v>1357</v>
      </c>
      <c r="D435" t="s">
        <v>1265</v>
      </c>
      <c r="E435" t="str">
        <f>VLOOKUP(DefaultCollections[[#This Row],[DEFAULT_COLL_TYPE]],CollectionLookups,2,FALSE)</f>
        <v>P NORM KIG 10-3 Standard</v>
      </c>
      <c r="F435" t="str">
        <f t="shared" si="21"/>
        <v>CP869-P NORM KIG 10-3 Standard</v>
      </c>
      <c r="G435" t="str">
        <f>VLOOKUP(DefaultCollections[[#This Row],[DEFAULT_COLL_TYPE]],CollectionLookups,3,FALSE)</f>
        <v>2X Week P NORM KIG10_3</v>
      </c>
      <c r="H435" t="str">
        <f t="shared" si="22"/>
        <v>CP869-2X Week P NORM KIG10_3</v>
      </c>
      <c r="J435" t="str">
        <f>VLOOKUP(DefaultCollections[[#This Row],[Standard Exists in NL]],SpecialtyCheckLU,1,FALSE)</f>
        <v>CP869-P NORM KIG 10-3 Standard</v>
      </c>
      <c r="K435" t="e">
        <f t="shared" si="20"/>
        <v>#N/A</v>
      </c>
    </row>
    <row r="436" spans="1:11" hidden="1" x14ac:dyDescent="0.45">
      <c r="A436" t="s">
        <v>1356</v>
      </c>
      <c r="B436" t="s">
        <v>417</v>
      </c>
      <c r="C436" t="s">
        <v>1357</v>
      </c>
      <c r="D436" t="s">
        <v>1266</v>
      </c>
      <c r="E436" t="str">
        <f>VLOOKUP(DefaultCollections[[#This Row],[DEFAULT_COLL_TYPE]],CollectionLookups,2,FALSE)</f>
        <v>P NORM KIG 10-4 Standard</v>
      </c>
      <c r="F436" t="str">
        <f t="shared" si="21"/>
        <v>CP869-P NORM KIG 10-4 Standard</v>
      </c>
      <c r="G436" t="str">
        <f>VLOOKUP(DefaultCollections[[#This Row],[DEFAULT_COLL_TYPE]],CollectionLookups,3,FALSE)</f>
        <v>2X Week P NORM KIG10_4</v>
      </c>
      <c r="H436" t="str">
        <f t="shared" si="22"/>
        <v>CP869-2X Week P NORM KIG10_4</v>
      </c>
      <c r="J436" t="str">
        <f>VLOOKUP(DefaultCollections[[#This Row],[Standard Exists in NL]],SpecialtyCheckLU,1,FALSE)</f>
        <v>CP869-P NORM KIG 10-4 Standard</v>
      </c>
      <c r="K436" t="e">
        <f t="shared" si="20"/>
        <v>#N/A</v>
      </c>
    </row>
    <row r="437" spans="1:11" hidden="1" x14ac:dyDescent="0.45">
      <c r="A437" t="s">
        <v>1356</v>
      </c>
      <c r="B437" t="s">
        <v>417</v>
      </c>
      <c r="C437" t="s">
        <v>1357</v>
      </c>
      <c r="D437" t="s">
        <v>1227</v>
      </c>
      <c r="E437" t="str">
        <f>VLOOKUP(DefaultCollections[[#This Row],[DEFAULT_COLL_TYPE]],CollectionLookups,2,FALSE)</f>
        <v>P NSP NS Standard</v>
      </c>
      <c r="F437" t="str">
        <f t="shared" si="21"/>
        <v>CP869-P NSP NS Standard</v>
      </c>
      <c r="G437" t="str">
        <f>VLOOKUP(DefaultCollections[[#This Row],[DEFAULT_COLL_TYPE]],CollectionLookups,3,FALSE)</f>
        <v>2X Week P NSP NS</v>
      </c>
      <c r="H437" t="str">
        <f t="shared" si="22"/>
        <v>CP869-2X Week P NSP NS</v>
      </c>
      <c r="J437" t="e">
        <f>VLOOKUP(DefaultCollections[[#This Row],[Standard Exists in NL]],SpecialtyCheckLU,1,FALSE)</f>
        <v>#N/A</v>
      </c>
      <c r="K437" t="e">
        <f t="shared" si="20"/>
        <v>#N/A</v>
      </c>
    </row>
    <row r="438" spans="1:11" hidden="1" x14ac:dyDescent="0.45">
      <c r="A438" t="s">
        <v>1356</v>
      </c>
      <c r="B438" t="s">
        <v>417</v>
      </c>
      <c r="C438" t="s">
        <v>1357</v>
      </c>
      <c r="D438" t="s">
        <v>1255</v>
      </c>
      <c r="E438" t="str">
        <f>VLOOKUP(DefaultCollections[[#This Row],[DEFAULT_COLL_TYPE]],CollectionLookups,2,FALSE)</f>
        <v>P Vaccinia Standard</v>
      </c>
      <c r="F438" t="str">
        <f t="shared" si="21"/>
        <v>CP869-P Vaccinia Standard</v>
      </c>
      <c r="G438">
        <f>VLOOKUP(DefaultCollections[[#This Row],[DEFAULT_COLL_TYPE]],CollectionLookups,3,FALSE)</f>
        <v>0</v>
      </c>
      <c r="H438" t="str">
        <f t="shared" si="22"/>
        <v>NO</v>
      </c>
      <c r="J438" t="str">
        <f>VLOOKUP(DefaultCollections[[#This Row],[Standard Exists in NL]],SpecialtyCheckLU,1,FALSE)</f>
        <v>CP869-P Vaccinia Standard</v>
      </c>
      <c r="K438" t="e">
        <f t="shared" si="20"/>
        <v>#N/A</v>
      </c>
    </row>
    <row r="439" spans="1:11" hidden="1" x14ac:dyDescent="0.45">
      <c r="A439" t="s">
        <v>1356</v>
      </c>
      <c r="B439" t="s">
        <v>417</v>
      </c>
      <c r="C439" t="s">
        <v>1357</v>
      </c>
      <c r="D439" t="s">
        <v>1230</v>
      </c>
      <c r="E439" t="str">
        <f>VLOOKUP(DefaultCollections[[#This Row],[DEFAULT_COLL_TYPE]],CollectionLookups,2,FALSE)</f>
        <v>P RSV Pre-Existing Standard</v>
      </c>
      <c r="F439" t="str">
        <f t="shared" si="21"/>
        <v>CP869-P RSV Pre-Existing Standard</v>
      </c>
      <c r="G439" t="str">
        <f>VLOOKUP(DefaultCollections[[#This Row],[DEFAULT_COLL_TYPE]],CollectionLookups,3,FALSE)</f>
        <v>2X Week P RSV Pre-Existing</v>
      </c>
      <c r="H439" t="str">
        <f t="shared" si="22"/>
        <v>CP869-2X Week P RSV Pre-Existing</v>
      </c>
      <c r="J439" t="str">
        <f>VLOOKUP(DefaultCollections[[#This Row],[Standard Exists in NL]],SpecialtyCheckLU,1,FALSE)</f>
        <v>CP869-P RSV Pre-Existing Standard</v>
      </c>
      <c r="K439" t="str">
        <f t="shared" si="20"/>
        <v>CP869-2X Week P RSV Pre-Existing</v>
      </c>
    </row>
    <row r="440" spans="1:11" hidden="1" x14ac:dyDescent="0.45">
      <c r="A440" t="s">
        <v>1358</v>
      </c>
      <c r="B440" t="s">
        <v>829</v>
      </c>
      <c r="C440" t="s">
        <v>1359</v>
      </c>
      <c r="D440" t="s">
        <v>1222</v>
      </c>
      <c r="E440" t="str">
        <f>VLOOKUP(DefaultCollections[[#This Row],[DEFAULT_COLL_TYPE]],CollectionLookups,2,FALSE)</f>
        <v>P CMV Standard</v>
      </c>
      <c r="F440" t="str">
        <f t="shared" si="21"/>
        <v>CP872-P CMV Standard</v>
      </c>
      <c r="G440" t="str">
        <f>VLOOKUP(DefaultCollections[[#This Row],[DEFAULT_COLL_TYPE]],CollectionLookups,3,FALSE)</f>
        <v>2X Week P CMV</v>
      </c>
      <c r="H440" t="str">
        <f t="shared" si="22"/>
        <v>CP872-2X Week P CMV</v>
      </c>
      <c r="J440" t="str">
        <f>VLOOKUP(DefaultCollections[[#This Row],[Standard Exists in NL]],SpecialtyCheckLU,1,FALSE)</f>
        <v>CP872-P CMV Standard</v>
      </c>
      <c r="K440" t="str">
        <f t="shared" si="20"/>
        <v>CP872-2X Week P CMV</v>
      </c>
    </row>
    <row r="441" spans="1:11" hidden="1" x14ac:dyDescent="0.45">
      <c r="A441" t="s">
        <v>1358</v>
      </c>
      <c r="B441" t="s">
        <v>829</v>
      </c>
      <c r="C441" t="s">
        <v>1359</v>
      </c>
      <c r="D441" t="s">
        <v>1223</v>
      </c>
      <c r="E441" t="str">
        <f>VLOOKUP(DefaultCollections[[#This Row],[DEFAULT_COLL_TYPE]],CollectionLookups,2,FALSE)</f>
        <v>P Anti-D Standard</v>
      </c>
      <c r="F441" t="str">
        <f t="shared" si="21"/>
        <v>CP872-P Anti-D Standard</v>
      </c>
      <c r="G441" t="str">
        <f>VLOOKUP(DefaultCollections[[#This Row],[DEFAULT_COLL_TYPE]],CollectionLookups,3,FALSE)</f>
        <v>2X Week P Anti-D</v>
      </c>
      <c r="H441" t="str">
        <f t="shared" si="22"/>
        <v>CP872-2X Week P Anti-D</v>
      </c>
      <c r="J441" t="str">
        <f>VLOOKUP(DefaultCollections[[#This Row],[Standard Exists in NL]],SpecialtyCheckLU,1,FALSE)</f>
        <v>CP872-P Anti-D Standard</v>
      </c>
      <c r="K441" t="str">
        <f t="shared" si="20"/>
        <v>CP872-2X Week P Anti-D</v>
      </c>
    </row>
    <row r="442" spans="1:11" hidden="1" x14ac:dyDescent="0.45">
      <c r="A442" t="s">
        <v>1358</v>
      </c>
      <c r="B442" t="s">
        <v>829</v>
      </c>
      <c r="C442" t="s">
        <v>1359</v>
      </c>
      <c r="D442" t="s">
        <v>1224</v>
      </c>
      <c r="E442" t="str">
        <f>VLOOKUP(DefaultCollections[[#This Row],[DEFAULT_COLL_TYPE]],CollectionLookups,2,FALSE)</f>
        <v>P Anti-D Pre-Existing Standard</v>
      </c>
      <c r="F442" t="str">
        <f t="shared" si="21"/>
        <v>CP872-P Anti-D Pre-Existing Standard</v>
      </c>
      <c r="G442" t="str">
        <f>VLOOKUP(DefaultCollections[[#This Row],[DEFAULT_COLL_TYPE]],CollectionLookups,3,FALSE)</f>
        <v>2X Week Anti-D Pre-Existing</v>
      </c>
      <c r="H442" t="str">
        <f t="shared" si="22"/>
        <v>CP872-2X Week Anti-D Pre-Existing</v>
      </c>
      <c r="J442" t="str">
        <f>VLOOKUP(DefaultCollections[[#This Row],[Standard Exists in NL]],SpecialtyCheckLU,1,FALSE)</f>
        <v>CP872-P Anti-D Pre-Existing Standard</v>
      </c>
      <c r="K442" t="str">
        <f t="shared" si="20"/>
        <v>CP872-2X Week Anti-D Pre-Existing</v>
      </c>
    </row>
    <row r="443" spans="1:11" hidden="1" x14ac:dyDescent="0.45">
      <c r="A443" t="s">
        <v>1358</v>
      </c>
      <c r="B443" t="s">
        <v>829</v>
      </c>
      <c r="C443" t="s">
        <v>1359</v>
      </c>
      <c r="D443" t="s">
        <v>1227</v>
      </c>
      <c r="E443" t="str">
        <f>VLOOKUP(DefaultCollections[[#This Row],[DEFAULT_COLL_TYPE]],CollectionLookups,2,FALSE)</f>
        <v>P NSP NS Standard</v>
      </c>
      <c r="F443" t="str">
        <f t="shared" si="21"/>
        <v>CP872-P NSP NS Standard</v>
      </c>
      <c r="G443" t="str">
        <f>VLOOKUP(DefaultCollections[[#This Row],[DEFAULT_COLL_TYPE]],CollectionLookups,3,FALSE)</f>
        <v>2X Week P NSP NS</v>
      </c>
      <c r="H443" t="str">
        <f t="shared" si="22"/>
        <v>CP872-2X Week P NSP NS</v>
      </c>
      <c r="J443" t="e">
        <f>VLOOKUP(DefaultCollections[[#This Row],[Standard Exists in NL]],SpecialtyCheckLU,1,FALSE)</f>
        <v>#N/A</v>
      </c>
      <c r="K443" t="e">
        <f t="shared" si="20"/>
        <v>#N/A</v>
      </c>
    </row>
    <row r="444" spans="1:11" hidden="1" x14ac:dyDescent="0.45">
      <c r="A444" t="s">
        <v>1358</v>
      </c>
      <c r="B444" t="s">
        <v>829</v>
      </c>
      <c r="C444" t="s">
        <v>1359</v>
      </c>
      <c r="D444" t="s">
        <v>1228</v>
      </c>
      <c r="E444" t="str">
        <f>VLOOKUP(DefaultCollections[[#This Row],[DEFAULT_COLL_TYPE]],CollectionLookups,2,FALSE)</f>
        <v>P Tetanus Standard</v>
      </c>
      <c r="F444" t="str">
        <f t="shared" si="21"/>
        <v>CP872-P Tetanus Standard</v>
      </c>
      <c r="G444" t="str">
        <f>VLOOKUP(DefaultCollections[[#This Row],[DEFAULT_COLL_TYPE]],CollectionLookups,3,FALSE)</f>
        <v>2X Week P Tetanus</v>
      </c>
      <c r="H444" t="str">
        <f t="shared" si="22"/>
        <v>CP872-2X Week P Tetanus</v>
      </c>
      <c r="J444" t="str">
        <f>VLOOKUP(DefaultCollections[[#This Row],[Standard Exists in NL]],SpecialtyCheckLU,1,FALSE)</f>
        <v>CP872-P Tetanus Standard</v>
      </c>
      <c r="K444" t="str">
        <f t="shared" si="20"/>
        <v>CP872-2X Week P Tetanus</v>
      </c>
    </row>
    <row r="445" spans="1:11" hidden="1" x14ac:dyDescent="0.45">
      <c r="A445" t="s">
        <v>1358</v>
      </c>
      <c r="B445" t="s">
        <v>829</v>
      </c>
      <c r="C445" t="s">
        <v>1359</v>
      </c>
      <c r="D445" t="s">
        <v>1234</v>
      </c>
      <c r="E445" t="str">
        <f>VLOOKUP(DefaultCollections[[#This Row],[DEFAULT_COLL_TYPE]],CollectionLookups,2,FALSE)</f>
        <v>P Tetanus Pre-Existing Standard</v>
      </c>
      <c r="F445" t="str">
        <f t="shared" si="21"/>
        <v>CP872-P Tetanus Pre-Existing Standard</v>
      </c>
      <c r="G445" t="str">
        <f>VLOOKUP(DefaultCollections[[#This Row],[DEFAULT_COLL_TYPE]],CollectionLookups,3,FALSE)</f>
        <v>2X Week P Tetanus PE</v>
      </c>
      <c r="H445" t="str">
        <f t="shared" si="22"/>
        <v>CP872-2X Week P Tetanus PE</v>
      </c>
      <c r="J445" t="str">
        <f>VLOOKUP(DefaultCollections[[#This Row],[Standard Exists in NL]],SpecialtyCheckLU,1,FALSE)</f>
        <v>CP872-P Tetanus Pre-Existing Standard</v>
      </c>
      <c r="K445" t="str">
        <f t="shared" si="20"/>
        <v>CP872-2X Week P Tetanus PE</v>
      </c>
    </row>
    <row r="446" spans="1:11" hidden="1" x14ac:dyDescent="0.45">
      <c r="A446" t="s">
        <v>1358</v>
      </c>
      <c r="B446" t="s">
        <v>829</v>
      </c>
      <c r="C446" t="s">
        <v>1359</v>
      </c>
      <c r="D446" t="s">
        <v>1255</v>
      </c>
      <c r="E446" t="str">
        <f>VLOOKUP(DefaultCollections[[#This Row],[DEFAULT_COLL_TYPE]],CollectionLookups,2,FALSE)</f>
        <v>P Vaccinia Standard</v>
      </c>
      <c r="F446" t="str">
        <f t="shared" si="21"/>
        <v>CP872-P Vaccinia Standard</v>
      </c>
      <c r="G446">
        <f>VLOOKUP(DefaultCollections[[#This Row],[DEFAULT_COLL_TYPE]],CollectionLookups,3,FALSE)</f>
        <v>0</v>
      </c>
      <c r="H446" t="str">
        <f t="shared" si="22"/>
        <v>NO</v>
      </c>
      <c r="J446" t="str">
        <f>VLOOKUP(DefaultCollections[[#This Row],[Standard Exists in NL]],SpecialtyCheckLU,1,FALSE)</f>
        <v>CP872-P Vaccinia Standard</v>
      </c>
      <c r="K446" t="e">
        <f t="shared" si="20"/>
        <v>#N/A</v>
      </c>
    </row>
    <row r="447" spans="1:11" hidden="1" x14ac:dyDescent="0.45">
      <c r="A447" t="s">
        <v>1358</v>
      </c>
      <c r="B447" t="s">
        <v>829</v>
      </c>
      <c r="C447" t="s">
        <v>1359</v>
      </c>
      <c r="D447" t="s">
        <v>1229</v>
      </c>
      <c r="E447" t="str">
        <f>VLOOKUP(DefaultCollections[[#This Row],[DEFAULT_COLL_TYPE]],CollectionLookups,2,FALSE)</f>
        <v>P Denovo Non-Injectable</v>
      </c>
      <c r="F447" t="str">
        <f t="shared" si="21"/>
        <v>CP872-P Denovo Non-Injectable</v>
      </c>
      <c r="G447">
        <f>VLOOKUP(DefaultCollections[[#This Row],[DEFAULT_COLL_TYPE]],CollectionLookups,3,FALSE)</f>
        <v>0</v>
      </c>
      <c r="H447" t="str">
        <f t="shared" si="22"/>
        <v>NO</v>
      </c>
      <c r="J447" t="str">
        <f>VLOOKUP(DefaultCollections[[#This Row],[Standard Exists in NL]],SpecialtyCheckLU,1,FALSE)</f>
        <v>CP872-P Denovo Non-Injectable</v>
      </c>
      <c r="K447" t="e">
        <f t="shared" si="20"/>
        <v>#N/A</v>
      </c>
    </row>
    <row r="448" spans="1:11" hidden="1" x14ac:dyDescent="0.45">
      <c r="A448" t="s">
        <v>1358</v>
      </c>
      <c r="B448" t="s">
        <v>829</v>
      </c>
      <c r="C448" t="s">
        <v>1359</v>
      </c>
      <c r="D448" t="s">
        <v>1230</v>
      </c>
      <c r="E448" t="str">
        <f>VLOOKUP(DefaultCollections[[#This Row],[DEFAULT_COLL_TYPE]],CollectionLookups,2,FALSE)</f>
        <v>P RSV Pre-Existing Standard</v>
      </c>
      <c r="F448" t="str">
        <f t="shared" si="21"/>
        <v>CP872-P RSV Pre-Existing Standard</v>
      </c>
      <c r="G448" t="str">
        <f>VLOOKUP(DefaultCollections[[#This Row],[DEFAULT_COLL_TYPE]],CollectionLookups,3,FALSE)</f>
        <v>2X Week P RSV Pre-Existing</v>
      </c>
      <c r="H448" t="str">
        <f t="shared" si="22"/>
        <v>CP872-2X Week P RSV Pre-Existing</v>
      </c>
      <c r="J448" t="str">
        <f>VLOOKUP(DefaultCollections[[#This Row],[Standard Exists in NL]],SpecialtyCheckLU,1,FALSE)</f>
        <v>CP872-P RSV Pre-Existing Standard</v>
      </c>
      <c r="K448" t="str">
        <f t="shared" si="20"/>
        <v>CP872-2X Week P RSV Pre-Existing</v>
      </c>
    </row>
    <row r="449" spans="1:11" hidden="1" x14ac:dyDescent="0.45">
      <c r="A449" t="s">
        <v>1360</v>
      </c>
      <c r="B449" t="s">
        <v>842</v>
      </c>
      <c r="C449" t="s">
        <v>1361</v>
      </c>
      <c r="D449" t="s">
        <v>1223</v>
      </c>
      <c r="E449" t="str">
        <f>VLOOKUP(DefaultCollections[[#This Row],[DEFAULT_COLL_TYPE]],CollectionLookups,2,FALSE)</f>
        <v>P Anti-D Standard</v>
      </c>
      <c r="F449" t="str">
        <f t="shared" si="21"/>
        <v>CP873-P Anti-D Standard</v>
      </c>
      <c r="G449" t="str">
        <f>VLOOKUP(DefaultCollections[[#This Row],[DEFAULT_COLL_TYPE]],CollectionLookups,3,FALSE)</f>
        <v>2X Week P Anti-D</v>
      </c>
      <c r="H449" t="str">
        <f t="shared" si="22"/>
        <v>CP873-2X Week P Anti-D</v>
      </c>
      <c r="J449" t="str">
        <f>VLOOKUP(DefaultCollections[[#This Row],[Standard Exists in NL]],SpecialtyCheckLU,1,FALSE)</f>
        <v>CP873-P Anti-D Standard</v>
      </c>
      <c r="K449" t="str">
        <f t="shared" si="20"/>
        <v>CP873-2X Week P Anti-D</v>
      </c>
    </row>
    <row r="450" spans="1:11" hidden="1" x14ac:dyDescent="0.45">
      <c r="A450" t="s">
        <v>1360</v>
      </c>
      <c r="B450" t="s">
        <v>842</v>
      </c>
      <c r="C450" t="s">
        <v>1361</v>
      </c>
      <c r="D450" t="s">
        <v>1224</v>
      </c>
      <c r="E450" t="str">
        <f>VLOOKUP(DefaultCollections[[#This Row],[DEFAULT_COLL_TYPE]],CollectionLookups,2,FALSE)</f>
        <v>P Anti-D Pre-Existing Standard</v>
      </c>
      <c r="F450" t="str">
        <f t="shared" si="21"/>
        <v>CP873-P Anti-D Pre-Existing Standard</v>
      </c>
      <c r="G450" t="str">
        <f>VLOOKUP(DefaultCollections[[#This Row],[DEFAULT_COLL_TYPE]],CollectionLookups,3,FALSE)</f>
        <v>2X Week Anti-D Pre-Existing</v>
      </c>
      <c r="H450" t="str">
        <f t="shared" si="22"/>
        <v>CP873-2X Week Anti-D Pre-Existing</v>
      </c>
      <c r="J450" t="str">
        <f>VLOOKUP(DefaultCollections[[#This Row],[Standard Exists in NL]],SpecialtyCheckLU,1,FALSE)</f>
        <v>CP873-P Anti-D Pre-Existing Standard</v>
      </c>
      <c r="K450" t="str">
        <f t="shared" ref="K450:K513" si="23">VLOOKUP(B450&amp;"-"&amp;G450,SpecialtyCheckLU,1,FALSE)</f>
        <v>CP873-2X Week Anti-D Pre-Existing</v>
      </c>
    </row>
    <row r="451" spans="1:11" hidden="1" x14ac:dyDescent="0.45">
      <c r="A451" t="s">
        <v>1360</v>
      </c>
      <c r="B451" t="s">
        <v>842</v>
      </c>
      <c r="C451" t="s">
        <v>1361</v>
      </c>
      <c r="D451" t="s">
        <v>1227</v>
      </c>
      <c r="E451" t="str">
        <f>VLOOKUP(DefaultCollections[[#This Row],[DEFAULT_COLL_TYPE]],CollectionLookups,2,FALSE)</f>
        <v>P NSP NS Standard</v>
      </c>
      <c r="F451" t="str">
        <f t="shared" ref="F451:F514" si="24">IFERROR(VLOOKUP(B451&amp;"-"&amp;E451,NLCollectionsLookup,1,FALSE),"NO")</f>
        <v>CP873-P NSP NS Standard</v>
      </c>
      <c r="G451" t="str">
        <f>VLOOKUP(DefaultCollections[[#This Row],[DEFAULT_COLL_TYPE]],CollectionLookups,3,FALSE)</f>
        <v>2X Week P NSP NS</v>
      </c>
      <c r="H451" t="str">
        <f t="shared" ref="H451:H514" si="25">IFERROR(VLOOKUP(B451&amp;"-"&amp;G451,NLCollectionsLookup,1,FALSE),"NO")</f>
        <v>CP873-2X Week P NSP NS</v>
      </c>
      <c r="J451" t="e">
        <f>VLOOKUP(DefaultCollections[[#This Row],[Standard Exists in NL]],SpecialtyCheckLU,1,FALSE)</f>
        <v>#N/A</v>
      </c>
      <c r="K451" t="e">
        <f t="shared" si="23"/>
        <v>#N/A</v>
      </c>
    </row>
    <row r="452" spans="1:11" hidden="1" x14ac:dyDescent="0.45">
      <c r="A452" t="s">
        <v>1360</v>
      </c>
      <c r="B452" t="s">
        <v>842</v>
      </c>
      <c r="C452" t="s">
        <v>1361</v>
      </c>
      <c r="D452" t="s">
        <v>1228</v>
      </c>
      <c r="E452" t="str">
        <f>VLOOKUP(DefaultCollections[[#This Row],[DEFAULT_COLL_TYPE]],CollectionLookups,2,FALSE)</f>
        <v>P Tetanus Standard</v>
      </c>
      <c r="F452" t="str">
        <f t="shared" si="24"/>
        <v>CP873-P Tetanus Standard</v>
      </c>
      <c r="G452" t="str">
        <f>VLOOKUP(DefaultCollections[[#This Row],[DEFAULT_COLL_TYPE]],CollectionLookups,3,FALSE)</f>
        <v>2X Week P Tetanus</v>
      </c>
      <c r="H452" t="str">
        <f t="shared" si="25"/>
        <v>CP873-2X Week P Tetanus</v>
      </c>
      <c r="J452" t="str">
        <f>VLOOKUP(DefaultCollections[[#This Row],[Standard Exists in NL]],SpecialtyCheckLU,1,FALSE)</f>
        <v>CP873-P Tetanus Standard</v>
      </c>
      <c r="K452" t="str">
        <f t="shared" si="23"/>
        <v>CP873-2X Week P Tetanus</v>
      </c>
    </row>
    <row r="453" spans="1:11" hidden="1" x14ac:dyDescent="0.45">
      <c r="A453" t="s">
        <v>1360</v>
      </c>
      <c r="B453" t="s">
        <v>842</v>
      </c>
      <c r="C453" t="s">
        <v>1361</v>
      </c>
      <c r="D453" t="s">
        <v>1234</v>
      </c>
      <c r="E453" t="str">
        <f>VLOOKUP(DefaultCollections[[#This Row],[DEFAULT_COLL_TYPE]],CollectionLookups,2,FALSE)</f>
        <v>P Tetanus Pre-Existing Standard</v>
      </c>
      <c r="F453" t="str">
        <f t="shared" si="24"/>
        <v>CP873-P Tetanus Pre-Existing Standard</v>
      </c>
      <c r="G453" t="str">
        <f>VLOOKUP(DefaultCollections[[#This Row],[DEFAULT_COLL_TYPE]],CollectionLookups,3,FALSE)</f>
        <v>2X Week P Tetanus PE</v>
      </c>
      <c r="H453" t="str">
        <f t="shared" si="25"/>
        <v>CP873-2X Week P Tetanus PE</v>
      </c>
      <c r="J453" t="str">
        <f>VLOOKUP(DefaultCollections[[#This Row],[Standard Exists in NL]],SpecialtyCheckLU,1,FALSE)</f>
        <v>CP873-P Tetanus Pre-Existing Standard</v>
      </c>
      <c r="K453" t="str">
        <f t="shared" si="23"/>
        <v>CP873-2X Week P Tetanus PE</v>
      </c>
    </row>
    <row r="454" spans="1:11" x14ac:dyDescent="0.45">
      <c r="A454" t="s">
        <v>1360</v>
      </c>
      <c r="B454" t="s">
        <v>842</v>
      </c>
      <c r="C454" t="s">
        <v>1361</v>
      </c>
      <c r="D454" t="s">
        <v>1248</v>
      </c>
      <c r="E454" t="str">
        <f>VLOOKUP(DefaultCollections[[#This Row],[DEFAULT_COLL_TYPE]],CollectionLookups,2,FALSE)</f>
        <v>P VZV Standard</v>
      </c>
      <c r="F454" t="str">
        <f t="shared" si="24"/>
        <v>CP873-P VZV Standard</v>
      </c>
      <c r="G454" t="str">
        <f>VLOOKUP(DefaultCollections[[#This Row],[DEFAULT_COLL_TYPE]],CollectionLookups,3,FALSE)</f>
        <v>2X Week P VZV</v>
      </c>
      <c r="H454" t="str">
        <f t="shared" si="25"/>
        <v>CP873-2X Week P VZV</v>
      </c>
      <c r="J454" t="str">
        <f>VLOOKUP(DefaultCollections[[#This Row],[Standard Exists in NL]],SpecialtyCheckLU,1,FALSE)</f>
        <v>CP873-P VZV Standard</v>
      </c>
      <c r="K454" t="str">
        <f t="shared" si="23"/>
        <v>CP873-2X Week P VZV</v>
      </c>
    </row>
    <row r="455" spans="1:11" hidden="1" x14ac:dyDescent="0.45">
      <c r="A455" t="s">
        <v>1360</v>
      </c>
      <c r="B455" t="s">
        <v>842</v>
      </c>
      <c r="C455" t="s">
        <v>1361</v>
      </c>
      <c r="D455" t="s">
        <v>1249</v>
      </c>
      <c r="E455" t="str">
        <f>VLOOKUP(DefaultCollections[[#This Row],[DEFAULT_COLL_TYPE]],CollectionLookups,2,FALSE)</f>
        <v>PVZV Pre-Existing Standard</v>
      </c>
      <c r="F455" t="str">
        <f t="shared" si="24"/>
        <v>CP873-PVZV Pre-Existing Standard</v>
      </c>
      <c r="G455" t="str">
        <f>VLOOKUP(DefaultCollections[[#This Row],[DEFAULT_COLL_TYPE]],CollectionLookups,3,FALSE)</f>
        <v>2X Week P VZV Pre-Existing</v>
      </c>
      <c r="H455" t="str">
        <f t="shared" si="25"/>
        <v>CP873-2X Week P VZV Pre-Existing</v>
      </c>
      <c r="J455" t="str">
        <f>VLOOKUP(DefaultCollections[[#This Row],[Standard Exists in NL]],SpecialtyCheckLU,1,FALSE)</f>
        <v>CP873-PVZV Pre-Existing Standard</v>
      </c>
      <c r="K455" t="str">
        <f t="shared" si="23"/>
        <v>CP873-2X Week P VZV Pre-Existing</v>
      </c>
    </row>
    <row r="456" spans="1:11" hidden="1" x14ac:dyDescent="0.45">
      <c r="A456" t="s">
        <v>1360</v>
      </c>
      <c r="B456" t="s">
        <v>842</v>
      </c>
      <c r="C456" t="s">
        <v>1361</v>
      </c>
      <c r="D456" t="s">
        <v>1229</v>
      </c>
      <c r="E456" t="str">
        <f>VLOOKUP(DefaultCollections[[#This Row],[DEFAULT_COLL_TYPE]],CollectionLookups,2,FALSE)</f>
        <v>P Denovo Non-Injectable</v>
      </c>
      <c r="F456" t="str">
        <f t="shared" si="24"/>
        <v>CP873-P Denovo Non-Injectable</v>
      </c>
      <c r="G456">
        <f>VLOOKUP(DefaultCollections[[#This Row],[DEFAULT_COLL_TYPE]],CollectionLookups,3,FALSE)</f>
        <v>0</v>
      </c>
      <c r="H456" t="str">
        <f t="shared" si="25"/>
        <v>NO</v>
      </c>
      <c r="J456" t="str">
        <f>VLOOKUP(DefaultCollections[[#This Row],[Standard Exists in NL]],SpecialtyCheckLU,1,FALSE)</f>
        <v>CP873-P Denovo Non-Injectable</v>
      </c>
      <c r="K456" t="e">
        <f t="shared" si="23"/>
        <v>#N/A</v>
      </c>
    </row>
    <row r="457" spans="1:11" hidden="1" x14ac:dyDescent="0.45">
      <c r="A457" t="s">
        <v>1360</v>
      </c>
      <c r="B457" t="s">
        <v>842</v>
      </c>
      <c r="C457" t="s">
        <v>1361</v>
      </c>
      <c r="D457" t="s">
        <v>1230</v>
      </c>
      <c r="E457" t="str">
        <f>VLOOKUP(DefaultCollections[[#This Row],[DEFAULT_COLL_TYPE]],CollectionLookups,2,FALSE)</f>
        <v>P RSV Pre-Existing Standard</v>
      </c>
      <c r="F457" t="str">
        <f t="shared" si="24"/>
        <v>CP873-P RSV Pre-Existing Standard</v>
      </c>
      <c r="G457" t="str">
        <f>VLOOKUP(DefaultCollections[[#This Row],[DEFAULT_COLL_TYPE]],CollectionLookups,3,FALSE)</f>
        <v>2X Week P RSV Pre-Existing</v>
      </c>
      <c r="H457" t="str">
        <f t="shared" si="25"/>
        <v>CP873-2X Week P RSV Pre-Existing</v>
      </c>
      <c r="J457" t="str">
        <f>VLOOKUP(DefaultCollections[[#This Row],[Standard Exists in NL]],SpecialtyCheckLU,1,FALSE)</f>
        <v>CP873-P RSV Pre-Existing Standard</v>
      </c>
      <c r="K457" t="str">
        <f t="shared" si="23"/>
        <v>CP873-2X Week P RSV Pre-Existing</v>
      </c>
    </row>
    <row r="458" spans="1:11" hidden="1" x14ac:dyDescent="0.45">
      <c r="A458" t="s">
        <v>1362</v>
      </c>
      <c r="B458" t="s">
        <v>541</v>
      </c>
      <c r="C458" t="s">
        <v>1363</v>
      </c>
      <c r="D458" t="s">
        <v>1269</v>
      </c>
      <c r="E458" t="str">
        <f>VLOOKUP(DefaultCollections[[#This Row],[DEFAULT_COLL_TYPE]],CollectionLookups,2,FALSE)</f>
        <v>P Anthrax Standard</v>
      </c>
      <c r="F458" t="str">
        <f t="shared" si="24"/>
        <v>NO</v>
      </c>
      <c r="G458">
        <f>VLOOKUP(DefaultCollections[[#This Row],[DEFAULT_COLL_TYPE]],CollectionLookups,3,FALSE)</f>
        <v>0</v>
      </c>
      <c r="H458" t="str">
        <f t="shared" si="25"/>
        <v>NO</v>
      </c>
      <c r="J458" t="e">
        <f>VLOOKUP(DefaultCollections[[#This Row],[Standard Exists in NL]],SpecialtyCheckLU,1,FALSE)</f>
        <v>#N/A</v>
      </c>
      <c r="K458" t="e">
        <f t="shared" si="23"/>
        <v>#N/A</v>
      </c>
    </row>
    <row r="459" spans="1:11" hidden="1" x14ac:dyDescent="0.45">
      <c r="A459" t="s">
        <v>1362</v>
      </c>
      <c r="B459" t="s">
        <v>541</v>
      </c>
      <c r="C459" t="s">
        <v>1363</v>
      </c>
      <c r="D459" t="s">
        <v>1224</v>
      </c>
      <c r="E459" t="str">
        <f>VLOOKUP(DefaultCollections[[#This Row],[DEFAULT_COLL_TYPE]],CollectionLookups,2,FALSE)</f>
        <v>P Anti-D Pre-Existing Standard</v>
      </c>
      <c r="F459" t="str">
        <f t="shared" si="24"/>
        <v>CP893-P Anti-D Pre-Existing Standard</v>
      </c>
      <c r="G459" t="str">
        <f>VLOOKUP(DefaultCollections[[#This Row],[DEFAULT_COLL_TYPE]],CollectionLookups,3,FALSE)</f>
        <v>2X Week Anti-D Pre-Existing</v>
      </c>
      <c r="H459" t="str">
        <f t="shared" si="25"/>
        <v>NO</v>
      </c>
      <c r="J459" t="str">
        <f>VLOOKUP(DefaultCollections[[#This Row],[Standard Exists in NL]],SpecialtyCheckLU,1,FALSE)</f>
        <v>CP893-P Anti-D Pre-Existing Standard</v>
      </c>
      <c r="K459" t="str">
        <f t="shared" si="23"/>
        <v>CP893-2X Week Anti-D Pre-Existing</v>
      </c>
    </row>
    <row r="460" spans="1:11" hidden="1" x14ac:dyDescent="0.45">
      <c r="A460" t="s">
        <v>1362</v>
      </c>
      <c r="B460" t="s">
        <v>541</v>
      </c>
      <c r="C460" t="s">
        <v>1363</v>
      </c>
      <c r="D460" t="s">
        <v>1253</v>
      </c>
      <c r="E460" t="str">
        <f>VLOOKUP(DefaultCollections[[#This Row],[DEFAULT_COLL_TYPE]],CollectionLookups,2,FALSE)</f>
        <v>P HBS Standard</v>
      </c>
      <c r="F460" t="str">
        <f t="shared" si="24"/>
        <v>CP893-P HBS Standard</v>
      </c>
      <c r="G460" t="str">
        <f>VLOOKUP(DefaultCollections[[#This Row],[DEFAULT_COLL_TYPE]],CollectionLookups,3,FALSE)</f>
        <v>2X Week P HBS</v>
      </c>
      <c r="H460" t="str">
        <f t="shared" si="25"/>
        <v>CP893-2X Week P HBS</v>
      </c>
      <c r="J460" t="str">
        <f>VLOOKUP(DefaultCollections[[#This Row],[Standard Exists in NL]],SpecialtyCheckLU,1,FALSE)</f>
        <v>CP893-P HBS Standard</v>
      </c>
      <c r="K460" t="str">
        <f t="shared" si="23"/>
        <v>CP893-2X Week P HBS</v>
      </c>
    </row>
    <row r="461" spans="1:11" hidden="1" x14ac:dyDescent="0.45">
      <c r="A461" t="s">
        <v>1362</v>
      </c>
      <c r="B461" t="s">
        <v>541</v>
      </c>
      <c r="C461" t="s">
        <v>1363</v>
      </c>
      <c r="D461" t="s">
        <v>1225</v>
      </c>
      <c r="E461" t="str">
        <f>VLOOKUP(DefaultCollections[[#This Row],[DEFAULT_COLL_TYPE]],CollectionLookups,2,FALSE)</f>
        <v>P HBS Pre-Existing Standard</v>
      </c>
      <c r="F461" t="str">
        <f t="shared" si="24"/>
        <v>CP893-P HBS Pre-Existing Standard</v>
      </c>
      <c r="G461" t="str">
        <f>VLOOKUP(DefaultCollections[[#This Row],[DEFAULT_COLL_TYPE]],CollectionLookups,3,FALSE)</f>
        <v>2X Week P HBS Pre-Existing</v>
      </c>
      <c r="H461" t="str">
        <f t="shared" si="25"/>
        <v>CP893-2X Week P HBS Pre-Existing</v>
      </c>
      <c r="J461" t="str">
        <f>VLOOKUP(DefaultCollections[[#This Row],[Standard Exists in NL]],SpecialtyCheckLU,1,FALSE)</f>
        <v>CP893-P HBS Pre-Existing Standard</v>
      </c>
      <c r="K461" t="str">
        <f t="shared" si="23"/>
        <v>CP893-2X Week P HBS Pre-Existing</v>
      </c>
    </row>
    <row r="462" spans="1:11" hidden="1" x14ac:dyDescent="0.45">
      <c r="A462" t="s">
        <v>1362</v>
      </c>
      <c r="B462" t="s">
        <v>541</v>
      </c>
      <c r="C462" t="s">
        <v>1363</v>
      </c>
      <c r="D462" t="s">
        <v>1262</v>
      </c>
      <c r="E462" t="str">
        <f>VLOOKUP(DefaultCollections[[#This Row],[DEFAULT_COLL_TYPE]],CollectionLookups,2,FALSE)</f>
        <v>P NORM KIG 10 Standard</v>
      </c>
      <c r="F462" t="str">
        <f t="shared" si="24"/>
        <v>CP893-P NORM KIG 10 Standard</v>
      </c>
      <c r="G462" t="str">
        <f>VLOOKUP(DefaultCollections[[#This Row],[DEFAULT_COLL_TYPE]],CollectionLookups,3,FALSE)</f>
        <v>2X Week P NORM KIG10_0</v>
      </c>
      <c r="H462" t="str">
        <f t="shared" si="25"/>
        <v>CP893-2X Week P NORM KIG10_0</v>
      </c>
      <c r="J462" t="str">
        <f>VLOOKUP(DefaultCollections[[#This Row],[Standard Exists in NL]],SpecialtyCheckLU,1,FALSE)</f>
        <v>CP893-P NORM KIG 10 Standard</v>
      </c>
      <c r="K462" t="e">
        <f t="shared" si="23"/>
        <v>#N/A</v>
      </c>
    </row>
    <row r="463" spans="1:11" hidden="1" x14ac:dyDescent="0.45">
      <c r="A463" t="s">
        <v>1362</v>
      </c>
      <c r="B463" t="s">
        <v>541</v>
      </c>
      <c r="C463" t="s">
        <v>1363</v>
      </c>
      <c r="D463" t="s">
        <v>1263</v>
      </c>
      <c r="E463" t="str">
        <f>VLOOKUP(DefaultCollections[[#This Row],[DEFAULT_COLL_TYPE]],CollectionLookups,2,FALSE)</f>
        <v>P NORM KIG 10-1 Standard</v>
      </c>
      <c r="F463" t="str">
        <f t="shared" si="24"/>
        <v>CP893-P NORM KIG 10-1 Standard</v>
      </c>
      <c r="G463" t="str">
        <f>VLOOKUP(DefaultCollections[[#This Row],[DEFAULT_COLL_TYPE]],CollectionLookups,3,FALSE)</f>
        <v>2X Week P NORM KIG10-1</v>
      </c>
      <c r="H463" t="str">
        <f t="shared" si="25"/>
        <v>CP893-2X Week P NORM KIG10-1</v>
      </c>
      <c r="J463" t="str">
        <f>VLOOKUP(DefaultCollections[[#This Row],[Standard Exists in NL]],SpecialtyCheckLU,1,FALSE)</f>
        <v>CP893-P NORM KIG 10-1 Standard</v>
      </c>
      <c r="K463" t="e">
        <f t="shared" si="23"/>
        <v>#N/A</v>
      </c>
    </row>
    <row r="464" spans="1:11" hidden="1" x14ac:dyDescent="0.45">
      <c r="A464" t="s">
        <v>1362</v>
      </c>
      <c r="B464" t="s">
        <v>541</v>
      </c>
      <c r="C464" t="s">
        <v>1363</v>
      </c>
      <c r="D464" t="s">
        <v>1264</v>
      </c>
      <c r="E464" t="str">
        <f>VLOOKUP(DefaultCollections[[#This Row],[DEFAULT_COLL_TYPE]],CollectionLookups,2,FALSE)</f>
        <v>P NORM KIG 10-2 Standard</v>
      </c>
      <c r="F464" t="str">
        <f t="shared" si="24"/>
        <v>CP893-P NORM KIG 10-2 Standard</v>
      </c>
      <c r="G464" t="str">
        <f>VLOOKUP(DefaultCollections[[#This Row],[DEFAULT_COLL_TYPE]],CollectionLookups,3,FALSE)</f>
        <v>2X Week P NORM KIG10_2</v>
      </c>
      <c r="H464" t="str">
        <f t="shared" si="25"/>
        <v>CP893-2X Week P NORM KIG10_2</v>
      </c>
      <c r="J464" t="str">
        <f>VLOOKUP(DefaultCollections[[#This Row],[Standard Exists in NL]],SpecialtyCheckLU,1,FALSE)</f>
        <v>CP893-P NORM KIG 10-2 Standard</v>
      </c>
      <c r="K464" t="e">
        <f t="shared" si="23"/>
        <v>#N/A</v>
      </c>
    </row>
    <row r="465" spans="1:11" hidden="1" x14ac:dyDescent="0.45">
      <c r="A465" t="s">
        <v>1362</v>
      </c>
      <c r="B465" t="s">
        <v>541</v>
      </c>
      <c r="C465" t="s">
        <v>1363</v>
      </c>
      <c r="D465" t="s">
        <v>1265</v>
      </c>
      <c r="E465" t="str">
        <f>VLOOKUP(DefaultCollections[[#This Row],[DEFAULT_COLL_TYPE]],CollectionLookups,2,FALSE)</f>
        <v>P NORM KIG 10-3 Standard</v>
      </c>
      <c r="F465" t="str">
        <f t="shared" si="24"/>
        <v>CP893-P NORM KIG 10-3 Standard</v>
      </c>
      <c r="G465" t="str">
        <f>VLOOKUP(DefaultCollections[[#This Row],[DEFAULT_COLL_TYPE]],CollectionLookups,3,FALSE)</f>
        <v>2X Week P NORM KIG10_3</v>
      </c>
      <c r="H465" t="str">
        <f t="shared" si="25"/>
        <v>CP893-2X Week P NORM KIG10_3</v>
      </c>
      <c r="J465" t="str">
        <f>VLOOKUP(DefaultCollections[[#This Row],[Standard Exists in NL]],SpecialtyCheckLU,1,FALSE)</f>
        <v>CP893-P NORM KIG 10-3 Standard</v>
      </c>
      <c r="K465" t="e">
        <f t="shared" si="23"/>
        <v>#N/A</v>
      </c>
    </row>
    <row r="466" spans="1:11" hidden="1" x14ac:dyDescent="0.45">
      <c r="A466" t="s">
        <v>1362</v>
      </c>
      <c r="B466" t="s">
        <v>541</v>
      </c>
      <c r="C466" t="s">
        <v>1363</v>
      </c>
      <c r="D466" t="s">
        <v>1266</v>
      </c>
      <c r="E466" t="str">
        <f>VLOOKUP(DefaultCollections[[#This Row],[DEFAULT_COLL_TYPE]],CollectionLookups,2,FALSE)</f>
        <v>P NORM KIG 10-4 Standard</v>
      </c>
      <c r="F466" t="str">
        <f t="shared" si="24"/>
        <v>CP893-P NORM KIG 10-4 Standard</v>
      </c>
      <c r="G466" t="str">
        <f>VLOOKUP(DefaultCollections[[#This Row],[DEFAULT_COLL_TYPE]],CollectionLookups,3,FALSE)</f>
        <v>2X Week P NORM KIG10_4</v>
      </c>
      <c r="H466" t="str">
        <f t="shared" si="25"/>
        <v>CP893-2X Week P NORM KIG10_4</v>
      </c>
      <c r="J466" t="str">
        <f>VLOOKUP(DefaultCollections[[#This Row],[Standard Exists in NL]],SpecialtyCheckLU,1,FALSE)</f>
        <v>CP893-P NORM KIG 10-4 Standard</v>
      </c>
      <c r="K466" t="e">
        <f t="shared" si="23"/>
        <v>#N/A</v>
      </c>
    </row>
    <row r="467" spans="1:11" hidden="1" x14ac:dyDescent="0.45">
      <c r="A467" t="s">
        <v>1362</v>
      </c>
      <c r="B467" t="s">
        <v>541</v>
      </c>
      <c r="C467" t="s">
        <v>1363</v>
      </c>
      <c r="D467" t="s">
        <v>1227</v>
      </c>
      <c r="E467" t="str">
        <f>VLOOKUP(DefaultCollections[[#This Row],[DEFAULT_COLL_TYPE]],CollectionLookups,2,FALSE)</f>
        <v>P NSP NS Standard</v>
      </c>
      <c r="F467" t="str">
        <f t="shared" si="24"/>
        <v>CP893-P NSP NS Standard</v>
      </c>
      <c r="G467" t="str">
        <f>VLOOKUP(DefaultCollections[[#This Row],[DEFAULT_COLL_TYPE]],CollectionLookups,3,FALSE)</f>
        <v>2X Week P NSP NS</v>
      </c>
      <c r="H467" t="str">
        <f t="shared" si="25"/>
        <v>CP893-2X Week P NSP NS</v>
      </c>
      <c r="J467" t="e">
        <f>VLOOKUP(DefaultCollections[[#This Row],[Standard Exists in NL]],SpecialtyCheckLU,1,FALSE)</f>
        <v>#N/A</v>
      </c>
      <c r="K467" t="e">
        <f t="shared" si="23"/>
        <v>#N/A</v>
      </c>
    </row>
    <row r="468" spans="1:11" hidden="1" x14ac:dyDescent="0.45">
      <c r="A468" t="s">
        <v>1362</v>
      </c>
      <c r="B468" t="s">
        <v>541</v>
      </c>
      <c r="C468" t="s">
        <v>1363</v>
      </c>
      <c r="D468" t="s">
        <v>1230</v>
      </c>
      <c r="E468" t="str">
        <f>VLOOKUP(DefaultCollections[[#This Row],[DEFAULT_COLL_TYPE]],CollectionLookups,2,FALSE)</f>
        <v>P RSV Pre-Existing Standard</v>
      </c>
      <c r="F468" t="str">
        <f t="shared" si="24"/>
        <v>CP893-P RSV Pre-Existing Standard</v>
      </c>
      <c r="G468" t="str">
        <f>VLOOKUP(DefaultCollections[[#This Row],[DEFAULT_COLL_TYPE]],CollectionLookups,3,FALSE)</f>
        <v>2X Week P RSV Pre-Existing</v>
      </c>
      <c r="H468" t="str">
        <f t="shared" si="25"/>
        <v>CP893-2X Week P RSV Pre-Existing</v>
      </c>
      <c r="J468" t="str">
        <f>VLOOKUP(DefaultCollections[[#This Row],[Standard Exists in NL]],SpecialtyCheckLU,1,FALSE)</f>
        <v>CP893-P RSV Pre-Existing Standard</v>
      </c>
      <c r="K468" t="str">
        <f t="shared" si="23"/>
        <v>CP893-2X Week P RSV Pre-Existing</v>
      </c>
    </row>
    <row r="469" spans="1:11" hidden="1" x14ac:dyDescent="0.45">
      <c r="A469" t="s">
        <v>1364</v>
      </c>
      <c r="B469" t="s">
        <v>467</v>
      </c>
      <c r="C469" t="s">
        <v>1365</v>
      </c>
      <c r="D469" t="s">
        <v>1224</v>
      </c>
      <c r="E469" t="str">
        <f>VLOOKUP(DefaultCollections[[#This Row],[DEFAULT_COLL_TYPE]],CollectionLookups,2,FALSE)</f>
        <v>P Anti-D Pre-Existing Standard</v>
      </c>
      <c r="F469" t="str">
        <f t="shared" si="24"/>
        <v>CP894-P Anti-D Pre-Existing Standard</v>
      </c>
      <c r="G469" t="str">
        <f>VLOOKUP(DefaultCollections[[#This Row],[DEFAULT_COLL_TYPE]],CollectionLookups,3,FALSE)</f>
        <v>2X Week Anti-D Pre-Existing</v>
      </c>
      <c r="H469" t="str">
        <f t="shared" si="25"/>
        <v>NO</v>
      </c>
      <c r="J469" t="str">
        <f>VLOOKUP(DefaultCollections[[#This Row],[Standard Exists in NL]],SpecialtyCheckLU,1,FALSE)</f>
        <v>CP894-P Anti-D Pre-Existing Standard</v>
      </c>
      <c r="K469" t="str">
        <f t="shared" si="23"/>
        <v>CP894-2X Week Anti-D Pre-Existing</v>
      </c>
    </row>
    <row r="470" spans="1:11" hidden="1" x14ac:dyDescent="0.45">
      <c r="A470" t="s">
        <v>1364</v>
      </c>
      <c r="B470" t="s">
        <v>467</v>
      </c>
      <c r="C470" t="s">
        <v>1365</v>
      </c>
      <c r="D470" t="s">
        <v>1262</v>
      </c>
      <c r="E470" t="str">
        <f>VLOOKUP(DefaultCollections[[#This Row],[DEFAULT_COLL_TYPE]],CollectionLookups,2,FALSE)</f>
        <v>P NORM KIG 10 Standard</v>
      </c>
      <c r="F470" t="str">
        <f t="shared" si="24"/>
        <v>CP894-P NORM KIG 10 Standard</v>
      </c>
      <c r="G470" t="str">
        <f>VLOOKUP(DefaultCollections[[#This Row],[DEFAULT_COLL_TYPE]],CollectionLookups,3,FALSE)</f>
        <v>2X Week P NORM KIG10_0</v>
      </c>
      <c r="H470" t="str">
        <f t="shared" si="25"/>
        <v>CP894-2X Week P NORM KIG10_0</v>
      </c>
      <c r="J470" t="str">
        <f>VLOOKUP(DefaultCollections[[#This Row],[Standard Exists in NL]],SpecialtyCheckLU,1,FALSE)</f>
        <v>CP894-P NORM KIG 10 Standard</v>
      </c>
      <c r="K470" t="e">
        <f t="shared" si="23"/>
        <v>#N/A</v>
      </c>
    </row>
    <row r="471" spans="1:11" hidden="1" x14ac:dyDescent="0.45">
      <c r="A471" t="s">
        <v>1364</v>
      </c>
      <c r="B471" t="s">
        <v>467</v>
      </c>
      <c r="C471" t="s">
        <v>1365</v>
      </c>
      <c r="D471" t="s">
        <v>1263</v>
      </c>
      <c r="E471" t="str">
        <f>VLOOKUP(DefaultCollections[[#This Row],[DEFAULT_COLL_TYPE]],CollectionLookups,2,FALSE)</f>
        <v>P NORM KIG 10-1 Standard</v>
      </c>
      <c r="F471" t="str">
        <f t="shared" si="24"/>
        <v>CP894-P NORM KIG 10-1 Standard</v>
      </c>
      <c r="G471" t="str">
        <f>VLOOKUP(DefaultCollections[[#This Row],[DEFAULT_COLL_TYPE]],CollectionLookups,3,FALSE)</f>
        <v>2X Week P NORM KIG10-1</v>
      </c>
      <c r="H471" t="str">
        <f t="shared" si="25"/>
        <v>CP894-2X Week P NORM KIG10-1</v>
      </c>
      <c r="J471" t="str">
        <f>VLOOKUP(DefaultCollections[[#This Row],[Standard Exists in NL]],SpecialtyCheckLU,1,FALSE)</f>
        <v>CP894-P NORM KIG 10-1 Standard</v>
      </c>
      <c r="K471" t="e">
        <f t="shared" si="23"/>
        <v>#N/A</v>
      </c>
    </row>
    <row r="472" spans="1:11" hidden="1" x14ac:dyDescent="0.45">
      <c r="A472" t="s">
        <v>1364</v>
      </c>
      <c r="B472" t="s">
        <v>467</v>
      </c>
      <c r="C472" t="s">
        <v>1365</v>
      </c>
      <c r="D472" t="s">
        <v>1264</v>
      </c>
      <c r="E472" t="str">
        <f>VLOOKUP(DefaultCollections[[#This Row],[DEFAULT_COLL_TYPE]],CollectionLookups,2,FALSE)</f>
        <v>P NORM KIG 10-2 Standard</v>
      </c>
      <c r="F472" t="str">
        <f t="shared" si="24"/>
        <v>CP894-P NORM KIG 10-2 Standard</v>
      </c>
      <c r="G472" t="str">
        <f>VLOOKUP(DefaultCollections[[#This Row],[DEFAULT_COLL_TYPE]],CollectionLookups,3,FALSE)</f>
        <v>2X Week P NORM KIG10_2</v>
      </c>
      <c r="H472" t="str">
        <f t="shared" si="25"/>
        <v>CP894-2X Week P NORM KIG10_2</v>
      </c>
      <c r="J472" t="str">
        <f>VLOOKUP(DefaultCollections[[#This Row],[Standard Exists in NL]],SpecialtyCheckLU,1,FALSE)</f>
        <v>CP894-P NORM KIG 10-2 Standard</v>
      </c>
      <c r="K472" t="e">
        <f t="shared" si="23"/>
        <v>#N/A</v>
      </c>
    </row>
    <row r="473" spans="1:11" hidden="1" x14ac:dyDescent="0.45">
      <c r="A473" t="s">
        <v>1364</v>
      </c>
      <c r="B473" t="s">
        <v>467</v>
      </c>
      <c r="C473" t="s">
        <v>1365</v>
      </c>
      <c r="D473" t="s">
        <v>1265</v>
      </c>
      <c r="E473" t="str">
        <f>VLOOKUP(DefaultCollections[[#This Row],[DEFAULT_COLL_TYPE]],CollectionLookups,2,FALSE)</f>
        <v>P NORM KIG 10-3 Standard</v>
      </c>
      <c r="F473" t="str">
        <f t="shared" si="24"/>
        <v>CP894-P NORM KIG 10-3 Standard</v>
      </c>
      <c r="G473" t="str">
        <f>VLOOKUP(DefaultCollections[[#This Row],[DEFAULT_COLL_TYPE]],CollectionLookups,3,FALSE)</f>
        <v>2X Week P NORM KIG10_3</v>
      </c>
      <c r="H473" t="str">
        <f t="shared" si="25"/>
        <v>CP894-2X Week P NORM KIG10_3</v>
      </c>
      <c r="J473" t="str">
        <f>VLOOKUP(DefaultCollections[[#This Row],[Standard Exists in NL]],SpecialtyCheckLU,1,FALSE)</f>
        <v>CP894-P NORM KIG 10-3 Standard</v>
      </c>
      <c r="K473" t="e">
        <f t="shared" si="23"/>
        <v>#N/A</v>
      </c>
    </row>
    <row r="474" spans="1:11" hidden="1" x14ac:dyDescent="0.45">
      <c r="A474" t="s">
        <v>1364</v>
      </c>
      <c r="B474" t="s">
        <v>467</v>
      </c>
      <c r="C474" t="s">
        <v>1365</v>
      </c>
      <c r="D474" t="s">
        <v>1266</v>
      </c>
      <c r="E474" t="str">
        <f>VLOOKUP(DefaultCollections[[#This Row],[DEFAULT_COLL_TYPE]],CollectionLookups,2,FALSE)</f>
        <v>P NORM KIG 10-4 Standard</v>
      </c>
      <c r="F474" t="str">
        <f t="shared" si="24"/>
        <v>CP894-P NORM KIG 10-4 Standard</v>
      </c>
      <c r="G474" t="str">
        <f>VLOOKUP(DefaultCollections[[#This Row],[DEFAULT_COLL_TYPE]],CollectionLookups,3,FALSE)</f>
        <v>2X Week P NORM KIG10_4</v>
      </c>
      <c r="H474" t="str">
        <f t="shared" si="25"/>
        <v>CP894-2X Week P NORM KIG10_4</v>
      </c>
      <c r="J474" t="str">
        <f>VLOOKUP(DefaultCollections[[#This Row],[Standard Exists in NL]],SpecialtyCheckLU,1,FALSE)</f>
        <v>CP894-P NORM KIG 10-4 Standard</v>
      </c>
      <c r="K474" t="e">
        <f t="shared" si="23"/>
        <v>#N/A</v>
      </c>
    </row>
    <row r="475" spans="1:11" hidden="1" x14ac:dyDescent="0.45">
      <c r="A475" t="s">
        <v>1364</v>
      </c>
      <c r="B475" t="s">
        <v>467</v>
      </c>
      <c r="C475" t="s">
        <v>1365</v>
      </c>
      <c r="D475" t="s">
        <v>1227</v>
      </c>
      <c r="E475" t="str">
        <f>VLOOKUP(DefaultCollections[[#This Row],[DEFAULT_COLL_TYPE]],CollectionLookups,2,FALSE)</f>
        <v>P NSP NS Standard</v>
      </c>
      <c r="F475" t="str">
        <f t="shared" si="24"/>
        <v>CP894-P NSP NS Standard</v>
      </c>
      <c r="G475" t="str">
        <f>VLOOKUP(DefaultCollections[[#This Row],[DEFAULT_COLL_TYPE]],CollectionLookups,3,FALSE)</f>
        <v>2X Week P NSP NS</v>
      </c>
      <c r="H475" t="str">
        <f t="shared" si="25"/>
        <v>CP894-2X Week P NSP NS</v>
      </c>
      <c r="J475" t="e">
        <f>VLOOKUP(DefaultCollections[[#This Row],[Standard Exists in NL]],SpecialtyCheckLU,1,FALSE)</f>
        <v>#N/A</v>
      </c>
      <c r="K475" t="e">
        <f t="shared" si="23"/>
        <v>#N/A</v>
      </c>
    </row>
    <row r="476" spans="1:11" hidden="1" x14ac:dyDescent="0.45">
      <c r="A476" t="s">
        <v>1364</v>
      </c>
      <c r="B476" t="s">
        <v>467</v>
      </c>
      <c r="C476" t="s">
        <v>1365</v>
      </c>
      <c r="D476" t="s">
        <v>1230</v>
      </c>
      <c r="E476" t="str">
        <f>VLOOKUP(DefaultCollections[[#This Row],[DEFAULT_COLL_TYPE]],CollectionLookups,2,FALSE)</f>
        <v>P RSV Pre-Existing Standard</v>
      </c>
      <c r="F476" t="str">
        <f t="shared" si="24"/>
        <v>CP894-P RSV Pre-Existing Standard</v>
      </c>
      <c r="G476" t="str">
        <f>VLOOKUP(DefaultCollections[[#This Row],[DEFAULT_COLL_TYPE]],CollectionLookups,3,FALSE)</f>
        <v>2X Week P RSV Pre-Existing</v>
      </c>
      <c r="H476" t="str">
        <f t="shared" si="25"/>
        <v>CP894-2X Week P RSV Pre-Existing</v>
      </c>
      <c r="J476" t="str">
        <f>VLOOKUP(DefaultCollections[[#This Row],[Standard Exists in NL]],SpecialtyCheckLU,1,FALSE)</f>
        <v>CP894-P RSV Pre-Existing Standard</v>
      </c>
      <c r="K476" t="str">
        <f t="shared" si="23"/>
        <v>CP894-2X Week P RSV Pre-Existing</v>
      </c>
    </row>
    <row r="477" spans="1:11" hidden="1" x14ac:dyDescent="0.45">
      <c r="A477" t="s">
        <v>1366</v>
      </c>
      <c r="B477" t="s">
        <v>557</v>
      </c>
      <c r="C477" t="s">
        <v>1367</v>
      </c>
      <c r="D477" t="s">
        <v>1222</v>
      </c>
      <c r="E477" t="str">
        <f>VLOOKUP(DefaultCollections[[#This Row],[DEFAULT_COLL_TYPE]],CollectionLookups,2,FALSE)</f>
        <v>P CMV Standard</v>
      </c>
      <c r="F477" t="str">
        <f t="shared" si="24"/>
        <v>CP917-P CMV Standard</v>
      </c>
      <c r="G477" t="str">
        <f>VLOOKUP(DefaultCollections[[#This Row],[DEFAULT_COLL_TYPE]],CollectionLookups,3,FALSE)</f>
        <v>2X Week P CMV</v>
      </c>
      <c r="H477" t="str">
        <f t="shared" si="25"/>
        <v>CP917-2X Week P CMV</v>
      </c>
      <c r="J477" t="str">
        <f>VLOOKUP(DefaultCollections[[#This Row],[Standard Exists in NL]],SpecialtyCheckLU,1,FALSE)</f>
        <v>CP917-P CMV Standard</v>
      </c>
      <c r="K477" t="str">
        <f t="shared" si="23"/>
        <v>CP917-2X Week P CMV</v>
      </c>
    </row>
    <row r="478" spans="1:11" hidden="1" x14ac:dyDescent="0.45">
      <c r="A478" t="s">
        <v>1366</v>
      </c>
      <c r="B478" t="s">
        <v>557</v>
      </c>
      <c r="C478" t="s">
        <v>1367</v>
      </c>
      <c r="D478" t="s">
        <v>1223</v>
      </c>
      <c r="E478" t="str">
        <f>VLOOKUP(DefaultCollections[[#This Row],[DEFAULT_COLL_TYPE]],CollectionLookups,2,FALSE)</f>
        <v>P Anti-D Standard</v>
      </c>
      <c r="F478" t="str">
        <f t="shared" si="24"/>
        <v>CP917-P Anti-D Standard</v>
      </c>
      <c r="G478" t="str">
        <f>VLOOKUP(DefaultCollections[[#This Row],[DEFAULT_COLL_TYPE]],CollectionLookups,3,FALSE)</f>
        <v>2X Week P Anti-D</v>
      </c>
      <c r="H478" t="str">
        <f t="shared" si="25"/>
        <v>NO</v>
      </c>
      <c r="J478" t="str">
        <f>VLOOKUP(DefaultCollections[[#This Row],[Standard Exists in NL]],SpecialtyCheckLU,1,FALSE)</f>
        <v>CP917-P Anti-D Standard</v>
      </c>
      <c r="K478" t="str">
        <f t="shared" si="23"/>
        <v>CP917-2X Week P Anti-D</v>
      </c>
    </row>
    <row r="479" spans="1:11" hidden="1" x14ac:dyDescent="0.45">
      <c r="A479" t="s">
        <v>1366</v>
      </c>
      <c r="B479" t="s">
        <v>557</v>
      </c>
      <c r="C479" t="s">
        <v>1367</v>
      </c>
      <c r="D479" t="s">
        <v>1224</v>
      </c>
      <c r="E479" t="str">
        <f>VLOOKUP(DefaultCollections[[#This Row],[DEFAULT_COLL_TYPE]],CollectionLookups,2,FALSE)</f>
        <v>P Anti-D Pre-Existing Standard</v>
      </c>
      <c r="F479" t="str">
        <f t="shared" si="24"/>
        <v>CP917-P Anti-D Pre-Existing Standard</v>
      </c>
      <c r="G479" t="str">
        <f>VLOOKUP(DefaultCollections[[#This Row],[DEFAULT_COLL_TYPE]],CollectionLookups,3,FALSE)</f>
        <v>2X Week Anti-D Pre-Existing</v>
      </c>
      <c r="H479" t="str">
        <f t="shared" si="25"/>
        <v>NO</v>
      </c>
      <c r="J479" t="str">
        <f>VLOOKUP(DefaultCollections[[#This Row],[Standard Exists in NL]],SpecialtyCheckLU,1,FALSE)</f>
        <v>CP917-P Anti-D Pre-Existing Standard</v>
      </c>
      <c r="K479" t="str">
        <f t="shared" si="23"/>
        <v>CP917-2X Week Anti-D Pre-Existing</v>
      </c>
    </row>
    <row r="480" spans="1:11" hidden="1" x14ac:dyDescent="0.45">
      <c r="A480" t="s">
        <v>1366</v>
      </c>
      <c r="B480" t="s">
        <v>557</v>
      </c>
      <c r="C480" t="s">
        <v>1367</v>
      </c>
      <c r="D480" t="s">
        <v>1227</v>
      </c>
      <c r="E480" t="str">
        <f>VLOOKUP(DefaultCollections[[#This Row],[DEFAULT_COLL_TYPE]],CollectionLookups,2,FALSE)</f>
        <v>P NSP NS Standard</v>
      </c>
      <c r="F480" t="str">
        <f t="shared" si="24"/>
        <v>CP917-P NSP NS Standard</v>
      </c>
      <c r="G480" t="str">
        <f>VLOOKUP(DefaultCollections[[#This Row],[DEFAULT_COLL_TYPE]],CollectionLookups,3,FALSE)</f>
        <v>2X Week P NSP NS</v>
      </c>
      <c r="H480" t="str">
        <f t="shared" si="25"/>
        <v>CP917-2X Week P NSP NS</v>
      </c>
      <c r="J480" t="e">
        <f>VLOOKUP(DefaultCollections[[#This Row],[Standard Exists in NL]],SpecialtyCheckLU,1,FALSE)</f>
        <v>#N/A</v>
      </c>
      <c r="K480" t="e">
        <f t="shared" si="23"/>
        <v>#N/A</v>
      </c>
    </row>
    <row r="481" spans="1:11" hidden="1" x14ac:dyDescent="0.45">
      <c r="A481" t="s">
        <v>1366</v>
      </c>
      <c r="B481" t="s">
        <v>557</v>
      </c>
      <c r="C481" t="s">
        <v>1367</v>
      </c>
      <c r="D481" t="s">
        <v>1255</v>
      </c>
      <c r="E481" t="str">
        <f>VLOOKUP(DefaultCollections[[#This Row],[DEFAULT_COLL_TYPE]],CollectionLookups,2,FALSE)</f>
        <v>P Vaccinia Standard</v>
      </c>
      <c r="F481" t="str">
        <f t="shared" si="24"/>
        <v>CP917-P Vaccinia Standard</v>
      </c>
      <c r="G481">
        <f>VLOOKUP(DefaultCollections[[#This Row],[DEFAULT_COLL_TYPE]],CollectionLookups,3,FALSE)</f>
        <v>0</v>
      </c>
      <c r="H481" t="str">
        <f t="shared" si="25"/>
        <v>NO</v>
      </c>
      <c r="J481" t="str">
        <f>VLOOKUP(DefaultCollections[[#This Row],[Standard Exists in NL]],SpecialtyCheckLU,1,FALSE)</f>
        <v>CP917-P Vaccinia Standard</v>
      </c>
      <c r="K481" t="e">
        <f t="shared" si="23"/>
        <v>#N/A</v>
      </c>
    </row>
    <row r="482" spans="1:11" hidden="1" x14ac:dyDescent="0.45">
      <c r="A482" t="s">
        <v>1366</v>
      </c>
      <c r="B482" t="s">
        <v>557</v>
      </c>
      <c r="C482" t="s">
        <v>1367</v>
      </c>
      <c r="D482" t="s">
        <v>1229</v>
      </c>
      <c r="E482" t="str">
        <f>VLOOKUP(DefaultCollections[[#This Row],[DEFAULT_COLL_TYPE]],CollectionLookups,2,FALSE)</f>
        <v>P Denovo Non-Injectable</v>
      </c>
      <c r="F482" t="str">
        <f t="shared" si="24"/>
        <v>CP917-P Denovo Non-Injectable</v>
      </c>
      <c r="G482">
        <f>VLOOKUP(DefaultCollections[[#This Row],[DEFAULT_COLL_TYPE]],CollectionLookups,3,FALSE)</f>
        <v>0</v>
      </c>
      <c r="H482" t="str">
        <f t="shared" si="25"/>
        <v>NO</v>
      </c>
      <c r="J482" t="str">
        <f>VLOOKUP(DefaultCollections[[#This Row],[Standard Exists in NL]],SpecialtyCheckLU,1,FALSE)</f>
        <v>CP917-P Denovo Non-Injectable</v>
      </c>
      <c r="K482" t="e">
        <f t="shared" si="23"/>
        <v>#N/A</v>
      </c>
    </row>
    <row r="483" spans="1:11" hidden="1" x14ac:dyDescent="0.45">
      <c r="A483" t="s">
        <v>1366</v>
      </c>
      <c r="B483" t="s">
        <v>557</v>
      </c>
      <c r="C483" t="s">
        <v>1367</v>
      </c>
      <c r="D483" t="s">
        <v>1230</v>
      </c>
      <c r="E483" t="str">
        <f>VLOOKUP(DefaultCollections[[#This Row],[DEFAULT_COLL_TYPE]],CollectionLookups,2,FALSE)</f>
        <v>P RSV Pre-Existing Standard</v>
      </c>
      <c r="F483" t="str">
        <f t="shared" si="24"/>
        <v>CP917-P RSV Pre-Existing Standard</v>
      </c>
      <c r="G483" t="str">
        <f>VLOOKUP(DefaultCollections[[#This Row],[DEFAULT_COLL_TYPE]],CollectionLookups,3,FALSE)</f>
        <v>2X Week P RSV Pre-Existing</v>
      </c>
      <c r="H483" t="str">
        <f t="shared" si="25"/>
        <v>CP917-2X Week P RSV Pre-Existing</v>
      </c>
      <c r="J483" t="str">
        <f>VLOOKUP(DefaultCollections[[#This Row],[Standard Exists in NL]],SpecialtyCheckLU,1,FALSE)</f>
        <v>CP917-P RSV Pre-Existing Standard</v>
      </c>
      <c r="K483" t="str">
        <f t="shared" si="23"/>
        <v>CP917-2X Week P RSV Pre-Existing</v>
      </c>
    </row>
    <row r="484" spans="1:11" hidden="1" x14ac:dyDescent="0.45">
      <c r="A484" t="s">
        <v>1368</v>
      </c>
      <c r="B484" t="s">
        <v>851</v>
      </c>
      <c r="C484" t="s">
        <v>1369</v>
      </c>
      <c r="D484" t="s">
        <v>1269</v>
      </c>
      <c r="E484" t="str">
        <f>VLOOKUP(DefaultCollections[[#This Row],[DEFAULT_COLL_TYPE]],CollectionLookups,2,FALSE)</f>
        <v>P Anthrax Standard</v>
      </c>
      <c r="F484" t="str">
        <f t="shared" si="24"/>
        <v>NO</v>
      </c>
      <c r="G484">
        <f>VLOOKUP(DefaultCollections[[#This Row],[DEFAULT_COLL_TYPE]],CollectionLookups,3,FALSE)</f>
        <v>0</v>
      </c>
      <c r="H484" t="str">
        <f t="shared" si="25"/>
        <v>NO</v>
      </c>
      <c r="J484" t="e">
        <f>VLOOKUP(DefaultCollections[[#This Row],[Standard Exists in NL]],SpecialtyCheckLU,1,FALSE)</f>
        <v>#N/A</v>
      </c>
      <c r="K484" t="e">
        <f t="shared" si="23"/>
        <v>#N/A</v>
      </c>
    </row>
    <row r="485" spans="1:11" hidden="1" x14ac:dyDescent="0.45">
      <c r="A485" t="s">
        <v>1368</v>
      </c>
      <c r="B485" t="s">
        <v>851</v>
      </c>
      <c r="C485" t="s">
        <v>1369</v>
      </c>
      <c r="D485" t="s">
        <v>1222</v>
      </c>
      <c r="E485" t="str">
        <f>VLOOKUP(DefaultCollections[[#This Row],[DEFAULT_COLL_TYPE]],CollectionLookups,2,FALSE)</f>
        <v>P CMV Standard</v>
      </c>
      <c r="F485" t="str">
        <f t="shared" si="24"/>
        <v>CP941-P CMV Standard</v>
      </c>
      <c r="G485" t="str">
        <f>VLOOKUP(DefaultCollections[[#This Row],[DEFAULT_COLL_TYPE]],CollectionLookups,3,FALSE)</f>
        <v>2X Week P CMV</v>
      </c>
      <c r="H485" t="str">
        <f t="shared" si="25"/>
        <v>CP941-2X Week P CMV</v>
      </c>
      <c r="J485" t="str">
        <f>VLOOKUP(DefaultCollections[[#This Row],[Standard Exists in NL]],SpecialtyCheckLU,1,FALSE)</f>
        <v>CP941-P CMV Standard</v>
      </c>
      <c r="K485" t="str">
        <f t="shared" si="23"/>
        <v>CP941-2X Week P CMV</v>
      </c>
    </row>
    <row r="486" spans="1:11" hidden="1" x14ac:dyDescent="0.45">
      <c r="A486" t="s">
        <v>1368</v>
      </c>
      <c r="B486" t="s">
        <v>851</v>
      </c>
      <c r="C486" t="s">
        <v>1369</v>
      </c>
      <c r="D486" t="s">
        <v>1223</v>
      </c>
      <c r="E486" t="str">
        <f>VLOOKUP(DefaultCollections[[#This Row],[DEFAULT_COLL_TYPE]],CollectionLookups,2,FALSE)</f>
        <v>P Anti-D Standard</v>
      </c>
      <c r="F486" t="str">
        <f t="shared" si="24"/>
        <v>CP941-P Anti-D Standard</v>
      </c>
      <c r="G486" t="str">
        <f>VLOOKUP(DefaultCollections[[#This Row],[DEFAULT_COLL_TYPE]],CollectionLookups,3,FALSE)</f>
        <v>2X Week P Anti-D</v>
      </c>
      <c r="H486" t="str">
        <f t="shared" si="25"/>
        <v>CP941-2X Week P Anti-D</v>
      </c>
      <c r="J486" t="str">
        <f>VLOOKUP(DefaultCollections[[#This Row],[Standard Exists in NL]],SpecialtyCheckLU,1,FALSE)</f>
        <v>CP941-P Anti-D Standard</v>
      </c>
      <c r="K486" t="str">
        <f t="shared" si="23"/>
        <v>CP941-2X Week P Anti-D</v>
      </c>
    </row>
    <row r="487" spans="1:11" hidden="1" x14ac:dyDescent="0.45">
      <c r="A487" t="s">
        <v>1368</v>
      </c>
      <c r="B487" t="s">
        <v>851</v>
      </c>
      <c r="C487" t="s">
        <v>1369</v>
      </c>
      <c r="D487" t="s">
        <v>1262</v>
      </c>
      <c r="E487" t="str">
        <f>VLOOKUP(DefaultCollections[[#This Row],[DEFAULT_COLL_TYPE]],CollectionLookups,2,FALSE)</f>
        <v>P NORM KIG 10 Standard</v>
      </c>
      <c r="F487" t="str">
        <f t="shared" si="24"/>
        <v>CP941-P NORM KIG 10 Standard</v>
      </c>
      <c r="G487" t="str">
        <f>VLOOKUP(DefaultCollections[[#This Row],[DEFAULT_COLL_TYPE]],CollectionLookups,3,FALSE)</f>
        <v>2X Week P NORM KIG10_0</v>
      </c>
      <c r="H487" t="str">
        <f t="shared" si="25"/>
        <v>CP941-2X Week P NORM KIG10_0</v>
      </c>
      <c r="J487" t="str">
        <f>VLOOKUP(DefaultCollections[[#This Row],[Standard Exists in NL]],SpecialtyCheckLU,1,FALSE)</f>
        <v>CP941-P NORM KIG 10 Standard</v>
      </c>
      <c r="K487" t="e">
        <f t="shared" si="23"/>
        <v>#N/A</v>
      </c>
    </row>
    <row r="488" spans="1:11" hidden="1" x14ac:dyDescent="0.45">
      <c r="A488" t="s">
        <v>1368</v>
      </c>
      <c r="B488" t="s">
        <v>851</v>
      </c>
      <c r="C488" t="s">
        <v>1369</v>
      </c>
      <c r="D488" t="s">
        <v>1263</v>
      </c>
      <c r="E488" t="str">
        <f>VLOOKUP(DefaultCollections[[#This Row],[DEFAULT_COLL_TYPE]],CollectionLookups,2,FALSE)</f>
        <v>P NORM KIG 10-1 Standard</v>
      </c>
      <c r="F488" t="str">
        <f t="shared" si="24"/>
        <v>CP941-P NORM KIG 10-1 Standard</v>
      </c>
      <c r="G488" t="str">
        <f>VLOOKUP(DefaultCollections[[#This Row],[DEFAULT_COLL_TYPE]],CollectionLookups,3,FALSE)</f>
        <v>2X Week P NORM KIG10-1</v>
      </c>
      <c r="H488" t="str">
        <f t="shared" si="25"/>
        <v>CP941-2X Week P NORM KIG10-1</v>
      </c>
      <c r="J488" t="str">
        <f>VLOOKUP(DefaultCollections[[#This Row],[Standard Exists in NL]],SpecialtyCheckLU,1,FALSE)</f>
        <v>CP941-P NORM KIG 10-1 Standard</v>
      </c>
      <c r="K488" t="e">
        <f t="shared" si="23"/>
        <v>#N/A</v>
      </c>
    </row>
    <row r="489" spans="1:11" hidden="1" x14ac:dyDescent="0.45">
      <c r="A489" t="s">
        <v>1368</v>
      </c>
      <c r="B489" t="s">
        <v>851</v>
      </c>
      <c r="C489" t="s">
        <v>1369</v>
      </c>
      <c r="D489" t="s">
        <v>1264</v>
      </c>
      <c r="E489" t="str">
        <f>VLOOKUP(DefaultCollections[[#This Row],[DEFAULT_COLL_TYPE]],CollectionLookups,2,FALSE)</f>
        <v>P NORM KIG 10-2 Standard</v>
      </c>
      <c r="F489" t="str">
        <f t="shared" si="24"/>
        <v>CP941-P NORM KIG 10-2 Standard</v>
      </c>
      <c r="G489" t="str">
        <f>VLOOKUP(DefaultCollections[[#This Row],[DEFAULT_COLL_TYPE]],CollectionLookups,3,FALSE)</f>
        <v>2X Week P NORM KIG10_2</v>
      </c>
      <c r="H489" t="str">
        <f t="shared" si="25"/>
        <v>CP941-2X Week P NORM KIG10_2</v>
      </c>
      <c r="J489" t="str">
        <f>VLOOKUP(DefaultCollections[[#This Row],[Standard Exists in NL]],SpecialtyCheckLU,1,FALSE)</f>
        <v>CP941-P NORM KIG 10-2 Standard</v>
      </c>
      <c r="K489" t="e">
        <f t="shared" si="23"/>
        <v>#N/A</v>
      </c>
    </row>
    <row r="490" spans="1:11" hidden="1" x14ac:dyDescent="0.45">
      <c r="A490" t="s">
        <v>1368</v>
      </c>
      <c r="B490" t="s">
        <v>851</v>
      </c>
      <c r="C490" t="s">
        <v>1369</v>
      </c>
      <c r="D490" t="s">
        <v>1265</v>
      </c>
      <c r="E490" t="str">
        <f>VLOOKUP(DefaultCollections[[#This Row],[DEFAULT_COLL_TYPE]],CollectionLookups,2,FALSE)</f>
        <v>P NORM KIG 10-3 Standard</v>
      </c>
      <c r="F490" t="str">
        <f t="shared" si="24"/>
        <v>CP941-P NORM KIG 10-3 Standard</v>
      </c>
      <c r="G490" t="str">
        <f>VLOOKUP(DefaultCollections[[#This Row],[DEFAULT_COLL_TYPE]],CollectionLookups,3,FALSE)</f>
        <v>2X Week P NORM KIG10_3</v>
      </c>
      <c r="H490" t="str">
        <f t="shared" si="25"/>
        <v>CP941-2X Week P NORM KIG10_3</v>
      </c>
      <c r="J490" t="str">
        <f>VLOOKUP(DefaultCollections[[#This Row],[Standard Exists in NL]],SpecialtyCheckLU,1,FALSE)</f>
        <v>CP941-P NORM KIG 10-3 Standard</v>
      </c>
      <c r="K490" t="e">
        <f t="shared" si="23"/>
        <v>#N/A</v>
      </c>
    </row>
    <row r="491" spans="1:11" hidden="1" x14ac:dyDescent="0.45">
      <c r="A491" t="s">
        <v>1368</v>
      </c>
      <c r="B491" t="s">
        <v>851</v>
      </c>
      <c r="C491" t="s">
        <v>1369</v>
      </c>
      <c r="D491" t="s">
        <v>1266</v>
      </c>
      <c r="E491" t="str">
        <f>VLOOKUP(DefaultCollections[[#This Row],[DEFAULT_COLL_TYPE]],CollectionLookups,2,FALSE)</f>
        <v>P NORM KIG 10-4 Standard</v>
      </c>
      <c r="F491" t="str">
        <f t="shared" si="24"/>
        <v>CP941-P NORM KIG 10-4 Standard</v>
      </c>
      <c r="G491" t="str">
        <f>VLOOKUP(DefaultCollections[[#This Row],[DEFAULT_COLL_TYPE]],CollectionLookups,3,FALSE)</f>
        <v>2X Week P NORM KIG10_4</v>
      </c>
      <c r="H491" t="str">
        <f t="shared" si="25"/>
        <v>CP941-2X Week P NORM KIG10_4</v>
      </c>
      <c r="J491" t="str">
        <f>VLOOKUP(DefaultCollections[[#This Row],[Standard Exists in NL]],SpecialtyCheckLU,1,FALSE)</f>
        <v>CP941-P NORM KIG 10-4 Standard</v>
      </c>
      <c r="K491" t="e">
        <f t="shared" si="23"/>
        <v>#N/A</v>
      </c>
    </row>
    <row r="492" spans="1:11" hidden="1" x14ac:dyDescent="0.45">
      <c r="A492" t="s">
        <v>1368</v>
      </c>
      <c r="B492" t="s">
        <v>851</v>
      </c>
      <c r="C492" t="s">
        <v>1369</v>
      </c>
      <c r="D492" t="s">
        <v>1227</v>
      </c>
      <c r="E492" t="str">
        <f>VLOOKUP(DefaultCollections[[#This Row],[DEFAULT_COLL_TYPE]],CollectionLookups,2,FALSE)</f>
        <v>P NSP NS Standard</v>
      </c>
      <c r="F492" t="str">
        <f t="shared" si="24"/>
        <v>CP941-P NSP NS Standard</v>
      </c>
      <c r="G492" t="str">
        <f>VLOOKUP(DefaultCollections[[#This Row],[DEFAULT_COLL_TYPE]],CollectionLookups,3,FALSE)</f>
        <v>2X Week P NSP NS</v>
      </c>
      <c r="H492" t="str">
        <f t="shared" si="25"/>
        <v>CP941-2X Week P NSP NS</v>
      </c>
      <c r="J492" t="e">
        <f>VLOOKUP(DefaultCollections[[#This Row],[Standard Exists in NL]],SpecialtyCheckLU,1,FALSE)</f>
        <v>#N/A</v>
      </c>
      <c r="K492" t="e">
        <f t="shared" si="23"/>
        <v>#N/A</v>
      </c>
    </row>
    <row r="493" spans="1:11" hidden="1" x14ac:dyDescent="0.45">
      <c r="A493" t="s">
        <v>1368</v>
      </c>
      <c r="B493" t="s">
        <v>851</v>
      </c>
      <c r="C493" t="s">
        <v>1369</v>
      </c>
      <c r="D493" t="s">
        <v>1255</v>
      </c>
      <c r="E493" t="str">
        <f>VLOOKUP(DefaultCollections[[#This Row],[DEFAULT_COLL_TYPE]],CollectionLookups,2,FALSE)</f>
        <v>P Vaccinia Standard</v>
      </c>
      <c r="F493" t="str">
        <f t="shared" si="24"/>
        <v>CP941-P Vaccinia Standard</v>
      </c>
      <c r="G493">
        <f>VLOOKUP(DefaultCollections[[#This Row],[DEFAULT_COLL_TYPE]],CollectionLookups,3,FALSE)</f>
        <v>0</v>
      </c>
      <c r="H493" t="str">
        <f t="shared" si="25"/>
        <v>NO</v>
      </c>
      <c r="J493" t="str">
        <f>VLOOKUP(DefaultCollections[[#This Row],[Standard Exists in NL]],SpecialtyCheckLU,1,FALSE)</f>
        <v>CP941-P Vaccinia Standard</v>
      </c>
      <c r="K493" t="e">
        <f t="shared" si="23"/>
        <v>#N/A</v>
      </c>
    </row>
    <row r="494" spans="1:11" hidden="1" x14ac:dyDescent="0.45">
      <c r="A494" t="s">
        <v>1368</v>
      </c>
      <c r="B494" t="s">
        <v>851</v>
      </c>
      <c r="C494" t="s">
        <v>1369</v>
      </c>
      <c r="D494" t="s">
        <v>1229</v>
      </c>
      <c r="E494" t="str">
        <f>VLOOKUP(DefaultCollections[[#This Row],[DEFAULT_COLL_TYPE]],CollectionLookups,2,FALSE)</f>
        <v>P Denovo Non-Injectable</v>
      </c>
      <c r="F494" t="str">
        <f t="shared" si="24"/>
        <v>CP941-P Denovo Non-Injectable</v>
      </c>
      <c r="G494">
        <f>VLOOKUP(DefaultCollections[[#This Row],[DEFAULT_COLL_TYPE]],CollectionLookups,3,FALSE)</f>
        <v>0</v>
      </c>
      <c r="H494" t="str">
        <f t="shared" si="25"/>
        <v>NO</v>
      </c>
      <c r="J494" t="str">
        <f>VLOOKUP(DefaultCollections[[#This Row],[Standard Exists in NL]],SpecialtyCheckLU,1,FALSE)</f>
        <v>CP941-P Denovo Non-Injectable</v>
      </c>
      <c r="K494" t="e">
        <f t="shared" si="23"/>
        <v>#N/A</v>
      </c>
    </row>
    <row r="495" spans="1:11" hidden="1" x14ac:dyDescent="0.45">
      <c r="A495" t="s">
        <v>1368</v>
      </c>
      <c r="B495" t="s">
        <v>851</v>
      </c>
      <c r="C495" t="s">
        <v>1369</v>
      </c>
      <c r="D495" t="s">
        <v>1230</v>
      </c>
      <c r="E495" t="str">
        <f>VLOOKUP(DefaultCollections[[#This Row],[DEFAULT_COLL_TYPE]],CollectionLookups,2,FALSE)</f>
        <v>P RSV Pre-Existing Standard</v>
      </c>
      <c r="F495" t="str">
        <f t="shared" si="24"/>
        <v>CP941-P RSV Pre-Existing Standard</v>
      </c>
      <c r="G495" t="str">
        <f>VLOOKUP(DefaultCollections[[#This Row],[DEFAULT_COLL_TYPE]],CollectionLookups,3,FALSE)</f>
        <v>2X Week P RSV Pre-Existing</v>
      </c>
      <c r="H495" t="str">
        <f t="shared" si="25"/>
        <v>CP941-2X Week P RSV Pre-Existing</v>
      </c>
      <c r="J495" t="str">
        <f>VLOOKUP(DefaultCollections[[#This Row],[Standard Exists in NL]],SpecialtyCheckLU,1,FALSE)</f>
        <v>CP941-P RSV Pre-Existing Standard</v>
      </c>
      <c r="K495" t="str">
        <f t="shared" si="23"/>
        <v>CP941-2X Week P RSV Pre-Existing</v>
      </c>
    </row>
    <row r="496" spans="1:11" hidden="1" x14ac:dyDescent="0.45">
      <c r="A496" t="s">
        <v>1370</v>
      </c>
      <c r="B496" t="s">
        <v>808</v>
      </c>
      <c r="C496" t="s">
        <v>1371</v>
      </c>
      <c r="D496" t="s">
        <v>1222</v>
      </c>
      <c r="E496" t="str">
        <f>VLOOKUP(DefaultCollections[[#This Row],[DEFAULT_COLL_TYPE]],CollectionLookups,2,FALSE)</f>
        <v>P CMV Standard</v>
      </c>
      <c r="F496" t="str">
        <f t="shared" si="24"/>
        <v>CP943-P CMV Standard</v>
      </c>
      <c r="G496" t="str">
        <f>VLOOKUP(DefaultCollections[[#This Row],[DEFAULT_COLL_TYPE]],CollectionLookups,3,FALSE)</f>
        <v>2X Week P CMV</v>
      </c>
      <c r="H496" t="str">
        <f t="shared" si="25"/>
        <v>CP943-2X Week P CMV</v>
      </c>
      <c r="J496" t="str">
        <f>VLOOKUP(DefaultCollections[[#This Row],[Standard Exists in NL]],SpecialtyCheckLU,1,FALSE)</f>
        <v>CP943-P CMV Standard</v>
      </c>
      <c r="K496" t="str">
        <f t="shared" si="23"/>
        <v>CP943-2X Week P CMV</v>
      </c>
    </row>
    <row r="497" spans="1:11" hidden="1" x14ac:dyDescent="0.45">
      <c r="A497" t="s">
        <v>1370</v>
      </c>
      <c r="B497" t="s">
        <v>808</v>
      </c>
      <c r="C497" t="s">
        <v>1371</v>
      </c>
      <c r="D497" t="s">
        <v>1223</v>
      </c>
      <c r="E497" t="str">
        <f>VLOOKUP(DefaultCollections[[#This Row],[DEFAULT_COLL_TYPE]],CollectionLookups,2,FALSE)</f>
        <v>P Anti-D Standard</v>
      </c>
      <c r="F497" t="str">
        <f t="shared" si="24"/>
        <v>CP943-P Anti-D Standard</v>
      </c>
      <c r="G497" t="str">
        <f>VLOOKUP(DefaultCollections[[#This Row],[DEFAULT_COLL_TYPE]],CollectionLookups,3,FALSE)</f>
        <v>2X Week P Anti-D</v>
      </c>
      <c r="H497" t="str">
        <f t="shared" si="25"/>
        <v>CP943-2X Week P Anti-D</v>
      </c>
      <c r="J497" t="str">
        <f>VLOOKUP(DefaultCollections[[#This Row],[Standard Exists in NL]],SpecialtyCheckLU,1,FALSE)</f>
        <v>CP943-P Anti-D Standard</v>
      </c>
      <c r="K497" t="str">
        <f t="shared" si="23"/>
        <v>CP943-2X Week P Anti-D</v>
      </c>
    </row>
    <row r="498" spans="1:11" hidden="1" x14ac:dyDescent="0.45">
      <c r="A498" t="s">
        <v>1370</v>
      </c>
      <c r="B498" t="s">
        <v>808</v>
      </c>
      <c r="C498" t="s">
        <v>1371</v>
      </c>
      <c r="D498" t="s">
        <v>1224</v>
      </c>
      <c r="E498" t="str">
        <f>VLOOKUP(DefaultCollections[[#This Row],[DEFAULT_COLL_TYPE]],CollectionLookups,2,FALSE)</f>
        <v>P Anti-D Pre-Existing Standard</v>
      </c>
      <c r="F498" t="str">
        <f t="shared" si="24"/>
        <v>CP943-P Anti-D Pre-Existing Standard</v>
      </c>
      <c r="G498" t="str">
        <f>VLOOKUP(DefaultCollections[[#This Row],[DEFAULT_COLL_TYPE]],CollectionLookups,3,FALSE)</f>
        <v>2X Week Anti-D Pre-Existing</v>
      </c>
      <c r="H498" t="str">
        <f t="shared" si="25"/>
        <v>CP943-2X Week Anti-D Pre-Existing</v>
      </c>
      <c r="J498" t="str">
        <f>VLOOKUP(DefaultCollections[[#This Row],[Standard Exists in NL]],SpecialtyCheckLU,1,FALSE)</f>
        <v>CP943-P Anti-D Pre-Existing Standard</v>
      </c>
      <c r="K498" t="str">
        <f t="shared" si="23"/>
        <v>CP943-2X Week Anti-D Pre-Existing</v>
      </c>
    </row>
    <row r="499" spans="1:11" hidden="1" x14ac:dyDescent="0.45">
      <c r="A499" t="s">
        <v>1370</v>
      </c>
      <c r="B499" t="s">
        <v>808</v>
      </c>
      <c r="C499" t="s">
        <v>1371</v>
      </c>
      <c r="D499" t="s">
        <v>1227</v>
      </c>
      <c r="E499" t="str">
        <f>VLOOKUP(DefaultCollections[[#This Row],[DEFAULT_COLL_TYPE]],CollectionLookups,2,FALSE)</f>
        <v>P NSP NS Standard</v>
      </c>
      <c r="F499" t="str">
        <f t="shared" si="24"/>
        <v>CP943-P NSP NS Standard</v>
      </c>
      <c r="G499" t="str">
        <f>VLOOKUP(DefaultCollections[[#This Row],[DEFAULT_COLL_TYPE]],CollectionLookups,3,FALSE)</f>
        <v>2X Week P NSP NS</v>
      </c>
      <c r="H499" t="str">
        <f t="shared" si="25"/>
        <v>CP943-2X Week P NSP NS</v>
      </c>
      <c r="J499" t="e">
        <f>VLOOKUP(DefaultCollections[[#This Row],[Standard Exists in NL]],SpecialtyCheckLU,1,FALSE)</f>
        <v>#N/A</v>
      </c>
      <c r="K499" t="e">
        <f t="shared" si="23"/>
        <v>#N/A</v>
      </c>
    </row>
    <row r="500" spans="1:11" hidden="1" x14ac:dyDescent="0.45">
      <c r="A500" t="s">
        <v>1370</v>
      </c>
      <c r="B500" t="s">
        <v>808</v>
      </c>
      <c r="C500" t="s">
        <v>1371</v>
      </c>
      <c r="D500" t="s">
        <v>1233</v>
      </c>
      <c r="E500" t="str">
        <f>VLOOKUP(DefaultCollections[[#This Row],[DEFAULT_COLL_TYPE]],CollectionLookups,2,FALSE)</f>
        <v>P Rabies Standard</v>
      </c>
      <c r="F500" t="str">
        <f t="shared" si="24"/>
        <v>CP943-P Rabies Standard</v>
      </c>
      <c r="G500" t="str">
        <f>VLOOKUP(DefaultCollections[[#This Row],[DEFAULT_COLL_TYPE]],CollectionLookups,3,FALSE)</f>
        <v>2X Week P Rabies</v>
      </c>
      <c r="H500" t="str">
        <f t="shared" si="25"/>
        <v>CP943-2X Week P Rabies</v>
      </c>
      <c r="J500" t="str">
        <f>VLOOKUP(DefaultCollections[[#This Row],[Standard Exists in NL]],SpecialtyCheckLU,1,FALSE)</f>
        <v>CP943-P Rabies Standard</v>
      </c>
      <c r="K500" t="str">
        <f t="shared" si="23"/>
        <v>CP943-2X Week P Rabies</v>
      </c>
    </row>
    <row r="501" spans="1:11" hidden="1" x14ac:dyDescent="0.45">
      <c r="A501" t="s">
        <v>1370</v>
      </c>
      <c r="B501" t="s">
        <v>808</v>
      </c>
      <c r="C501" t="s">
        <v>1371</v>
      </c>
      <c r="D501" t="s">
        <v>1255</v>
      </c>
      <c r="E501" t="str">
        <f>VLOOKUP(DefaultCollections[[#This Row],[DEFAULT_COLL_TYPE]],CollectionLookups,2,FALSE)</f>
        <v>P Vaccinia Standard</v>
      </c>
      <c r="F501" t="str">
        <f t="shared" si="24"/>
        <v>CP943-P Vaccinia Standard</v>
      </c>
      <c r="G501">
        <f>VLOOKUP(DefaultCollections[[#This Row],[DEFAULT_COLL_TYPE]],CollectionLookups,3,FALSE)</f>
        <v>0</v>
      </c>
      <c r="H501" t="str">
        <f t="shared" si="25"/>
        <v>NO</v>
      </c>
      <c r="J501" t="str">
        <f>VLOOKUP(DefaultCollections[[#This Row],[Standard Exists in NL]],SpecialtyCheckLU,1,FALSE)</f>
        <v>CP943-P Vaccinia Standard</v>
      </c>
      <c r="K501" t="e">
        <f t="shared" si="23"/>
        <v>#N/A</v>
      </c>
    </row>
    <row r="502" spans="1:11" x14ac:dyDescent="0.45">
      <c r="A502" t="s">
        <v>1370</v>
      </c>
      <c r="B502" t="s">
        <v>808</v>
      </c>
      <c r="C502" t="s">
        <v>1371</v>
      </c>
      <c r="D502" t="s">
        <v>1248</v>
      </c>
      <c r="E502" t="str">
        <f>VLOOKUP(DefaultCollections[[#This Row],[DEFAULT_COLL_TYPE]],CollectionLookups,2,FALSE)</f>
        <v>P VZV Standard</v>
      </c>
      <c r="F502" t="str">
        <f t="shared" si="24"/>
        <v>CP943-P VZV Standard</v>
      </c>
      <c r="G502" t="str">
        <f>VLOOKUP(DefaultCollections[[#This Row],[DEFAULT_COLL_TYPE]],CollectionLookups,3,FALSE)</f>
        <v>2X Week P VZV</v>
      </c>
      <c r="H502" t="str">
        <f t="shared" si="25"/>
        <v>CP943-2X Week P VZV</v>
      </c>
      <c r="J502" t="str">
        <f>VLOOKUP(DefaultCollections[[#This Row],[Standard Exists in NL]],SpecialtyCheckLU,1,FALSE)</f>
        <v>CP943-P VZV Standard</v>
      </c>
      <c r="K502" t="str">
        <f t="shared" si="23"/>
        <v>CP943-2X Week P VZV</v>
      </c>
    </row>
    <row r="503" spans="1:11" hidden="1" x14ac:dyDescent="0.45">
      <c r="A503" t="s">
        <v>1370</v>
      </c>
      <c r="B503" t="s">
        <v>808</v>
      </c>
      <c r="C503" t="s">
        <v>1371</v>
      </c>
      <c r="D503" t="s">
        <v>1249</v>
      </c>
      <c r="E503" t="str">
        <f>VLOOKUP(DefaultCollections[[#This Row],[DEFAULT_COLL_TYPE]],CollectionLookups,2,FALSE)</f>
        <v>PVZV Pre-Existing Standard</v>
      </c>
      <c r="F503" t="str">
        <f t="shared" si="24"/>
        <v>CP943-PVZV Pre-Existing Standard</v>
      </c>
      <c r="G503" t="str">
        <f>VLOOKUP(DefaultCollections[[#This Row],[DEFAULT_COLL_TYPE]],CollectionLookups,3,FALSE)</f>
        <v>2X Week P VZV Pre-Existing</v>
      </c>
      <c r="H503" t="str">
        <f t="shared" si="25"/>
        <v>CP943-2X Week P VZV Pre-Existing</v>
      </c>
      <c r="J503" t="str">
        <f>VLOOKUP(DefaultCollections[[#This Row],[Standard Exists in NL]],SpecialtyCheckLU,1,FALSE)</f>
        <v>CP943-PVZV Pre-Existing Standard</v>
      </c>
      <c r="K503" t="str">
        <f t="shared" si="23"/>
        <v>CP943-2X Week P VZV Pre-Existing</v>
      </c>
    </row>
    <row r="504" spans="1:11" hidden="1" x14ac:dyDescent="0.45">
      <c r="A504" t="s">
        <v>1370</v>
      </c>
      <c r="B504" t="s">
        <v>808</v>
      </c>
      <c r="C504" t="s">
        <v>1371</v>
      </c>
      <c r="D504" t="s">
        <v>1229</v>
      </c>
      <c r="E504" t="str">
        <f>VLOOKUP(DefaultCollections[[#This Row],[DEFAULT_COLL_TYPE]],CollectionLookups,2,FALSE)</f>
        <v>P Denovo Non-Injectable</v>
      </c>
      <c r="F504" t="str">
        <f t="shared" si="24"/>
        <v>CP943-P Denovo Non-Injectable</v>
      </c>
      <c r="G504">
        <f>VLOOKUP(DefaultCollections[[#This Row],[DEFAULT_COLL_TYPE]],CollectionLookups,3,FALSE)</f>
        <v>0</v>
      </c>
      <c r="H504" t="str">
        <f t="shared" si="25"/>
        <v>NO</v>
      </c>
      <c r="J504" t="str">
        <f>VLOOKUP(DefaultCollections[[#This Row],[Standard Exists in NL]],SpecialtyCheckLU,1,FALSE)</f>
        <v>CP943-P Denovo Non-Injectable</v>
      </c>
      <c r="K504" t="e">
        <f t="shared" si="23"/>
        <v>#N/A</v>
      </c>
    </row>
    <row r="505" spans="1:11" hidden="1" x14ac:dyDescent="0.45">
      <c r="A505" t="s">
        <v>1370</v>
      </c>
      <c r="B505" t="s">
        <v>808</v>
      </c>
      <c r="C505" t="s">
        <v>1371</v>
      </c>
      <c r="D505" t="s">
        <v>1230</v>
      </c>
      <c r="E505" t="str">
        <f>VLOOKUP(DefaultCollections[[#This Row],[DEFAULT_COLL_TYPE]],CollectionLookups,2,FALSE)</f>
        <v>P RSV Pre-Existing Standard</v>
      </c>
      <c r="F505" t="str">
        <f t="shared" si="24"/>
        <v>CP943-P RSV Pre-Existing Standard</v>
      </c>
      <c r="G505" t="str">
        <f>VLOOKUP(DefaultCollections[[#This Row],[DEFAULT_COLL_TYPE]],CollectionLookups,3,FALSE)</f>
        <v>2X Week P RSV Pre-Existing</v>
      </c>
      <c r="H505" t="str">
        <f t="shared" si="25"/>
        <v>CP943-2X Week P RSV Pre-Existing</v>
      </c>
      <c r="J505" t="str">
        <f>VLOOKUP(DefaultCollections[[#This Row],[Standard Exists in NL]],SpecialtyCheckLU,1,FALSE)</f>
        <v>CP943-P RSV Pre-Existing Standard</v>
      </c>
      <c r="K505" t="str">
        <f t="shared" si="23"/>
        <v>CP943-2X Week P RSV Pre-Existing</v>
      </c>
    </row>
    <row r="506" spans="1:11" hidden="1" x14ac:dyDescent="0.45">
      <c r="A506" t="s">
        <v>1372</v>
      </c>
      <c r="B506" t="s">
        <v>571</v>
      </c>
      <c r="C506" t="s">
        <v>1373</v>
      </c>
      <c r="D506" t="s">
        <v>1222</v>
      </c>
      <c r="E506" t="str">
        <f>VLOOKUP(DefaultCollections[[#This Row],[DEFAULT_COLL_TYPE]],CollectionLookups,2,FALSE)</f>
        <v>P CMV Standard</v>
      </c>
      <c r="F506" t="str">
        <f t="shared" si="24"/>
        <v>CP944-P CMV Standard</v>
      </c>
      <c r="G506" t="str">
        <f>VLOOKUP(DefaultCollections[[#This Row],[DEFAULT_COLL_TYPE]],CollectionLookups,3,FALSE)</f>
        <v>2X Week P CMV</v>
      </c>
      <c r="H506" t="str">
        <f t="shared" si="25"/>
        <v>CP944-2X Week P CMV</v>
      </c>
      <c r="J506" t="str">
        <f>VLOOKUP(DefaultCollections[[#This Row],[Standard Exists in NL]],SpecialtyCheckLU,1,FALSE)</f>
        <v>CP944-P CMV Standard</v>
      </c>
      <c r="K506" t="str">
        <f t="shared" si="23"/>
        <v>CP944-2X Week P CMV</v>
      </c>
    </row>
    <row r="507" spans="1:11" hidden="1" x14ac:dyDescent="0.45">
      <c r="A507" t="s">
        <v>1372</v>
      </c>
      <c r="B507" t="s">
        <v>571</v>
      </c>
      <c r="C507" t="s">
        <v>1373</v>
      </c>
      <c r="D507" t="s">
        <v>1223</v>
      </c>
      <c r="E507" t="str">
        <f>VLOOKUP(DefaultCollections[[#This Row],[DEFAULT_COLL_TYPE]],CollectionLookups,2,FALSE)</f>
        <v>P Anti-D Standard</v>
      </c>
      <c r="F507" t="str">
        <f t="shared" si="24"/>
        <v>CP944-P Anti-D Standard</v>
      </c>
      <c r="G507" t="str">
        <f>VLOOKUP(DefaultCollections[[#This Row],[DEFAULT_COLL_TYPE]],CollectionLookups,3,FALSE)</f>
        <v>2X Week P Anti-D</v>
      </c>
      <c r="H507" t="str">
        <f t="shared" si="25"/>
        <v>CP944-2X Week P Anti-D</v>
      </c>
      <c r="J507" t="str">
        <f>VLOOKUP(DefaultCollections[[#This Row],[Standard Exists in NL]],SpecialtyCheckLU,1,FALSE)</f>
        <v>CP944-P Anti-D Standard</v>
      </c>
      <c r="K507" t="str">
        <f t="shared" si="23"/>
        <v>CP944-2X Week P Anti-D</v>
      </c>
    </row>
    <row r="508" spans="1:11" hidden="1" x14ac:dyDescent="0.45">
      <c r="A508" t="s">
        <v>1372</v>
      </c>
      <c r="B508" t="s">
        <v>571</v>
      </c>
      <c r="C508" t="s">
        <v>1373</v>
      </c>
      <c r="D508" t="s">
        <v>1224</v>
      </c>
      <c r="E508" t="str">
        <f>VLOOKUP(DefaultCollections[[#This Row],[DEFAULT_COLL_TYPE]],CollectionLookups,2,FALSE)</f>
        <v>P Anti-D Pre-Existing Standard</v>
      </c>
      <c r="F508" t="str">
        <f t="shared" si="24"/>
        <v>CP944-P Anti-D Pre-Existing Standard</v>
      </c>
      <c r="G508" t="str">
        <f>VLOOKUP(DefaultCollections[[#This Row],[DEFAULT_COLL_TYPE]],CollectionLookups,3,FALSE)</f>
        <v>2X Week Anti-D Pre-Existing</v>
      </c>
      <c r="H508" t="str">
        <f t="shared" si="25"/>
        <v>CP944-2X Week Anti-D Pre-Existing</v>
      </c>
      <c r="J508" t="str">
        <f>VLOOKUP(DefaultCollections[[#This Row],[Standard Exists in NL]],SpecialtyCheckLU,1,FALSE)</f>
        <v>CP944-P Anti-D Pre-Existing Standard</v>
      </c>
      <c r="K508" t="str">
        <f t="shared" si="23"/>
        <v>CP944-2X Week Anti-D Pre-Existing</v>
      </c>
    </row>
    <row r="509" spans="1:11" hidden="1" x14ac:dyDescent="0.45">
      <c r="A509" t="s">
        <v>1372</v>
      </c>
      <c r="B509" t="s">
        <v>571</v>
      </c>
      <c r="C509" t="s">
        <v>1373</v>
      </c>
      <c r="D509" t="s">
        <v>1262</v>
      </c>
      <c r="E509" t="str">
        <f>VLOOKUP(DefaultCollections[[#This Row],[DEFAULT_COLL_TYPE]],CollectionLookups,2,FALSE)</f>
        <v>P NORM KIG 10 Standard</v>
      </c>
      <c r="F509" t="str">
        <f t="shared" si="24"/>
        <v>CP944-P NORM KIG 10 Standard</v>
      </c>
      <c r="G509" t="str">
        <f>VLOOKUP(DefaultCollections[[#This Row],[DEFAULT_COLL_TYPE]],CollectionLookups,3,FALSE)</f>
        <v>2X Week P NORM KIG10_0</v>
      </c>
      <c r="H509" t="str">
        <f t="shared" si="25"/>
        <v>CP944-2X Week P NORM KIG10_0</v>
      </c>
      <c r="J509" t="str">
        <f>VLOOKUP(DefaultCollections[[#This Row],[Standard Exists in NL]],SpecialtyCheckLU,1,FALSE)</f>
        <v>CP944-P NORM KIG 10 Standard</v>
      </c>
      <c r="K509" t="str">
        <f t="shared" si="23"/>
        <v>CP944-2X Week P NORM KIG10_0</v>
      </c>
    </row>
    <row r="510" spans="1:11" hidden="1" x14ac:dyDescent="0.45">
      <c r="A510" t="s">
        <v>1372</v>
      </c>
      <c r="B510" t="s">
        <v>571</v>
      </c>
      <c r="C510" t="s">
        <v>1373</v>
      </c>
      <c r="D510" t="s">
        <v>1263</v>
      </c>
      <c r="E510" t="str">
        <f>VLOOKUP(DefaultCollections[[#This Row],[DEFAULT_COLL_TYPE]],CollectionLookups,2,FALSE)</f>
        <v>P NORM KIG 10-1 Standard</v>
      </c>
      <c r="F510" t="str">
        <f t="shared" si="24"/>
        <v>CP944-P NORM KIG 10-1 Standard</v>
      </c>
      <c r="G510" t="str">
        <f>VLOOKUP(DefaultCollections[[#This Row],[DEFAULT_COLL_TYPE]],CollectionLookups,3,FALSE)</f>
        <v>2X Week P NORM KIG10-1</v>
      </c>
      <c r="H510" t="str">
        <f t="shared" si="25"/>
        <v>CP944-2X Week P NORM KIG10-1</v>
      </c>
      <c r="J510" t="str">
        <f>VLOOKUP(DefaultCollections[[#This Row],[Standard Exists in NL]],SpecialtyCheckLU,1,FALSE)</f>
        <v>CP944-P NORM KIG 10-1 Standard</v>
      </c>
      <c r="K510" t="str">
        <f t="shared" si="23"/>
        <v>CP944-2X Week P NORM KIG10-1</v>
      </c>
    </row>
    <row r="511" spans="1:11" hidden="1" x14ac:dyDescent="0.45">
      <c r="A511" t="s">
        <v>1372</v>
      </c>
      <c r="B511" t="s">
        <v>571</v>
      </c>
      <c r="C511" t="s">
        <v>1373</v>
      </c>
      <c r="D511" t="s">
        <v>1264</v>
      </c>
      <c r="E511" t="str">
        <f>VLOOKUP(DefaultCollections[[#This Row],[DEFAULT_COLL_TYPE]],CollectionLookups,2,FALSE)</f>
        <v>P NORM KIG 10-2 Standard</v>
      </c>
      <c r="F511" t="str">
        <f t="shared" si="24"/>
        <v>CP944-P NORM KIG 10-2 Standard</v>
      </c>
      <c r="G511" t="str">
        <f>VLOOKUP(DefaultCollections[[#This Row],[DEFAULT_COLL_TYPE]],CollectionLookups,3,FALSE)</f>
        <v>2X Week P NORM KIG10_2</v>
      </c>
      <c r="H511" t="str">
        <f t="shared" si="25"/>
        <v>CP944-2X Week P NORM KIG10_2</v>
      </c>
      <c r="J511" t="str">
        <f>VLOOKUP(DefaultCollections[[#This Row],[Standard Exists in NL]],SpecialtyCheckLU,1,FALSE)</f>
        <v>CP944-P NORM KIG 10-2 Standard</v>
      </c>
      <c r="K511" t="str">
        <f t="shared" si="23"/>
        <v>CP944-2X Week P NORM KIG10_2</v>
      </c>
    </row>
    <row r="512" spans="1:11" hidden="1" x14ac:dyDescent="0.45">
      <c r="A512" t="s">
        <v>1372</v>
      </c>
      <c r="B512" t="s">
        <v>571</v>
      </c>
      <c r="C512" t="s">
        <v>1373</v>
      </c>
      <c r="D512" t="s">
        <v>1265</v>
      </c>
      <c r="E512" t="str">
        <f>VLOOKUP(DefaultCollections[[#This Row],[DEFAULT_COLL_TYPE]],CollectionLookups,2,FALSE)</f>
        <v>P NORM KIG 10-3 Standard</v>
      </c>
      <c r="F512" t="str">
        <f t="shared" si="24"/>
        <v>CP944-P NORM KIG 10-3 Standard</v>
      </c>
      <c r="G512" t="str">
        <f>VLOOKUP(DefaultCollections[[#This Row],[DEFAULT_COLL_TYPE]],CollectionLookups,3,FALSE)</f>
        <v>2X Week P NORM KIG10_3</v>
      </c>
      <c r="H512" t="str">
        <f t="shared" si="25"/>
        <v>CP944-2X Week P NORM KIG10_3</v>
      </c>
      <c r="J512" t="str">
        <f>VLOOKUP(DefaultCollections[[#This Row],[Standard Exists in NL]],SpecialtyCheckLU,1,FALSE)</f>
        <v>CP944-P NORM KIG 10-3 Standard</v>
      </c>
      <c r="K512" t="str">
        <f t="shared" si="23"/>
        <v>CP944-2X Week P NORM KIG10_3</v>
      </c>
    </row>
    <row r="513" spans="1:11" hidden="1" x14ac:dyDescent="0.45">
      <c r="A513" t="s">
        <v>1372</v>
      </c>
      <c r="B513" t="s">
        <v>571</v>
      </c>
      <c r="C513" t="s">
        <v>1373</v>
      </c>
      <c r="D513" t="s">
        <v>1266</v>
      </c>
      <c r="E513" t="str">
        <f>VLOOKUP(DefaultCollections[[#This Row],[DEFAULT_COLL_TYPE]],CollectionLookups,2,FALSE)</f>
        <v>P NORM KIG 10-4 Standard</v>
      </c>
      <c r="F513" t="str">
        <f t="shared" si="24"/>
        <v>CP944-P NORM KIG 10-4 Standard</v>
      </c>
      <c r="G513" t="str">
        <f>VLOOKUP(DefaultCollections[[#This Row],[DEFAULT_COLL_TYPE]],CollectionLookups,3,FALSE)</f>
        <v>2X Week P NORM KIG10_4</v>
      </c>
      <c r="H513" t="str">
        <f t="shared" si="25"/>
        <v>CP944-2X Week P NORM KIG10_4</v>
      </c>
      <c r="J513" t="str">
        <f>VLOOKUP(DefaultCollections[[#This Row],[Standard Exists in NL]],SpecialtyCheckLU,1,FALSE)</f>
        <v>CP944-P NORM KIG 10-4 Standard</v>
      </c>
      <c r="K513" t="str">
        <f t="shared" si="23"/>
        <v>CP944-2X Week P NORM KIG10_4</v>
      </c>
    </row>
    <row r="514" spans="1:11" hidden="1" x14ac:dyDescent="0.45">
      <c r="A514" t="s">
        <v>1372</v>
      </c>
      <c r="B514" t="s">
        <v>571</v>
      </c>
      <c r="C514" t="s">
        <v>1373</v>
      </c>
      <c r="D514" t="s">
        <v>1227</v>
      </c>
      <c r="E514" t="str">
        <f>VLOOKUP(DefaultCollections[[#This Row],[DEFAULT_COLL_TYPE]],CollectionLookups,2,FALSE)</f>
        <v>P NSP NS Standard</v>
      </c>
      <c r="F514" t="str">
        <f t="shared" si="24"/>
        <v>CP944-P NSP NS Standard</v>
      </c>
      <c r="G514" t="str">
        <f>VLOOKUP(DefaultCollections[[#This Row],[DEFAULT_COLL_TYPE]],CollectionLookups,3,FALSE)</f>
        <v>2X Week P NSP NS</v>
      </c>
      <c r="H514" t="str">
        <f t="shared" si="25"/>
        <v>CP944-2X Week P NSP NS</v>
      </c>
      <c r="J514" t="e">
        <f>VLOOKUP(DefaultCollections[[#This Row],[Standard Exists in NL]],SpecialtyCheckLU,1,FALSE)</f>
        <v>#N/A</v>
      </c>
      <c r="K514" t="e">
        <f t="shared" ref="K514:K577" si="26">VLOOKUP(B514&amp;"-"&amp;G514,SpecialtyCheckLU,1,FALSE)</f>
        <v>#N/A</v>
      </c>
    </row>
    <row r="515" spans="1:11" hidden="1" x14ac:dyDescent="0.45">
      <c r="A515" t="s">
        <v>1372</v>
      </c>
      <c r="B515" t="s">
        <v>571</v>
      </c>
      <c r="C515" t="s">
        <v>1373</v>
      </c>
      <c r="D515" t="s">
        <v>1229</v>
      </c>
      <c r="E515" t="str">
        <f>VLOOKUP(DefaultCollections[[#This Row],[DEFAULT_COLL_TYPE]],CollectionLookups,2,FALSE)</f>
        <v>P Denovo Non-Injectable</v>
      </c>
      <c r="F515" t="str">
        <f t="shared" ref="F515:F578" si="27">IFERROR(VLOOKUP(B515&amp;"-"&amp;E515,NLCollectionsLookup,1,FALSE),"NO")</f>
        <v>CP944-P Denovo Non-Injectable</v>
      </c>
      <c r="G515">
        <f>VLOOKUP(DefaultCollections[[#This Row],[DEFAULT_COLL_TYPE]],CollectionLookups,3,FALSE)</f>
        <v>0</v>
      </c>
      <c r="H515" t="str">
        <f t="shared" ref="H515:H578" si="28">IFERROR(VLOOKUP(B515&amp;"-"&amp;G515,NLCollectionsLookup,1,FALSE),"NO")</f>
        <v>NO</v>
      </c>
      <c r="J515" t="str">
        <f>VLOOKUP(DefaultCollections[[#This Row],[Standard Exists in NL]],SpecialtyCheckLU,1,FALSE)</f>
        <v>CP944-P Denovo Non-Injectable</v>
      </c>
      <c r="K515" t="e">
        <f t="shared" si="26"/>
        <v>#N/A</v>
      </c>
    </row>
    <row r="516" spans="1:11" hidden="1" x14ac:dyDescent="0.45">
      <c r="A516" t="s">
        <v>1372</v>
      </c>
      <c r="B516" t="s">
        <v>571</v>
      </c>
      <c r="C516" t="s">
        <v>1373</v>
      </c>
      <c r="D516" t="s">
        <v>1230</v>
      </c>
      <c r="E516" t="str">
        <f>VLOOKUP(DefaultCollections[[#This Row],[DEFAULT_COLL_TYPE]],CollectionLookups,2,FALSE)</f>
        <v>P RSV Pre-Existing Standard</v>
      </c>
      <c r="F516" t="str">
        <f t="shared" si="27"/>
        <v>CP944-P RSV Pre-Existing Standard</v>
      </c>
      <c r="G516" t="str">
        <f>VLOOKUP(DefaultCollections[[#This Row],[DEFAULT_COLL_TYPE]],CollectionLookups,3,FALSE)</f>
        <v>2X Week P RSV Pre-Existing</v>
      </c>
      <c r="H516" t="str">
        <f t="shared" si="28"/>
        <v>CP944-2X Week P RSV Pre-Existing</v>
      </c>
      <c r="J516" t="str">
        <f>VLOOKUP(DefaultCollections[[#This Row],[Standard Exists in NL]],SpecialtyCheckLU,1,FALSE)</f>
        <v>CP944-P RSV Pre-Existing Standard</v>
      </c>
      <c r="K516" t="str">
        <f t="shared" si="26"/>
        <v>CP944-2X Week P RSV Pre-Existing</v>
      </c>
    </row>
    <row r="517" spans="1:11" hidden="1" x14ac:dyDescent="0.45">
      <c r="A517" t="s">
        <v>1374</v>
      </c>
      <c r="B517" t="s">
        <v>433</v>
      </c>
      <c r="C517" t="s">
        <v>1375</v>
      </c>
      <c r="D517" t="s">
        <v>1224</v>
      </c>
      <c r="E517" t="str">
        <f>VLOOKUP(DefaultCollections[[#This Row],[DEFAULT_COLL_TYPE]],CollectionLookups,2,FALSE)</f>
        <v>P Anti-D Pre-Existing Standard</v>
      </c>
      <c r="F517" t="str">
        <f t="shared" si="27"/>
        <v>CP946-P Anti-D Pre-Existing Standard</v>
      </c>
      <c r="G517" t="str">
        <f>VLOOKUP(DefaultCollections[[#This Row],[DEFAULT_COLL_TYPE]],CollectionLookups,3,FALSE)</f>
        <v>2X Week Anti-D Pre-Existing</v>
      </c>
      <c r="H517" t="str">
        <f t="shared" si="28"/>
        <v>NO</v>
      </c>
      <c r="J517" t="str">
        <f>VLOOKUP(DefaultCollections[[#This Row],[Standard Exists in NL]],SpecialtyCheckLU,1,FALSE)</f>
        <v>CP946-P Anti-D Pre-Existing Standard</v>
      </c>
      <c r="K517" t="str">
        <f t="shared" si="26"/>
        <v>CP946-2X Week Anti-D Pre-Existing</v>
      </c>
    </row>
    <row r="518" spans="1:11" hidden="1" x14ac:dyDescent="0.45">
      <c r="A518" t="s">
        <v>1374</v>
      </c>
      <c r="B518" t="s">
        <v>433</v>
      </c>
      <c r="C518" t="s">
        <v>1375</v>
      </c>
      <c r="D518" t="s">
        <v>1253</v>
      </c>
      <c r="E518" t="str">
        <f>VLOOKUP(DefaultCollections[[#This Row],[DEFAULT_COLL_TYPE]],CollectionLookups,2,FALSE)</f>
        <v>P HBS Standard</v>
      </c>
      <c r="F518" t="str">
        <f t="shared" si="27"/>
        <v>CP946-P HBS Standard</v>
      </c>
      <c r="G518" t="str">
        <f>VLOOKUP(DefaultCollections[[#This Row],[DEFAULT_COLL_TYPE]],CollectionLookups,3,FALSE)</f>
        <v>2X Week P HBS</v>
      </c>
      <c r="H518" t="str">
        <f t="shared" si="28"/>
        <v>CP946-2X Week P HBS</v>
      </c>
      <c r="J518" t="str">
        <f>VLOOKUP(DefaultCollections[[#This Row],[Standard Exists in NL]],SpecialtyCheckLU,1,FALSE)</f>
        <v>CP946-P HBS Standard</v>
      </c>
      <c r="K518" t="str">
        <f t="shared" si="26"/>
        <v>CP946-2X Week P HBS</v>
      </c>
    </row>
    <row r="519" spans="1:11" hidden="1" x14ac:dyDescent="0.45">
      <c r="A519" t="s">
        <v>1374</v>
      </c>
      <c r="B519" t="s">
        <v>433</v>
      </c>
      <c r="C519" t="s">
        <v>1375</v>
      </c>
      <c r="D519" t="s">
        <v>1225</v>
      </c>
      <c r="E519" t="str">
        <f>VLOOKUP(DefaultCollections[[#This Row],[DEFAULT_COLL_TYPE]],CollectionLookups,2,FALSE)</f>
        <v>P HBS Pre-Existing Standard</v>
      </c>
      <c r="F519" t="str">
        <f t="shared" si="27"/>
        <v>CP946-P HBS Pre-Existing Standard</v>
      </c>
      <c r="G519" t="str">
        <f>VLOOKUP(DefaultCollections[[#This Row],[DEFAULT_COLL_TYPE]],CollectionLookups,3,FALSE)</f>
        <v>2X Week P HBS Pre-Existing</v>
      </c>
      <c r="H519" t="str">
        <f t="shared" si="28"/>
        <v>CP946-2X Week P HBS Pre-Existing</v>
      </c>
      <c r="J519" t="str">
        <f>VLOOKUP(DefaultCollections[[#This Row],[Standard Exists in NL]],SpecialtyCheckLU,1,FALSE)</f>
        <v>CP946-P HBS Pre-Existing Standard</v>
      </c>
      <c r="K519" t="str">
        <f t="shared" si="26"/>
        <v>CP946-2X Week P HBS Pre-Existing</v>
      </c>
    </row>
    <row r="520" spans="1:11" hidden="1" x14ac:dyDescent="0.45">
      <c r="A520" t="s">
        <v>1374</v>
      </c>
      <c r="B520" t="s">
        <v>433</v>
      </c>
      <c r="C520" t="s">
        <v>1375</v>
      </c>
      <c r="D520" t="s">
        <v>1262</v>
      </c>
      <c r="E520" t="str">
        <f>VLOOKUP(DefaultCollections[[#This Row],[DEFAULT_COLL_TYPE]],CollectionLookups,2,FALSE)</f>
        <v>P NORM KIG 10 Standard</v>
      </c>
      <c r="F520" t="str">
        <f t="shared" si="27"/>
        <v>CP946-P NORM KIG 10 Standard</v>
      </c>
      <c r="G520" t="str">
        <f>VLOOKUP(DefaultCollections[[#This Row],[DEFAULT_COLL_TYPE]],CollectionLookups,3,FALSE)</f>
        <v>2X Week P NORM KIG10_0</v>
      </c>
      <c r="H520" t="str">
        <f t="shared" si="28"/>
        <v>CP946-2X Week P NORM KIG10_0</v>
      </c>
      <c r="J520" t="str">
        <f>VLOOKUP(DefaultCollections[[#This Row],[Standard Exists in NL]],SpecialtyCheckLU,1,FALSE)</f>
        <v>CP946-P NORM KIG 10 Standard</v>
      </c>
      <c r="K520" t="e">
        <f t="shared" si="26"/>
        <v>#N/A</v>
      </c>
    </row>
    <row r="521" spans="1:11" hidden="1" x14ac:dyDescent="0.45">
      <c r="A521" t="s">
        <v>1374</v>
      </c>
      <c r="B521" t="s">
        <v>433</v>
      </c>
      <c r="C521" t="s">
        <v>1375</v>
      </c>
      <c r="D521" t="s">
        <v>1263</v>
      </c>
      <c r="E521" t="str">
        <f>VLOOKUP(DefaultCollections[[#This Row],[DEFAULT_COLL_TYPE]],CollectionLookups,2,FALSE)</f>
        <v>P NORM KIG 10-1 Standard</v>
      </c>
      <c r="F521" t="str">
        <f t="shared" si="27"/>
        <v>CP946-P NORM KIG 10-1 Standard</v>
      </c>
      <c r="G521" t="str">
        <f>VLOOKUP(DefaultCollections[[#This Row],[DEFAULT_COLL_TYPE]],CollectionLookups,3,FALSE)</f>
        <v>2X Week P NORM KIG10-1</v>
      </c>
      <c r="H521" t="str">
        <f t="shared" si="28"/>
        <v>CP946-2X Week P NORM KIG10-1</v>
      </c>
      <c r="J521" t="str">
        <f>VLOOKUP(DefaultCollections[[#This Row],[Standard Exists in NL]],SpecialtyCheckLU,1,FALSE)</f>
        <v>CP946-P NORM KIG 10-1 Standard</v>
      </c>
      <c r="K521" t="e">
        <f t="shared" si="26"/>
        <v>#N/A</v>
      </c>
    </row>
    <row r="522" spans="1:11" hidden="1" x14ac:dyDescent="0.45">
      <c r="A522" t="s">
        <v>1374</v>
      </c>
      <c r="B522" t="s">
        <v>433</v>
      </c>
      <c r="C522" t="s">
        <v>1375</v>
      </c>
      <c r="D522" t="s">
        <v>1264</v>
      </c>
      <c r="E522" t="str">
        <f>VLOOKUP(DefaultCollections[[#This Row],[DEFAULT_COLL_TYPE]],CollectionLookups,2,FALSE)</f>
        <v>P NORM KIG 10-2 Standard</v>
      </c>
      <c r="F522" t="str">
        <f t="shared" si="27"/>
        <v>CP946-P NORM KIG 10-2 Standard</v>
      </c>
      <c r="G522" t="str">
        <f>VLOOKUP(DefaultCollections[[#This Row],[DEFAULT_COLL_TYPE]],CollectionLookups,3,FALSE)</f>
        <v>2X Week P NORM KIG10_2</v>
      </c>
      <c r="H522" t="str">
        <f t="shared" si="28"/>
        <v>CP946-2X Week P NORM KIG10_2</v>
      </c>
      <c r="J522" t="str">
        <f>VLOOKUP(DefaultCollections[[#This Row],[Standard Exists in NL]],SpecialtyCheckLU,1,FALSE)</f>
        <v>CP946-P NORM KIG 10-2 Standard</v>
      </c>
      <c r="K522" t="e">
        <f t="shared" si="26"/>
        <v>#N/A</v>
      </c>
    </row>
    <row r="523" spans="1:11" hidden="1" x14ac:dyDescent="0.45">
      <c r="A523" t="s">
        <v>1374</v>
      </c>
      <c r="B523" t="s">
        <v>433</v>
      </c>
      <c r="C523" t="s">
        <v>1375</v>
      </c>
      <c r="D523" t="s">
        <v>1265</v>
      </c>
      <c r="E523" t="str">
        <f>VLOOKUP(DefaultCollections[[#This Row],[DEFAULT_COLL_TYPE]],CollectionLookups,2,FALSE)</f>
        <v>P NORM KIG 10-3 Standard</v>
      </c>
      <c r="F523" t="str">
        <f t="shared" si="27"/>
        <v>CP946-P NORM KIG 10-3 Standard</v>
      </c>
      <c r="G523" t="str">
        <f>VLOOKUP(DefaultCollections[[#This Row],[DEFAULT_COLL_TYPE]],CollectionLookups,3,FALSE)</f>
        <v>2X Week P NORM KIG10_3</v>
      </c>
      <c r="H523" t="str">
        <f t="shared" si="28"/>
        <v>CP946-2X Week P NORM KIG10_3</v>
      </c>
      <c r="J523" t="str">
        <f>VLOOKUP(DefaultCollections[[#This Row],[Standard Exists in NL]],SpecialtyCheckLU,1,FALSE)</f>
        <v>CP946-P NORM KIG 10-3 Standard</v>
      </c>
      <c r="K523" t="e">
        <f t="shared" si="26"/>
        <v>#N/A</v>
      </c>
    </row>
    <row r="524" spans="1:11" hidden="1" x14ac:dyDescent="0.45">
      <c r="A524" t="s">
        <v>1374</v>
      </c>
      <c r="B524" t="s">
        <v>433</v>
      </c>
      <c r="C524" t="s">
        <v>1375</v>
      </c>
      <c r="D524" t="s">
        <v>1266</v>
      </c>
      <c r="E524" t="str">
        <f>VLOOKUP(DefaultCollections[[#This Row],[DEFAULT_COLL_TYPE]],CollectionLookups,2,FALSE)</f>
        <v>P NORM KIG 10-4 Standard</v>
      </c>
      <c r="F524" t="str">
        <f t="shared" si="27"/>
        <v>CP946-P NORM KIG 10-4 Standard</v>
      </c>
      <c r="G524" t="str">
        <f>VLOOKUP(DefaultCollections[[#This Row],[DEFAULT_COLL_TYPE]],CollectionLookups,3,FALSE)</f>
        <v>2X Week P NORM KIG10_4</v>
      </c>
      <c r="H524" t="str">
        <f t="shared" si="28"/>
        <v>CP946-2X Week P NORM KIG10_4</v>
      </c>
      <c r="J524" t="str">
        <f>VLOOKUP(DefaultCollections[[#This Row],[Standard Exists in NL]],SpecialtyCheckLU,1,FALSE)</f>
        <v>CP946-P NORM KIG 10-4 Standard</v>
      </c>
      <c r="K524" t="e">
        <f t="shared" si="26"/>
        <v>#N/A</v>
      </c>
    </row>
    <row r="525" spans="1:11" hidden="1" x14ac:dyDescent="0.45">
      <c r="A525" t="s">
        <v>1374</v>
      </c>
      <c r="B525" t="s">
        <v>433</v>
      </c>
      <c r="C525" t="s">
        <v>1375</v>
      </c>
      <c r="D525" t="s">
        <v>1227</v>
      </c>
      <c r="E525" t="str">
        <f>VLOOKUP(DefaultCollections[[#This Row],[DEFAULT_COLL_TYPE]],CollectionLookups,2,FALSE)</f>
        <v>P NSP NS Standard</v>
      </c>
      <c r="F525" t="str">
        <f t="shared" si="27"/>
        <v>CP946-P NSP NS Standard</v>
      </c>
      <c r="G525" t="str">
        <f>VLOOKUP(DefaultCollections[[#This Row],[DEFAULT_COLL_TYPE]],CollectionLookups,3,FALSE)</f>
        <v>2X Week P NSP NS</v>
      </c>
      <c r="H525" t="str">
        <f t="shared" si="28"/>
        <v>CP946-2X Week P NSP NS</v>
      </c>
      <c r="J525" t="e">
        <f>VLOOKUP(DefaultCollections[[#This Row],[Standard Exists in NL]],SpecialtyCheckLU,1,FALSE)</f>
        <v>#N/A</v>
      </c>
      <c r="K525" t="e">
        <f t="shared" si="26"/>
        <v>#N/A</v>
      </c>
    </row>
    <row r="526" spans="1:11" x14ac:dyDescent="0.45">
      <c r="A526" t="s">
        <v>1374</v>
      </c>
      <c r="B526" t="s">
        <v>433</v>
      </c>
      <c r="C526" t="s">
        <v>1375</v>
      </c>
      <c r="D526" t="s">
        <v>1248</v>
      </c>
      <c r="E526" t="str">
        <f>VLOOKUP(DefaultCollections[[#This Row],[DEFAULT_COLL_TYPE]],CollectionLookups,2,FALSE)</f>
        <v>P VZV Standard</v>
      </c>
      <c r="F526" t="str">
        <f t="shared" si="27"/>
        <v>CP946-P VZV Standard</v>
      </c>
      <c r="G526" t="str">
        <f>VLOOKUP(DefaultCollections[[#This Row],[DEFAULT_COLL_TYPE]],CollectionLookups,3,FALSE)</f>
        <v>2X Week P VZV</v>
      </c>
      <c r="H526" t="str">
        <f t="shared" si="28"/>
        <v>CP946-2X Week P VZV</v>
      </c>
      <c r="J526" t="str">
        <f>VLOOKUP(DefaultCollections[[#This Row],[Standard Exists in NL]],SpecialtyCheckLU,1,FALSE)</f>
        <v>CP946-P VZV Standard</v>
      </c>
      <c r="K526" t="str">
        <f t="shared" si="26"/>
        <v>CP946-2X Week P VZV</v>
      </c>
    </row>
    <row r="527" spans="1:11" hidden="1" x14ac:dyDescent="0.45">
      <c r="A527" t="s">
        <v>1374</v>
      </c>
      <c r="B527" t="s">
        <v>433</v>
      </c>
      <c r="C527" t="s">
        <v>1375</v>
      </c>
      <c r="D527" t="s">
        <v>1249</v>
      </c>
      <c r="E527" t="str">
        <f>VLOOKUP(DefaultCollections[[#This Row],[DEFAULT_COLL_TYPE]],CollectionLookups,2,FALSE)</f>
        <v>PVZV Pre-Existing Standard</v>
      </c>
      <c r="F527" t="str">
        <f t="shared" si="27"/>
        <v>CP946-PVZV Pre-Existing Standard</v>
      </c>
      <c r="G527" t="str">
        <f>VLOOKUP(DefaultCollections[[#This Row],[DEFAULT_COLL_TYPE]],CollectionLookups,3,FALSE)</f>
        <v>2X Week P VZV Pre-Existing</v>
      </c>
      <c r="H527" t="str">
        <f t="shared" si="28"/>
        <v>CP946-2X Week P VZV Pre-Existing</v>
      </c>
      <c r="J527" t="str">
        <f>VLOOKUP(DefaultCollections[[#This Row],[Standard Exists in NL]],SpecialtyCheckLU,1,FALSE)</f>
        <v>CP946-PVZV Pre-Existing Standard</v>
      </c>
      <c r="K527" t="str">
        <f t="shared" si="26"/>
        <v>CP946-2X Week P VZV Pre-Existing</v>
      </c>
    </row>
    <row r="528" spans="1:11" hidden="1" x14ac:dyDescent="0.45">
      <c r="A528" t="s">
        <v>1374</v>
      </c>
      <c r="B528" t="s">
        <v>433</v>
      </c>
      <c r="C528" t="s">
        <v>1375</v>
      </c>
      <c r="D528" t="s">
        <v>1230</v>
      </c>
      <c r="E528" t="str">
        <f>VLOOKUP(DefaultCollections[[#This Row],[DEFAULT_COLL_TYPE]],CollectionLookups,2,FALSE)</f>
        <v>P RSV Pre-Existing Standard</v>
      </c>
      <c r="F528" t="str">
        <f t="shared" si="27"/>
        <v>CP946-P RSV Pre-Existing Standard</v>
      </c>
      <c r="G528" t="str">
        <f>VLOOKUP(DefaultCollections[[#This Row],[DEFAULT_COLL_TYPE]],CollectionLookups,3,FALSE)</f>
        <v>2X Week P RSV Pre-Existing</v>
      </c>
      <c r="H528" t="str">
        <f t="shared" si="28"/>
        <v>CP946-2X Week P RSV Pre-Existing</v>
      </c>
      <c r="J528" t="str">
        <f>VLOOKUP(DefaultCollections[[#This Row],[Standard Exists in NL]],SpecialtyCheckLU,1,FALSE)</f>
        <v>CP946-P RSV Pre-Existing Standard</v>
      </c>
      <c r="K528" t="str">
        <f t="shared" si="26"/>
        <v>CP946-2X Week P RSV Pre-Existing</v>
      </c>
    </row>
    <row r="529" spans="1:11" hidden="1" x14ac:dyDescent="0.45">
      <c r="A529" t="s">
        <v>1376</v>
      </c>
      <c r="B529" t="s">
        <v>817</v>
      </c>
      <c r="C529" t="s">
        <v>1377</v>
      </c>
      <c r="D529" t="s">
        <v>1223</v>
      </c>
      <c r="E529" t="str">
        <f>VLOOKUP(DefaultCollections[[#This Row],[DEFAULT_COLL_TYPE]],CollectionLookups,2,FALSE)</f>
        <v>P Anti-D Standard</v>
      </c>
      <c r="F529" t="str">
        <f t="shared" si="27"/>
        <v>CP947-P Anti-D Standard</v>
      </c>
      <c r="G529" t="str">
        <f>VLOOKUP(DefaultCollections[[#This Row],[DEFAULT_COLL_TYPE]],CollectionLookups,3,FALSE)</f>
        <v>2X Week P Anti-D</v>
      </c>
      <c r="H529" t="str">
        <f t="shared" si="28"/>
        <v>CP947-2X Week P Anti-D</v>
      </c>
      <c r="J529" t="str">
        <f>VLOOKUP(DefaultCollections[[#This Row],[Standard Exists in NL]],SpecialtyCheckLU,1,FALSE)</f>
        <v>CP947-P Anti-D Standard</v>
      </c>
      <c r="K529" t="str">
        <f t="shared" si="26"/>
        <v>CP947-2X Week P Anti-D</v>
      </c>
    </row>
    <row r="530" spans="1:11" hidden="1" x14ac:dyDescent="0.45">
      <c r="A530" t="s">
        <v>1376</v>
      </c>
      <c r="B530" t="s">
        <v>817</v>
      </c>
      <c r="C530" t="s">
        <v>1377</v>
      </c>
      <c r="D530" t="s">
        <v>1224</v>
      </c>
      <c r="E530" t="str">
        <f>VLOOKUP(DefaultCollections[[#This Row],[DEFAULT_COLL_TYPE]],CollectionLookups,2,FALSE)</f>
        <v>P Anti-D Pre-Existing Standard</v>
      </c>
      <c r="F530" t="str">
        <f t="shared" si="27"/>
        <v>CP947-P Anti-D Pre-Existing Standard</v>
      </c>
      <c r="G530" t="str">
        <f>VLOOKUP(DefaultCollections[[#This Row],[DEFAULT_COLL_TYPE]],CollectionLookups,3,FALSE)</f>
        <v>2X Week Anti-D Pre-Existing</v>
      </c>
      <c r="H530" t="str">
        <f t="shared" si="28"/>
        <v>CP947-2X Week Anti-D Pre-Existing</v>
      </c>
      <c r="J530" t="str">
        <f>VLOOKUP(DefaultCollections[[#This Row],[Standard Exists in NL]],SpecialtyCheckLU,1,FALSE)</f>
        <v>CP947-P Anti-D Pre-Existing Standard</v>
      </c>
      <c r="K530" t="str">
        <f t="shared" si="26"/>
        <v>CP947-2X Week Anti-D Pre-Existing</v>
      </c>
    </row>
    <row r="531" spans="1:11" hidden="1" x14ac:dyDescent="0.45">
      <c r="A531" t="s">
        <v>1376</v>
      </c>
      <c r="B531" t="s">
        <v>817</v>
      </c>
      <c r="C531" t="s">
        <v>1377</v>
      </c>
      <c r="D531" t="s">
        <v>1262</v>
      </c>
      <c r="E531" t="str">
        <f>VLOOKUP(DefaultCollections[[#This Row],[DEFAULT_COLL_TYPE]],CollectionLookups,2,FALSE)</f>
        <v>P NORM KIG 10 Standard</v>
      </c>
      <c r="F531" t="str">
        <f t="shared" si="27"/>
        <v>CP947-P NORM KIG 10 Standard</v>
      </c>
      <c r="G531" t="str">
        <f>VLOOKUP(DefaultCollections[[#This Row],[DEFAULT_COLL_TYPE]],CollectionLookups,3,FALSE)</f>
        <v>2X Week P NORM KIG10_0</v>
      </c>
      <c r="H531" t="str">
        <f t="shared" si="28"/>
        <v>CP947-2X Week P NORM KIG10_0</v>
      </c>
      <c r="J531" t="str">
        <f>VLOOKUP(DefaultCollections[[#This Row],[Standard Exists in NL]],SpecialtyCheckLU,1,FALSE)</f>
        <v>CP947-P NORM KIG 10 Standard</v>
      </c>
      <c r="K531" t="str">
        <f t="shared" si="26"/>
        <v>CP947-2X Week P NORM KIG10_0</v>
      </c>
    </row>
    <row r="532" spans="1:11" hidden="1" x14ac:dyDescent="0.45">
      <c r="A532" t="s">
        <v>1376</v>
      </c>
      <c r="B532" t="s">
        <v>817</v>
      </c>
      <c r="C532" t="s">
        <v>1377</v>
      </c>
      <c r="D532" t="s">
        <v>1263</v>
      </c>
      <c r="E532" t="str">
        <f>VLOOKUP(DefaultCollections[[#This Row],[DEFAULT_COLL_TYPE]],CollectionLookups,2,FALSE)</f>
        <v>P NORM KIG 10-1 Standard</v>
      </c>
      <c r="F532" t="str">
        <f t="shared" si="27"/>
        <v>CP947-P NORM KIG 10-1 Standard</v>
      </c>
      <c r="G532" t="str">
        <f>VLOOKUP(DefaultCollections[[#This Row],[DEFAULT_COLL_TYPE]],CollectionLookups,3,FALSE)</f>
        <v>2X Week P NORM KIG10-1</v>
      </c>
      <c r="H532" t="str">
        <f t="shared" si="28"/>
        <v>CP947-2X Week P NORM KIG10-1</v>
      </c>
      <c r="J532" t="str">
        <f>VLOOKUP(DefaultCollections[[#This Row],[Standard Exists in NL]],SpecialtyCheckLU,1,FALSE)</f>
        <v>CP947-P NORM KIG 10-1 Standard</v>
      </c>
      <c r="K532" t="str">
        <f t="shared" si="26"/>
        <v>CP947-2X Week P NORM KIG10-1</v>
      </c>
    </row>
    <row r="533" spans="1:11" hidden="1" x14ac:dyDescent="0.45">
      <c r="A533" t="s">
        <v>1376</v>
      </c>
      <c r="B533" t="s">
        <v>817</v>
      </c>
      <c r="C533" t="s">
        <v>1377</v>
      </c>
      <c r="D533" t="s">
        <v>1264</v>
      </c>
      <c r="E533" t="str">
        <f>VLOOKUP(DefaultCollections[[#This Row],[DEFAULT_COLL_TYPE]],CollectionLookups,2,FALSE)</f>
        <v>P NORM KIG 10-2 Standard</v>
      </c>
      <c r="F533" t="str">
        <f t="shared" si="27"/>
        <v>CP947-P NORM KIG 10-2 Standard</v>
      </c>
      <c r="G533" t="str">
        <f>VLOOKUP(DefaultCollections[[#This Row],[DEFAULT_COLL_TYPE]],CollectionLookups,3,FALSE)</f>
        <v>2X Week P NORM KIG10_2</v>
      </c>
      <c r="H533" t="str">
        <f t="shared" si="28"/>
        <v>CP947-2X Week P NORM KIG10_2</v>
      </c>
      <c r="J533" t="str">
        <f>VLOOKUP(DefaultCollections[[#This Row],[Standard Exists in NL]],SpecialtyCheckLU,1,FALSE)</f>
        <v>CP947-P NORM KIG 10-2 Standard</v>
      </c>
      <c r="K533" t="str">
        <f t="shared" si="26"/>
        <v>CP947-2X Week P NORM KIG10_2</v>
      </c>
    </row>
    <row r="534" spans="1:11" hidden="1" x14ac:dyDescent="0.45">
      <c r="A534" t="s">
        <v>1376</v>
      </c>
      <c r="B534" t="s">
        <v>817</v>
      </c>
      <c r="C534" t="s">
        <v>1377</v>
      </c>
      <c r="D534" t="s">
        <v>1265</v>
      </c>
      <c r="E534" t="str">
        <f>VLOOKUP(DefaultCollections[[#This Row],[DEFAULT_COLL_TYPE]],CollectionLookups,2,FALSE)</f>
        <v>P NORM KIG 10-3 Standard</v>
      </c>
      <c r="F534" t="str">
        <f t="shared" si="27"/>
        <v>CP947-P NORM KIG 10-3 Standard</v>
      </c>
      <c r="G534" t="str">
        <f>VLOOKUP(DefaultCollections[[#This Row],[DEFAULT_COLL_TYPE]],CollectionLookups,3,FALSE)</f>
        <v>2X Week P NORM KIG10_3</v>
      </c>
      <c r="H534" t="str">
        <f t="shared" si="28"/>
        <v>CP947-2X Week P NORM KIG10_3</v>
      </c>
      <c r="J534" t="str">
        <f>VLOOKUP(DefaultCollections[[#This Row],[Standard Exists in NL]],SpecialtyCheckLU,1,FALSE)</f>
        <v>CP947-P NORM KIG 10-3 Standard</v>
      </c>
      <c r="K534" t="str">
        <f t="shared" si="26"/>
        <v>CP947-2X Week P NORM KIG10_3</v>
      </c>
    </row>
    <row r="535" spans="1:11" hidden="1" x14ac:dyDescent="0.45">
      <c r="A535" t="s">
        <v>1376</v>
      </c>
      <c r="B535" t="s">
        <v>817</v>
      </c>
      <c r="C535" t="s">
        <v>1377</v>
      </c>
      <c r="D535" t="s">
        <v>1266</v>
      </c>
      <c r="E535" t="str">
        <f>VLOOKUP(DefaultCollections[[#This Row],[DEFAULT_COLL_TYPE]],CollectionLookups,2,FALSE)</f>
        <v>P NORM KIG 10-4 Standard</v>
      </c>
      <c r="F535" t="str">
        <f t="shared" si="27"/>
        <v>CP947-P NORM KIG 10-4 Standard</v>
      </c>
      <c r="G535" t="str">
        <f>VLOOKUP(DefaultCollections[[#This Row],[DEFAULT_COLL_TYPE]],CollectionLookups,3,FALSE)</f>
        <v>2X Week P NORM KIG10_4</v>
      </c>
      <c r="H535" t="str">
        <f t="shared" si="28"/>
        <v>CP947-2X Week P NORM KIG10_4</v>
      </c>
      <c r="J535" t="str">
        <f>VLOOKUP(DefaultCollections[[#This Row],[Standard Exists in NL]],SpecialtyCheckLU,1,FALSE)</f>
        <v>CP947-P NORM KIG 10-4 Standard</v>
      </c>
      <c r="K535" t="str">
        <f t="shared" si="26"/>
        <v>CP947-2X Week P NORM KIG10_4</v>
      </c>
    </row>
    <row r="536" spans="1:11" hidden="1" x14ac:dyDescent="0.45">
      <c r="A536" t="s">
        <v>1376</v>
      </c>
      <c r="B536" t="s">
        <v>817</v>
      </c>
      <c r="C536" t="s">
        <v>1377</v>
      </c>
      <c r="D536" t="s">
        <v>1227</v>
      </c>
      <c r="E536" t="str">
        <f>VLOOKUP(DefaultCollections[[#This Row],[DEFAULT_COLL_TYPE]],CollectionLookups,2,FALSE)</f>
        <v>P NSP NS Standard</v>
      </c>
      <c r="F536" t="str">
        <f t="shared" si="27"/>
        <v>CP947-P NSP NS Standard</v>
      </c>
      <c r="G536" t="str">
        <f>VLOOKUP(DefaultCollections[[#This Row],[DEFAULT_COLL_TYPE]],CollectionLookups,3,FALSE)</f>
        <v>2X Week P NSP NS</v>
      </c>
      <c r="H536" t="str">
        <f t="shared" si="28"/>
        <v>CP947-2X Week P NSP NS</v>
      </c>
      <c r="J536" t="e">
        <f>VLOOKUP(DefaultCollections[[#This Row],[Standard Exists in NL]],SpecialtyCheckLU,1,FALSE)</f>
        <v>#N/A</v>
      </c>
      <c r="K536" t="e">
        <f t="shared" si="26"/>
        <v>#N/A</v>
      </c>
    </row>
    <row r="537" spans="1:11" hidden="1" x14ac:dyDescent="0.45">
      <c r="A537" t="s">
        <v>1376</v>
      </c>
      <c r="B537" t="s">
        <v>817</v>
      </c>
      <c r="C537" t="s">
        <v>1377</v>
      </c>
      <c r="D537" t="s">
        <v>1229</v>
      </c>
      <c r="E537" t="str">
        <f>VLOOKUP(DefaultCollections[[#This Row],[DEFAULT_COLL_TYPE]],CollectionLookups,2,FALSE)</f>
        <v>P Denovo Non-Injectable</v>
      </c>
      <c r="F537" t="str">
        <f t="shared" si="27"/>
        <v>CP947-P Denovo Non-Injectable</v>
      </c>
      <c r="G537">
        <f>VLOOKUP(DefaultCollections[[#This Row],[DEFAULT_COLL_TYPE]],CollectionLookups,3,FALSE)</f>
        <v>0</v>
      </c>
      <c r="H537" t="str">
        <f t="shared" si="28"/>
        <v>NO</v>
      </c>
      <c r="J537" t="str">
        <f>VLOOKUP(DefaultCollections[[#This Row],[Standard Exists in NL]],SpecialtyCheckLU,1,FALSE)</f>
        <v>CP947-P Denovo Non-Injectable</v>
      </c>
      <c r="K537" t="e">
        <f t="shared" si="26"/>
        <v>#N/A</v>
      </c>
    </row>
    <row r="538" spans="1:11" hidden="1" x14ac:dyDescent="0.45">
      <c r="A538" t="s">
        <v>1376</v>
      </c>
      <c r="B538" t="s">
        <v>817</v>
      </c>
      <c r="C538" t="s">
        <v>1377</v>
      </c>
      <c r="D538" t="s">
        <v>1230</v>
      </c>
      <c r="E538" t="str">
        <f>VLOOKUP(DefaultCollections[[#This Row],[DEFAULT_COLL_TYPE]],CollectionLookups,2,FALSE)</f>
        <v>P RSV Pre-Existing Standard</v>
      </c>
      <c r="F538" t="str">
        <f t="shared" si="27"/>
        <v>CP947-P RSV Pre-Existing Standard</v>
      </c>
      <c r="G538" t="str">
        <f>VLOOKUP(DefaultCollections[[#This Row],[DEFAULT_COLL_TYPE]],CollectionLookups,3,FALSE)</f>
        <v>2X Week P RSV Pre-Existing</v>
      </c>
      <c r="H538" t="str">
        <f t="shared" si="28"/>
        <v>CP947-2X Week P RSV Pre-Existing</v>
      </c>
      <c r="J538" t="str">
        <f>VLOOKUP(DefaultCollections[[#This Row],[Standard Exists in NL]],SpecialtyCheckLU,1,FALSE)</f>
        <v>CP947-P RSV Pre-Existing Standard</v>
      </c>
      <c r="K538" t="str">
        <f t="shared" si="26"/>
        <v>CP947-2X Week P RSV Pre-Existing</v>
      </c>
    </row>
    <row r="539" spans="1:11" hidden="1" x14ac:dyDescent="0.45">
      <c r="A539" t="s">
        <v>1378</v>
      </c>
      <c r="B539" t="s">
        <v>737</v>
      </c>
      <c r="C539" t="s">
        <v>1379</v>
      </c>
      <c r="D539" t="s">
        <v>1222</v>
      </c>
      <c r="E539" t="str">
        <f>VLOOKUP(DefaultCollections[[#This Row],[DEFAULT_COLL_TYPE]],CollectionLookups,2,FALSE)</f>
        <v>P CMV Standard</v>
      </c>
      <c r="F539" t="str">
        <f t="shared" si="27"/>
        <v>CP948-P CMV Standard</v>
      </c>
      <c r="G539" t="str">
        <f>VLOOKUP(DefaultCollections[[#This Row],[DEFAULT_COLL_TYPE]],CollectionLookups,3,FALSE)</f>
        <v>2X Week P CMV</v>
      </c>
      <c r="H539" t="str">
        <f t="shared" si="28"/>
        <v>CP948-2X Week P CMV</v>
      </c>
      <c r="J539" t="str">
        <f>VLOOKUP(DefaultCollections[[#This Row],[Standard Exists in NL]],SpecialtyCheckLU,1,FALSE)</f>
        <v>CP948-P CMV Standard</v>
      </c>
      <c r="K539" t="str">
        <f t="shared" si="26"/>
        <v>CP948-2X Week P CMV</v>
      </c>
    </row>
    <row r="540" spans="1:11" hidden="1" x14ac:dyDescent="0.45">
      <c r="A540" t="s">
        <v>1378</v>
      </c>
      <c r="B540" t="s">
        <v>737</v>
      </c>
      <c r="C540" t="s">
        <v>1379</v>
      </c>
      <c r="D540" t="s">
        <v>1224</v>
      </c>
      <c r="E540" t="str">
        <f>VLOOKUP(DefaultCollections[[#This Row],[DEFAULT_COLL_TYPE]],CollectionLookups,2,FALSE)</f>
        <v>P Anti-D Pre-Existing Standard</v>
      </c>
      <c r="F540" t="str">
        <f t="shared" si="27"/>
        <v>CP948-P Anti-D Pre-Existing Standard</v>
      </c>
      <c r="G540" t="str">
        <f>VLOOKUP(DefaultCollections[[#This Row],[DEFAULT_COLL_TYPE]],CollectionLookups,3,FALSE)</f>
        <v>2X Week Anti-D Pre-Existing</v>
      </c>
      <c r="H540" t="str">
        <f t="shared" si="28"/>
        <v>NO</v>
      </c>
      <c r="J540" t="str">
        <f>VLOOKUP(DefaultCollections[[#This Row],[Standard Exists in NL]],SpecialtyCheckLU,1,FALSE)</f>
        <v>CP948-P Anti-D Pre-Existing Standard</v>
      </c>
      <c r="K540" t="str">
        <f t="shared" si="26"/>
        <v>CP948-2X Week Anti-D Pre-Existing</v>
      </c>
    </row>
    <row r="541" spans="1:11" hidden="1" x14ac:dyDescent="0.45">
      <c r="A541" t="s">
        <v>1378</v>
      </c>
      <c r="B541" t="s">
        <v>737</v>
      </c>
      <c r="C541" t="s">
        <v>1379</v>
      </c>
      <c r="D541" t="s">
        <v>1225</v>
      </c>
      <c r="E541" t="str">
        <f>VLOOKUP(DefaultCollections[[#This Row],[DEFAULT_COLL_TYPE]],CollectionLookups,2,FALSE)</f>
        <v>P HBS Pre-Existing Standard</v>
      </c>
      <c r="F541" t="str">
        <f t="shared" si="27"/>
        <v>CP948-P HBS Pre-Existing Standard</v>
      </c>
      <c r="G541" t="str">
        <f>VLOOKUP(DefaultCollections[[#This Row],[DEFAULT_COLL_TYPE]],CollectionLookups,3,FALSE)</f>
        <v>2X Week P HBS Pre-Existing</v>
      </c>
      <c r="H541" t="str">
        <f t="shared" si="28"/>
        <v>CP948-2X Week P HBS Pre-Existing</v>
      </c>
      <c r="J541" t="str">
        <f>VLOOKUP(DefaultCollections[[#This Row],[Standard Exists in NL]],SpecialtyCheckLU,1,FALSE)</f>
        <v>CP948-P HBS Pre-Existing Standard</v>
      </c>
      <c r="K541" t="str">
        <f t="shared" si="26"/>
        <v>CP948-2X Week P HBS Pre-Existing</v>
      </c>
    </row>
    <row r="542" spans="1:11" hidden="1" x14ac:dyDescent="0.45">
      <c r="A542" t="s">
        <v>1378</v>
      </c>
      <c r="B542" t="s">
        <v>737</v>
      </c>
      <c r="C542" t="s">
        <v>1379</v>
      </c>
      <c r="D542" t="s">
        <v>1226</v>
      </c>
      <c r="E542" t="str">
        <f>VLOOKUP(DefaultCollections[[#This Row],[DEFAULT_COLL_TYPE]],CollectionLookups,2,FALSE)</f>
        <v>P HBS TWINRIX Standard</v>
      </c>
      <c r="F542" t="str">
        <f t="shared" si="27"/>
        <v>CP948-P HBS TWINRIX Standard</v>
      </c>
      <c r="G542" t="str">
        <f>VLOOKUP(DefaultCollections[[#This Row],[DEFAULT_COLL_TYPE]],CollectionLookups,3,FALSE)</f>
        <v>2X Week P HBS TWINRX</v>
      </c>
      <c r="H542" t="str">
        <f t="shared" si="28"/>
        <v>CP948-2X Week P HBS TWINRX</v>
      </c>
      <c r="J542" t="str">
        <f>VLOOKUP(DefaultCollections[[#This Row],[Standard Exists in NL]],SpecialtyCheckLU,1,FALSE)</f>
        <v>CP948-P HBS TWINRIX Standard</v>
      </c>
      <c r="K542" t="str">
        <f t="shared" si="26"/>
        <v>CP948-2X Week P HBS TWINRX</v>
      </c>
    </row>
    <row r="543" spans="1:11" hidden="1" x14ac:dyDescent="0.45">
      <c r="A543" t="s">
        <v>1378</v>
      </c>
      <c r="B543" t="s">
        <v>737</v>
      </c>
      <c r="C543" t="s">
        <v>1379</v>
      </c>
      <c r="D543" t="s">
        <v>1227</v>
      </c>
      <c r="E543" t="str">
        <f>VLOOKUP(DefaultCollections[[#This Row],[DEFAULT_COLL_TYPE]],CollectionLookups,2,FALSE)</f>
        <v>P NSP NS Standard</v>
      </c>
      <c r="F543" t="str">
        <f t="shared" si="27"/>
        <v>CP948-P NSP NS Standard</v>
      </c>
      <c r="G543" t="str">
        <f>VLOOKUP(DefaultCollections[[#This Row],[DEFAULT_COLL_TYPE]],CollectionLookups,3,FALSE)</f>
        <v>2X Week P NSP NS</v>
      </c>
      <c r="H543" t="str">
        <f t="shared" si="28"/>
        <v>CP948-2X Week P NSP NS</v>
      </c>
      <c r="J543" t="e">
        <f>VLOOKUP(DefaultCollections[[#This Row],[Standard Exists in NL]],SpecialtyCheckLU,1,FALSE)</f>
        <v>#N/A</v>
      </c>
      <c r="K543" t="e">
        <f t="shared" si="26"/>
        <v>#N/A</v>
      </c>
    </row>
    <row r="544" spans="1:11" hidden="1" x14ac:dyDescent="0.45">
      <c r="A544" t="s">
        <v>1378</v>
      </c>
      <c r="B544" t="s">
        <v>737</v>
      </c>
      <c r="C544" t="s">
        <v>1379</v>
      </c>
      <c r="D544" t="s">
        <v>1255</v>
      </c>
      <c r="E544" t="str">
        <f>VLOOKUP(DefaultCollections[[#This Row],[DEFAULT_COLL_TYPE]],CollectionLookups,2,FALSE)</f>
        <v>P Vaccinia Standard</v>
      </c>
      <c r="F544" t="str">
        <f t="shared" si="27"/>
        <v>CP948-P Vaccinia Standard</v>
      </c>
      <c r="G544">
        <f>VLOOKUP(DefaultCollections[[#This Row],[DEFAULT_COLL_TYPE]],CollectionLookups,3,FALSE)</f>
        <v>0</v>
      </c>
      <c r="H544" t="str">
        <f t="shared" si="28"/>
        <v>NO</v>
      </c>
      <c r="J544" t="str">
        <f>VLOOKUP(DefaultCollections[[#This Row],[Standard Exists in NL]],SpecialtyCheckLU,1,FALSE)</f>
        <v>CP948-P Vaccinia Standard</v>
      </c>
      <c r="K544" t="e">
        <f t="shared" si="26"/>
        <v>#N/A</v>
      </c>
    </row>
    <row r="545" spans="1:11" x14ac:dyDescent="0.45">
      <c r="A545" t="s">
        <v>1378</v>
      </c>
      <c r="B545" t="s">
        <v>737</v>
      </c>
      <c r="C545" t="s">
        <v>1379</v>
      </c>
      <c r="D545" t="s">
        <v>1248</v>
      </c>
      <c r="E545" t="str">
        <f>VLOOKUP(DefaultCollections[[#This Row],[DEFAULT_COLL_TYPE]],CollectionLookups,2,FALSE)</f>
        <v>P VZV Standard</v>
      </c>
      <c r="F545" t="str">
        <f t="shared" si="27"/>
        <v>CP948-P VZV Standard</v>
      </c>
      <c r="G545" t="str">
        <f>VLOOKUP(DefaultCollections[[#This Row],[DEFAULT_COLL_TYPE]],CollectionLookups,3,FALSE)</f>
        <v>2X Week P VZV</v>
      </c>
      <c r="H545" t="str">
        <f t="shared" si="28"/>
        <v>CP948-2X Week P VZV</v>
      </c>
      <c r="J545" t="str">
        <f>VLOOKUP(DefaultCollections[[#This Row],[Standard Exists in NL]],SpecialtyCheckLU,1,FALSE)</f>
        <v>CP948-P VZV Standard</v>
      </c>
      <c r="K545" t="str">
        <f t="shared" si="26"/>
        <v>CP948-2X Week P VZV</v>
      </c>
    </row>
    <row r="546" spans="1:11" hidden="1" x14ac:dyDescent="0.45">
      <c r="A546" t="s">
        <v>1378</v>
      </c>
      <c r="B546" t="s">
        <v>737</v>
      </c>
      <c r="C546" t="s">
        <v>1379</v>
      </c>
      <c r="D546" t="s">
        <v>1249</v>
      </c>
      <c r="E546" t="str">
        <f>VLOOKUP(DefaultCollections[[#This Row],[DEFAULT_COLL_TYPE]],CollectionLookups,2,FALSE)</f>
        <v>PVZV Pre-Existing Standard</v>
      </c>
      <c r="F546" t="str">
        <f t="shared" si="27"/>
        <v>CP948-PVZV Pre-Existing Standard</v>
      </c>
      <c r="G546" t="str">
        <f>VLOOKUP(DefaultCollections[[#This Row],[DEFAULT_COLL_TYPE]],CollectionLookups,3,FALSE)</f>
        <v>2X Week P VZV Pre-Existing</v>
      </c>
      <c r="H546" t="str">
        <f t="shared" si="28"/>
        <v>CP948-2X Week P VZV Pre-Existing</v>
      </c>
      <c r="J546" t="str">
        <f>VLOOKUP(DefaultCollections[[#This Row],[Standard Exists in NL]],SpecialtyCheckLU,1,FALSE)</f>
        <v>CP948-PVZV Pre-Existing Standard</v>
      </c>
      <c r="K546" t="str">
        <f t="shared" si="26"/>
        <v>CP948-2X Week P VZV Pre-Existing</v>
      </c>
    </row>
    <row r="547" spans="1:11" hidden="1" x14ac:dyDescent="0.45">
      <c r="A547" t="s">
        <v>1378</v>
      </c>
      <c r="B547" t="s">
        <v>737</v>
      </c>
      <c r="C547" t="s">
        <v>1379</v>
      </c>
      <c r="D547" t="s">
        <v>1230</v>
      </c>
      <c r="E547" t="str">
        <f>VLOOKUP(DefaultCollections[[#This Row],[DEFAULT_COLL_TYPE]],CollectionLookups,2,FALSE)</f>
        <v>P RSV Pre-Existing Standard</v>
      </c>
      <c r="F547" t="str">
        <f t="shared" si="27"/>
        <v>CP948-P RSV Pre-Existing Standard</v>
      </c>
      <c r="G547" t="str">
        <f>VLOOKUP(DefaultCollections[[#This Row],[DEFAULT_COLL_TYPE]],CollectionLookups,3,FALSE)</f>
        <v>2X Week P RSV Pre-Existing</v>
      </c>
      <c r="H547" t="str">
        <f t="shared" si="28"/>
        <v>CP948-2X Week P RSV Pre-Existing</v>
      </c>
      <c r="J547" t="str">
        <f>VLOOKUP(DefaultCollections[[#This Row],[Standard Exists in NL]],SpecialtyCheckLU,1,FALSE)</f>
        <v>CP948-P RSV Pre-Existing Standard</v>
      </c>
      <c r="K547" t="str">
        <f t="shared" si="26"/>
        <v>CP948-2X Week P RSV Pre-Existing</v>
      </c>
    </row>
    <row r="548" spans="1:11" hidden="1" x14ac:dyDescent="0.45">
      <c r="A548" t="s">
        <v>1380</v>
      </c>
      <c r="B548" t="s">
        <v>453</v>
      </c>
      <c r="C548" t="s">
        <v>1381</v>
      </c>
      <c r="D548" t="s">
        <v>1224</v>
      </c>
      <c r="E548" t="str">
        <f>VLOOKUP(DefaultCollections[[#This Row],[DEFAULT_COLL_TYPE]],CollectionLookups,2,FALSE)</f>
        <v>P Anti-D Pre-Existing Standard</v>
      </c>
      <c r="F548" t="str">
        <f t="shared" si="27"/>
        <v>CP949-P Anti-D Pre-Existing Standard</v>
      </c>
      <c r="G548" t="str">
        <f>VLOOKUP(DefaultCollections[[#This Row],[DEFAULT_COLL_TYPE]],CollectionLookups,3,FALSE)</f>
        <v>2X Week Anti-D Pre-Existing</v>
      </c>
      <c r="H548" t="str">
        <f t="shared" si="28"/>
        <v>CP949-2X Week Anti-D Pre-Existing</v>
      </c>
      <c r="J548" t="str">
        <f>VLOOKUP(DefaultCollections[[#This Row],[Standard Exists in NL]],SpecialtyCheckLU,1,FALSE)</f>
        <v>CP949-P Anti-D Pre-Existing Standard</v>
      </c>
      <c r="K548" t="str">
        <f t="shared" si="26"/>
        <v>CP949-2X Week Anti-D Pre-Existing</v>
      </c>
    </row>
    <row r="549" spans="1:11" hidden="1" x14ac:dyDescent="0.45">
      <c r="A549" t="s">
        <v>1380</v>
      </c>
      <c r="B549" t="s">
        <v>453</v>
      </c>
      <c r="C549" t="s">
        <v>1381</v>
      </c>
      <c r="D549" t="s">
        <v>1262</v>
      </c>
      <c r="E549" t="str">
        <f>VLOOKUP(DefaultCollections[[#This Row],[DEFAULT_COLL_TYPE]],CollectionLookups,2,FALSE)</f>
        <v>P NORM KIG 10 Standard</v>
      </c>
      <c r="F549" t="str">
        <f t="shared" si="27"/>
        <v>CP949-P NORM KIG 10 Standard</v>
      </c>
      <c r="G549" t="str">
        <f>VLOOKUP(DefaultCollections[[#This Row],[DEFAULT_COLL_TYPE]],CollectionLookups,3,FALSE)</f>
        <v>2X Week P NORM KIG10_0</v>
      </c>
      <c r="H549" t="str">
        <f t="shared" si="28"/>
        <v>CP949-2X Week P NORM KIG10_0</v>
      </c>
      <c r="J549" t="str">
        <f>VLOOKUP(DefaultCollections[[#This Row],[Standard Exists in NL]],SpecialtyCheckLU,1,FALSE)</f>
        <v>CP949-P NORM KIG 10 Standard</v>
      </c>
      <c r="K549" t="str">
        <f t="shared" si="26"/>
        <v>CP949-2X Week P NORM KIG10_0</v>
      </c>
    </row>
    <row r="550" spans="1:11" hidden="1" x14ac:dyDescent="0.45">
      <c r="A550" t="s">
        <v>1380</v>
      </c>
      <c r="B550" t="s">
        <v>453</v>
      </c>
      <c r="C550" t="s">
        <v>1381</v>
      </c>
      <c r="D550" t="s">
        <v>1263</v>
      </c>
      <c r="E550" t="str">
        <f>VLOOKUP(DefaultCollections[[#This Row],[DEFAULT_COLL_TYPE]],CollectionLookups,2,FALSE)</f>
        <v>P NORM KIG 10-1 Standard</v>
      </c>
      <c r="F550" t="str">
        <f t="shared" si="27"/>
        <v>CP949-P NORM KIG 10-1 Standard</v>
      </c>
      <c r="G550" t="str">
        <f>VLOOKUP(DefaultCollections[[#This Row],[DEFAULT_COLL_TYPE]],CollectionLookups,3,FALSE)</f>
        <v>2X Week P NORM KIG10-1</v>
      </c>
      <c r="H550" t="str">
        <f t="shared" si="28"/>
        <v>CP949-2X Week P NORM KIG10-1</v>
      </c>
      <c r="J550" t="str">
        <f>VLOOKUP(DefaultCollections[[#This Row],[Standard Exists in NL]],SpecialtyCheckLU,1,FALSE)</f>
        <v>CP949-P NORM KIG 10-1 Standard</v>
      </c>
      <c r="K550" t="str">
        <f t="shared" si="26"/>
        <v>CP949-2X Week P NORM KIG10-1</v>
      </c>
    </row>
    <row r="551" spans="1:11" hidden="1" x14ac:dyDescent="0.45">
      <c r="A551" t="s">
        <v>1380</v>
      </c>
      <c r="B551" t="s">
        <v>453</v>
      </c>
      <c r="C551" t="s">
        <v>1381</v>
      </c>
      <c r="D551" t="s">
        <v>1264</v>
      </c>
      <c r="E551" t="str">
        <f>VLOOKUP(DefaultCollections[[#This Row],[DEFAULT_COLL_TYPE]],CollectionLookups,2,FALSE)</f>
        <v>P NORM KIG 10-2 Standard</v>
      </c>
      <c r="F551" t="str">
        <f t="shared" si="27"/>
        <v>CP949-P NORM KIG 10-2 Standard</v>
      </c>
      <c r="G551" t="str">
        <f>VLOOKUP(DefaultCollections[[#This Row],[DEFAULT_COLL_TYPE]],CollectionLookups,3,FALSE)</f>
        <v>2X Week P NORM KIG10_2</v>
      </c>
      <c r="H551" t="str">
        <f t="shared" si="28"/>
        <v>CP949-2X Week P NORM KIG10_2</v>
      </c>
      <c r="J551" t="str">
        <f>VLOOKUP(DefaultCollections[[#This Row],[Standard Exists in NL]],SpecialtyCheckLU,1,FALSE)</f>
        <v>CP949-P NORM KIG 10-2 Standard</v>
      </c>
      <c r="K551" t="str">
        <f t="shared" si="26"/>
        <v>CP949-2X Week P NORM KIG10_2</v>
      </c>
    </row>
    <row r="552" spans="1:11" hidden="1" x14ac:dyDescent="0.45">
      <c r="A552" t="s">
        <v>1380</v>
      </c>
      <c r="B552" t="s">
        <v>453</v>
      </c>
      <c r="C552" t="s">
        <v>1381</v>
      </c>
      <c r="D552" t="s">
        <v>1265</v>
      </c>
      <c r="E552" t="str">
        <f>VLOOKUP(DefaultCollections[[#This Row],[DEFAULT_COLL_TYPE]],CollectionLookups,2,FALSE)</f>
        <v>P NORM KIG 10-3 Standard</v>
      </c>
      <c r="F552" t="str">
        <f t="shared" si="27"/>
        <v>CP949-P NORM KIG 10-3 Standard</v>
      </c>
      <c r="G552" t="str">
        <f>VLOOKUP(DefaultCollections[[#This Row],[DEFAULT_COLL_TYPE]],CollectionLookups,3,FALSE)</f>
        <v>2X Week P NORM KIG10_3</v>
      </c>
      <c r="H552" t="str">
        <f t="shared" si="28"/>
        <v>CP949-2X Week P NORM KIG10_3</v>
      </c>
      <c r="J552" t="str">
        <f>VLOOKUP(DefaultCollections[[#This Row],[Standard Exists in NL]],SpecialtyCheckLU,1,FALSE)</f>
        <v>CP949-P NORM KIG 10-3 Standard</v>
      </c>
      <c r="K552" t="str">
        <f t="shared" si="26"/>
        <v>CP949-2X Week P NORM KIG10_3</v>
      </c>
    </row>
    <row r="553" spans="1:11" hidden="1" x14ac:dyDescent="0.45">
      <c r="A553" t="s">
        <v>1380</v>
      </c>
      <c r="B553" t="s">
        <v>453</v>
      </c>
      <c r="C553" t="s">
        <v>1381</v>
      </c>
      <c r="D553" t="s">
        <v>1266</v>
      </c>
      <c r="E553" t="str">
        <f>VLOOKUP(DefaultCollections[[#This Row],[DEFAULT_COLL_TYPE]],CollectionLookups,2,FALSE)</f>
        <v>P NORM KIG 10-4 Standard</v>
      </c>
      <c r="F553" t="str">
        <f t="shared" si="27"/>
        <v>CP949-P NORM KIG 10-4 Standard</v>
      </c>
      <c r="G553" t="str">
        <f>VLOOKUP(DefaultCollections[[#This Row],[DEFAULT_COLL_TYPE]],CollectionLookups,3,FALSE)</f>
        <v>2X Week P NORM KIG10_4</v>
      </c>
      <c r="H553" t="str">
        <f t="shared" si="28"/>
        <v>CP949-2X Week P NORM KIG10_4</v>
      </c>
      <c r="J553" t="str">
        <f>VLOOKUP(DefaultCollections[[#This Row],[Standard Exists in NL]],SpecialtyCheckLU,1,FALSE)</f>
        <v>CP949-P NORM KIG 10-4 Standard</v>
      </c>
      <c r="K553" t="str">
        <f t="shared" si="26"/>
        <v>CP949-2X Week P NORM KIG10_4</v>
      </c>
    </row>
    <row r="554" spans="1:11" hidden="1" x14ac:dyDescent="0.45">
      <c r="A554" t="s">
        <v>1380</v>
      </c>
      <c r="B554" t="s">
        <v>453</v>
      </c>
      <c r="C554" t="s">
        <v>1381</v>
      </c>
      <c r="D554" t="s">
        <v>1227</v>
      </c>
      <c r="E554" t="str">
        <f>VLOOKUP(DefaultCollections[[#This Row],[DEFAULT_COLL_TYPE]],CollectionLookups,2,FALSE)</f>
        <v>P NSP NS Standard</v>
      </c>
      <c r="F554" t="str">
        <f t="shared" si="27"/>
        <v>CP949-P NSP NS Standard</v>
      </c>
      <c r="G554" t="str">
        <f>VLOOKUP(DefaultCollections[[#This Row],[DEFAULT_COLL_TYPE]],CollectionLookups,3,FALSE)</f>
        <v>2X Week P NSP NS</v>
      </c>
      <c r="H554" t="str">
        <f t="shared" si="28"/>
        <v>CP949-2X Week P NSP NS</v>
      </c>
      <c r="J554" t="e">
        <f>VLOOKUP(DefaultCollections[[#This Row],[Standard Exists in NL]],SpecialtyCheckLU,1,FALSE)</f>
        <v>#N/A</v>
      </c>
      <c r="K554" t="e">
        <f t="shared" si="26"/>
        <v>#N/A</v>
      </c>
    </row>
    <row r="555" spans="1:11" hidden="1" x14ac:dyDescent="0.45">
      <c r="A555" t="s">
        <v>1380</v>
      </c>
      <c r="B555" t="s">
        <v>453</v>
      </c>
      <c r="C555" t="s">
        <v>1381</v>
      </c>
      <c r="D555" t="s">
        <v>1230</v>
      </c>
      <c r="E555" t="str">
        <f>VLOOKUP(DefaultCollections[[#This Row],[DEFAULT_COLL_TYPE]],CollectionLookups,2,FALSE)</f>
        <v>P RSV Pre-Existing Standard</v>
      </c>
      <c r="F555" t="str">
        <f t="shared" si="27"/>
        <v>CP949-P RSV Pre-Existing Standard</v>
      </c>
      <c r="G555" t="str">
        <f>VLOOKUP(DefaultCollections[[#This Row],[DEFAULT_COLL_TYPE]],CollectionLookups,3,FALSE)</f>
        <v>2X Week P RSV Pre-Existing</v>
      </c>
      <c r="H555" t="str">
        <f t="shared" si="28"/>
        <v>CP949-2X Week P RSV Pre-Existing</v>
      </c>
      <c r="J555" t="str">
        <f>VLOOKUP(DefaultCollections[[#This Row],[Standard Exists in NL]],SpecialtyCheckLU,1,FALSE)</f>
        <v>CP949-P RSV Pre-Existing Standard</v>
      </c>
      <c r="K555" t="str">
        <f t="shared" si="26"/>
        <v>CP949-2X Week P RSV Pre-Existing</v>
      </c>
    </row>
    <row r="556" spans="1:11" hidden="1" x14ac:dyDescent="0.45">
      <c r="A556" t="s">
        <v>1382</v>
      </c>
      <c r="B556" t="s">
        <v>629</v>
      </c>
      <c r="C556" t="s">
        <v>1383</v>
      </c>
      <c r="D556" t="s">
        <v>1224</v>
      </c>
      <c r="E556" t="str">
        <f>VLOOKUP(DefaultCollections[[#This Row],[DEFAULT_COLL_TYPE]],CollectionLookups,2,FALSE)</f>
        <v>P Anti-D Pre-Existing Standard</v>
      </c>
      <c r="F556" t="str">
        <f t="shared" si="27"/>
        <v>CP953-P Anti-D Pre-Existing Standard</v>
      </c>
      <c r="G556" t="str">
        <f>VLOOKUP(DefaultCollections[[#This Row],[DEFAULT_COLL_TYPE]],CollectionLookups,3,FALSE)</f>
        <v>2X Week Anti-D Pre-Existing</v>
      </c>
      <c r="H556" t="str">
        <f t="shared" si="28"/>
        <v>NO</v>
      </c>
      <c r="J556" t="str">
        <f>VLOOKUP(DefaultCollections[[#This Row],[Standard Exists in NL]],SpecialtyCheckLU,1,FALSE)</f>
        <v>CP953-P Anti-D Pre-Existing Standard</v>
      </c>
      <c r="K556" t="str">
        <f t="shared" si="26"/>
        <v>CP953-2X Week Anti-D Pre-Existing</v>
      </c>
    </row>
    <row r="557" spans="1:11" hidden="1" x14ac:dyDescent="0.45">
      <c r="A557" t="s">
        <v>1382</v>
      </c>
      <c r="B557" t="s">
        <v>629</v>
      </c>
      <c r="C557" t="s">
        <v>1383</v>
      </c>
      <c r="D557" t="s">
        <v>1262</v>
      </c>
      <c r="E557" t="str">
        <f>VLOOKUP(DefaultCollections[[#This Row],[DEFAULT_COLL_TYPE]],CollectionLookups,2,FALSE)</f>
        <v>P NORM KIG 10 Standard</v>
      </c>
      <c r="F557" t="str">
        <f t="shared" si="27"/>
        <v>CP953-P NORM KIG 10 Standard</v>
      </c>
      <c r="G557" t="str">
        <f>VLOOKUP(DefaultCollections[[#This Row],[DEFAULT_COLL_TYPE]],CollectionLookups,3,FALSE)</f>
        <v>2X Week P NORM KIG10_0</v>
      </c>
      <c r="H557" t="str">
        <f t="shared" si="28"/>
        <v>CP953-2X Week P NORM KIG10_0</v>
      </c>
      <c r="J557" t="str">
        <f>VLOOKUP(DefaultCollections[[#This Row],[Standard Exists in NL]],SpecialtyCheckLU,1,FALSE)</f>
        <v>CP953-P NORM KIG 10 Standard</v>
      </c>
      <c r="K557" t="str">
        <f t="shared" si="26"/>
        <v>CP953-2X Week P NORM KIG10_0</v>
      </c>
    </row>
    <row r="558" spans="1:11" hidden="1" x14ac:dyDescent="0.45">
      <c r="A558" t="s">
        <v>1382</v>
      </c>
      <c r="B558" t="s">
        <v>629</v>
      </c>
      <c r="C558" t="s">
        <v>1383</v>
      </c>
      <c r="D558" t="s">
        <v>1263</v>
      </c>
      <c r="E558" t="str">
        <f>VLOOKUP(DefaultCollections[[#This Row],[DEFAULT_COLL_TYPE]],CollectionLookups,2,FALSE)</f>
        <v>P NORM KIG 10-1 Standard</v>
      </c>
      <c r="F558" t="str">
        <f t="shared" si="27"/>
        <v>CP953-P NORM KIG 10-1 Standard</v>
      </c>
      <c r="G558" t="str">
        <f>VLOOKUP(DefaultCollections[[#This Row],[DEFAULT_COLL_TYPE]],CollectionLookups,3,FALSE)</f>
        <v>2X Week P NORM KIG10-1</v>
      </c>
      <c r="H558" t="str">
        <f t="shared" si="28"/>
        <v>CP953-2X Week P NORM KIG10-1</v>
      </c>
      <c r="J558" t="str">
        <f>VLOOKUP(DefaultCollections[[#This Row],[Standard Exists in NL]],SpecialtyCheckLU,1,FALSE)</f>
        <v>CP953-P NORM KIG 10-1 Standard</v>
      </c>
      <c r="K558" t="str">
        <f t="shared" si="26"/>
        <v>CP953-2X Week P NORM KIG10-1</v>
      </c>
    </row>
    <row r="559" spans="1:11" hidden="1" x14ac:dyDescent="0.45">
      <c r="A559" t="s">
        <v>1382</v>
      </c>
      <c r="B559" t="s">
        <v>629</v>
      </c>
      <c r="C559" t="s">
        <v>1383</v>
      </c>
      <c r="D559" t="s">
        <v>1264</v>
      </c>
      <c r="E559" t="str">
        <f>VLOOKUP(DefaultCollections[[#This Row],[DEFAULT_COLL_TYPE]],CollectionLookups,2,FALSE)</f>
        <v>P NORM KIG 10-2 Standard</v>
      </c>
      <c r="F559" t="str">
        <f t="shared" si="27"/>
        <v>CP953-P NORM KIG 10-2 Standard</v>
      </c>
      <c r="G559" t="str">
        <f>VLOOKUP(DefaultCollections[[#This Row],[DEFAULT_COLL_TYPE]],CollectionLookups,3,FALSE)</f>
        <v>2X Week P NORM KIG10_2</v>
      </c>
      <c r="H559" t="str">
        <f t="shared" si="28"/>
        <v>CP953-2X Week P NORM KIG10_2</v>
      </c>
      <c r="J559" t="str">
        <f>VLOOKUP(DefaultCollections[[#This Row],[Standard Exists in NL]],SpecialtyCheckLU,1,FALSE)</f>
        <v>CP953-P NORM KIG 10-2 Standard</v>
      </c>
      <c r="K559" t="str">
        <f t="shared" si="26"/>
        <v>CP953-2X Week P NORM KIG10_2</v>
      </c>
    </row>
    <row r="560" spans="1:11" hidden="1" x14ac:dyDescent="0.45">
      <c r="A560" t="s">
        <v>1382</v>
      </c>
      <c r="B560" t="s">
        <v>629</v>
      </c>
      <c r="C560" t="s">
        <v>1383</v>
      </c>
      <c r="D560" t="s">
        <v>1265</v>
      </c>
      <c r="E560" t="str">
        <f>VLOOKUP(DefaultCollections[[#This Row],[DEFAULT_COLL_TYPE]],CollectionLookups,2,FALSE)</f>
        <v>P NORM KIG 10-3 Standard</v>
      </c>
      <c r="F560" t="str">
        <f t="shared" si="27"/>
        <v>CP953-P NORM KIG 10-3 Standard</v>
      </c>
      <c r="G560" t="str">
        <f>VLOOKUP(DefaultCollections[[#This Row],[DEFAULT_COLL_TYPE]],CollectionLookups,3,FALSE)</f>
        <v>2X Week P NORM KIG10_3</v>
      </c>
      <c r="H560" t="str">
        <f t="shared" si="28"/>
        <v>CP953-2X Week P NORM KIG10_3</v>
      </c>
      <c r="J560" t="str">
        <f>VLOOKUP(DefaultCollections[[#This Row],[Standard Exists in NL]],SpecialtyCheckLU,1,FALSE)</f>
        <v>CP953-P NORM KIG 10-3 Standard</v>
      </c>
      <c r="K560" t="str">
        <f t="shared" si="26"/>
        <v>CP953-2X Week P NORM KIG10_3</v>
      </c>
    </row>
    <row r="561" spans="1:11" hidden="1" x14ac:dyDescent="0.45">
      <c r="A561" t="s">
        <v>1382</v>
      </c>
      <c r="B561" t="s">
        <v>629</v>
      </c>
      <c r="C561" t="s">
        <v>1383</v>
      </c>
      <c r="D561" t="s">
        <v>1266</v>
      </c>
      <c r="E561" t="str">
        <f>VLOOKUP(DefaultCollections[[#This Row],[DEFAULT_COLL_TYPE]],CollectionLookups,2,FALSE)</f>
        <v>P NORM KIG 10-4 Standard</v>
      </c>
      <c r="F561" t="str">
        <f t="shared" si="27"/>
        <v>CP953-P NORM KIG 10-4 Standard</v>
      </c>
      <c r="G561" t="str">
        <f>VLOOKUP(DefaultCollections[[#This Row],[DEFAULT_COLL_TYPE]],CollectionLookups,3,FALSE)</f>
        <v>2X Week P NORM KIG10_4</v>
      </c>
      <c r="H561" t="str">
        <f t="shared" si="28"/>
        <v>CP953-2X Week P NORM KIG10_4</v>
      </c>
      <c r="J561" t="str">
        <f>VLOOKUP(DefaultCollections[[#This Row],[Standard Exists in NL]],SpecialtyCheckLU,1,FALSE)</f>
        <v>CP953-P NORM KIG 10-4 Standard</v>
      </c>
      <c r="K561" t="str">
        <f t="shared" si="26"/>
        <v>CP953-2X Week P NORM KIG10_4</v>
      </c>
    </row>
    <row r="562" spans="1:11" hidden="1" x14ac:dyDescent="0.45">
      <c r="A562" t="s">
        <v>1382</v>
      </c>
      <c r="B562" t="s">
        <v>629</v>
      </c>
      <c r="C562" t="s">
        <v>1383</v>
      </c>
      <c r="D562" t="s">
        <v>1227</v>
      </c>
      <c r="E562" t="str">
        <f>VLOOKUP(DefaultCollections[[#This Row],[DEFAULT_COLL_TYPE]],CollectionLookups,2,FALSE)</f>
        <v>P NSP NS Standard</v>
      </c>
      <c r="F562" t="str">
        <f t="shared" si="27"/>
        <v>CP953-P NSP NS Standard</v>
      </c>
      <c r="G562" t="str">
        <f>VLOOKUP(DefaultCollections[[#This Row],[DEFAULT_COLL_TYPE]],CollectionLookups,3,FALSE)</f>
        <v>2X Week P NSP NS</v>
      </c>
      <c r="H562" t="str">
        <f t="shared" si="28"/>
        <v>CP953-2X Week P NSP NS</v>
      </c>
      <c r="J562" t="e">
        <f>VLOOKUP(DefaultCollections[[#This Row],[Standard Exists in NL]],SpecialtyCheckLU,1,FALSE)</f>
        <v>#N/A</v>
      </c>
      <c r="K562" t="e">
        <f t="shared" si="26"/>
        <v>#N/A</v>
      </c>
    </row>
    <row r="563" spans="1:11" hidden="1" x14ac:dyDescent="0.45">
      <c r="A563" t="s">
        <v>1382</v>
      </c>
      <c r="B563" t="s">
        <v>629</v>
      </c>
      <c r="C563" t="s">
        <v>1383</v>
      </c>
      <c r="D563" t="s">
        <v>1230</v>
      </c>
      <c r="E563" t="str">
        <f>VLOOKUP(DefaultCollections[[#This Row],[DEFAULT_COLL_TYPE]],CollectionLookups,2,FALSE)</f>
        <v>P RSV Pre-Existing Standard</v>
      </c>
      <c r="F563" t="str">
        <f t="shared" si="27"/>
        <v>CP953-P RSV Pre-Existing Standard</v>
      </c>
      <c r="G563" t="str">
        <f>VLOOKUP(DefaultCollections[[#This Row],[DEFAULT_COLL_TYPE]],CollectionLookups,3,FALSE)</f>
        <v>2X Week P RSV Pre-Existing</v>
      </c>
      <c r="H563" t="str">
        <f t="shared" si="28"/>
        <v>CP953-2X Week P RSV Pre-Existing</v>
      </c>
      <c r="J563" t="str">
        <f>VLOOKUP(DefaultCollections[[#This Row],[Standard Exists in NL]],SpecialtyCheckLU,1,FALSE)</f>
        <v>CP953-P RSV Pre-Existing Standard</v>
      </c>
      <c r="K563" t="str">
        <f t="shared" si="26"/>
        <v>CP953-2X Week P RSV Pre-Existing</v>
      </c>
    </row>
    <row r="564" spans="1:11" hidden="1" x14ac:dyDescent="0.45">
      <c r="A564" t="s">
        <v>1384</v>
      </c>
      <c r="B564" t="s">
        <v>670</v>
      </c>
      <c r="C564" t="s">
        <v>1385</v>
      </c>
      <c r="D564" t="s">
        <v>1223</v>
      </c>
      <c r="E564" t="str">
        <f>VLOOKUP(DefaultCollections[[#This Row],[DEFAULT_COLL_TYPE]],CollectionLookups,2,FALSE)</f>
        <v>P Anti-D Standard</v>
      </c>
      <c r="F564" t="str">
        <f t="shared" si="27"/>
        <v>CP955-P Anti-D Standard</v>
      </c>
      <c r="G564" t="str">
        <f>VLOOKUP(DefaultCollections[[#This Row],[DEFAULT_COLL_TYPE]],CollectionLookups,3,FALSE)</f>
        <v>2X Week P Anti-D</v>
      </c>
      <c r="H564" t="str">
        <f t="shared" si="28"/>
        <v>CP955-2X Week P Anti-D</v>
      </c>
      <c r="J564" t="str">
        <f>VLOOKUP(DefaultCollections[[#This Row],[Standard Exists in NL]],SpecialtyCheckLU,1,FALSE)</f>
        <v>CP955-P Anti-D Standard</v>
      </c>
      <c r="K564" t="str">
        <f t="shared" si="26"/>
        <v>CP955-2X Week P Anti-D</v>
      </c>
    </row>
    <row r="565" spans="1:11" hidden="1" x14ac:dyDescent="0.45">
      <c r="A565" t="s">
        <v>1384</v>
      </c>
      <c r="B565" t="s">
        <v>670</v>
      </c>
      <c r="C565" t="s">
        <v>1385</v>
      </c>
      <c r="D565" t="s">
        <v>1224</v>
      </c>
      <c r="E565" t="str">
        <f>VLOOKUP(DefaultCollections[[#This Row],[DEFAULT_COLL_TYPE]],CollectionLookups,2,FALSE)</f>
        <v>P Anti-D Pre-Existing Standard</v>
      </c>
      <c r="F565" t="str">
        <f t="shared" si="27"/>
        <v>CP955-P Anti-D Pre-Existing Standard</v>
      </c>
      <c r="G565" t="str">
        <f>VLOOKUP(DefaultCollections[[#This Row],[DEFAULT_COLL_TYPE]],CollectionLookups,3,FALSE)</f>
        <v>2X Week Anti-D Pre-Existing</v>
      </c>
      <c r="H565" t="str">
        <f t="shared" si="28"/>
        <v>CP955-2X Week Anti-D Pre-Existing</v>
      </c>
      <c r="J565" t="str">
        <f>VLOOKUP(DefaultCollections[[#This Row],[Standard Exists in NL]],SpecialtyCheckLU,1,FALSE)</f>
        <v>CP955-P Anti-D Pre-Existing Standard</v>
      </c>
      <c r="K565" t="str">
        <f t="shared" si="26"/>
        <v>CP955-2X Week Anti-D Pre-Existing</v>
      </c>
    </row>
    <row r="566" spans="1:11" hidden="1" x14ac:dyDescent="0.45">
      <c r="A566" t="s">
        <v>1384</v>
      </c>
      <c r="B566" t="s">
        <v>670</v>
      </c>
      <c r="C566" t="s">
        <v>1385</v>
      </c>
      <c r="D566" t="s">
        <v>1227</v>
      </c>
      <c r="E566" t="str">
        <f>VLOOKUP(DefaultCollections[[#This Row],[DEFAULT_COLL_TYPE]],CollectionLookups,2,FALSE)</f>
        <v>P NSP NS Standard</v>
      </c>
      <c r="F566" t="str">
        <f t="shared" si="27"/>
        <v>CP955-P NSP NS Standard</v>
      </c>
      <c r="G566" t="str">
        <f>VLOOKUP(DefaultCollections[[#This Row],[DEFAULT_COLL_TYPE]],CollectionLookups,3,FALSE)</f>
        <v>2X Week P NSP NS</v>
      </c>
      <c r="H566" t="str">
        <f t="shared" si="28"/>
        <v>NO</v>
      </c>
      <c r="J566" t="e">
        <f>VLOOKUP(DefaultCollections[[#This Row],[Standard Exists in NL]],SpecialtyCheckLU,1,FALSE)</f>
        <v>#N/A</v>
      </c>
      <c r="K566" t="e">
        <f t="shared" si="26"/>
        <v>#N/A</v>
      </c>
    </row>
    <row r="567" spans="1:11" hidden="1" x14ac:dyDescent="0.45">
      <c r="A567" t="s">
        <v>1384</v>
      </c>
      <c r="B567" t="s">
        <v>670</v>
      </c>
      <c r="C567" t="s">
        <v>1385</v>
      </c>
      <c r="D567" t="s">
        <v>1246</v>
      </c>
      <c r="E567" t="str">
        <f>VLOOKUP(DefaultCollections[[#This Row],[DEFAULT_COLL_TYPE]],CollectionLookups,2,FALSE)</f>
        <v>P VIP A Standard</v>
      </c>
      <c r="F567" t="str">
        <f t="shared" si="27"/>
        <v>CP955-P VIP A Standard</v>
      </c>
      <c r="G567" t="str">
        <f>VLOOKUP(DefaultCollections[[#This Row],[DEFAULT_COLL_TYPE]],CollectionLookups,3,FALSE)</f>
        <v>2X Week P VIP A</v>
      </c>
      <c r="H567" t="str">
        <f t="shared" si="28"/>
        <v>CP955-2X Week P VIP A</v>
      </c>
      <c r="J567" t="str">
        <f>VLOOKUP(DefaultCollections[[#This Row],[Standard Exists in NL]],SpecialtyCheckLU,1,FALSE)</f>
        <v>CP955-P VIP A Standard</v>
      </c>
      <c r="K567" t="str">
        <f t="shared" si="26"/>
        <v>CP955-2X Week P VIP A</v>
      </c>
    </row>
    <row r="568" spans="1:11" hidden="1" x14ac:dyDescent="0.45">
      <c r="A568" t="s">
        <v>1384</v>
      </c>
      <c r="B568" t="s">
        <v>670</v>
      </c>
      <c r="C568" t="s">
        <v>1385</v>
      </c>
      <c r="D568" t="s">
        <v>1247</v>
      </c>
      <c r="E568" t="str">
        <f>VLOOKUP(DefaultCollections[[#This Row],[DEFAULT_COLL_TYPE]],CollectionLookups,2,FALSE)</f>
        <v>P VIP AB Standard</v>
      </c>
      <c r="F568" t="str">
        <f t="shared" si="27"/>
        <v>CP955-P VIP AB Standard</v>
      </c>
      <c r="G568" t="str">
        <f>VLOOKUP(DefaultCollections[[#This Row],[DEFAULT_COLL_TYPE]],CollectionLookups,3,FALSE)</f>
        <v>2X Week P VIP AB</v>
      </c>
      <c r="H568" t="str">
        <f t="shared" si="28"/>
        <v>CP955-2X Week P VIP AB</v>
      </c>
      <c r="J568" t="str">
        <f>VLOOKUP(DefaultCollections[[#This Row],[Standard Exists in NL]],SpecialtyCheckLU,1,FALSE)</f>
        <v>CP955-P VIP AB Standard</v>
      </c>
      <c r="K568" t="str">
        <f t="shared" si="26"/>
        <v>CP955-2X Week P VIP AB</v>
      </c>
    </row>
    <row r="569" spans="1:11" hidden="1" x14ac:dyDescent="0.45">
      <c r="A569" t="s">
        <v>1384</v>
      </c>
      <c r="B569" t="s">
        <v>670</v>
      </c>
      <c r="C569" t="s">
        <v>1385</v>
      </c>
      <c r="D569" t="s">
        <v>1229</v>
      </c>
      <c r="E569" t="str">
        <f>VLOOKUP(DefaultCollections[[#This Row],[DEFAULT_COLL_TYPE]],CollectionLookups,2,FALSE)</f>
        <v>P Denovo Non-Injectable</v>
      </c>
      <c r="F569" t="str">
        <f t="shared" si="27"/>
        <v>CP955-P Denovo Non-Injectable</v>
      </c>
      <c r="G569">
        <f>VLOOKUP(DefaultCollections[[#This Row],[DEFAULT_COLL_TYPE]],CollectionLookups,3,FALSE)</f>
        <v>0</v>
      </c>
      <c r="H569" t="str">
        <f t="shared" si="28"/>
        <v>NO</v>
      </c>
      <c r="J569" t="str">
        <f>VLOOKUP(DefaultCollections[[#This Row],[Standard Exists in NL]],SpecialtyCheckLU,1,FALSE)</f>
        <v>CP955-P Denovo Non-Injectable</v>
      </c>
      <c r="K569" t="e">
        <f t="shared" si="26"/>
        <v>#N/A</v>
      </c>
    </row>
    <row r="570" spans="1:11" hidden="1" x14ac:dyDescent="0.45">
      <c r="A570" t="s">
        <v>1384</v>
      </c>
      <c r="B570" t="s">
        <v>670</v>
      </c>
      <c r="C570" t="s">
        <v>1385</v>
      </c>
      <c r="D570" t="s">
        <v>1250</v>
      </c>
      <c r="E570" t="str">
        <f>VLOOKUP(DefaultCollections[[#This Row],[DEFAULT_COLL_TYPE]],CollectionLookups,2,FALSE)</f>
        <v>P Pre-VIP NS Standard</v>
      </c>
      <c r="F570" t="str">
        <f t="shared" si="27"/>
        <v>CP955-P Pre-VIP NS Standard</v>
      </c>
      <c r="G570" t="str">
        <f>VLOOKUP(DefaultCollections[[#This Row],[DEFAULT_COLL_TYPE]],CollectionLookups,3,FALSE)</f>
        <v>2X Week P Pre-VIP NS</v>
      </c>
      <c r="H570" t="str">
        <f t="shared" si="28"/>
        <v>NO</v>
      </c>
      <c r="J570" t="str">
        <f>VLOOKUP(DefaultCollections[[#This Row],[Standard Exists in NL]],SpecialtyCheckLU,1,FALSE)</f>
        <v>CP955-P Pre-VIP NS Standard</v>
      </c>
      <c r="K570" t="str">
        <f t="shared" si="26"/>
        <v>CP955-2X Week P Pre-VIP NS</v>
      </c>
    </row>
    <row r="571" spans="1:11" hidden="1" x14ac:dyDescent="0.45">
      <c r="A571" t="s">
        <v>1384</v>
      </c>
      <c r="B571" t="s">
        <v>670</v>
      </c>
      <c r="C571" t="s">
        <v>1385</v>
      </c>
      <c r="D571" t="s">
        <v>1230</v>
      </c>
      <c r="E571" t="str">
        <f>VLOOKUP(DefaultCollections[[#This Row],[DEFAULT_COLL_TYPE]],CollectionLookups,2,FALSE)</f>
        <v>P RSV Pre-Existing Standard</v>
      </c>
      <c r="F571" t="str">
        <f t="shared" si="27"/>
        <v>CP955-P RSV Pre-Existing Standard</v>
      </c>
      <c r="G571" t="str">
        <f>VLOOKUP(DefaultCollections[[#This Row],[DEFAULT_COLL_TYPE]],CollectionLookups,3,FALSE)</f>
        <v>2X Week P RSV Pre-Existing</v>
      </c>
      <c r="H571" t="str">
        <f t="shared" si="28"/>
        <v>CP955-2X Week P RSV Pre-Existing</v>
      </c>
      <c r="J571" t="str">
        <f>VLOOKUP(DefaultCollections[[#This Row],[Standard Exists in NL]],SpecialtyCheckLU,1,FALSE)</f>
        <v>CP955-P RSV Pre-Existing Standard</v>
      </c>
      <c r="K571" t="str">
        <f t="shared" si="26"/>
        <v>CP955-2X Week P RSV Pre-Existing</v>
      </c>
    </row>
    <row r="572" spans="1:11" hidden="1" x14ac:dyDescent="0.45">
      <c r="A572" t="s">
        <v>1386</v>
      </c>
      <c r="B572" t="s">
        <v>683</v>
      </c>
      <c r="C572" t="s">
        <v>1387</v>
      </c>
      <c r="D572" t="s">
        <v>1224</v>
      </c>
      <c r="E572" t="str">
        <f>VLOOKUP(DefaultCollections[[#This Row],[DEFAULT_COLL_TYPE]],CollectionLookups,2,FALSE)</f>
        <v>P Anti-D Pre-Existing Standard</v>
      </c>
      <c r="F572" t="str">
        <f t="shared" si="27"/>
        <v>CP957-P Anti-D Pre-Existing Standard</v>
      </c>
      <c r="G572" t="str">
        <f>VLOOKUP(DefaultCollections[[#This Row],[DEFAULT_COLL_TYPE]],CollectionLookups,3,FALSE)</f>
        <v>2X Week Anti-D Pre-Existing</v>
      </c>
      <c r="H572" t="str">
        <f t="shared" si="28"/>
        <v>NO</v>
      </c>
      <c r="J572" t="str">
        <f>VLOOKUP(DefaultCollections[[#This Row],[Standard Exists in NL]],SpecialtyCheckLU,1,FALSE)</f>
        <v>CP957-P Anti-D Pre-Existing Standard</v>
      </c>
      <c r="K572" t="str">
        <f t="shared" si="26"/>
        <v>CP957-2X Week Anti-D Pre-Existing</v>
      </c>
    </row>
    <row r="573" spans="1:11" hidden="1" x14ac:dyDescent="0.45">
      <c r="A573" t="s">
        <v>1386</v>
      </c>
      <c r="B573" t="s">
        <v>683</v>
      </c>
      <c r="C573" t="s">
        <v>1387</v>
      </c>
      <c r="D573" t="s">
        <v>1262</v>
      </c>
      <c r="E573" t="str">
        <f>VLOOKUP(DefaultCollections[[#This Row],[DEFAULT_COLL_TYPE]],CollectionLookups,2,FALSE)</f>
        <v>P NORM KIG 10 Standard</v>
      </c>
      <c r="F573" t="str">
        <f t="shared" si="27"/>
        <v>CP957-P NORM KIG 10 Standard</v>
      </c>
      <c r="G573" t="str">
        <f>VLOOKUP(DefaultCollections[[#This Row],[DEFAULT_COLL_TYPE]],CollectionLookups,3,FALSE)</f>
        <v>2X Week P NORM KIG10_0</v>
      </c>
      <c r="H573" t="str">
        <f t="shared" si="28"/>
        <v>CP957-2X Week P NORM KIG10_0</v>
      </c>
      <c r="J573" t="str">
        <f>VLOOKUP(DefaultCollections[[#This Row],[Standard Exists in NL]],SpecialtyCheckLU,1,FALSE)</f>
        <v>CP957-P NORM KIG 10 Standard</v>
      </c>
      <c r="K573" t="str">
        <f t="shared" si="26"/>
        <v>CP957-2X Week P NORM KIG10_0</v>
      </c>
    </row>
    <row r="574" spans="1:11" hidden="1" x14ac:dyDescent="0.45">
      <c r="A574" t="s">
        <v>1386</v>
      </c>
      <c r="B574" t="s">
        <v>683</v>
      </c>
      <c r="C574" t="s">
        <v>1387</v>
      </c>
      <c r="D574" t="s">
        <v>1263</v>
      </c>
      <c r="E574" t="str">
        <f>VLOOKUP(DefaultCollections[[#This Row],[DEFAULT_COLL_TYPE]],CollectionLookups,2,FALSE)</f>
        <v>P NORM KIG 10-1 Standard</v>
      </c>
      <c r="F574" t="str">
        <f t="shared" si="27"/>
        <v>CP957-P NORM KIG 10-1 Standard</v>
      </c>
      <c r="G574" t="str">
        <f>VLOOKUP(DefaultCollections[[#This Row],[DEFAULT_COLL_TYPE]],CollectionLookups,3,FALSE)</f>
        <v>2X Week P NORM KIG10-1</v>
      </c>
      <c r="H574" t="str">
        <f t="shared" si="28"/>
        <v>CP957-2X Week P NORM KIG10-1</v>
      </c>
      <c r="J574" t="str">
        <f>VLOOKUP(DefaultCollections[[#This Row],[Standard Exists in NL]],SpecialtyCheckLU,1,FALSE)</f>
        <v>CP957-P NORM KIG 10-1 Standard</v>
      </c>
      <c r="K574" t="str">
        <f t="shared" si="26"/>
        <v>CP957-2X Week P NORM KIG10-1</v>
      </c>
    </row>
    <row r="575" spans="1:11" hidden="1" x14ac:dyDescent="0.45">
      <c r="A575" t="s">
        <v>1386</v>
      </c>
      <c r="B575" t="s">
        <v>683</v>
      </c>
      <c r="C575" t="s">
        <v>1387</v>
      </c>
      <c r="D575" t="s">
        <v>1264</v>
      </c>
      <c r="E575" t="str">
        <f>VLOOKUP(DefaultCollections[[#This Row],[DEFAULT_COLL_TYPE]],CollectionLookups,2,FALSE)</f>
        <v>P NORM KIG 10-2 Standard</v>
      </c>
      <c r="F575" t="str">
        <f t="shared" si="27"/>
        <v>CP957-P NORM KIG 10-2 Standard</v>
      </c>
      <c r="G575" t="str">
        <f>VLOOKUP(DefaultCollections[[#This Row],[DEFAULT_COLL_TYPE]],CollectionLookups,3,FALSE)</f>
        <v>2X Week P NORM KIG10_2</v>
      </c>
      <c r="H575" t="str">
        <f t="shared" si="28"/>
        <v>CP957-2X Week P NORM KIG10_2</v>
      </c>
      <c r="J575" t="str">
        <f>VLOOKUP(DefaultCollections[[#This Row],[Standard Exists in NL]],SpecialtyCheckLU,1,FALSE)</f>
        <v>CP957-P NORM KIG 10-2 Standard</v>
      </c>
      <c r="K575" t="str">
        <f t="shared" si="26"/>
        <v>CP957-2X Week P NORM KIG10_2</v>
      </c>
    </row>
    <row r="576" spans="1:11" hidden="1" x14ac:dyDescent="0.45">
      <c r="A576" t="s">
        <v>1386</v>
      </c>
      <c r="B576" t="s">
        <v>683</v>
      </c>
      <c r="C576" t="s">
        <v>1387</v>
      </c>
      <c r="D576" t="s">
        <v>1265</v>
      </c>
      <c r="E576" t="str">
        <f>VLOOKUP(DefaultCollections[[#This Row],[DEFAULT_COLL_TYPE]],CollectionLookups,2,FALSE)</f>
        <v>P NORM KIG 10-3 Standard</v>
      </c>
      <c r="F576" t="str">
        <f t="shared" si="27"/>
        <v>CP957-P NORM KIG 10-3 Standard</v>
      </c>
      <c r="G576" t="str">
        <f>VLOOKUP(DefaultCollections[[#This Row],[DEFAULT_COLL_TYPE]],CollectionLookups,3,FALSE)</f>
        <v>2X Week P NORM KIG10_3</v>
      </c>
      <c r="H576" t="str">
        <f t="shared" si="28"/>
        <v>CP957-2X Week P NORM KIG10_3</v>
      </c>
      <c r="J576" t="str">
        <f>VLOOKUP(DefaultCollections[[#This Row],[Standard Exists in NL]],SpecialtyCheckLU,1,FALSE)</f>
        <v>CP957-P NORM KIG 10-3 Standard</v>
      </c>
      <c r="K576" t="str">
        <f t="shared" si="26"/>
        <v>CP957-2X Week P NORM KIG10_3</v>
      </c>
    </row>
    <row r="577" spans="1:11" hidden="1" x14ac:dyDescent="0.45">
      <c r="A577" t="s">
        <v>1386</v>
      </c>
      <c r="B577" t="s">
        <v>683</v>
      </c>
      <c r="C577" t="s">
        <v>1387</v>
      </c>
      <c r="D577" t="s">
        <v>1266</v>
      </c>
      <c r="E577" t="str">
        <f>VLOOKUP(DefaultCollections[[#This Row],[DEFAULT_COLL_TYPE]],CollectionLookups,2,FALSE)</f>
        <v>P NORM KIG 10-4 Standard</v>
      </c>
      <c r="F577" t="str">
        <f t="shared" si="27"/>
        <v>CP957-P NORM KIG 10-4 Standard</v>
      </c>
      <c r="G577" t="str">
        <f>VLOOKUP(DefaultCollections[[#This Row],[DEFAULT_COLL_TYPE]],CollectionLookups,3,FALSE)</f>
        <v>2X Week P NORM KIG10_4</v>
      </c>
      <c r="H577" t="str">
        <f t="shared" si="28"/>
        <v>CP957-2X Week P NORM KIG10_4</v>
      </c>
      <c r="J577" t="str">
        <f>VLOOKUP(DefaultCollections[[#This Row],[Standard Exists in NL]],SpecialtyCheckLU,1,FALSE)</f>
        <v>CP957-P NORM KIG 10-4 Standard</v>
      </c>
      <c r="K577" t="str">
        <f t="shared" si="26"/>
        <v>CP957-2X Week P NORM KIG10_4</v>
      </c>
    </row>
    <row r="578" spans="1:11" hidden="1" x14ac:dyDescent="0.45">
      <c r="A578" t="s">
        <v>1386</v>
      </c>
      <c r="B578" t="s">
        <v>683</v>
      </c>
      <c r="C578" t="s">
        <v>1387</v>
      </c>
      <c r="D578" t="s">
        <v>1227</v>
      </c>
      <c r="E578" t="str">
        <f>VLOOKUP(DefaultCollections[[#This Row],[DEFAULT_COLL_TYPE]],CollectionLookups,2,FALSE)</f>
        <v>P NSP NS Standard</v>
      </c>
      <c r="F578" t="str">
        <f t="shared" si="27"/>
        <v>CP957-P NSP NS Standard</v>
      </c>
      <c r="G578" t="str">
        <f>VLOOKUP(DefaultCollections[[#This Row],[DEFAULT_COLL_TYPE]],CollectionLookups,3,FALSE)</f>
        <v>2X Week P NSP NS</v>
      </c>
      <c r="H578" t="str">
        <f t="shared" si="28"/>
        <v>CP957-2X Week P NSP NS</v>
      </c>
      <c r="J578" t="e">
        <f>VLOOKUP(DefaultCollections[[#This Row],[Standard Exists in NL]],SpecialtyCheckLU,1,FALSE)</f>
        <v>#N/A</v>
      </c>
      <c r="K578" t="e">
        <f t="shared" ref="K578:K595" si="29">VLOOKUP(B578&amp;"-"&amp;G578,SpecialtyCheckLU,1,FALSE)</f>
        <v>#N/A</v>
      </c>
    </row>
    <row r="579" spans="1:11" hidden="1" x14ac:dyDescent="0.45">
      <c r="A579" t="s">
        <v>1386</v>
      </c>
      <c r="B579" t="s">
        <v>683</v>
      </c>
      <c r="C579" t="s">
        <v>1387</v>
      </c>
      <c r="D579" t="s">
        <v>1230</v>
      </c>
      <c r="E579" t="str">
        <f>VLOOKUP(DefaultCollections[[#This Row],[DEFAULT_COLL_TYPE]],CollectionLookups,2,FALSE)</f>
        <v>P RSV Pre-Existing Standard</v>
      </c>
      <c r="F579" t="str">
        <f t="shared" ref="F579:F591" si="30">IFERROR(VLOOKUP(B579&amp;"-"&amp;E579,NLCollectionsLookup,1,FALSE),"NO")</f>
        <v>CP957-P RSV Pre-Existing Standard</v>
      </c>
      <c r="G579" t="str">
        <f>VLOOKUP(DefaultCollections[[#This Row],[DEFAULT_COLL_TYPE]],CollectionLookups,3,FALSE)</f>
        <v>2X Week P RSV Pre-Existing</v>
      </c>
      <c r="H579" t="str">
        <f t="shared" ref="H579:H591" si="31">IFERROR(VLOOKUP(B579&amp;"-"&amp;G579,NLCollectionsLookup,1,FALSE),"NO")</f>
        <v>CP957-2X Week P RSV Pre-Existing</v>
      </c>
      <c r="J579" t="str">
        <f>VLOOKUP(DefaultCollections[[#This Row],[Standard Exists in NL]],SpecialtyCheckLU,1,FALSE)</f>
        <v>CP957-P RSV Pre-Existing Standard</v>
      </c>
      <c r="K579" t="str">
        <f t="shared" si="29"/>
        <v>CP957-2X Week P RSV Pre-Existing</v>
      </c>
    </row>
    <row r="580" spans="1:11" hidden="1" x14ac:dyDescent="0.45">
      <c r="A580" t="s">
        <v>1388</v>
      </c>
      <c r="B580" t="s">
        <v>902</v>
      </c>
      <c r="C580" t="s">
        <v>1389</v>
      </c>
      <c r="D580" t="s">
        <v>1224</v>
      </c>
      <c r="E580" t="str">
        <f>VLOOKUP(DefaultCollections[[#This Row],[DEFAULT_COLL_TYPE]],CollectionLookups,2,FALSE)</f>
        <v>P Anti-D Pre-Existing Standard</v>
      </c>
      <c r="F580" t="str">
        <f t="shared" si="30"/>
        <v>CP959-P Anti-D Pre-Existing Standard</v>
      </c>
      <c r="G580" t="str">
        <f>VLOOKUP(DefaultCollections[[#This Row],[DEFAULT_COLL_TYPE]],CollectionLookups,3,FALSE)</f>
        <v>2X Week Anti-D Pre-Existing</v>
      </c>
      <c r="H580" t="str">
        <f t="shared" si="31"/>
        <v>NO</v>
      </c>
      <c r="J580" t="str">
        <f>VLOOKUP(DefaultCollections[[#This Row],[Standard Exists in NL]],SpecialtyCheckLU,1,FALSE)</f>
        <v>CP959-P Anti-D Pre-Existing Standard</v>
      </c>
      <c r="K580" t="str">
        <f t="shared" si="29"/>
        <v>CP959-2X Week Anti-D Pre-Existing</v>
      </c>
    </row>
    <row r="581" spans="1:11" hidden="1" x14ac:dyDescent="0.45">
      <c r="A581" t="s">
        <v>1388</v>
      </c>
      <c r="B581" t="s">
        <v>902</v>
      </c>
      <c r="C581" t="s">
        <v>1389</v>
      </c>
      <c r="D581" t="s">
        <v>1227</v>
      </c>
      <c r="E581" t="str">
        <f>VLOOKUP(DefaultCollections[[#This Row],[DEFAULT_COLL_TYPE]],CollectionLookups,2,FALSE)</f>
        <v>P NSP NS Standard</v>
      </c>
      <c r="F581" t="str">
        <f t="shared" si="30"/>
        <v>CP959-P NSP NS Standard</v>
      </c>
      <c r="G581" t="str">
        <f>VLOOKUP(DefaultCollections[[#This Row],[DEFAULT_COLL_TYPE]],CollectionLookups,3,FALSE)</f>
        <v>2X Week P NSP NS</v>
      </c>
      <c r="H581" t="str">
        <f t="shared" si="31"/>
        <v>CP959-2X Week P NSP NS</v>
      </c>
      <c r="J581" t="e">
        <f>VLOOKUP(DefaultCollections[[#This Row],[Standard Exists in NL]],SpecialtyCheckLU,1,FALSE)</f>
        <v>#N/A</v>
      </c>
      <c r="K581" t="e">
        <f t="shared" si="29"/>
        <v>#N/A</v>
      </c>
    </row>
    <row r="582" spans="1:11" hidden="1" x14ac:dyDescent="0.45">
      <c r="A582" t="s">
        <v>1388</v>
      </c>
      <c r="B582" t="s">
        <v>902</v>
      </c>
      <c r="C582" t="s">
        <v>1389</v>
      </c>
      <c r="D582" t="s">
        <v>1230</v>
      </c>
      <c r="E582" t="str">
        <f>VLOOKUP(DefaultCollections[[#This Row],[DEFAULT_COLL_TYPE]],CollectionLookups,2,FALSE)</f>
        <v>P RSV Pre-Existing Standard</v>
      </c>
      <c r="F582" t="str">
        <f t="shared" si="30"/>
        <v>CP959-P RSV Pre-Existing Standard</v>
      </c>
      <c r="G582" t="str">
        <f>VLOOKUP(DefaultCollections[[#This Row],[DEFAULT_COLL_TYPE]],CollectionLookups,3,FALSE)</f>
        <v>2X Week P RSV Pre-Existing</v>
      </c>
      <c r="H582" t="str">
        <f t="shared" si="31"/>
        <v>CP959-2X Week P RSV Pre-Existing</v>
      </c>
      <c r="J582" t="str">
        <f>VLOOKUP(DefaultCollections[[#This Row],[Standard Exists in NL]],SpecialtyCheckLU,1,FALSE)</f>
        <v>CP959-P RSV Pre-Existing Standard</v>
      </c>
      <c r="K582" t="str">
        <f t="shared" si="29"/>
        <v>CP959-2X Week P RSV Pre-Existing</v>
      </c>
    </row>
    <row r="583" spans="1:11" hidden="1" x14ac:dyDescent="0.45">
      <c r="A583" t="s">
        <v>1390</v>
      </c>
      <c r="B583" t="s">
        <v>182</v>
      </c>
      <c r="C583" t="s">
        <v>1391</v>
      </c>
      <c r="D583" t="s">
        <v>1269</v>
      </c>
      <c r="E583" t="str">
        <f>VLOOKUP(DefaultCollections[[#This Row],[DEFAULT_COLL_TYPE]],CollectionLookups,2,FALSE)</f>
        <v>P Anthrax Standard</v>
      </c>
      <c r="F583" t="str">
        <f t="shared" si="30"/>
        <v>CP961-P Anthrax Standard</v>
      </c>
      <c r="G583">
        <f>VLOOKUP(DefaultCollections[[#This Row],[DEFAULT_COLL_TYPE]],CollectionLookups,3,FALSE)</f>
        <v>0</v>
      </c>
      <c r="H583" t="str">
        <f t="shared" si="31"/>
        <v>NO</v>
      </c>
      <c r="J583" t="str">
        <f>VLOOKUP(DefaultCollections[[#This Row],[Standard Exists in NL]],SpecialtyCheckLU,1,FALSE)</f>
        <v>CP961-P Anthrax Standard</v>
      </c>
      <c r="K583" t="e">
        <f t="shared" si="29"/>
        <v>#N/A</v>
      </c>
    </row>
    <row r="584" spans="1:11" hidden="1" x14ac:dyDescent="0.45">
      <c r="A584" t="s">
        <v>1390</v>
      </c>
      <c r="B584" t="s">
        <v>182</v>
      </c>
      <c r="C584" t="s">
        <v>1391</v>
      </c>
      <c r="D584" t="s">
        <v>1223</v>
      </c>
      <c r="E584" t="str">
        <f>VLOOKUP(DefaultCollections[[#This Row],[DEFAULT_COLL_TYPE]],CollectionLookups,2,FALSE)</f>
        <v>P Anti-D Standard</v>
      </c>
      <c r="F584" t="str">
        <f t="shared" si="30"/>
        <v>CP961-P Anti-D Standard</v>
      </c>
      <c r="G584" t="str">
        <f>VLOOKUP(DefaultCollections[[#This Row],[DEFAULT_COLL_TYPE]],CollectionLookups,3,FALSE)</f>
        <v>2X Week P Anti-D</v>
      </c>
      <c r="H584" t="str">
        <f t="shared" si="31"/>
        <v>CP961-2X Week P Anti-D</v>
      </c>
      <c r="J584" t="str">
        <f>VLOOKUP(DefaultCollections[[#This Row],[Standard Exists in NL]],SpecialtyCheckLU,1,FALSE)</f>
        <v>CP961-P Anti-D Standard</v>
      </c>
      <c r="K584" t="str">
        <f t="shared" si="29"/>
        <v>CP961-2X Week P Anti-D</v>
      </c>
    </row>
    <row r="585" spans="1:11" hidden="1" x14ac:dyDescent="0.45">
      <c r="A585" t="s">
        <v>1390</v>
      </c>
      <c r="B585" t="s">
        <v>182</v>
      </c>
      <c r="C585" t="s">
        <v>1391</v>
      </c>
      <c r="D585" t="s">
        <v>1224</v>
      </c>
      <c r="E585" t="str">
        <f>VLOOKUP(DefaultCollections[[#This Row],[DEFAULT_COLL_TYPE]],CollectionLookups,2,FALSE)</f>
        <v>P Anti-D Pre-Existing Standard</v>
      </c>
      <c r="F585" t="str">
        <f t="shared" si="30"/>
        <v>CP961-P Anti-D Pre-Existing Standard</v>
      </c>
      <c r="G585" t="str">
        <f>VLOOKUP(DefaultCollections[[#This Row],[DEFAULT_COLL_TYPE]],CollectionLookups,3,FALSE)</f>
        <v>2X Week Anti-D Pre-Existing</v>
      </c>
      <c r="H585" t="str">
        <f t="shared" si="31"/>
        <v>CP961-2X Week Anti-D Pre-Existing</v>
      </c>
      <c r="J585" t="str">
        <f>VLOOKUP(DefaultCollections[[#This Row],[Standard Exists in NL]],SpecialtyCheckLU,1,FALSE)</f>
        <v>CP961-P Anti-D Pre-Existing Standard</v>
      </c>
      <c r="K585" t="str">
        <f t="shared" si="29"/>
        <v>CP961-2X Week Anti-D Pre-Existing</v>
      </c>
    </row>
    <row r="586" spans="1:11" hidden="1" x14ac:dyDescent="0.45">
      <c r="A586" t="s">
        <v>1390</v>
      </c>
      <c r="B586" t="s">
        <v>182</v>
      </c>
      <c r="C586" t="s">
        <v>1391</v>
      </c>
      <c r="D586" t="s">
        <v>1227</v>
      </c>
      <c r="E586" t="str">
        <f>VLOOKUP(DefaultCollections[[#This Row],[DEFAULT_COLL_TYPE]],CollectionLookups,2,FALSE)</f>
        <v>P NSP NS Standard</v>
      </c>
      <c r="F586" t="str">
        <f t="shared" si="30"/>
        <v>CP961-P NSP NS Standard</v>
      </c>
      <c r="G586" t="str">
        <f>VLOOKUP(DefaultCollections[[#This Row],[DEFAULT_COLL_TYPE]],CollectionLookups,3,FALSE)</f>
        <v>2X Week P NSP NS</v>
      </c>
      <c r="H586" t="str">
        <f t="shared" si="31"/>
        <v>CP961-2X Week P NSP NS</v>
      </c>
      <c r="J586" t="e">
        <f>VLOOKUP(DefaultCollections[[#This Row],[Standard Exists in NL]],SpecialtyCheckLU,1,FALSE)</f>
        <v>#N/A</v>
      </c>
      <c r="K586" t="e">
        <f t="shared" si="29"/>
        <v>#N/A</v>
      </c>
    </row>
    <row r="587" spans="1:11" hidden="1" x14ac:dyDescent="0.45">
      <c r="A587" t="s">
        <v>1390</v>
      </c>
      <c r="B587" t="s">
        <v>182</v>
      </c>
      <c r="C587" t="s">
        <v>1391</v>
      </c>
      <c r="D587" t="s">
        <v>1255</v>
      </c>
      <c r="E587" t="str">
        <f>VLOOKUP(DefaultCollections[[#This Row],[DEFAULT_COLL_TYPE]],CollectionLookups,2,FALSE)</f>
        <v>P Vaccinia Standard</v>
      </c>
      <c r="F587" t="str">
        <f t="shared" si="30"/>
        <v>CP961-P Vaccinia Standard</v>
      </c>
      <c r="G587">
        <f>VLOOKUP(DefaultCollections[[#This Row],[DEFAULT_COLL_TYPE]],CollectionLookups,3,FALSE)</f>
        <v>0</v>
      </c>
      <c r="H587" t="str">
        <f t="shared" si="31"/>
        <v>NO</v>
      </c>
      <c r="J587" t="str">
        <f>VLOOKUP(DefaultCollections[[#This Row],[Standard Exists in NL]],SpecialtyCheckLU,1,FALSE)</f>
        <v>CP961-P Vaccinia Standard</v>
      </c>
      <c r="K587" t="e">
        <f t="shared" si="29"/>
        <v>#N/A</v>
      </c>
    </row>
    <row r="588" spans="1:11" hidden="1" x14ac:dyDescent="0.45">
      <c r="A588" t="s">
        <v>1390</v>
      </c>
      <c r="B588" t="s">
        <v>182</v>
      </c>
      <c r="C588" t="s">
        <v>1391</v>
      </c>
      <c r="D588" t="s">
        <v>1249</v>
      </c>
      <c r="E588" t="str">
        <f>VLOOKUP(DefaultCollections[[#This Row],[DEFAULT_COLL_TYPE]],CollectionLookups,2,FALSE)</f>
        <v>PVZV Pre-Existing Standard</v>
      </c>
      <c r="F588" t="str">
        <f t="shared" si="30"/>
        <v>CP961-PVZV Pre-Existing Standard</v>
      </c>
      <c r="G588" t="str">
        <f>VLOOKUP(DefaultCollections[[#This Row],[DEFAULT_COLL_TYPE]],CollectionLookups,3,FALSE)</f>
        <v>2X Week P VZV Pre-Existing</v>
      </c>
      <c r="H588" t="str">
        <f t="shared" si="31"/>
        <v>CP961-2X Week P VZV Pre-Existing</v>
      </c>
      <c r="J588" t="str">
        <f>VLOOKUP(DefaultCollections[[#This Row],[Standard Exists in NL]],SpecialtyCheckLU,1,FALSE)</f>
        <v>CP961-PVZV Pre-Existing Standard</v>
      </c>
      <c r="K588" t="str">
        <f t="shared" si="29"/>
        <v>CP961-2X Week P VZV Pre-Existing</v>
      </c>
    </row>
    <row r="589" spans="1:11" hidden="1" x14ac:dyDescent="0.45">
      <c r="A589" t="s">
        <v>1390</v>
      </c>
      <c r="B589" t="s">
        <v>182</v>
      </c>
      <c r="C589" t="s">
        <v>1391</v>
      </c>
      <c r="D589" t="s">
        <v>1229</v>
      </c>
      <c r="E589" t="str">
        <f>VLOOKUP(DefaultCollections[[#This Row],[DEFAULT_COLL_TYPE]],CollectionLookups,2,FALSE)</f>
        <v>P Denovo Non-Injectable</v>
      </c>
      <c r="F589" t="str">
        <f t="shared" si="30"/>
        <v>CP961-P Denovo Non-Injectable</v>
      </c>
      <c r="G589">
        <f>VLOOKUP(DefaultCollections[[#This Row],[DEFAULT_COLL_TYPE]],CollectionLookups,3,FALSE)</f>
        <v>0</v>
      </c>
      <c r="H589" t="str">
        <f t="shared" si="31"/>
        <v>NO</v>
      </c>
      <c r="J589" t="str">
        <f>VLOOKUP(DefaultCollections[[#This Row],[Standard Exists in NL]],SpecialtyCheckLU,1,FALSE)</f>
        <v>CP961-P Denovo Non-Injectable</v>
      </c>
      <c r="K589" t="e">
        <f t="shared" si="29"/>
        <v>#N/A</v>
      </c>
    </row>
    <row r="590" spans="1:11" hidden="1" x14ac:dyDescent="0.45">
      <c r="A590" t="s">
        <v>1390</v>
      </c>
      <c r="B590" t="s">
        <v>182</v>
      </c>
      <c r="C590" t="s">
        <v>1391</v>
      </c>
      <c r="D590" t="s">
        <v>1230</v>
      </c>
      <c r="E590" t="str">
        <f>VLOOKUP(DefaultCollections[[#This Row],[DEFAULT_COLL_TYPE]],CollectionLookups,2,FALSE)</f>
        <v>P RSV Pre-Existing Standard</v>
      </c>
      <c r="F590" t="str">
        <f t="shared" si="30"/>
        <v>CP961-P RSV Pre-Existing Standard</v>
      </c>
      <c r="G590" t="str">
        <f>VLOOKUP(DefaultCollections[[#This Row],[DEFAULT_COLL_TYPE]],CollectionLookups,3,FALSE)</f>
        <v>2X Week P RSV Pre-Existing</v>
      </c>
      <c r="H590" t="str">
        <f t="shared" si="31"/>
        <v>CP961-2X Week P RSV Pre-Existing</v>
      </c>
      <c r="J590" t="str">
        <f>VLOOKUP(DefaultCollections[[#This Row],[Standard Exists in NL]],SpecialtyCheckLU,1,FALSE)</f>
        <v>CP961-P RSV Pre-Existing Standard</v>
      </c>
      <c r="K590" t="str">
        <f t="shared" si="29"/>
        <v>CP961-2X Week P RSV Pre-Existing</v>
      </c>
    </row>
    <row r="591" spans="1:11" hidden="1" x14ac:dyDescent="0.45">
      <c r="A591" t="s">
        <v>1392</v>
      </c>
      <c r="B591" t="s">
        <v>116</v>
      </c>
      <c r="C591" t="s">
        <v>1393</v>
      </c>
      <c r="D591" t="s">
        <v>1224</v>
      </c>
      <c r="E591" t="str">
        <f>VLOOKUP(DefaultCollections[[#This Row],[DEFAULT_COLL_TYPE]],CollectionLookups,2,FALSE)</f>
        <v>P Anti-D Pre-Existing Standard</v>
      </c>
      <c r="F591" t="str">
        <f t="shared" si="30"/>
        <v>CP962-P Anti-D Pre-Existing Standard</v>
      </c>
      <c r="G591" t="str">
        <f>VLOOKUP(DefaultCollections[[#This Row],[DEFAULT_COLL_TYPE]],CollectionLookups,3,FALSE)</f>
        <v>2X Week Anti-D Pre-Existing</v>
      </c>
      <c r="H591" t="str">
        <f t="shared" si="31"/>
        <v>NO</v>
      </c>
      <c r="J591" t="str">
        <f>VLOOKUP(DefaultCollections[[#This Row],[Standard Exists in NL]],SpecialtyCheckLU,1,FALSE)</f>
        <v>CP962-P Anti-D Pre-Existing Standard</v>
      </c>
      <c r="K591" t="str">
        <f t="shared" si="29"/>
        <v>CP962-2X Week Anti-D Pre-Existing</v>
      </c>
    </row>
    <row r="592" spans="1:11" hidden="1" x14ac:dyDescent="0.45">
      <c r="A592" t="s">
        <v>1392</v>
      </c>
      <c r="B592" t="s">
        <v>116</v>
      </c>
      <c r="C592" t="s">
        <v>1393</v>
      </c>
      <c r="D592" t="s">
        <v>1227</v>
      </c>
      <c r="E592" t="str">
        <f>VLOOKUP(DefaultCollections[[#This Row],[DEFAULT_COLL_TYPE]],CollectionLookups,2,FALSE)</f>
        <v>P NSP NS Standard</v>
      </c>
      <c r="F592" t="str">
        <f t="shared" ref="F592:F595" si="32">IFERROR(VLOOKUP(B592&amp;"-"&amp;E592,NLCollectionsLookup,1,FALSE),"NO")</f>
        <v>CP962-P NSP NS Standard</v>
      </c>
      <c r="G592" t="str">
        <f>VLOOKUP(DefaultCollections[[#This Row],[DEFAULT_COLL_TYPE]],CollectionLookups,3,FALSE)</f>
        <v>2X Week P NSP NS</v>
      </c>
      <c r="H592" t="str">
        <f t="shared" ref="H592:H595" si="33">IFERROR(VLOOKUP(B592&amp;"-"&amp;G592,NLCollectionsLookup,1,FALSE),"NO")</f>
        <v>CP962-2X Week P NSP NS</v>
      </c>
      <c r="J592" t="e">
        <f>VLOOKUP(DefaultCollections[[#This Row],[Standard Exists in NL]],SpecialtyCheckLU,1,FALSE)</f>
        <v>#N/A</v>
      </c>
      <c r="K592" t="e">
        <f t="shared" si="29"/>
        <v>#N/A</v>
      </c>
    </row>
    <row r="593" spans="1:11" hidden="1" x14ac:dyDescent="0.45">
      <c r="A593" t="s">
        <v>1392</v>
      </c>
      <c r="B593" t="s">
        <v>116</v>
      </c>
      <c r="C593" t="s">
        <v>1393</v>
      </c>
      <c r="D593" t="s">
        <v>1255</v>
      </c>
      <c r="E593" t="str">
        <f>VLOOKUP(DefaultCollections[[#This Row],[DEFAULT_COLL_TYPE]],CollectionLookups,2,FALSE)</f>
        <v>P Vaccinia Standard</v>
      </c>
      <c r="F593" t="str">
        <f t="shared" si="32"/>
        <v>CP962-P Vaccinia Standard</v>
      </c>
      <c r="G593">
        <f>VLOOKUP(DefaultCollections[[#This Row],[DEFAULT_COLL_TYPE]],CollectionLookups,3,FALSE)</f>
        <v>0</v>
      </c>
      <c r="H593" t="str">
        <f t="shared" si="33"/>
        <v>NO</v>
      </c>
      <c r="J593" t="str">
        <f>VLOOKUP(DefaultCollections[[#This Row],[Standard Exists in NL]],SpecialtyCheckLU,1,FALSE)</f>
        <v>CP962-P Vaccinia Standard</v>
      </c>
      <c r="K593" t="e">
        <f t="shared" si="29"/>
        <v>#N/A</v>
      </c>
    </row>
    <row r="594" spans="1:11" hidden="1" x14ac:dyDescent="0.45">
      <c r="A594" t="s">
        <v>1392</v>
      </c>
      <c r="B594" t="s">
        <v>116</v>
      </c>
      <c r="C594" t="s">
        <v>1393</v>
      </c>
      <c r="D594" t="s">
        <v>1249</v>
      </c>
      <c r="E594" t="str">
        <f>VLOOKUP(DefaultCollections[[#This Row],[DEFAULT_COLL_TYPE]],CollectionLookups,2,FALSE)</f>
        <v>PVZV Pre-Existing Standard</v>
      </c>
      <c r="F594" t="str">
        <f t="shared" si="32"/>
        <v>CP962-PVZV Pre-Existing Standard</v>
      </c>
      <c r="G594" t="str">
        <f>VLOOKUP(DefaultCollections[[#This Row],[DEFAULT_COLL_TYPE]],CollectionLookups,3,FALSE)</f>
        <v>2X Week P VZV Pre-Existing</v>
      </c>
      <c r="H594" t="str">
        <f t="shared" si="33"/>
        <v>CP962-2X Week P VZV Pre-Existing</v>
      </c>
      <c r="J594" t="str">
        <f>VLOOKUP(DefaultCollections[[#This Row],[Standard Exists in NL]],SpecialtyCheckLU,1,FALSE)</f>
        <v>CP962-PVZV Pre-Existing Standard</v>
      </c>
      <c r="K594" t="str">
        <f t="shared" si="29"/>
        <v>CP962-2X Week P VZV Pre-Existing</v>
      </c>
    </row>
    <row r="595" spans="1:11" hidden="1" x14ac:dyDescent="0.45">
      <c r="A595" t="s">
        <v>1392</v>
      </c>
      <c r="B595" t="s">
        <v>116</v>
      </c>
      <c r="C595" t="s">
        <v>1393</v>
      </c>
      <c r="D595" t="s">
        <v>1230</v>
      </c>
      <c r="E595" t="str">
        <f>VLOOKUP(DefaultCollections[[#This Row],[DEFAULT_COLL_TYPE]],CollectionLookups,2,FALSE)</f>
        <v>P RSV Pre-Existing Standard</v>
      </c>
      <c r="F595" t="str">
        <f t="shared" si="32"/>
        <v>CP962-P RSV Pre-Existing Standard</v>
      </c>
      <c r="G595" t="str">
        <f>VLOOKUP(DefaultCollections[[#This Row],[DEFAULT_COLL_TYPE]],CollectionLookups,3,FALSE)</f>
        <v>2X Week P RSV Pre-Existing</v>
      </c>
      <c r="H595" t="str">
        <f t="shared" si="33"/>
        <v>CP962-2X Week P RSV Pre-Existing</v>
      </c>
      <c r="J595" t="str">
        <f>VLOOKUP(DefaultCollections[[#This Row],[Standard Exists in NL]],SpecialtyCheckLU,1,FALSE)</f>
        <v>CP962-P RSV Pre-Existing Standard</v>
      </c>
      <c r="K595" t="str">
        <f t="shared" si="29"/>
        <v>CP962-2X Week P RSV Pre-Existing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63D84-640A-43D6-BFE7-8B2CFFC21670}">
  <dimension ref="A1:J150"/>
  <sheetViews>
    <sheetView topLeftCell="A112" workbookViewId="0">
      <selection activeCell="J77" sqref="J77:J90"/>
    </sheetView>
  </sheetViews>
  <sheetFormatPr defaultRowHeight="14.25" x14ac:dyDescent="0.45"/>
  <cols>
    <col min="1" max="1" width="30.33203125" bestFit="1" customWidth="1"/>
    <col min="2" max="2" width="18" bestFit="1" customWidth="1"/>
    <col min="3" max="3" width="36.53125" bestFit="1" customWidth="1"/>
    <col min="4" max="4" width="19.6640625" bestFit="1" customWidth="1"/>
    <col min="5" max="5" width="17.53125" bestFit="1" customWidth="1"/>
    <col min="10" max="10" width="36.53125" bestFit="1" customWidth="1"/>
  </cols>
  <sheetData>
    <row r="1" spans="1:5" x14ac:dyDescent="0.45">
      <c r="A1" s="9" t="s">
        <v>1045</v>
      </c>
      <c r="B1" s="10" t="s">
        <v>1047</v>
      </c>
      <c r="C1" s="10" t="s">
        <v>1394</v>
      </c>
      <c r="D1" s="10" t="s">
        <v>1395</v>
      </c>
      <c r="E1" s="11" t="s">
        <v>1396</v>
      </c>
    </row>
    <row r="2" spans="1:5" x14ac:dyDescent="0.45">
      <c r="A2" s="12" t="s">
        <v>1065</v>
      </c>
      <c r="B2" t="s">
        <v>1054</v>
      </c>
      <c r="C2" t="s">
        <v>76</v>
      </c>
      <c r="D2" t="s">
        <v>1397</v>
      </c>
      <c r="E2" s="13">
        <v>1</v>
      </c>
    </row>
    <row r="3" spans="1:5" x14ac:dyDescent="0.45">
      <c r="A3" s="12" t="s">
        <v>1066</v>
      </c>
      <c r="B3" t="s">
        <v>1054</v>
      </c>
      <c r="C3" t="s">
        <v>77</v>
      </c>
      <c r="D3" t="s">
        <v>1397</v>
      </c>
      <c r="E3" s="13">
        <v>2</v>
      </c>
    </row>
    <row r="4" spans="1:5" x14ac:dyDescent="0.45">
      <c r="A4" s="12" t="s">
        <v>1067</v>
      </c>
      <c r="B4" t="s">
        <v>1054</v>
      </c>
      <c r="C4" t="s">
        <v>78</v>
      </c>
      <c r="D4" t="s">
        <v>1397</v>
      </c>
      <c r="E4" s="13">
        <v>3</v>
      </c>
    </row>
    <row r="5" spans="1:5" x14ac:dyDescent="0.45">
      <c r="A5" s="12" t="s">
        <v>1068</v>
      </c>
      <c r="B5" t="s">
        <v>1054</v>
      </c>
      <c r="C5" t="s">
        <v>79</v>
      </c>
      <c r="D5" t="s">
        <v>1397</v>
      </c>
      <c r="E5" s="13">
        <v>4</v>
      </c>
    </row>
    <row r="6" spans="1:5" x14ac:dyDescent="0.45">
      <c r="A6" s="12" t="s">
        <v>1069</v>
      </c>
      <c r="B6" t="s">
        <v>1054</v>
      </c>
      <c r="C6" t="s">
        <v>80</v>
      </c>
      <c r="D6" t="s">
        <v>1397</v>
      </c>
      <c r="E6" s="13">
        <v>5</v>
      </c>
    </row>
    <row r="7" spans="1:5" x14ac:dyDescent="0.45">
      <c r="A7" s="12" t="s">
        <v>1070</v>
      </c>
      <c r="B7" t="s">
        <v>1054</v>
      </c>
      <c r="C7" t="s">
        <v>81</v>
      </c>
      <c r="D7" t="s">
        <v>1397</v>
      </c>
      <c r="E7" s="13">
        <v>6</v>
      </c>
    </row>
    <row r="8" spans="1:5" x14ac:dyDescent="0.45">
      <c r="A8" s="12" t="s">
        <v>1071</v>
      </c>
      <c r="B8" t="s">
        <v>1054</v>
      </c>
      <c r="C8" t="s">
        <v>82</v>
      </c>
      <c r="D8" t="s">
        <v>1397</v>
      </c>
      <c r="E8" s="13">
        <v>7</v>
      </c>
    </row>
    <row r="9" spans="1:5" x14ac:dyDescent="0.45">
      <c r="A9" s="12" t="s">
        <v>1072</v>
      </c>
      <c r="B9" t="s">
        <v>1054</v>
      </c>
      <c r="C9" t="s">
        <v>83</v>
      </c>
      <c r="D9" t="s">
        <v>1397</v>
      </c>
      <c r="E9" s="13">
        <v>8</v>
      </c>
    </row>
    <row r="10" spans="1:5" x14ac:dyDescent="0.45">
      <c r="A10" s="12" t="s">
        <v>1033</v>
      </c>
      <c r="B10" t="s">
        <v>1113</v>
      </c>
      <c r="C10" t="s">
        <v>84</v>
      </c>
      <c r="D10" t="s">
        <v>1397</v>
      </c>
      <c r="E10" s="13">
        <v>21</v>
      </c>
    </row>
    <row r="11" spans="1:5" x14ac:dyDescent="0.45">
      <c r="A11" s="12" t="s">
        <v>1398</v>
      </c>
      <c r="B11" t="s">
        <v>1113</v>
      </c>
      <c r="C11" t="s">
        <v>84</v>
      </c>
      <c r="D11" t="s">
        <v>1397</v>
      </c>
      <c r="E11" s="13">
        <v>22</v>
      </c>
    </row>
    <row r="12" spans="1:5" x14ac:dyDescent="0.45">
      <c r="A12" s="12" t="s">
        <v>1115</v>
      </c>
      <c r="B12" t="s">
        <v>1113</v>
      </c>
      <c r="C12" t="s">
        <v>84</v>
      </c>
      <c r="D12" t="s">
        <v>1397</v>
      </c>
      <c r="E12" s="13">
        <v>23</v>
      </c>
    </row>
    <row r="13" spans="1:5" x14ac:dyDescent="0.45">
      <c r="A13" s="12" t="s">
        <v>1399</v>
      </c>
      <c r="B13" t="s">
        <v>1054</v>
      </c>
      <c r="C13" t="s">
        <v>1400</v>
      </c>
      <c r="D13" t="s">
        <v>1397</v>
      </c>
      <c r="E13" s="13">
        <v>24</v>
      </c>
    </row>
    <row r="14" spans="1:5" x14ac:dyDescent="0.45">
      <c r="A14" s="12" t="s">
        <v>1401</v>
      </c>
      <c r="B14" t="s">
        <v>1054</v>
      </c>
      <c r="C14" t="s">
        <v>85</v>
      </c>
      <c r="D14" t="s">
        <v>1397</v>
      </c>
      <c r="E14" s="13">
        <v>25</v>
      </c>
    </row>
    <row r="15" spans="1:5" x14ac:dyDescent="0.45">
      <c r="A15" s="12" t="s">
        <v>1055</v>
      </c>
      <c r="B15" t="s">
        <v>1054</v>
      </c>
      <c r="C15" t="s">
        <v>85</v>
      </c>
      <c r="D15" t="s">
        <v>1397</v>
      </c>
      <c r="E15" s="13">
        <v>26</v>
      </c>
    </row>
    <row r="16" spans="1:5" x14ac:dyDescent="0.45">
      <c r="A16" s="12" t="s">
        <v>1057</v>
      </c>
      <c r="B16" t="s">
        <v>1054</v>
      </c>
      <c r="C16" t="s">
        <v>86</v>
      </c>
      <c r="D16" t="s">
        <v>1397</v>
      </c>
      <c r="E16" s="13">
        <v>27</v>
      </c>
    </row>
    <row r="17" spans="1:5" x14ac:dyDescent="0.45">
      <c r="A17" s="12" t="s">
        <v>1058</v>
      </c>
      <c r="B17" t="s">
        <v>1054</v>
      </c>
      <c r="C17" t="s">
        <v>87</v>
      </c>
      <c r="D17" t="s">
        <v>1397</v>
      </c>
      <c r="E17" s="13">
        <v>28</v>
      </c>
    </row>
    <row r="18" spans="1:5" x14ac:dyDescent="0.45">
      <c r="A18" s="12" t="s">
        <v>1122</v>
      </c>
      <c r="B18" t="s">
        <v>1054</v>
      </c>
      <c r="C18" t="s">
        <v>88</v>
      </c>
      <c r="D18" t="s">
        <v>1397</v>
      </c>
      <c r="E18" s="13">
        <v>29</v>
      </c>
    </row>
    <row r="19" spans="1:5" x14ac:dyDescent="0.45">
      <c r="A19" s="12" t="s">
        <v>1195</v>
      </c>
      <c r="B19" t="s">
        <v>1054</v>
      </c>
      <c r="C19" t="s">
        <v>89</v>
      </c>
      <c r="D19" t="s">
        <v>1397</v>
      </c>
      <c r="E19" s="13">
        <v>30</v>
      </c>
    </row>
    <row r="20" spans="1:5" x14ac:dyDescent="0.45">
      <c r="A20" s="12" t="s">
        <v>1402</v>
      </c>
      <c r="B20" t="s">
        <v>1054</v>
      </c>
      <c r="C20" t="s">
        <v>89</v>
      </c>
      <c r="D20" t="s">
        <v>1397</v>
      </c>
      <c r="E20" s="13">
        <v>31</v>
      </c>
    </row>
    <row r="21" spans="1:5" x14ac:dyDescent="0.45">
      <c r="A21" s="12" t="s">
        <v>73</v>
      </c>
      <c r="B21" t="s">
        <v>1112</v>
      </c>
      <c r="C21" t="s">
        <v>90</v>
      </c>
      <c r="D21" t="s">
        <v>1397</v>
      </c>
      <c r="E21" s="13">
        <v>50</v>
      </c>
    </row>
    <row r="22" spans="1:5" x14ac:dyDescent="0.45">
      <c r="A22" s="12" t="s">
        <v>1403</v>
      </c>
      <c r="B22" t="s">
        <v>1054</v>
      </c>
      <c r="E22" s="13"/>
    </row>
    <row r="23" spans="1:5" x14ac:dyDescent="0.45">
      <c r="A23" s="12" t="s">
        <v>1053</v>
      </c>
      <c r="B23" t="s">
        <v>1054</v>
      </c>
      <c r="E23" s="13"/>
    </row>
    <row r="24" spans="1:5" x14ac:dyDescent="0.45">
      <c r="A24" s="12" t="s">
        <v>943</v>
      </c>
      <c r="B24" t="s">
        <v>1054</v>
      </c>
      <c r="E24" s="13"/>
    </row>
    <row r="25" spans="1:5" x14ac:dyDescent="0.45">
      <c r="A25" s="12" t="s">
        <v>944</v>
      </c>
      <c r="B25" t="s">
        <v>1054</v>
      </c>
      <c r="E25" s="13"/>
    </row>
    <row r="26" spans="1:5" x14ac:dyDescent="0.45">
      <c r="A26" s="12" t="s">
        <v>961</v>
      </c>
      <c r="B26" t="s">
        <v>1054</v>
      </c>
      <c r="E26" s="13"/>
    </row>
    <row r="27" spans="1:5" x14ac:dyDescent="0.45">
      <c r="A27" s="12" t="s">
        <v>962</v>
      </c>
      <c r="B27" t="s">
        <v>1054</v>
      </c>
      <c r="E27" s="13"/>
    </row>
    <row r="28" spans="1:5" x14ac:dyDescent="0.45">
      <c r="A28" s="12" t="s">
        <v>983</v>
      </c>
      <c r="B28" t="s">
        <v>1054</v>
      </c>
      <c r="E28" s="13"/>
    </row>
    <row r="29" spans="1:5" x14ac:dyDescent="0.45">
      <c r="A29" s="12" t="s">
        <v>1404</v>
      </c>
      <c r="B29" t="s">
        <v>1054</v>
      </c>
      <c r="E29" s="13"/>
    </row>
    <row r="30" spans="1:5" x14ac:dyDescent="0.45">
      <c r="A30" s="12" t="s">
        <v>1026</v>
      </c>
      <c r="B30" t="s">
        <v>1054</v>
      </c>
      <c r="C30" t="s">
        <v>85</v>
      </c>
      <c r="E30" s="13"/>
    </row>
    <row r="31" spans="1:5" x14ac:dyDescent="0.45">
      <c r="A31" s="12" t="s">
        <v>973</v>
      </c>
      <c r="B31" t="s">
        <v>1054</v>
      </c>
      <c r="E31" s="13"/>
    </row>
    <row r="32" spans="1:5" x14ac:dyDescent="0.45">
      <c r="A32" s="12" t="s">
        <v>965</v>
      </c>
      <c r="B32" t="s">
        <v>1054</v>
      </c>
      <c r="E32" s="13"/>
    </row>
    <row r="33" spans="1:5" x14ac:dyDescent="0.45">
      <c r="A33" s="12" t="s">
        <v>966</v>
      </c>
      <c r="B33" t="s">
        <v>1054</v>
      </c>
      <c r="E33" s="13"/>
    </row>
    <row r="34" spans="1:5" x14ac:dyDescent="0.45">
      <c r="A34" s="12" t="s">
        <v>1007</v>
      </c>
      <c r="B34" t="s">
        <v>1054</v>
      </c>
      <c r="E34" s="13"/>
    </row>
    <row r="35" spans="1:5" x14ac:dyDescent="0.45">
      <c r="A35" s="12" t="s">
        <v>1008</v>
      </c>
      <c r="B35" t="s">
        <v>1054</v>
      </c>
      <c r="E35" s="13"/>
    </row>
    <row r="36" spans="1:5" x14ac:dyDescent="0.45">
      <c r="A36" s="12" t="s">
        <v>967</v>
      </c>
      <c r="B36" t="s">
        <v>1054</v>
      </c>
      <c r="E36" s="13"/>
    </row>
    <row r="37" spans="1:5" x14ac:dyDescent="0.45">
      <c r="A37" s="12" t="s">
        <v>1405</v>
      </c>
      <c r="B37" t="s">
        <v>1054</v>
      </c>
      <c r="E37" s="13"/>
    </row>
    <row r="38" spans="1:5" x14ac:dyDescent="0.45">
      <c r="A38" s="12" t="s">
        <v>968</v>
      </c>
      <c r="B38" t="s">
        <v>1054</v>
      </c>
      <c r="E38" s="13"/>
    </row>
    <row r="39" spans="1:5" x14ac:dyDescent="0.45">
      <c r="A39" s="12" t="s">
        <v>1406</v>
      </c>
      <c r="B39" t="s">
        <v>1054</v>
      </c>
      <c r="E39" s="13"/>
    </row>
    <row r="40" spans="1:5" x14ac:dyDescent="0.45">
      <c r="A40" s="12" t="s">
        <v>1407</v>
      </c>
      <c r="B40" t="s">
        <v>1054</v>
      </c>
      <c r="E40" s="13"/>
    </row>
    <row r="41" spans="1:5" x14ac:dyDescent="0.45">
      <c r="A41" s="12" t="s">
        <v>1408</v>
      </c>
      <c r="B41" t="s">
        <v>1054</v>
      </c>
      <c r="E41" s="13"/>
    </row>
    <row r="42" spans="1:5" x14ac:dyDescent="0.45">
      <c r="A42" s="12" t="s">
        <v>1409</v>
      </c>
      <c r="B42" t="s">
        <v>1054</v>
      </c>
      <c r="E42" s="13"/>
    </row>
    <row r="43" spans="1:5" x14ac:dyDescent="0.45">
      <c r="A43" s="12" t="s">
        <v>1410</v>
      </c>
      <c r="B43" t="s">
        <v>1054</v>
      </c>
      <c r="E43" s="13"/>
    </row>
    <row r="44" spans="1:5" x14ac:dyDescent="0.45">
      <c r="A44" s="12" t="s">
        <v>1411</v>
      </c>
      <c r="B44" t="s">
        <v>1054</v>
      </c>
      <c r="C44" s="7"/>
      <c r="E44" s="13"/>
    </row>
    <row r="45" spans="1:5" x14ac:dyDescent="0.45">
      <c r="A45" s="12" t="s">
        <v>1412</v>
      </c>
      <c r="B45" t="s">
        <v>1054</v>
      </c>
      <c r="C45" s="6"/>
      <c r="E45" s="13"/>
    </row>
    <row r="46" spans="1:5" x14ac:dyDescent="0.45">
      <c r="A46" s="12" t="s">
        <v>1413</v>
      </c>
      <c r="B46" t="s">
        <v>1054</v>
      </c>
      <c r="C46" s="6"/>
      <c r="E46" s="13"/>
    </row>
    <row r="47" spans="1:5" x14ac:dyDescent="0.45">
      <c r="A47" s="12" t="s">
        <v>1414</v>
      </c>
      <c r="B47" t="s">
        <v>1054</v>
      </c>
      <c r="C47" s="6"/>
      <c r="E47" s="13"/>
    </row>
    <row r="48" spans="1:5" x14ac:dyDescent="0.45">
      <c r="A48" s="12" t="s">
        <v>1415</v>
      </c>
      <c r="B48" t="s">
        <v>1054</v>
      </c>
      <c r="C48" s="6"/>
      <c r="E48" s="13"/>
    </row>
    <row r="49" spans="1:5" x14ac:dyDescent="0.45">
      <c r="A49" s="12" t="s">
        <v>1416</v>
      </c>
      <c r="B49" t="s">
        <v>1054</v>
      </c>
      <c r="C49" s="6"/>
      <c r="E49" s="13"/>
    </row>
    <row r="50" spans="1:5" x14ac:dyDescent="0.45">
      <c r="A50" s="12" t="s">
        <v>1417</v>
      </c>
      <c r="B50" t="s">
        <v>1054</v>
      </c>
      <c r="C50" s="6"/>
      <c r="E50" s="13"/>
    </row>
    <row r="51" spans="1:5" x14ac:dyDescent="0.45">
      <c r="A51" s="12" t="s">
        <v>1062</v>
      </c>
      <c r="B51" t="s">
        <v>1054</v>
      </c>
      <c r="C51" s="6"/>
      <c r="E51" s="13"/>
    </row>
    <row r="52" spans="1:5" x14ac:dyDescent="0.45">
      <c r="A52" s="12" t="s">
        <v>1063</v>
      </c>
      <c r="B52" t="s">
        <v>1054</v>
      </c>
      <c r="E52" s="13"/>
    </row>
    <row r="53" spans="1:5" x14ac:dyDescent="0.45">
      <c r="A53" s="12" t="s">
        <v>1418</v>
      </c>
      <c r="B53" t="s">
        <v>1054</v>
      </c>
      <c r="E53" s="13"/>
    </row>
    <row r="54" spans="1:5" x14ac:dyDescent="0.45">
      <c r="A54" s="12" t="s">
        <v>1419</v>
      </c>
      <c r="B54" t="s">
        <v>1054</v>
      </c>
      <c r="E54" s="13"/>
    </row>
    <row r="55" spans="1:5" x14ac:dyDescent="0.45">
      <c r="A55" s="12" t="s">
        <v>1064</v>
      </c>
      <c r="B55" t="s">
        <v>1054</v>
      </c>
      <c r="E55" s="13"/>
    </row>
    <row r="56" spans="1:5" x14ac:dyDescent="0.45">
      <c r="A56" s="12" t="s">
        <v>990</v>
      </c>
      <c r="B56" t="s">
        <v>1054</v>
      </c>
      <c r="E56" s="13"/>
    </row>
    <row r="57" spans="1:5" x14ac:dyDescent="0.45">
      <c r="A57" s="12" t="s">
        <v>1420</v>
      </c>
      <c r="B57" t="s">
        <v>1054</v>
      </c>
      <c r="E57" s="13"/>
    </row>
    <row r="58" spans="1:5" x14ac:dyDescent="0.45">
      <c r="A58" s="12" t="s">
        <v>1125</v>
      </c>
      <c r="B58" t="s">
        <v>1054</v>
      </c>
      <c r="E58" s="13"/>
    </row>
    <row r="59" spans="1:5" x14ac:dyDescent="0.45">
      <c r="A59" s="12" t="s">
        <v>1126</v>
      </c>
      <c r="B59" t="s">
        <v>1054</v>
      </c>
      <c r="E59" s="13"/>
    </row>
    <row r="60" spans="1:5" x14ac:dyDescent="0.45">
      <c r="A60" s="12" t="s">
        <v>1127</v>
      </c>
      <c r="B60" t="s">
        <v>1054</v>
      </c>
      <c r="E60" s="13"/>
    </row>
    <row r="61" spans="1:5" x14ac:dyDescent="0.45">
      <c r="A61" s="12" t="s">
        <v>1128</v>
      </c>
      <c r="B61" t="s">
        <v>1054</v>
      </c>
      <c r="E61" s="13"/>
    </row>
    <row r="62" spans="1:5" x14ac:dyDescent="0.45">
      <c r="A62" s="12" t="s">
        <v>1129</v>
      </c>
      <c r="B62" t="s">
        <v>1054</v>
      </c>
      <c r="E62" s="13"/>
    </row>
    <row r="63" spans="1:5" x14ac:dyDescent="0.45">
      <c r="A63" s="12" t="s">
        <v>957</v>
      </c>
      <c r="B63" t="s">
        <v>1054</v>
      </c>
      <c r="D63" t="s">
        <v>1421</v>
      </c>
      <c r="E63" s="13"/>
    </row>
    <row r="64" spans="1:5" x14ac:dyDescent="0.45">
      <c r="A64" s="12" t="s">
        <v>958</v>
      </c>
      <c r="B64" t="s">
        <v>1054</v>
      </c>
      <c r="E64" s="13"/>
    </row>
    <row r="65" spans="1:10" x14ac:dyDescent="0.45">
      <c r="A65" s="12" t="s">
        <v>959</v>
      </c>
      <c r="B65" t="s">
        <v>1054</v>
      </c>
      <c r="E65" s="13"/>
    </row>
    <row r="66" spans="1:10" x14ac:dyDescent="0.45">
      <c r="A66" s="12" t="s">
        <v>960</v>
      </c>
      <c r="B66" t="s">
        <v>1054</v>
      </c>
      <c r="E66" s="13"/>
    </row>
    <row r="67" spans="1:10" x14ac:dyDescent="0.45">
      <c r="A67" s="12" t="s">
        <v>1422</v>
      </c>
      <c r="B67" t="s">
        <v>1113</v>
      </c>
      <c r="E67" s="13"/>
    </row>
    <row r="68" spans="1:10" x14ac:dyDescent="0.45">
      <c r="A68" s="12" t="s">
        <v>1423</v>
      </c>
      <c r="B68" t="s">
        <v>1113</v>
      </c>
      <c r="E68" s="13"/>
    </row>
    <row r="69" spans="1:10" x14ac:dyDescent="0.45">
      <c r="A69" s="12" t="s">
        <v>1424</v>
      </c>
      <c r="B69" t="s">
        <v>1113</v>
      </c>
      <c r="E69" s="13"/>
    </row>
    <row r="70" spans="1:10" x14ac:dyDescent="0.45">
      <c r="A70" s="12" t="s">
        <v>1425</v>
      </c>
      <c r="B70" t="s">
        <v>1113</v>
      </c>
      <c r="E70" s="13"/>
    </row>
    <row r="71" spans="1:10" x14ac:dyDescent="0.45">
      <c r="A71" s="12" t="s">
        <v>1426</v>
      </c>
      <c r="B71" t="s">
        <v>1113</v>
      </c>
      <c r="E71" s="13"/>
    </row>
    <row r="72" spans="1:10" x14ac:dyDescent="0.45">
      <c r="A72" s="12" t="s">
        <v>1427</v>
      </c>
      <c r="B72" t="s">
        <v>1113</v>
      </c>
      <c r="E72" s="13"/>
    </row>
    <row r="73" spans="1:10" x14ac:dyDescent="0.45">
      <c r="A73" s="12" t="s">
        <v>1428</v>
      </c>
      <c r="B73" t="s">
        <v>1113</v>
      </c>
      <c r="E73" s="13"/>
    </row>
    <row r="74" spans="1:10" x14ac:dyDescent="0.45">
      <c r="A74" s="12" t="s">
        <v>1429</v>
      </c>
      <c r="B74" t="s">
        <v>1113</v>
      </c>
      <c r="E74" s="13"/>
    </row>
    <row r="75" spans="1:10" x14ac:dyDescent="0.45">
      <c r="A75" s="12" t="s">
        <v>1430</v>
      </c>
      <c r="B75" t="s">
        <v>1113</v>
      </c>
      <c r="E75" s="13"/>
    </row>
    <row r="76" spans="1:10" x14ac:dyDescent="0.45">
      <c r="A76" s="12" t="s">
        <v>946</v>
      </c>
      <c r="B76" t="s">
        <v>1113</v>
      </c>
      <c r="D76" t="s">
        <v>1421</v>
      </c>
      <c r="E76" s="13"/>
    </row>
    <row r="77" spans="1:10" x14ac:dyDescent="0.45">
      <c r="A77" s="12" t="s">
        <v>947</v>
      </c>
      <c r="B77" t="s">
        <v>1113</v>
      </c>
      <c r="D77" t="s">
        <v>1421</v>
      </c>
      <c r="E77" s="13"/>
      <c r="J77" s="18" t="s">
        <v>946</v>
      </c>
    </row>
    <row r="78" spans="1:10" x14ac:dyDescent="0.45">
      <c r="A78" s="12" t="s">
        <v>948</v>
      </c>
      <c r="B78" t="s">
        <v>1113</v>
      </c>
      <c r="D78" t="s">
        <v>1421</v>
      </c>
      <c r="E78" s="13" t="s">
        <v>1115</v>
      </c>
      <c r="F78">
        <v>5</v>
      </c>
      <c r="J78" s="19" t="s">
        <v>947</v>
      </c>
    </row>
    <row r="79" spans="1:10" x14ac:dyDescent="0.45">
      <c r="A79" s="12" t="s">
        <v>963</v>
      </c>
      <c r="B79" t="s">
        <v>1113</v>
      </c>
      <c r="E79" s="13"/>
      <c r="J79" s="18" t="s">
        <v>948</v>
      </c>
    </row>
    <row r="80" spans="1:10" x14ac:dyDescent="0.45">
      <c r="A80" s="12" t="s">
        <v>964</v>
      </c>
      <c r="B80" t="s">
        <v>1113</v>
      </c>
      <c r="C80" s="6"/>
      <c r="E80" s="13"/>
      <c r="J80" s="19" t="s">
        <v>975</v>
      </c>
    </row>
    <row r="81" spans="1:10" x14ac:dyDescent="0.45">
      <c r="A81" s="12" t="s">
        <v>999</v>
      </c>
      <c r="B81" t="s">
        <v>1113</v>
      </c>
      <c r="C81" s="6"/>
      <c r="E81" s="13"/>
      <c r="J81" s="18" t="s">
        <v>976</v>
      </c>
    </row>
    <row r="82" spans="1:10" x14ac:dyDescent="0.45">
      <c r="A82" s="12" t="s">
        <v>1431</v>
      </c>
      <c r="B82" t="s">
        <v>1113</v>
      </c>
      <c r="C82" s="6"/>
      <c r="E82" s="13"/>
      <c r="J82" s="19" t="s">
        <v>1432</v>
      </c>
    </row>
    <row r="83" spans="1:10" x14ac:dyDescent="0.45">
      <c r="A83" s="12" t="s">
        <v>976</v>
      </c>
      <c r="B83" t="s">
        <v>1113</v>
      </c>
      <c r="E83" s="13"/>
      <c r="J83" s="18" t="s">
        <v>969</v>
      </c>
    </row>
    <row r="84" spans="1:10" x14ac:dyDescent="0.45">
      <c r="A84" s="12" t="s">
        <v>969</v>
      </c>
      <c r="B84" t="s">
        <v>1113</v>
      </c>
      <c r="E84" s="13"/>
      <c r="J84" s="19" t="s">
        <v>970</v>
      </c>
    </row>
    <row r="85" spans="1:10" x14ac:dyDescent="0.45">
      <c r="A85" s="12" t="s">
        <v>970</v>
      </c>
      <c r="B85" t="s">
        <v>1113</v>
      </c>
      <c r="E85" s="13"/>
      <c r="J85" s="19" t="s">
        <v>944</v>
      </c>
    </row>
    <row r="86" spans="1:10" x14ac:dyDescent="0.45">
      <c r="A86" s="12" t="s">
        <v>1000</v>
      </c>
      <c r="B86" t="s">
        <v>1113</v>
      </c>
      <c r="E86" s="13"/>
      <c r="J86" s="18" t="s">
        <v>973</v>
      </c>
    </row>
    <row r="87" spans="1:10" x14ac:dyDescent="0.45">
      <c r="A87" s="12" t="s">
        <v>1011</v>
      </c>
      <c r="B87" t="s">
        <v>1113</v>
      </c>
      <c r="E87" s="13"/>
      <c r="J87" s="19" t="s">
        <v>974</v>
      </c>
    </row>
    <row r="88" spans="1:10" x14ac:dyDescent="0.45">
      <c r="A88" s="12" t="s">
        <v>1012</v>
      </c>
      <c r="B88" t="s">
        <v>1113</v>
      </c>
      <c r="E88" s="13"/>
      <c r="J88" s="18" t="s">
        <v>965</v>
      </c>
    </row>
    <row r="89" spans="1:10" x14ac:dyDescent="0.45">
      <c r="A89" s="12" t="s">
        <v>1433</v>
      </c>
      <c r="B89" t="s">
        <v>1113</v>
      </c>
      <c r="E89" s="13"/>
      <c r="J89" s="19" t="s">
        <v>1434</v>
      </c>
    </row>
    <row r="90" spans="1:10" x14ac:dyDescent="0.45">
      <c r="A90" s="12" t="s">
        <v>1435</v>
      </c>
      <c r="B90" t="s">
        <v>1113</v>
      </c>
      <c r="E90" s="13"/>
      <c r="J90" s="18" t="s">
        <v>966</v>
      </c>
    </row>
    <row r="91" spans="1:10" x14ac:dyDescent="0.45">
      <c r="A91" s="12" t="s">
        <v>972</v>
      </c>
      <c r="B91" t="s">
        <v>1113</v>
      </c>
      <c r="E91" s="13"/>
    </row>
    <row r="92" spans="1:10" x14ac:dyDescent="0.45">
      <c r="A92" s="12" t="s">
        <v>1041</v>
      </c>
      <c r="B92" t="s">
        <v>1113</v>
      </c>
      <c r="E92" s="13"/>
    </row>
    <row r="93" spans="1:10" x14ac:dyDescent="0.45">
      <c r="A93" s="12" t="s">
        <v>1436</v>
      </c>
      <c r="B93" t="s">
        <v>1113</v>
      </c>
      <c r="E93" s="13"/>
    </row>
    <row r="94" spans="1:10" x14ac:dyDescent="0.45">
      <c r="A94" s="12" t="s">
        <v>1437</v>
      </c>
      <c r="B94" t="s">
        <v>1113</v>
      </c>
      <c r="E94" s="13"/>
    </row>
    <row r="95" spans="1:10" x14ac:dyDescent="0.45">
      <c r="A95" s="12" t="s">
        <v>1024</v>
      </c>
      <c r="B95" t="s">
        <v>1113</v>
      </c>
      <c r="E95" s="13"/>
    </row>
    <row r="96" spans="1:10" x14ac:dyDescent="0.45">
      <c r="A96" s="12" t="s">
        <v>1438</v>
      </c>
      <c r="B96" t="s">
        <v>1074</v>
      </c>
      <c r="E96" s="13"/>
    </row>
    <row r="97" spans="1:5" x14ac:dyDescent="0.45">
      <c r="A97" s="12" t="s">
        <v>1439</v>
      </c>
      <c r="B97" t="s">
        <v>1074</v>
      </c>
      <c r="E97" s="13"/>
    </row>
    <row r="98" spans="1:5" x14ac:dyDescent="0.45">
      <c r="A98" s="12" t="s">
        <v>1440</v>
      </c>
      <c r="B98" t="s">
        <v>1074</v>
      </c>
      <c r="E98" s="13"/>
    </row>
    <row r="99" spans="1:5" x14ac:dyDescent="0.45">
      <c r="A99" s="12" t="s">
        <v>1441</v>
      </c>
      <c r="B99" t="s">
        <v>1074</v>
      </c>
      <c r="E99" s="13"/>
    </row>
    <row r="100" spans="1:5" x14ac:dyDescent="0.45">
      <c r="A100" s="12" t="s">
        <v>1442</v>
      </c>
      <c r="B100" t="s">
        <v>1074</v>
      </c>
      <c r="E100" s="13"/>
    </row>
    <row r="101" spans="1:5" x14ac:dyDescent="0.45">
      <c r="A101" s="12" t="s">
        <v>1443</v>
      </c>
      <c r="B101" t="s">
        <v>1074</v>
      </c>
      <c r="E101" s="13"/>
    </row>
    <row r="102" spans="1:5" x14ac:dyDescent="0.45">
      <c r="A102" s="12" t="s">
        <v>1080</v>
      </c>
      <c r="B102" t="s">
        <v>1074</v>
      </c>
      <c r="E102" s="13"/>
    </row>
    <row r="103" spans="1:5" x14ac:dyDescent="0.45">
      <c r="A103" s="12" t="s">
        <v>1086</v>
      </c>
      <c r="B103" t="s">
        <v>1074</v>
      </c>
      <c r="E103" s="13"/>
    </row>
    <row r="104" spans="1:5" x14ac:dyDescent="0.45">
      <c r="A104" s="12" t="s">
        <v>1087</v>
      </c>
      <c r="B104" t="s">
        <v>1074</v>
      </c>
      <c r="E104" s="13"/>
    </row>
    <row r="105" spans="1:5" x14ac:dyDescent="0.45">
      <c r="A105" s="12" t="s">
        <v>1088</v>
      </c>
      <c r="B105" t="s">
        <v>1074</v>
      </c>
      <c r="E105" s="13"/>
    </row>
    <row r="106" spans="1:5" x14ac:dyDescent="0.45">
      <c r="A106" s="12" t="s">
        <v>1089</v>
      </c>
      <c r="B106" t="s">
        <v>1074</v>
      </c>
      <c r="E106" s="13"/>
    </row>
    <row r="107" spans="1:5" x14ac:dyDescent="0.45">
      <c r="A107" s="12" t="s">
        <v>1090</v>
      </c>
      <c r="B107" t="s">
        <v>1074</v>
      </c>
      <c r="E107" s="13"/>
    </row>
    <row r="108" spans="1:5" x14ac:dyDescent="0.45">
      <c r="A108" s="12" t="s">
        <v>1096</v>
      </c>
      <c r="B108" t="s">
        <v>1074</v>
      </c>
      <c r="E108" s="13"/>
    </row>
    <row r="109" spans="1:5" x14ac:dyDescent="0.45">
      <c r="A109" s="12" t="s">
        <v>1109</v>
      </c>
      <c r="B109" t="s">
        <v>1074</v>
      </c>
      <c r="E109" s="13"/>
    </row>
    <row r="110" spans="1:5" x14ac:dyDescent="0.45">
      <c r="A110" s="12" t="s">
        <v>1110</v>
      </c>
      <c r="B110" t="s">
        <v>1074</v>
      </c>
      <c r="E110" s="13"/>
    </row>
    <row r="111" spans="1:5" x14ac:dyDescent="0.45">
      <c r="A111" s="12" t="s">
        <v>1111</v>
      </c>
      <c r="B111" t="s">
        <v>1074</v>
      </c>
      <c r="E111" s="13"/>
    </row>
    <row r="112" spans="1:5" x14ac:dyDescent="0.45">
      <c r="A112" s="12" t="s">
        <v>971</v>
      </c>
      <c r="B112" t="s">
        <v>1113</v>
      </c>
      <c r="E112" s="13"/>
    </row>
    <row r="113" spans="1:5" x14ac:dyDescent="0.45">
      <c r="A113" s="12" t="s">
        <v>1135</v>
      </c>
      <c r="B113" t="s">
        <v>1074</v>
      </c>
      <c r="E113" s="13"/>
    </row>
    <row r="114" spans="1:5" x14ac:dyDescent="0.45">
      <c r="A114" s="12" t="s">
        <v>1136</v>
      </c>
      <c r="B114" t="s">
        <v>1074</v>
      </c>
      <c r="E114" s="13"/>
    </row>
    <row r="115" spans="1:5" x14ac:dyDescent="0.45">
      <c r="A115" s="12" t="s">
        <v>956</v>
      </c>
      <c r="B115" t="s">
        <v>1113</v>
      </c>
      <c r="E115" s="13"/>
    </row>
    <row r="116" spans="1:5" x14ac:dyDescent="0.45">
      <c r="A116" s="12" t="s">
        <v>950</v>
      </c>
      <c r="B116" t="s">
        <v>1113</v>
      </c>
      <c r="E116" s="13"/>
    </row>
    <row r="117" spans="1:5" x14ac:dyDescent="0.45">
      <c r="A117" s="12" t="s">
        <v>951</v>
      </c>
      <c r="B117" t="s">
        <v>1113</v>
      </c>
      <c r="E117" s="13"/>
    </row>
    <row r="118" spans="1:5" x14ac:dyDescent="0.45">
      <c r="A118" s="12" t="s">
        <v>952</v>
      </c>
      <c r="B118" t="s">
        <v>1113</v>
      </c>
      <c r="E118" s="13"/>
    </row>
    <row r="119" spans="1:5" x14ac:dyDescent="0.45">
      <c r="A119" s="12" t="s">
        <v>1134</v>
      </c>
      <c r="B119" t="s">
        <v>1074</v>
      </c>
      <c r="E119" s="13"/>
    </row>
    <row r="120" spans="1:5" x14ac:dyDescent="0.45">
      <c r="A120" s="12" t="s">
        <v>1114</v>
      </c>
      <c r="B120" t="s">
        <v>1113</v>
      </c>
      <c r="E120" s="13"/>
    </row>
    <row r="121" spans="1:5" x14ac:dyDescent="0.45">
      <c r="A121" s="12" t="s">
        <v>1081</v>
      </c>
      <c r="B121" t="s">
        <v>1074</v>
      </c>
      <c r="E121" s="13"/>
    </row>
    <row r="122" spans="1:5" x14ac:dyDescent="0.45">
      <c r="A122" s="12" t="s">
        <v>1082</v>
      </c>
      <c r="B122" t="s">
        <v>1074</v>
      </c>
      <c r="E122" s="13"/>
    </row>
    <row r="123" spans="1:5" x14ac:dyDescent="0.45">
      <c r="A123" s="12" t="s">
        <v>1083</v>
      </c>
      <c r="B123" t="s">
        <v>1074</v>
      </c>
      <c r="E123" s="13"/>
    </row>
    <row r="124" spans="1:5" x14ac:dyDescent="0.45">
      <c r="A124" s="12" t="s">
        <v>1444</v>
      </c>
      <c r="B124" t="s">
        <v>1054</v>
      </c>
      <c r="E124" s="13"/>
    </row>
    <row r="125" spans="1:5" x14ac:dyDescent="0.45">
      <c r="A125" s="12" t="s">
        <v>1005</v>
      </c>
      <c r="B125" t="s">
        <v>1054</v>
      </c>
      <c r="E125" s="13"/>
    </row>
    <row r="126" spans="1:5" ht="14.65" thickBot="1" x14ac:dyDescent="0.5">
      <c r="A126" s="14" t="s">
        <v>1445</v>
      </c>
      <c r="B126" s="15" t="s">
        <v>1054</v>
      </c>
      <c r="C126" s="15"/>
      <c r="D126" s="15"/>
      <c r="E126" s="16"/>
    </row>
    <row r="127" spans="1:5" x14ac:dyDescent="0.45">
      <c r="A127" s="12" t="s">
        <v>1056</v>
      </c>
      <c r="B127" t="s">
        <v>1054</v>
      </c>
      <c r="C127" t="s">
        <v>85</v>
      </c>
      <c r="D127" t="s">
        <v>1397</v>
      </c>
    </row>
    <row r="128" spans="1:5" x14ac:dyDescent="0.45">
      <c r="A128" t="s">
        <v>1446</v>
      </c>
      <c r="B128" t="s">
        <v>1054</v>
      </c>
      <c r="C128" t="s">
        <v>85</v>
      </c>
      <c r="D128" t="s">
        <v>1397</v>
      </c>
    </row>
    <row r="129" spans="1:4" x14ac:dyDescent="0.45">
      <c r="A129" t="s">
        <v>1432</v>
      </c>
      <c r="B129" t="s">
        <v>1113</v>
      </c>
    </row>
    <row r="130" spans="1:4" x14ac:dyDescent="0.45">
      <c r="A130" t="s">
        <v>1434</v>
      </c>
      <c r="B130" t="s">
        <v>1054</v>
      </c>
    </row>
    <row r="131" spans="1:4" x14ac:dyDescent="0.45">
      <c r="A131" t="s">
        <v>975</v>
      </c>
      <c r="B131" t="s">
        <v>1113</v>
      </c>
    </row>
    <row r="132" spans="1:4" x14ac:dyDescent="0.45">
      <c r="A132" t="s">
        <v>974</v>
      </c>
      <c r="B132" t="s">
        <v>1054</v>
      </c>
    </row>
    <row r="133" spans="1:4" x14ac:dyDescent="0.45">
      <c r="A133" t="s">
        <v>1447</v>
      </c>
      <c r="B133" t="s">
        <v>1113</v>
      </c>
    </row>
    <row r="134" spans="1:4" x14ac:dyDescent="0.45">
      <c r="A134" s="12" t="s">
        <v>1448</v>
      </c>
      <c r="B134" t="s">
        <v>1074</v>
      </c>
    </row>
    <row r="135" spans="1:4" x14ac:dyDescent="0.45">
      <c r="A135" s="12" t="s">
        <v>1449</v>
      </c>
      <c r="B135" t="s">
        <v>1074</v>
      </c>
    </row>
    <row r="136" spans="1:4" x14ac:dyDescent="0.45">
      <c r="A136" s="12" t="s">
        <v>1450</v>
      </c>
      <c r="B136" t="s">
        <v>1074</v>
      </c>
    </row>
    <row r="137" spans="1:4" x14ac:dyDescent="0.45">
      <c r="A137" s="12" t="s">
        <v>1091</v>
      </c>
      <c r="B137" t="s">
        <v>1074</v>
      </c>
    </row>
    <row r="138" spans="1:4" x14ac:dyDescent="0.45">
      <c r="A138" t="s">
        <v>1451</v>
      </c>
      <c r="B138" t="s">
        <v>1054</v>
      </c>
      <c r="D138" t="s">
        <v>1421</v>
      </c>
    </row>
    <row r="139" spans="1:4" x14ac:dyDescent="0.45">
      <c r="A139" t="s">
        <v>1452</v>
      </c>
      <c r="B139" t="s">
        <v>1054</v>
      </c>
    </row>
    <row r="140" spans="1:4" x14ac:dyDescent="0.45">
      <c r="A140" t="s">
        <v>1453</v>
      </c>
      <c r="B140" t="s">
        <v>1054</v>
      </c>
    </row>
    <row r="141" spans="1:4" x14ac:dyDescent="0.45">
      <c r="A141" t="s">
        <v>1454</v>
      </c>
      <c r="B141" t="s">
        <v>1054</v>
      </c>
    </row>
    <row r="142" spans="1:4" x14ac:dyDescent="0.45">
      <c r="A142" s="19" t="s">
        <v>1455</v>
      </c>
      <c r="B142" t="s">
        <v>1074</v>
      </c>
    </row>
    <row r="143" spans="1:4" x14ac:dyDescent="0.45">
      <c r="A143" s="18" t="s">
        <v>1092</v>
      </c>
      <c r="B143" t="s">
        <v>1074</v>
      </c>
    </row>
    <row r="144" spans="1:4" x14ac:dyDescent="0.45">
      <c r="A144" s="19" t="s">
        <v>1093</v>
      </c>
      <c r="B144" t="s">
        <v>1074</v>
      </c>
    </row>
    <row r="145" spans="1:2" x14ac:dyDescent="0.45">
      <c r="A145" s="18" t="s">
        <v>1456</v>
      </c>
      <c r="B145" t="s">
        <v>1074</v>
      </c>
    </row>
    <row r="146" spans="1:2" x14ac:dyDescent="0.45">
      <c r="A146" s="19" t="s">
        <v>1457</v>
      </c>
      <c r="B146" t="s">
        <v>1074</v>
      </c>
    </row>
    <row r="147" spans="1:2" x14ac:dyDescent="0.45">
      <c r="A147" s="18" t="s">
        <v>1138</v>
      </c>
      <c r="B147" t="s">
        <v>1074</v>
      </c>
    </row>
    <row r="148" spans="1:2" x14ac:dyDescent="0.45">
      <c r="A148" s="19" t="s">
        <v>1085</v>
      </c>
      <c r="B148" t="s">
        <v>1074</v>
      </c>
    </row>
    <row r="150" spans="1:2" x14ac:dyDescent="0.45">
      <c r="A150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80EE3-E339-4700-B105-DC62803F67ED}">
  <sheetPr codeName="Sheet3"/>
  <dimension ref="A1:V307"/>
  <sheetViews>
    <sheetView zoomScale="90" workbookViewId="0">
      <pane ySplit="1" topLeftCell="A31" activePane="bottomLeft" state="frozen"/>
      <selection activeCell="F1" sqref="F1"/>
      <selection pane="bottomLeft" activeCell="N68" sqref="N68"/>
    </sheetView>
  </sheetViews>
  <sheetFormatPr defaultRowHeight="14.25" x14ac:dyDescent="0.45"/>
  <cols>
    <col min="1" max="1" width="32" bestFit="1" customWidth="1"/>
    <col min="2" max="2" width="18.33203125" bestFit="1" customWidth="1"/>
    <col min="3" max="3" width="17" bestFit="1" customWidth="1"/>
    <col min="4" max="4" width="4.33203125" style="17" customWidth="1"/>
    <col min="5" max="5" width="38.33203125" bestFit="1" customWidth="1"/>
    <col min="6" max="6" width="18" bestFit="1" customWidth="1"/>
    <col min="7" max="7" width="36.53125" bestFit="1" customWidth="1"/>
    <col min="8" max="8" width="19.6640625" bestFit="1" customWidth="1"/>
    <col min="9" max="9" width="44.1328125" customWidth="1"/>
    <col min="10" max="10" width="6.33203125" style="17" customWidth="1"/>
    <col min="12" max="12" width="21.53125" customWidth="1"/>
    <col min="13" max="13" width="28.53125" bestFit="1" customWidth="1"/>
    <col min="14" max="14" width="28.6640625" bestFit="1" customWidth="1"/>
    <col min="18" max="18" width="28.53125" bestFit="1" customWidth="1"/>
    <col min="21" max="21" width="27.6640625" bestFit="1" customWidth="1"/>
  </cols>
  <sheetData>
    <row r="1" spans="1:22" x14ac:dyDescent="0.45">
      <c r="A1" s="9" t="s">
        <v>1043</v>
      </c>
      <c r="B1" s="10" t="s">
        <v>1458</v>
      </c>
      <c r="C1" s="11" t="s">
        <v>1459</v>
      </c>
      <c r="E1" s="9" t="s">
        <v>1045</v>
      </c>
      <c r="F1" s="10" t="s">
        <v>1047</v>
      </c>
      <c r="G1" s="10" t="s">
        <v>1394</v>
      </c>
      <c r="H1" s="10" t="s">
        <v>1395</v>
      </c>
      <c r="I1" s="11" t="s">
        <v>1396</v>
      </c>
      <c r="L1" t="s">
        <v>1460</v>
      </c>
      <c r="M1" t="s">
        <v>1461</v>
      </c>
      <c r="N1" t="s">
        <v>1462</v>
      </c>
      <c r="R1" t="s">
        <v>1045</v>
      </c>
      <c r="U1" t="s">
        <v>1463</v>
      </c>
    </row>
    <row r="2" spans="1:22" x14ac:dyDescent="0.45">
      <c r="A2" s="12" t="s">
        <v>1464</v>
      </c>
      <c r="B2" t="s">
        <v>1465</v>
      </c>
      <c r="C2" s="13" t="s">
        <v>1466</v>
      </c>
      <c r="E2" s="12" t="s">
        <v>1065</v>
      </c>
      <c r="F2" t="s">
        <v>1054</v>
      </c>
      <c r="G2" t="s">
        <v>76</v>
      </c>
      <c r="H2" t="s">
        <v>1397</v>
      </c>
      <c r="I2" s="13">
        <v>1</v>
      </c>
      <c r="L2" t="s">
        <v>1467</v>
      </c>
      <c r="R2" t="s">
        <v>1424</v>
      </c>
      <c r="U2" s="19" t="s">
        <v>983</v>
      </c>
      <c r="V2" t="s">
        <v>1468</v>
      </c>
    </row>
    <row r="3" spans="1:22" x14ac:dyDescent="0.45">
      <c r="A3" s="12" t="s">
        <v>851</v>
      </c>
      <c r="B3" t="s">
        <v>850</v>
      </c>
      <c r="C3" s="13" t="s">
        <v>1469</v>
      </c>
      <c r="E3" s="12" t="s">
        <v>1066</v>
      </c>
      <c r="F3" t="s">
        <v>1054</v>
      </c>
      <c r="G3" t="s">
        <v>77</v>
      </c>
      <c r="H3" t="s">
        <v>1397</v>
      </c>
      <c r="I3" s="13">
        <v>2</v>
      </c>
      <c r="L3" t="s">
        <v>1222</v>
      </c>
      <c r="M3" t="s">
        <v>948</v>
      </c>
      <c r="N3" t="s">
        <v>944</v>
      </c>
      <c r="R3" t="s">
        <v>1425</v>
      </c>
      <c r="U3" s="18" t="s">
        <v>1404</v>
      </c>
    </row>
    <row r="4" spans="1:22" x14ac:dyDescent="0.45">
      <c r="A4" s="12" t="s">
        <v>541</v>
      </c>
      <c r="B4" t="s">
        <v>540</v>
      </c>
      <c r="C4" s="13" t="s">
        <v>1469</v>
      </c>
      <c r="E4" s="12" t="s">
        <v>1067</v>
      </c>
      <c r="F4" t="s">
        <v>1054</v>
      </c>
      <c r="G4" t="s">
        <v>78</v>
      </c>
      <c r="H4" t="s">
        <v>1397</v>
      </c>
      <c r="I4" s="13">
        <v>3</v>
      </c>
      <c r="L4" t="s">
        <v>1224</v>
      </c>
      <c r="M4" t="s">
        <v>946</v>
      </c>
      <c r="N4" t="s">
        <v>942</v>
      </c>
      <c r="R4" t="s">
        <v>1426</v>
      </c>
      <c r="U4" s="19" t="s">
        <v>1055</v>
      </c>
    </row>
    <row r="5" spans="1:22" x14ac:dyDescent="0.45">
      <c r="A5" s="12" t="s">
        <v>557</v>
      </c>
      <c r="B5" t="s">
        <v>556</v>
      </c>
      <c r="C5" s="13" t="s">
        <v>1469</v>
      </c>
      <c r="E5" s="12" t="s">
        <v>1068</v>
      </c>
      <c r="F5" t="s">
        <v>1054</v>
      </c>
      <c r="G5" t="s">
        <v>79</v>
      </c>
      <c r="H5" t="s">
        <v>1397</v>
      </c>
      <c r="I5" s="13">
        <v>4</v>
      </c>
      <c r="L5" t="s">
        <v>1225</v>
      </c>
      <c r="M5" t="s">
        <v>963</v>
      </c>
      <c r="N5" t="s">
        <v>962</v>
      </c>
      <c r="R5" t="s">
        <v>1427</v>
      </c>
      <c r="U5" s="18" t="s">
        <v>967</v>
      </c>
    </row>
    <row r="6" spans="1:22" x14ac:dyDescent="0.45">
      <c r="A6" s="12" t="s">
        <v>842</v>
      </c>
      <c r="B6" t="s">
        <v>841</v>
      </c>
      <c r="C6" s="13" t="s">
        <v>1469</v>
      </c>
      <c r="E6" s="12" t="s">
        <v>1069</v>
      </c>
      <c r="F6" t="s">
        <v>1054</v>
      </c>
      <c r="G6" t="s">
        <v>80</v>
      </c>
      <c r="H6" t="s">
        <v>1397</v>
      </c>
      <c r="I6" s="13">
        <v>5</v>
      </c>
      <c r="L6" t="s">
        <v>1226</v>
      </c>
      <c r="M6" t="s">
        <v>999</v>
      </c>
      <c r="N6" t="s">
        <v>983</v>
      </c>
      <c r="R6" t="s">
        <v>1399</v>
      </c>
      <c r="U6" s="19" t="s">
        <v>1405</v>
      </c>
    </row>
    <row r="7" spans="1:22" x14ac:dyDescent="0.45">
      <c r="A7" s="12" t="s">
        <v>488</v>
      </c>
      <c r="B7" t="s">
        <v>487</v>
      </c>
      <c r="C7" s="13" t="s">
        <v>1469</v>
      </c>
      <c r="E7" s="12" t="s">
        <v>1070</v>
      </c>
      <c r="F7" t="s">
        <v>1054</v>
      </c>
      <c r="G7" t="s">
        <v>81</v>
      </c>
      <c r="H7" t="s">
        <v>1397</v>
      </c>
      <c r="I7" s="13">
        <v>6</v>
      </c>
      <c r="L7" t="s">
        <v>1470</v>
      </c>
      <c r="M7" t="s">
        <v>1431</v>
      </c>
      <c r="N7" t="s">
        <v>1404</v>
      </c>
      <c r="R7" t="s">
        <v>1430</v>
      </c>
      <c r="U7" s="18" t="s">
        <v>968</v>
      </c>
    </row>
    <row r="8" spans="1:22" x14ac:dyDescent="0.45">
      <c r="A8" s="12" t="s">
        <v>433</v>
      </c>
      <c r="B8" t="s">
        <v>432</v>
      </c>
      <c r="C8" s="13" t="s">
        <v>1469</v>
      </c>
      <c r="E8" s="12" t="s">
        <v>1071</v>
      </c>
      <c r="F8" t="s">
        <v>1054</v>
      </c>
      <c r="G8" t="s">
        <v>82</v>
      </c>
      <c r="H8" t="s">
        <v>1397</v>
      </c>
      <c r="I8" s="13">
        <v>7</v>
      </c>
      <c r="L8" t="s">
        <v>1227</v>
      </c>
      <c r="M8" t="s">
        <v>1115</v>
      </c>
      <c r="N8" t="s">
        <v>1055</v>
      </c>
      <c r="R8" t="s">
        <v>957</v>
      </c>
      <c r="U8" s="19" t="s">
        <v>1406</v>
      </c>
    </row>
    <row r="9" spans="1:22" x14ac:dyDescent="0.45">
      <c r="A9" s="12" t="s">
        <v>605</v>
      </c>
      <c r="B9" t="s">
        <v>604</v>
      </c>
      <c r="C9" s="13" t="s">
        <v>1469</v>
      </c>
      <c r="E9" s="12" t="s">
        <v>1072</v>
      </c>
      <c r="F9" t="s">
        <v>1054</v>
      </c>
      <c r="G9" t="s">
        <v>83</v>
      </c>
      <c r="H9" t="s">
        <v>1397</v>
      </c>
      <c r="I9" s="13">
        <v>8</v>
      </c>
      <c r="L9" t="s">
        <v>1471</v>
      </c>
      <c r="M9" t="s">
        <v>1398</v>
      </c>
      <c r="R9" t="s">
        <v>958</v>
      </c>
      <c r="U9" s="18" t="s">
        <v>1195</v>
      </c>
    </row>
    <row r="10" spans="1:22" x14ac:dyDescent="0.45">
      <c r="A10" s="12" t="s">
        <v>795</v>
      </c>
      <c r="B10" t="s">
        <v>794</v>
      </c>
      <c r="C10" s="13" t="s">
        <v>1469</v>
      </c>
      <c r="E10" s="12" t="s">
        <v>1033</v>
      </c>
      <c r="F10" t="s">
        <v>1113</v>
      </c>
      <c r="H10" t="s">
        <v>1397</v>
      </c>
      <c r="L10" t="s">
        <v>1228</v>
      </c>
      <c r="M10" t="s">
        <v>970</v>
      </c>
      <c r="N10" t="s">
        <v>965</v>
      </c>
      <c r="R10" t="s">
        <v>959</v>
      </c>
      <c r="U10" s="19" t="s">
        <v>73</v>
      </c>
    </row>
    <row r="11" spans="1:22" x14ac:dyDescent="0.45">
      <c r="A11" s="12" t="s">
        <v>783</v>
      </c>
      <c r="B11" t="s">
        <v>782</v>
      </c>
      <c r="C11" s="13" t="s">
        <v>1469</v>
      </c>
      <c r="E11" s="12" t="s">
        <v>1398</v>
      </c>
      <c r="F11" t="s">
        <v>1113</v>
      </c>
      <c r="G11" t="s">
        <v>84</v>
      </c>
      <c r="H11" t="s">
        <v>1397</v>
      </c>
      <c r="I11" s="13">
        <v>22</v>
      </c>
      <c r="L11" t="s">
        <v>1233</v>
      </c>
      <c r="M11" t="s">
        <v>976</v>
      </c>
      <c r="N11" t="s">
        <v>973</v>
      </c>
      <c r="R11" t="s">
        <v>960</v>
      </c>
      <c r="U11" s="18" t="s">
        <v>946</v>
      </c>
    </row>
    <row r="12" spans="1:22" x14ac:dyDescent="0.45">
      <c r="A12" s="12" t="s">
        <v>889</v>
      </c>
      <c r="B12" t="s">
        <v>887</v>
      </c>
      <c r="C12" s="13" t="s">
        <v>1469</v>
      </c>
      <c r="E12" s="12" t="s">
        <v>1115</v>
      </c>
      <c r="F12" t="s">
        <v>1113</v>
      </c>
      <c r="G12" t="s">
        <v>84</v>
      </c>
      <c r="H12" t="s">
        <v>1397</v>
      </c>
      <c r="I12" s="13">
        <v>23</v>
      </c>
      <c r="L12" t="s">
        <v>1234</v>
      </c>
      <c r="M12" t="s">
        <v>969</v>
      </c>
      <c r="N12" t="s">
        <v>966</v>
      </c>
      <c r="U12" s="19" t="s">
        <v>999</v>
      </c>
      <c r="V12" t="s">
        <v>1472</v>
      </c>
    </row>
    <row r="13" spans="1:22" x14ac:dyDescent="0.45">
      <c r="A13" s="12" t="s">
        <v>366</v>
      </c>
      <c r="B13" t="s">
        <v>365</v>
      </c>
      <c r="C13" s="13" t="s">
        <v>1469</v>
      </c>
      <c r="E13" s="12" t="s">
        <v>1399</v>
      </c>
      <c r="F13" t="s">
        <v>1054</v>
      </c>
      <c r="G13" t="s">
        <v>1400</v>
      </c>
      <c r="H13" t="s">
        <v>1397</v>
      </c>
      <c r="I13" s="13">
        <v>24</v>
      </c>
      <c r="L13" t="s">
        <v>1473</v>
      </c>
      <c r="U13" s="18" t="s">
        <v>1431</v>
      </c>
    </row>
    <row r="14" spans="1:22" x14ac:dyDescent="0.45">
      <c r="A14" s="12" t="s">
        <v>817</v>
      </c>
      <c r="B14" t="s">
        <v>816</v>
      </c>
      <c r="C14" s="13" t="s">
        <v>1469</v>
      </c>
      <c r="E14" s="12" t="s">
        <v>1401</v>
      </c>
      <c r="F14" t="s">
        <v>1054</v>
      </c>
      <c r="G14" t="s">
        <v>85</v>
      </c>
      <c r="H14" t="s">
        <v>1397</v>
      </c>
      <c r="I14" s="13">
        <v>25</v>
      </c>
      <c r="L14" t="s">
        <v>1474</v>
      </c>
      <c r="U14" s="19" t="s">
        <v>1398</v>
      </c>
    </row>
    <row r="15" spans="1:22" x14ac:dyDescent="0.45">
      <c r="A15" s="12" t="s">
        <v>1475</v>
      </c>
      <c r="B15" t="s">
        <v>1476</v>
      </c>
      <c r="C15" s="13" t="s">
        <v>1469</v>
      </c>
      <c r="E15" s="12" t="s">
        <v>1055</v>
      </c>
      <c r="F15" t="s">
        <v>1054</v>
      </c>
      <c r="G15" t="s">
        <v>85</v>
      </c>
      <c r="H15" t="s">
        <v>1397</v>
      </c>
      <c r="I15" s="13">
        <v>26</v>
      </c>
      <c r="L15" t="s">
        <v>1242</v>
      </c>
      <c r="M15" t="s">
        <v>1041</v>
      </c>
      <c r="U15" s="18" t="s">
        <v>1115</v>
      </c>
    </row>
    <row r="16" spans="1:22" x14ac:dyDescent="0.45">
      <c r="A16" s="12" t="s">
        <v>661</v>
      </c>
      <c r="B16" t="s">
        <v>660</v>
      </c>
      <c r="C16" s="13" t="s">
        <v>1469</v>
      </c>
      <c r="E16" s="12" t="s">
        <v>1057</v>
      </c>
      <c r="F16" t="s">
        <v>1054</v>
      </c>
      <c r="G16" t="s">
        <v>86</v>
      </c>
      <c r="H16" t="s">
        <v>1397</v>
      </c>
      <c r="I16" s="13">
        <v>27</v>
      </c>
      <c r="L16" t="s">
        <v>1243</v>
      </c>
      <c r="M16" t="s">
        <v>1024</v>
      </c>
      <c r="U16" s="19" t="s">
        <v>1433</v>
      </c>
    </row>
    <row r="17" spans="1:21" x14ac:dyDescent="0.45">
      <c r="A17" s="12" t="s">
        <v>355</v>
      </c>
      <c r="B17" t="s">
        <v>354</v>
      </c>
      <c r="C17" s="13" t="s">
        <v>1469</v>
      </c>
      <c r="E17" s="12" t="s">
        <v>1058</v>
      </c>
      <c r="F17" t="s">
        <v>1054</v>
      </c>
      <c r="G17" t="s">
        <v>87</v>
      </c>
      <c r="H17" t="s">
        <v>1397</v>
      </c>
      <c r="I17" s="13">
        <v>28</v>
      </c>
      <c r="L17" t="s">
        <v>1246</v>
      </c>
      <c r="M17" t="s">
        <v>1011</v>
      </c>
      <c r="N17" t="s">
        <v>1007</v>
      </c>
      <c r="U17" s="18" t="s">
        <v>971</v>
      </c>
    </row>
    <row r="18" spans="1:21" x14ac:dyDescent="0.45">
      <c r="A18" s="12" t="s">
        <v>694</v>
      </c>
      <c r="B18" t="s">
        <v>693</v>
      </c>
      <c r="C18" s="13" t="s">
        <v>1469</v>
      </c>
      <c r="E18" s="12" t="s">
        <v>1122</v>
      </c>
      <c r="F18" t="s">
        <v>1054</v>
      </c>
      <c r="G18" t="s">
        <v>88</v>
      </c>
      <c r="H18" t="s">
        <v>1397</v>
      </c>
      <c r="I18" s="13">
        <v>29</v>
      </c>
      <c r="L18" t="s">
        <v>1247</v>
      </c>
      <c r="M18" t="s">
        <v>1012</v>
      </c>
      <c r="N18" t="s">
        <v>1008</v>
      </c>
      <c r="U18" s="19" t="s">
        <v>972</v>
      </c>
    </row>
    <row r="19" spans="1:21" x14ac:dyDescent="0.45">
      <c r="A19" s="12" t="s">
        <v>1477</v>
      </c>
      <c r="B19" t="s">
        <v>1478</v>
      </c>
      <c r="C19" s="13" t="s">
        <v>1469</v>
      </c>
      <c r="E19" s="12" t="s">
        <v>1195</v>
      </c>
      <c r="F19" t="s">
        <v>1054</v>
      </c>
      <c r="G19" t="s">
        <v>89</v>
      </c>
      <c r="H19" t="s">
        <v>1397</v>
      </c>
      <c r="I19" s="13">
        <v>30</v>
      </c>
      <c r="L19" t="s">
        <v>1248</v>
      </c>
      <c r="M19" t="s">
        <v>971</v>
      </c>
      <c r="N19" t="s">
        <v>967</v>
      </c>
    </row>
    <row r="20" spans="1:21" x14ac:dyDescent="0.45">
      <c r="A20" s="12" t="s">
        <v>260</v>
      </c>
      <c r="B20" t="s">
        <v>259</v>
      </c>
      <c r="C20" s="13" t="s">
        <v>1469</v>
      </c>
      <c r="E20" s="12" t="s">
        <v>1402</v>
      </c>
      <c r="F20" t="s">
        <v>1054</v>
      </c>
      <c r="G20" t="s">
        <v>89</v>
      </c>
      <c r="H20" t="s">
        <v>1397</v>
      </c>
      <c r="I20" s="13">
        <v>31</v>
      </c>
      <c r="L20" t="s">
        <v>1479</v>
      </c>
      <c r="M20" s="29"/>
      <c r="N20" t="s">
        <v>1405</v>
      </c>
    </row>
    <row r="21" spans="1:21" x14ac:dyDescent="0.45">
      <c r="A21" s="12" t="s">
        <v>1480</v>
      </c>
      <c r="B21" t="s">
        <v>1481</v>
      </c>
      <c r="C21" s="13" t="s">
        <v>1466</v>
      </c>
      <c r="E21" s="12" t="s">
        <v>73</v>
      </c>
      <c r="F21" t="s">
        <v>1112</v>
      </c>
      <c r="G21" t="s">
        <v>90</v>
      </c>
      <c r="H21" t="s">
        <v>1397</v>
      </c>
      <c r="I21" s="13">
        <v>50</v>
      </c>
      <c r="L21" t="s">
        <v>1249</v>
      </c>
      <c r="M21" t="s">
        <v>972</v>
      </c>
      <c r="N21" t="s">
        <v>968</v>
      </c>
    </row>
    <row r="22" spans="1:21" x14ac:dyDescent="0.45">
      <c r="A22" s="12" t="s">
        <v>306</v>
      </c>
      <c r="B22" t="s">
        <v>303</v>
      </c>
      <c r="C22" s="13" t="s">
        <v>1469</v>
      </c>
      <c r="E22" s="12" t="s">
        <v>1403</v>
      </c>
      <c r="F22" t="s">
        <v>1054</v>
      </c>
      <c r="H22" t="s">
        <v>1421</v>
      </c>
      <c r="I22" s="13" t="s">
        <v>84</v>
      </c>
      <c r="L22" t="s">
        <v>1482</v>
      </c>
      <c r="M22" t="s">
        <v>1433</v>
      </c>
      <c r="N22" t="s">
        <v>1406</v>
      </c>
    </row>
    <row r="23" spans="1:21" x14ac:dyDescent="0.45">
      <c r="A23" s="12" t="s">
        <v>188</v>
      </c>
      <c r="B23" t="s">
        <v>1013</v>
      </c>
      <c r="C23" s="13" t="s">
        <v>1469</v>
      </c>
      <c r="E23" s="12" t="s">
        <v>1053</v>
      </c>
      <c r="F23" t="s">
        <v>1054</v>
      </c>
      <c r="I23" s="13"/>
      <c r="L23" t="s">
        <v>1223</v>
      </c>
      <c r="M23" t="s">
        <v>947</v>
      </c>
      <c r="N23" t="s">
        <v>943</v>
      </c>
    </row>
    <row r="24" spans="1:21" x14ac:dyDescent="0.45">
      <c r="A24" s="12" t="s">
        <v>199</v>
      </c>
      <c r="B24" t="s">
        <v>1014</v>
      </c>
      <c r="C24" s="13" t="s">
        <v>1469</v>
      </c>
      <c r="E24" s="12" t="s">
        <v>943</v>
      </c>
      <c r="F24" t="s">
        <v>1054</v>
      </c>
      <c r="H24" t="s">
        <v>1421</v>
      </c>
      <c r="I24" s="12" t="s">
        <v>85</v>
      </c>
      <c r="L24" t="s">
        <v>1253</v>
      </c>
      <c r="M24" t="s">
        <v>964</v>
      </c>
      <c r="N24" t="s">
        <v>961</v>
      </c>
    </row>
    <row r="25" spans="1:21" x14ac:dyDescent="0.45">
      <c r="A25" s="12" t="s">
        <v>212</v>
      </c>
      <c r="B25" t="s">
        <v>1015</v>
      </c>
      <c r="C25" s="13" t="s">
        <v>1469</v>
      </c>
      <c r="E25" s="12" t="s">
        <v>944</v>
      </c>
      <c r="F25" t="s">
        <v>1054</v>
      </c>
      <c r="H25" t="s">
        <v>1421</v>
      </c>
      <c r="I25" s="12" t="s">
        <v>85</v>
      </c>
      <c r="L25" t="s">
        <v>1254</v>
      </c>
      <c r="M25" t="s">
        <v>1000</v>
      </c>
    </row>
    <row r="26" spans="1:21" x14ac:dyDescent="0.45">
      <c r="A26" s="12" t="s">
        <v>205</v>
      </c>
      <c r="B26" t="s">
        <v>1016</v>
      </c>
      <c r="C26" s="13" t="s">
        <v>1469</v>
      </c>
      <c r="E26" s="12" t="s">
        <v>961</v>
      </c>
      <c r="F26" t="s">
        <v>1054</v>
      </c>
      <c r="H26" t="s">
        <v>1421</v>
      </c>
      <c r="I26" s="12" t="s">
        <v>85</v>
      </c>
      <c r="L26" t="s">
        <v>1255</v>
      </c>
      <c r="M26" t="s">
        <v>956</v>
      </c>
      <c r="N26" s="29"/>
    </row>
    <row r="27" spans="1:21" x14ac:dyDescent="0.45">
      <c r="A27" s="12" t="s">
        <v>281</v>
      </c>
      <c r="B27" t="s">
        <v>280</v>
      </c>
      <c r="C27" s="13" t="s">
        <v>1469</v>
      </c>
      <c r="E27" s="12" t="s">
        <v>962</v>
      </c>
      <c r="F27" t="s">
        <v>1054</v>
      </c>
      <c r="H27" t="s">
        <v>1421</v>
      </c>
      <c r="I27" s="12" t="s">
        <v>85</v>
      </c>
      <c r="L27" t="s">
        <v>1483</v>
      </c>
    </row>
    <row r="28" spans="1:21" x14ac:dyDescent="0.45">
      <c r="A28" s="12" t="s">
        <v>1484</v>
      </c>
      <c r="B28" t="s">
        <v>1485</v>
      </c>
      <c r="C28" s="13" t="s">
        <v>1469</v>
      </c>
      <c r="E28" s="12" t="s">
        <v>983</v>
      </c>
      <c r="F28" t="s">
        <v>1054</v>
      </c>
      <c r="H28" t="s">
        <v>1421</v>
      </c>
      <c r="I28" s="12" t="s">
        <v>85</v>
      </c>
      <c r="L28" t="s">
        <v>1486</v>
      </c>
    </row>
    <row r="29" spans="1:21" x14ac:dyDescent="0.45">
      <c r="A29" s="12" t="s">
        <v>467</v>
      </c>
      <c r="B29" t="s">
        <v>466</v>
      </c>
      <c r="C29" s="13" t="s">
        <v>1469</v>
      </c>
      <c r="E29" s="12" t="s">
        <v>1404</v>
      </c>
      <c r="F29" t="s">
        <v>1054</v>
      </c>
      <c r="H29" t="s">
        <v>1421</v>
      </c>
      <c r="I29" s="12" t="s">
        <v>85</v>
      </c>
      <c r="L29" t="s">
        <v>1269</v>
      </c>
      <c r="M29" s="18" t="s">
        <v>998</v>
      </c>
    </row>
    <row r="30" spans="1:21" x14ac:dyDescent="0.45">
      <c r="A30" s="12" t="s">
        <v>221</v>
      </c>
      <c r="B30" t="s">
        <v>220</v>
      </c>
      <c r="C30" s="13" t="s">
        <v>1469</v>
      </c>
      <c r="E30" s="12" t="s">
        <v>1026</v>
      </c>
      <c r="F30" t="s">
        <v>1054</v>
      </c>
      <c r="H30" t="s">
        <v>1421</v>
      </c>
      <c r="I30" s="12" t="s">
        <v>85</v>
      </c>
      <c r="L30" t="s">
        <v>1341</v>
      </c>
      <c r="M30" t="s">
        <v>1033</v>
      </c>
      <c r="N30" t="s">
        <v>1026</v>
      </c>
    </row>
    <row r="31" spans="1:21" x14ac:dyDescent="0.45">
      <c r="A31" s="12" t="s">
        <v>291</v>
      </c>
      <c r="B31" t="s">
        <v>290</v>
      </c>
      <c r="C31" s="13" t="s">
        <v>1469</v>
      </c>
      <c r="E31" s="12" t="s">
        <v>973</v>
      </c>
      <c r="F31" t="s">
        <v>1054</v>
      </c>
      <c r="H31" t="s">
        <v>1421</v>
      </c>
      <c r="I31" s="12" t="s">
        <v>85</v>
      </c>
      <c r="L31" t="s">
        <v>1487</v>
      </c>
      <c r="M31" t="s">
        <v>1114</v>
      </c>
      <c r="N31" t="s">
        <v>1056</v>
      </c>
    </row>
    <row r="32" spans="1:21" x14ac:dyDescent="0.45">
      <c r="A32" s="12" t="s">
        <v>147</v>
      </c>
      <c r="B32" t="s">
        <v>146</v>
      </c>
      <c r="C32" s="13" t="s">
        <v>1469</v>
      </c>
      <c r="E32" s="12" t="s">
        <v>965</v>
      </c>
      <c r="F32" t="s">
        <v>1054</v>
      </c>
      <c r="H32" t="s">
        <v>1421</v>
      </c>
      <c r="I32" s="12" t="s">
        <v>85</v>
      </c>
      <c r="L32" t="s">
        <v>1488</v>
      </c>
      <c r="M32" t="s">
        <v>950</v>
      </c>
      <c r="N32" t="s">
        <v>1444</v>
      </c>
    </row>
    <row r="33" spans="1:14" x14ac:dyDescent="0.45">
      <c r="A33" s="12" t="s">
        <v>640</v>
      </c>
      <c r="B33" t="s">
        <v>639</v>
      </c>
      <c r="C33" s="13" t="s">
        <v>1469</v>
      </c>
      <c r="E33" s="12" t="s">
        <v>966</v>
      </c>
      <c r="F33" t="s">
        <v>1054</v>
      </c>
      <c r="H33" t="s">
        <v>1421</v>
      </c>
      <c r="I33" s="12" t="s">
        <v>85</v>
      </c>
      <c r="L33" t="s">
        <v>1489</v>
      </c>
      <c r="M33" t="s">
        <v>951</v>
      </c>
      <c r="N33" t="s">
        <v>1005</v>
      </c>
    </row>
    <row r="34" spans="1:14" x14ac:dyDescent="0.45">
      <c r="A34" s="12" t="s">
        <v>273</v>
      </c>
      <c r="B34" t="s">
        <v>272</v>
      </c>
      <c r="C34" s="13" t="s">
        <v>1469</v>
      </c>
      <c r="E34" s="12" t="s">
        <v>1007</v>
      </c>
      <c r="F34" t="s">
        <v>1054</v>
      </c>
      <c r="H34" t="s">
        <v>1421</v>
      </c>
      <c r="I34" s="12" t="s">
        <v>85</v>
      </c>
      <c r="L34" t="s">
        <v>1490</v>
      </c>
      <c r="M34" t="s">
        <v>952</v>
      </c>
      <c r="N34" t="s">
        <v>1445</v>
      </c>
    </row>
    <row r="35" spans="1:14" x14ac:dyDescent="0.45">
      <c r="A35" s="12" t="s">
        <v>670</v>
      </c>
      <c r="B35" t="s">
        <v>669</v>
      </c>
      <c r="C35" s="13" t="s">
        <v>1469</v>
      </c>
      <c r="E35" s="12" t="s">
        <v>1008</v>
      </c>
      <c r="F35" t="s">
        <v>1054</v>
      </c>
      <c r="H35" t="s">
        <v>1421</v>
      </c>
      <c r="I35" s="12" t="s">
        <v>85</v>
      </c>
      <c r="L35" t="s">
        <v>1491</v>
      </c>
      <c r="M35" t="s">
        <v>1432</v>
      </c>
      <c r="N35" t="s">
        <v>1434</v>
      </c>
    </row>
    <row r="36" spans="1:14" x14ac:dyDescent="0.45">
      <c r="A36" s="12" t="s">
        <v>829</v>
      </c>
      <c r="B36" t="s">
        <v>828</v>
      </c>
      <c r="C36" s="13" t="s">
        <v>1469</v>
      </c>
      <c r="E36" s="12" t="s">
        <v>967</v>
      </c>
      <c r="F36" t="s">
        <v>1054</v>
      </c>
      <c r="H36" t="s">
        <v>1421</v>
      </c>
      <c r="I36" s="12" t="s">
        <v>85</v>
      </c>
      <c r="L36" s="144" t="s">
        <v>1492</v>
      </c>
      <c r="M36" s="144" t="s">
        <v>1493</v>
      </c>
      <c r="N36" s="144" t="s">
        <v>1401</v>
      </c>
    </row>
    <row r="37" spans="1:14" ht="14.65" thickBot="1" x14ac:dyDescent="0.5">
      <c r="A37" s="12" t="s">
        <v>582</v>
      </c>
      <c r="B37" t="s">
        <v>581</v>
      </c>
      <c r="C37" s="13" t="s">
        <v>1469</v>
      </c>
      <c r="E37" s="12" t="s">
        <v>1405</v>
      </c>
      <c r="F37" t="s">
        <v>1054</v>
      </c>
      <c r="H37" t="s">
        <v>1421</v>
      </c>
      <c r="I37" s="12" t="s">
        <v>85</v>
      </c>
      <c r="L37" s="144" t="s">
        <v>1494</v>
      </c>
      <c r="M37" s="144" t="s">
        <v>1495</v>
      </c>
      <c r="N37" s="144" t="s">
        <v>1496</v>
      </c>
    </row>
    <row r="38" spans="1:14" ht="14.65" thickBot="1" x14ac:dyDescent="0.5">
      <c r="A38" s="12" t="s">
        <v>172</v>
      </c>
      <c r="B38" t="s">
        <v>1017</v>
      </c>
      <c r="C38" s="13" t="s">
        <v>1469</v>
      </c>
      <c r="E38" s="12" t="s">
        <v>968</v>
      </c>
      <c r="F38" t="s">
        <v>1054</v>
      </c>
      <c r="H38" t="s">
        <v>1421</v>
      </c>
      <c r="I38" s="12" t="s">
        <v>85</v>
      </c>
      <c r="L38" s="162" t="s">
        <v>1497</v>
      </c>
      <c r="M38" s="163" t="s">
        <v>1498</v>
      </c>
      <c r="N38" s="144" t="s">
        <v>1499</v>
      </c>
    </row>
    <row r="39" spans="1:14" x14ac:dyDescent="0.45">
      <c r="A39" s="12" t="s">
        <v>417</v>
      </c>
      <c r="B39" t="s">
        <v>416</v>
      </c>
      <c r="C39" s="13" t="s">
        <v>1469</v>
      </c>
      <c r="E39" s="12" t="s">
        <v>1406</v>
      </c>
      <c r="F39" t="s">
        <v>1054</v>
      </c>
      <c r="H39" t="s">
        <v>1421</v>
      </c>
      <c r="I39" s="12" t="s">
        <v>85</v>
      </c>
      <c r="L39" s="162" t="s">
        <v>1500</v>
      </c>
      <c r="M39" s="144" t="s">
        <v>1501</v>
      </c>
      <c r="N39" s="144" t="s">
        <v>942</v>
      </c>
    </row>
    <row r="40" spans="1:14" x14ac:dyDescent="0.45">
      <c r="A40" s="12" t="s">
        <v>597</v>
      </c>
      <c r="B40" t="s">
        <v>596</v>
      </c>
      <c r="C40" s="13" t="s">
        <v>1469</v>
      </c>
      <c r="E40" s="12" t="s">
        <v>1407</v>
      </c>
      <c r="F40" t="s">
        <v>1054</v>
      </c>
      <c r="H40" t="s">
        <v>1421</v>
      </c>
      <c r="I40" s="12" t="s">
        <v>85</v>
      </c>
      <c r="L40" s="164" t="s">
        <v>1502</v>
      </c>
      <c r="M40" s="144" t="s">
        <v>1503</v>
      </c>
      <c r="N40" s="144" t="s">
        <v>1504</v>
      </c>
    </row>
    <row r="41" spans="1:14" x14ac:dyDescent="0.45">
      <c r="A41" s="12" t="s">
        <v>864</v>
      </c>
      <c r="B41" t="s">
        <v>863</v>
      </c>
      <c r="C41" s="13" t="s">
        <v>1469</v>
      </c>
      <c r="E41" s="12" t="s">
        <v>1408</v>
      </c>
      <c r="F41" t="s">
        <v>1054</v>
      </c>
      <c r="H41" t="s">
        <v>1421</v>
      </c>
      <c r="I41" s="13"/>
      <c r="L41" s="18" t="s">
        <v>1241</v>
      </c>
      <c r="M41" s="144" t="s">
        <v>1040</v>
      </c>
    </row>
    <row r="42" spans="1:14" x14ac:dyDescent="0.45">
      <c r="A42" s="12" t="s">
        <v>1505</v>
      </c>
      <c r="B42" t="s">
        <v>1506</v>
      </c>
      <c r="C42" s="13" t="s">
        <v>1469</v>
      </c>
      <c r="E42" s="12" t="s">
        <v>1409</v>
      </c>
      <c r="F42" t="s">
        <v>1054</v>
      </c>
      <c r="H42" t="s">
        <v>1421</v>
      </c>
      <c r="I42" s="13"/>
      <c r="L42" s="144" t="s">
        <v>1239</v>
      </c>
      <c r="M42" s="144" t="s">
        <v>1039</v>
      </c>
    </row>
    <row r="43" spans="1:14" x14ac:dyDescent="0.45">
      <c r="A43" s="12" t="s">
        <v>101</v>
      </c>
      <c r="B43" t="s">
        <v>99</v>
      </c>
      <c r="C43" s="13" t="s">
        <v>1469</v>
      </c>
      <c r="E43" s="12" t="s">
        <v>1410</v>
      </c>
      <c r="F43" t="s">
        <v>1054</v>
      </c>
      <c r="H43" t="s">
        <v>1421</v>
      </c>
      <c r="I43" s="13"/>
      <c r="L43" t="s">
        <v>1230</v>
      </c>
      <c r="M43" t="s">
        <v>955</v>
      </c>
      <c r="N43" t="s">
        <v>945</v>
      </c>
    </row>
    <row r="44" spans="1:14" x14ac:dyDescent="0.45">
      <c r="A44" s="12" t="s">
        <v>325</v>
      </c>
      <c r="B44" t="s">
        <v>1019</v>
      </c>
      <c r="C44" s="13" t="s">
        <v>1469</v>
      </c>
      <c r="E44" s="12" t="s">
        <v>1411</v>
      </c>
      <c r="F44" t="s">
        <v>1054</v>
      </c>
      <c r="G44" s="7"/>
      <c r="H44" t="s">
        <v>1421</v>
      </c>
      <c r="I44" s="13"/>
      <c r="L44" t="s">
        <v>1507</v>
      </c>
      <c r="M44" t="s">
        <v>1508</v>
      </c>
      <c r="N44" t="s">
        <v>1509</v>
      </c>
    </row>
    <row r="45" spans="1:14" x14ac:dyDescent="0.45">
      <c r="A45" s="12" t="s">
        <v>511</v>
      </c>
      <c r="B45" t="s">
        <v>510</v>
      </c>
      <c r="C45" s="13" t="s">
        <v>1469</v>
      </c>
      <c r="E45" s="12" t="s">
        <v>1412</v>
      </c>
      <c r="F45" t="s">
        <v>1054</v>
      </c>
      <c r="G45" s="6"/>
      <c r="H45" t="s">
        <v>1421</v>
      </c>
      <c r="I45" s="13"/>
      <c r="L45" t="s">
        <v>1510</v>
      </c>
      <c r="M45" t="s">
        <v>1511</v>
      </c>
      <c r="N45" t="s">
        <v>1512</v>
      </c>
    </row>
    <row r="46" spans="1:14" x14ac:dyDescent="0.45">
      <c r="A46" s="12" t="s">
        <v>1513</v>
      </c>
      <c r="B46" t="s">
        <v>1514</v>
      </c>
      <c r="C46" s="13" t="s">
        <v>1469</v>
      </c>
      <c r="E46" s="12" t="s">
        <v>1413</v>
      </c>
      <c r="F46" t="s">
        <v>1054</v>
      </c>
      <c r="G46" s="6"/>
      <c r="H46" t="s">
        <v>1421</v>
      </c>
      <c r="I46" s="13"/>
      <c r="L46" t="s">
        <v>1515</v>
      </c>
      <c r="M46" t="s">
        <v>1516</v>
      </c>
      <c r="N46" t="s">
        <v>1517</v>
      </c>
    </row>
    <row r="47" spans="1:14" x14ac:dyDescent="0.45">
      <c r="A47" s="12" t="s">
        <v>233</v>
      </c>
      <c r="B47" t="s">
        <v>232</v>
      </c>
      <c r="C47" s="13" t="s">
        <v>1469</v>
      </c>
      <c r="E47" s="12" t="s">
        <v>1414</v>
      </c>
      <c r="F47" t="s">
        <v>1054</v>
      </c>
      <c r="G47" s="6"/>
      <c r="H47" t="s">
        <v>1421</v>
      </c>
      <c r="I47" s="13"/>
      <c r="L47" t="s">
        <v>1518</v>
      </c>
      <c r="M47" t="s">
        <v>1519</v>
      </c>
      <c r="N47" t="s">
        <v>1520</v>
      </c>
    </row>
    <row r="48" spans="1:14" x14ac:dyDescent="0.45">
      <c r="A48" s="12" t="s">
        <v>1521</v>
      </c>
      <c r="B48" t="s">
        <v>1522</v>
      </c>
      <c r="C48" s="13" t="s">
        <v>1466</v>
      </c>
      <c r="E48" s="12" t="s">
        <v>1415</v>
      </c>
      <c r="F48" t="s">
        <v>1054</v>
      </c>
      <c r="G48" s="6"/>
      <c r="H48" t="s">
        <v>1421</v>
      </c>
      <c r="I48" s="13"/>
      <c r="L48" t="s">
        <v>1523</v>
      </c>
      <c r="M48" t="s">
        <v>1524</v>
      </c>
      <c r="N48" t="s">
        <v>1525</v>
      </c>
    </row>
    <row r="49" spans="1:17" x14ac:dyDescent="0.45">
      <c r="A49" s="12" t="s">
        <v>255</v>
      </c>
      <c r="B49" t="s">
        <v>1021</v>
      </c>
      <c r="C49" s="13" t="s">
        <v>1469</v>
      </c>
      <c r="E49" s="12" t="s">
        <v>1416</v>
      </c>
      <c r="F49" t="s">
        <v>1054</v>
      </c>
      <c r="G49" s="6"/>
      <c r="H49" t="s">
        <v>1421</v>
      </c>
      <c r="I49" s="13"/>
      <c r="L49" t="s">
        <v>1526</v>
      </c>
      <c r="M49" t="s">
        <v>1025</v>
      </c>
      <c r="N49" t="s">
        <v>1527</v>
      </c>
    </row>
    <row r="50" spans="1:17" x14ac:dyDescent="0.45">
      <c r="A50" s="12" t="s">
        <v>240</v>
      </c>
      <c r="B50" t="s">
        <v>1022</v>
      </c>
      <c r="C50" s="13" t="s">
        <v>1469</v>
      </c>
      <c r="E50" s="12" t="s">
        <v>1417</v>
      </c>
      <c r="F50" t="s">
        <v>1054</v>
      </c>
      <c r="G50" s="6"/>
      <c r="H50" t="s">
        <v>1421</v>
      </c>
      <c r="I50" s="13"/>
      <c r="L50" t="s">
        <v>1528</v>
      </c>
      <c r="M50" t="s">
        <v>1529</v>
      </c>
      <c r="N50" t="s">
        <v>1530</v>
      </c>
    </row>
    <row r="51" spans="1:17" x14ac:dyDescent="0.45">
      <c r="A51" s="12" t="s">
        <v>1531</v>
      </c>
      <c r="B51" t="s">
        <v>1532</v>
      </c>
      <c r="C51" s="13" t="s">
        <v>1466</v>
      </c>
      <c r="E51" s="12" t="s">
        <v>1062</v>
      </c>
      <c r="F51" t="s">
        <v>1054</v>
      </c>
      <c r="G51" s="6"/>
      <c r="I51" s="13"/>
      <c r="L51" t="s">
        <v>1533</v>
      </c>
      <c r="M51" t="s">
        <v>1534</v>
      </c>
    </row>
    <row r="52" spans="1:17" x14ac:dyDescent="0.45">
      <c r="A52" s="12" t="s">
        <v>508</v>
      </c>
      <c r="B52" t="s">
        <v>507</v>
      </c>
      <c r="C52" s="13" t="s">
        <v>1469</v>
      </c>
      <c r="E52" s="12" t="s">
        <v>1063</v>
      </c>
      <c r="F52" t="s">
        <v>1054</v>
      </c>
      <c r="I52" s="13"/>
      <c r="L52" s="18" t="s">
        <v>1336</v>
      </c>
      <c r="M52" s="18" t="s">
        <v>977</v>
      </c>
      <c r="N52" s="19" t="s">
        <v>1027</v>
      </c>
    </row>
    <row r="53" spans="1:17" x14ac:dyDescent="0.45">
      <c r="A53" s="12" t="s">
        <v>500</v>
      </c>
      <c r="B53" t="s">
        <v>1023</v>
      </c>
      <c r="C53" s="13" t="s">
        <v>1469</v>
      </c>
      <c r="E53" s="12" t="s">
        <v>1418</v>
      </c>
      <c r="F53" t="s">
        <v>1054</v>
      </c>
      <c r="I53" s="13"/>
      <c r="L53" s="19" t="s">
        <v>1337</v>
      </c>
      <c r="M53" s="19" t="s">
        <v>978</v>
      </c>
      <c r="N53" s="18" t="s">
        <v>1028</v>
      </c>
    </row>
    <row r="54" spans="1:17" x14ac:dyDescent="0.45">
      <c r="A54" s="12" t="s">
        <v>1535</v>
      </c>
      <c r="B54" t="s">
        <v>1536</v>
      </c>
      <c r="C54" s="13" t="s">
        <v>1537</v>
      </c>
      <c r="E54" s="12" t="s">
        <v>1419</v>
      </c>
      <c r="F54" t="s">
        <v>1054</v>
      </c>
      <c r="I54" s="13"/>
      <c r="L54" s="18" t="s">
        <v>1338</v>
      </c>
      <c r="M54" s="18" t="s">
        <v>979</v>
      </c>
      <c r="N54" s="19" t="s">
        <v>1029</v>
      </c>
    </row>
    <row r="55" spans="1:17" x14ac:dyDescent="0.45">
      <c r="A55" s="12" t="s">
        <v>395</v>
      </c>
      <c r="B55" t="s">
        <v>394</v>
      </c>
      <c r="C55" s="13" t="s">
        <v>1469</v>
      </c>
      <c r="E55" s="12" t="s">
        <v>1064</v>
      </c>
      <c r="F55" t="s">
        <v>1054</v>
      </c>
      <c r="I55" s="13"/>
      <c r="L55" s="19" t="s">
        <v>1339</v>
      </c>
      <c r="M55" s="19" t="s">
        <v>980</v>
      </c>
      <c r="N55" s="18" t="s">
        <v>1030</v>
      </c>
    </row>
    <row r="56" spans="1:17" x14ac:dyDescent="0.45">
      <c r="A56" s="12" t="s">
        <v>1538</v>
      </c>
      <c r="B56" t="s">
        <v>1539</v>
      </c>
      <c r="C56" s="13" t="s">
        <v>1466</v>
      </c>
      <c r="E56" s="12" t="s">
        <v>990</v>
      </c>
      <c r="F56" t="s">
        <v>1054</v>
      </c>
      <c r="I56" s="13"/>
      <c r="L56" s="18" t="s">
        <v>1340</v>
      </c>
      <c r="M56" s="18" t="s">
        <v>981</v>
      </c>
      <c r="N56" s="19" t="s">
        <v>1031</v>
      </c>
    </row>
    <row r="57" spans="1:17" x14ac:dyDescent="0.45">
      <c r="A57" s="12" t="s">
        <v>182</v>
      </c>
      <c r="B57" t="s">
        <v>181</v>
      </c>
      <c r="C57" s="13" t="s">
        <v>1469</v>
      </c>
      <c r="E57" s="12" t="s">
        <v>1420</v>
      </c>
      <c r="F57" t="s">
        <v>1054</v>
      </c>
      <c r="I57" s="13"/>
      <c r="L57" s="18" t="s">
        <v>1250</v>
      </c>
      <c r="M57" s="165" t="s">
        <v>1010</v>
      </c>
      <c r="N57" t="s">
        <v>1006</v>
      </c>
    </row>
    <row r="58" spans="1:17" x14ac:dyDescent="0.45">
      <c r="A58" s="12" t="s">
        <v>116</v>
      </c>
      <c r="B58" t="s">
        <v>115</v>
      </c>
      <c r="C58" s="13" t="s">
        <v>1469</v>
      </c>
      <c r="E58" s="12" t="s">
        <v>1125</v>
      </c>
      <c r="F58" t="s">
        <v>1054</v>
      </c>
      <c r="I58" s="13"/>
      <c r="L58" s="18" t="s">
        <v>1262</v>
      </c>
      <c r="M58" s="12" t="s">
        <v>950</v>
      </c>
      <c r="N58" s="19" t="s">
        <v>1001</v>
      </c>
    </row>
    <row r="59" spans="1:17" x14ac:dyDescent="0.45">
      <c r="A59" s="12" t="s">
        <v>616</v>
      </c>
      <c r="B59" t="s">
        <v>615</v>
      </c>
      <c r="C59" s="13" t="s">
        <v>1469</v>
      </c>
      <c r="E59" s="12" t="s">
        <v>1126</v>
      </c>
      <c r="F59" t="s">
        <v>1054</v>
      </c>
      <c r="I59" s="13"/>
      <c r="L59" s="19" t="s">
        <v>1263</v>
      </c>
      <c r="M59" s="12" t="s">
        <v>951</v>
      </c>
      <c r="N59" s="336" t="s">
        <v>1005</v>
      </c>
    </row>
    <row r="60" spans="1:17" x14ac:dyDescent="0.45">
      <c r="A60" s="12" t="s">
        <v>774</v>
      </c>
      <c r="B60" t="s">
        <v>773</v>
      </c>
      <c r="C60" s="13" t="s">
        <v>1469</v>
      </c>
      <c r="E60" s="12" t="s">
        <v>1127</v>
      </c>
      <c r="F60" t="s">
        <v>1054</v>
      </c>
      <c r="I60" s="13"/>
      <c r="L60" s="18" t="s">
        <v>1264</v>
      </c>
      <c r="M60" s="12" t="s">
        <v>952</v>
      </c>
      <c r="N60" s="18" t="s">
        <v>1002</v>
      </c>
    </row>
    <row r="61" spans="1:17" x14ac:dyDescent="0.45">
      <c r="A61" s="12" t="s">
        <v>137</v>
      </c>
      <c r="B61" t="s">
        <v>136</v>
      </c>
      <c r="C61" s="13" t="s">
        <v>1469</v>
      </c>
      <c r="E61" s="12" t="s">
        <v>1128</v>
      </c>
      <c r="F61" t="s">
        <v>1054</v>
      </c>
      <c r="I61" s="13"/>
      <c r="L61" s="19" t="s">
        <v>1265</v>
      </c>
      <c r="M61" s="19" t="s">
        <v>953</v>
      </c>
      <c r="N61" s="19" t="s">
        <v>1003</v>
      </c>
    </row>
    <row r="62" spans="1:17" x14ac:dyDescent="0.45">
      <c r="A62" s="12" t="s">
        <v>159</v>
      </c>
      <c r="B62" t="s">
        <v>158</v>
      </c>
      <c r="C62" s="13" t="s">
        <v>1469</v>
      </c>
      <c r="E62" s="12" t="s">
        <v>1129</v>
      </c>
      <c r="F62" t="s">
        <v>1054</v>
      </c>
      <c r="I62" s="13"/>
      <c r="L62" s="18" t="s">
        <v>1266</v>
      </c>
      <c r="M62" s="18" t="s">
        <v>954</v>
      </c>
      <c r="N62" s="18" t="s">
        <v>1004</v>
      </c>
    </row>
    <row r="63" spans="1:17" x14ac:dyDescent="0.45">
      <c r="A63" s="12" t="s">
        <v>571</v>
      </c>
      <c r="B63" t="s">
        <v>570</v>
      </c>
      <c r="C63" s="13" t="s">
        <v>1469</v>
      </c>
      <c r="E63" s="12" t="s">
        <v>957</v>
      </c>
      <c r="F63" t="s">
        <v>1054</v>
      </c>
      <c r="H63" t="s">
        <v>1421</v>
      </c>
      <c r="I63" s="13"/>
      <c r="L63" s="165" t="s">
        <v>1540</v>
      </c>
      <c r="M63" s="165" t="s">
        <v>982</v>
      </c>
      <c r="N63" t="s">
        <v>1032</v>
      </c>
    </row>
    <row r="64" spans="1:17" x14ac:dyDescent="0.45">
      <c r="A64" s="12" t="s">
        <v>808</v>
      </c>
      <c r="B64" t="s">
        <v>807</v>
      </c>
      <c r="C64" s="13" t="s">
        <v>1469</v>
      </c>
      <c r="E64" s="12" t="s">
        <v>958</v>
      </c>
      <c r="F64" t="s">
        <v>1054</v>
      </c>
      <c r="H64" t="s">
        <v>1421</v>
      </c>
      <c r="I64" s="13"/>
      <c r="L64" t="s">
        <v>1229</v>
      </c>
      <c r="M64" s="336" t="s">
        <v>949</v>
      </c>
      <c r="Q64" s="18"/>
    </row>
    <row r="65" spans="1:17" x14ac:dyDescent="0.45">
      <c r="A65" s="12" t="s">
        <v>683</v>
      </c>
      <c r="B65" t="s">
        <v>682</v>
      </c>
      <c r="C65" s="13" t="s">
        <v>1469</v>
      </c>
      <c r="E65" s="12" t="s">
        <v>959</v>
      </c>
      <c r="F65" t="s">
        <v>1054</v>
      </c>
      <c r="H65" t="s">
        <v>1421</v>
      </c>
      <c r="I65" s="13"/>
      <c r="L65" t="s">
        <v>1240</v>
      </c>
      <c r="M65" t="s">
        <v>1037</v>
      </c>
      <c r="Q65" s="336"/>
    </row>
    <row r="66" spans="1:17" x14ac:dyDescent="0.45">
      <c r="A66" s="12" t="s">
        <v>93</v>
      </c>
      <c r="B66" t="s">
        <v>1034</v>
      </c>
      <c r="C66" s="13" t="s">
        <v>1469</v>
      </c>
      <c r="E66" s="12" t="s">
        <v>960</v>
      </c>
      <c r="F66" t="s">
        <v>1054</v>
      </c>
      <c r="H66" t="s">
        <v>1421</v>
      </c>
      <c r="I66" s="13"/>
    </row>
    <row r="67" spans="1:17" x14ac:dyDescent="0.45">
      <c r="A67" s="12" t="s">
        <v>46</v>
      </c>
      <c r="B67" t="s">
        <v>43</v>
      </c>
      <c r="C67" s="13" t="s">
        <v>1469</v>
      </c>
      <c r="E67" s="12" t="s">
        <v>1422</v>
      </c>
      <c r="F67" t="s">
        <v>1113</v>
      </c>
      <c r="H67" t="s">
        <v>1421</v>
      </c>
      <c r="I67" s="13"/>
    </row>
    <row r="68" spans="1:17" x14ac:dyDescent="0.45">
      <c r="A68" s="12" t="s">
        <v>737</v>
      </c>
      <c r="B68" t="s">
        <v>736</v>
      </c>
      <c r="C68" s="13" t="s">
        <v>1469</v>
      </c>
      <c r="E68" s="12" t="s">
        <v>1423</v>
      </c>
      <c r="F68" t="s">
        <v>1113</v>
      </c>
      <c r="H68" t="s">
        <v>1421</v>
      </c>
      <c r="I68" s="13"/>
    </row>
    <row r="69" spans="1:17" x14ac:dyDescent="0.45">
      <c r="A69" s="12" t="s">
        <v>1541</v>
      </c>
      <c r="B69" t="s">
        <v>1542</v>
      </c>
      <c r="C69" s="13" t="s">
        <v>1466</v>
      </c>
      <c r="E69" s="12" t="s">
        <v>1424</v>
      </c>
      <c r="F69" t="s">
        <v>1113</v>
      </c>
      <c r="H69" t="s">
        <v>1421</v>
      </c>
      <c r="I69" s="13"/>
    </row>
    <row r="70" spans="1:17" x14ac:dyDescent="0.45">
      <c r="A70" s="12" t="s">
        <v>755</v>
      </c>
      <c r="B70" t="s">
        <v>754</v>
      </c>
      <c r="C70" s="13" t="s">
        <v>1469</v>
      </c>
      <c r="E70" s="12" t="s">
        <v>1425</v>
      </c>
      <c r="F70" t="s">
        <v>1113</v>
      </c>
      <c r="H70" t="s">
        <v>1421</v>
      </c>
      <c r="I70" s="13"/>
    </row>
    <row r="71" spans="1:17" x14ac:dyDescent="0.45">
      <c r="A71" s="12" t="s">
        <v>629</v>
      </c>
      <c r="B71" t="s">
        <v>628</v>
      </c>
      <c r="C71" s="13" t="s">
        <v>1469</v>
      </c>
      <c r="E71" s="12" t="s">
        <v>1426</v>
      </c>
      <c r="F71" t="s">
        <v>1113</v>
      </c>
      <c r="H71" t="s">
        <v>1421</v>
      </c>
      <c r="I71" s="13"/>
    </row>
    <row r="72" spans="1:17" x14ac:dyDescent="0.45">
      <c r="A72" s="12" t="s">
        <v>749</v>
      </c>
      <c r="B72" t="s">
        <v>748</v>
      </c>
      <c r="C72" s="13" t="s">
        <v>1469</v>
      </c>
      <c r="E72" s="12" t="s">
        <v>1427</v>
      </c>
      <c r="F72" t="s">
        <v>1113</v>
      </c>
      <c r="H72" t="s">
        <v>1421</v>
      </c>
      <c r="I72" s="13"/>
    </row>
    <row r="73" spans="1:17" x14ac:dyDescent="0.45">
      <c r="A73" s="12" t="s">
        <v>707</v>
      </c>
      <c r="B73" t="s">
        <v>706</v>
      </c>
      <c r="C73" s="13" t="s">
        <v>1469</v>
      </c>
      <c r="E73" s="12" t="s">
        <v>1428</v>
      </c>
      <c r="F73" t="s">
        <v>1113</v>
      </c>
      <c r="H73" t="s">
        <v>1421</v>
      </c>
      <c r="I73" s="13"/>
    </row>
    <row r="74" spans="1:17" x14ac:dyDescent="0.45">
      <c r="A74" s="12" t="s">
        <v>268</v>
      </c>
      <c r="B74" t="s">
        <v>267</v>
      </c>
      <c r="C74" s="13" t="s">
        <v>1469</v>
      </c>
      <c r="E74" s="12" t="s">
        <v>1429</v>
      </c>
      <c r="F74" t="s">
        <v>1113</v>
      </c>
      <c r="H74" t="s">
        <v>1421</v>
      </c>
      <c r="I74" s="13"/>
    </row>
    <row r="75" spans="1:17" x14ac:dyDescent="0.45">
      <c r="A75" s="12" t="s">
        <v>453</v>
      </c>
      <c r="B75" t="s">
        <v>1020</v>
      </c>
      <c r="C75" s="13" t="s">
        <v>1469</v>
      </c>
      <c r="E75" s="12" t="s">
        <v>1430</v>
      </c>
      <c r="F75" t="s">
        <v>1113</v>
      </c>
      <c r="H75" t="s">
        <v>1421</v>
      </c>
      <c r="I75" s="13"/>
    </row>
    <row r="76" spans="1:17" x14ac:dyDescent="0.45">
      <c r="A76" s="12" t="s">
        <v>344</v>
      </c>
      <c r="B76" t="s">
        <v>343</v>
      </c>
      <c r="C76" s="13" t="s">
        <v>1469</v>
      </c>
      <c r="E76" s="12" t="s">
        <v>946</v>
      </c>
      <c r="F76" t="s">
        <v>1113</v>
      </c>
      <c r="H76" t="s">
        <v>1421</v>
      </c>
      <c r="I76" s="13" t="s">
        <v>84</v>
      </c>
    </row>
    <row r="77" spans="1:17" x14ac:dyDescent="0.45">
      <c r="A77" s="12" t="s">
        <v>873</v>
      </c>
      <c r="B77" t="s">
        <v>872</v>
      </c>
      <c r="C77" s="13" t="s">
        <v>1469</v>
      </c>
      <c r="E77" s="12" t="s">
        <v>947</v>
      </c>
      <c r="F77" t="s">
        <v>1113</v>
      </c>
      <c r="H77" t="s">
        <v>1421</v>
      </c>
      <c r="I77" s="13" t="s">
        <v>84</v>
      </c>
    </row>
    <row r="78" spans="1:17" x14ac:dyDescent="0.45">
      <c r="A78" s="12" t="s">
        <v>723</v>
      </c>
      <c r="B78" t="s">
        <v>722</v>
      </c>
      <c r="C78" s="13" t="s">
        <v>1469</v>
      </c>
      <c r="E78" s="12" t="s">
        <v>948</v>
      </c>
      <c r="F78" t="s">
        <v>1113</v>
      </c>
      <c r="H78" t="s">
        <v>1421</v>
      </c>
      <c r="I78" s="13" t="s">
        <v>84</v>
      </c>
    </row>
    <row r="79" spans="1:17" x14ac:dyDescent="0.45">
      <c r="A79" s="12" t="s">
        <v>1543</v>
      </c>
      <c r="B79" t="s">
        <v>1544</v>
      </c>
      <c r="C79" s="13" t="s">
        <v>1466</v>
      </c>
      <c r="E79" s="12" t="s">
        <v>963</v>
      </c>
      <c r="F79" t="s">
        <v>1113</v>
      </c>
      <c r="H79" t="s">
        <v>1421</v>
      </c>
      <c r="I79" s="13" t="s">
        <v>84</v>
      </c>
    </row>
    <row r="80" spans="1:17" x14ac:dyDescent="0.45">
      <c r="A80" s="12" t="s">
        <v>528</v>
      </c>
      <c r="B80" t="s">
        <v>527</v>
      </c>
      <c r="C80" s="13" t="s">
        <v>1469</v>
      </c>
      <c r="E80" s="12" t="s">
        <v>964</v>
      </c>
      <c r="F80" t="s">
        <v>1113</v>
      </c>
      <c r="G80" s="6"/>
      <c r="H80" t="s">
        <v>1421</v>
      </c>
      <c r="I80" s="13" t="s">
        <v>84</v>
      </c>
    </row>
    <row r="81" spans="1:9" x14ac:dyDescent="0.45">
      <c r="A81" s="12" t="s">
        <v>902</v>
      </c>
      <c r="B81" t="s">
        <v>901</v>
      </c>
      <c r="C81" s="13" t="s">
        <v>1469</v>
      </c>
      <c r="E81" s="12" t="s">
        <v>999</v>
      </c>
      <c r="F81" t="s">
        <v>1113</v>
      </c>
      <c r="G81" s="6"/>
      <c r="H81" t="s">
        <v>1421</v>
      </c>
      <c r="I81" s="13" t="s">
        <v>84</v>
      </c>
    </row>
    <row r="82" spans="1:9" x14ac:dyDescent="0.45">
      <c r="A82" s="12" t="s">
        <v>908</v>
      </c>
      <c r="B82" t="s">
        <v>906</v>
      </c>
      <c r="C82" s="13" t="s">
        <v>1469</v>
      </c>
      <c r="E82" s="12" t="s">
        <v>1431</v>
      </c>
      <c r="F82" t="s">
        <v>1113</v>
      </c>
      <c r="G82" s="6"/>
      <c r="H82" t="s">
        <v>1421</v>
      </c>
      <c r="I82" s="13" t="s">
        <v>84</v>
      </c>
    </row>
    <row r="83" spans="1:9" x14ac:dyDescent="0.45">
      <c r="A83" t="s">
        <v>927</v>
      </c>
      <c r="B83" t="s">
        <v>926</v>
      </c>
      <c r="C83" s="13" t="s">
        <v>1466</v>
      </c>
      <c r="E83" s="12" t="s">
        <v>976</v>
      </c>
      <c r="F83" t="s">
        <v>1113</v>
      </c>
      <c r="H83" t="s">
        <v>1421</v>
      </c>
      <c r="I83" s="13" t="s">
        <v>84</v>
      </c>
    </row>
    <row r="84" spans="1:9" x14ac:dyDescent="0.45">
      <c r="A84" t="s">
        <v>925</v>
      </c>
      <c r="B84" t="s">
        <v>924</v>
      </c>
      <c r="C84" s="13" t="s">
        <v>1466</v>
      </c>
      <c r="E84" s="12" t="s">
        <v>969</v>
      </c>
      <c r="F84" t="s">
        <v>1113</v>
      </c>
      <c r="H84" t="s">
        <v>1421</v>
      </c>
      <c r="I84" s="13" t="s">
        <v>84</v>
      </c>
    </row>
    <row r="85" spans="1:9" x14ac:dyDescent="0.45">
      <c r="A85" t="s">
        <v>923</v>
      </c>
      <c r="B85" t="s">
        <v>922</v>
      </c>
      <c r="C85" s="13" t="s">
        <v>1466</v>
      </c>
      <c r="E85" s="12" t="s">
        <v>970</v>
      </c>
      <c r="F85" t="s">
        <v>1113</v>
      </c>
      <c r="H85" t="s">
        <v>1421</v>
      </c>
      <c r="I85" s="13" t="s">
        <v>84</v>
      </c>
    </row>
    <row r="86" spans="1:9" x14ac:dyDescent="0.45">
      <c r="A86" t="s">
        <v>921</v>
      </c>
      <c r="B86" t="s">
        <v>920</v>
      </c>
      <c r="C86" s="13" t="s">
        <v>1466</v>
      </c>
      <c r="E86" s="12" t="s">
        <v>1000</v>
      </c>
      <c r="F86" t="s">
        <v>1113</v>
      </c>
      <c r="H86" t="s">
        <v>1421</v>
      </c>
      <c r="I86" s="13" t="s">
        <v>84</v>
      </c>
    </row>
    <row r="87" spans="1:9" x14ac:dyDescent="0.45">
      <c r="A87" t="s">
        <v>919</v>
      </c>
      <c r="B87" t="s">
        <v>918</v>
      </c>
      <c r="C87" s="13" t="s">
        <v>1466</v>
      </c>
      <c r="E87" s="12" t="s">
        <v>1011</v>
      </c>
      <c r="F87" t="s">
        <v>1113</v>
      </c>
      <c r="H87" t="s">
        <v>1421</v>
      </c>
      <c r="I87" s="13" t="s">
        <v>84</v>
      </c>
    </row>
    <row r="88" spans="1:9" x14ac:dyDescent="0.45">
      <c r="A88" t="s">
        <v>915</v>
      </c>
      <c r="B88" t="s">
        <v>914</v>
      </c>
      <c r="C88" s="13" t="s">
        <v>1469</v>
      </c>
      <c r="E88" s="12" t="s">
        <v>1012</v>
      </c>
      <c r="F88" t="s">
        <v>1113</v>
      </c>
      <c r="H88" t="s">
        <v>1421</v>
      </c>
      <c r="I88" s="13" t="s">
        <v>84</v>
      </c>
    </row>
    <row r="89" spans="1:9" x14ac:dyDescent="0.45">
      <c r="E89" s="12" t="s">
        <v>1433</v>
      </c>
      <c r="F89" t="s">
        <v>1113</v>
      </c>
      <c r="H89" t="s">
        <v>1421</v>
      </c>
      <c r="I89" s="13" t="s">
        <v>84</v>
      </c>
    </row>
    <row r="90" spans="1:9" x14ac:dyDescent="0.45">
      <c r="E90" s="12" t="s">
        <v>1435</v>
      </c>
      <c r="F90" t="s">
        <v>1113</v>
      </c>
      <c r="H90" t="s">
        <v>1421</v>
      </c>
      <c r="I90" s="13" t="s">
        <v>84</v>
      </c>
    </row>
    <row r="91" spans="1:9" x14ac:dyDescent="0.45">
      <c r="E91" s="12" t="s">
        <v>972</v>
      </c>
      <c r="F91" t="s">
        <v>1113</v>
      </c>
      <c r="H91" t="s">
        <v>1421</v>
      </c>
      <c r="I91" s="13" t="s">
        <v>84</v>
      </c>
    </row>
    <row r="92" spans="1:9" x14ac:dyDescent="0.45">
      <c r="E92" s="12" t="s">
        <v>1041</v>
      </c>
      <c r="F92" t="s">
        <v>1113</v>
      </c>
      <c r="H92" t="s">
        <v>1421</v>
      </c>
      <c r="I92" s="13"/>
    </row>
    <row r="93" spans="1:9" x14ac:dyDescent="0.45">
      <c r="E93" s="12" t="s">
        <v>1436</v>
      </c>
      <c r="F93" t="s">
        <v>1113</v>
      </c>
      <c r="H93" t="s">
        <v>1421</v>
      </c>
      <c r="I93" s="13" t="s">
        <v>84</v>
      </c>
    </row>
    <row r="94" spans="1:9" x14ac:dyDescent="0.45">
      <c r="E94" s="12" t="s">
        <v>1437</v>
      </c>
      <c r="F94" t="s">
        <v>1113</v>
      </c>
      <c r="H94" t="s">
        <v>1421</v>
      </c>
      <c r="I94" s="13" t="s">
        <v>84</v>
      </c>
    </row>
    <row r="95" spans="1:9" x14ac:dyDescent="0.45">
      <c r="E95" s="12" t="s">
        <v>1024</v>
      </c>
      <c r="F95" t="s">
        <v>1113</v>
      </c>
      <c r="H95" t="s">
        <v>1421</v>
      </c>
      <c r="I95" s="13"/>
    </row>
    <row r="96" spans="1:9" x14ac:dyDescent="0.45">
      <c r="E96" s="12" t="s">
        <v>1438</v>
      </c>
      <c r="F96" t="s">
        <v>1074</v>
      </c>
      <c r="I96" s="13"/>
    </row>
    <row r="97" spans="5:9" x14ac:dyDescent="0.45">
      <c r="E97" s="12" t="s">
        <v>1439</v>
      </c>
      <c r="F97" t="s">
        <v>1074</v>
      </c>
      <c r="I97" s="13"/>
    </row>
    <row r="98" spans="5:9" x14ac:dyDescent="0.45">
      <c r="E98" s="12" t="s">
        <v>1440</v>
      </c>
      <c r="F98" t="s">
        <v>1074</v>
      </c>
      <c r="I98" s="13"/>
    </row>
    <row r="99" spans="5:9" x14ac:dyDescent="0.45">
      <c r="E99" s="12" t="s">
        <v>1441</v>
      </c>
      <c r="F99" t="s">
        <v>1074</v>
      </c>
      <c r="I99" s="13"/>
    </row>
    <row r="100" spans="5:9" x14ac:dyDescent="0.45">
      <c r="E100" s="12" t="s">
        <v>1442</v>
      </c>
      <c r="F100" t="s">
        <v>1074</v>
      </c>
      <c r="I100" s="13"/>
    </row>
    <row r="101" spans="5:9" x14ac:dyDescent="0.45">
      <c r="E101" s="12" t="s">
        <v>1443</v>
      </c>
      <c r="F101" t="s">
        <v>1074</v>
      </c>
      <c r="I101" s="13"/>
    </row>
    <row r="102" spans="5:9" x14ac:dyDescent="0.45">
      <c r="E102" s="12" t="s">
        <v>1080</v>
      </c>
      <c r="F102" t="s">
        <v>1074</v>
      </c>
      <c r="I102" s="13"/>
    </row>
    <row r="103" spans="5:9" x14ac:dyDescent="0.45">
      <c r="E103" s="12" t="s">
        <v>1086</v>
      </c>
      <c r="F103" t="s">
        <v>1074</v>
      </c>
      <c r="I103" s="13"/>
    </row>
    <row r="104" spans="5:9" x14ac:dyDescent="0.45">
      <c r="E104" s="12" t="s">
        <v>1087</v>
      </c>
      <c r="F104" t="s">
        <v>1074</v>
      </c>
      <c r="I104" s="13"/>
    </row>
    <row r="105" spans="5:9" x14ac:dyDescent="0.45">
      <c r="E105" s="12" t="s">
        <v>1088</v>
      </c>
      <c r="F105" t="s">
        <v>1074</v>
      </c>
      <c r="I105" s="13"/>
    </row>
    <row r="106" spans="5:9" x14ac:dyDescent="0.45">
      <c r="E106" s="12" t="s">
        <v>1089</v>
      </c>
      <c r="F106" t="s">
        <v>1074</v>
      </c>
      <c r="I106" s="13"/>
    </row>
    <row r="107" spans="5:9" x14ac:dyDescent="0.45">
      <c r="E107" s="12" t="s">
        <v>1090</v>
      </c>
      <c r="F107" t="s">
        <v>1074</v>
      </c>
      <c r="I107" s="13"/>
    </row>
    <row r="108" spans="5:9" x14ac:dyDescent="0.45">
      <c r="E108" s="12" t="s">
        <v>1096</v>
      </c>
      <c r="F108" t="s">
        <v>1074</v>
      </c>
      <c r="I108" s="13"/>
    </row>
    <row r="109" spans="5:9" x14ac:dyDescent="0.45">
      <c r="E109" s="12" t="s">
        <v>1109</v>
      </c>
      <c r="F109" t="s">
        <v>1074</v>
      </c>
      <c r="I109" s="13"/>
    </row>
    <row r="110" spans="5:9" x14ac:dyDescent="0.45">
      <c r="E110" s="12" t="s">
        <v>1110</v>
      </c>
      <c r="F110" t="s">
        <v>1074</v>
      </c>
      <c r="I110" s="13"/>
    </row>
    <row r="111" spans="5:9" x14ac:dyDescent="0.45">
      <c r="E111" s="12" t="s">
        <v>1111</v>
      </c>
      <c r="F111" t="s">
        <v>1074</v>
      </c>
      <c r="I111" s="13"/>
    </row>
    <row r="112" spans="5:9" x14ac:dyDescent="0.45">
      <c r="E112" s="12" t="s">
        <v>971</v>
      </c>
      <c r="F112" t="s">
        <v>1113</v>
      </c>
      <c r="H112" t="s">
        <v>1421</v>
      </c>
      <c r="I112" s="13" t="s">
        <v>84</v>
      </c>
    </row>
    <row r="113" spans="5:9" x14ac:dyDescent="0.45">
      <c r="E113" s="12" t="s">
        <v>1135</v>
      </c>
      <c r="F113" t="s">
        <v>1074</v>
      </c>
      <c r="I113" s="13"/>
    </row>
    <row r="114" spans="5:9" x14ac:dyDescent="0.45">
      <c r="E114" s="12" t="s">
        <v>1136</v>
      </c>
      <c r="F114" t="s">
        <v>1074</v>
      </c>
      <c r="I114" s="13"/>
    </row>
    <row r="115" spans="5:9" x14ac:dyDescent="0.45">
      <c r="E115" s="12" t="s">
        <v>956</v>
      </c>
      <c r="F115" t="s">
        <v>1113</v>
      </c>
      <c r="H115" t="s">
        <v>1421</v>
      </c>
      <c r="I115" s="13"/>
    </row>
    <row r="116" spans="5:9" x14ac:dyDescent="0.45">
      <c r="E116" s="12" t="s">
        <v>950</v>
      </c>
      <c r="F116" t="s">
        <v>1113</v>
      </c>
      <c r="H116" t="s">
        <v>1421</v>
      </c>
      <c r="I116" s="13" t="s">
        <v>84</v>
      </c>
    </row>
    <row r="117" spans="5:9" x14ac:dyDescent="0.45">
      <c r="E117" s="12" t="s">
        <v>951</v>
      </c>
      <c r="F117" t="s">
        <v>1113</v>
      </c>
      <c r="H117" t="s">
        <v>1421</v>
      </c>
      <c r="I117" s="13" t="s">
        <v>84</v>
      </c>
    </row>
    <row r="118" spans="5:9" x14ac:dyDescent="0.45">
      <c r="E118" s="12" t="s">
        <v>952</v>
      </c>
      <c r="F118" t="s">
        <v>1113</v>
      </c>
      <c r="H118" t="s">
        <v>1421</v>
      </c>
      <c r="I118" s="13" t="s">
        <v>84</v>
      </c>
    </row>
    <row r="119" spans="5:9" x14ac:dyDescent="0.45">
      <c r="E119" s="12" t="s">
        <v>1134</v>
      </c>
      <c r="F119" t="s">
        <v>1074</v>
      </c>
      <c r="I119" s="13"/>
    </row>
    <row r="120" spans="5:9" x14ac:dyDescent="0.45">
      <c r="E120" s="12" t="s">
        <v>1114</v>
      </c>
      <c r="F120" t="s">
        <v>1113</v>
      </c>
      <c r="G120" t="s">
        <v>84</v>
      </c>
      <c r="H120" t="s">
        <v>1397</v>
      </c>
      <c r="I120" s="13"/>
    </row>
    <row r="121" spans="5:9" x14ac:dyDescent="0.45">
      <c r="E121" s="12" t="s">
        <v>1081</v>
      </c>
      <c r="F121" t="s">
        <v>1074</v>
      </c>
      <c r="I121" s="13"/>
    </row>
    <row r="122" spans="5:9" x14ac:dyDescent="0.45">
      <c r="E122" s="12" t="s">
        <v>1082</v>
      </c>
      <c r="F122" t="s">
        <v>1074</v>
      </c>
      <c r="I122" s="13"/>
    </row>
    <row r="123" spans="5:9" x14ac:dyDescent="0.45">
      <c r="E123" s="12" t="s">
        <v>1083</v>
      </c>
      <c r="F123" t="s">
        <v>1074</v>
      </c>
      <c r="I123" s="13"/>
    </row>
    <row r="124" spans="5:9" x14ac:dyDescent="0.45">
      <c r="E124" s="12" t="s">
        <v>1444</v>
      </c>
      <c r="F124" t="s">
        <v>1054</v>
      </c>
      <c r="H124" t="s">
        <v>1545</v>
      </c>
      <c r="I124" s="12" t="s">
        <v>85</v>
      </c>
    </row>
    <row r="125" spans="5:9" x14ac:dyDescent="0.45">
      <c r="E125" s="12" t="s">
        <v>1005</v>
      </c>
      <c r="F125" t="s">
        <v>1054</v>
      </c>
      <c r="H125" t="s">
        <v>1421</v>
      </c>
      <c r="I125" s="12" t="s">
        <v>85</v>
      </c>
    </row>
    <row r="126" spans="5:9" ht="14.65" thickBot="1" x14ac:dyDescent="0.5">
      <c r="E126" s="14" t="s">
        <v>1445</v>
      </c>
      <c r="F126" s="15" t="s">
        <v>1054</v>
      </c>
      <c r="G126" s="15"/>
      <c r="H126" s="15" t="s">
        <v>1545</v>
      </c>
      <c r="I126" s="12" t="s">
        <v>85</v>
      </c>
    </row>
    <row r="127" spans="5:9" x14ac:dyDescent="0.45">
      <c r="E127" s="12" t="s">
        <v>1056</v>
      </c>
      <c r="F127" t="s">
        <v>1054</v>
      </c>
      <c r="G127" t="s">
        <v>85</v>
      </c>
      <c r="H127" t="s">
        <v>1397</v>
      </c>
      <c r="I127" s="12" t="s">
        <v>85</v>
      </c>
    </row>
    <row r="128" spans="5:9" x14ac:dyDescent="0.45">
      <c r="E128" t="s">
        <v>1446</v>
      </c>
      <c r="F128" t="s">
        <v>1054</v>
      </c>
      <c r="G128" t="s">
        <v>85</v>
      </c>
      <c r="H128" t="s">
        <v>1397</v>
      </c>
      <c r="I128" s="12" t="s">
        <v>85</v>
      </c>
    </row>
    <row r="129" spans="5:9" x14ac:dyDescent="0.45">
      <c r="E129" t="s">
        <v>1432</v>
      </c>
      <c r="F129" t="s">
        <v>1113</v>
      </c>
      <c r="H129" t="s">
        <v>1421</v>
      </c>
      <c r="I129" s="13" t="s">
        <v>84</v>
      </c>
    </row>
    <row r="130" spans="5:9" x14ac:dyDescent="0.45">
      <c r="E130" t="s">
        <v>1434</v>
      </c>
      <c r="F130" t="s">
        <v>1054</v>
      </c>
      <c r="H130" t="s">
        <v>1421</v>
      </c>
      <c r="I130" s="12" t="s">
        <v>85</v>
      </c>
    </row>
    <row r="131" spans="5:9" x14ac:dyDescent="0.45">
      <c r="E131" t="s">
        <v>975</v>
      </c>
      <c r="F131" t="s">
        <v>1113</v>
      </c>
      <c r="H131" t="s">
        <v>1421</v>
      </c>
      <c r="I131" s="13" t="s">
        <v>84</v>
      </c>
    </row>
    <row r="132" spans="5:9" x14ac:dyDescent="0.45">
      <c r="E132" t="s">
        <v>974</v>
      </c>
      <c r="F132" t="s">
        <v>1054</v>
      </c>
      <c r="H132" t="s">
        <v>1421</v>
      </c>
      <c r="I132" s="12" t="s">
        <v>85</v>
      </c>
    </row>
    <row r="133" spans="5:9" x14ac:dyDescent="0.45">
      <c r="E133" t="s">
        <v>1447</v>
      </c>
      <c r="F133" t="s">
        <v>1113</v>
      </c>
      <c r="H133" t="s">
        <v>1421</v>
      </c>
    </row>
    <row r="134" spans="5:9" x14ac:dyDescent="0.45">
      <c r="E134" s="12" t="s">
        <v>1448</v>
      </c>
      <c r="F134" t="s">
        <v>1074</v>
      </c>
    </row>
    <row r="135" spans="5:9" x14ac:dyDescent="0.45">
      <c r="E135" s="12" t="s">
        <v>1449</v>
      </c>
      <c r="F135" t="s">
        <v>1074</v>
      </c>
    </row>
    <row r="136" spans="5:9" x14ac:dyDescent="0.45">
      <c r="E136" s="12" t="s">
        <v>1450</v>
      </c>
      <c r="F136" t="s">
        <v>1074</v>
      </c>
    </row>
    <row r="137" spans="5:9" x14ac:dyDescent="0.45">
      <c r="E137" s="12" t="s">
        <v>1091</v>
      </c>
      <c r="F137" t="s">
        <v>1074</v>
      </c>
    </row>
    <row r="138" spans="5:9" x14ac:dyDescent="0.45">
      <c r="E138" t="s">
        <v>1451</v>
      </c>
      <c r="F138" t="s">
        <v>1054</v>
      </c>
      <c r="H138" t="s">
        <v>1421</v>
      </c>
    </row>
    <row r="139" spans="5:9" x14ac:dyDescent="0.45">
      <c r="E139" t="s">
        <v>1452</v>
      </c>
      <c r="F139" t="s">
        <v>1054</v>
      </c>
      <c r="H139" t="s">
        <v>1421</v>
      </c>
    </row>
    <row r="140" spans="5:9" x14ac:dyDescent="0.45">
      <c r="E140" t="s">
        <v>1453</v>
      </c>
      <c r="F140" t="s">
        <v>1054</v>
      </c>
      <c r="H140" t="s">
        <v>1421</v>
      </c>
    </row>
    <row r="141" spans="5:9" x14ac:dyDescent="0.45">
      <c r="E141" t="s">
        <v>1454</v>
      </c>
      <c r="F141" t="s">
        <v>1054</v>
      </c>
      <c r="H141" t="s">
        <v>1421</v>
      </c>
    </row>
    <row r="142" spans="5:9" x14ac:dyDescent="0.45">
      <c r="E142" s="19" t="s">
        <v>1455</v>
      </c>
      <c r="F142" t="s">
        <v>1074</v>
      </c>
    </row>
    <row r="143" spans="5:9" x14ac:dyDescent="0.45">
      <c r="E143" s="18" t="s">
        <v>1092</v>
      </c>
      <c r="F143" t="s">
        <v>1074</v>
      </c>
    </row>
    <row r="144" spans="5:9" x14ac:dyDescent="0.45">
      <c r="E144" s="19" t="s">
        <v>1093</v>
      </c>
      <c r="F144" t="s">
        <v>1074</v>
      </c>
    </row>
    <row r="145" spans="5:7" x14ac:dyDescent="0.45">
      <c r="E145" s="18" t="s">
        <v>1456</v>
      </c>
      <c r="F145" t="s">
        <v>1074</v>
      </c>
    </row>
    <row r="146" spans="5:7" x14ac:dyDescent="0.45">
      <c r="E146" s="19" t="s">
        <v>1457</v>
      </c>
      <c r="F146" t="s">
        <v>1074</v>
      </c>
    </row>
    <row r="147" spans="5:7" x14ac:dyDescent="0.45">
      <c r="E147" s="18" t="s">
        <v>1138</v>
      </c>
      <c r="F147" t="s">
        <v>1074</v>
      </c>
    </row>
    <row r="148" spans="5:7" x14ac:dyDescent="0.45">
      <c r="E148" s="19" t="s">
        <v>1085</v>
      </c>
      <c r="F148" t="s">
        <v>1074</v>
      </c>
    </row>
    <row r="149" spans="5:7" x14ac:dyDescent="0.45">
      <c r="E149" s="18" t="s">
        <v>1098</v>
      </c>
      <c r="F149" t="s">
        <v>1074</v>
      </c>
    </row>
    <row r="150" spans="5:7" x14ac:dyDescent="0.45">
      <c r="E150" s="19" t="s">
        <v>1099</v>
      </c>
      <c r="F150" t="s">
        <v>1074</v>
      </c>
    </row>
    <row r="151" spans="5:7" x14ac:dyDescent="0.45">
      <c r="E151" s="18" t="s">
        <v>1100</v>
      </c>
      <c r="F151" t="s">
        <v>1074</v>
      </c>
    </row>
    <row r="152" spans="5:7" x14ac:dyDescent="0.45">
      <c r="E152" s="19" t="s">
        <v>1101</v>
      </c>
      <c r="F152" t="s">
        <v>1074</v>
      </c>
    </row>
    <row r="153" spans="5:7" x14ac:dyDescent="0.45">
      <c r="E153" s="18" t="s">
        <v>1102</v>
      </c>
      <c r="F153" t="s">
        <v>1074</v>
      </c>
    </row>
    <row r="154" spans="5:7" x14ac:dyDescent="0.45">
      <c r="E154" s="19" t="s">
        <v>1103</v>
      </c>
      <c r="F154" t="s">
        <v>1074</v>
      </c>
    </row>
    <row r="155" spans="5:7" x14ac:dyDescent="0.45">
      <c r="E155" s="18" t="s">
        <v>1094</v>
      </c>
      <c r="F155" t="s">
        <v>1074</v>
      </c>
    </row>
    <row r="156" spans="5:7" x14ac:dyDescent="0.45">
      <c r="E156" s="18" t="s">
        <v>1104</v>
      </c>
      <c r="F156" t="s">
        <v>1074</v>
      </c>
    </row>
    <row r="157" spans="5:7" x14ac:dyDescent="0.45">
      <c r="E157" s="12" t="s">
        <v>1546</v>
      </c>
      <c r="F157" t="s">
        <v>1113</v>
      </c>
      <c r="G157" t="s">
        <v>84</v>
      </c>
    </row>
    <row r="158" spans="5:7" x14ac:dyDescent="0.45">
      <c r="E158" s="12" t="s">
        <v>1547</v>
      </c>
      <c r="F158" t="s">
        <v>1113</v>
      </c>
      <c r="G158" t="s">
        <v>84</v>
      </c>
    </row>
    <row r="159" spans="5:7" x14ac:dyDescent="0.45">
      <c r="E159" s="12" t="s">
        <v>1493</v>
      </c>
      <c r="F159" t="s">
        <v>1113</v>
      </c>
      <c r="G159" t="s">
        <v>84</v>
      </c>
    </row>
    <row r="160" spans="5:7" x14ac:dyDescent="0.45">
      <c r="E160" s="19" t="s">
        <v>1496</v>
      </c>
      <c r="F160" t="s">
        <v>1054</v>
      </c>
      <c r="G160" t="s">
        <v>85</v>
      </c>
    </row>
    <row r="161" spans="5:9" x14ac:dyDescent="0.45">
      <c r="E161" s="18" t="s">
        <v>1499</v>
      </c>
      <c r="F161" t="s">
        <v>1054</v>
      </c>
      <c r="G161" t="s">
        <v>85</v>
      </c>
    </row>
    <row r="162" spans="5:9" x14ac:dyDescent="0.45">
      <c r="E162" s="18" t="s">
        <v>1501</v>
      </c>
      <c r="F162" t="s">
        <v>1113</v>
      </c>
      <c r="G162" t="s">
        <v>84</v>
      </c>
      <c r="H162" t="s">
        <v>1421</v>
      </c>
    </row>
    <row r="163" spans="5:9" x14ac:dyDescent="0.45">
      <c r="E163" s="18" t="s">
        <v>1105</v>
      </c>
      <c r="F163" t="s">
        <v>1074</v>
      </c>
    </row>
    <row r="164" spans="5:9" x14ac:dyDescent="0.45">
      <c r="E164" s="19" t="s">
        <v>1107</v>
      </c>
      <c r="F164" t="s">
        <v>1074</v>
      </c>
    </row>
    <row r="165" spans="5:9" x14ac:dyDescent="0.45">
      <c r="E165" s="18" t="s">
        <v>1108</v>
      </c>
      <c r="F165" t="s">
        <v>1074</v>
      </c>
    </row>
    <row r="166" spans="5:9" x14ac:dyDescent="0.45">
      <c r="E166" s="18" t="s">
        <v>1075</v>
      </c>
      <c r="F166" t="s">
        <v>1074</v>
      </c>
    </row>
    <row r="167" spans="5:9" x14ac:dyDescent="0.45">
      <c r="E167" s="19" t="s">
        <v>1076</v>
      </c>
      <c r="F167" t="s">
        <v>1074</v>
      </c>
    </row>
    <row r="168" spans="5:9" x14ac:dyDescent="0.45">
      <c r="E168" s="18" t="s">
        <v>1077</v>
      </c>
      <c r="F168" t="s">
        <v>1074</v>
      </c>
    </row>
    <row r="169" spans="5:9" x14ac:dyDescent="0.45">
      <c r="E169" s="19" t="s">
        <v>1078</v>
      </c>
      <c r="F169" t="s">
        <v>1074</v>
      </c>
    </row>
    <row r="170" spans="5:9" x14ac:dyDescent="0.45">
      <c r="E170" s="18" t="s">
        <v>1097</v>
      </c>
      <c r="F170" t="s">
        <v>1074</v>
      </c>
    </row>
    <row r="171" spans="5:9" x14ac:dyDescent="0.45">
      <c r="E171" s="19" t="s">
        <v>1504</v>
      </c>
      <c r="F171" t="s">
        <v>1054</v>
      </c>
      <c r="G171" t="s">
        <v>85</v>
      </c>
    </row>
    <row r="172" spans="5:9" x14ac:dyDescent="0.45">
      <c r="E172" s="18" t="s">
        <v>1503</v>
      </c>
      <c r="F172" t="s">
        <v>1113</v>
      </c>
      <c r="G172" t="s">
        <v>84</v>
      </c>
    </row>
    <row r="173" spans="5:9" x14ac:dyDescent="0.45">
      <c r="E173" s="19" t="s">
        <v>1149</v>
      </c>
      <c r="F173" t="s">
        <v>1074</v>
      </c>
    </row>
    <row r="174" spans="5:9" x14ac:dyDescent="0.45">
      <c r="E174" s="18"/>
    </row>
    <row r="175" spans="5:9" x14ac:dyDescent="0.45">
      <c r="E175" s="165" t="s">
        <v>942</v>
      </c>
      <c r="F175" t="s">
        <v>1054</v>
      </c>
      <c r="H175" t="s">
        <v>1421</v>
      </c>
      <c r="I175" s="12" t="s">
        <v>85</v>
      </c>
    </row>
    <row r="176" spans="5:9" x14ac:dyDescent="0.45">
      <c r="E176" t="s">
        <v>1039</v>
      </c>
      <c r="F176" t="s">
        <v>1113</v>
      </c>
      <c r="H176" t="s">
        <v>1421</v>
      </c>
    </row>
    <row r="177" spans="5:9" x14ac:dyDescent="0.45">
      <c r="E177" s="18" t="s">
        <v>1037</v>
      </c>
      <c r="F177" t="s">
        <v>1113</v>
      </c>
      <c r="H177" t="s">
        <v>1421</v>
      </c>
    </row>
    <row r="178" spans="5:9" x14ac:dyDescent="0.45">
      <c r="E178" s="19" t="s">
        <v>1548</v>
      </c>
      <c r="F178" t="s">
        <v>1113</v>
      </c>
      <c r="H178" t="s">
        <v>1421</v>
      </c>
    </row>
    <row r="179" spans="5:9" x14ac:dyDescent="0.45">
      <c r="E179" s="18" t="s">
        <v>1038</v>
      </c>
      <c r="F179" t="s">
        <v>1113</v>
      </c>
      <c r="H179" t="s">
        <v>1421</v>
      </c>
    </row>
    <row r="180" spans="5:9" x14ac:dyDescent="0.45">
      <c r="E180" s="18" t="s">
        <v>1040</v>
      </c>
      <c r="F180" t="s">
        <v>1113</v>
      </c>
    </row>
    <row r="181" spans="5:9" x14ac:dyDescent="0.45">
      <c r="E181" s="19" t="s">
        <v>1549</v>
      </c>
      <c r="F181" t="s">
        <v>1113</v>
      </c>
      <c r="H181" t="s">
        <v>1421</v>
      </c>
    </row>
    <row r="182" spans="5:9" x14ac:dyDescent="0.45">
      <c r="E182" s="18" t="s">
        <v>1550</v>
      </c>
      <c r="F182" s="18" t="s">
        <v>1074</v>
      </c>
    </row>
    <row r="183" spans="5:9" x14ac:dyDescent="0.45">
      <c r="E183" s="19" t="s">
        <v>1551</v>
      </c>
      <c r="F183" s="19" t="s">
        <v>1074</v>
      </c>
    </row>
    <row r="184" spans="5:9" x14ac:dyDescent="0.45">
      <c r="E184" s="18" t="s">
        <v>1552</v>
      </c>
      <c r="F184" s="18" t="s">
        <v>1074</v>
      </c>
    </row>
    <row r="185" spans="5:9" x14ac:dyDescent="0.45">
      <c r="E185" s="19" t="s">
        <v>1553</v>
      </c>
      <c r="F185" s="19" t="s">
        <v>1074</v>
      </c>
    </row>
    <row r="186" spans="5:9" x14ac:dyDescent="0.45">
      <c r="E186" s="18" t="s">
        <v>1554</v>
      </c>
      <c r="F186" s="18" t="s">
        <v>1074</v>
      </c>
    </row>
    <row r="187" spans="5:9" x14ac:dyDescent="0.45">
      <c r="E187" t="s">
        <v>945</v>
      </c>
      <c r="F187" t="s">
        <v>1054</v>
      </c>
      <c r="H187" t="s">
        <v>1421</v>
      </c>
      <c r="I187" s="12" t="s">
        <v>85</v>
      </c>
    </row>
    <row r="188" spans="5:9" x14ac:dyDescent="0.45">
      <c r="E188" t="s">
        <v>1517</v>
      </c>
      <c r="F188" t="s">
        <v>1054</v>
      </c>
      <c r="H188" t="s">
        <v>1421</v>
      </c>
      <c r="I188" s="12" t="s">
        <v>85</v>
      </c>
    </row>
    <row r="189" spans="5:9" x14ac:dyDescent="0.45">
      <c r="E189" t="s">
        <v>1512</v>
      </c>
      <c r="F189" t="s">
        <v>1054</v>
      </c>
      <c r="H189" t="s">
        <v>1421</v>
      </c>
      <c r="I189" s="12" t="s">
        <v>85</v>
      </c>
    </row>
    <row r="190" spans="5:9" x14ac:dyDescent="0.45">
      <c r="E190" t="s">
        <v>1555</v>
      </c>
      <c r="F190" t="s">
        <v>1054</v>
      </c>
      <c r="H190" t="s">
        <v>1421</v>
      </c>
      <c r="I190" s="12" t="s">
        <v>85</v>
      </c>
    </row>
    <row r="191" spans="5:9" x14ac:dyDescent="0.45">
      <c r="E191" t="s">
        <v>1508</v>
      </c>
      <c r="F191" t="s">
        <v>1113</v>
      </c>
      <c r="H191" t="s">
        <v>1421</v>
      </c>
      <c r="I191" s="13" t="s">
        <v>84</v>
      </c>
    </row>
    <row r="192" spans="5:9" x14ac:dyDescent="0.45">
      <c r="E192" t="s">
        <v>955</v>
      </c>
      <c r="F192" t="s">
        <v>1113</v>
      </c>
      <c r="H192" t="s">
        <v>1421</v>
      </c>
      <c r="I192" s="13" t="s">
        <v>84</v>
      </c>
    </row>
    <row r="193" spans="5:9" x14ac:dyDescent="0.45">
      <c r="E193" t="s">
        <v>1511</v>
      </c>
      <c r="F193" t="s">
        <v>1113</v>
      </c>
      <c r="H193" t="s">
        <v>1421</v>
      </c>
      <c r="I193" s="13" t="s">
        <v>84</v>
      </c>
    </row>
    <row r="194" spans="5:9" x14ac:dyDescent="0.45">
      <c r="E194" t="s">
        <v>1516</v>
      </c>
      <c r="F194" t="s">
        <v>1113</v>
      </c>
      <c r="H194" t="s">
        <v>1421</v>
      </c>
      <c r="I194" s="13" t="s">
        <v>84</v>
      </c>
    </row>
    <row r="195" spans="5:9" x14ac:dyDescent="0.45">
      <c r="E195" t="s">
        <v>1556</v>
      </c>
      <c r="F195" t="s">
        <v>1074</v>
      </c>
    </row>
    <row r="196" spans="5:9" x14ac:dyDescent="0.45">
      <c r="E196" t="s">
        <v>1557</v>
      </c>
      <c r="F196" t="s">
        <v>1074</v>
      </c>
    </row>
    <row r="197" spans="5:9" x14ac:dyDescent="0.45">
      <c r="E197" t="s">
        <v>1558</v>
      </c>
      <c r="F197" t="s">
        <v>1074</v>
      </c>
    </row>
    <row r="198" spans="5:9" x14ac:dyDescent="0.45">
      <c r="E198" t="s">
        <v>1559</v>
      </c>
      <c r="F198" t="s">
        <v>1074</v>
      </c>
    </row>
    <row r="199" spans="5:9" x14ac:dyDescent="0.45">
      <c r="E199" t="s">
        <v>1560</v>
      </c>
      <c r="F199" t="s">
        <v>1074</v>
      </c>
    </row>
    <row r="200" spans="5:9" x14ac:dyDescent="0.45">
      <c r="E200" t="s">
        <v>1079</v>
      </c>
      <c r="F200" t="s">
        <v>1074</v>
      </c>
    </row>
    <row r="201" spans="5:9" x14ac:dyDescent="0.45">
      <c r="E201" t="s">
        <v>1561</v>
      </c>
      <c r="F201" t="s">
        <v>1074</v>
      </c>
    </row>
    <row r="202" spans="5:9" x14ac:dyDescent="0.45">
      <c r="E202" t="s">
        <v>1562</v>
      </c>
      <c r="F202" t="s">
        <v>1054</v>
      </c>
    </row>
    <row r="203" spans="5:9" x14ac:dyDescent="0.45">
      <c r="E203" t="s">
        <v>1563</v>
      </c>
      <c r="F203" t="s">
        <v>1074</v>
      </c>
    </row>
    <row r="204" spans="5:9" x14ac:dyDescent="0.45">
      <c r="E204" t="s">
        <v>1564</v>
      </c>
      <c r="F204" t="s">
        <v>1074</v>
      </c>
    </row>
    <row r="205" spans="5:9" x14ac:dyDescent="0.45">
      <c r="E205" t="s">
        <v>1565</v>
      </c>
      <c r="F205" t="s">
        <v>1074</v>
      </c>
    </row>
    <row r="206" spans="5:9" x14ac:dyDescent="0.45">
      <c r="E206" t="s">
        <v>1566</v>
      </c>
      <c r="F206" t="s">
        <v>1074</v>
      </c>
    </row>
    <row r="207" spans="5:9" x14ac:dyDescent="0.45">
      <c r="E207" t="s">
        <v>1567</v>
      </c>
      <c r="F207" t="s">
        <v>1074</v>
      </c>
    </row>
    <row r="208" spans="5:9" x14ac:dyDescent="0.45">
      <c r="E208" t="s">
        <v>1568</v>
      </c>
      <c r="F208" t="s">
        <v>1113</v>
      </c>
    </row>
    <row r="209" spans="5:9" x14ac:dyDescent="0.45">
      <c r="E209" t="s">
        <v>1530</v>
      </c>
      <c r="F209" t="s">
        <v>1054</v>
      </c>
    </row>
    <row r="210" spans="5:9" x14ac:dyDescent="0.45">
      <c r="E210" t="s">
        <v>1527</v>
      </c>
      <c r="F210" t="s">
        <v>1054</v>
      </c>
    </row>
    <row r="211" spans="5:9" x14ac:dyDescent="0.45">
      <c r="E211" t="s">
        <v>1529</v>
      </c>
      <c r="F211" t="s">
        <v>1113</v>
      </c>
    </row>
    <row r="212" spans="5:9" x14ac:dyDescent="0.45">
      <c r="E212" t="s">
        <v>1025</v>
      </c>
      <c r="F212" t="s">
        <v>1113</v>
      </c>
      <c r="H212" t="s">
        <v>1421</v>
      </c>
      <c r="I212" s="13" t="s">
        <v>84</v>
      </c>
    </row>
    <row r="213" spans="5:9" x14ac:dyDescent="0.45">
      <c r="E213" t="s">
        <v>1569</v>
      </c>
      <c r="F213" t="s">
        <v>1054</v>
      </c>
    </row>
    <row r="214" spans="5:9" x14ac:dyDescent="0.45">
      <c r="E214" t="s">
        <v>1570</v>
      </c>
      <c r="F214" t="s">
        <v>1054</v>
      </c>
    </row>
    <row r="215" spans="5:9" x14ac:dyDescent="0.45">
      <c r="E215" t="s">
        <v>1571</v>
      </c>
      <c r="F215" t="s">
        <v>1054</v>
      </c>
    </row>
    <row r="216" spans="5:9" x14ac:dyDescent="0.45">
      <c r="E216" t="s">
        <v>1572</v>
      </c>
      <c r="F216" t="s">
        <v>1054</v>
      </c>
    </row>
    <row r="217" spans="5:9" x14ac:dyDescent="0.45">
      <c r="E217" t="s">
        <v>1573</v>
      </c>
      <c r="F217" t="s">
        <v>1054</v>
      </c>
    </row>
    <row r="218" spans="5:9" x14ac:dyDescent="0.45">
      <c r="E218" t="s">
        <v>1574</v>
      </c>
      <c r="F218" t="s">
        <v>1054</v>
      </c>
    </row>
    <row r="219" spans="5:9" x14ac:dyDescent="0.45">
      <c r="E219" t="s">
        <v>1575</v>
      </c>
      <c r="F219" t="s">
        <v>1054</v>
      </c>
    </row>
    <row r="220" spans="5:9" x14ac:dyDescent="0.45">
      <c r="E220" t="s">
        <v>1576</v>
      </c>
      <c r="F220" t="s">
        <v>1054</v>
      </c>
    </row>
    <row r="221" spans="5:9" x14ac:dyDescent="0.45">
      <c r="E221" t="s">
        <v>1577</v>
      </c>
      <c r="F221" t="s">
        <v>1113</v>
      </c>
    </row>
    <row r="222" spans="5:9" x14ac:dyDescent="0.45">
      <c r="E222" t="s">
        <v>1534</v>
      </c>
      <c r="F222" t="s">
        <v>1113</v>
      </c>
    </row>
    <row r="223" spans="5:9" x14ac:dyDescent="0.45">
      <c r="E223" t="s">
        <v>1578</v>
      </c>
      <c r="F223" t="s">
        <v>1054</v>
      </c>
    </row>
    <row r="224" spans="5:9" x14ac:dyDescent="0.45">
      <c r="E224" t="s">
        <v>1579</v>
      </c>
      <c r="F224" t="s">
        <v>1054</v>
      </c>
    </row>
    <row r="225" spans="5:9" x14ac:dyDescent="0.45">
      <c r="E225" t="s">
        <v>1525</v>
      </c>
      <c r="F225" t="s">
        <v>1054</v>
      </c>
    </row>
    <row r="226" spans="5:9" x14ac:dyDescent="0.45">
      <c r="E226" t="s">
        <v>1520</v>
      </c>
      <c r="F226" t="s">
        <v>1054</v>
      </c>
    </row>
    <row r="227" spans="5:9" x14ac:dyDescent="0.45">
      <c r="E227" t="s">
        <v>1580</v>
      </c>
      <c r="F227" t="s">
        <v>1113</v>
      </c>
    </row>
    <row r="228" spans="5:9" x14ac:dyDescent="0.45">
      <c r="E228" t="s">
        <v>1581</v>
      </c>
      <c r="F228" t="s">
        <v>1113</v>
      </c>
    </row>
    <row r="229" spans="5:9" x14ac:dyDescent="0.45">
      <c r="E229" t="s">
        <v>1519</v>
      </c>
      <c r="F229" t="s">
        <v>1113</v>
      </c>
    </row>
    <row r="230" spans="5:9" x14ac:dyDescent="0.45">
      <c r="E230" t="s">
        <v>1582</v>
      </c>
      <c r="F230" t="s">
        <v>1074</v>
      </c>
    </row>
    <row r="231" spans="5:9" x14ac:dyDescent="0.45">
      <c r="E231" t="s">
        <v>1583</v>
      </c>
      <c r="F231" t="s">
        <v>1074</v>
      </c>
    </row>
    <row r="232" spans="5:9" x14ac:dyDescent="0.45">
      <c r="E232" t="s">
        <v>1584</v>
      </c>
      <c r="F232" t="s">
        <v>1074</v>
      </c>
    </row>
    <row r="233" spans="5:9" x14ac:dyDescent="0.45">
      <c r="E233" t="s">
        <v>1006</v>
      </c>
      <c r="F233" t="s">
        <v>1113</v>
      </c>
      <c r="H233" t="s">
        <v>1421</v>
      </c>
      <c r="I233" s="12" t="s">
        <v>85</v>
      </c>
    </row>
    <row r="234" spans="5:9" x14ac:dyDescent="0.45">
      <c r="E234" t="s">
        <v>1009</v>
      </c>
      <c r="F234" t="s">
        <v>1113</v>
      </c>
      <c r="H234" t="s">
        <v>1421</v>
      </c>
      <c r="I234" s="12" t="s">
        <v>85</v>
      </c>
    </row>
    <row r="235" spans="5:9" x14ac:dyDescent="0.45">
      <c r="E235" t="s">
        <v>1010</v>
      </c>
      <c r="F235" t="s">
        <v>1113</v>
      </c>
      <c r="H235" t="s">
        <v>1421</v>
      </c>
      <c r="I235" s="13" t="s">
        <v>84</v>
      </c>
    </row>
    <row r="236" spans="5:9" x14ac:dyDescent="0.45">
      <c r="E236" t="s">
        <v>1018</v>
      </c>
      <c r="F236" t="s">
        <v>1113</v>
      </c>
      <c r="H236" t="s">
        <v>1421</v>
      </c>
      <c r="I236" s="13" t="s">
        <v>84</v>
      </c>
    </row>
    <row r="237" spans="5:9" x14ac:dyDescent="0.45">
      <c r="E237" t="s">
        <v>1585</v>
      </c>
      <c r="F237" t="s">
        <v>1054</v>
      </c>
      <c r="G237" t="s">
        <v>85</v>
      </c>
    </row>
    <row r="238" spans="5:9" x14ac:dyDescent="0.45">
      <c r="E238" t="s">
        <v>1586</v>
      </c>
      <c r="F238" t="s">
        <v>1054</v>
      </c>
    </row>
    <row r="239" spans="5:9" x14ac:dyDescent="0.45">
      <c r="E239" t="s">
        <v>1587</v>
      </c>
      <c r="F239" t="s">
        <v>1054</v>
      </c>
    </row>
    <row r="240" spans="5:9" x14ac:dyDescent="0.45">
      <c r="E240" t="s">
        <v>1588</v>
      </c>
      <c r="F240" t="s">
        <v>1113</v>
      </c>
      <c r="G240" t="s">
        <v>84</v>
      </c>
    </row>
    <row r="241" spans="5:9" x14ac:dyDescent="0.45">
      <c r="E241" t="s">
        <v>1589</v>
      </c>
      <c r="F241" t="s">
        <v>1113</v>
      </c>
      <c r="G241" s="6"/>
      <c r="H241" t="s">
        <v>1421</v>
      </c>
      <c r="I241" s="13" t="s">
        <v>84</v>
      </c>
    </row>
    <row r="242" spans="5:9" x14ac:dyDescent="0.45">
      <c r="E242" t="s">
        <v>1590</v>
      </c>
      <c r="F242" t="s">
        <v>1113</v>
      </c>
      <c r="G242" t="s">
        <v>84</v>
      </c>
      <c r="H242" t="s">
        <v>1397</v>
      </c>
      <c r="I242" s="13">
        <v>22</v>
      </c>
    </row>
    <row r="243" spans="5:9" x14ac:dyDescent="0.45">
      <c r="E243" t="s">
        <v>1591</v>
      </c>
      <c r="F243" t="s">
        <v>1113</v>
      </c>
      <c r="H243" t="s">
        <v>1421</v>
      </c>
      <c r="I243" s="13" t="s">
        <v>84</v>
      </c>
    </row>
    <row r="244" spans="5:9" x14ac:dyDescent="0.45">
      <c r="E244" t="s">
        <v>1592</v>
      </c>
      <c r="F244" t="s">
        <v>1054</v>
      </c>
      <c r="H244" t="s">
        <v>1421</v>
      </c>
      <c r="I244" s="12" t="s">
        <v>85</v>
      </c>
    </row>
    <row r="245" spans="5:9" x14ac:dyDescent="0.45">
      <c r="E245" t="s">
        <v>1593</v>
      </c>
      <c r="F245" t="s">
        <v>1054</v>
      </c>
      <c r="H245" t="s">
        <v>1421</v>
      </c>
      <c r="I245" s="12" t="s">
        <v>85</v>
      </c>
    </row>
    <row r="246" spans="5:9" x14ac:dyDescent="0.45">
      <c r="E246" t="s">
        <v>1594</v>
      </c>
      <c r="F246" t="s">
        <v>1054</v>
      </c>
      <c r="H246" t="s">
        <v>1421</v>
      </c>
      <c r="I246" s="12" t="s">
        <v>85</v>
      </c>
    </row>
    <row r="247" spans="5:9" x14ac:dyDescent="0.45">
      <c r="E247" t="s">
        <v>1084</v>
      </c>
      <c r="F247" t="s">
        <v>1054</v>
      </c>
    </row>
    <row r="248" spans="5:9" x14ac:dyDescent="0.45">
      <c r="E248" t="s">
        <v>1595</v>
      </c>
      <c r="F248" t="s">
        <v>1074</v>
      </c>
    </row>
    <row r="249" spans="5:9" x14ac:dyDescent="0.45">
      <c r="E249" s="19" t="s">
        <v>1596</v>
      </c>
      <c r="F249" t="s">
        <v>1054</v>
      </c>
      <c r="H249" t="s">
        <v>1421</v>
      </c>
      <c r="I249" s="12" t="s">
        <v>85</v>
      </c>
    </row>
    <row r="250" spans="5:9" x14ac:dyDescent="0.45">
      <c r="E250" s="18" t="s">
        <v>1597</v>
      </c>
      <c r="F250" t="s">
        <v>1054</v>
      </c>
      <c r="H250" t="s">
        <v>1421</v>
      </c>
      <c r="I250" s="12" t="s">
        <v>85</v>
      </c>
    </row>
    <row r="251" spans="5:9" x14ac:dyDescent="0.45">
      <c r="E251" s="19" t="s">
        <v>1598</v>
      </c>
      <c r="F251" t="s">
        <v>1054</v>
      </c>
      <c r="H251" t="s">
        <v>1421</v>
      </c>
      <c r="I251" s="12" t="s">
        <v>85</v>
      </c>
    </row>
    <row r="252" spans="5:9" x14ac:dyDescent="0.45">
      <c r="E252" s="18" t="s">
        <v>1599</v>
      </c>
      <c r="F252" t="s">
        <v>1054</v>
      </c>
      <c r="H252" t="s">
        <v>1421</v>
      </c>
      <c r="I252" s="12" t="s">
        <v>85</v>
      </c>
    </row>
    <row r="253" spans="5:9" x14ac:dyDescent="0.45">
      <c r="E253" s="19" t="s">
        <v>1600</v>
      </c>
      <c r="F253" t="s">
        <v>1054</v>
      </c>
      <c r="H253" t="s">
        <v>1421</v>
      </c>
      <c r="I253" s="12" t="s">
        <v>85</v>
      </c>
    </row>
    <row r="254" spans="5:9" x14ac:dyDescent="0.45">
      <c r="E254" s="18" t="s">
        <v>977</v>
      </c>
      <c r="F254" t="s">
        <v>1113</v>
      </c>
      <c r="H254" t="s">
        <v>1421</v>
      </c>
      <c r="I254" s="13" t="s">
        <v>84</v>
      </c>
    </row>
    <row r="255" spans="5:9" x14ac:dyDescent="0.45">
      <c r="E255" s="19" t="s">
        <v>978</v>
      </c>
      <c r="F255" t="s">
        <v>1113</v>
      </c>
      <c r="H255" t="s">
        <v>1421</v>
      </c>
      <c r="I255" s="13" t="s">
        <v>84</v>
      </c>
    </row>
    <row r="256" spans="5:9" x14ac:dyDescent="0.45">
      <c r="E256" s="18" t="s">
        <v>979</v>
      </c>
      <c r="F256" t="s">
        <v>1113</v>
      </c>
      <c r="H256" t="s">
        <v>1421</v>
      </c>
      <c r="I256" s="13" t="s">
        <v>84</v>
      </c>
    </row>
    <row r="257" spans="5:9" x14ac:dyDescent="0.45">
      <c r="E257" s="19" t="s">
        <v>980</v>
      </c>
      <c r="F257" t="s">
        <v>1113</v>
      </c>
      <c r="H257" t="s">
        <v>1421</v>
      </c>
      <c r="I257" s="13" t="s">
        <v>84</v>
      </c>
    </row>
    <row r="258" spans="5:9" x14ac:dyDescent="0.45">
      <c r="E258" s="18" t="s">
        <v>981</v>
      </c>
      <c r="F258" t="s">
        <v>1113</v>
      </c>
      <c r="H258" t="s">
        <v>1421</v>
      </c>
      <c r="I258" s="13" t="s">
        <v>84</v>
      </c>
    </row>
    <row r="259" spans="5:9" x14ac:dyDescent="0.45">
      <c r="E259" s="19" t="s">
        <v>1193</v>
      </c>
      <c r="F259" t="s">
        <v>1074</v>
      </c>
    </row>
    <row r="260" spans="5:9" x14ac:dyDescent="0.45">
      <c r="E260" s="19" t="s">
        <v>1001</v>
      </c>
      <c r="F260" t="s">
        <v>1054</v>
      </c>
      <c r="H260" t="s">
        <v>1421</v>
      </c>
      <c r="I260" s="12" t="s">
        <v>85</v>
      </c>
    </row>
    <row r="261" spans="5:9" x14ac:dyDescent="0.45">
      <c r="E261" s="18" t="s">
        <v>1002</v>
      </c>
      <c r="F261" t="s">
        <v>1054</v>
      </c>
      <c r="H261" t="s">
        <v>1421</v>
      </c>
      <c r="I261" s="12" t="s">
        <v>85</v>
      </c>
    </row>
    <row r="262" spans="5:9" x14ac:dyDescent="0.45">
      <c r="E262" s="19" t="s">
        <v>1003</v>
      </c>
      <c r="F262" t="s">
        <v>1054</v>
      </c>
      <c r="H262" t="s">
        <v>1421</v>
      </c>
      <c r="I262" s="12" t="s">
        <v>85</v>
      </c>
    </row>
    <row r="263" spans="5:9" x14ac:dyDescent="0.45">
      <c r="E263" s="18" t="s">
        <v>1004</v>
      </c>
      <c r="F263" t="s">
        <v>1054</v>
      </c>
      <c r="H263" t="s">
        <v>1421</v>
      </c>
      <c r="I263" s="12" t="s">
        <v>85</v>
      </c>
    </row>
    <row r="264" spans="5:9" x14ac:dyDescent="0.45">
      <c r="E264" s="18" t="s">
        <v>1027</v>
      </c>
      <c r="F264" t="s">
        <v>1054</v>
      </c>
      <c r="H264" t="s">
        <v>1421</v>
      </c>
      <c r="I264" s="12" t="s">
        <v>85</v>
      </c>
    </row>
    <row r="265" spans="5:9" x14ac:dyDescent="0.45">
      <c r="E265" s="19" t="s">
        <v>1028</v>
      </c>
      <c r="F265" t="s">
        <v>1054</v>
      </c>
      <c r="H265" t="s">
        <v>1421</v>
      </c>
      <c r="I265" s="12" t="s">
        <v>85</v>
      </c>
    </row>
    <row r="266" spans="5:9" x14ac:dyDescent="0.45">
      <c r="E266" s="18" t="s">
        <v>1029</v>
      </c>
      <c r="F266" t="s">
        <v>1054</v>
      </c>
      <c r="H266" t="s">
        <v>1421</v>
      </c>
      <c r="I266" s="12" t="s">
        <v>85</v>
      </c>
    </row>
    <row r="267" spans="5:9" x14ac:dyDescent="0.45">
      <c r="E267" s="19" t="s">
        <v>1030</v>
      </c>
      <c r="F267" t="s">
        <v>1054</v>
      </c>
      <c r="H267" t="s">
        <v>1421</v>
      </c>
      <c r="I267" s="12" t="s">
        <v>85</v>
      </c>
    </row>
    <row r="268" spans="5:9" x14ac:dyDescent="0.45">
      <c r="E268" s="18" t="s">
        <v>1031</v>
      </c>
      <c r="F268" t="s">
        <v>1054</v>
      </c>
      <c r="H268" t="s">
        <v>1421</v>
      </c>
      <c r="I268" s="12" t="s">
        <v>85</v>
      </c>
    </row>
    <row r="269" spans="5:9" x14ac:dyDescent="0.45">
      <c r="E269" s="19" t="s">
        <v>953</v>
      </c>
      <c r="F269" t="s">
        <v>1113</v>
      </c>
      <c r="H269" t="s">
        <v>1421</v>
      </c>
      <c r="I269" s="13" t="s">
        <v>84</v>
      </c>
    </row>
    <row r="270" spans="5:9" x14ac:dyDescent="0.45">
      <c r="E270" s="18" t="s">
        <v>954</v>
      </c>
      <c r="F270" t="s">
        <v>1113</v>
      </c>
      <c r="H270" t="s">
        <v>1421</v>
      </c>
      <c r="I270" s="13" t="s">
        <v>84</v>
      </c>
    </row>
    <row r="271" spans="5:9" x14ac:dyDescent="0.45">
      <c r="E271" s="19" t="s">
        <v>1095</v>
      </c>
      <c r="F271" t="s">
        <v>1054</v>
      </c>
    </row>
    <row r="272" spans="5:9" x14ac:dyDescent="0.45">
      <c r="E272" s="19" t="s">
        <v>1132</v>
      </c>
      <c r="F272" t="s">
        <v>1074</v>
      </c>
    </row>
    <row r="273" spans="5:9" x14ac:dyDescent="0.45">
      <c r="E273" s="19" t="s">
        <v>1131</v>
      </c>
      <c r="F273" t="s">
        <v>1074</v>
      </c>
    </row>
    <row r="274" spans="5:9" x14ac:dyDescent="0.45">
      <c r="E274" t="s">
        <v>1032</v>
      </c>
      <c r="F274" t="s">
        <v>1113</v>
      </c>
      <c r="H274" t="s">
        <v>1421</v>
      </c>
      <c r="I274" s="13" t="s">
        <v>84</v>
      </c>
    </row>
    <row r="275" spans="5:9" x14ac:dyDescent="0.45">
      <c r="E275" s="165" t="s">
        <v>982</v>
      </c>
      <c r="F275" t="s">
        <v>1113</v>
      </c>
      <c r="H275" t="s">
        <v>1421</v>
      </c>
      <c r="I275" s="13" t="s">
        <v>84</v>
      </c>
    </row>
    <row r="276" spans="5:9" x14ac:dyDescent="0.45">
      <c r="E276" s="18" t="s">
        <v>1036</v>
      </c>
      <c r="F276" t="s">
        <v>1054</v>
      </c>
      <c r="H276" t="s">
        <v>1421</v>
      </c>
    </row>
    <row r="277" spans="5:9" x14ac:dyDescent="0.45">
      <c r="E277" t="s">
        <v>1073</v>
      </c>
      <c r="F277" t="s">
        <v>1074</v>
      </c>
    </row>
    <row r="278" spans="5:9" x14ac:dyDescent="0.45">
      <c r="E278" t="s">
        <v>1146</v>
      </c>
      <c r="F278" t="s">
        <v>1074</v>
      </c>
    </row>
    <row r="279" spans="5:9" x14ac:dyDescent="0.45">
      <c r="E279" t="s">
        <v>1147</v>
      </c>
      <c r="F279" t="s">
        <v>1074</v>
      </c>
    </row>
    <row r="280" spans="5:9" x14ac:dyDescent="0.45">
      <c r="E280" t="s">
        <v>1148</v>
      </c>
      <c r="F280" t="s">
        <v>1074</v>
      </c>
    </row>
    <row r="281" spans="5:9" x14ac:dyDescent="0.45">
      <c r="E281" t="s">
        <v>1106</v>
      </c>
      <c r="F281" t="s">
        <v>1074</v>
      </c>
    </row>
    <row r="282" spans="5:9" x14ac:dyDescent="0.45">
      <c r="E282" t="s">
        <v>1141</v>
      </c>
      <c r="F282" t="s">
        <v>1074</v>
      </c>
    </row>
    <row r="283" spans="5:9" x14ac:dyDescent="0.45">
      <c r="E283" s="18" t="s">
        <v>949</v>
      </c>
      <c r="F283" t="s">
        <v>1113</v>
      </c>
    </row>
    <row r="284" spans="5:9" x14ac:dyDescent="0.45">
      <c r="E284" s="18" t="s">
        <v>998</v>
      </c>
      <c r="F284" t="s">
        <v>1113</v>
      </c>
    </row>
    <row r="285" spans="5:9" x14ac:dyDescent="0.45">
      <c r="E285" s="19" t="s">
        <v>1123</v>
      </c>
      <c r="F285" t="s">
        <v>1074</v>
      </c>
      <c r="H285" t="s">
        <v>1397</v>
      </c>
    </row>
    <row r="286" spans="5:9" x14ac:dyDescent="0.45">
      <c r="E286" t="s">
        <v>991</v>
      </c>
      <c r="F286" t="s">
        <v>1054</v>
      </c>
      <c r="H286" t="s">
        <v>1421</v>
      </c>
    </row>
    <row r="287" spans="5:9" x14ac:dyDescent="0.45">
      <c r="E287" t="s">
        <v>992</v>
      </c>
      <c r="F287" t="s">
        <v>1054</v>
      </c>
      <c r="H287" t="s">
        <v>1421</v>
      </c>
    </row>
    <row r="288" spans="5:9" x14ac:dyDescent="0.45">
      <c r="E288" t="s">
        <v>993</v>
      </c>
      <c r="F288" t="s">
        <v>1054</v>
      </c>
      <c r="H288" t="s">
        <v>1421</v>
      </c>
    </row>
    <row r="289" spans="5:9" x14ac:dyDescent="0.45">
      <c r="E289" t="s">
        <v>994</v>
      </c>
      <c r="F289" t="s">
        <v>1054</v>
      </c>
      <c r="H289" t="s">
        <v>1421</v>
      </c>
    </row>
    <row r="290" spans="5:9" x14ac:dyDescent="0.45">
      <c r="E290" t="s">
        <v>995</v>
      </c>
      <c r="F290" t="s">
        <v>1054</v>
      </c>
      <c r="H290" t="s">
        <v>1421</v>
      </c>
    </row>
    <row r="291" spans="5:9" x14ac:dyDescent="0.45">
      <c r="E291" t="s">
        <v>996</v>
      </c>
      <c r="F291" t="s">
        <v>1054</v>
      </c>
      <c r="H291" t="s">
        <v>1421</v>
      </c>
    </row>
    <row r="292" spans="5:9" x14ac:dyDescent="0.45">
      <c r="E292" t="s">
        <v>997</v>
      </c>
      <c r="F292" t="s">
        <v>1054</v>
      </c>
      <c r="H292" t="s">
        <v>1421</v>
      </c>
    </row>
    <row r="293" spans="5:9" x14ac:dyDescent="0.45">
      <c r="E293" t="s">
        <v>1142</v>
      </c>
      <c r="F293" t="s">
        <v>1074</v>
      </c>
    </row>
    <row r="294" spans="5:9" x14ac:dyDescent="0.45">
      <c r="E294" t="s">
        <v>985</v>
      </c>
      <c r="F294" t="s">
        <v>1074</v>
      </c>
      <c r="H294" t="s">
        <v>1421</v>
      </c>
    </row>
    <row r="295" spans="5:9" x14ac:dyDescent="0.45">
      <c r="E295" t="s">
        <v>986</v>
      </c>
      <c r="F295" t="s">
        <v>1074</v>
      </c>
      <c r="H295" t="s">
        <v>1421</v>
      </c>
    </row>
    <row r="296" spans="5:9" x14ac:dyDescent="0.45">
      <c r="E296" t="s">
        <v>987</v>
      </c>
      <c r="F296" t="s">
        <v>1074</v>
      </c>
      <c r="H296" t="s">
        <v>1421</v>
      </c>
    </row>
    <row r="297" spans="5:9" x14ac:dyDescent="0.45">
      <c r="E297" t="s">
        <v>988</v>
      </c>
      <c r="F297" t="s">
        <v>1074</v>
      </c>
      <c r="H297" t="s">
        <v>1421</v>
      </c>
    </row>
    <row r="298" spans="5:9" x14ac:dyDescent="0.45">
      <c r="E298" t="s">
        <v>989</v>
      </c>
      <c r="F298" t="s">
        <v>1074</v>
      </c>
      <c r="H298" t="s">
        <v>1421</v>
      </c>
    </row>
    <row r="299" spans="5:9" x14ac:dyDescent="0.45">
      <c r="E299" t="s">
        <v>1205</v>
      </c>
      <c r="F299" t="s">
        <v>1074</v>
      </c>
    </row>
    <row r="300" spans="5:9" x14ac:dyDescent="0.45">
      <c r="E300" t="s">
        <v>1601</v>
      </c>
      <c r="F300" t="s">
        <v>1054</v>
      </c>
      <c r="H300" t="s">
        <v>1421</v>
      </c>
      <c r="I300" s="12" t="s">
        <v>85</v>
      </c>
    </row>
    <row r="301" spans="5:9" x14ac:dyDescent="0.45">
      <c r="E301" s="19" t="s">
        <v>1059</v>
      </c>
      <c r="F301" t="s">
        <v>1054</v>
      </c>
    </row>
    <row r="302" spans="5:9" x14ac:dyDescent="0.45">
      <c r="E302" s="18" t="s">
        <v>1060</v>
      </c>
      <c r="F302" t="s">
        <v>1054</v>
      </c>
    </row>
    <row r="303" spans="5:9" x14ac:dyDescent="0.45">
      <c r="E303" s="19" t="s">
        <v>1061</v>
      </c>
      <c r="F303" t="s">
        <v>1054</v>
      </c>
    </row>
    <row r="304" spans="5:9" x14ac:dyDescent="0.45">
      <c r="E304" s="18" t="s">
        <v>1117</v>
      </c>
      <c r="F304" t="s">
        <v>1054</v>
      </c>
    </row>
    <row r="305" spans="5:6" x14ac:dyDescent="0.45">
      <c r="E305" s="19" t="s">
        <v>1118</v>
      </c>
      <c r="F305" t="s">
        <v>1054</v>
      </c>
    </row>
    <row r="306" spans="5:6" x14ac:dyDescent="0.45">
      <c r="E306" s="18" t="s">
        <v>1119</v>
      </c>
      <c r="F306" t="s">
        <v>1054</v>
      </c>
    </row>
    <row r="307" spans="5:6" x14ac:dyDescent="0.45">
      <c r="E307" s="19" t="s">
        <v>1120</v>
      </c>
      <c r="F307" t="s">
        <v>1054</v>
      </c>
    </row>
  </sheetData>
  <sortState xmlns:xlrd2="http://schemas.microsoft.com/office/spreadsheetml/2017/richdata2" ref="E143:E150">
    <sortCondition ref="E142:E150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97FF6-D251-4192-894D-5BDBC1B96AAA}">
  <sheetPr codeName="Sheet4"/>
  <dimension ref="A3:B20"/>
  <sheetViews>
    <sheetView workbookViewId="0">
      <selection activeCell="L18" sqref="L18"/>
    </sheetView>
  </sheetViews>
  <sheetFormatPr defaultRowHeight="14.25" x14ac:dyDescent="0.45"/>
  <sheetData>
    <row r="3" spans="1:2" x14ac:dyDescent="0.45">
      <c r="A3" t="s">
        <v>1602</v>
      </c>
    </row>
    <row r="4" spans="1:2" x14ac:dyDescent="0.45">
      <c r="B4" t="s">
        <v>1603</v>
      </c>
    </row>
    <row r="7" spans="1:2" x14ac:dyDescent="0.45">
      <c r="A7" s="8" t="s">
        <v>1604</v>
      </c>
    </row>
    <row r="9" spans="1:2" x14ac:dyDescent="0.45">
      <c r="A9" t="s">
        <v>1605</v>
      </c>
    </row>
    <row r="10" spans="1:2" x14ac:dyDescent="0.45">
      <c r="A10" t="s">
        <v>1606</v>
      </c>
    </row>
    <row r="11" spans="1:2" x14ac:dyDescent="0.45">
      <c r="A11" t="s">
        <v>1607</v>
      </c>
    </row>
    <row r="12" spans="1:2" x14ac:dyDescent="0.45">
      <c r="A12" t="s">
        <v>1608</v>
      </c>
    </row>
    <row r="13" spans="1:2" x14ac:dyDescent="0.45">
      <c r="A13" t="s">
        <v>1609</v>
      </c>
    </row>
    <row r="14" spans="1:2" x14ac:dyDescent="0.45">
      <c r="A14" t="s">
        <v>1610</v>
      </c>
    </row>
    <row r="15" spans="1:2" x14ac:dyDescent="0.45">
      <c r="A15" t="s">
        <v>1611</v>
      </c>
    </row>
    <row r="16" spans="1:2" x14ac:dyDescent="0.45">
      <c r="A16" t="s">
        <v>1612</v>
      </c>
    </row>
    <row r="17" spans="1:1" x14ac:dyDescent="0.45">
      <c r="A17" t="s">
        <v>1613</v>
      </c>
    </row>
    <row r="18" spans="1:1" x14ac:dyDescent="0.45">
      <c r="A18" t="s">
        <v>1614</v>
      </c>
    </row>
    <row r="19" spans="1:1" x14ac:dyDescent="0.45">
      <c r="A19" t="s">
        <v>1615</v>
      </c>
    </row>
    <row r="20" spans="1:1" x14ac:dyDescent="0.45">
      <c r="A20" t="s">
        <v>1616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3DB91-AE9B-45F0-A458-09028704ECC1}">
  <dimension ref="A1:N21"/>
  <sheetViews>
    <sheetView workbookViewId="0">
      <selection activeCell="G28" sqref="G28"/>
    </sheetView>
  </sheetViews>
  <sheetFormatPr defaultRowHeight="14.25" x14ac:dyDescent="0.45"/>
  <cols>
    <col min="9" max="9" width="36.6640625" customWidth="1"/>
    <col min="10" max="10" width="14.6640625" bestFit="1" customWidth="1"/>
    <col min="14" max="14" width="16.53125" bestFit="1" customWidth="1"/>
  </cols>
  <sheetData>
    <row r="1" spans="1:14" x14ac:dyDescent="0.45">
      <c r="I1" s="142" t="s">
        <v>941</v>
      </c>
      <c r="N1" s="142" t="s">
        <v>1617</v>
      </c>
    </row>
    <row r="2" spans="1:14" x14ac:dyDescent="0.45">
      <c r="A2" s="19" t="s">
        <v>1455</v>
      </c>
      <c r="I2" s="19" t="s">
        <v>1191</v>
      </c>
      <c r="J2" t="str">
        <f>MID(I2,15,99)</f>
        <v>Amarillo</v>
      </c>
      <c r="N2" t="s">
        <v>1618</v>
      </c>
    </row>
    <row r="3" spans="1:14" x14ac:dyDescent="0.45">
      <c r="A3" s="18" t="s">
        <v>1092</v>
      </c>
      <c r="I3" s="19" t="s">
        <v>1199</v>
      </c>
      <c r="J3" t="str">
        <f>MID(I3,15,99)</f>
        <v>Bedford</v>
      </c>
      <c r="N3" t="s">
        <v>1619</v>
      </c>
    </row>
    <row r="4" spans="1:14" x14ac:dyDescent="0.45">
      <c r="A4" s="19" t="s">
        <v>1093</v>
      </c>
      <c r="I4" s="19" t="s">
        <v>1153</v>
      </c>
      <c r="J4" t="str">
        <f>MID(I4,15,99)</f>
        <v>Bowling Green</v>
      </c>
      <c r="N4" t="s">
        <v>1620</v>
      </c>
    </row>
    <row r="5" spans="1:14" x14ac:dyDescent="0.45">
      <c r="A5" s="18" t="s">
        <v>1456</v>
      </c>
      <c r="I5" s="19" t="s">
        <v>1154</v>
      </c>
      <c r="J5" t="str">
        <f>MID(I5,15,99)</f>
        <v>Copperas Cove</v>
      </c>
      <c r="N5" t="s">
        <v>1621</v>
      </c>
    </row>
    <row r="6" spans="1:14" x14ac:dyDescent="0.45">
      <c r="A6" s="19" t="s">
        <v>1457</v>
      </c>
      <c r="N6" t="s">
        <v>1622</v>
      </c>
    </row>
    <row r="7" spans="1:14" x14ac:dyDescent="0.45">
      <c r="A7" s="18" t="s">
        <v>1455</v>
      </c>
      <c r="I7" s="19" t="s">
        <v>1158</v>
      </c>
      <c r="J7" t="str">
        <f>MID(I7,15,99)</f>
        <v>Gainesville</v>
      </c>
      <c r="N7" t="s">
        <v>1623</v>
      </c>
    </row>
    <row r="8" spans="1:14" x14ac:dyDescent="0.45">
      <c r="I8" s="19" t="s">
        <v>1160</v>
      </c>
      <c r="J8" t="str">
        <f>MID(I8,15,99)</f>
        <v>Goodyear</v>
      </c>
      <c r="N8" t="s">
        <v>146</v>
      </c>
    </row>
    <row r="9" spans="1:14" x14ac:dyDescent="0.45">
      <c r="I9" s="19" t="s">
        <v>1204</v>
      </c>
      <c r="J9" t="str">
        <f>MID(I9,15,99)</f>
        <v>Hendersonville</v>
      </c>
      <c r="N9" t="s">
        <v>1624</v>
      </c>
    </row>
    <row r="10" spans="1:14" x14ac:dyDescent="0.45">
      <c r="I10" s="19" t="s">
        <v>1188</v>
      </c>
      <c r="J10" t="str">
        <f>MID(I10,15,99)</f>
        <v>Irving</v>
      </c>
      <c r="N10" t="s">
        <v>416</v>
      </c>
    </row>
    <row r="11" spans="1:14" x14ac:dyDescent="0.45">
      <c r="N11" t="s">
        <v>99</v>
      </c>
    </row>
    <row r="12" spans="1:14" x14ac:dyDescent="0.45">
      <c r="I12" s="19" t="s">
        <v>1166</v>
      </c>
      <c r="J12" t="str">
        <f t="shared" ref="J12:J19" si="0">MID(I12,15,99)</f>
        <v>Lubbock 34th</v>
      </c>
      <c r="N12" t="s">
        <v>239</v>
      </c>
    </row>
    <row r="13" spans="1:14" x14ac:dyDescent="0.45">
      <c r="I13" s="19" t="s">
        <v>1167</v>
      </c>
      <c r="J13" t="str">
        <f t="shared" si="0"/>
        <v>Lubbock Main</v>
      </c>
      <c r="N13" t="s">
        <v>254</v>
      </c>
    </row>
    <row r="14" spans="1:14" x14ac:dyDescent="0.45">
      <c r="I14" s="19" t="s">
        <v>1177</v>
      </c>
      <c r="J14" t="str">
        <f t="shared" si="0"/>
        <v>Pasadena</v>
      </c>
      <c r="N14" t="s">
        <v>615</v>
      </c>
    </row>
    <row r="15" spans="1:14" x14ac:dyDescent="0.45">
      <c r="I15" s="19" t="s">
        <v>1169</v>
      </c>
      <c r="J15" t="str">
        <f t="shared" si="0"/>
        <v>Pharr</v>
      </c>
      <c r="N15" t="s">
        <v>1625</v>
      </c>
    </row>
    <row r="16" spans="1:14" x14ac:dyDescent="0.45">
      <c r="I16" s="19" t="s">
        <v>1170</v>
      </c>
      <c r="J16" t="str">
        <f t="shared" si="0"/>
        <v>Phoenix</v>
      </c>
      <c r="N16" t="s">
        <v>158</v>
      </c>
    </row>
    <row r="17" spans="9:14" x14ac:dyDescent="0.45">
      <c r="I17" s="19" t="s">
        <v>1203</v>
      </c>
      <c r="J17" t="str">
        <f t="shared" si="0"/>
        <v>Slidell</v>
      </c>
      <c r="N17" t="s">
        <v>628</v>
      </c>
    </row>
    <row r="18" spans="9:14" x14ac:dyDescent="0.45">
      <c r="I18" s="19" t="s">
        <v>1139</v>
      </c>
      <c r="J18" t="str">
        <f t="shared" si="0"/>
        <v>Springfield</v>
      </c>
      <c r="N18" t="s">
        <v>706</v>
      </c>
    </row>
    <row r="19" spans="9:14" x14ac:dyDescent="0.45">
      <c r="I19" s="19" t="s">
        <v>1172</v>
      </c>
      <c r="J19" t="str">
        <f t="shared" si="0"/>
        <v>Temple Terrace</v>
      </c>
      <c r="N19" t="s">
        <v>267</v>
      </c>
    </row>
    <row r="21" spans="9:14" x14ac:dyDescent="0.45">
      <c r="I21" s="19" t="s">
        <v>1174</v>
      </c>
      <c r="J21" t="str">
        <f>MID(I21,15,99)</f>
        <v>EP Alameda</v>
      </c>
    </row>
  </sheetData>
  <sortState xmlns:xlrd2="http://schemas.microsoft.com/office/spreadsheetml/2017/richdata2" ref="N2:N19">
    <sortCondition ref="N2:N19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B73CA-725E-4236-9E8E-7318B5FD0C94}">
  <dimension ref="A1:BC25"/>
  <sheetViews>
    <sheetView topLeftCell="AA1" workbookViewId="0">
      <selection activeCell="AM2" sqref="AM2"/>
    </sheetView>
  </sheetViews>
  <sheetFormatPr defaultRowHeight="14.25" x14ac:dyDescent="0.45"/>
  <sheetData>
    <row r="1" spans="1:55" x14ac:dyDescent="0.4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1</v>
      </c>
      <c r="H1">
        <v>1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</row>
    <row r="2" spans="1:55" x14ac:dyDescent="0.45">
      <c r="G2">
        <v>1</v>
      </c>
      <c r="H2">
        <v>2</v>
      </c>
      <c r="I2">
        <v>3</v>
      </c>
      <c r="J2">
        <v>4</v>
      </c>
      <c r="K2">
        <v>5</v>
      </c>
      <c r="L2">
        <v>6</v>
      </c>
      <c r="M2">
        <v>7</v>
      </c>
      <c r="N2">
        <v>8</v>
      </c>
      <c r="O2">
        <v>9</v>
      </c>
      <c r="P2">
        <v>10</v>
      </c>
      <c r="Q2">
        <v>11</v>
      </c>
      <c r="R2">
        <v>12</v>
      </c>
      <c r="S2">
        <v>13</v>
      </c>
      <c r="T2">
        <v>14</v>
      </c>
      <c r="U2">
        <v>15</v>
      </c>
      <c r="V2">
        <v>16</v>
      </c>
      <c r="W2">
        <v>17</v>
      </c>
      <c r="X2">
        <v>18</v>
      </c>
      <c r="Y2">
        <v>19</v>
      </c>
      <c r="Z2">
        <v>20</v>
      </c>
      <c r="AA2">
        <v>21</v>
      </c>
      <c r="AB2">
        <v>22</v>
      </c>
      <c r="AC2">
        <v>23</v>
      </c>
      <c r="AD2">
        <v>24</v>
      </c>
      <c r="AE2">
        <v>25</v>
      </c>
      <c r="AF2">
        <v>26</v>
      </c>
      <c r="AG2">
        <v>27</v>
      </c>
      <c r="AH2">
        <v>28</v>
      </c>
      <c r="AI2">
        <v>29</v>
      </c>
      <c r="AJ2">
        <v>30</v>
      </c>
      <c r="AK2">
        <v>31</v>
      </c>
      <c r="AL2">
        <v>32</v>
      </c>
      <c r="AM2">
        <v>33</v>
      </c>
      <c r="AN2">
        <v>34</v>
      </c>
      <c r="AO2">
        <v>35</v>
      </c>
      <c r="AP2">
        <v>36</v>
      </c>
      <c r="AQ2">
        <v>37</v>
      </c>
      <c r="AR2">
        <v>38</v>
      </c>
      <c r="AS2">
        <v>39</v>
      </c>
      <c r="AT2">
        <v>40</v>
      </c>
      <c r="AU2">
        <v>41</v>
      </c>
      <c r="AV2">
        <v>42</v>
      </c>
      <c r="AW2">
        <v>43</v>
      </c>
      <c r="AX2">
        <v>44</v>
      </c>
      <c r="AY2">
        <v>45</v>
      </c>
      <c r="AZ2">
        <v>46</v>
      </c>
      <c r="BA2">
        <v>47</v>
      </c>
      <c r="BB2">
        <v>48</v>
      </c>
      <c r="BC2">
        <v>49</v>
      </c>
    </row>
    <row r="23" spans="8:8" x14ac:dyDescent="0.45">
      <c r="H23" t="s">
        <v>1114</v>
      </c>
    </row>
    <row r="24" spans="8:8" x14ac:dyDescent="0.45">
      <c r="H24" t="s">
        <v>1114</v>
      </c>
    </row>
    <row r="25" spans="8:8" x14ac:dyDescent="0.45">
      <c r="H25" s="1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C2606-8C18-4FB6-AC0A-482B0E2F5783}">
  <dimension ref="A1:T172"/>
  <sheetViews>
    <sheetView topLeftCell="C1" zoomScale="115" zoomScaleNormal="115" workbookViewId="0">
      <selection activeCell="G9" sqref="G9:G10"/>
    </sheetView>
  </sheetViews>
  <sheetFormatPr defaultRowHeight="14.25" x14ac:dyDescent="0.45"/>
  <cols>
    <col min="2" max="2" width="24.53125" bestFit="1" customWidth="1"/>
    <col min="7" max="7" width="37.53125" bestFit="1" customWidth="1"/>
  </cols>
  <sheetData>
    <row r="1" spans="1:20" x14ac:dyDescent="0.45">
      <c r="A1" t="s">
        <v>933</v>
      </c>
      <c r="B1" t="s">
        <v>934</v>
      </c>
      <c r="G1" t="s">
        <v>1626</v>
      </c>
      <c r="H1">
        <v>69</v>
      </c>
      <c r="K1" s="238" t="s">
        <v>511</v>
      </c>
      <c r="L1" t="str">
        <f>RIGHT(K1,3)</f>
        <v>069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</row>
    <row r="2" spans="1:20" x14ac:dyDescent="0.45">
      <c r="A2" t="s">
        <v>723</v>
      </c>
      <c r="B2" t="s">
        <v>1001</v>
      </c>
      <c r="G2" t="s">
        <v>1627</v>
      </c>
      <c r="H2">
        <v>78</v>
      </c>
      <c r="K2" t="s">
        <v>488</v>
      </c>
      <c r="L2" t="str">
        <f t="shared" ref="L2:L12" si="0">RIGHT(K2,3)</f>
        <v>078</v>
      </c>
    </row>
    <row r="3" spans="1:20" x14ac:dyDescent="0.45">
      <c r="A3" t="s">
        <v>723</v>
      </c>
      <c r="B3" t="s">
        <v>1002</v>
      </c>
      <c r="G3" t="s">
        <v>1628</v>
      </c>
      <c r="H3">
        <v>82</v>
      </c>
      <c r="K3" t="s">
        <v>528</v>
      </c>
      <c r="L3" t="str">
        <f t="shared" si="0"/>
        <v>082</v>
      </c>
    </row>
    <row r="4" spans="1:20" x14ac:dyDescent="0.45">
      <c r="A4" t="s">
        <v>723</v>
      </c>
      <c r="B4" t="s">
        <v>1003</v>
      </c>
      <c r="G4" t="s">
        <v>1629</v>
      </c>
      <c r="H4">
        <v>128</v>
      </c>
      <c r="K4" t="s">
        <v>344</v>
      </c>
      <c r="L4" t="str">
        <f t="shared" si="0"/>
        <v>128</v>
      </c>
    </row>
    <row r="5" spans="1:20" x14ac:dyDescent="0.45">
      <c r="A5" t="s">
        <v>723</v>
      </c>
      <c r="B5" t="s">
        <v>1004</v>
      </c>
      <c r="G5" t="s">
        <v>1630</v>
      </c>
      <c r="H5">
        <v>133</v>
      </c>
      <c r="K5" t="s">
        <v>500</v>
      </c>
      <c r="L5" t="str">
        <f t="shared" si="0"/>
        <v>133</v>
      </c>
    </row>
    <row r="6" spans="1:20" x14ac:dyDescent="0.45">
      <c r="A6" t="s">
        <v>723</v>
      </c>
      <c r="B6" t="s">
        <v>950</v>
      </c>
      <c r="G6" t="s">
        <v>1631</v>
      </c>
      <c r="H6">
        <v>135</v>
      </c>
      <c r="K6" t="s">
        <v>707</v>
      </c>
      <c r="L6" t="str">
        <f t="shared" si="0"/>
        <v>135</v>
      </c>
    </row>
    <row r="7" spans="1:20" x14ac:dyDescent="0.45">
      <c r="A7" t="s">
        <v>723</v>
      </c>
      <c r="B7" t="s">
        <v>951</v>
      </c>
      <c r="G7" t="s">
        <v>1632</v>
      </c>
      <c r="H7">
        <v>136</v>
      </c>
      <c r="K7" t="s">
        <v>723</v>
      </c>
      <c r="L7" t="str">
        <f t="shared" si="0"/>
        <v>136</v>
      </c>
      <c r="O7" t="s">
        <v>1513</v>
      </c>
      <c r="P7" t="str">
        <f>RIGHT(O7,3)</f>
        <v>137</v>
      </c>
    </row>
    <row r="8" spans="1:20" x14ac:dyDescent="0.45">
      <c r="A8" t="s">
        <v>723</v>
      </c>
      <c r="B8" t="s">
        <v>952</v>
      </c>
      <c r="G8" t="s">
        <v>1633</v>
      </c>
      <c r="H8">
        <v>138</v>
      </c>
      <c r="K8" t="s">
        <v>366</v>
      </c>
      <c r="L8" t="str">
        <f>RIGHT(K8,3)</f>
        <v>138</v>
      </c>
    </row>
    <row r="9" spans="1:20" x14ac:dyDescent="0.45">
      <c r="A9" t="s">
        <v>723</v>
      </c>
      <c r="B9" t="s">
        <v>953</v>
      </c>
      <c r="G9" t="s">
        <v>1634</v>
      </c>
      <c r="H9">
        <v>139</v>
      </c>
    </row>
    <row r="10" spans="1:20" x14ac:dyDescent="0.45">
      <c r="A10" t="s">
        <v>723</v>
      </c>
      <c r="B10" t="s">
        <v>954</v>
      </c>
      <c r="G10" t="s">
        <v>1635</v>
      </c>
      <c r="H10">
        <v>147</v>
      </c>
    </row>
    <row r="11" spans="1:20" x14ac:dyDescent="0.45">
      <c r="A11" t="s">
        <v>755</v>
      </c>
      <c r="B11" t="s">
        <v>1001</v>
      </c>
      <c r="G11" t="s">
        <v>1636</v>
      </c>
      <c r="H11">
        <v>150</v>
      </c>
      <c r="K11" t="s">
        <v>774</v>
      </c>
      <c r="L11" t="str">
        <f t="shared" si="0"/>
        <v>150</v>
      </c>
    </row>
    <row r="12" spans="1:20" x14ac:dyDescent="0.45">
      <c r="A12" t="s">
        <v>755</v>
      </c>
      <c r="B12" t="s">
        <v>1002</v>
      </c>
      <c r="G12" t="s">
        <v>1637</v>
      </c>
      <c r="H12">
        <v>154</v>
      </c>
      <c r="K12" t="s">
        <v>795</v>
      </c>
      <c r="L12" t="str">
        <f t="shared" si="0"/>
        <v>154</v>
      </c>
    </row>
    <row r="13" spans="1:20" x14ac:dyDescent="0.45">
      <c r="A13" t="s">
        <v>755</v>
      </c>
      <c r="B13" t="s">
        <v>1003</v>
      </c>
      <c r="G13" t="s">
        <v>1638</v>
      </c>
      <c r="H13">
        <v>177</v>
      </c>
    </row>
    <row r="14" spans="1:20" x14ac:dyDescent="0.45">
      <c r="A14" t="s">
        <v>755</v>
      </c>
      <c r="B14" t="s">
        <v>1004</v>
      </c>
      <c r="G14" t="s">
        <v>1639</v>
      </c>
      <c r="H14">
        <v>214</v>
      </c>
      <c r="K14" t="s">
        <v>221</v>
      </c>
      <c r="L14" t="str">
        <f>RIGHT(K14,3)</f>
        <v>214</v>
      </c>
    </row>
    <row r="15" spans="1:20" x14ac:dyDescent="0.45">
      <c r="A15" t="s">
        <v>755</v>
      </c>
      <c r="B15" t="s">
        <v>950</v>
      </c>
      <c r="G15" t="s">
        <v>1640</v>
      </c>
      <c r="H15">
        <v>215</v>
      </c>
      <c r="K15" t="s">
        <v>291</v>
      </c>
      <c r="L15" t="str">
        <f>RIGHT(K15,3)</f>
        <v>215</v>
      </c>
    </row>
    <row r="16" spans="1:20" x14ac:dyDescent="0.45">
      <c r="A16" t="s">
        <v>755</v>
      </c>
      <c r="B16" t="s">
        <v>951</v>
      </c>
      <c r="G16" t="s">
        <v>1641</v>
      </c>
      <c r="H16">
        <v>224</v>
      </c>
      <c r="K16" t="s">
        <v>582</v>
      </c>
      <c r="L16" t="str">
        <f>RIGHT(K16,3)</f>
        <v>224</v>
      </c>
    </row>
    <row r="17" spans="1:12" x14ac:dyDescent="0.45">
      <c r="A17" t="s">
        <v>755</v>
      </c>
      <c r="B17" t="s">
        <v>952</v>
      </c>
      <c r="G17" t="s">
        <v>1642</v>
      </c>
      <c r="H17">
        <v>228</v>
      </c>
    </row>
    <row r="18" spans="1:12" x14ac:dyDescent="0.45">
      <c r="A18" t="s">
        <v>755</v>
      </c>
      <c r="B18" t="s">
        <v>953</v>
      </c>
      <c r="G18" t="s">
        <v>1643</v>
      </c>
      <c r="H18">
        <v>284</v>
      </c>
    </row>
    <row r="19" spans="1:12" x14ac:dyDescent="0.45">
      <c r="A19" t="s">
        <v>755</v>
      </c>
      <c r="B19" t="s">
        <v>954</v>
      </c>
      <c r="G19" t="s">
        <v>1644</v>
      </c>
      <c r="H19">
        <v>328</v>
      </c>
      <c r="K19" t="s">
        <v>508</v>
      </c>
      <c r="L19" t="str">
        <f>RIGHT(K19,3)</f>
        <v>328</v>
      </c>
    </row>
    <row r="20" spans="1:12" x14ac:dyDescent="0.45">
      <c r="A20" t="s">
        <v>260</v>
      </c>
      <c r="B20" t="s">
        <v>1001</v>
      </c>
      <c r="G20" t="s">
        <v>1645</v>
      </c>
      <c r="H20">
        <v>524</v>
      </c>
      <c r="K20" t="s">
        <v>159</v>
      </c>
      <c r="L20" t="str">
        <f>RIGHT(K20,3)</f>
        <v>524</v>
      </c>
    </row>
    <row r="21" spans="1:12" x14ac:dyDescent="0.45">
      <c r="A21" t="s">
        <v>260</v>
      </c>
      <c r="B21" t="s">
        <v>1002</v>
      </c>
      <c r="G21" t="s">
        <v>1646</v>
      </c>
      <c r="H21">
        <v>526</v>
      </c>
      <c r="K21" t="s">
        <v>268</v>
      </c>
      <c r="L21" t="str">
        <f>RIGHT(K21,3)</f>
        <v>526</v>
      </c>
    </row>
    <row r="22" spans="1:12" x14ac:dyDescent="0.45">
      <c r="A22" t="s">
        <v>260</v>
      </c>
      <c r="B22" t="s">
        <v>1003</v>
      </c>
      <c r="G22" t="s">
        <v>1647</v>
      </c>
      <c r="H22">
        <v>530</v>
      </c>
    </row>
    <row r="23" spans="1:12" x14ac:dyDescent="0.45">
      <c r="A23" t="s">
        <v>260</v>
      </c>
      <c r="B23" t="s">
        <v>1004</v>
      </c>
      <c r="G23" t="s">
        <v>1648</v>
      </c>
      <c r="H23">
        <v>534</v>
      </c>
    </row>
    <row r="24" spans="1:12" x14ac:dyDescent="0.45">
      <c r="A24" t="s">
        <v>260</v>
      </c>
      <c r="B24" t="s">
        <v>950</v>
      </c>
      <c r="G24" t="s">
        <v>1649</v>
      </c>
      <c r="H24">
        <v>570</v>
      </c>
    </row>
    <row r="25" spans="1:12" x14ac:dyDescent="0.45">
      <c r="A25" t="s">
        <v>260</v>
      </c>
      <c r="B25" t="s">
        <v>951</v>
      </c>
      <c r="G25" t="s">
        <v>1650</v>
      </c>
      <c r="H25">
        <v>573</v>
      </c>
      <c r="K25" t="s">
        <v>640</v>
      </c>
      <c r="L25" t="str">
        <f>RIGHT(K25,3)</f>
        <v>573</v>
      </c>
    </row>
    <row r="26" spans="1:12" x14ac:dyDescent="0.45">
      <c r="A26" t="s">
        <v>260</v>
      </c>
      <c r="B26" t="s">
        <v>952</v>
      </c>
      <c r="G26" t="s">
        <v>1651</v>
      </c>
      <c r="H26">
        <v>574</v>
      </c>
    </row>
    <row r="27" spans="1:12" x14ac:dyDescent="0.45">
      <c r="A27" t="s">
        <v>260</v>
      </c>
      <c r="B27" t="s">
        <v>953</v>
      </c>
      <c r="G27" t="s">
        <v>1652</v>
      </c>
      <c r="H27">
        <v>577</v>
      </c>
    </row>
    <row r="28" spans="1:12" x14ac:dyDescent="0.45">
      <c r="A28" t="s">
        <v>260</v>
      </c>
      <c r="B28" t="s">
        <v>954</v>
      </c>
      <c r="G28" t="s">
        <v>1653</v>
      </c>
      <c r="H28">
        <v>685</v>
      </c>
      <c r="K28" t="s">
        <v>694</v>
      </c>
      <c r="L28" t="str">
        <f t="shared" ref="L28:L41" si="1">RIGHT(K28,3)</f>
        <v>685</v>
      </c>
    </row>
    <row r="29" spans="1:12" x14ac:dyDescent="0.45">
      <c r="A29" t="s">
        <v>212</v>
      </c>
      <c r="B29" t="s">
        <v>1001</v>
      </c>
      <c r="G29" t="s">
        <v>1654</v>
      </c>
      <c r="H29">
        <v>686</v>
      </c>
      <c r="K29" t="s">
        <v>661</v>
      </c>
      <c r="L29" t="str">
        <f t="shared" si="1"/>
        <v>686</v>
      </c>
    </row>
    <row r="30" spans="1:12" x14ac:dyDescent="0.45">
      <c r="A30" t="s">
        <v>212</v>
      </c>
      <c r="B30" t="s">
        <v>1002</v>
      </c>
      <c r="G30" t="s">
        <v>1655</v>
      </c>
      <c r="H30">
        <v>869</v>
      </c>
      <c r="K30" t="s">
        <v>417</v>
      </c>
      <c r="L30" t="str">
        <f t="shared" si="1"/>
        <v>869</v>
      </c>
    </row>
    <row r="31" spans="1:12" x14ac:dyDescent="0.45">
      <c r="A31" t="s">
        <v>212</v>
      </c>
      <c r="B31" t="s">
        <v>1003</v>
      </c>
      <c r="G31" t="s">
        <v>1656</v>
      </c>
      <c r="H31">
        <v>872</v>
      </c>
      <c r="K31" t="s">
        <v>829</v>
      </c>
      <c r="L31" t="str">
        <f t="shared" si="1"/>
        <v>872</v>
      </c>
    </row>
    <row r="32" spans="1:12" x14ac:dyDescent="0.45">
      <c r="A32" t="s">
        <v>212</v>
      </c>
      <c r="B32" t="s">
        <v>1004</v>
      </c>
      <c r="G32" t="s">
        <v>1657</v>
      </c>
      <c r="H32">
        <v>873</v>
      </c>
      <c r="K32" t="s">
        <v>842</v>
      </c>
      <c r="L32" t="str">
        <f t="shared" si="1"/>
        <v>873</v>
      </c>
    </row>
    <row r="33" spans="1:12" x14ac:dyDescent="0.45">
      <c r="A33" t="s">
        <v>212</v>
      </c>
      <c r="B33" t="s">
        <v>950</v>
      </c>
      <c r="G33" t="s">
        <v>1658</v>
      </c>
      <c r="H33">
        <v>893</v>
      </c>
      <c r="K33" t="s">
        <v>541</v>
      </c>
      <c r="L33" t="str">
        <f t="shared" si="1"/>
        <v>893</v>
      </c>
    </row>
    <row r="34" spans="1:12" x14ac:dyDescent="0.45">
      <c r="A34" t="s">
        <v>212</v>
      </c>
      <c r="B34" t="s">
        <v>951</v>
      </c>
      <c r="G34" t="s">
        <v>1659</v>
      </c>
      <c r="H34">
        <v>894</v>
      </c>
      <c r="K34" t="s">
        <v>467</v>
      </c>
      <c r="L34" t="str">
        <f t="shared" si="1"/>
        <v>894</v>
      </c>
    </row>
    <row r="35" spans="1:12" x14ac:dyDescent="0.45">
      <c r="A35" t="s">
        <v>212</v>
      </c>
      <c r="B35" t="s">
        <v>952</v>
      </c>
      <c r="G35" t="s">
        <v>1660</v>
      </c>
      <c r="H35">
        <v>917</v>
      </c>
      <c r="K35" t="s">
        <v>557</v>
      </c>
      <c r="L35" t="str">
        <f t="shared" si="1"/>
        <v>917</v>
      </c>
    </row>
    <row r="36" spans="1:12" x14ac:dyDescent="0.45">
      <c r="A36" t="s">
        <v>212</v>
      </c>
      <c r="B36" t="s">
        <v>953</v>
      </c>
      <c r="G36" t="s">
        <v>1661</v>
      </c>
      <c r="H36">
        <v>941</v>
      </c>
      <c r="K36" t="s">
        <v>851</v>
      </c>
      <c r="L36" t="str">
        <f t="shared" si="1"/>
        <v>941</v>
      </c>
    </row>
    <row r="37" spans="1:12" x14ac:dyDescent="0.45">
      <c r="A37" t="s">
        <v>212</v>
      </c>
      <c r="B37" t="s">
        <v>954</v>
      </c>
      <c r="G37" t="s">
        <v>1662</v>
      </c>
      <c r="H37">
        <v>943</v>
      </c>
      <c r="K37" t="s">
        <v>808</v>
      </c>
      <c r="L37" t="str">
        <f t="shared" si="1"/>
        <v>943</v>
      </c>
    </row>
    <row r="38" spans="1:12" x14ac:dyDescent="0.45">
      <c r="A38" t="s">
        <v>101</v>
      </c>
      <c r="B38" t="s">
        <v>1001</v>
      </c>
      <c r="G38" t="s">
        <v>1663</v>
      </c>
      <c r="H38">
        <v>944</v>
      </c>
      <c r="K38" t="s">
        <v>571</v>
      </c>
      <c r="L38" t="str">
        <f t="shared" si="1"/>
        <v>944</v>
      </c>
    </row>
    <row r="39" spans="1:12" x14ac:dyDescent="0.45">
      <c r="A39" t="s">
        <v>101</v>
      </c>
      <c r="B39" t="s">
        <v>1002</v>
      </c>
      <c r="G39" t="s">
        <v>1664</v>
      </c>
      <c r="H39">
        <v>946</v>
      </c>
      <c r="K39" t="s">
        <v>433</v>
      </c>
      <c r="L39" t="str">
        <f t="shared" si="1"/>
        <v>946</v>
      </c>
    </row>
    <row r="40" spans="1:12" x14ac:dyDescent="0.45">
      <c r="A40" t="s">
        <v>101</v>
      </c>
      <c r="B40" t="s">
        <v>1003</v>
      </c>
      <c r="G40" t="s">
        <v>1665</v>
      </c>
      <c r="H40">
        <v>948</v>
      </c>
      <c r="K40" t="s">
        <v>737</v>
      </c>
      <c r="L40" t="str">
        <f t="shared" si="1"/>
        <v>948</v>
      </c>
    </row>
    <row r="41" spans="1:12" x14ac:dyDescent="0.45">
      <c r="A41" t="s">
        <v>101</v>
      </c>
      <c r="B41" t="s">
        <v>1004</v>
      </c>
      <c r="G41" t="s">
        <v>1666</v>
      </c>
      <c r="H41">
        <v>949</v>
      </c>
      <c r="K41" t="s">
        <v>453</v>
      </c>
      <c r="L41" t="str">
        <f t="shared" si="1"/>
        <v>949</v>
      </c>
    </row>
    <row r="42" spans="1:12" x14ac:dyDescent="0.45">
      <c r="A42" t="s">
        <v>101</v>
      </c>
      <c r="B42" t="s">
        <v>950</v>
      </c>
      <c r="G42" t="s">
        <v>1667</v>
      </c>
      <c r="H42">
        <v>953</v>
      </c>
    </row>
    <row r="43" spans="1:12" x14ac:dyDescent="0.45">
      <c r="A43" t="s">
        <v>101</v>
      </c>
      <c r="B43" t="s">
        <v>951</v>
      </c>
      <c r="G43" t="s">
        <v>1668</v>
      </c>
      <c r="H43">
        <v>955</v>
      </c>
      <c r="K43" t="s">
        <v>670</v>
      </c>
      <c r="L43" t="str">
        <f>RIGHT(K43,3)</f>
        <v>955</v>
      </c>
    </row>
    <row r="44" spans="1:12" x14ac:dyDescent="0.45">
      <c r="A44" t="s">
        <v>101</v>
      </c>
      <c r="B44" t="s">
        <v>952</v>
      </c>
      <c r="G44" t="s">
        <v>1669</v>
      </c>
      <c r="H44">
        <v>957</v>
      </c>
      <c r="K44" t="s">
        <v>683</v>
      </c>
      <c r="L44" t="str">
        <f>RIGHT(K44,3)</f>
        <v>957</v>
      </c>
    </row>
    <row r="45" spans="1:12" x14ac:dyDescent="0.45">
      <c r="A45" t="s">
        <v>101</v>
      </c>
      <c r="B45" t="s">
        <v>953</v>
      </c>
      <c r="G45" t="s">
        <v>1670</v>
      </c>
      <c r="H45">
        <v>959</v>
      </c>
      <c r="K45" t="s">
        <v>902</v>
      </c>
      <c r="L45" t="str">
        <f>RIGHT(K45,3)</f>
        <v>959</v>
      </c>
    </row>
    <row r="46" spans="1:12" x14ac:dyDescent="0.45">
      <c r="A46" t="s">
        <v>101</v>
      </c>
      <c r="B46" t="s">
        <v>954</v>
      </c>
      <c r="G46" t="s">
        <v>1671</v>
      </c>
      <c r="H46">
        <v>961</v>
      </c>
      <c r="K46" t="s">
        <v>182</v>
      </c>
      <c r="L46" t="str">
        <f>RIGHT(K46,3)</f>
        <v>961</v>
      </c>
    </row>
    <row r="47" spans="1:12" x14ac:dyDescent="0.45">
      <c r="A47" t="s">
        <v>137</v>
      </c>
      <c r="B47" t="s">
        <v>1001</v>
      </c>
    </row>
    <row r="48" spans="1:12" x14ac:dyDescent="0.45">
      <c r="A48" t="s">
        <v>137</v>
      </c>
      <c r="B48" t="s">
        <v>1002</v>
      </c>
    </row>
    <row r="49" spans="1:2" x14ac:dyDescent="0.45">
      <c r="A49" t="s">
        <v>137</v>
      </c>
      <c r="B49" t="s">
        <v>1003</v>
      </c>
    </row>
    <row r="50" spans="1:2" x14ac:dyDescent="0.45">
      <c r="A50" t="s">
        <v>137</v>
      </c>
      <c r="B50" t="s">
        <v>1004</v>
      </c>
    </row>
    <row r="51" spans="1:2" x14ac:dyDescent="0.45">
      <c r="A51" t="s">
        <v>137</v>
      </c>
      <c r="B51" t="s">
        <v>950</v>
      </c>
    </row>
    <row r="52" spans="1:2" x14ac:dyDescent="0.45">
      <c r="A52" t="s">
        <v>137</v>
      </c>
      <c r="B52" t="s">
        <v>951</v>
      </c>
    </row>
    <row r="53" spans="1:2" x14ac:dyDescent="0.45">
      <c r="A53" t="s">
        <v>137</v>
      </c>
      <c r="B53" t="s">
        <v>952</v>
      </c>
    </row>
    <row r="54" spans="1:2" x14ac:dyDescent="0.45">
      <c r="A54" t="s">
        <v>137</v>
      </c>
      <c r="B54" t="s">
        <v>953</v>
      </c>
    </row>
    <row r="55" spans="1:2" x14ac:dyDescent="0.45">
      <c r="A55" t="s">
        <v>137</v>
      </c>
      <c r="B55" t="s">
        <v>954</v>
      </c>
    </row>
    <row r="56" spans="1:2" x14ac:dyDescent="0.45">
      <c r="A56" t="s">
        <v>159</v>
      </c>
      <c r="B56" t="s">
        <v>1001</v>
      </c>
    </row>
    <row r="57" spans="1:2" x14ac:dyDescent="0.45">
      <c r="A57" t="s">
        <v>159</v>
      </c>
      <c r="B57" t="s">
        <v>1002</v>
      </c>
    </row>
    <row r="58" spans="1:2" x14ac:dyDescent="0.45">
      <c r="A58" t="s">
        <v>159</v>
      </c>
      <c r="B58" t="s">
        <v>1003</v>
      </c>
    </row>
    <row r="59" spans="1:2" x14ac:dyDescent="0.45">
      <c r="A59" t="s">
        <v>159</v>
      </c>
      <c r="B59" t="s">
        <v>1004</v>
      </c>
    </row>
    <row r="60" spans="1:2" x14ac:dyDescent="0.45">
      <c r="A60" t="s">
        <v>159</v>
      </c>
      <c r="B60" t="s">
        <v>950</v>
      </c>
    </row>
    <row r="61" spans="1:2" x14ac:dyDescent="0.45">
      <c r="A61" t="s">
        <v>159</v>
      </c>
      <c r="B61" t="s">
        <v>951</v>
      </c>
    </row>
    <row r="62" spans="1:2" x14ac:dyDescent="0.45">
      <c r="A62" t="s">
        <v>159</v>
      </c>
      <c r="B62" t="s">
        <v>952</v>
      </c>
    </row>
    <row r="63" spans="1:2" x14ac:dyDescent="0.45">
      <c r="A63" t="s">
        <v>159</v>
      </c>
      <c r="B63" t="s">
        <v>953</v>
      </c>
    </row>
    <row r="64" spans="1:2" x14ac:dyDescent="0.45">
      <c r="A64" t="s">
        <v>159</v>
      </c>
      <c r="B64" t="s">
        <v>954</v>
      </c>
    </row>
    <row r="65" spans="1:2" x14ac:dyDescent="0.45">
      <c r="A65" t="s">
        <v>199</v>
      </c>
      <c r="B65" t="s">
        <v>1001</v>
      </c>
    </row>
    <row r="66" spans="1:2" x14ac:dyDescent="0.45">
      <c r="A66" t="s">
        <v>199</v>
      </c>
      <c r="B66" t="s">
        <v>1002</v>
      </c>
    </row>
    <row r="67" spans="1:2" x14ac:dyDescent="0.45">
      <c r="A67" t="s">
        <v>199</v>
      </c>
      <c r="B67" t="s">
        <v>1003</v>
      </c>
    </row>
    <row r="68" spans="1:2" x14ac:dyDescent="0.45">
      <c r="A68" t="s">
        <v>199</v>
      </c>
      <c r="B68" t="s">
        <v>1004</v>
      </c>
    </row>
    <row r="69" spans="1:2" x14ac:dyDescent="0.45">
      <c r="A69" t="s">
        <v>199</v>
      </c>
      <c r="B69" t="s">
        <v>950</v>
      </c>
    </row>
    <row r="70" spans="1:2" x14ac:dyDescent="0.45">
      <c r="A70" t="s">
        <v>199</v>
      </c>
      <c r="B70" t="s">
        <v>951</v>
      </c>
    </row>
    <row r="71" spans="1:2" x14ac:dyDescent="0.45">
      <c r="A71" t="s">
        <v>199</v>
      </c>
      <c r="B71" t="s">
        <v>952</v>
      </c>
    </row>
    <row r="72" spans="1:2" x14ac:dyDescent="0.45">
      <c r="A72" t="s">
        <v>199</v>
      </c>
      <c r="B72" t="s">
        <v>953</v>
      </c>
    </row>
    <row r="73" spans="1:2" x14ac:dyDescent="0.45">
      <c r="A73" t="s">
        <v>199</v>
      </c>
      <c r="B73" t="s">
        <v>954</v>
      </c>
    </row>
    <row r="74" spans="1:2" x14ac:dyDescent="0.45">
      <c r="A74" t="s">
        <v>93</v>
      </c>
      <c r="B74" t="s">
        <v>1001</v>
      </c>
    </row>
    <row r="75" spans="1:2" x14ac:dyDescent="0.45">
      <c r="A75" t="s">
        <v>93</v>
      </c>
      <c r="B75" t="s">
        <v>1002</v>
      </c>
    </row>
    <row r="76" spans="1:2" x14ac:dyDescent="0.45">
      <c r="A76" t="s">
        <v>93</v>
      </c>
      <c r="B76" t="s">
        <v>1003</v>
      </c>
    </row>
    <row r="77" spans="1:2" x14ac:dyDescent="0.45">
      <c r="A77" t="s">
        <v>93</v>
      </c>
      <c r="B77" t="s">
        <v>1004</v>
      </c>
    </row>
    <row r="78" spans="1:2" x14ac:dyDescent="0.45">
      <c r="A78" t="s">
        <v>93</v>
      </c>
      <c r="B78" t="s">
        <v>950</v>
      </c>
    </row>
    <row r="79" spans="1:2" x14ac:dyDescent="0.45">
      <c r="A79" t="s">
        <v>93</v>
      </c>
      <c r="B79" t="s">
        <v>951</v>
      </c>
    </row>
    <row r="80" spans="1:2" x14ac:dyDescent="0.45">
      <c r="A80" t="s">
        <v>93</v>
      </c>
      <c r="B80" t="s">
        <v>952</v>
      </c>
    </row>
    <row r="81" spans="1:2" x14ac:dyDescent="0.45">
      <c r="A81" t="s">
        <v>93</v>
      </c>
      <c r="B81" t="s">
        <v>953</v>
      </c>
    </row>
    <row r="82" spans="1:2" x14ac:dyDescent="0.45">
      <c r="A82" t="s">
        <v>93</v>
      </c>
      <c r="B82" t="s">
        <v>954</v>
      </c>
    </row>
    <row r="83" spans="1:2" x14ac:dyDescent="0.45">
      <c r="A83" t="s">
        <v>306</v>
      </c>
      <c r="B83" t="s">
        <v>1001</v>
      </c>
    </row>
    <row r="84" spans="1:2" x14ac:dyDescent="0.45">
      <c r="A84" t="s">
        <v>306</v>
      </c>
      <c r="B84" t="s">
        <v>1002</v>
      </c>
    </row>
    <row r="85" spans="1:2" x14ac:dyDescent="0.45">
      <c r="A85" t="s">
        <v>306</v>
      </c>
      <c r="B85" t="s">
        <v>1003</v>
      </c>
    </row>
    <row r="86" spans="1:2" x14ac:dyDescent="0.45">
      <c r="A86" t="s">
        <v>306</v>
      </c>
      <c r="B86" t="s">
        <v>1004</v>
      </c>
    </row>
    <row r="87" spans="1:2" x14ac:dyDescent="0.45">
      <c r="A87" t="s">
        <v>306</v>
      </c>
      <c r="B87" t="s">
        <v>950</v>
      </c>
    </row>
    <row r="88" spans="1:2" x14ac:dyDescent="0.45">
      <c r="A88" t="s">
        <v>306</v>
      </c>
      <c r="B88" t="s">
        <v>951</v>
      </c>
    </row>
    <row r="89" spans="1:2" x14ac:dyDescent="0.45">
      <c r="A89" t="s">
        <v>306</v>
      </c>
      <c r="B89" t="s">
        <v>952</v>
      </c>
    </row>
    <row r="90" spans="1:2" x14ac:dyDescent="0.45">
      <c r="A90" t="s">
        <v>306</v>
      </c>
      <c r="B90" t="s">
        <v>953</v>
      </c>
    </row>
    <row r="91" spans="1:2" x14ac:dyDescent="0.45">
      <c r="A91" t="s">
        <v>306</v>
      </c>
      <c r="B91" t="s">
        <v>954</v>
      </c>
    </row>
    <row r="92" spans="1:2" x14ac:dyDescent="0.45">
      <c r="A92" t="s">
        <v>616</v>
      </c>
      <c r="B92" t="s">
        <v>1001</v>
      </c>
    </row>
    <row r="93" spans="1:2" x14ac:dyDescent="0.45">
      <c r="A93" t="s">
        <v>616</v>
      </c>
      <c r="B93" t="s">
        <v>1002</v>
      </c>
    </row>
    <row r="94" spans="1:2" x14ac:dyDescent="0.45">
      <c r="A94" t="s">
        <v>616</v>
      </c>
      <c r="B94" t="s">
        <v>1003</v>
      </c>
    </row>
    <row r="95" spans="1:2" x14ac:dyDescent="0.45">
      <c r="A95" t="s">
        <v>616</v>
      </c>
      <c r="B95" t="s">
        <v>1004</v>
      </c>
    </row>
    <row r="96" spans="1:2" x14ac:dyDescent="0.45">
      <c r="A96" t="s">
        <v>616</v>
      </c>
      <c r="B96" t="s">
        <v>950</v>
      </c>
    </row>
    <row r="97" spans="1:2" x14ac:dyDescent="0.45">
      <c r="A97" t="s">
        <v>616</v>
      </c>
      <c r="B97" t="s">
        <v>951</v>
      </c>
    </row>
    <row r="98" spans="1:2" x14ac:dyDescent="0.45">
      <c r="A98" t="s">
        <v>616</v>
      </c>
      <c r="B98" t="s">
        <v>952</v>
      </c>
    </row>
    <row r="99" spans="1:2" x14ac:dyDescent="0.45">
      <c r="A99" t="s">
        <v>616</v>
      </c>
      <c r="B99" t="s">
        <v>953</v>
      </c>
    </row>
    <row r="100" spans="1:2" x14ac:dyDescent="0.45">
      <c r="A100" t="s">
        <v>616</v>
      </c>
      <c r="B100" t="s">
        <v>954</v>
      </c>
    </row>
    <row r="101" spans="1:2" x14ac:dyDescent="0.45">
      <c r="A101" t="s">
        <v>325</v>
      </c>
      <c r="B101" t="s">
        <v>1001</v>
      </c>
    </row>
    <row r="102" spans="1:2" x14ac:dyDescent="0.45">
      <c r="A102" t="s">
        <v>325</v>
      </c>
      <c r="B102" t="s">
        <v>1002</v>
      </c>
    </row>
    <row r="103" spans="1:2" x14ac:dyDescent="0.45">
      <c r="A103" t="s">
        <v>325</v>
      </c>
      <c r="B103" t="s">
        <v>1003</v>
      </c>
    </row>
    <row r="104" spans="1:2" x14ac:dyDescent="0.45">
      <c r="A104" t="s">
        <v>325</v>
      </c>
      <c r="B104" t="s">
        <v>1004</v>
      </c>
    </row>
    <row r="105" spans="1:2" x14ac:dyDescent="0.45">
      <c r="A105" t="s">
        <v>325</v>
      </c>
      <c r="B105" t="s">
        <v>950</v>
      </c>
    </row>
    <row r="106" spans="1:2" x14ac:dyDescent="0.45">
      <c r="A106" t="s">
        <v>325</v>
      </c>
      <c r="B106" t="s">
        <v>951</v>
      </c>
    </row>
    <row r="107" spans="1:2" x14ac:dyDescent="0.45">
      <c r="A107" t="s">
        <v>325</v>
      </c>
      <c r="B107" t="s">
        <v>952</v>
      </c>
    </row>
    <row r="108" spans="1:2" x14ac:dyDescent="0.45">
      <c r="A108" t="s">
        <v>325</v>
      </c>
      <c r="B108" t="s">
        <v>953</v>
      </c>
    </row>
    <row r="109" spans="1:2" x14ac:dyDescent="0.45">
      <c r="A109" t="s">
        <v>325</v>
      </c>
      <c r="B109" t="s">
        <v>954</v>
      </c>
    </row>
    <row r="110" spans="1:2" x14ac:dyDescent="0.45">
      <c r="A110" t="s">
        <v>864</v>
      </c>
      <c r="B110" t="s">
        <v>1001</v>
      </c>
    </row>
    <row r="111" spans="1:2" x14ac:dyDescent="0.45">
      <c r="A111" t="s">
        <v>864</v>
      </c>
      <c r="B111" t="s">
        <v>1002</v>
      </c>
    </row>
    <row r="112" spans="1:2" x14ac:dyDescent="0.45">
      <c r="A112" t="s">
        <v>864</v>
      </c>
      <c r="B112" t="s">
        <v>1003</v>
      </c>
    </row>
    <row r="113" spans="1:2" x14ac:dyDescent="0.45">
      <c r="A113" t="s">
        <v>864</v>
      </c>
      <c r="B113" t="s">
        <v>1004</v>
      </c>
    </row>
    <row r="114" spans="1:2" x14ac:dyDescent="0.45">
      <c r="A114" t="s">
        <v>864</v>
      </c>
      <c r="B114" t="s">
        <v>950</v>
      </c>
    </row>
    <row r="115" spans="1:2" x14ac:dyDescent="0.45">
      <c r="A115" t="s">
        <v>864</v>
      </c>
      <c r="B115" t="s">
        <v>951</v>
      </c>
    </row>
    <row r="116" spans="1:2" x14ac:dyDescent="0.45">
      <c r="A116" t="s">
        <v>864</v>
      </c>
      <c r="B116" t="s">
        <v>952</v>
      </c>
    </row>
    <row r="117" spans="1:2" x14ac:dyDescent="0.45">
      <c r="A117" t="s">
        <v>864</v>
      </c>
      <c r="B117" t="s">
        <v>953</v>
      </c>
    </row>
    <row r="118" spans="1:2" x14ac:dyDescent="0.45">
      <c r="A118" t="s">
        <v>864</v>
      </c>
      <c r="B118" t="s">
        <v>954</v>
      </c>
    </row>
    <row r="119" spans="1:2" x14ac:dyDescent="0.45">
      <c r="A119" t="s">
        <v>889</v>
      </c>
      <c r="B119" t="s">
        <v>1001</v>
      </c>
    </row>
    <row r="120" spans="1:2" x14ac:dyDescent="0.45">
      <c r="A120" t="s">
        <v>889</v>
      </c>
      <c r="B120" t="s">
        <v>1002</v>
      </c>
    </row>
    <row r="121" spans="1:2" x14ac:dyDescent="0.45">
      <c r="A121" t="s">
        <v>889</v>
      </c>
      <c r="B121" t="s">
        <v>1003</v>
      </c>
    </row>
    <row r="122" spans="1:2" x14ac:dyDescent="0.45">
      <c r="A122" t="s">
        <v>889</v>
      </c>
      <c r="B122" t="s">
        <v>1004</v>
      </c>
    </row>
    <row r="123" spans="1:2" x14ac:dyDescent="0.45">
      <c r="A123" t="s">
        <v>889</v>
      </c>
      <c r="B123" t="s">
        <v>950</v>
      </c>
    </row>
    <row r="124" spans="1:2" x14ac:dyDescent="0.45">
      <c r="A124" t="s">
        <v>889</v>
      </c>
      <c r="B124" t="s">
        <v>951</v>
      </c>
    </row>
    <row r="125" spans="1:2" x14ac:dyDescent="0.45">
      <c r="A125" t="s">
        <v>889</v>
      </c>
      <c r="B125" t="s">
        <v>952</v>
      </c>
    </row>
    <row r="126" spans="1:2" x14ac:dyDescent="0.45">
      <c r="A126" t="s">
        <v>889</v>
      </c>
      <c r="B126" t="s">
        <v>953</v>
      </c>
    </row>
    <row r="127" spans="1:2" x14ac:dyDescent="0.45">
      <c r="A127" t="s">
        <v>889</v>
      </c>
      <c r="B127" t="s">
        <v>954</v>
      </c>
    </row>
    <row r="128" spans="1:2" x14ac:dyDescent="0.45">
      <c r="A128" t="s">
        <v>873</v>
      </c>
      <c r="B128" t="s">
        <v>1001</v>
      </c>
    </row>
    <row r="129" spans="1:2" x14ac:dyDescent="0.45">
      <c r="A129" t="s">
        <v>873</v>
      </c>
      <c r="B129" t="s">
        <v>1002</v>
      </c>
    </row>
    <row r="130" spans="1:2" x14ac:dyDescent="0.45">
      <c r="A130" t="s">
        <v>873</v>
      </c>
      <c r="B130" t="s">
        <v>1003</v>
      </c>
    </row>
    <row r="131" spans="1:2" x14ac:dyDescent="0.45">
      <c r="A131" t="s">
        <v>873</v>
      </c>
      <c r="B131" t="s">
        <v>1004</v>
      </c>
    </row>
    <row r="132" spans="1:2" x14ac:dyDescent="0.45">
      <c r="A132" t="s">
        <v>873</v>
      </c>
      <c r="B132" t="s">
        <v>950</v>
      </c>
    </row>
    <row r="133" spans="1:2" x14ac:dyDescent="0.45">
      <c r="A133" t="s">
        <v>873</v>
      </c>
      <c r="B133" t="s">
        <v>951</v>
      </c>
    </row>
    <row r="134" spans="1:2" x14ac:dyDescent="0.45">
      <c r="A134" t="s">
        <v>873</v>
      </c>
      <c r="B134" t="s">
        <v>952</v>
      </c>
    </row>
    <row r="135" spans="1:2" x14ac:dyDescent="0.45">
      <c r="A135" t="s">
        <v>873</v>
      </c>
      <c r="B135" t="s">
        <v>953</v>
      </c>
    </row>
    <row r="136" spans="1:2" x14ac:dyDescent="0.45">
      <c r="A136" t="s">
        <v>873</v>
      </c>
      <c r="B136" t="s">
        <v>954</v>
      </c>
    </row>
    <row r="137" spans="1:2" x14ac:dyDescent="0.45">
      <c r="A137" t="s">
        <v>817</v>
      </c>
      <c r="B137" t="s">
        <v>1001</v>
      </c>
    </row>
    <row r="138" spans="1:2" x14ac:dyDescent="0.45">
      <c r="A138" t="s">
        <v>817</v>
      </c>
      <c r="B138" t="s">
        <v>1002</v>
      </c>
    </row>
    <row r="139" spans="1:2" x14ac:dyDescent="0.45">
      <c r="A139" t="s">
        <v>817</v>
      </c>
      <c r="B139" t="s">
        <v>1003</v>
      </c>
    </row>
    <row r="140" spans="1:2" x14ac:dyDescent="0.45">
      <c r="A140" t="s">
        <v>817</v>
      </c>
      <c r="B140" t="s">
        <v>1004</v>
      </c>
    </row>
    <row r="141" spans="1:2" x14ac:dyDescent="0.45">
      <c r="A141" t="s">
        <v>817</v>
      </c>
      <c r="B141" t="s">
        <v>950</v>
      </c>
    </row>
    <row r="142" spans="1:2" x14ac:dyDescent="0.45">
      <c r="A142" t="s">
        <v>817</v>
      </c>
      <c r="B142" t="s">
        <v>951</v>
      </c>
    </row>
    <row r="143" spans="1:2" x14ac:dyDescent="0.45">
      <c r="A143" t="s">
        <v>817</v>
      </c>
      <c r="B143" t="s">
        <v>952</v>
      </c>
    </row>
    <row r="144" spans="1:2" x14ac:dyDescent="0.45">
      <c r="A144" t="s">
        <v>817</v>
      </c>
      <c r="B144" t="s">
        <v>953</v>
      </c>
    </row>
    <row r="145" spans="1:2" x14ac:dyDescent="0.45">
      <c r="A145" t="s">
        <v>817</v>
      </c>
      <c r="B145" t="s">
        <v>954</v>
      </c>
    </row>
    <row r="146" spans="1:2" x14ac:dyDescent="0.45">
      <c r="A146" t="s">
        <v>453</v>
      </c>
      <c r="B146" t="s">
        <v>1001</v>
      </c>
    </row>
    <row r="147" spans="1:2" x14ac:dyDescent="0.45">
      <c r="A147" t="s">
        <v>453</v>
      </c>
      <c r="B147" t="s">
        <v>1002</v>
      </c>
    </row>
    <row r="148" spans="1:2" x14ac:dyDescent="0.45">
      <c r="A148" t="s">
        <v>453</v>
      </c>
      <c r="B148" t="s">
        <v>1003</v>
      </c>
    </row>
    <row r="149" spans="1:2" x14ac:dyDescent="0.45">
      <c r="A149" t="s">
        <v>453</v>
      </c>
      <c r="B149" t="s">
        <v>1004</v>
      </c>
    </row>
    <row r="150" spans="1:2" x14ac:dyDescent="0.45">
      <c r="A150" t="s">
        <v>453</v>
      </c>
      <c r="B150" t="s">
        <v>950</v>
      </c>
    </row>
    <row r="151" spans="1:2" x14ac:dyDescent="0.45">
      <c r="A151" t="s">
        <v>453</v>
      </c>
      <c r="B151" t="s">
        <v>951</v>
      </c>
    </row>
    <row r="152" spans="1:2" x14ac:dyDescent="0.45">
      <c r="A152" t="s">
        <v>453</v>
      </c>
      <c r="B152" t="s">
        <v>952</v>
      </c>
    </row>
    <row r="153" spans="1:2" x14ac:dyDescent="0.45">
      <c r="A153" t="s">
        <v>453</v>
      </c>
      <c r="B153" t="s">
        <v>953</v>
      </c>
    </row>
    <row r="154" spans="1:2" x14ac:dyDescent="0.45">
      <c r="A154" t="s">
        <v>453</v>
      </c>
      <c r="B154" t="s">
        <v>954</v>
      </c>
    </row>
    <row r="155" spans="1:2" x14ac:dyDescent="0.45">
      <c r="A155" t="s">
        <v>629</v>
      </c>
      <c r="B155" t="s">
        <v>1001</v>
      </c>
    </row>
    <row r="156" spans="1:2" x14ac:dyDescent="0.45">
      <c r="A156" t="s">
        <v>629</v>
      </c>
      <c r="B156" t="s">
        <v>1002</v>
      </c>
    </row>
    <row r="157" spans="1:2" x14ac:dyDescent="0.45">
      <c r="A157" t="s">
        <v>629</v>
      </c>
      <c r="B157" t="s">
        <v>1003</v>
      </c>
    </row>
    <row r="158" spans="1:2" x14ac:dyDescent="0.45">
      <c r="A158" t="s">
        <v>629</v>
      </c>
      <c r="B158" t="s">
        <v>1004</v>
      </c>
    </row>
    <row r="159" spans="1:2" x14ac:dyDescent="0.45">
      <c r="A159" t="s">
        <v>629</v>
      </c>
      <c r="B159" t="s">
        <v>950</v>
      </c>
    </row>
    <row r="160" spans="1:2" x14ac:dyDescent="0.45">
      <c r="A160" t="s">
        <v>629</v>
      </c>
      <c r="B160" t="s">
        <v>951</v>
      </c>
    </row>
    <row r="161" spans="1:2" x14ac:dyDescent="0.45">
      <c r="A161" t="s">
        <v>629</v>
      </c>
      <c r="B161" t="s">
        <v>952</v>
      </c>
    </row>
    <row r="162" spans="1:2" x14ac:dyDescent="0.45">
      <c r="A162" t="s">
        <v>629</v>
      </c>
      <c r="B162" t="s">
        <v>953</v>
      </c>
    </row>
    <row r="163" spans="1:2" x14ac:dyDescent="0.45">
      <c r="A163" t="s">
        <v>629</v>
      </c>
      <c r="B163" t="s">
        <v>954</v>
      </c>
    </row>
    <row r="164" spans="1:2" x14ac:dyDescent="0.45">
      <c r="A164" t="s">
        <v>683</v>
      </c>
      <c r="B164" t="s">
        <v>1001</v>
      </c>
    </row>
    <row r="165" spans="1:2" x14ac:dyDescent="0.45">
      <c r="A165" t="s">
        <v>683</v>
      </c>
      <c r="B165" t="s">
        <v>1002</v>
      </c>
    </row>
    <row r="166" spans="1:2" x14ac:dyDescent="0.45">
      <c r="A166" t="s">
        <v>683</v>
      </c>
      <c r="B166" t="s">
        <v>1003</v>
      </c>
    </row>
    <row r="167" spans="1:2" x14ac:dyDescent="0.45">
      <c r="A167" t="s">
        <v>683</v>
      </c>
      <c r="B167" t="s">
        <v>1004</v>
      </c>
    </row>
    <row r="168" spans="1:2" x14ac:dyDescent="0.45">
      <c r="A168" t="s">
        <v>683</v>
      </c>
      <c r="B168" t="s">
        <v>950</v>
      </c>
    </row>
    <row r="169" spans="1:2" x14ac:dyDescent="0.45">
      <c r="A169" t="s">
        <v>683</v>
      </c>
      <c r="B169" t="s">
        <v>951</v>
      </c>
    </row>
    <row r="170" spans="1:2" x14ac:dyDescent="0.45">
      <c r="A170" t="s">
        <v>683</v>
      </c>
      <c r="B170" t="s">
        <v>952</v>
      </c>
    </row>
    <row r="171" spans="1:2" x14ac:dyDescent="0.45">
      <c r="A171" t="s">
        <v>683</v>
      </c>
      <c r="B171" t="s">
        <v>953</v>
      </c>
    </row>
    <row r="172" spans="1:2" x14ac:dyDescent="0.45">
      <c r="A172" t="s">
        <v>683</v>
      </c>
      <c r="B172" t="s">
        <v>954</v>
      </c>
    </row>
  </sheetData>
  <sortState xmlns:xlrd2="http://schemas.microsoft.com/office/spreadsheetml/2017/richdata2" ref="K2:K38">
    <sortCondition ref="K2:K3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5BE02-49E0-4595-B0A6-E7B1A5BBBEDC}">
  <dimension ref="B1:U660"/>
  <sheetViews>
    <sheetView workbookViewId="0">
      <selection activeCell="U1" sqref="U1:U14"/>
    </sheetView>
  </sheetViews>
  <sheetFormatPr defaultRowHeight="14.25" x14ac:dyDescent="0.45"/>
  <sheetData>
    <row r="1" spans="2:21" x14ac:dyDescent="0.45">
      <c r="B1" s="156">
        <v>2</v>
      </c>
      <c r="C1" s="156">
        <v>3</v>
      </c>
      <c r="M1" s="19" t="s">
        <v>1672</v>
      </c>
      <c r="U1" t="s">
        <v>1213</v>
      </c>
    </row>
    <row r="2" spans="2:21" x14ac:dyDescent="0.45">
      <c r="B2" s="156"/>
      <c r="C2" s="156"/>
      <c r="M2" s="19" t="s">
        <v>1673</v>
      </c>
      <c r="U2" t="s">
        <v>1470</v>
      </c>
    </row>
    <row r="3" spans="2:21" x14ac:dyDescent="0.45">
      <c r="B3" s="157" t="s">
        <v>1</v>
      </c>
      <c r="C3" s="157" t="s">
        <v>2</v>
      </c>
      <c r="M3" s="18" t="s">
        <v>1674</v>
      </c>
      <c r="U3" t="s">
        <v>1239</v>
      </c>
    </row>
    <row r="4" spans="2:21" x14ac:dyDescent="0.45">
      <c r="B4" s="500" t="s">
        <v>43</v>
      </c>
      <c r="C4" s="503" t="s">
        <v>44</v>
      </c>
      <c r="M4" s="18" t="s">
        <v>1675</v>
      </c>
      <c r="U4" t="s">
        <v>1240</v>
      </c>
    </row>
    <row r="5" spans="2:21" x14ac:dyDescent="0.45">
      <c r="B5" s="501"/>
      <c r="C5" s="504"/>
      <c r="M5" s="19" t="s">
        <v>1676</v>
      </c>
      <c r="U5" t="s">
        <v>1479</v>
      </c>
    </row>
    <row r="6" spans="2:21" x14ac:dyDescent="0.45">
      <c r="B6" s="501"/>
      <c r="C6" s="504"/>
      <c r="M6" s="18" t="s">
        <v>1677</v>
      </c>
      <c r="U6" t="s">
        <v>1482</v>
      </c>
    </row>
    <row r="7" spans="2:21" x14ac:dyDescent="0.45">
      <c r="B7" s="502"/>
      <c r="C7" s="505"/>
      <c r="M7" s="19" t="s">
        <v>1678</v>
      </c>
      <c r="U7" t="s">
        <v>1250</v>
      </c>
    </row>
    <row r="8" spans="2:21" x14ac:dyDescent="0.45">
      <c r="B8" s="156"/>
      <c r="C8" s="156"/>
      <c r="M8" s="18" t="s">
        <v>1679</v>
      </c>
      <c r="U8" t="s">
        <v>1680</v>
      </c>
    </row>
    <row r="9" spans="2:21" x14ac:dyDescent="0.45">
      <c r="B9" s="156"/>
      <c r="C9" s="156"/>
      <c r="M9" s="19" t="s">
        <v>1681</v>
      </c>
      <c r="U9" t="s">
        <v>1486</v>
      </c>
    </row>
    <row r="10" spans="2:21" x14ac:dyDescent="0.45">
      <c r="B10" s="156"/>
      <c r="C10" s="156"/>
      <c r="M10" s="19" t="s">
        <v>1682</v>
      </c>
      <c r="U10" t="s">
        <v>1269</v>
      </c>
    </row>
    <row r="11" spans="2:21" x14ac:dyDescent="0.45">
      <c r="B11" s="156"/>
      <c r="C11" s="156"/>
      <c r="M11" s="19" t="s">
        <v>1683</v>
      </c>
      <c r="U11" t="s">
        <v>1246</v>
      </c>
    </row>
    <row r="12" spans="2:21" ht="21" x14ac:dyDescent="0.65">
      <c r="B12" s="158" t="s">
        <v>91</v>
      </c>
      <c r="C12" s="159" t="s">
        <v>91</v>
      </c>
      <c r="M12" s="18" t="s">
        <v>1684</v>
      </c>
      <c r="U12" t="s">
        <v>1243</v>
      </c>
    </row>
    <row r="13" spans="2:21" x14ac:dyDescent="0.45">
      <c r="B13" s="500" t="s">
        <v>92</v>
      </c>
      <c r="C13" s="503" t="s">
        <v>44</v>
      </c>
      <c r="M13" s="18" t="s">
        <v>1685</v>
      </c>
      <c r="U13" t="s">
        <v>1523</v>
      </c>
    </row>
    <row r="14" spans="2:21" x14ac:dyDescent="0.45">
      <c r="B14" s="501"/>
      <c r="C14" s="504"/>
      <c r="M14" s="18" t="s">
        <v>1686</v>
      </c>
      <c r="U14" t="s">
        <v>1533</v>
      </c>
    </row>
    <row r="15" spans="2:21" x14ac:dyDescent="0.45">
      <c r="B15" s="501"/>
      <c r="C15" s="504"/>
      <c r="M15" s="19" t="s">
        <v>1687</v>
      </c>
    </row>
    <row r="16" spans="2:21" x14ac:dyDescent="0.45">
      <c r="B16" s="502"/>
      <c r="C16" s="505"/>
      <c r="M16" s="18" t="s">
        <v>1688</v>
      </c>
    </row>
    <row r="17" spans="2:13" x14ac:dyDescent="0.45">
      <c r="B17" s="156"/>
      <c r="C17" s="156"/>
      <c r="M17" s="19" t="s">
        <v>1689</v>
      </c>
    </row>
    <row r="18" spans="2:13" x14ac:dyDescent="0.45">
      <c r="B18" s="156"/>
      <c r="C18" s="156"/>
      <c r="M18" s="19" t="s">
        <v>1690</v>
      </c>
    </row>
    <row r="19" spans="2:13" x14ac:dyDescent="0.45">
      <c r="B19" s="156"/>
      <c r="C19" s="156"/>
      <c r="M19" s="19" t="s">
        <v>1691</v>
      </c>
    </row>
    <row r="20" spans="2:13" x14ac:dyDescent="0.45">
      <c r="B20" s="156"/>
      <c r="C20" s="156"/>
      <c r="M20" s="18" t="s">
        <v>1692</v>
      </c>
    </row>
    <row r="21" spans="2:13" ht="21" x14ac:dyDescent="0.65">
      <c r="B21" s="158" t="s">
        <v>91</v>
      </c>
      <c r="C21" s="159" t="s">
        <v>91</v>
      </c>
      <c r="M21" s="19" t="s">
        <v>1693</v>
      </c>
    </row>
    <row r="22" spans="2:13" x14ac:dyDescent="0.45">
      <c r="B22" s="500" t="s">
        <v>99</v>
      </c>
      <c r="C22" s="503" t="s">
        <v>44</v>
      </c>
      <c r="M22" s="18" t="s">
        <v>1694</v>
      </c>
    </row>
    <row r="23" spans="2:13" x14ac:dyDescent="0.45">
      <c r="B23" s="501"/>
      <c r="C23" s="504"/>
      <c r="M23" s="18" t="s">
        <v>1695</v>
      </c>
    </row>
    <row r="24" spans="2:13" x14ac:dyDescent="0.45">
      <c r="B24" s="501"/>
      <c r="C24" s="504"/>
      <c r="M24" s="19" t="s">
        <v>1696</v>
      </c>
    </row>
    <row r="25" spans="2:13" x14ac:dyDescent="0.45">
      <c r="B25" s="502"/>
      <c r="C25" s="505"/>
      <c r="M25" s="18" t="s">
        <v>1697</v>
      </c>
    </row>
    <row r="26" spans="2:13" x14ac:dyDescent="0.45">
      <c r="B26" s="156"/>
      <c r="C26" s="156"/>
    </row>
    <row r="27" spans="2:13" x14ac:dyDescent="0.45">
      <c r="B27" s="156"/>
      <c r="C27" s="156"/>
    </row>
    <row r="28" spans="2:13" x14ac:dyDescent="0.45">
      <c r="B28" s="156"/>
      <c r="C28" s="156"/>
    </row>
    <row r="29" spans="2:13" x14ac:dyDescent="0.45">
      <c r="B29" s="156"/>
      <c r="C29" s="156"/>
    </row>
    <row r="30" spans="2:13" ht="21" x14ac:dyDescent="0.65">
      <c r="B30" s="158" t="s">
        <v>91</v>
      </c>
      <c r="C30" s="159" t="s">
        <v>91</v>
      </c>
    </row>
    <row r="31" spans="2:13" x14ac:dyDescent="0.45">
      <c r="B31" s="500" t="s">
        <v>115</v>
      </c>
      <c r="C31" s="503" t="s">
        <v>44</v>
      </c>
    </row>
    <row r="32" spans="2:13" x14ac:dyDescent="0.45">
      <c r="B32" s="501"/>
      <c r="C32" s="504"/>
    </row>
    <row r="33" spans="2:3" x14ac:dyDescent="0.45">
      <c r="B33" s="501"/>
      <c r="C33" s="504"/>
    </row>
    <row r="34" spans="2:3" x14ac:dyDescent="0.45">
      <c r="B34" s="502"/>
      <c r="C34" s="505"/>
    </row>
    <row r="35" spans="2:3" x14ac:dyDescent="0.45">
      <c r="B35" s="156"/>
      <c r="C35" s="156"/>
    </row>
    <row r="36" spans="2:3" x14ac:dyDescent="0.45">
      <c r="B36" s="156"/>
      <c r="C36" s="156"/>
    </row>
    <row r="37" spans="2:3" x14ac:dyDescent="0.45">
      <c r="B37" s="156"/>
      <c r="C37" s="156"/>
    </row>
    <row r="38" spans="2:3" x14ac:dyDescent="0.45">
      <c r="B38" s="156"/>
      <c r="C38" s="156"/>
    </row>
    <row r="39" spans="2:3" ht="21" x14ac:dyDescent="0.65">
      <c r="B39" s="158" t="s">
        <v>91</v>
      </c>
      <c r="C39" s="159" t="s">
        <v>91</v>
      </c>
    </row>
    <row r="40" spans="2:3" x14ac:dyDescent="0.45">
      <c r="B40" s="500" t="s">
        <v>136</v>
      </c>
      <c r="C40" s="503" t="s">
        <v>44</v>
      </c>
    </row>
    <row r="41" spans="2:3" x14ac:dyDescent="0.45">
      <c r="B41" s="501"/>
      <c r="C41" s="504"/>
    </row>
    <row r="42" spans="2:3" x14ac:dyDescent="0.45">
      <c r="B42" s="501"/>
      <c r="C42" s="504"/>
    </row>
    <row r="43" spans="2:3" x14ac:dyDescent="0.45">
      <c r="B43" s="502"/>
      <c r="C43" s="505"/>
    </row>
    <row r="44" spans="2:3" x14ac:dyDescent="0.45">
      <c r="B44" s="156"/>
      <c r="C44" s="156"/>
    </row>
    <row r="45" spans="2:3" x14ac:dyDescent="0.45">
      <c r="B45" s="156"/>
      <c r="C45" s="156"/>
    </row>
    <row r="46" spans="2:3" x14ac:dyDescent="0.45">
      <c r="B46" s="156"/>
      <c r="C46" s="156"/>
    </row>
    <row r="47" spans="2:3" x14ac:dyDescent="0.45">
      <c r="B47" s="156"/>
      <c r="C47" s="156"/>
    </row>
    <row r="48" spans="2:3" ht="21" x14ac:dyDescent="0.65">
      <c r="B48" s="158" t="s">
        <v>91</v>
      </c>
      <c r="C48" s="159" t="s">
        <v>91</v>
      </c>
    </row>
    <row r="49" spans="2:3" x14ac:dyDescent="0.45">
      <c r="B49" s="500" t="s">
        <v>146</v>
      </c>
      <c r="C49" s="503" t="s">
        <v>44</v>
      </c>
    </row>
    <row r="50" spans="2:3" x14ac:dyDescent="0.45">
      <c r="B50" s="501"/>
      <c r="C50" s="504"/>
    </row>
    <row r="51" spans="2:3" x14ac:dyDescent="0.45">
      <c r="B51" s="501"/>
      <c r="C51" s="504"/>
    </row>
    <row r="52" spans="2:3" x14ac:dyDescent="0.45">
      <c r="B52" s="502"/>
      <c r="C52" s="505"/>
    </row>
    <row r="53" spans="2:3" x14ac:dyDescent="0.45">
      <c r="B53" s="156"/>
      <c r="C53" s="156"/>
    </row>
    <row r="54" spans="2:3" x14ac:dyDescent="0.45">
      <c r="B54" s="156"/>
      <c r="C54" s="156"/>
    </row>
    <row r="55" spans="2:3" x14ac:dyDescent="0.45">
      <c r="B55" s="156"/>
      <c r="C55" s="156"/>
    </row>
    <row r="56" spans="2:3" x14ac:dyDescent="0.45">
      <c r="B56" s="156"/>
      <c r="C56" s="156"/>
    </row>
    <row r="57" spans="2:3" ht="21" x14ac:dyDescent="0.65">
      <c r="B57" s="158" t="s">
        <v>91</v>
      </c>
      <c r="C57" s="159" t="s">
        <v>91</v>
      </c>
    </row>
    <row r="58" spans="2:3" x14ac:dyDescent="0.45">
      <c r="B58" s="500" t="s">
        <v>158</v>
      </c>
      <c r="C58" s="503" t="s">
        <v>44</v>
      </c>
    </row>
    <row r="59" spans="2:3" x14ac:dyDescent="0.45">
      <c r="B59" s="501"/>
      <c r="C59" s="504"/>
    </row>
    <row r="60" spans="2:3" x14ac:dyDescent="0.45">
      <c r="B60" s="501"/>
      <c r="C60" s="504"/>
    </row>
    <row r="61" spans="2:3" x14ac:dyDescent="0.45">
      <c r="B61" s="502"/>
      <c r="C61" s="505"/>
    </row>
    <row r="62" spans="2:3" x14ac:dyDescent="0.45">
      <c r="B62" s="156"/>
      <c r="C62" s="156"/>
    </row>
    <row r="63" spans="2:3" x14ac:dyDescent="0.45">
      <c r="B63" s="156"/>
      <c r="C63" s="156"/>
    </row>
    <row r="64" spans="2:3" x14ac:dyDescent="0.45">
      <c r="B64" s="156"/>
      <c r="C64" s="156"/>
    </row>
    <row r="65" spans="2:3" x14ac:dyDescent="0.45">
      <c r="B65" s="156"/>
      <c r="C65" s="156"/>
    </row>
    <row r="66" spans="2:3" ht="21" x14ac:dyDescent="0.65">
      <c r="B66" s="158" t="s">
        <v>91</v>
      </c>
      <c r="C66" s="159" t="s">
        <v>91</v>
      </c>
    </row>
    <row r="67" spans="2:3" x14ac:dyDescent="0.45">
      <c r="B67" s="500" t="s">
        <v>171</v>
      </c>
      <c r="C67" s="503" t="s">
        <v>44</v>
      </c>
    </row>
    <row r="68" spans="2:3" x14ac:dyDescent="0.45">
      <c r="B68" s="501"/>
      <c r="C68" s="504"/>
    </row>
    <row r="69" spans="2:3" x14ac:dyDescent="0.45">
      <c r="B69" s="501"/>
      <c r="C69" s="504"/>
    </row>
    <row r="70" spans="2:3" x14ac:dyDescent="0.45">
      <c r="B70" s="502"/>
      <c r="C70" s="505"/>
    </row>
    <row r="71" spans="2:3" x14ac:dyDescent="0.45">
      <c r="B71" s="156"/>
      <c r="C71" s="156"/>
    </row>
    <row r="72" spans="2:3" x14ac:dyDescent="0.45">
      <c r="B72" s="156"/>
      <c r="C72" s="156"/>
    </row>
    <row r="73" spans="2:3" x14ac:dyDescent="0.45">
      <c r="B73" s="156"/>
      <c r="C73" s="156"/>
    </row>
    <row r="74" spans="2:3" x14ac:dyDescent="0.45">
      <c r="B74" s="156"/>
      <c r="C74" s="156"/>
    </row>
    <row r="75" spans="2:3" ht="21" x14ac:dyDescent="0.65">
      <c r="B75" s="158" t="s">
        <v>91</v>
      </c>
      <c r="C75" s="159" t="s">
        <v>91</v>
      </c>
    </row>
    <row r="76" spans="2:3" x14ac:dyDescent="0.45">
      <c r="B76" s="500" t="s">
        <v>181</v>
      </c>
      <c r="C76" s="503" t="s">
        <v>44</v>
      </c>
    </row>
    <row r="77" spans="2:3" x14ac:dyDescent="0.45">
      <c r="B77" s="501"/>
      <c r="C77" s="504"/>
    </row>
    <row r="78" spans="2:3" x14ac:dyDescent="0.45">
      <c r="B78" s="501"/>
      <c r="C78" s="504"/>
    </row>
    <row r="79" spans="2:3" x14ac:dyDescent="0.45">
      <c r="B79" s="502"/>
      <c r="C79" s="505"/>
    </row>
    <row r="80" spans="2:3" x14ac:dyDescent="0.45">
      <c r="B80" s="156"/>
      <c r="C80" s="156"/>
    </row>
    <row r="81" spans="2:3" x14ac:dyDescent="0.45">
      <c r="B81" s="156"/>
      <c r="C81" s="156"/>
    </row>
    <row r="82" spans="2:3" x14ac:dyDescent="0.45">
      <c r="B82" s="156"/>
      <c r="C82" s="156"/>
    </row>
    <row r="83" spans="2:3" x14ac:dyDescent="0.45">
      <c r="B83" s="156"/>
      <c r="C83" s="156"/>
    </row>
    <row r="84" spans="2:3" ht="21" x14ac:dyDescent="0.65">
      <c r="B84" s="158" t="s">
        <v>91</v>
      </c>
      <c r="C84" s="159" t="s">
        <v>91</v>
      </c>
    </row>
    <row r="85" spans="2:3" x14ac:dyDescent="0.45">
      <c r="B85" s="500" t="s">
        <v>187</v>
      </c>
      <c r="C85" s="503" t="s">
        <v>44</v>
      </c>
    </row>
    <row r="86" spans="2:3" x14ac:dyDescent="0.45">
      <c r="B86" s="501"/>
      <c r="C86" s="504"/>
    </row>
    <row r="87" spans="2:3" x14ac:dyDescent="0.45">
      <c r="B87" s="501"/>
      <c r="C87" s="504"/>
    </row>
    <row r="88" spans="2:3" x14ac:dyDescent="0.45">
      <c r="B88" s="502"/>
      <c r="C88" s="505"/>
    </row>
    <row r="89" spans="2:3" x14ac:dyDescent="0.45">
      <c r="B89" s="156"/>
      <c r="C89" s="156"/>
    </row>
    <row r="90" spans="2:3" x14ac:dyDescent="0.45">
      <c r="B90" s="156"/>
      <c r="C90" s="156"/>
    </row>
    <row r="91" spans="2:3" x14ac:dyDescent="0.45">
      <c r="B91" s="156"/>
      <c r="C91" s="156"/>
    </row>
    <row r="92" spans="2:3" x14ac:dyDescent="0.45">
      <c r="B92" s="156"/>
      <c r="C92" s="156"/>
    </row>
    <row r="93" spans="2:3" ht="21" x14ac:dyDescent="0.65">
      <c r="B93" s="158" t="s">
        <v>91</v>
      </c>
      <c r="C93" s="159" t="s">
        <v>91</v>
      </c>
    </row>
    <row r="94" spans="2:3" x14ac:dyDescent="0.45">
      <c r="B94" s="500" t="s">
        <v>198</v>
      </c>
      <c r="C94" s="503" t="s">
        <v>44</v>
      </c>
    </row>
    <row r="95" spans="2:3" x14ac:dyDescent="0.45">
      <c r="B95" s="501"/>
      <c r="C95" s="504"/>
    </row>
    <row r="96" spans="2:3" x14ac:dyDescent="0.45">
      <c r="B96" s="501"/>
      <c r="C96" s="504"/>
    </row>
    <row r="97" spans="2:3" x14ac:dyDescent="0.45">
      <c r="B97" s="502"/>
      <c r="C97" s="505"/>
    </row>
    <row r="98" spans="2:3" x14ac:dyDescent="0.45">
      <c r="B98" s="156"/>
      <c r="C98" s="156"/>
    </row>
    <row r="99" spans="2:3" x14ac:dyDescent="0.45">
      <c r="B99" s="156"/>
      <c r="C99" s="156"/>
    </row>
    <row r="100" spans="2:3" x14ac:dyDescent="0.45">
      <c r="B100" s="156"/>
      <c r="C100" s="156"/>
    </row>
    <row r="101" spans="2:3" x14ac:dyDescent="0.45">
      <c r="B101" s="156"/>
      <c r="C101" s="156"/>
    </row>
    <row r="102" spans="2:3" ht="21" x14ac:dyDescent="0.65">
      <c r="B102" s="158" t="s">
        <v>91</v>
      </c>
      <c r="C102" s="159" t="s">
        <v>91</v>
      </c>
    </row>
    <row r="103" spans="2:3" x14ac:dyDescent="0.45">
      <c r="B103" s="500" t="s">
        <v>204</v>
      </c>
      <c r="C103" s="503" t="s">
        <v>44</v>
      </c>
    </row>
    <row r="104" spans="2:3" x14ac:dyDescent="0.45">
      <c r="B104" s="501"/>
      <c r="C104" s="504"/>
    </row>
    <row r="105" spans="2:3" x14ac:dyDescent="0.45">
      <c r="B105" s="501"/>
      <c r="C105" s="504"/>
    </row>
    <row r="106" spans="2:3" x14ac:dyDescent="0.45">
      <c r="B106" s="502"/>
      <c r="C106" s="505"/>
    </row>
    <row r="107" spans="2:3" x14ac:dyDescent="0.45">
      <c r="B107" s="156"/>
      <c r="C107" s="156"/>
    </row>
    <row r="108" spans="2:3" x14ac:dyDescent="0.45">
      <c r="B108" s="156"/>
      <c r="C108" s="156"/>
    </row>
    <row r="109" spans="2:3" x14ac:dyDescent="0.45">
      <c r="B109" s="156"/>
      <c r="C109" s="156"/>
    </row>
    <row r="110" spans="2:3" x14ac:dyDescent="0.45">
      <c r="B110" s="156"/>
      <c r="C110" s="156"/>
    </row>
    <row r="111" spans="2:3" ht="21" x14ac:dyDescent="0.65">
      <c r="B111" s="158" t="s">
        <v>91</v>
      </c>
      <c r="C111" s="159" t="s">
        <v>91</v>
      </c>
    </row>
    <row r="112" spans="2:3" x14ac:dyDescent="0.45">
      <c r="B112" s="500" t="s">
        <v>211</v>
      </c>
      <c r="C112" s="503" t="s">
        <v>44</v>
      </c>
    </row>
    <row r="113" spans="2:3" x14ac:dyDescent="0.45">
      <c r="B113" s="501"/>
      <c r="C113" s="504"/>
    </row>
    <row r="114" spans="2:3" x14ac:dyDescent="0.45">
      <c r="B114" s="501"/>
      <c r="C114" s="504"/>
    </row>
    <row r="115" spans="2:3" x14ac:dyDescent="0.45">
      <c r="B115" s="502"/>
      <c r="C115" s="505"/>
    </row>
    <row r="116" spans="2:3" x14ac:dyDescent="0.45">
      <c r="B116" s="156"/>
      <c r="C116" s="156"/>
    </row>
    <row r="117" spans="2:3" x14ac:dyDescent="0.45">
      <c r="B117" s="156"/>
      <c r="C117" s="156"/>
    </row>
    <row r="118" spans="2:3" x14ac:dyDescent="0.45">
      <c r="B118" s="156"/>
      <c r="C118" s="156"/>
    </row>
    <row r="119" spans="2:3" x14ac:dyDescent="0.45">
      <c r="B119" s="156"/>
      <c r="C119" s="156"/>
    </row>
    <row r="120" spans="2:3" ht="21" x14ac:dyDescent="0.65">
      <c r="B120" s="158" t="s">
        <v>91</v>
      </c>
      <c r="C120" s="159" t="s">
        <v>91</v>
      </c>
    </row>
    <row r="121" spans="2:3" x14ac:dyDescent="0.45">
      <c r="B121" s="500" t="s">
        <v>220</v>
      </c>
      <c r="C121" s="503" t="s">
        <v>44</v>
      </c>
    </row>
    <row r="122" spans="2:3" x14ac:dyDescent="0.45">
      <c r="B122" s="501"/>
      <c r="C122" s="504"/>
    </row>
    <row r="123" spans="2:3" x14ac:dyDescent="0.45">
      <c r="B123" s="501"/>
      <c r="C123" s="504"/>
    </row>
    <row r="124" spans="2:3" x14ac:dyDescent="0.45">
      <c r="B124" s="502"/>
      <c r="C124" s="505"/>
    </row>
    <row r="125" spans="2:3" x14ac:dyDescent="0.45">
      <c r="B125" s="156"/>
      <c r="C125" s="156"/>
    </row>
    <row r="126" spans="2:3" x14ac:dyDescent="0.45">
      <c r="B126" s="156"/>
      <c r="C126" s="156"/>
    </row>
    <row r="127" spans="2:3" x14ac:dyDescent="0.45">
      <c r="B127" s="156"/>
      <c r="C127" s="156"/>
    </row>
    <row r="128" spans="2:3" x14ac:dyDescent="0.45">
      <c r="B128" s="156"/>
      <c r="C128" s="156"/>
    </row>
    <row r="129" spans="2:3" ht="21" x14ac:dyDescent="0.65">
      <c r="B129" s="158" t="s">
        <v>91</v>
      </c>
      <c r="C129" s="159" t="s">
        <v>91</v>
      </c>
    </row>
    <row r="130" spans="2:3" x14ac:dyDescent="0.45">
      <c r="B130" s="500" t="s">
        <v>232</v>
      </c>
      <c r="C130" s="503" t="s">
        <v>44</v>
      </c>
    </row>
    <row r="131" spans="2:3" x14ac:dyDescent="0.45">
      <c r="B131" s="501"/>
      <c r="C131" s="504"/>
    </row>
    <row r="132" spans="2:3" x14ac:dyDescent="0.45">
      <c r="B132" s="501"/>
      <c r="C132" s="504"/>
    </row>
    <row r="133" spans="2:3" x14ac:dyDescent="0.45">
      <c r="B133" s="502"/>
      <c r="C133" s="505"/>
    </row>
    <row r="134" spans="2:3" x14ac:dyDescent="0.45">
      <c r="B134" s="156"/>
      <c r="C134" s="156"/>
    </row>
    <row r="135" spans="2:3" x14ac:dyDescent="0.45">
      <c r="B135" s="156"/>
      <c r="C135" s="156"/>
    </row>
    <row r="136" spans="2:3" x14ac:dyDescent="0.45">
      <c r="B136" s="156"/>
      <c r="C136" s="156"/>
    </row>
    <row r="137" spans="2:3" x14ac:dyDescent="0.45">
      <c r="B137" s="156"/>
      <c r="C137" s="156"/>
    </row>
    <row r="138" spans="2:3" ht="21" x14ac:dyDescent="0.65">
      <c r="B138" s="158" t="s">
        <v>91</v>
      </c>
      <c r="C138" s="159" t="s">
        <v>91</v>
      </c>
    </row>
    <row r="139" spans="2:3" x14ac:dyDescent="0.45">
      <c r="B139" s="500" t="s">
        <v>239</v>
      </c>
      <c r="C139" s="503" t="s">
        <v>44</v>
      </c>
    </row>
    <row r="140" spans="2:3" x14ac:dyDescent="0.45">
      <c r="B140" s="501"/>
      <c r="C140" s="504"/>
    </row>
    <row r="141" spans="2:3" x14ac:dyDescent="0.45">
      <c r="B141" s="501"/>
      <c r="C141" s="504"/>
    </row>
    <row r="142" spans="2:3" x14ac:dyDescent="0.45">
      <c r="B142" s="502"/>
      <c r="C142" s="505"/>
    </row>
    <row r="143" spans="2:3" x14ac:dyDescent="0.45">
      <c r="B143" s="156"/>
      <c r="C143" s="156"/>
    </row>
    <row r="144" spans="2:3" x14ac:dyDescent="0.45">
      <c r="B144" s="156"/>
      <c r="C144" s="156"/>
    </row>
    <row r="145" spans="2:3" x14ac:dyDescent="0.45">
      <c r="B145" s="156"/>
      <c r="C145" s="156"/>
    </row>
    <row r="146" spans="2:3" x14ac:dyDescent="0.45">
      <c r="B146" s="156"/>
      <c r="C146" s="156"/>
    </row>
    <row r="147" spans="2:3" ht="21" x14ac:dyDescent="0.65">
      <c r="B147" s="158" t="s">
        <v>91</v>
      </c>
      <c r="C147" s="159" t="s">
        <v>91</v>
      </c>
    </row>
    <row r="148" spans="2:3" x14ac:dyDescent="0.45">
      <c r="B148" s="500" t="s">
        <v>254</v>
      </c>
      <c r="C148" s="503" t="s">
        <v>44</v>
      </c>
    </row>
    <row r="149" spans="2:3" x14ac:dyDescent="0.45">
      <c r="B149" s="501"/>
      <c r="C149" s="504"/>
    </row>
    <row r="150" spans="2:3" x14ac:dyDescent="0.45">
      <c r="B150" s="501"/>
      <c r="C150" s="504"/>
    </row>
    <row r="151" spans="2:3" x14ac:dyDescent="0.45">
      <c r="B151" s="502"/>
      <c r="C151" s="505"/>
    </row>
    <row r="152" spans="2:3" x14ac:dyDescent="0.45">
      <c r="B152" s="156"/>
      <c r="C152" s="156"/>
    </row>
    <row r="153" spans="2:3" x14ac:dyDescent="0.45">
      <c r="B153" s="156"/>
      <c r="C153" s="156"/>
    </row>
    <row r="154" spans="2:3" x14ac:dyDescent="0.45">
      <c r="B154" s="156"/>
      <c r="C154" s="156"/>
    </row>
    <row r="155" spans="2:3" x14ac:dyDescent="0.45">
      <c r="B155" s="156"/>
      <c r="C155" s="156"/>
    </row>
    <row r="156" spans="2:3" ht="21" x14ac:dyDescent="0.65">
      <c r="B156" s="158" t="s">
        <v>91</v>
      </c>
      <c r="C156" s="159" t="s">
        <v>91</v>
      </c>
    </row>
    <row r="157" spans="2:3" x14ac:dyDescent="0.45">
      <c r="B157" s="500" t="s">
        <v>259</v>
      </c>
      <c r="C157" s="503" t="s">
        <v>44</v>
      </c>
    </row>
    <row r="158" spans="2:3" x14ac:dyDescent="0.45">
      <c r="B158" s="501"/>
      <c r="C158" s="504"/>
    </row>
    <row r="159" spans="2:3" x14ac:dyDescent="0.45">
      <c r="B159" s="501"/>
      <c r="C159" s="504"/>
    </row>
    <row r="160" spans="2:3" x14ac:dyDescent="0.45">
      <c r="B160" s="502"/>
      <c r="C160" s="505"/>
    </row>
    <row r="161" spans="2:3" x14ac:dyDescent="0.45">
      <c r="B161" s="156"/>
      <c r="C161" s="156"/>
    </row>
    <row r="162" spans="2:3" x14ac:dyDescent="0.45">
      <c r="B162" s="156"/>
      <c r="C162" s="156"/>
    </row>
    <row r="163" spans="2:3" x14ac:dyDescent="0.45">
      <c r="B163" s="156"/>
      <c r="C163" s="156"/>
    </row>
    <row r="164" spans="2:3" x14ac:dyDescent="0.45">
      <c r="B164" s="156"/>
      <c r="C164" s="156"/>
    </row>
    <row r="165" spans="2:3" ht="21" x14ac:dyDescent="0.65">
      <c r="B165" s="158" t="s">
        <v>91</v>
      </c>
      <c r="C165" s="159" t="s">
        <v>91</v>
      </c>
    </row>
    <row r="166" spans="2:3" x14ac:dyDescent="0.45">
      <c r="B166" s="500" t="s">
        <v>267</v>
      </c>
      <c r="C166" s="503" t="s">
        <v>44</v>
      </c>
    </row>
    <row r="167" spans="2:3" x14ac:dyDescent="0.45">
      <c r="B167" s="501"/>
      <c r="C167" s="504"/>
    </row>
    <row r="168" spans="2:3" x14ac:dyDescent="0.45">
      <c r="B168" s="501"/>
      <c r="C168" s="504"/>
    </row>
    <row r="169" spans="2:3" x14ac:dyDescent="0.45">
      <c r="B169" s="502"/>
      <c r="C169" s="505"/>
    </row>
    <row r="170" spans="2:3" x14ac:dyDescent="0.45">
      <c r="B170" s="156"/>
      <c r="C170" s="156"/>
    </row>
    <row r="171" spans="2:3" x14ac:dyDescent="0.45">
      <c r="B171" s="156"/>
      <c r="C171" s="156"/>
    </row>
    <row r="172" spans="2:3" x14ac:dyDescent="0.45">
      <c r="B172" s="156"/>
      <c r="C172" s="156"/>
    </row>
    <row r="173" spans="2:3" x14ac:dyDescent="0.45">
      <c r="B173" s="156"/>
      <c r="C173" s="156"/>
    </row>
    <row r="174" spans="2:3" ht="21" x14ac:dyDescent="0.65">
      <c r="B174" s="158" t="s">
        <v>91</v>
      </c>
      <c r="C174" s="159" t="s">
        <v>91</v>
      </c>
    </row>
    <row r="175" spans="2:3" x14ac:dyDescent="0.45">
      <c r="B175" s="500" t="s">
        <v>272</v>
      </c>
      <c r="C175" s="503" t="s">
        <v>44</v>
      </c>
    </row>
    <row r="176" spans="2:3" x14ac:dyDescent="0.45">
      <c r="B176" s="501"/>
      <c r="C176" s="504"/>
    </row>
    <row r="177" spans="2:3" x14ac:dyDescent="0.45">
      <c r="B177" s="501"/>
      <c r="C177" s="504"/>
    </row>
    <row r="178" spans="2:3" x14ac:dyDescent="0.45">
      <c r="B178" s="502"/>
      <c r="C178" s="505"/>
    </row>
    <row r="179" spans="2:3" x14ac:dyDescent="0.45">
      <c r="B179" s="156"/>
      <c r="C179" s="156"/>
    </row>
    <row r="180" spans="2:3" x14ac:dyDescent="0.45">
      <c r="B180" s="156"/>
      <c r="C180" s="156"/>
    </row>
    <row r="181" spans="2:3" x14ac:dyDescent="0.45">
      <c r="B181" s="156"/>
      <c r="C181" s="156"/>
    </row>
    <row r="182" spans="2:3" x14ac:dyDescent="0.45">
      <c r="B182" s="156"/>
      <c r="C182" s="156"/>
    </row>
    <row r="183" spans="2:3" ht="21" x14ac:dyDescent="0.65">
      <c r="B183" s="158" t="s">
        <v>91</v>
      </c>
      <c r="C183" s="159" t="s">
        <v>91</v>
      </c>
    </row>
    <row r="184" spans="2:3" x14ac:dyDescent="0.45">
      <c r="B184" s="500" t="s">
        <v>280</v>
      </c>
      <c r="C184" s="503" t="s">
        <v>44</v>
      </c>
    </row>
    <row r="185" spans="2:3" x14ac:dyDescent="0.45">
      <c r="B185" s="501"/>
      <c r="C185" s="504"/>
    </row>
    <row r="186" spans="2:3" x14ac:dyDescent="0.45">
      <c r="B186" s="501"/>
      <c r="C186" s="504"/>
    </row>
    <row r="187" spans="2:3" x14ac:dyDescent="0.45">
      <c r="B187" s="502"/>
      <c r="C187" s="505"/>
    </row>
    <row r="188" spans="2:3" x14ac:dyDescent="0.45">
      <c r="B188" s="156"/>
      <c r="C188" s="156"/>
    </row>
    <row r="189" spans="2:3" x14ac:dyDescent="0.45">
      <c r="B189" s="156"/>
      <c r="C189" s="156"/>
    </row>
    <row r="190" spans="2:3" x14ac:dyDescent="0.45">
      <c r="B190" s="156"/>
      <c r="C190" s="156"/>
    </row>
    <row r="191" spans="2:3" x14ac:dyDescent="0.45">
      <c r="B191" s="156"/>
      <c r="C191" s="156"/>
    </row>
    <row r="192" spans="2:3" ht="21" x14ac:dyDescent="0.65">
      <c r="B192" s="158" t="s">
        <v>91</v>
      </c>
      <c r="C192" s="159" t="s">
        <v>91</v>
      </c>
    </row>
    <row r="193" spans="2:3" x14ac:dyDescent="0.45">
      <c r="B193" s="500" t="s">
        <v>290</v>
      </c>
      <c r="C193" s="503" t="s">
        <v>44</v>
      </c>
    </row>
    <row r="194" spans="2:3" x14ac:dyDescent="0.45">
      <c r="B194" s="501"/>
      <c r="C194" s="504"/>
    </row>
    <row r="195" spans="2:3" x14ac:dyDescent="0.45">
      <c r="B195" s="501"/>
      <c r="C195" s="504"/>
    </row>
    <row r="196" spans="2:3" x14ac:dyDescent="0.45">
      <c r="B196" s="502"/>
      <c r="C196" s="505"/>
    </row>
    <row r="197" spans="2:3" x14ac:dyDescent="0.45">
      <c r="B197" s="156"/>
      <c r="C197" s="156"/>
    </row>
    <row r="198" spans="2:3" x14ac:dyDescent="0.45">
      <c r="B198" s="156"/>
      <c r="C198" s="156"/>
    </row>
    <row r="199" spans="2:3" x14ac:dyDescent="0.45">
      <c r="B199" s="156"/>
      <c r="C199" s="156"/>
    </row>
    <row r="200" spans="2:3" x14ac:dyDescent="0.45">
      <c r="B200" s="156"/>
      <c r="C200" s="156"/>
    </row>
    <row r="201" spans="2:3" ht="21" x14ac:dyDescent="0.65">
      <c r="B201" s="158" t="s">
        <v>91</v>
      </c>
      <c r="C201" s="159" t="s">
        <v>91</v>
      </c>
    </row>
    <row r="202" spans="2:3" x14ac:dyDescent="0.45">
      <c r="B202" s="500" t="s">
        <v>303</v>
      </c>
      <c r="C202" s="503" t="s">
        <v>304</v>
      </c>
    </row>
    <row r="203" spans="2:3" x14ac:dyDescent="0.45">
      <c r="B203" s="501"/>
      <c r="C203" s="504"/>
    </row>
    <row r="204" spans="2:3" x14ac:dyDescent="0.45">
      <c r="B204" s="501"/>
      <c r="C204" s="504"/>
    </row>
    <row r="205" spans="2:3" x14ac:dyDescent="0.45">
      <c r="B205" s="502"/>
      <c r="C205" s="505"/>
    </row>
    <row r="206" spans="2:3" x14ac:dyDescent="0.45">
      <c r="B206" s="156"/>
      <c r="C206" s="156"/>
    </row>
    <row r="207" spans="2:3" x14ac:dyDescent="0.45">
      <c r="B207" s="156"/>
      <c r="C207" s="156"/>
    </row>
    <row r="208" spans="2:3" x14ac:dyDescent="0.45">
      <c r="B208" s="156"/>
      <c r="C208" s="156"/>
    </row>
    <row r="209" spans="2:3" x14ac:dyDescent="0.45">
      <c r="B209" s="156"/>
      <c r="C209" s="156"/>
    </row>
    <row r="210" spans="2:3" ht="21" x14ac:dyDescent="0.65">
      <c r="B210" s="158" t="s">
        <v>91</v>
      </c>
      <c r="C210" s="159" t="s">
        <v>91</v>
      </c>
    </row>
    <row r="211" spans="2:3" x14ac:dyDescent="0.45">
      <c r="B211" s="500" t="s">
        <v>324</v>
      </c>
      <c r="C211" s="503" t="s">
        <v>304</v>
      </c>
    </row>
    <row r="212" spans="2:3" x14ac:dyDescent="0.45">
      <c r="B212" s="501"/>
      <c r="C212" s="504"/>
    </row>
    <row r="213" spans="2:3" x14ac:dyDescent="0.45">
      <c r="B213" s="501"/>
      <c r="C213" s="504"/>
    </row>
    <row r="214" spans="2:3" x14ac:dyDescent="0.45">
      <c r="B214" s="502"/>
      <c r="C214" s="505"/>
    </row>
    <row r="215" spans="2:3" x14ac:dyDescent="0.45">
      <c r="B215" s="156"/>
      <c r="C215" s="156"/>
    </row>
    <row r="216" spans="2:3" x14ac:dyDescent="0.45">
      <c r="B216" s="156"/>
      <c r="C216" s="156"/>
    </row>
    <row r="217" spans="2:3" x14ac:dyDescent="0.45">
      <c r="B217" s="156"/>
      <c r="C217" s="156"/>
    </row>
    <row r="218" spans="2:3" x14ac:dyDescent="0.45">
      <c r="B218" s="156"/>
      <c r="C218" s="156"/>
    </row>
    <row r="219" spans="2:3" ht="21" x14ac:dyDescent="0.65">
      <c r="B219" s="158" t="s">
        <v>91</v>
      </c>
      <c r="C219" s="159" t="s">
        <v>91</v>
      </c>
    </row>
    <row r="220" spans="2:3" x14ac:dyDescent="0.45">
      <c r="B220" s="500" t="s">
        <v>343</v>
      </c>
      <c r="C220" s="503" t="s">
        <v>44</v>
      </c>
    </row>
    <row r="221" spans="2:3" x14ac:dyDescent="0.45">
      <c r="B221" s="501"/>
      <c r="C221" s="504"/>
    </row>
    <row r="222" spans="2:3" x14ac:dyDescent="0.45">
      <c r="B222" s="501"/>
      <c r="C222" s="504"/>
    </row>
    <row r="223" spans="2:3" x14ac:dyDescent="0.45">
      <c r="B223" s="502"/>
      <c r="C223" s="505"/>
    </row>
    <row r="224" spans="2:3" x14ac:dyDescent="0.45">
      <c r="B224" s="156"/>
      <c r="C224" s="156"/>
    </row>
    <row r="225" spans="2:3" x14ac:dyDescent="0.45">
      <c r="B225" s="156"/>
      <c r="C225" s="156"/>
    </row>
    <row r="226" spans="2:3" x14ac:dyDescent="0.45">
      <c r="B226" s="156"/>
      <c r="C226" s="156"/>
    </row>
    <row r="227" spans="2:3" x14ac:dyDescent="0.45">
      <c r="B227" s="156"/>
      <c r="C227" s="156"/>
    </row>
    <row r="228" spans="2:3" ht="21" x14ac:dyDescent="0.65">
      <c r="B228" s="158" t="s">
        <v>91</v>
      </c>
      <c r="C228" s="159" t="s">
        <v>91</v>
      </c>
    </row>
    <row r="229" spans="2:3" x14ac:dyDescent="0.45">
      <c r="B229" s="500" t="s">
        <v>354</v>
      </c>
      <c r="C229" s="503" t="s">
        <v>44</v>
      </c>
    </row>
    <row r="230" spans="2:3" x14ac:dyDescent="0.45">
      <c r="B230" s="501"/>
      <c r="C230" s="504"/>
    </row>
    <row r="231" spans="2:3" x14ac:dyDescent="0.45">
      <c r="B231" s="501"/>
      <c r="C231" s="504"/>
    </row>
    <row r="232" spans="2:3" x14ac:dyDescent="0.45">
      <c r="B232" s="502"/>
      <c r="C232" s="505"/>
    </row>
    <row r="233" spans="2:3" x14ac:dyDescent="0.45">
      <c r="B233" s="156"/>
      <c r="C233" s="156"/>
    </row>
    <row r="234" spans="2:3" x14ac:dyDescent="0.45">
      <c r="B234" s="156"/>
      <c r="C234" s="156"/>
    </row>
    <row r="235" spans="2:3" x14ac:dyDescent="0.45">
      <c r="B235" s="156"/>
      <c r="C235" s="156"/>
    </row>
    <row r="236" spans="2:3" x14ac:dyDescent="0.45">
      <c r="B236" s="156"/>
      <c r="C236" s="156"/>
    </row>
    <row r="237" spans="2:3" ht="21" x14ac:dyDescent="0.65">
      <c r="B237" s="158" t="s">
        <v>91</v>
      </c>
      <c r="C237" s="159" t="s">
        <v>91</v>
      </c>
    </row>
    <row r="238" spans="2:3" x14ac:dyDescent="0.45">
      <c r="B238" s="500" t="s">
        <v>365</v>
      </c>
      <c r="C238" s="503" t="s">
        <v>44</v>
      </c>
    </row>
    <row r="239" spans="2:3" x14ac:dyDescent="0.45">
      <c r="B239" s="501"/>
      <c r="C239" s="504"/>
    </row>
    <row r="240" spans="2:3" x14ac:dyDescent="0.45">
      <c r="B240" s="501"/>
      <c r="C240" s="504"/>
    </row>
    <row r="241" spans="2:3" x14ac:dyDescent="0.45">
      <c r="B241" s="502"/>
      <c r="C241" s="505"/>
    </row>
    <row r="242" spans="2:3" x14ac:dyDescent="0.45">
      <c r="B242" s="156"/>
      <c r="C242" s="156"/>
    </row>
    <row r="243" spans="2:3" x14ac:dyDescent="0.45">
      <c r="B243" s="156"/>
      <c r="C243" s="156"/>
    </row>
    <row r="244" spans="2:3" x14ac:dyDescent="0.45">
      <c r="B244" s="156"/>
      <c r="C244" s="156"/>
    </row>
    <row r="245" spans="2:3" x14ac:dyDescent="0.45">
      <c r="B245" s="156"/>
      <c r="C245" s="156"/>
    </row>
    <row r="246" spans="2:3" ht="21" x14ac:dyDescent="0.65">
      <c r="B246" s="158" t="s">
        <v>91</v>
      </c>
      <c r="C246" s="159" t="s">
        <v>91</v>
      </c>
    </row>
    <row r="247" spans="2:3" x14ac:dyDescent="0.45">
      <c r="B247" s="500" t="s">
        <v>394</v>
      </c>
      <c r="C247" s="503" t="s">
        <v>304</v>
      </c>
    </row>
    <row r="248" spans="2:3" x14ac:dyDescent="0.45">
      <c r="B248" s="501"/>
      <c r="C248" s="504"/>
    </row>
    <row r="249" spans="2:3" x14ac:dyDescent="0.45">
      <c r="B249" s="501"/>
      <c r="C249" s="504"/>
    </row>
    <row r="250" spans="2:3" x14ac:dyDescent="0.45">
      <c r="B250" s="502"/>
      <c r="C250" s="505"/>
    </row>
    <row r="251" spans="2:3" x14ac:dyDescent="0.45">
      <c r="B251" s="156"/>
      <c r="C251" s="156"/>
    </row>
    <row r="252" spans="2:3" x14ac:dyDescent="0.45">
      <c r="B252" s="156"/>
      <c r="C252" s="156"/>
    </row>
    <row r="253" spans="2:3" x14ac:dyDescent="0.45">
      <c r="B253" s="156"/>
      <c r="C253" s="156"/>
    </row>
    <row r="254" spans="2:3" x14ac:dyDescent="0.45">
      <c r="B254" s="156"/>
      <c r="C254" s="156"/>
    </row>
    <row r="255" spans="2:3" ht="21" x14ac:dyDescent="0.65">
      <c r="B255" s="158" t="s">
        <v>91</v>
      </c>
      <c r="C255" s="159" t="s">
        <v>91</v>
      </c>
    </row>
    <row r="256" spans="2:3" x14ac:dyDescent="0.45">
      <c r="B256" s="500" t="s">
        <v>416</v>
      </c>
      <c r="C256" s="503" t="s">
        <v>44</v>
      </c>
    </row>
    <row r="257" spans="2:3" x14ac:dyDescent="0.45">
      <c r="B257" s="501"/>
      <c r="C257" s="504"/>
    </row>
    <row r="258" spans="2:3" x14ac:dyDescent="0.45">
      <c r="B258" s="501"/>
      <c r="C258" s="504"/>
    </row>
    <row r="259" spans="2:3" x14ac:dyDescent="0.45">
      <c r="B259" s="502"/>
      <c r="C259" s="505"/>
    </row>
    <row r="260" spans="2:3" x14ac:dyDescent="0.45">
      <c r="B260" s="156"/>
      <c r="C260" s="156"/>
    </row>
    <row r="261" spans="2:3" x14ac:dyDescent="0.45">
      <c r="B261" s="156"/>
      <c r="C261" s="156"/>
    </row>
    <row r="262" spans="2:3" x14ac:dyDescent="0.45">
      <c r="B262" s="156"/>
      <c r="C262" s="156"/>
    </row>
    <row r="263" spans="2:3" x14ac:dyDescent="0.45">
      <c r="B263" s="156"/>
      <c r="C263" s="156"/>
    </row>
    <row r="264" spans="2:3" ht="21" x14ac:dyDescent="0.65">
      <c r="B264" s="158" t="s">
        <v>91</v>
      </c>
      <c r="C264" s="159" t="s">
        <v>91</v>
      </c>
    </row>
    <row r="265" spans="2:3" x14ac:dyDescent="0.45">
      <c r="B265" s="500" t="s">
        <v>432</v>
      </c>
      <c r="C265" s="503" t="s">
        <v>44</v>
      </c>
    </row>
    <row r="266" spans="2:3" x14ac:dyDescent="0.45">
      <c r="B266" s="501"/>
      <c r="C266" s="504"/>
    </row>
    <row r="267" spans="2:3" x14ac:dyDescent="0.45">
      <c r="B267" s="501"/>
      <c r="C267" s="504"/>
    </row>
    <row r="268" spans="2:3" x14ac:dyDescent="0.45">
      <c r="B268" s="502"/>
      <c r="C268" s="505"/>
    </row>
    <row r="269" spans="2:3" x14ac:dyDescent="0.45">
      <c r="B269" s="156"/>
      <c r="C269" s="156"/>
    </row>
    <row r="270" spans="2:3" x14ac:dyDescent="0.45">
      <c r="B270" s="156"/>
      <c r="C270" s="156"/>
    </row>
    <row r="271" spans="2:3" x14ac:dyDescent="0.45">
      <c r="B271" s="156"/>
      <c r="C271" s="156"/>
    </row>
    <row r="272" spans="2:3" x14ac:dyDescent="0.45">
      <c r="B272" s="156"/>
      <c r="C272" s="156"/>
    </row>
    <row r="273" spans="2:3" ht="21" x14ac:dyDescent="0.65">
      <c r="B273" s="158" t="s">
        <v>91</v>
      </c>
      <c r="C273" s="159" t="s">
        <v>91</v>
      </c>
    </row>
    <row r="274" spans="2:3" x14ac:dyDescent="0.45">
      <c r="B274" s="500" t="s">
        <v>452</v>
      </c>
      <c r="C274" s="503" t="s">
        <v>44</v>
      </c>
    </row>
    <row r="275" spans="2:3" x14ac:dyDescent="0.45">
      <c r="B275" s="501"/>
      <c r="C275" s="504"/>
    </row>
    <row r="276" spans="2:3" x14ac:dyDescent="0.45">
      <c r="B276" s="501"/>
      <c r="C276" s="504"/>
    </row>
    <row r="277" spans="2:3" x14ac:dyDescent="0.45">
      <c r="B277" s="502"/>
      <c r="C277" s="505"/>
    </row>
    <row r="278" spans="2:3" x14ac:dyDescent="0.45">
      <c r="B278" s="156"/>
      <c r="C278" s="156"/>
    </row>
    <row r="279" spans="2:3" x14ac:dyDescent="0.45">
      <c r="B279" s="156"/>
      <c r="C279" s="156"/>
    </row>
    <row r="280" spans="2:3" x14ac:dyDescent="0.45">
      <c r="B280" s="156"/>
      <c r="C280" s="156"/>
    </row>
    <row r="281" spans="2:3" x14ac:dyDescent="0.45">
      <c r="B281" s="156"/>
      <c r="C281" s="156"/>
    </row>
    <row r="282" spans="2:3" ht="21" x14ac:dyDescent="0.65">
      <c r="B282" s="158" t="s">
        <v>91</v>
      </c>
      <c r="C282" s="159" t="s">
        <v>91</v>
      </c>
    </row>
    <row r="283" spans="2:3" x14ac:dyDescent="0.45">
      <c r="B283" s="500" t="s">
        <v>466</v>
      </c>
      <c r="C283" s="503" t="s">
        <v>44</v>
      </c>
    </row>
    <row r="284" spans="2:3" x14ac:dyDescent="0.45">
      <c r="B284" s="501"/>
      <c r="C284" s="504"/>
    </row>
    <row r="285" spans="2:3" x14ac:dyDescent="0.45">
      <c r="B285" s="501"/>
      <c r="C285" s="504"/>
    </row>
    <row r="286" spans="2:3" x14ac:dyDescent="0.45">
      <c r="B286" s="502"/>
      <c r="C286" s="505"/>
    </row>
    <row r="287" spans="2:3" x14ac:dyDescent="0.45">
      <c r="B287" s="156"/>
      <c r="C287" s="156"/>
    </row>
    <row r="288" spans="2:3" x14ac:dyDescent="0.45">
      <c r="B288" s="156"/>
      <c r="C288" s="156"/>
    </row>
    <row r="289" spans="2:3" x14ac:dyDescent="0.45">
      <c r="B289" s="156"/>
      <c r="C289" s="156"/>
    </row>
    <row r="290" spans="2:3" x14ac:dyDescent="0.45">
      <c r="B290" s="156"/>
      <c r="C290" s="156"/>
    </row>
    <row r="291" spans="2:3" ht="21" x14ac:dyDescent="0.65">
      <c r="B291" s="158" t="s">
        <v>91</v>
      </c>
      <c r="C291" s="159" t="s">
        <v>91</v>
      </c>
    </row>
    <row r="292" spans="2:3" x14ac:dyDescent="0.45">
      <c r="B292" s="500" t="s">
        <v>487</v>
      </c>
      <c r="C292" s="503" t="s">
        <v>44</v>
      </c>
    </row>
    <row r="293" spans="2:3" x14ac:dyDescent="0.45">
      <c r="B293" s="501"/>
      <c r="C293" s="504"/>
    </row>
    <row r="294" spans="2:3" x14ac:dyDescent="0.45">
      <c r="B294" s="501"/>
      <c r="C294" s="504"/>
    </row>
    <row r="295" spans="2:3" x14ac:dyDescent="0.45">
      <c r="B295" s="502"/>
      <c r="C295" s="505"/>
    </row>
    <row r="296" spans="2:3" x14ac:dyDescent="0.45">
      <c r="B296" s="156"/>
      <c r="C296" s="156"/>
    </row>
    <row r="297" spans="2:3" x14ac:dyDescent="0.45">
      <c r="B297" s="156"/>
      <c r="C297" s="156"/>
    </row>
    <row r="298" spans="2:3" x14ac:dyDescent="0.45">
      <c r="B298" s="156"/>
      <c r="C298" s="156"/>
    </row>
    <row r="299" spans="2:3" x14ac:dyDescent="0.45">
      <c r="B299" s="156"/>
      <c r="C299" s="156"/>
    </row>
    <row r="300" spans="2:3" ht="21" x14ac:dyDescent="0.65">
      <c r="B300" s="158" t="s">
        <v>91</v>
      </c>
      <c r="C300" s="159" t="s">
        <v>91</v>
      </c>
    </row>
    <row r="301" spans="2:3" x14ac:dyDescent="0.45">
      <c r="B301" s="500" t="s">
        <v>499</v>
      </c>
      <c r="C301" s="503" t="s">
        <v>44</v>
      </c>
    </row>
    <row r="302" spans="2:3" x14ac:dyDescent="0.45">
      <c r="B302" s="501"/>
      <c r="C302" s="504"/>
    </row>
    <row r="303" spans="2:3" x14ac:dyDescent="0.45">
      <c r="B303" s="501"/>
      <c r="C303" s="504"/>
    </row>
    <row r="304" spans="2:3" x14ac:dyDescent="0.45">
      <c r="B304" s="502"/>
      <c r="C304" s="505"/>
    </row>
    <row r="305" spans="2:3" x14ac:dyDescent="0.45">
      <c r="B305" s="156"/>
      <c r="C305" s="156"/>
    </row>
    <row r="306" spans="2:3" x14ac:dyDescent="0.45">
      <c r="B306" s="156"/>
      <c r="C306" s="156"/>
    </row>
    <row r="307" spans="2:3" x14ac:dyDescent="0.45">
      <c r="B307" s="156"/>
      <c r="C307" s="156"/>
    </row>
    <row r="308" spans="2:3" x14ac:dyDescent="0.45">
      <c r="B308" s="156"/>
      <c r="C308" s="156"/>
    </row>
    <row r="309" spans="2:3" ht="21" x14ac:dyDescent="0.65">
      <c r="B309" s="158" t="s">
        <v>91</v>
      </c>
      <c r="C309" s="159" t="s">
        <v>91</v>
      </c>
    </row>
    <row r="310" spans="2:3" x14ac:dyDescent="0.45">
      <c r="B310" s="500" t="s">
        <v>507</v>
      </c>
      <c r="C310" s="503" t="s">
        <v>44</v>
      </c>
    </row>
    <row r="311" spans="2:3" x14ac:dyDescent="0.45">
      <c r="B311" s="501"/>
      <c r="C311" s="504"/>
    </row>
    <row r="312" spans="2:3" x14ac:dyDescent="0.45">
      <c r="B312" s="501"/>
      <c r="C312" s="504"/>
    </row>
    <row r="313" spans="2:3" x14ac:dyDescent="0.45">
      <c r="B313" s="502"/>
      <c r="C313" s="505"/>
    </row>
    <row r="314" spans="2:3" x14ac:dyDescent="0.45">
      <c r="B314" s="156"/>
      <c r="C314" s="156"/>
    </row>
    <row r="315" spans="2:3" x14ac:dyDescent="0.45">
      <c r="B315" s="156"/>
      <c r="C315" s="156"/>
    </row>
    <row r="316" spans="2:3" x14ac:dyDescent="0.45">
      <c r="B316" s="156"/>
      <c r="C316" s="156"/>
    </row>
    <row r="317" spans="2:3" x14ac:dyDescent="0.45">
      <c r="B317" s="156"/>
      <c r="C317" s="156"/>
    </row>
    <row r="318" spans="2:3" ht="21" x14ac:dyDescent="0.65">
      <c r="B318" s="158" t="s">
        <v>91</v>
      </c>
      <c r="C318" s="159" t="s">
        <v>91</v>
      </c>
    </row>
    <row r="319" spans="2:3" x14ac:dyDescent="0.45">
      <c r="B319" s="500" t="s">
        <v>510</v>
      </c>
      <c r="C319" s="503" t="s">
        <v>44</v>
      </c>
    </row>
    <row r="320" spans="2:3" x14ac:dyDescent="0.45">
      <c r="B320" s="501"/>
      <c r="C320" s="504"/>
    </row>
    <row r="321" spans="2:3" x14ac:dyDescent="0.45">
      <c r="B321" s="501"/>
      <c r="C321" s="504"/>
    </row>
    <row r="322" spans="2:3" x14ac:dyDescent="0.45">
      <c r="B322" s="502"/>
      <c r="C322" s="505"/>
    </row>
    <row r="323" spans="2:3" x14ac:dyDescent="0.45">
      <c r="B323" s="156"/>
      <c r="C323" s="156"/>
    </row>
    <row r="324" spans="2:3" x14ac:dyDescent="0.45">
      <c r="B324" s="156"/>
      <c r="C324" s="156"/>
    </row>
    <row r="325" spans="2:3" x14ac:dyDescent="0.45">
      <c r="B325" s="156"/>
      <c r="C325" s="156"/>
    </row>
    <row r="326" spans="2:3" x14ac:dyDescent="0.45">
      <c r="B326" s="156"/>
      <c r="C326" s="156"/>
    </row>
    <row r="327" spans="2:3" ht="21" x14ac:dyDescent="0.65">
      <c r="B327" s="158" t="s">
        <v>91</v>
      </c>
      <c r="C327" s="159" t="s">
        <v>91</v>
      </c>
    </row>
    <row r="328" spans="2:3" x14ac:dyDescent="0.45">
      <c r="B328" s="500" t="s">
        <v>527</v>
      </c>
      <c r="C328" s="503" t="s">
        <v>44</v>
      </c>
    </row>
    <row r="329" spans="2:3" x14ac:dyDescent="0.45">
      <c r="B329" s="501"/>
      <c r="C329" s="504"/>
    </row>
    <row r="330" spans="2:3" x14ac:dyDescent="0.45">
      <c r="B330" s="501"/>
      <c r="C330" s="504"/>
    </row>
    <row r="331" spans="2:3" x14ac:dyDescent="0.45">
      <c r="B331" s="502"/>
      <c r="C331" s="505"/>
    </row>
    <row r="332" spans="2:3" x14ac:dyDescent="0.45">
      <c r="B332" s="156"/>
      <c r="C332" s="156"/>
    </row>
    <row r="333" spans="2:3" x14ac:dyDescent="0.45">
      <c r="B333" s="156"/>
      <c r="C333" s="156"/>
    </row>
    <row r="334" spans="2:3" x14ac:dyDescent="0.45">
      <c r="B334" s="156"/>
      <c r="C334" s="156"/>
    </row>
    <row r="335" spans="2:3" x14ac:dyDescent="0.45">
      <c r="B335" s="156"/>
      <c r="C335" s="156"/>
    </row>
    <row r="336" spans="2:3" ht="21" x14ac:dyDescent="0.65">
      <c r="B336" s="158" t="s">
        <v>91</v>
      </c>
      <c r="C336" s="159" t="s">
        <v>91</v>
      </c>
    </row>
    <row r="337" spans="2:3" x14ac:dyDescent="0.45">
      <c r="B337" s="500" t="s">
        <v>540</v>
      </c>
      <c r="C337" s="503" t="s">
        <v>44</v>
      </c>
    </row>
    <row r="338" spans="2:3" x14ac:dyDescent="0.45">
      <c r="B338" s="501"/>
      <c r="C338" s="504"/>
    </row>
    <row r="339" spans="2:3" x14ac:dyDescent="0.45">
      <c r="B339" s="501"/>
      <c r="C339" s="504"/>
    </row>
    <row r="340" spans="2:3" x14ac:dyDescent="0.45">
      <c r="B340" s="502"/>
      <c r="C340" s="505"/>
    </row>
    <row r="341" spans="2:3" x14ac:dyDescent="0.45">
      <c r="B341" s="156"/>
      <c r="C341" s="156"/>
    </row>
    <row r="342" spans="2:3" x14ac:dyDescent="0.45">
      <c r="B342" s="156"/>
      <c r="C342" s="156"/>
    </row>
    <row r="343" spans="2:3" x14ac:dyDescent="0.45">
      <c r="B343" s="156"/>
      <c r="C343" s="156"/>
    </row>
    <row r="344" spans="2:3" x14ac:dyDescent="0.45">
      <c r="B344" s="156"/>
      <c r="C344" s="156"/>
    </row>
    <row r="345" spans="2:3" ht="21" x14ac:dyDescent="0.65">
      <c r="B345" s="158" t="s">
        <v>91</v>
      </c>
      <c r="C345" s="159" t="s">
        <v>91</v>
      </c>
    </row>
    <row r="346" spans="2:3" x14ac:dyDescent="0.45">
      <c r="B346" s="500" t="s">
        <v>1698</v>
      </c>
      <c r="C346" s="503" t="s">
        <v>44</v>
      </c>
    </row>
    <row r="347" spans="2:3" x14ac:dyDescent="0.45">
      <c r="B347" s="501"/>
      <c r="C347" s="504"/>
    </row>
    <row r="348" spans="2:3" x14ac:dyDescent="0.45">
      <c r="B348" s="501"/>
      <c r="C348" s="504"/>
    </row>
    <row r="349" spans="2:3" x14ac:dyDescent="0.45">
      <c r="B349" s="502"/>
      <c r="C349" s="505"/>
    </row>
    <row r="350" spans="2:3" x14ac:dyDescent="0.45">
      <c r="B350" s="156"/>
      <c r="C350" s="156"/>
    </row>
    <row r="351" spans="2:3" x14ac:dyDescent="0.45">
      <c r="B351" s="156"/>
      <c r="C351" s="156"/>
    </row>
    <row r="352" spans="2:3" x14ac:dyDescent="0.45">
      <c r="B352" s="156"/>
      <c r="C352" s="156"/>
    </row>
    <row r="353" spans="2:3" x14ac:dyDescent="0.45">
      <c r="B353" s="156"/>
      <c r="C353" s="156"/>
    </row>
    <row r="354" spans="2:3" ht="21" x14ac:dyDescent="0.65">
      <c r="B354" s="158" t="s">
        <v>91</v>
      </c>
      <c r="C354" s="159" t="s">
        <v>91</v>
      </c>
    </row>
    <row r="355" spans="2:3" x14ac:dyDescent="0.45">
      <c r="B355" s="500" t="s">
        <v>556</v>
      </c>
      <c r="C355" s="503" t="s">
        <v>44</v>
      </c>
    </row>
    <row r="356" spans="2:3" x14ac:dyDescent="0.45">
      <c r="B356" s="501"/>
      <c r="C356" s="504"/>
    </row>
    <row r="357" spans="2:3" x14ac:dyDescent="0.45">
      <c r="B357" s="501"/>
      <c r="C357" s="504"/>
    </row>
    <row r="358" spans="2:3" x14ac:dyDescent="0.45">
      <c r="B358" s="502"/>
      <c r="C358" s="505"/>
    </row>
    <row r="359" spans="2:3" x14ac:dyDescent="0.45">
      <c r="B359" s="156"/>
      <c r="C359" s="156"/>
    </row>
    <row r="360" spans="2:3" x14ac:dyDescent="0.45">
      <c r="B360" s="156"/>
      <c r="C360" s="156"/>
    </row>
    <row r="361" spans="2:3" x14ac:dyDescent="0.45">
      <c r="B361" s="156"/>
      <c r="C361" s="156"/>
    </row>
    <row r="362" spans="2:3" x14ac:dyDescent="0.45">
      <c r="B362" s="156"/>
      <c r="C362" s="156"/>
    </row>
    <row r="363" spans="2:3" ht="21" x14ac:dyDescent="0.65">
      <c r="B363" s="158" t="s">
        <v>91</v>
      </c>
      <c r="C363" s="159" t="s">
        <v>91</v>
      </c>
    </row>
    <row r="364" spans="2:3" x14ac:dyDescent="0.45">
      <c r="B364" s="500" t="s">
        <v>570</v>
      </c>
      <c r="C364" s="503" t="s">
        <v>44</v>
      </c>
    </row>
    <row r="365" spans="2:3" x14ac:dyDescent="0.45">
      <c r="B365" s="501"/>
      <c r="C365" s="504"/>
    </row>
    <row r="366" spans="2:3" x14ac:dyDescent="0.45">
      <c r="B366" s="501"/>
      <c r="C366" s="504"/>
    </row>
    <row r="367" spans="2:3" x14ac:dyDescent="0.45">
      <c r="B367" s="502"/>
      <c r="C367" s="505"/>
    </row>
    <row r="368" spans="2:3" x14ac:dyDescent="0.45">
      <c r="B368" s="156"/>
      <c r="C368" s="156"/>
    </row>
    <row r="369" spans="2:3" x14ac:dyDescent="0.45">
      <c r="B369" s="156"/>
      <c r="C369" s="156"/>
    </row>
    <row r="370" spans="2:3" x14ac:dyDescent="0.45">
      <c r="B370" s="156"/>
      <c r="C370" s="156"/>
    </row>
    <row r="371" spans="2:3" x14ac:dyDescent="0.45">
      <c r="B371" s="156"/>
      <c r="C371" s="156"/>
    </row>
    <row r="372" spans="2:3" ht="21" x14ac:dyDescent="0.65">
      <c r="B372" s="158" t="s">
        <v>91</v>
      </c>
      <c r="C372" s="159" t="s">
        <v>91</v>
      </c>
    </row>
    <row r="373" spans="2:3" x14ac:dyDescent="0.45">
      <c r="B373" s="500" t="s">
        <v>581</v>
      </c>
      <c r="C373" s="503" t="s">
        <v>44</v>
      </c>
    </row>
    <row r="374" spans="2:3" x14ac:dyDescent="0.45">
      <c r="B374" s="501"/>
      <c r="C374" s="504"/>
    </row>
    <row r="375" spans="2:3" x14ac:dyDescent="0.45">
      <c r="B375" s="501"/>
      <c r="C375" s="504"/>
    </row>
    <row r="376" spans="2:3" x14ac:dyDescent="0.45">
      <c r="B376" s="502"/>
      <c r="C376" s="505"/>
    </row>
    <row r="377" spans="2:3" x14ac:dyDescent="0.45">
      <c r="B377" s="156"/>
      <c r="C377" s="156"/>
    </row>
    <row r="378" spans="2:3" x14ac:dyDescent="0.45">
      <c r="B378" s="156"/>
      <c r="C378" s="156"/>
    </row>
    <row r="379" spans="2:3" x14ac:dyDescent="0.45">
      <c r="B379" s="156"/>
      <c r="C379" s="156"/>
    </row>
    <row r="380" spans="2:3" x14ac:dyDescent="0.45">
      <c r="B380" s="156"/>
      <c r="C380" s="156"/>
    </row>
    <row r="381" spans="2:3" ht="21" x14ac:dyDescent="0.65">
      <c r="B381" s="158" t="s">
        <v>91</v>
      </c>
      <c r="C381" s="159" t="s">
        <v>91</v>
      </c>
    </row>
    <row r="382" spans="2:3" x14ac:dyDescent="0.45">
      <c r="B382" s="500" t="s">
        <v>596</v>
      </c>
      <c r="C382" s="503" t="s">
        <v>44</v>
      </c>
    </row>
    <row r="383" spans="2:3" x14ac:dyDescent="0.45">
      <c r="B383" s="501"/>
      <c r="C383" s="504"/>
    </row>
    <row r="384" spans="2:3" x14ac:dyDescent="0.45">
      <c r="B384" s="501"/>
      <c r="C384" s="504"/>
    </row>
    <row r="385" spans="2:3" x14ac:dyDescent="0.45">
      <c r="B385" s="502"/>
      <c r="C385" s="505"/>
    </row>
    <row r="386" spans="2:3" x14ac:dyDescent="0.45">
      <c r="B386" s="156"/>
      <c r="C386" s="156"/>
    </row>
    <row r="387" spans="2:3" x14ac:dyDescent="0.45">
      <c r="B387" s="156"/>
      <c r="C387" s="156"/>
    </row>
    <row r="388" spans="2:3" x14ac:dyDescent="0.45">
      <c r="B388" s="156"/>
      <c r="C388" s="156"/>
    </row>
    <row r="389" spans="2:3" x14ac:dyDescent="0.45">
      <c r="B389" s="156"/>
      <c r="C389" s="156"/>
    </row>
    <row r="390" spans="2:3" ht="21" x14ac:dyDescent="0.65">
      <c r="B390" s="158" t="s">
        <v>91</v>
      </c>
      <c r="C390" s="159" t="s">
        <v>91</v>
      </c>
    </row>
    <row r="391" spans="2:3" x14ac:dyDescent="0.45">
      <c r="B391" s="500" t="s">
        <v>604</v>
      </c>
      <c r="C391" s="503" t="s">
        <v>44</v>
      </c>
    </row>
    <row r="392" spans="2:3" x14ac:dyDescent="0.45">
      <c r="B392" s="501"/>
      <c r="C392" s="504"/>
    </row>
    <row r="393" spans="2:3" x14ac:dyDescent="0.45">
      <c r="B393" s="501"/>
      <c r="C393" s="504"/>
    </row>
    <row r="394" spans="2:3" x14ac:dyDescent="0.45">
      <c r="B394" s="502"/>
      <c r="C394" s="505"/>
    </row>
    <row r="395" spans="2:3" x14ac:dyDescent="0.45">
      <c r="B395" s="156"/>
      <c r="C395" s="156"/>
    </row>
    <row r="396" spans="2:3" x14ac:dyDescent="0.45">
      <c r="B396" s="156"/>
      <c r="C396" s="156"/>
    </row>
    <row r="397" spans="2:3" x14ac:dyDescent="0.45">
      <c r="B397" s="156"/>
      <c r="C397" s="156"/>
    </row>
    <row r="398" spans="2:3" x14ac:dyDescent="0.45">
      <c r="B398" s="156"/>
      <c r="C398" s="156"/>
    </row>
    <row r="399" spans="2:3" ht="21" x14ac:dyDescent="0.65">
      <c r="B399" s="158" t="s">
        <v>91</v>
      </c>
      <c r="C399" s="159" t="s">
        <v>91</v>
      </c>
    </row>
    <row r="400" spans="2:3" x14ac:dyDescent="0.45">
      <c r="B400" s="500" t="s">
        <v>615</v>
      </c>
      <c r="C400" s="503" t="s">
        <v>304</v>
      </c>
    </row>
    <row r="401" spans="2:3" x14ac:dyDescent="0.45">
      <c r="B401" s="501"/>
      <c r="C401" s="504"/>
    </row>
    <row r="402" spans="2:3" x14ac:dyDescent="0.45">
      <c r="B402" s="501"/>
      <c r="C402" s="504"/>
    </row>
    <row r="403" spans="2:3" x14ac:dyDescent="0.45">
      <c r="B403" s="502"/>
      <c r="C403" s="505"/>
    </row>
    <row r="404" spans="2:3" x14ac:dyDescent="0.45">
      <c r="B404" s="156"/>
      <c r="C404" s="156"/>
    </row>
    <row r="405" spans="2:3" x14ac:dyDescent="0.45">
      <c r="B405" s="156"/>
      <c r="C405" s="156"/>
    </row>
    <row r="406" spans="2:3" x14ac:dyDescent="0.45">
      <c r="B406" s="156"/>
      <c r="C406" s="156"/>
    </row>
    <row r="407" spans="2:3" x14ac:dyDescent="0.45">
      <c r="B407" s="156"/>
      <c r="C407" s="156"/>
    </row>
    <row r="408" spans="2:3" ht="21" x14ac:dyDescent="0.65">
      <c r="B408" s="158" t="s">
        <v>91</v>
      </c>
      <c r="C408" s="159" t="s">
        <v>91</v>
      </c>
    </row>
    <row r="409" spans="2:3" x14ac:dyDescent="0.45">
      <c r="B409" s="500" t="s">
        <v>628</v>
      </c>
      <c r="C409" s="503" t="s">
        <v>44</v>
      </c>
    </row>
    <row r="410" spans="2:3" x14ac:dyDescent="0.45">
      <c r="B410" s="501"/>
      <c r="C410" s="504"/>
    </row>
    <row r="411" spans="2:3" x14ac:dyDescent="0.45">
      <c r="B411" s="501"/>
      <c r="C411" s="504"/>
    </row>
    <row r="412" spans="2:3" x14ac:dyDescent="0.45">
      <c r="B412" s="502"/>
      <c r="C412" s="505"/>
    </row>
    <row r="413" spans="2:3" x14ac:dyDescent="0.45">
      <c r="B413" s="156"/>
      <c r="C413" s="156"/>
    </row>
    <row r="414" spans="2:3" x14ac:dyDescent="0.45">
      <c r="B414" s="156"/>
      <c r="C414" s="156"/>
    </row>
    <row r="415" spans="2:3" x14ac:dyDescent="0.45">
      <c r="B415" s="156"/>
      <c r="C415" s="156"/>
    </row>
    <row r="416" spans="2:3" x14ac:dyDescent="0.45">
      <c r="B416" s="156"/>
      <c r="C416" s="156"/>
    </row>
    <row r="417" spans="2:3" ht="21" x14ac:dyDescent="0.65">
      <c r="B417" s="158" t="s">
        <v>91</v>
      </c>
      <c r="C417" s="159" t="s">
        <v>91</v>
      </c>
    </row>
    <row r="418" spans="2:3" x14ac:dyDescent="0.45">
      <c r="B418" s="500" t="s">
        <v>639</v>
      </c>
      <c r="C418" s="503" t="s">
        <v>304</v>
      </c>
    </row>
    <row r="419" spans="2:3" x14ac:dyDescent="0.45">
      <c r="B419" s="501"/>
      <c r="C419" s="504"/>
    </row>
    <row r="420" spans="2:3" x14ac:dyDescent="0.45">
      <c r="B420" s="501"/>
      <c r="C420" s="504"/>
    </row>
    <row r="421" spans="2:3" x14ac:dyDescent="0.45">
      <c r="B421" s="502"/>
      <c r="C421" s="505"/>
    </row>
    <row r="422" spans="2:3" x14ac:dyDescent="0.45">
      <c r="B422" s="156"/>
      <c r="C422" s="156"/>
    </row>
    <row r="423" spans="2:3" x14ac:dyDescent="0.45">
      <c r="B423" s="156"/>
      <c r="C423" s="156"/>
    </row>
    <row r="424" spans="2:3" x14ac:dyDescent="0.45">
      <c r="B424" s="156"/>
      <c r="C424" s="156"/>
    </row>
    <row r="425" spans="2:3" x14ac:dyDescent="0.45">
      <c r="B425" s="156"/>
      <c r="C425" s="156"/>
    </row>
    <row r="426" spans="2:3" ht="21" x14ac:dyDescent="0.65">
      <c r="B426" s="158" t="s">
        <v>91</v>
      </c>
      <c r="C426" s="159" t="s">
        <v>91</v>
      </c>
    </row>
    <row r="427" spans="2:3" x14ac:dyDescent="0.45">
      <c r="B427" s="500" t="s">
        <v>660</v>
      </c>
      <c r="C427" s="503" t="s">
        <v>44</v>
      </c>
    </row>
    <row r="428" spans="2:3" x14ac:dyDescent="0.45">
      <c r="B428" s="501"/>
      <c r="C428" s="504"/>
    </row>
    <row r="429" spans="2:3" x14ac:dyDescent="0.45">
      <c r="B429" s="501"/>
      <c r="C429" s="504"/>
    </row>
    <row r="430" spans="2:3" x14ac:dyDescent="0.45">
      <c r="B430" s="502"/>
      <c r="C430" s="505"/>
    </row>
    <row r="431" spans="2:3" x14ac:dyDescent="0.45">
      <c r="B431" s="156"/>
      <c r="C431" s="156"/>
    </row>
    <row r="432" spans="2:3" x14ac:dyDescent="0.45">
      <c r="B432" s="156"/>
      <c r="C432" s="156"/>
    </row>
    <row r="433" spans="2:3" x14ac:dyDescent="0.45">
      <c r="B433" s="156"/>
      <c r="C433" s="156"/>
    </row>
    <row r="434" spans="2:3" x14ac:dyDescent="0.45">
      <c r="B434" s="156"/>
      <c r="C434" s="156"/>
    </row>
    <row r="435" spans="2:3" ht="21" x14ac:dyDescent="0.65">
      <c r="B435" s="158" t="s">
        <v>91</v>
      </c>
      <c r="C435" s="159" t="s">
        <v>91</v>
      </c>
    </row>
    <row r="436" spans="2:3" x14ac:dyDescent="0.45">
      <c r="B436" s="500" t="s">
        <v>669</v>
      </c>
      <c r="C436" s="503" t="s">
        <v>44</v>
      </c>
    </row>
    <row r="437" spans="2:3" x14ac:dyDescent="0.45">
      <c r="B437" s="501"/>
      <c r="C437" s="504"/>
    </row>
    <row r="438" spans="2:3" x14ac:dyDescent="0.45">
      <c r="B438" s="501"/>
      <c r="C438" s="504"/>
    </row>
    <row r="439" spans="2:3" x14ac:dyDescent="0.45">
      <c r="B439" s="502"/>
      <c r="C439" s="505"/>
    </row>
    <row r="440" spans="2:3" x14ac:dyDescent="0.45">
      <c r="B440" s="156"/>
      <c r="C440" s="156"/>
    </row>
    <row r="441" spans="2:3" x14ac:dyDescent="0.45">
      <c r="B441" s="156"/>
      <c r="C441" s="156"/>
    </row>
    <row r="442" spans="2:3" x14ac:dyDescent="0.45">
      <c r="B442" s="156"/>
      <c r="C442" s="156"/>
    </row>
    <row r="443" spans="2:3" x14ac:dyDescent="0.45">
      <c r="B443" s="156"/>
      <c r="C443" s="156"/>
    </row>
    <row r="444" spans="2:3" ht="21" x14ac:dyDescent="0.65">
      <c r="B444" s="158" t="s">
        <v>91</v>
      </c>
      <c r="C444" s="159" t="s">
        <v>91</v>
      </c>
    </row>
    <row r="445" spans="2:3" x14ac:dyDescent="0.45">
      <c r="B445" s="500" t="s">
        <v>682</v>
      </c>
      <c r="C445" s="503" t="s">
        <v>44</v>
      </c>
    </row>
    <row r="446" spans="2:3" x14ac:dyDescent="0.45">
      <c r="B446" s="501"/>
      <c r="C446" s="504"/>
    </row>
    <row r="447" spans="2:3" x14ac:dyDescent="0.45">
      <c r="B447" s="501"/>
      <c r="C447" s="504"/>
    </row>
    <row r="448" spans="2:3" x14ac:dyDescent="0.45">
      <c r="B448" s="502"/>
      <c r="C448" s="505"/>
    </row>
    <row r="449" spans="2:3" x14ac:dyDescent="0.45">
      <c r="B449" s="156"/>
      <c r="C449" s="156"/>
    </row>
    <row r="450" spans="2:3" x14ac:dyDescent="0.45">
      <c r="B450" s="156"/>
      <c r="C450" s="156"/>
    </row>
    <row r="451" spans="2:3" x14ac:dyDescent="0.45">
      <c r="B451" s="156"/>
      <c r="C451" s="156"/>
    </row>
    <row r="452" spans="2:3" x14ac:dyDescent="0.45">
      <c r="B452" s="156"/>
      <c r="C452" s="156"/>
    </row>
    <row r="453" spans="2:3" ht="21" x14ac:dyDescent="0.65">
      <c r="B453" s="158" t="s">
        <v>91</v>
      </c>
      <c r="C453" s="159" t="s">
        <v>91</v>
      </c>
    </row>
    <row r="454" spans="2:3" x14ac:dyDescent="0.45">
      <c r="B454" s="500" t="s">
        <v>693</v>
      </c>
      <c r="C454" s="503" t="s">
        <v>44</v>
      </c>
    </row>
    <row r="455" spans="2:3" x14ac:dyDescent="0.45">
      <c r="B455" s="501"/>
      <c r="C455" s="504"/>
    </row>
    <row r="456" spans="2:3" x14ac:dyDescent="0.45">
      <c r="B456" s="501"/>
      <c r="C456" s="504"/>
    </row>
    <row r="457" spans="2:3" x14ac:dyDescent="0.45">
      <c r="B457" s="502"/>
      <c r="C457" s="505"/>
    </row>
    <row r="458" spans="2:3" x14ac:dyDescent="0.45">
      <c r="B458" s="156"/>
      <c r="C458" s="156"/>
    </row>
    <row r="459" spans="2:3" x14ac:dyDescent="0.45">
      <c r="B459" s="156"/>
      <c r="C459" s="156"/>
    </row>
    <row r="460" spans="2:3" x14ac:dyDescent="0.45">
      <c r="B460" s="156"/>
      <c r="C460" s="156"/>
    </row>
    <row r="461" spans="2:3" x14ac:dyDescent="0.45">
      <c r="B461" s="156"/>
      <c r="C461" s="156"/>
    </row>
    <row r="462" spans="2:3" ht="21" x14ac:dyDescent="0.65">
      <c r="B462" s="158" t="s">
        <v>91</v>
      </c>
      <c r="C462" s="159" t="s">
        <v>91</v>
      </c>
    </row>
    <row r="463" spans="2:3" x14ac:dyDescent="0.45">
      <c r="B463" s="500" t="s">
        <v>706</v>
      </c>
      <c r="C463" s="503" t="s">
        <v>44</v>
      </c>
    </row>
    <row r="464" spans="2:3" x14ac:dyDescent="0.45">
      <c r="B464" s="501"/>
      <c r="C464" s="504"/>
    </row>
    <row r="465" spans="2:3" x14ac:dyDescent="0.45">
      <c r="B465" s="501"/>
      <c r="C465" s="504"/>
    </row>
    <row r="466" spans="2:3" x14ac:dyDescent="0.45">
      <c r="B466" s="502"/>
      <c r="C466" s="505"/>
    </row>
    <row r="467" spans="2:3" x14ac:dyDescent="0.45">
      <c r="B467" s="156"/>
      <c r="C467" s="156"/>
    </row>
    <row r="468" spans="2:3" x14ac:dyDescent="0.45">
      <c r="B468" s="156"/>
      <c r="C468" s="156"/>
    </row>
    <row r="469" spans="2:3" x14ac:dyDescent="0.45">
      <c r="B469" s="156"/>
      <c r="C469" s="156"/>
    </row>
    <row r="470" spans="2:3" x14ac:dyDescent="0.45">
      <c r="B470" s="156"/>
      <c r="C470" s="156"/>
    </row>
    <row r="471" spans="2:3" ht="21" x14ac:dyDescent="0.65">
      <c r="B471" s="158" t="s">
        <v>91</v>
      </c>
      <c r="C471" s="159" t="s">
        <v>91</v>
      </c>
    </row>
    <row r="472" spans="2:3" x14ac:dyDescent="0.45">
      <c r="B472" s="500" t="s">
        <v>722</v>
      </c>
      <c r="C472" s="503" t="s">
        <v>44</v>
      </c>
    </row>
    <row r="473" spans="2:3" x14ac:dyDescent="0.45">
      <c r="B473" s="501"/>
      <c r="C473" s="504"/>
    </row>
    <row r="474" spans="2:3" x14ac:dyDescent="0.45">
      <c r="B474" s="501"/>
      <c r="C474" s="504"/>
    </row>
    <row r="475" spans="2:3" x14ac:dyDescent="0.45">
      <c r="B475" s="502"/>
      <c r="C475" s="505"/>
    </row>
    <row r="476" spans="2:3" x14ac:dyDescent="0.45">
      <c r="B476" s="156"/>
      <c r="C476" s="156"/>
    </row>
    <row r="477" spans="2:3" x14ac:dyDescent="0.45">
      <c r="B477" s="156"/>
      <c r="C477" s="156"/>
    </row>
    <row r="478" spans="2:3" x14ac:dyDescent="0.45">
      <c r="B478" s="156"/>
      <c r="C478" s="156"/>
    </row>
    <row r="479" spans="2:3" x14ac:dyDescent="0.45">
      <c r="B479" s="156"/>
      <c r="C479" s="156"/>
    </row>
    <row r="480" spans="2:3" ht="21" x14ac:dyDescent="0.65">
      <c r="B480" s="158" t="s">
        <v>91</v>
      </c>
      <c r="C480" s="159" t="s">
        <v>91</v>
      </c>
    </row>
    <row r="481" spans="2:3" x14ac:dyDescent="0.45">
      <c r="B481" s="500" t="s">
        <v>736</v>
      </c>
      <c r="C481" s="503" t="s">
        <v>44</v>
      </c>
    </row>
    <row r="482" spans="2:3" x14ac:dyDescent="0.45">
      <c r="B482" s="501"/>
      <c r="C482" s="504"/>
    </row>
    <row r="483" spans="2:3" x14ac:dyDescent="0.45">
      <c r="B483" s="501"/>
      <c r="C483" s="504"/>
    </row>
    <row r="484" spans="2:3" x14ac:dyDescent="0.45">
      <c r="B484" s="502"/>
      <c r="C484" s="505"/>
    </row>
    <row r="485" spans="2:3" x14ac:dyDescent="0.45">
      <c r="B485" s="156"/>
      <c r="C485" s="156"/>
    </row>
    <row r="486" spans="2:3" x14ac:dyDescent="0.45">
      <c r="B486" s="156"/>
      <c r="C486" s="156"/>
    </row>
    <row r="487" spans="2:3" x14ac:dyDescent="0.45">
      <c r="B487" s="156"/>
      <c r="C487" s="156"/>
    </row>
    <row r="488" spans="2:3" x14ac:dyDescent="0.45">
      <c r="B488" s="156"/>
      <c r="C488" s="156"/>
    </row>
    <row r="489" spans="2:3" ht="21" x14ac:dyDescent="0.65">
      <c r="B489" s="158" t="s">
        <v>91</v>
      </c>
      <c r="C489" s="159" t="s">
        <v>91</v>
      </c>
    </row>
    <row r="490" spans="2:3" x14ac:dyDescent="0.45">
      <c r="B490" s="500" t="s">
        <v>748</v>
      </c>
      <c r="C490" s="503" t="s">
        <v>44</v>
      </c>
    </row>
    <row r="491" spans="2:3" x14ac:dyDescent="0.45">
      <c r="B491" s="501"/>
      <c r="C491" s="504"/>
    </row>
    <row r="492" spans="2:3" x14ac:dyDescent="0.45">
      <c r="B492" s="501"/>
      <c r="C492" s="504"/>
    </row>
    <row r="493" spans="2:3" x14ac:dyDescent="0.45">
      <c r="B493" s="502"/>
      <c r="C493" s="505"/>
    </row>
    <row r="494" spans="2:3" x14ac:dyDescent="0.45">
      <c r="B494" s="156"/>
      <c r="C494" s="156"/>
    </row>
    <row r="495" spans="2:3" x14ac:dyDescent="0.45">
      <c r="B495" s="156"/>
      <c r="C495" s="156"/>
    </row>
    <row r="496" spans="2:3" x14ac:dyDescent="0.45">
      <c r="B496" s="156"/>
      <c r="C496" s="156"/>
    </row>
    <row r="497" spans="2:3" x14ac:dyDescent="0.45">
      <c r="B497" s="156"/>
      <c r="C497" s="156"/>
    </row>
    <row r="498" spans="2:3" ht="21" x14ac:dyDescent="0.65">
      <c r="B498" s="158" t="s">
        <v>91</v>
      </c>
      <c r="C498" s="159" t="s">
        <v>91</v>
      </c>
    </row>
    <row r="499" spans="2:3" x14ac:dyDescent="0.45">
      <c r="B499" s="500" t="s">
        <v>754</v>
      </c>
      <c r="C499" s="503" t="s">
        <v>44</v>
      </c>
    </row>
    <row r="500" spans="2:3" x14ac:dyDescent="0.45">
      <c r="B500" s="501"/>
      <c r="C500" s="504"/>
    </row>
    <row r="501" spans="2:3" x14ac:dyDescent="0.45">
      <c r="B501" s="501"/>
      <c r="C501" s="504"/>
    </row>
    <row r="502" spans="2:3" x14ac:dyDescent="0.45">
      <c r="B502" s="502"/>
      <c r="C502" s="505"/>
    </row>
    <row r="503" spans="2:3" x14ac:dyDescent="0.45">
      <c r="B503" s="156"/>
      <c r="C503" s="156"/>
    </row>
    <row r="504" spans="2:3" x14ac:dyDescent="0.45">
      <c r="B504" s="156"/>
      <c r="C504" s="156"/>
    </row>
    <row r="505" spans="2:3" x14ac:dyDescent="0.45">
      <c r="B505" s="156"/>
      <c r="C505" s="156"/>
    </row>
    <row r="506" spans="2:3" x14ac:dyDescent="0.45">
      <c r="B506" s="156"/>
      <c r="C506" s="156"/>
    </row>
    <row r="507" spans="2:3" ht="21" x14ac:dyDescent="0.65">
      <c r="B507" s="158" t="s">
        <v>91</v>
      </c>
      <c r="C507" s="159" t="s">
        <v>91</v>
      </c>
    </row>
    <row r="508" spans="2:3" x14ac:dyDescent="0.45">
      <c r="B508" s="500" t="s">
        <v>773</v>
      </c>
      <c r="C508" s="503" t="s">
        <v>44</v>
      </c>
    </row>
    <row r="509" spans="2:3" x14ac:dyDescent="0.45">
      <c r="B509" s="501"/>
      <c r="C509" s="504"/>
    </row>
    <row r="510" spans="2:3" x14ac:dyDescent="0.45">
      <c r="B510" s="501"/>
      <c r="C510" s="504"/>
    </row>
    <row r="511" spans="2:3" x14ac:dyDescent="0.45">
      <c r="B511" s="502"/>
      <c r="C511" s="505"/>
    </row>
    <row r="512" spans="2:3" x14ac:dyDescent="0.45">
      <c r="B512" s="156"/>
      <c r="C512" s="156"/>
    </row>
    <row r="513" spans="2:3" x14ac:dyDescent="0.45">
      <c r="B513" s="156"/>
      <c r="C513" s="156"/>
    </row>
    <row r="514" spans="2:3" x14ac:dyDescent="0.45">
      <c r="B514" s="156"/>
      <c r="C514" s="156"/>
    </row>
    <row r="515" spans="2:3" x14ac:dyDescent="0.45">
      <c r="B515" s="156"/>
      <c r="C515" s="156"/>
    </row>
    <row r="516" spans="2:3" ht="21" x14ac:dyDescent="0.65">
      <c r="B516" s="158" t="s">
        <v>91</v>
      </c>
      <c r="C516" s="159" t="s">
        <v>91</v>
      </c>
    </row>
    <row r="517" spans="2:3" x14ac:dyDescent="0.45">
      <c r="B517" s="500" t="s">
        <v>782</v>
      </c>
      <c r="C517" s="503" t="s">
        <v>44</v>
      </c>
    </row>
    <row r="518" spans="2:3" x14ac:dyDescent="0.45">
      <c r="B518" s="501"/>
      <c r="C518" s="504"/>
    </row>
    <row r="519" spans="2:3" x14ac:dyDescent="0.45">
      <c r="B519" s="501"/>
      <c r="C519" s="504"/>
    </row>
    <row r="520" spans="2:3" x14ac:dyDescent="0.45">
      <c r="B520" s="502"/>
      <c r="C520" s="505"/>
    </row>
    <row r="521" spans="2:3" x14ac:dyDescent="0.45">
      <c r="B521" s="156"/>
      <c r="C521" s="156"/>
    </row>
    <row r="522" spans="2:3" x14ac:dyDescent="0.45">
      <c r="B522" s="156"/>
      <c r="C522" s="156"/>
    </row>
    <row r="523" spans="2:3" x14ac:dyDescent="0.45">
      <c r="B523" s="156"/>
      <c r="C523" s="156"/>
    </row>
    <row r="524" spans="2:3" x14ac:dyDescent="0.45">
      <c r="B524" s="156"/>
      <c r="C524" s="156"/>
    </row>
    <row r="525" spans="2:3" ht="21" x14ac:dyDescent="0.65">
      <c r="B525" s="158" t="s">
        <v>91</v>
      </c>
      <c r="C525" s="159" t="s">
        <v>91</v>
      </c>
    </row>
    <row r="526" spans="2:3" x14ac:dyDescent="0.45">
      <c r="B526" s="500" t="s">
        <v>794</v>
      </c>
      <c r="C526" s="503" t="s">
        <v>44</v>
      </c>
    </row>
    <row r="527" spans="2:3" x14ac:dyDescent="0.45">
      <c r="B527" s="501"/>
      <c r="C527" s="504"/>
    </row>
    <row r="528" spans="2:3" x14ac:dyDescent="0.45">
      <c r="B528" s="501"/>
      <c r="C528" s="504"/>
    </row>
    <row r="529" spans="2:3" x14ac:dyDescent="0.45">
      <c r="B529" s="502"/>
      <c r="C529" s="505"/>
    </row>
    <row r="530" spans="2:3" x14ac:dyDescent="0.45">
      <c r="B530" s="156"/>
      <c r="C530" s="156"/>
    </row>
    <row r="531" spans="2:3" x14ac:dyDescent="0.45">
      <c r="B531" s="156"/>
      <c r="C531" s="156"/>
    </row>
    <row r="532" spans="2:3" x14ac:dyDescent="0.45">
      <c r="B532" s="156"/>
      <c r="C532" s="156"/>
    </row>
    <row r="533" spans="2:3" x14ac:dyDescent="0.45">
      <c r="B533" s="156"/>
      <c r="C533" s="156"/>
    </row>
    <row r="534" spans="2:3" ht="21" x14ac:dyDescent="0.65">
      <c r="B534" s="158" t="s">
        <v>91</v>
      </c>
      <c r="C534" s="159" t="s">
        <v>91</v>
      </c>
    </row>
    <row r="535" spans="2:3" x14ac:dyDescent="0.45">
      <c r="B535" s="500" t="s">
        <v>807</v>
      </c>
      <c r="C535" s="503" t="s">
        <v>44</v>
      </c>
    </row>
    <row r="536" spans="2:3" x14ac:dyDescent="0.45">
      <c r="B536" s="501"/>
      <c r="C536" s="504"/>
    </row>
    <row r="537" spans="2:3" x14ac:dyDescent="0.45">
      <c r="B537" s="501"/>
      <c r="C537" s="504"/>
    </row>
    <row r="538" spans="2:3" x14ac:dyDescent="0.45">
      <c r="B538" s="502"/>
      <c r="C538" s="505"/>
    </row>
    <row r="539" spans="2:3" x14ac:dyDescent="0.45">
      <c r="B539" s="156"/>
      <c r="C539" s="156"/>
    </row>
    <row r="540" spans="2:3" x14ac:dyDescent="0.45">
      <c r="B540" s="156"/>
      <c r="C540" s="156"/>
    </row>
    <row r="541" spans="2:3" x14ac:dyDescent="0.45">
      <c r="B541" s="156"/>
      <c r="C541" s="156"/>
    </row>
    <row r="542" spans="2:3" x14ac:dyDescent="0.45">
      <c r="B542" s="156"/>
      <c r="C542" s="156"/>
    </row>
    <row r="543" spans="2:3" ht="21" x14ac:dyDescent="0.65">
      <c r="B543" s="158" t="s">
        <v>91</v>
      </c>
      <c r="C543" s="159" t="s">
        <v>91</v>
      </c>
    </row>
    <row r="544" spans="2:3" x14ac:dyDescent="0.45">
      <c r="B544" s="500" t="s">
        <v>816</v>
      </c>
      <c r="C544" s="503" t="s">
        <v>44</v>
      </c>
    </row>
    <row r="545" spans="2:3" x14ac:dyDescent="0.45">
      <c r="B545" s="501"/>
      <c r="C545" s="504"/>
    </row>
    <row r="546" spans="2:3" x14ac:dyDescent="0.45">
      <c r="B546" s="501"/>
      <c r="C546" s="504"/>
    </row>
    <row r="547" spans="2:3" x14ac:dyDescent="0.45">
      <c r="B547" s="502"/>
      <c r="C547" s="505"/>
    </row>
    <row r="548" spans="2:3" x14ac:dyDescent="0.45">
      <c r="B548" s="156"/>
      <c r="C548" s="156"/>
    </row>
    <row r="549" spans="2:3" x14ac:dyDescent="0.45">
      <c r="B549" s="156"/>
      <c r="C549" s="156"/>
    </row>
    <row r="550" spans="2:3" x14ac:dyDescent="0.45">
      <c r="B550" s="156"/>
      <c r="C550" s="156"/>
    </row>
    <row r="551" spans="2:3" x14ac:dyDescent="0.45">
      <c r="B551" s="156"/>
      <c r="C551" s="156"/>
    </row>
    <row r="552" spans="2:3" ht="21" x14ac:dyDescent="0.65">
      <c r="B552" s="158" t="s">
        <v>91</v>
      </c>
      <c r="C552" s="159" t="s">
        <v>91</v>
      </c>
    </row>
    <row r="553" spans="2:3" x14ac:dyDescent="0.45">
      <c r="B553" s="500" t="s">
        <v>828</v>
      </c>
      <c r="C553" s="503" t="s">
        <v>44</v>
      </c>
    </row>
    <row r="554" spans="2:3" x14ac:dyDescent="0.45">
      <c r="B554" s="501"/>
      <c r="C554" s="504"/>
    </row>
    <row r="555" spans="2:3" x14ac:dyDescent="0.45">
      <c r="B555" s="501"/>
      <c r="C555" s="504"/>
    </row>
    <row r="556" spans="2:3" x14ac:dyDescent="0.45">
      <c r="B556" s="502"/>
      <c r="C556" s="505"/>
    </row>
    <row r="557" spans="2:3" x14ac:dyDescent="0.45">
      <c r="B557" s="156"/>
      <c r="C557" s="156"/>
    </row>
    <row r="558" spans="2:3" x14ac:dyDescent="0.45">
      <c r="B558" s="156"/>
      <c r="C558" s="156"/>
    </row>
    <row r="559" spans="2:3" x14ac:dyDescent="0.45">
      <c r="B559" s="156"/>
      <c r="C559" s="156"/>
    </row>
    <row r="560" spans="2:3" x14ac:dyDescent="0.45">
      <c r="B560" s="156"/>
      <c r="C560" s="156"/>
    </row>
    <row r="561" spans="2:3" ht="21" x14ac:dyDescent="0.65">
      <c r="B561" s="158" t="s">
        <v>91</v>
      </c>
      <c r="C561" s="159" t="s">
        <v>91</v>
      </c>
    </row>
    <row r="562" spans="2:3" x14ac:dyDescent="0.45">
      <c r="B562" s="500" t="s">
        <v>841</v>
      </c>
      <c r="C562" s="503" t="s">
        <v>44</v>
      </c>
    </row>
    <row r="563" spans="2:3" x14ac:dyDescent="0.45">
      <c r="B563" s="501"/>
      <c r="C563" s="504"/>
    </row>
    <row r="564" spans="2:3" x14ac:dyDescent="0.45">
      <c r="B564" s="501"/>
      <c r="C564" s="504"/>
    </row>
    <row r="565" spans="2:3" x14ac:dyDescent="0.45">
      <c r="B565" s="502"/>
      <c r="C565" s="505"/>
    </row>
    <row r="566" spans="2:3" x14ac:dyDescent="0.45">
      <c r="B566" s="156"/>
      <c r="C566" s="156"/>
    </row>
    <row r="567" spans="2:3" x14ac:dyDescent="0.45">
      <c r="B567" s="156"/>
      <c r="C567" s="156"/>
    </row>
    <row r="568" spans="2:3" x14ac:dyDescent="0.45">
      <c r="B568" s="156"/>
      <c r="C568" s="156"/>
    </row>
    <row r="569" spans="2:3" x14ac:dyDescent="0.45">
      <c r="B569" s="156"/>
      <c r="C569" s="156"/>
    </row>
    <row r="570" spans="2:3" ht="21" x14ac:dyDescent="0.65">
      <c r="B570" s="158" t="s">
        <v>91</v>
      </c>
      <c r="C570" s="159" t="s">
        <v>91</v>
      </c>
    </row>
    <row r="571" spans="2:3" x14ac:dyDescent="0.45">
      <c r="B571" s="500" t="s">
        <v>850</v>
      </c>
      <c r="C571" s="503" t="s">
        <v>44</v>
      </c>
    </row>
    <row r="572" spans="2:3" x14ac:dyDescent="0.45">
      <c r="B572" s="501"/>
      <c r="C572" s="504"/>
    </row>
    <row r="573" spans="2:3" x14ac:dyDescent="0.45">
      <c r="B573" s="501"/>
      <c r="C573" s="504"/>
    </row>
    <row r="574" spans="2:3" x14ac:dyDescent="0.45">
      <c r="B574" s="502"/>
      <c r="C574" s="505"/>
    </row>
    <row r="575" spans="2:3" x14ac:dyDescent="0.45">
      <c r="B575" s="156"/>
      <c r="C575" s="156"/>
    </row>
    <row r="576" spans="2:3" x14ac:dyDescent="0.45">
      <c r="B576" s="156"/>
      <c r="C576" s="156"/>
    </row>
    <row r="577" spans="2:3" x14ac:dyDescent="0.45">
      <c r="B577" s="156"/>
      <c r="C577" s="156"/>
    </row>
    <row r="578" spans="2:3" x14ac:dyDescent="0.45">
      <c r="B578" s="156"/>
      <c r="C578" s="156"/>
    </row>
    <row r="579" spans="2:3" ht="21" x14ac:dyDescent="0.65">
      <c r="B579" s="158" t="s">
        <v>91</v>
      </c>
      <c r="C579" s="159" t="s">
        <v>91</v>
      </c>
    </row>
    <row r="580" spans="2:3" x14ac:dyDescent="0.45">
      <c r="B580" s="500" t="s">
        <v>863</v>
      </c>
      <c r="C580" s="503" t="s">
        <v>304</v>
      </c>
    </row>
    <row r="581" spans="2:3" x14ac:dyDescent="0.45">
      <c r="B581" s="501"/>
      <c r="C581" s="504"/>
    </row>
    <row r="582" spans="2:3" x14ac:dyDescent="0.45">
      <c r="B582" s="501"/>
      <c r="C582" s="504"/>
    </row>
    <row r="583" spans="2:3" x14ac:dyDescent="0.45">
      <c r="B583" s="502"/>
      <c r="C583" s="505"/>
    </row>
    <row r="584" spans="2:3" x14ac:dyDescent="0.45">
      <c r="B584" s="156"/>
      <c r="C584" s="156"/>
    </row>
    <row r="585" spans="2:3" x14ac:dyDescent="0.45">
      <c r="B585" s="156"/>
      <c r="C585" s="156"/>
    </row>
    <row r="586" spans="2:3" x14ac:dyDescent="0.45">
      <c r="B586" s="156"/>
      <c r="C586" s="156"/>
    </row>
    <row r="587" spans="2:3" x14ac:dyDescent="0.45">
      <c r="B587" s="156"/>
      <c r="C587" s="156"/>
    </row>
    <row r="588" spans="2:3" ht="21" x14ac:dyDescent="0.65">
      <c r="B588" s="158" t="s">
        <v>91</v>
      </c>
      <c r="C588" s="159" t="s">
        <v>91</v>
      </c>
    </row>
    <row r="589" spans="2:3" x14ac:dyDescent="0.45">
      <c r="B589" s="500" t="s">
        <v>872</v>
      </c>
      <c r="C589" s="503" t="s">
        <v>304</v>
      </c>
    </row>
    <row r="590" spans="2:3" x14ac:dyDescent="0.45">
      <c r="B590" s="501"/>
      <c r="C590" s="504"/>
    </row>
    <row r="591" spans="2:3" x14ac:dyDescent="0.45">
      <c r="B591" s="501"/>
      <c r="C591" s="504"/>
    </row>
    <row r="592" spans="2:3" x14ac:dyDescent="0.45">
      <c r="B592" s="502"/>
      <c r="C592" s="505"/>
    </row>
    <row r="593" spans="2:3" x14ac:dyDescent="0.45">
      <c r="B593" s="156"/>
      <c r="C593" s="156"/>
    </row>
    <row r="594" spans="2:3" x14ac:dyDescent="0.45">
      <c r="B594" s="156"/>
      <c r="C594" s="156"/>
    </row>
    <row r="595" spans="2:3" x14ac:dyDescent="0.45">
      <c r="B595" s="156"/>
      <c r="C595" s="156"/>
    </row>
    <row r="596" spans="2:3" x14ac:dyDescent="0.45">
      <c r="B596" s="156"/>
      <c r="C596" s="156"/>
    </row>
    <row r="597" spans="2:3" x14ac:dyDescent="0.45">
      <c r="B597" s="156"/>
      <c r="C597" s="156"/>
    </row>
    <row r="598" spans="2:3" x14ac:dyDescent="0.45">
      <c r="B598" s="500" t="s">
        <v>887</v>
      </c>
      <c r="C598" s="503" t="s">
        <v>888</v>
      </c>
    </row>
    <row r="599" spans="2:3" x14ac:dyDescent="0.45">
      <c r="B599" s="501"/>
      <c r="C599" s="504"/>
    </row>
    <row r="600" spans="2:3" x14ac:dyDescent="0.45">
      <c r="B600" s="501"/>
      <c r="C600" s="504"/>
    </row>
    <row r="601" spans="2:3" x14ac:dyDescent="0.45">
      <c r="B601" s="502"/>
      <c r="C601" s="505"/>
    </row>
    <row r="602" spans="2:3" x14ac:dyDescent="0.45">
      <c r="B602" s="156"/>
      <c r="C602" s="156"/>
    </row>
    <row r="603" spans="2:3" x14ac:dyDescent="0.45">
      <c r="B603" s="156"/>
      <c r="C603" s="156"/>
    </row>
    <row r="604" spans="2:3" x14ac:dyDescent="0.45">
      <c r="B604" s="156"/>
      <c r="C604" s="156"/>
    </row>
    <row r="605" spans="2:3" x14ac:dyDescent="0.45">
      <c r="B605" s="156"/>
      <c r="C605" s="156"/>
    </row>
    <row r="606" spans="2:3" x14ac:dyDescent="0.45">
      <c r="B606" s="156"/>
      <c r="C606" s="156"/>
    </row>
    <row r="607" spans="2:3" x14ac:dyDescent="0.45">
      <c r="B607" s="500" t="s">
        <v>901</v>
      </c>
      <c r="C607" s="503" t="s">
        <v>304</v>
      </c>
    </row>
    <row r="608" spans="2:3" x14ac:dyDescent="0.45">
      <c r="B608" s="501"/>
      <c r="C608" s="504"/>
    </row>
    <row r="609" spans="2:3" x14ac:dyDescent="0.45">
      <c r="B609" s="501"/>
      <c r="C609" s="504"/>
    </row>
    <row r="610" spans="2:3" x14ac:dyDescent="0.45">
      <c r="B610" s="502"/>
      <c r="C610" s="505"/>
    </row>
    <row r="611" spans="2:3" x14ac:dyDescent="0.45">
      <c r="B611" s="156"/>
      <c r="C611" s="156"/>
    </row>
    <row r="612" spans="2:3" x14ac:dyDescent="0.45">
      <c r="B612" s="156"/>
      <c r="C612" s="156"/>
    </row>
    <row r="613" spans="2:3" x14ac:dyDescent="0.45">
      <c r="B613" s="156"/>
      <c r="C613" s="156"/>
    </row>
    <row r="614" spans="2:3" x14ac:dyDescent="0.45">
      <c r="B614" s="156"/>
      <c r="C614" s="156"/>
    </row>
    <row r="615" spans="2:3" x14ac:dyDescent="0.45">
      <c r="B615" s="156"/>
      <c r="C615" s="156"/>
    </row>
    <row r="616" spans="2:3" x14ac:dyDescent="0.45">
      <c r="B616" s="156"/>
      <c r="C616" s="156"/>
    </row>
    <row r="617" spans="2:3" x14ac:dyDescent="0.45">
      <c r="B617" s="156"/>
      <c r="C617" s="156"/>
    </row>
    <row r="618" spans="2:3" x14ac:dyDescent="0.45">
      <c r="B618" s="156"/>
      <c r="C618" s="156"/>
    </row>
    <row r="619" spans="2:3" x14ac:dyDescent="0.45">
      <c r="B619" s="156"/>
      <c r="C619" s="156"/>
    </row>
    <row r="620" spans="2:3" x14ac:dyDescent="0.45">
      <c r="B620" s="156"/>
      <c r="C620" s="156"/>
    </row>
    <row r="621" spans="2:3" x14ac:dyDescent="0.45">
      <c r="B621" s="156"/>
      <c r="C621" s="156"/>
    </row>
    <row r="622" spans="2:3" x14ac:dyDescent="0.45">
      <c r="B622" s="156"/>
      <c r="C622" s="156"/>
    </row>
    <row r="623" spans="2:3" x14ac:dyDescent="0.45">
      <c r="B623" s="156"/>
      <c r="C623" s="156"/>
    </row>
    <row r="624" spans="2:3" x14ac:dyDescent="0.45">
      <c r="B624" s="156"/>
      <c r="C624" s="156"/>
    </row>
    <row r="625" spans="2:3" x14ac:dyDescent="0.45">
      <c r="B625" s="156"/>
      <c r="C625" s="156"/>
    </row>
    <row r="626" spans="2:3" x14ac:dyDescent="0.45">
      <c r="B626" s="156"/>
      <c r="C626" s="156"/>
    </row>
    <row r="627" spans="2:3" x14ac:dyDescent="0.45">
      <c r="B627" s="156"/>
      <c r="C627" s="156"/>
    </row>
    <row r="628" spans="2:3" x14ac:dyDescent="0.45">
      <c r="B628" s="156"/>
      <c r="C628" s="156"/>
    </row>
    <row r="629" spans="2:3" x14ac:dyDescent="0.45">
      <c r="B629" s="156"/>
      <c r="C629" s="156"/>
    </row>
    <row r="630" spans="2:3" x14ac:dyDescent="0.45">
      <c r="B630" s="156"/>
      <c r="C630" s="156"/>
    </row>
    <row r="631" spans="2:3" x14ac:dyDescent="0.45">
      <c r="B631" s="156"/>
      <c r="C631" s="156"/>
    </row>
    <row r="632" spans="2:3" x14ac:dyDescent="0.45">
      <c r="B632" s="156"/>
      <c r="C632" s="156"/>
    </row>
    <row r="633" spans="2:3" x14ac:dyDescent="0.45">
      <c r="B633" s="156"/>
      <c r="C633" s="156"/>
    </row>
    <row r="634" spans="2:3" x14ac:dyDescent="0.45">
      <c r="B634" s="156"/>
      <c r="C634" s="156"/>
    </row>
    <row r="635" spans="2:3" x14ac:dyDescent="0.45">
      <c r="B635" s="156"/>
      <c r="C635" s="156"/>
    </row>
    <row r="636" spans="2:3" x14ac:dyDescent="0.45">
      <c r="B636" s="156"/>
      <c r="C636" s="156"/>
    </row>
    <row r="637" spans="2:3" x14ac:dyDescent="0.45">
      <c r="B637" s="156"/>
      <c r="C637" s="156"/>
    </row>
    <row r="638" spans="2:3" x14ac:dyDescent="0.45">
      <c r="B638" s="156"/>
      <c r="C638" s="156"/>
    </row>
    <row r="639" spans="2:3" x14ac:dyDescent="0.45">
      <c r="B639" s="156"/>
      <c r="C639" s="156"/>
    </row>
    <row r="640" spans="2:3" x14ac:dyDescent="0.45">
      <c r="B640" s="156"/>
      <c r="C640" s="156"/>
    </row>
    <row r="641" spans="2:3" x14ac:dyDescent="0.45">
      <c r="B641" s="156"/>
      <c r="C641" s="156"/>
    </row>
    <row r="642" spans="2:3" x14ac:dyDescent="0.45">
      <c r="B642" s="156"/>
      <c r="C642" s="156"/>
    </row>
    <row r="643" spans="2:3" x14ac:dyDescent="0.45">
      <c r="B643" s="156"/>
      <c r="C643" s="156"/>
    </row>
    <row r="644" spans="2:3" x14ac:dyDescent="0.45">
      <c r="B644" s="156"/>
      <c r="C644" s="156"/>
    </row>
    <row r="645" spans="2:3" x14ac:dyDescent="0.45">
      <c r="B645" s="156"/>
      <c r="C645" s="156"/>
    </row>
    <row r="646" spans="2:3" x14ac:dyDescent="0.45">
      <c r="B646" s="156"/>
      <c r="C646" s="156"/>
    </row>
    <row r="647" spans="2:3" x14ac:dyDescent="0.45">
      <c r="B647" s="156"/>
      <c r="C647" s="156"/>
    </row>
    <row r="648" spans="2:3" x14ac:dyDescent="0.45">
      <c r="B648" s="156"/>
      <c r="C648" s="156"/>
    </row>
    <row r="649" spans="2:3" x14ac:dyDescent="0.45">
      <c r="B649" s="156"/>
      <c r="C649" s="156"/>
    </row>
    <row r="650" spans="2:3" x14ac:dyDescent="0.45">
      <c r="B650" s="156"/>
      <c r="C650" s="156"/>
    </row>
    <row r="651" spans="2:3" x14ac:dyDescent="0.45">
      <c r="B651" s="156"/>
      <c r="C651" s="156"/>
    </row>
    <row r="652" spans="2:3" x14ac:dyDescent="0.45">
      <c r="B652" s="156"/>
      <c r="C652" s="156"/>
    </row>
    <row r="653" spans="2:3" x14ac:dyDescent="0.45">
      <c r="B653" s="156"/>
      <c r="C653" s="156"/>
    </row>
    <row r="654" spans="2:3" x14ac:dyDescent="0.45">
      <c r="B654" s="156"/>
      <c r="C654" s="156"/>
    </row>
    <row r="655" spans="2:3" x14ac:dyDescent="0.45">
      <c r="B655" s="156"/>
      <c r="C655" s="156"/>
    </row>
    <row r="656" spans="2:3" x14ac:dyDescent="0.45">
      <c r="B656" s="156"/>
      <c r="C656" s="156"/>
    </row>
    <row r="657" spans="2:3" x14ac:dyDescent="0.45">
      <c r="B657" s="156"/>
      <c r="C657" s="156"/>
    </row>
    <row r="658" spans="2:3" x14ac:dyDescent="0.45">
      <c r="B658" s="156"/>
      <c r="C658" s="156"/>
    </row>
    <row r="659" spans="2:3" x14ac:dyDescent="0.45">
      <c r="B659" s="156"/>
      <c r="C659" s="156"/>
    </row>
    <row r="660" spans="2:3" x14ac:dyDescent="0.45">
      <c r="B660" s="156"/>
      <c r="C660" s="156"/>
    </row>
  </sheetData>
  <sortState xmlns:xlrd2="http://schemas.microsoft.com/office/spreadsheetml/2017/richdata2" ref="M1:M295">
    <sortCondition ref="M1:M295"/>
  </sortState>
  <mergeCells count="136">
    <mergeCell ref="B598:B601"/>
    <mergeCell ref="C598:C601"/>
    <mergeCell ref="B607:B610"/>
    <mergeCell ref="C607:C610"/>
    <mergeCell ref="B571:B574"/>
    <mergeCell ref="C571:C574"/>
    <mergeCell ref="B580:B583"/>
    <mergeCell ref="C580:C583"/>
    <mergeCell ref="B589:B592"/>
    <mergeCell ref="C589:C592"/>
    <mergeCell ref="B544:B547"/>
    <mergeCell ref="C544:C547"/>
    <mergeCell ref="B553:B556"/>
    <mergeCell ref="C553:C556"/>
    <mergeCell ref="B562:B565"/>
    <mergeCell ref="C562:C565"/>
    <mergeCell ref="B517:B520"/>
    <mergeCell ref="C517:C520"/>
    <mergeCell ref="B526:B529"/>
    <mergeCell ref="C526:C529"/>
    <mergeCell ref="B535:B538"/>
    <mergeCell ref="C535:C538"/>
    <mergeCell ref="B490:B493"/>
    <mergeCell ref="C490:C493"/>
    <mergeCell ref="B499:B502"/>
    <mergeCell ref="C499:C502"/>
    <mergeCell ref="B508:B511"/>
    <mergeCell ref="C508:C511"/>
    <mergeCell ref="B463:B466"/>
    <mergeCell ref="C463:C466"/>
    <mergeCell ref="B472:B475"/>
    <mergeCell ref="C472:C475"/>
    <mergeCell ref="B481:B484"/>
    <mergeCell ref="C481:C484"/>
    <mergeCell ref="B436:B439"/>
    <mergeCell ref="C436:C439"/>
    <mergeCell ref="B445:B448"/>
    <mergeCell ref="C445:C448"/>
    <mergeCell ref="B454:B457"/>
    <mergeCell ref="C454:C457"/>
    <mergeCell ref="B409:B412"/>
    <mergeCell ref="C409:C412"/>
    <mergeCell ref="B418:B421"/>
    <mergeCell ref="C418:C421"/>
    <mergeCell ref="B427:B430"/>
    <mergeCell ref="C427:C430"/>
    <mergeCell ref="B382:B385"/>
    <mergeCell ref="C382:C385"/>
    <mergeCell ref="B391:B394"/>
    <mergeCell ref="C391:C394"/>
    <mergeCell ref="B400:B403"/>
    <mergeCell ref="C400:C403"/>
    <mergeCell ref="B355:B358"/>
    <mergeCell ref="C355:C358"/>
    <mergeCell ref="B364:B367"/>
    <mergeCell ref="C364:C367"/>
    <mergeCell ref="B373:B376"/>
    <mergeCell ref="C373:C376"/>
    <mergeCell ref="B328:B331"/>
    <mergeCell ref="C328:C331"/>
    <mergeCell ref="B337:B340"/>
    <mergeCell ref="C337:C340"/>
    <mergeCell ref="B346:B349"/>
    <mergeCell ref="C346:C349"/>
    <mergeCell ref="B301:B304"/>
    <mergeCell ref="C301:C304"/>
    <mergeCell ref="B310:B313"/>
    <mergeCell ref="C310:C313"/>
    <mergeCell ref="B319:B322"/>
    <mergeCell ref="C319:C322"/>
    <mergeCell ref="B274:B277"/>
    <mergeCell ref="C274:C277"/>
    <mergeCell ref="B283:B286"/>
    <mergeCell ref="C283:C286"/>
    <mergeCell ref="B292:B295"/>
    <mergeCell ref="C292:C295"/>
    <mergeCell ref="B247:B250"/>
    <mergeCell ref="C247:C250"/>
    <mergeCell ref="B256:B259"/>
    <mergeCell ref="C256:C259"/>
    <mergeCell ref="B265:B268"/>
    <mergeCell ref="C265:C268"/>
    <mergeCell ref="B220:B223"/>
    <mergeCell ref="C220:C223"/>
    <mergeCell ref="B229:B232"/>
    <mergeCell ref="C229:C232"/>
    <mergeCell ref="B238:B241"/>
    <mergeCell ref="C238:C241"/>
    <mergeCell ref="B193:B196"/>
    <mergeCell ref="C193:C196"/>
    <mergeCell ref="B202:B205"/>
    <mergeCell ref="C202:C205"/>
    <mergeCell ref="B211:B214"/>
    <mergeCell ref="C211:C214"/>
    <mergeCell ref="B166:B169"/>
    <mergeCell ref="C166:C169"/>
    <mergeCell ref="B175:B178"/>
    <mergeCell ref="C175:C178"/>
    <mergeCell ref="B184:B187"/>
    <mergeCell ref="C184:C187"/>
    <mergeCell ref="B139:B142"/>
    <mergeCell ref="C139:C142"/>
    <mergeCell ref="B148:B151"/>
    <mergeCell ref="C148:C151"/>
    <mergeCell ref="B157:B160"/>
    <mergeCell ref="C157:C160"/>
    <mergeCell ref="B121:B124"/>
    <mergeCell ref="C121:C124"/>
    <mergeCell ref="B130:B133"/>
    <mergeCell ref="C130:C133"/>
    <mergeCell ref="B85:B88"/>
    <mergeCell ref="C85:C88"/>
    <mergeCell ref="B94:B97"/>
    <mergeCell ref="C94:C97"/>
    <mergeCell ref="B103:B106"/>
    <mergeCell ref="C103:C106"/>
    <mergeCell ref="B76:B79"/>
    <mergeCell ref="C76:C79"/>
    <mergeCell ref="B31:B34"/>
    <mergeCell ref="C31:C34"/>
    <mergeCell ref="B40:B43"/>
    <mergeCell ref="C40:C43"/>
    <mergeCell ref="B49:B52"/>
    <mergeCell ref="C49:C52"/>
    <mergeCell ref="B112:B115"/>
    <mergeCell ref="C112:C115"/>
    <mergeCell ref="B4:B7"/>
    <mergeCell ref="C4:C7"/>
    <mergeCell ref="B13:B16"/>
    <mergeCell ref="C13:C16"/>
    <mergeCell ref="B22:B25"/>
    <mergeCell ref="C22:C25"/>
    <mergeCell ref="B58:B61"/>
    <mergeCell ref="C58:C61"/>
    <mergeCell ref="B67:B70"/>
    <mergeCell ref="C67:C7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111D6-E3E5-41A0-AFE5-2DE551CBAFFE}">
  <dimension ref="G1:AQ1"/>
  <sheetViews>
    <sheetView topLeftCell="K1" workbookViewId="0">
      <selection activeCell="AL1" sqref="AL1:AQ1"/>
    </sheetView>
  </sheetViews>
  <sheetFormatPr defaultRowHeight="14.25" x14ac:dyDescent="0.45"/>
  <sheetData>
    <row r="1" spans="7:43" x14ac:dyDescent="0.45"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7AEF-841E-45DF-B768-D6064A57CFA2}">
  <dimension ref="A1:A24"/>
  <sheetViews>
    <sheetView workbookViewId="0">
      <selection activeCell="A18" sqref="A18:A24"/>
    </sheetView>
  </sheetViews>
  <sheetFormatPr defaultRowHeight="14.25" x14ac:dyDescent="0.45"/>
  <cols>
    <col min="1" max="1" width="32.33203125" bestFit="1" customWidth="1"/>
  </cols>
  <sheetData>
    <row r="1" spans="1:1" x14ac:dyDescent="0.45">
      <c r="A1" t="s">
        <v>1045</v>
      </c>
    </row>
    <row r="2" spans="1:1" x14ac:dyDescent="0.45">
      <c r="A2" t="s">
        <v>1142</v>
      </c>
    </row>
    <row r="3" spans="1:1" x14ac:dyDescent="0.45">
      <c r="A3" t="s">
        <v>985</v>
      </c>
    </row>
    <row r="4" spans="1:1" x14ac:dyDescent="0.45">
      <c r="A4" t="s">
        <v>986</v>
      </c>
    </row>
    <row r="5" spans="1:1" x14ac:dyDescent="0.45">
      <c r="A5" t="s">
        <v>987</v>
      </c>
    </row>
    <row r="6" spans="1:1" x14ac:dyDescent="0.45">
      <c r="A6" t="s">
        <v>988</v>
      </c>
    </row>
    <row r="7" spans="1:1" x14ac:dyDescent="0.45">
      <c r="A7" t="s">
        <v>989</v>
      </c>
    </row>
    <row r="8" spans="1:1" x14ac:dyDescent="0.45">
      <c r="A8" t="s">
        <v>1205</v>
      </c>
    </row>
    <row r="18" spans="1:1" x14ac:dyDescent="0.45">
      <c r="A18" s="19" t="s">
        <v>1059</v>
      </c>
    </row>
    <row r="19" spans="1:1" x14ac:dyDescent="0.45">
      <c r="A19" s="18" t="s">
        <v>1060</v>
      </c>
    </row>
    <row r="20" spans="1:1" x14ac:dyDescent="0.45">
      <c r="A20" s="19" t="s">
        <v>1061</v>
      </c>
    </row>
    <row r="21" spans="1:1" x14ac:dyDescent="0.45">
      <c r="A21" s="18" t="s">
        <v>1117</v>
      </c>
    </row>
    <row r="22" spans="1:1" x14ac:dyDescent="0.45">
      <c r="A22" s="19" t="s">
        <v>1118</v>
      </c>
    </row>
    <row r="23" spans="1:1" x14ac:dyDescent="0.45">
      <c r="A23" s="18" t="s">
        <v>1119</v>
      </c>
    </row>
    <row r="24" spans="1:1" x14ac:dyDescent="0.45">
      <c r="A24" s="19" t="s">
        <v>1120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edcd6362-6711-4751-b982-853a050647ea">
      <UserInfo>
        <DisplayName>Manoj Jain</DisplayName>
        <AccountId>20</AccountId>
        <AccountType/>
      </UserInfo>
      <UserInfo>
        <DisplayName>Michael Goldstein</DisplayName>
        <AccountId>11</AccountId>
        <AccountType/>
      </UserInfo>
      <UserInfo>
        <DisplayName>Pieroni Michael</DisplayName>
        <AccountId>21</AccountId>
        <AccountType/>
      </UserInfo>
      <UserInfo>
        <DisplayName>Joseph Thomas</DisplayName>
        <AccountId>32</AccountId>
        <AccountType/>
      </UserInfo>
      <UserInfo>
        <DisplayName>Lennox Binns</DisplayName>
        <AccountId>28</AccountId>
        <AccountType/>
      </UserInfo>
      <UserInfo>
        <DisplayName>Alana Smith</DisplayName>
        <AccountId>44</AccountId>
        <AccountType/>
      </UserInfo>
      <UserInfo>
        <DisplayName>April Bryant</DisplayName>
        <AccountId>27</AccountId>
        <AccountType/>
      </UserInfo>
      <UserInfo>
        <DisplayName>Tonya Deal</DisplayName>
        <AccountId>17</AccountId>
        <AccountType/>
      </UserInfo>
      <UserInfo>
        <DisplayName>Tyler Moseley</DisplayName>
        <AccountId>50</AccountId>
        <AccountType/>
      </UserInfo>
      <UserInfo>
        <DisplayName>Seongho Jeong</DisplayName>
        <AccountId>57</AccountId>
        <AccountType/>
      </UserInfo>
      <UserInfo>
        <DisplayName>Brian Tankersley</DisplayName>
        <AccountId>24</AccountId>
        <AccountType/>
      </UserInfo>
      <UserInfo>
        <DisplayName>Floyd Chavis</DisplayName>
        <AccountId>13</AccountId>
        <AccountType/>
      </UserInfo>
      <UserInfo>
        <DisplayName>April Flowers</DisplayName>
        <AccountId>22</AccountId>
        <AccountType/>
      </UserInfo>
      <UserInfo>
        <DisplayName>Dragica Strizel</DisplayName>
        <AccountId>25</AccountId>
        <AccountType/>
      </UserInfo>
      <UserInfo>
        <DisplayName>Baeza Baez</DisplayName>
        <AccountId>66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36E44F9F6BD64F8F2F6E4F280DEC5F" ma:contentTypeVersion="6" ma:contentTypeDescription="Creare un nuovo documento." ma:contentTypeScope="" ma:versionID="1bd4634979e9deddb6917fb016a0bf3c">
  <xsd:schema xmlns:xsd="http://www.w3.org/2001/XMLSchema" xmlns:xs="http://www.w3.org/2001/XMLSchema" xmlns:p="http://schemas.microsoft.com/office/2006/metadata/properties" xmlns:ns2="9813412c-018c-48d8-b2f2-73a4eaba5f61" xmlns:ns3="edcd6362-6711-4751-b982-853a050647ea" targetNamespace="http://schemas.microsoft.com/office/2006/metadata/properties" ma:root="true" ma:fieldsID="997481a1802dc6091d7a2404a05871d2" ns2:_="" ns3:_="">
    <xsd:import namespace="9813412c-018c-48d8-b2f2-73a4eaba5f61"/>
    <xsd:import namespace="edcd6362-6711-4751-b982-853a050647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3412c-018c-48d8-b2f2-73a4eaba5f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cd6362-6711-4751-b982-853a050647e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24990B-4FFC-4A88-A226-8E4463F831D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E6FE2BB-9DA5-43D1-B8AF-57AE67A34F4B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9813412c-018c-48d8-b2f2-73a4eaba5f61"/>
    <ds:schemaRef ds:uri="http://schemas.microsoft.com/office/infopath/2007/PartnerControls"/>
    <ds:schemaRef ds:uri="http://schemas.openxmlformats.org/package/2006/metadata/core-properties"/>
    <ds:schemaRef ds:uri="edcd6362-6711-4751-b982-853a050647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6CF3A5A-6EF0-4A21-899F-AFA8B265A56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C481BDB-728F-4FD7-9111-7F4A78D220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13412c-018c-48d8-b2f2-73a4eaba5f61"/>
    <ds:schemaRef ds:uri="edcd6362-6711-4751-b982-853a050647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289a85b-572e-48a4-b46f-09e845e804ec}" enabled="0" method="" siteId="{e289a85b-572e-48a4-b46f-09e845e804e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Payment Changes</vt:lpstr>
      <vt:lpstr>Specialty</vt:lpstr>
      <vt:lpstr>Current NLData</vt:lpstr>
      <vt:lpstr>Default Collections</vt:lpstr>
      <vt:lpstr>Sheet2</vt:lpstr>
      <vt:lpstr>Lookups</vt:lpstr>
      <vt:lpstr>Notes</vt:lpstr>
      <vt:lpstr>Sheet1</vt:lpstr>
      <vt:lpstr>Sheet3</vt:lpstr>
      <vt:lpstr>this sheet</vt:lpstr>
      <vt:lpstr>Sheet5</vt:lpstr>
      <vt:lpstr>Sheet6</vt:lpstr>
      <vt:lpstr>Sheet7</vt:lpstr>
      <vt:lpstr>AntiDSpecialty</vt:lpstr>
      <vt:lpstr>CenterLU</vt:lpstr>
      <vt:lpstr>CindyLU</vt:lpstr>
      <vt:lpstr>CollectionLookups</vt:lpstr>
      <vt:lpstr>CurrentNLDataLU</vt:lpstr>
      <vt:lpstr>NLCollectionsLookup</vt:lpstr>
      <vt:lpstr>NLPaymentExport</vt:lpstr>
      <vt:lpstr>PaychangesLU</vt:lpstr>
      <vt:lpstr>ruleLookup2</vt:lpstr>
      <vt:lpstr>RULENAMELU</vt:lpstr>
      <vt:lpstr>SpecialtyBaseLU</vt:lpstr>
      <vt:lpstr>SpecialtyCheckLU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Goldstein</dc:creator>
  <cp:keywords/>
  <dc:description/>
  <cp:lastModifiedBy>Tyler Moseley</cp:lastModifiedBy>
  <cp:revision/>
  <dcterms:created xsi:type="dcterms:W3CDTF">2023-08-30T19:37:15Z</dcterms:created>
  <dcterms:modified xsi:type="dcterms:W3CDTF">2026-04-03T19:37:05Z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0x0101006936E44F9F6BD64F8F2F6E4F280DEC5F</vt:lpwstr>
  </property>
  <property fmtid="{D5CDD505-2E9C-101B-9397-08002B2CF9AE}" pid="3" name="MediaServiceImageTags">
    <vt:lpwstr/>
  </property>
</Properties>
</file>